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tables/table2.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xml"/>
  <Override PartName="/xl/tables/table3.xml" ContentType="application/vnd.openxmlformats-officedocument.spreadsheetml.tab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xml"/>
  <Override PartName="/xl/tables/table4.xml" ContentType="application/vnd.openxmlformats-officedocument.spreadsheetml.tab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filterPrivacy="1" updateLinks="never"/>
  <xr:revisionPtr revIDLastSave="23" documentId="13_ncr:1_{1AF3B67A-20A2-4235-A5B3-01215ABFEECE}" xr6:coauthVersionLast="47" xr6:coauthVersionMax="47" xr10:uidLastSave="{8AB109ED-F808-487C-A9EC-9A67FEB6FCA1}"/>
  <bookViews>
    <workbookView xWindow="-108" yWindow="-108" windowWidth="23256" windowHeight="12576" tabRatio="883" xr2:uid="{68A10015-238A-44D8-BF14-1CFD01868BE1}"/>
  </bookViews>
  <sheets>
    <sheet name="CADASTRE" sheetId="17" r:id="rId1"/>
    <sheet name="Feuil1" sheetId="48" r:id="rId2"/>
    <sheet name="Feuil2" sheetId="49" r:id="rId3"/>
    <sheet name="Lien d'accès" sheetId="41" r:id="rId4"/>
    <sheet name="Financement" sheetId="33" r:id="rId5"/>
    <sheet name="GRAPH" sheetId="30" r:id="rId6"/>
    <sheet name="composition du cadastre" sheetId="40" r:id="rId7"/>
    <sheet name="listes" sheetId="27" r:id="rId8"/>
    <sheet name="stat stl" sheetId="38" r:id="rId9"/>
    <sheet name="stat ctxl" sheetId="39" r:id="rId10"/>
    <sheet name="% axe de recherche" sheetId="23" r:id="rId11"/>
    <sheet name="% thème" sheetId="36" r:id="rId12"/>
    <sheet name="données thèmes" sheetId="44" r:id="rId13"/>
    <sheet name="axe de recherche - type d'exper" sheetId="26" r:id="rId14"/>
    <sheet name="% mot clé" sheetId="37" r:id="rId15"/>
    <sheet name="données mots-clés" sheetId="45" r:id="rId16"/>
    <sheet name="referenet - axe de recherche" sheetId="32" r:id="rId17"/>
    <sheet name="TD referenet - axe de recherche" sheetId="47" r:id="rId18"/>
    <sheet name="referent - organisme - axe de r" sheetId="34" r:id="rId19"/>
    <sheet name="TD - referent - organisme - axe" sheetId="46" r:id="rId20"/>
    <sheet name="mot clé par axe" sheetId="24" r:id="rId21"/>
  </sheets>
  <externalReferences>
    <externalReference r:id="rId22"/>
  </externalReferences>
  <definedNames>
    <definedName name="_xlnm._FilterDatabase" localSheetId="10" hidden="1">'% axe de recherche'!$A$1:$C$332</definedName>
    <definedName name="_xlnm._FilterDatabase" localSheetId="14" hidden="1">'% mot clé'!$A$1:$C$56</definedName>
    <definedName name="_xlnm._FilterDatabase" localSheetId="11" hidden="1">'% thème'!$A$1:$C$32</definedName>
    <definedName name="_xlnm._FilterDatabase" localSheetId="13" hidden="1">'axe de recherche - type d''exper'!$C$35:$E$45</definedName>
    <definedName name="_xlnm._FilterDatabase" localSheetId="0" hidden="1">CADASTRE!$A$1:$T$890</definedName>
    <definedName name="_xlnm._FilterDatabase" localSheetId="15" hidden="1">'données mots-clés'!$L$1034:$L$1038</definedName>
    <definedName name="_xlnm._FilterDatabase" localSheetId="4" hidden="1">Financement!$A$1:$N$118</definedName>
    <definedName name="_xlnm._FilterDatabase" localSheetId="16" hidden="1">'referenet - axe de recherche'!$A$1:$Z$367</definedName>
    <definedName name="_xlnm._FilterDatabase" localSheetId="18" hidden="1">'referent - organisme - axe de r'!$A$1:$AQ$60</definedName>
    <definedName name="_xlnm._FilterDatabase" localSheetId="9" hidden="1">'stat ctxl'!$A$1:$B$16</definedName>
    <definedName name="_xlnm._FilterDatabase" localSheetId="19" hidden="1">'TD - referent - organisme - axe'!$A$1:$AQ$60</definedName>
    <definedName name="_xlnm._FilterDatabase" localSheetId="17" hidden="1">'TD referenet - axe de recherche'!$A$1:$Z$367</definedName>
    <definedName name="_xlchart.v1.0" hidden="1">'axe de recherche - type d''exper'!$C$36:$C$44</definedName>
    <definedName name="_xlchart.v1.1" hidden="1">'axe de recherche - type d''exper'!$E$35</definedName>
    <definedName name="_xlchart.v1.2" hidden="1">'axe de recherche - type d''exper'!$E$36:$E$44</definedName>
    <definedName name="_xlchart.v1.3" hidden="1">'composition du cadastre'!$B$1:$B$20</definedName>
    <definedName name="_xlchart.v1.4" hidden="1">'composition du cadastre'!$C$1:$C$20</definedName>
    <definedName name="_xlchart.v1.5" hidden="1">'composition du cadastre'!$B$1:$B$20</definedName>
    <definedName name="_xlchart.v1.6" hidden="1">'composition du cadastre'!$C$1:$C$20</definedName>
    <definedName name="_xlnm.Criteria" localSheetId="0">CADASTRE!$E:$E</definedName>
    <definedName name="_xlnm.Criteria" localSheetId="4">Financement!$1:$1048576</definedName>
    <definedName name="_xlnm.Extract" localSheetId="0">CADASTRE!#REF!</definedName>
    <definedName name="_xlnm.Extract" localSheetId="4">Financement!$O$1:$R$1</definedName>
    <definedName name="WALBIOPEST" localSheetId="0">CADASTRE!$E$597</definedName>
  </definedNames>
  <calcPr calcId="191028"/>
  <pivotCaches>
    <pivotCache cacheId="0" r:id="rId23"/>
    <pivotCache cacheId="1" r:id="rId24"/>
    <pivotCache cacheId="2" r:id="rId25"/>
    <pivotCache cacheId="3" r:id="rId26"/>
    <pivotCache cacheId="4" r:id="rId2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2" i="27" l="1"/>
  <c r="B2" i="27"/>
  <c r="O41" i="30"/>
  <c r="H2" i="36"/>
  <c r="G2" i="36"/>
  <c r="H2" i="37" l="1"/>
  <c r="H3" i="37"/>
  <c r="H4" i="37"/>
  <c r="H5" i="37"/>
  <c r="H6" i="37"/>
  <c r="H7" i="37"/>
  <c r="H8" i="37"/>
  <c r="H9" i="37"/>
  <c r="H10" i="37"/>
  <c r="H11" i="37"/>
  <c r="H12" i="37"/>
  <c r="H13" i="37"/>
  <c r="H14" i="37"/>
  <c r="H15" i="37"/>
  <c r="H16" i="37"/>
  <c r="H17" i="37"/>
  <c r="H18" i="37"/>
  <c r="H19" i="37"/>
  <c r="H20" i="37"/>
  <c r="H21" i="37"/>
  <c r="H22" i="37"/>
  <c r="H23" i="37"/>
  <c r="H24" i="37"/>
  <c r="H25" i="37"/>
  <c r="H26" i="37"/>
  <c r="H27" i="37"/>
  <c r="H28" i="37"/>
  <c r="H29" i="37"/>
  <c r="H30" i="37"/>
  <c r="H31" i="37"/>
  <c r="H32" i="37"/>
  <c r="H33" i="37"/>
  <c r="H34" i="37"/>
  <c r="H35" i="37"/>
  <c r="H36" i="37"/>
  <c r="H37" i="37"/>
  <c r="H38" i="37"/>
  <c r="H39" i="37"/>
  <c r="H40" i="37"/>
  <c r="H41" i="37"/>
  <c r="H42" i="37"/>
  <c r="H43" i="37"/>
  <c r="H44" i="37"/>
  <c r="H45" i="37"/>
  <c r="H46" i="37"/>
  <c r="H47" i="37"/>
  <c r="H48" i="37"/>
  <c r="H49" i="37"/>
  <c r="H50" i="37"/>
  <c r="H51" i="37"/>
  <c r="H52" i="37"/>
  <c r="H53" i="37"/>
  <c r="H54" i="37"/>
  <c r="A38" i="17"/>
  <c r="L2" i="27"/>
  <c r="K2" i="27"/>
  <c r="S41" i="30" l="1"/>
  <c r="A3" i="45"/>
  <c r="A4" i="45"/>
  <c r="A5" i="45"/>
  <c r="A6" i="45"/>
  <c r="A7" i="45"/>
  <c r="A8" i="45"/>
  <c r="A9" i="45"/>
  <c r="A10" i="45"/>
  <c r="A11" i="45"/>
  <c r="A12" i="45"/>
  <c r="A13" i="45"/>
  <c r="A14" i="45"/>
  <c r="A15" i="45"/>
  <c r="A16" i="45"/>
  <c r="A17" i="45"/>
  <c r="A18" i="45"/>
  <c r="A19" i="45"/>
  <c r="A20" i="45"/>
  <c r="A21" i="45"/>
  <c r="A22" i="45"/>
  <c r="A23" i="45"/>
  <c r="A24" i="45"/>
  <c r="A25" i="45"/>
  <c r="A26" i="45"/>
  <c r="A27" i="45"/>
  <c r="A28" i="45"/>
  <c r="A29" i="45"/>
  <c r="A30" i="45"/>
  <c r="A31" i="45"/>
  <c r="A32" i="45"/>
  <c r="A33" i="45"/>
  <c r="A34" i="45"/>
  <c r="A35" i="45"/>
  <c r="A36" i="45"/>
  <c r="A37" i="45"/>
  <c r="A38" i="45"/>
  <c r="A39" i="45"/>
  <c r="A40" i="45"/>
  <c r="A41" i="45"/>
  <c r="A42" i="45"/>
  <c r="A43" i="45"/>
  <c r="A44" i="45"/>
  <c r="A45" i="45"/>
  <c r="A46" i="45"/>
  <c r="A47" i="45"/>
  <c r="A48" i="45"/>
  <c r="A49" i="45"/>
  <c r="A50" i="45"/>
  <c r="A51" i="45"/>
  <c r="A52" i="45"/>
  <c r="A53" i="45"/>
  <c r="A54" i="45"/>
  <c r="A55" i="45"/>
  <c r="A56" i="45"/>
  <c r="A57" i="45"/>
  <c r="A58" i="45"/>
  <c r="A59" i="45"/>
  <c r="A60" i="45"/>
  <c r="A61" i="45"/>
  <c r="A62" i="45"/>
  <c r="A63" i="45"/>
  <c r="A64" i="45"/>
  <c r="A65" i="45"/>
  <c r="A66" i="45"/>
  <c r="A67" i="45"/>
  <c r="A68" i="45"/>
  <c r="A69" i="45"/>
  <c r="A70" i="45"/>
  <c r="A71" i="45"/>
  <c r="A72" i="45"/>
  <c r="A73" i="45"/>
  <c r="A74" i="45"/>
  <c r="A75" i="45"/>
  <c r="A76" i="45"/>
  <c r="A77" i="45"/>
  <c r="A78" i="45"/>
  <c r="A79" i="45"/>
  <c r="A80" i="45"/>
  <c r="A81" i="45"/>
  <c r="A82" i="45"/>
  <c r="A83" i="45"/>
  <c r="A84" i="45"/>
  <c r="A85" i="45"/>
  <c r="A86" i="45"/>
  <c r="A87" i="45"/>
  <c r="A88" i="45"/>
  <c r="A89" i="45"/>
  <c r="A90" i="45"/>
  <c r="A91" i="45"/>
  <c r="A92" i="45"/>
  <c r="A93" i="45"/>
  <c r="A94" i="45"/>
  <c r="A95" i="45"/>
  <c r="A96" i="45"/>
  <c r="A97" i="45"/>
  <c r="A98" i="45"/>
  <c r="A99" i="45"/>
  <c r="A100" i="45"/>
  <c r="A101" i="45"/>
  <c r="A102" i="45"/>
  <c r="A103" i="45"/>
  <c r="A104" i="45"/>
  <c r="A105" i="45"/>
  <c r="A106" i="45"/>
  <c r="A107" i="45"/>
  <c r="A108" i="45"/>
  <c r="A109" i="45"/>
  <c r="A110" i="45"/>
  <c r="A111" i="45"/>
  <c r="A112" i="45"/>
  <c r="A113" i="45"/>
  <c r="A114" i="45"/>
  <c r="A115" i="45"/>
  <c r="A116" i="45"/>
  <c r="A117" i="45"/>
  <c r="A118" i="45"/>
  <c r="A119" i="45"/>
  <c r="A120" i="45"/>
  <c r="A121" i="45"/>
  <c r="A122" i="45"/>
  <c r="A123" i="45"/>
  <c r="A124" i="45"/>
  <c r="A125" i="45"/>
  <c r="A126" i="45"/>
  <c r="A127" i="45"/>
  <c r="A128" i="45"/>
  <c r="A129" i="45"/>
  <c r="A130" i="45"/>
  <c r="A131" i="45"/>
  <c r="A132" i="45"/>
  <c r="A133" i="45"/>
  <c r="A134" i="45"/>
  <c r="A135" i="45"/>
  <c r="A136" i="45"/>
  <c r="A137" i="45"/>
  <c r="A138" i="45"/>
  <c r="A139" i="45"/>
  <c r="A140" i="45"/>
  <c r="A141" i="45"/>
  <c r="A142" i="45"/>
  <c r="A143" i="45"/>
  <c r="A144" i="45"/>
  <c r="A145" i="45"/>
  <c r="A146" i="45"/>
  <c r="A147" i="45"/>
  <c r="A148" i="45"/>
  <c r="A149" i="45"/>
  <c r="A150" i="45"/>
  <c r="A151" i="45"/>
  <c r="A152" i="45"/>
  <c r="A153" i="45"/>
  <c r="A154" i="45"/>
  <c r="A155" i="45"/>
  <c r="A156" i="45"/>
  <c r="A157" i="45"/>
  <c r="A158" i="45"/>
  <c r="A159" i="45"/>
  <c r="A160" i="45"/>
  <c r="A161" i="45"/>
  <c r="A162" i="45"/>
  <c r="A163" i="45"/>
  <c r="A164" i="45"/>
  <c r="A165" i="45"/>
  <c r="A166" i="45"/>
  <c r="A167" i="45"/>
  <c r="A168" i="45"/>
  <c r="A169" i="45"/>
  <c r="A170" i="45"/>
  <c r="A171" i="45"/>
  <c r="A172" i="45"/>
  <c r="A173" i="45"/>
  <c r="A174" i="45"/>
  <c r="A175" i="45"/>
  <c r="A176" i="45"/>
  <c r="A177" i="45"/>
  <c r="A178" i="45"/>
  <c r="A179" i="45"/>
  <c r="A180" i="45"/>
  <c r="A181" i="45"/>
  <c r="A182" i="45"/>
  <c r="A183" i="45"/>
  <c r="A184" i="45"/>
  <c r="A185" i="45"/>
  <c r="A186" i="45"/>
  <c r="A187" i="45"/>
  <c r="A188" i="45"/>
  <c r="A189" i="45"/>
  <c r="A190" i="45"/>
  <c r="A191" i="45"/>
  <c r="A192" i="45"/>
  <c r="A193" i="45"/>
  <c r="A194" i="45"/>
  <c r="A195" i="45"/>
  <c r="A196" i="45"/>
  <c r="A197" i="45"/>
  <c r="A198" i="45"/>
  <c r="A199" i="45"/>
  <c r="A200" i="45"/>
  <c r="A201" i="45"/>
  <c r="A202" i="45"/>
  <c r="A203" i="45"/>
  <c r="A204" i="45"/>
  <c r="A205" i="45"/>
  <c r="A206" i="45"/>
  <c r="A207" i="45"/>
  <c r="A208" i="45"/>
  <c r="A209" i="45"/>
  <c r="A210" i="45"/>
  <c r="A211" i="45"/>
  <c r="A212" i="45"/>
  <c r="A213" i="45"/>
  <c r="A214" i="45"/>
  <c r="A215" i="45"/>
  <c r="A216" i="45"/>
  <c r="A217" i="45"/>
  <c r="A218" i="45"/>
  <c r="A219" i="45"/>
  <c r="A220" i="45"/>
  <c r="A221" i="45"/>
  <c r="A222" i="45"/>
  <c r="A223" i="45"/>
  <c r="A224" i="45"/>
  <c r="A225" i="45"/>
  <c r="A226" i="45"/>
  <c r="A227" i="45"/>
  <c r="A228" i="45"/>
  <c r="A229" i="45"/>
  <c r="A230" i="45"/>
  <c r="A231" i="45"/>
  <c r="A232" i="45"/>
  <c r="A233" i="45"/>
  <c r="A234" i="45"/>
  <c r="A235" i="45"/>
  <c r="A236" i="45"/>
  <c r="A237" i="45"/>
  <c r="A238" i="45"/>
  <c r="A239" i="45"/>
  <c r="A240" i="45"/>
  <c r="A241" i="45"/>
  <c r="A242" i="45"/>
  <c r="A243" i="45"/>
  <c r="A244" i="45"/>
  <c r="A245" i="45"/>
  <c r="A246" i="45"/>
  <c r="A247" i="45"/>
  <c r="A248" i="45"/>
  <c r="A249" i="45"/>
  <c r="A250" i="45"/>
  <c r="A251" i="45"/>
  <c r="A252" i="45"/>
  <c r="A253" i="45"/>
  <c r="A254" i="45"/>
  <c r="A255" i="45"/>
  <c r="A256" i="45"/>
  <c r="A257" i="45"/>
  <c r="A258" i="45"/>
  <c r="A259" i="45"/>
  <c r="A260" i="45"/>
  <c r="A261" i="45"/>
  <c r="A262" i="45"/>
  <c r="A263" i="45"/>
  <c r="A264" i="45"/>
  <c r="A265" i="45"/>
  <c r="A266" i="45"/>
  <c r="A267" i="45"/>
  <c r="A268" i="45"/>
  <c r="A269" i="45"/>
  <c r="A270" i="45"/>
  <c r="A271" i="45"/>
  <c r="A272" i="45"/>
  <c r="A273" i="45"/>
  <c r="A274" i="45"/>
  <c r="A275" i="45"/>
  <c r="A276" i="45"/>
  <c r="A277" i="45"/>
  <c r="A278" i="45"/>
  <c r="A279" i="45"/>
  <c r="A280" i="45"/>
  <c r="A281" i="45"/>
  <c r="A282" i="45"/>
  <c r="A283" i="45"/>
  <c r="A284" i="45"/>
  <c r="A285" i="45"/>
  <c r="A286" i="45"/>
  <c r="A287" i="45"/>
  <c r="A288" i="45"/>
  <c r="A289" i="45"/>
  <c r="A290" i="45"/>
  <c r="A291" i="45"/>
  <c r="A292" i="45"/>
  <c r="A293" i="45"/>
  <c r="A294" i="45"/>
  <c r="A295" i="45"/>
  <c r="A296" i="45"/>
  <c r="A297" i="45"/>
  <c r="A298" i="45"/>
  <c r="A299" i="45"/>
  <c r="A300" i="45"/>
  <c r="A301" i="45"/>
  <c r="A302" i="45"/>
  <c r="A303" i="45"/>
  <c r="A304" i="45"/>
  <c r="A305" i="45"/>
  <c r="A306" i="45"/>
  <c r="A307" i="45"/>
  <c r="A308" i="45"/>
  <c r="A309" i="45"/>
  <c r="A310" i="45"/>
  <c r="A311" i="45"/>
  <c r="A312" i="45"/>
  <c r="A313" i="45"/>
  <c r="A314" i="45"/>
  <c r="A315" i="45"/>
  <c r="A316" i="45"/>
  <c r="A317" i="45"/>
  <c r="A318" i="45"/>
  <c r="A319" i="45"/>
  <c r="A320" i="45"/>
  <c r="A321" i="45"/>
  <c r="A322" i="45"/>
  <c r="A323" i="45"/>
  <c r="A324" i="45"/>
  <c r="A325" i="45"/>
  <c r="A326" i="45"/>
  <c r="A327" i="45"/>
  <c r="A328" i="45"/>
  <c r="A329" i="45"/>
  <c r="A330" i="45"/>
  <c r="A331" i="45"/>
  <c r="A332" i="45"/>
  <c r="A333" i="45"/>
  <c r="A334" i="45"/>
  <c r="A335" i="45"/>
  <c r="A336" i="45"/>
  <c r="A337" i="45"/>
  <c r="A338" i="45"/>
  <c r="A339" i="45"/>
  <c r="A340" i="45"/>
  <c r="A341" i="45"/>
  <c r="A342" i="45"/>
  <c r="A343" i="45"/>
  <c r="A344" i="45"/>
  <c r="A345" i="45"/>
  <c r="A346" i="45"/>
  <c r="A347" i="45"/>
  <c r="A348" i="45"/>
  <c r="A349" i="45"/>
  <c r="A350" i="45"/>
  <c r="A351" i="45"/>
  <c r="A352" i="45"/>
  <c r="A353" i="45"/>
  <c r="A354" i="45"/>
  <c r="A355" i="45"/>
  <c r="A356" i="45"/>
  <c r="A357" i="45"/>
  <c r="A358" i="45"/>
  <c r="A359" i="45"/>
  <c r="A360" i="45"/>
  <c r="A361" i="45"/>
  <c r="A362" i="45"/>
  <c r="A363" i="45"/>
  <c r="A364" i="45"/>
  <c r="A365" i="45"/>
  <c r="A366" i="45"/>
  <c r="A367" i="45"/>
  <c r="A368" i="45"/>
  <c r="A369" i="45"/>
  <c r="A370" i="45"/>
  <c r="A371" i="45"/>
  <c r="A372" i="45"/>
  <c r="A373" i="45"/>
  <c r="A374" i="45"/>
  <c r="A375" i="45"/>
  <c r="A376" i="45"/>
  <c r="A377" i="45"/>
  <c r="A378" i="45"/>
  <c r="A379" i="45"/>
  <c r="A380" i="45"/>
  <c r="A381" i="45"/>
  <c r="A382" i="45"/>
  <c r="A383" i="45"/>
  <c r="A384" i="45"/>
  <c r="A385" i="45"/>
  <c r="A386" i="45"/>
  <c r="A387" i="45"/>
  <c r="A388" i="45"/>
  <c r="A389" i="45"/>
  <c r="A390" i="45"/>
  <c r="A391" i="45"/>
  <c r="A392" i="45"/>
  <c r="A393" i="45"/>
  <c r="A394" i="45"/>
  <c r="A395" i="45"/>
  <c r="A396" i="45"/>
  <c r="A397" i="45"/>
  <c r="A398" i="45"/>
  <c r="A399" i="45"/>
  <c r="A400" i="45"/>
  <c r="A401" i="45"/>
  <c r="A402" i="45"/>
  <c r="A403" i="45"/>
  <c r="A404" i="45"/>
  <c r="A405" i="45"/>
  <c r="A406" i="45"/>
  <c r="A407" i="45"/>
  <c r="A408" i="45"/>
  <c r="A409" i="45"/>
  <c r="A410" i="45"/>
  <c r="A411" i="45"/>
  <c r="A412" i="45"/>
  <c r="A413" i="45"/>
  <c r="A414" i="45"/>
  <c r="A415" i="45"/>
  <c r="A416" i="45"/>
  <c r="A417" i="45"/>
  <c r="A418" i="45"/>
  <c r="A419" i="45"/>
  <c r="A420" i="45"/>
  <c r="A421" i="45"/>
  <c r="A422" i="45"/>
  <c r="A423" i="45"/>
  <c r="A424" i="45"/>
  <c r="A425" i="45"/>
  <c r="A426" i="45"/>
  <c r="A427" i="45"/>
  <c r="A428" i="45"/>
  <c r="A429" i="45"/>
  <c r="A430" i="45"/>
  <c r="A431" i="45"/>
  <c r="A432" i="45"/>
  <c r="A433" i="45"/>
  <c r="A434" i="45"/>
  <c r="A435" i="45"/>
  <c r="A436" i="45"/>
  <c r="A437" i="45"/>
  <c r="A438" i="45"/>
  <c r="A439" i="45"/>
  <c r="A440" i="45"/>
  <c r="A441" i="45"/>
  <c r="A442" i="45"/>
  <c r="A443" i="45"/>
  <c r="A444" i="45"/>
  <c r="A445" i="45"/>
  <c r="A446" i="45"/>
  <c r="A447" i="45"/>
  <c r="A448" i="45"/>
  <c r="A449" i="45"/>
  <c r="A450" i="45"/>
  <c r="A451" i="45"/>
  <c r="A452" i="45"/>
  <c r="A453" i="45"/>
  <c r="A454" i="45"/>
  <c r="A455" i="45"/>
  <c r="A456" i="45"/>
  <c r="A457" i="45"/>
  <c r="A458" i="45"/>
  <c r="A459" i="45"/>
  <c r="A460" i="45"/>
  <c r="A461" i="45"/>
  <c r="A462" i="45"/>
  <c r="A463" i="45"/>
  <c r="A464" i="45"/>
  <c r="A465" i="45"/>
  <c r="A466" i="45"/>
  <c r="A467" i="45"/>
  <c r="A468" i="45"/>
  <c r="A469" i="45"/>
  <c r="A470" i="45"/>
  <c r="A471" i="45"/>
  <c r="A472" i="45"/>
  <c r="A473" i="45"/>
  <c r="A474" i="45"/>
  <c r="A475" i="45"/>
  <c r="A476" i="45"/>
  <c r="A477" i="45"/>
  <c r="A478" i="45"/>
  <c r="A479" i="45"/>
  <c r="A480" i="45"/>
  <c r="A481" i="45"/>
  <c r="A482" i="45"/>
  <c r="A483" i="45"/>
  <c r="A484" i="45"/>
  <c r="A485" i="45"/>
  <c r="A486" i="45"/>
  <c r="A487" i="45"/>
  <c r="A488" i="45"/>
  <c r="A489" i="45"/>
  <c r="A490" i="45"/>
  <c r="A491" i="45"/>
  <c r="A492" i="45"/>
  <c r="A493" i="45"/>
  <c r="A494" i="45"/>
  <c r="A495" i="45"/>
  <c r="A496" i="45"/>
  <c r="A497" i="45"/>
  <c r="A498" i="45"/>
  <c r="A499" i="45"/>
  <c r="A500" i="45"/>
  <c r="A501" i="45"/>
  <c r="A502" i="45"/>
  <c r="A503" i="45"/>
  <c r="A504" i="45"/>
  <c r="A505" i="45"/>
  <c r="A506" i="45"/>
  <c r="A507" i="45"/>
  <c r="A508" i="45"/>
  <c r="A509" i="45"/>
  <c r="A510" i="45"/>
  <c r="A511" i="45"/>
  <c r="A512" i="45"/>
  <c r="A513" i="45"/>
  <c r="A514" i="45"/>
  <c r="A515" i="45"/>
  <c r="A516" i="45"/>
  <c r="A517" i="45"/>
  <c r="A518" i="45"/>
  <c r="A519" i="45"/>
  <c r="A520" i="45"/>
  <c r="A521" i="45"/>
  <c r="A522" i="45"/>
  <c r="A523" i="45"/>
  <c r="A524" i="45"/>
  <c r="A525" i="45"/>
  <c r="A526" i="45"/>
  <c r="A527" i="45"/>
  <c r="A528" i="45"/>
  <c r="A529" i="45"/>
  <c r="A530" i="45"/>
  <c r="A531" i="45"/>
  <c r="A532" i="45"/>
  <c r="A533" i="45"/>
  <c r="A534" i="45"/>
  <c r="A535" i="45"/>
  <c r="A536" i="45"/>
  <c r="A537" i="45"/>
  <c r="A538" i="45"/>
  <c r="A539" i="45"/>
  <c r="A540" i="45"/>
  <c r="A541" i="45"/>
  <c r="A542" i="45"/>
  <c r="A543" i="45"/>
  <c r="A544" i="45"/>
  <c r="A545" i="45"/>
  <c r="A546" i="45"/>
  <c r="A547" i="45"/>
  <c r="A548" i="45"/>
  <c r="A549" i="45"/>
  <c r="A550" i="45"/>
  <c r="A551" i="45"/>
  <c r="A552" i="45"/>
  <c r="A553" i="45"/>
  <c r="A554" i="45"/>
  <c r="A555" i="45"/>
  <c r="A556" i="45"/>
  <c r="A557" i="45"/>
  <c r="A558" i="45"/>
  <c r="A559" i="45"/>
  <c r="A560" i="45"/>
  <c r="A561" i="45"/>
  <c r="A562" i="45"/>
  <c r="A563" i="45"/>
  <c r="A564" i="45"/>
  <c r="A565" i="45"/>
  <c r="A566" i="45"/>
  <c r="A567" i="45"/>
  <c r="A568" i="45"/>
  <c r="A569" i="45"/>
  <c r="A570" i="45"/>
  <c r="A571" i="45"/>
  <c r="A572" i="45"/>
  <c r="A573" i="45"/>
  <c r="A574" i="45"/>
  <c r="A575" i="45"/>
  <c r="A576" i="45"/>
  <c r="A577" i="45"/>
  <c r="A578" i="45"/>
  <c r="A579" i="45"/>
  <c r="A580" i="45"/>
  <c r="A581" i="45"/>
  <c r="A582" i="45"/>
  <c r="A583" i="45"/>
  <c r="A584" i="45"/>
  <c r="A585" i="45"/>
  <c r="A586" i="45"/>
  <c r="A587" i="45"/>
  <c r="A588" i="45"/>
  <c r="A589" i="45"/>
  <c r="A590" i="45"/>
  <c r="A591" i="45"/>
  <c r="A592" i="45"/>
  <c r="A593" i="45"/>
  <c r="A594" i="45"/>
  <c r="A595" i="45"/>
  <c r="A596" i="45"/>
  <c r="A597" i="45"/>
  <c r="A598" i="45"/>
  <c r="A599" i="45"/>
  <c r="A600" i="45"/>
  <c r="A601" i="45"/>
  <c r="A602" i="45"/>
  <c r="A603" i="45"/>
  <c r="A604" i="45"/>
  <c r="A605" i="45"/>
  <c r="A606" i="45"/>
  <c r="A607" i="45"/>
  <c r="A608" i="45"/>
  <c r="A609" i="45"/>
  <c r="A610" i="45"/>
  <c r="A611" i="45"/>
  <c r="A612" i="45"/>
  <c r="A613" i="45"/>
  <c r="A614" i="45"/>
  <c r="A615" i="45"/>
  <c r="A616" i="45"/>
  <c r="A617" i="45"/>
  <c r="A618" i="45"/>
  <c r="A619" i="45"/>
  <c r="A620" i="45"/>
  <c r="A621" i="45"/>
  <c r="A622" i="45"/>
  <c r="A623" i="45"/>
  <c r="A624" i="45"/>
  <c r="A625" i="45"/>
  <c r="A626" i="45"/>
  <c r="A627" i="45"/>
  <c r="A628" i="45"/>
  <c r="A629" i="45"/>
  <c r="A630" i="45"/>
  <c r="A631" i="45"/>
  <c r="A632" i="45"/>
  <c r="A633" i="45"/>
  <c r="A634" i="45"/>
  <c r="A635" i="45"/>
  <c r="A636" i="45"/>
  <c r="A637" i="45"/>
  <c r="A638" i="45"/>
  <c r="A639" i="45"/>
  <c r="A640" i="45"/>
  <c r="A641" i="45"/>
  <c r="A642" i="45"/>
  <c r="A643" i="45"/>
  <c r="A644" i="45"/>
  <c r="A645" i="45"/>
  <c r="A646" i="45"/>
  <c r="A647" i="45"/>
  <c r="A648" i="45"/>
  <c r="A649" i="45"/>
  <c r="A650" i="45"/>
  <c r="A651" i="45"/>
  <c r="A652" i="45"/>
  <c r="A653" i="45"/>
  <c r="A654" i="45"/>
  <c r="A655" i="45"/>
  <c r="A656" i="45"/>
  <c r="A657" i="45"/>
  <c r="A658" i="45"/>
  <c r="A659" i="45"/>
  <c r="A660" i="45"/>
  <c r="A661" i="45"/>
  <c r="A662" i="45"/>
  <c r="A663" i="45"/>
  <c r="A664" i="45"/>
  <c r="A665" i="45"/>
  <c r="A666" i="45"/>
  <c r="A667" i="45"/>
  <c r="A668" i="45"/>
  <c r="A669" i="45"/>
  <c r="A670" i="45"/>
  <c r="A671" i="45"/>
  <c r="A672" i="45"/>
  <c r="A673" i="45"/>
  <c r="A674" i="45"/>
  <c r="A675" i="45"/>
  <c r="A676" i="45"/>
  <c r="A677" i="45"/>
  <c r="A678" i="45"/>
  <c r="A679" i="45"/>
  <c r="A680" i="45"/>
  <c r="A681" i="45"/>
  <c r="A682" i="45"/>
  <c r="A683" i="45"/>
  <c r="A684" i="45"/>
  <c r="A685" i="45"/>
  <c r="A686" i="45"/>
  <c r="A687" i="45"/>
  <c r="A688" i="45"/>
  <c r="A689" i="45"/>
  <c r="A690" i="45"/>
  <c r="A691" i="45"/>
  <c r="A692" i="45"/>
  <c r="A693" i="45"/>
  <c r="A694" i="45"/>
  <c r="A695" i="45"/>
  <c r="A696" i="45"/>
  <c r="A697" i="45"/>
  <c r="A698" i="45"/>
  <c r="A699" i="45"/>
  <c r="A700" i="45"/>
  <c r="A701" i="45"/>
  <c r="A702" i="45"/>
  <c r="A703" i="45"/>
  <c r="A704" i="45"/>
  <c r="A705" i="45"/>
  <c r="A706" i="45"/>
  <c r="A707" i="45"/>
  <c r="A708" i="45"/>
  <c r="A709" i="45"/>
  <c r="A710" i="45"/>
  <c r="A711" i="45"/>
  <c r="A712" i="45"/>
  <c r="A713" i="45"/>
  <c r="A714" i="45"/>
  <c r="A715" i="45"/>
  <c r="A716" i="45"/>
  <c r="A717" i="45"/>
  <c r="A718" i="45"/>
  <c r="A719" i="45"/>
  <c r="A720" i="45"/>
  <c r="A721" i="45"/>
  <c r="A722" i="45"/>
  <c r="A723" i="45"/>
  <c r="A724" i="45"/>
  <c r="A725" i="45"/>
  <c r="A726" i="45"/>
  <c r="A727" i="45"/>
  <c r="A728" i="45"/>
  <c r="A729" i="45"/>
  <c r="A730" i="45"/>
  <c r="A731" i="45"/>
  <c r="A732" i="45"/>
  <c r="A733" i="45"/>
  <c r="A734" i="45"/>
  <c r="A735" i="45"/>
  <c r="A736" i="45"/>
  <c r="A737" i="45"/>
  <c r="A738" i="45"/>
  <c r="A739" i="45"/>
  <c r="A740" i="45"/>
  <c r="A741" i="45"/>
  <c r="A742" i="45"/>
  <c r="A743" i="45"/>
  <c r="A744" i="45"/>
  <c r="A745" i="45"/>
  <c r="A746" i="45"/>
  <c r="A747" i="45"/>
  <c r="A748" i="45"/>
  <c r="A749" i="45"/>
  <c r="A750" i="45"/>
  <c r="A751" i="45"/>
  <c r="A752" i="45"/>
  <c r="A753" i="45"/>
  <c r="A754" i="45"/>
  <c r="A755" i="45"/>
  <c r="A756" i="45"/>
  <c r="A757" i="45"/>
  <c r="A758" i="45"/>
  <c r="A759" i="45"/>
  <c r="A760" i="45"/>
  <c r="A761" i="45"/>
  <c r="A762" i="45"/>
  <c r="A763" i="45"/>
  <c r="A764" i="45"/>
  <c r="A765" i="45"/>
  <c r="A766" i="45"/>
  <c r="A767" i="45"/>
  <c r="A768" i="45"/>
  <c r="A769" i="45"/>
  <c r="A770" i="45"/>
  <c r="A771" i="45"/>
  <c r="A772" i="45"/>
  <c r="A773" i="45"/>
  <c r="A774" i="45"/>
  <c r="A775" i="45"/>
  <c r="A776" i="45"/>
  <c r="A777" i="45"/>
  <c r="A778" i="45"/>
  <c r="A779" i="45"/>
  <c r="A780" i="45"/>
  <c r="A781" i="45"/>
  <c r="A782" i="45"/>
  <c r="A783" i="45"/>
  <c r="A784" i="45"/>
  <c r="A785" i="45"/>
  <c r="A786" i="45"/>
  <c r="A787" i="45"/>
  <c r="A788" i="45"/>
  <c r="A789" i="45"/>
  <c r="A790" i="45"/>
  <c r="A791" i="45"/>
  <c r="A792" i="45"/>
  <c r="A793" i="45"/>
  <c r="A794" i="45"/>
  <c r="A795" i="45"/>
  <c r="A796" i="45"/>
  <c r="A797" i="45"/>
  <c r="A798" i="45"/>
  <c r="A799" i="45"/>
  <c r="A800" i="45"/>
  <c r="A801" i="45"/>
  <c r="A802" i="45"/>
  <c r="A803" i="45"/>
  <c r="A804" i="45"/>
  <c r="A805" i="45"/>
  <c r="A806" i="45"/>
  <c r="A807" i="45"/>
  <c r="A808" i="45"/>
  <c r="A809" i="45"/>
  <c r="A810" i="45"/>
  <c r="A811" i="45"/>
  <c r="A812" i="45"/>
  <c r="A813" i="45"/>
  <c r="A814" i="45"/>
  <c r="A815" i="45"/>
  <c r="A816" i="45"/>
  <c r="A817" i="45"/>
  <c r="A818" i="45"/>
  <c r="A819" i="45"/>
  <c r="A820" i="45"/>
  <c r="A821" i="45"/>
  <c r="A822" i="45"/>
  <c r="A823" i="45"/>
  <c r="A824" i="45"/>
  <c r="A825" i="45"/>
  <c r="A826" i="45"/>
  <c r="A827" i="45"/>
  <c r="A828" i="45"/>
  <c r="A829" i="45"/>
  <c r="A830" i="45"/>
  <c r="A831" i="45"/>
  <c r="A832" i="45"/>
  <c r="A833" i="45"/>
  <c r="A834" i="45"/>
  <c r="A835" i="45"/>
  <c r="A836" i="45"/>
  <c r="A837" i="45"/>
  <c r="A838" i="45"/>
  <c r="A839" i="45"/>
  <c r="A840" i="45"/>
  <c r="A841" i="45"/>
  <c r="A842" i="45"/>
  <c r="A843" i="45"/>
  <c r="A844" i="45"/>
  <c r="A845" i="45"/>
  <c r="A846" i="45"/>
  <c r="A847" i="45"/>
  <c r="A848" i="45"/>
  <c r="A849" i="45"/>
  <c r="A850" i="45"/>
  <c r="A851" i="45"/>
  <c r="A852" i="45"/>
  <c r="A853" i="45"/>
  <c r="A854" i="45"/>
  <c r="A855" i="45"/>
  <c r="A856" i="45"/>
  <c r="A857" i="45"/>
  <c r="A858" i="45"/>
  <c r="A859" i="45"/>
  <c r="A860" i="45"/>
  <c r="A861" i="45"/>
  <c r="A862" i="45"/>
  <c r="A863" i="45"/>
  <c r="A864" i="45"/>
  <c r="A865" i="45"/>
  <c r="A866" i="45"/>
  <c r="A867" i="45"/>
  <c r="A868" i="45"/>
  <c r="A869" i="45"/>
  <c r="A870" i="45"/>
  <c r="A871" i="45"/>
  <c r="A872" i="45"/>
  <c r="A873" i="45"/>
  <c r="A874" i="45"/>
  <c r="A875" i="45"/>
  <c r="A876" i="45"/>
  <c r="A877" i="45"/>
  <c r="A878" i="45"/>
  <c r="A879" i="45"/>
  <c r="A880" i="45"/>
  <c r="A881" i="45"/>
  <c r="A882" i="45"/>
  <c r="A883" i="45"/>
  <c r="A884" i="45"/>
  <c r="A885" i="45"/>
  <c r="A886" i="45"/>
  <c r="A887" i="45"/>
  <c r="A888" i="45"/>
  <c r="A2" i="45"/>
  <c r="G890" i="45"/>
  <c r="C890" i="45"/>
  <c r="D890" i="45"/>
  <c r="E890" i="45"/>
  <c r="F890" i="45"/>
  <c r="B890" i="45"/>
  <c r="F36" i="36"/>
  <c r="F25" i="36"/>
  <c r="H25" i="36" s="1"/>
  <c r="F26" i="36"/>
  <c r="H26" i="36" s="1"/>
  <c r="C892" i="44"/>
  <c r="D892" i="44"/>
  <c r="E892" i="44"/>
  <c r="F892" i="44"/>
  <c r="B892" i="44"/>
  <c r="A3" i="44"/>
  <c r="A4" i="44"/>
  <c r="A5" i="44"/>
  <c r="A6" i="44"/>
  <c r="A7" i="44"/>
  <c r="A8" i="44"/>
  <c r="A9" i="44"/>
  <c r="A10" i="44"/>
  <c r="A11" i="44"/>
  <c r="A12" i="44"/>
  <c r="A13" i="44"/>
  <c r="A14" i="44"/>
  <c r="A15" i="44"/>
  <c r="A16" i="44"/>
  <c r="A17" i="44"/>
  <c r="A18" i="44"/>
  <c r="A19" i="44"/>
  <c r="A20" i="44"/>
  <c r="A21" i="44"/>
  <c r="A22" i="44"/>
  <c r="A23" i="44"/>
  <c r="A24" i="44"/>
  <c r="A25" i="44"/>
  <c r="A26" i="44"/>
  <c r="A27" i="44"/>
  <c r="A28" i="44"/>
  <c r="A29" i="44"/>
  <c r="A30" i="44"/>
  <c r="A31" i="44"/>
  <c r="A32" i="44"/>
  <c r="A33" i="44"/>
  <c r="A34" i="44"/>
  <c r="A35" i="44"/>
  <c r="A36" i="44"/>
  <c r="A37" i="44"/>
  <c r="A38" i="44"/>
  <c r="A39" i="44"/>
  <c r="A40" i="44"/>
  <c r="A41" i="44"/>
  <c r="A42" i="44"/>
  <c r="A43" i="44"/>
  <c r="A44" i="44"/>
  <c r="A45" i="44"/>
  <c r="A46" i="44"/>
  <c r="A47" i="44"/>
  <c r="A48" i="44"/>
  <c r="A49" i="44"/>
  <c r="A50" i="44"/>
  <c r="A51" i="44"/>
  <c r="A52" i="44"/>
  <c r="A53" i="44"/>
  <c r="A54" i="44"/>
  <c r="A55" i="44"/>
  <c r="A56" i="44"/>
  <c r="A57" i="44"/>
  <c r="A58" i="44"/>
  <c r="A59" i="44"/>
  <c r="A60" i="44"/>
  <c r="A61" i="44"/>
  <c r="A62" i="44"/>
  <c r="A63" i="44"/>
  <c r="A64" i="44"/>
  <c r="A65" i="44"/>
  <c r="A66" i="44"/>
  <c r="A67" i="44"/>
  <c r="A68" i="44"/>
  <c r="A69" i="44"/>
  <c r="A70" i="44"/>
  <c r="A71" i="44"/>
  <c r="A72" i="44"/>
  <c r="A73" i="44"/>
  <c r="A74" i="44"/>
  <c r="A75" i="44"/>
  <c r="A76" i="44"/>
  <c r="A77" i="44"/>
  <c r="A78" i="44"/>
  <c r="A79" i="44"/>
  <c r="A80" i="44"/>
  <c r="A81" i="44"/>
  <c r="A82" i="44"/>
  <c r="A83" i="44"/>
  <c r="A84" i="44"/>
  <c r="A85" i="44"/>
  <c r="A86" i="44"/>
  <c r="A87" i="44"/>
  <c r="A88" i="44"/>
  <c r="A89" i="44"/>
  <c r="A90" i="44"/>
  <c r="A91" i="44"/>
  <c r="A92" i="44"/>
  <c r="A93" i="44"/>
  <c r="A94" i="44"/>
  <c r="A95" i="44"/>
  <c r="A96" i="44"/>
  <c r="A97" i="44"/>
  <c r="A98" i="44"/>
  <c r="A99" i="44"/>
  <c r="A100" i="44"/>
  <c r="A101" i="44"/>
  <c r="A102" i="44"/>
  <c r="A103" i="44"/>
  <c r="A104" i="44"/>
  <c r="A105" i="44"/>
  <c r="A106" i="44"/>
  <c r="A107" i="44"/>
  <c r="A108" i="44"/>
  <c r="A109" i="44"/>
  <c r="A110" i="44"/>
  <c r="A111" i="44"/>
  <c r="A112" i="44"/>
  <c r="A113" i="44"/>
  <c r="A114" i="44"/>
  <c r="A115" i="44"/>
  <c r="A116" i="44"/>
  <c r="A117" i="44"/>
  <c r="A118" i="44"/>
  <c r="A119" i="44"/>
  <c r="A120" i="44"/>
  <c r="A121" i="44"/>
  <c r="A122" i="44"/>
  <c r="A123" i="44"/>
  <c r="A124" i="44"/>
  <c r="A125" i="44"/>
  <c r="A126" i="44"/>
  <c r="A127" i="44"/>
  <c r="A128" i="44"/>
  <c r="A129" i="44"/>
  <c r="A130" i="44"/>
  <c r="A131" i="44"/>
  <c r="A132" i="44"/>
  <c r="A133" i="44"/>
  <c r="A134" i="44"/>
  <c r="A135" i="44"/>
  <c r="A136" i="44"/>
  <c r="A137" i="44"/>
  <c r="A138" i="44"/>
  <c r="A139" i="44"/>
  <c r="A140" i="44"/>
  <c r="A141" i="44"/>
  <c r="A142" i="44"/>
  <c r="A143" i="44"/>
  <c r="A144" i="44"/>
  <c r="A145" i="44"/>
  <c r="A146" i="44"/>
  <c r="A147" i="44"/>
  <c r="A148" i="44"/>
  <c r="A149" i="44"/>
  <c r="A150" i="44"/>
  <c r="A151" i="44"/>
  <c r="A152" i="44"/>
  <c r="A153" i="44"/>
  <c r="A154" i="44"/>
  <c r="A155" i="44"/>
  <c r="A156" i="44"/>
  <c r="A157" i="44"/>
  <c r="A158" i="44"/>
  <c r="A159" i="44"/>
  <c r="A160" i="44"/>
  <c r="A161" i="44"/>
  <c r="A162" i="44"/>
  <c r="A163" i="44"/>
  <c r="A164" i="44"/>
  <c r="A165" i="44"/>
  <c r="A166" i="44"/>
  <c r="A167" i="44"/>
  <c r="A168" i="44"/>
  <c r="A169" i="44"/>
  <c r="A170" i="44"/>
  <c r="A171" i="44"/>
  <c r="A172" i="44"/>
  <c r="A173" i="44"/>
  <c r="A174" i="44"/>
  <c r="A175" i="44"/>
  <c r="A176" i="44"/>
  <c r="A177" i="44"/>
  <c r="A178" i="44"/>
  <c r="A179" i="44"/>
  <c r="A180" i="44"/>
  <c r="A181" i="44"/>
  <c r="A182" i="44"/>
  <c r="A183" i="44"/>
  <c r="A184" i="44"/>
  <c r="A185" i="44"/>
  <c r="A186" i="44"/>
  <c r="A187" i="44"/>
  <c r="A188" i="44"/>
  <c r="A189" i="44"/>
  <c r="A190" i="44"/>
  <c r="A191" i="44"/>
  <c r="A192" i="44"/>
  <c r="A193" i="44"/>
  <c r="A194" i="44"/>
  <c r="A195" i="44"/>
  <c r="A196" i="44"/>
  <c r="A197" i="44"/>
  <c r="A198" i="44"/>
  <c r="A199" i="44"/>
  <c r="A200" i="44"/>
  <c r="A201" i="44"/>
  <c r="A202" i="44"/>
  <c r="A203" i="44"/>
  <c r="A204" i="44"/>
  <c r="A205" i="44"/>
  <c r="A206" i="44"/>
  <c r="A207" i="44"/>
  <c r="A208" i="44"/>
  <c r="A209" i="44"/>
  <c r="A210" i="44"/>
  <c r="A211" i="44"/>
  <c r="A212" i="44"/>
  <c r="A213" i="44"/>
  <c r="A214" i="44"/>
  <c r="A215" i="44"/>
  <c r="A216" i="44"/>
  <c r="A217" i="44"/>
  <c r="A218" i="44"/>
  <c r="A219" i="44"/>
  <c r="A220" i="44"/>
  <c r="A221" i="44"/>
  <c r="A222" i="44"/>
  <c r="A223" i="44"/>
  <c r="A224" i="44"/>
  <c r="A225" i="44"/>
  <c r="A226" i="44"/>
  <c r="A227" i="44"/>
  <c r="A228" i="44"/>
  <c r="A229" i="44"/>
  <c r="A230" i="44"/>
  <c r="A231" i="44"/>
  <c r="A232" i="44"/>
  <c r="A233" i="44"/>
  <c r="A234" i="44"/>
  <c r="A235" i="44"/>
  <c r="A236" i="44"/>
  <c r="A237" i="44"/>
  <c r="A238" i="44"/>
  <c r="A239" i="44"/>
  <c r="A240" i="44"/>
  <c r="A241" i="44"/>
  <c r="A242" i="44"/>
  <c r="A243" i="44"/>
  <c r="A244" i="44"/>
  <c r="A245" i="44"/>
  <c r="A246" i="44"/>
  <c r="A247" i="44"/>
  <c r="A248" i="44"/>
  <c r="A249" i="44"/>
  <c r="A250" i="44"/>
  <c r="A251" i="44"/>
  <c r="A252" i="44"/>
  <c r="A253" i="44"/>
  <c r="A254" i="44"/>
  <c r="A255" i="44"/>
  <c r="A256" i="44"/>
  <c r="A257" i="44"/>
  <c r="A258" i="44"/>
  <c r="A259" i="44"/>
  <c r="A260" i="44"/>
  <c r="A261" i="44"/>
  <c r="A262" i="44"/>
  <c r="A263" i="44"/>
  <c r="A264" i="44"/>
  <c r="A265" i="44"/>
  <c r="A266" i="44"/>
  <c r="A267" i="44"/>
  <c r="A268" i="44"/>
  <c r="A269" i="44"/>
  <c r="A270" i="44"/>
  <c r="A271" i="44"/>
  <c r="A272" i="44"/>
  <c r="A273" i="44"/>
  <c r="A274" i="44"/>
  <c r="A275" i="44"/>
  <c r="A276" i="44"/>
  <c r="A277" i="44"/>
  <c r="A278" i="44"/>
  <c r="A279" i="44"/>
  <c r="A280" i="44"/>
  <c r="A281" i="44"/>
  <c r="A282" i="44"/>
  <c r="A283" i="44"/>
  <c r="A284" i="44"/>
  <c r="A285" i="44"/>
  <c r="A286" i="44"/>
  <c r="A287" i="44"/>
  <c r="A288" i="44"/>
  <c r="A289" i="44"/>
  <c r="A290" i="44"/>
  <c r="A291" i="44"/>
  <c r="A292" i="44"/>
  <c r="A293" i="44"/>
  <c r="A294" i="44"/>
  <c r="A295" i="44"/>
  <c r="A296" i="44"/>
  <c r="A297" i="44"/>
  <c r="A298" i="44"/>
  <c r="A299" i="44"/>
  <c r="A300" i="44"/>
  <c r="A301" i="44"/>
  <c r="A302" i="44"/>
  <c r="A303" i="44"/>
  <c r="A304" i="44"/>
  <c r="A305" i="44"/>
  <c r="A306" i="44"/>
  <c r="A307" i="44"/>
  <c r="A308" i="44"/>
  <c r="A309" i="44"/>
  <c r="A310" i="44"/>
  <c r="A311" i="44"/>
  <c r="A312" i="44"/>
  <c r="A313" i="44"/>
  <c r="A314" i="44"/>
  <c r="A315" i="44"/>
  <c r="A316" i="44"/>
  <c r="A317" i="44"/>
  <c r="A318" i="44"/>
  <c r="A319" i="44"/>
  <c r="A320" i="44"/>
  <c r="A321" i="44"/>
  <c r="A322" i="44"/>
  <c r="A323" i="44"/>
  <c r="A324" i="44"/>
  <c r="A325" i="44"/>
  <c r="A326" i="44"/>
  <c r="A327" i="44"/>
  <c r="A328" i="44"/>
  <c r="A329" i="44"/>
  <c r="A330" i="44"/>
  <c r="A331" i="44"/>
  <c r="A332" i="44"/>
  <c r="A333" i="44"/>
  <c r="A334" i="44"/>
  <c r="A335" i="44"/>
  <c r="A336" i="44"/>
  <c r="A337" i="44"/>
  <c r="A338" i="44"/>
  <c r="A339" i="44"/>
  <c r="A340" i="44"/>
  <c r="A341" i="44"/>
  <c r="A342" i="44"/>
  <c r="A343" i="44"/>
  <c r="A344" i="44"/>
  <c r="A345" i="44"/>
  <c r="A346" i="44"/>
  <c r="A347" i="44"/>
  <c r="A348" i="44"/>
  <c r="A349" i="44"/>
  <c r="A350" i="44"/>
  <c r="A351" i="44"/>
  <c r="A352" i="44"/>
  <c r="A353" i="44"/>
  <c r="A354" i="44"/>
  <c r="A355" i="44"/>
  <c r="A356" i="44"/>
  <c r="A357" i="44"/>
  <c r="A358" i="44"/>
  <c r="A359" i="44"/>
  <c r="A360" i="44"/>
  <c r="A361" i="44"/>
  <c r="A362" i="44"/>
  <c r="A363" i="44"/>
  <c r="A364" i="44"/>
  <c r="A365" i="44"/>
  <c r="A366" i="44"/>
  <c r="A367" i="44"/>
  <c r="A368" i="44"/>
  <c r="A369" i="44"/>
  <c r="A370" i="44"/>
  <c r="A371" i="44"/>
  <c r="A372" i="44"/>
  <c r="A373" i="44"/>
  <c r="A374" i="44"/>
  <c r="A375" i="44"/>
  <c r="A376" i="44"/>
  <c r="A377" i="44"/>
  <c r="A378" i="44"/>
  <c r="A379" i="44"/>
  <c r="A380" i="44"/>
  <c r="A381" i="44"/>
  <c r="A382" i="44"/>
  <c r="A383" i="44"/>
  <c r="A384" i="44"/>
  <c r="A385" i="44"/>
  <c r="A386" i="44"/>
  <c r="A387" i="44"/>
  <c r="A388" i="44"/>
  <c r="A389" i="44"/>
  <c r="A390" i="44"/>
  <c r="A391" i="44"/>
  <c r="A392" i="44"/>
  <c r="A393" i="44"/>
  <c r="A394" i="44"/>
  <c r="A395" i="44"/>
  <c r="A396" i="44"/>
  <c r="A397" i="44"/>
  <c r="A398" i="44"/>
  <c r="A399" i="44"/>
  <c r="A400" i="44"/>
  <c r="A401" i="44"/>
  <c r="A402" i="44"/>
  <c r="A403" i="44"/>
  <c r="A404" i="44"/>
  <c r="A405" i="44"/>
  <c r="A406" i="44"/>
  <c r="A407" i="44"/>
  <c r="A408" i="44"/>
  <c r="A409" i="44"/>
  <c r="A410" i="44"/>
  <c r="A411" i="44"/>
  <c r="A412" i="44"/>
  <c r="A413" i="44"/>
  <c r="A414" i="44"/>
  <c r="A415" i="44"/>
  <c r="A416" i="44"/>
  <c r="A417" i="44"/>
  <c r="A418" i="44"/>
  <c r="A419" i="44"/>
  <c r="A420" i="44"/>
  <c r="A421" i="44"/>
  <c r="A422" i="44"/>
  <c r="A423" i="44"/>
  <c r="A424" i="44"/>
  <c r="A425" i="44"/>
  <c r="A426" i="44"/>
  <c r="A427" i="44"/>
  <c r="A428" i="44"/>
  <c r="A429" i="44"/>
  <c r="A430" i="44"/>
  <c r="A431" i="44"/>
  <c r="A432" i="44"/>
  <c r="A433" i="44"/>
  <c r="A434" i="44"/>
  <c r="A435" i="44"/>
  <c r="A436" i="44"/>
  <c r="A437" i="44"/>
  <c r="A438" i="44"/>
  <c r="A439" i="44"/>
  <c r="A440" i="44"/>
  <c r="A441" i="44"/>
  <c r="A442" i="44"/>
  <c r="A443" i="44"/>
  <c r="A444" i="44"/>
  <c r="A445" i="44"/>
  <c r="A446" i="44"/>
  <c r="A447" i="44"/>
  <c r="A448" i="44"/>
  <c r="A449" i="44"/>
  <c r="A450" i="44"/>
  <c r="A451" i="44"/>
  <c r="A452" i="44"/>
  <c r="A453" i="44"/>
  <c r="A454" i="44"/>
  <c r="A455" i="44"/>
  <c r="A456" i="44"/>
  <c r="A457" i="44"/>
  <c r="A458" i="44"/>
  <c r="A459" i="44"/>
  <c r="A460" i="44"/>
  <c r="A461" i="44"/>
  <c r="A462" i="44"/>
  <c r="A463" i="44"/>
  <c r="A464" i="44"/>
  <c r="A465" i="44"/>
  <c r="A466" i="44"/>
  <c r="A467" i="44"/>
  <c r="A468" i="44"/>
  <c r="A469" i="44"/>
  <c r="A470" i="44"/>
  <c r="A471" i="44"/>
  <c r="A472" i="44"/>
  <c r="A473" i="44"/>
  <c r="A474" i="44"/>
  <c r="A475" i="44"/>
  <c r="A476" i="44"/>
  <c r="A477" i="44"/>
  <c r="A478" i="44"/>
  <c r="A479" i="44"/>
  <c r="A480" i="44"/>
  <c r="A481" i="44"/>
  <c r="A482" i="44"/>
  <c r="A483" i="44"/>
  <c r="A484" i="44"/>
  <c r="A485" i="44"/>
  <c r="A486" i="44"/>
  <c r="A487" i="44"/>
  <c r="A488" i="44"/>
  <c r="A489" i="44"/>
  <c r="A490" i="44"/>
  <c r="A491" i="44"/>
  <c r="A492" i="44"/>
  <c r="A493" i="44"/>
  <c r="A494" i="44"/>
  <c r="A495" i="44"/>
  <c r="A496" i="44"/>
  <c r="A497" i="44"/>
  <c r="A498" i="44"/>
  <c r="A499" i="44"/>
  <c r="A500" i="44"/>
  <c r="A501" i="44"/>
  <c r="A502" i="44"/>
  <c r="A503" i="44"/>
  <c r="A504" i="44"/>
  <c r="A505" i="44"/>
  <c r="A506" i="44"/>
  <c r="A507" i="44"/>
  <c r="A508" i="44"/>
  <c r="A509" i="44"/>
  <c r="A510" i="44"/>
  <c r="A511" i="44"/>
  <c r="A512" i="44"/>
  <c r="A513" i="44"/>
  <c r="A514" i="44"/>
  <c r="A515" i="44"/>
  <c r="A516" i="44"/>
  <c r="A517" i="44"/>
  <c r="A518" i="44"/>
  <c r="A519" i="44"/>
  <c r="A520" i="44"/>
  <c r="A521" i="44"/>
  <c r="A522" i="44"/>
  <c r="A523" i="44"/>
  <c r="A524" i="44"/>
  <c r="A525" i="44"/>
  <c r="A526" i="44"/>
  <c r="A527" i="44"/>
  <c r="A528" i="44"/>
  <c r="A529" i="44"/>
  <c r="A530" i="44"/>
  <c r="A531" i="44"/>
  <c r="A532" i="44"/>
  <c r="A533" i="44"/>
  <c r="A534" i="44"/>
  <c r="A535" i="44"/>
  <c r="A536" i="44"/>
  <c r="A537" i="44"/>
  <c r="A538" i="44"/>
  <c r="A539" i="44"/>
  <c r="A540" i="44"/>
  <c r="A541" i="44"/>
  <c r="A542" i="44"/>
  <c r="A543" i="44"/>
  <c r="A544" i="44"/>
  <c r="A545" i="44"/>
  <c r="A546" i="44"/>
  <c r="A547" i="44"/>
  <c r="A548" i="44"/>
  <c r="A549" i="44"/>
  <c r="A550" i="44"/>
  <c r="A551" i="44"/>
  <c r="A552" i="44"/>
  <c r="A553" i="44"/>
  <c r="A554" i="44"/>
  <c r="A555" i="44"/>
  <c r="A556" i="44"/>
  <c r="A557" i="44"/>
  <c r="A558" i="44"/>
  <c r="A559" i="44"/>
  <c r="A560" i="44"/>
  <c r="A561" i="44"/>
  <c r="A562" i="44"/>
  <c r="A563" i="44"/>
  <c r="A564" i="44"/>
  <c r="A565" i="44"/>
  <c r="A566" i="44"/>
  <c r="A567" i="44"/>
  <c r="A568" i="44"/>
  <c r="A569" i="44"/>
  <c r="A570" i="44"/>
  <c r="A571" i="44"/>
  <c r="A572" i="44"/>
  <c r="A573" i="44"/>
  <c r="A574" i="44"/>
  <c r="A575" i="44"/>
  <c r="A576" i="44"/>
  <c r="A577" i="44"/>
  <c r="A578" i="44"/>
  <c r="A579" i="44"/>
  <c r="A580" i="44"/>
  <c r="A581" i="44"/>
  <c r="A582" i="44"/>
  <c r="A583" i="44"/>
  <c r="A584" i="44"/>
  <c r="A585" i="44"/>
  <c r="A586" i="44"/>
  <c r="A587" i="44"/>
  <c r="A588" i="44"/>
  <c r="A589" i="44"/>
  <c r="A590" i="44"/>
  <c r="A591" i="44"/>
  <c r="A592" i="44"/>
  <c r="A593" i="44"/>
  <c r="A594" i="44"/>
  <c r="A595" i="44"/>
  <c r="A596" i="44"/>
  <c r="A597" i="44"/>
  <c r="A598" i="44"/>
  <c r="A599" i="44"/>
  <c r="A600" i="44"/>
  <c r="A601" i="44"/>
  <c r="A602" i="44"/>
  <c r="A603" i="44"/>
  <c r="A604" i="44"/>
  <c r="A605" i="44"/>
  <c r="A606" i="44"/>
  <c r="A607" i="44"/>
  <c r="A608" i="44"/>
  <c r="A609" i="44"/>
  <c r="A610" i="44"/>
  <c r="A611" i="44"/>
  <c r="A612" i="44"/>
  <c r="A613" i="44"/>
  <c r="A614" i="44"/>
  <c r="A615" i="44"/>
  <c r="A616" i="44"/>
  <c r="A617" i="44"/>
  <c r="A618" i="44"/>
  <c r="A619" i="44"/>
  <c r="A620" i="44"/>
  <c r="A621" i="44"/>
  <c r="A622" i="44"/>
  <c r="A623" i="44"/>
  <c r="A624" i="44"/>
  <c r="A625" i="44"/>
  <c r="A626" i="44"/>
  <c r="A627" i="44"/>
  <c r="A628" i="44"/>
  <c r="A629" i="44"/>
  <c r="A630" i="44"/>
  <c r="A631" i="44"/>
  <c r="A632" i="44"/>
  <c r="A633" i="44"/>
  <c r="A634" i="44"/>
  <c r="A635" i="44"/>
  <c r="A636" i="44"/>
  <c r="A637" i="44"/>
  <c r="A638" i="44"/>
  <c r="A639" i="44"/>
  <c r="A640" i="44"/>
  <c r="A641" i="44"/>
  <c r="A642" i="44"/>
  <c r="A643" i="44"/>
  <c r="A644" i="44"/>
  <c r="A645" i="44"/>
  <c r="A646" i="44"/>
  <c r="A647" i="44"/>
  <c r="A648" i="44"/>
  <c r="A649" i="44"/>
  <c r="A650" i="44"/>
  <c r="A651" i="44"/>
  <c r="A652" i="44"/>
  <c r="A653" i="44"/>
  <c r="A654" i="44"/>
  <c r="A655" i="44"/>
  <c r="A656" i="44"/>
  <c r="A657" i="44"/>
  <c r="A658" i="44"/>
  <c r="A659" i="44"/>
  <c r="A660" i="44"/>
  <c r="A661" i="44"/>
  <c r="A662" i="44"/>
  <c r="A663" i="44"/>
  <c r="A664" i="44"/>
  <c r="A665" i="44"/>
  <c r="A666" i="44"/>
  <c r="A667" i="44"/>
  <c r="A668" i="44"/>
  <c r="A669" i="44"/>
  <c r="A670" i="44"/>
  <c r="A671" i="44"/>
  <c r="A672" i="44"/>
  <c r="A673" i="44"/>
  <c r="A674" i="44"/>
  <c r="A675" i="44"/>
  <c r="A676" i="44"/>
  <c r="A677" i="44"/>
  <c r="A678" i="44"/>
  <c r="A679" i="44"/>
  <c r="A680" i="44"/>
  <c r="A681" i="44"/>
  <c r="A682" i="44"/>
  <c r="A683" i="44"/>
  <c r="A684" i="44"/>
  <c r="A685" i="44"/>
  <c r="A686" i="44"/>
  <c r="A687" i="44"/>
  <c r="A688" i="44"/>
  <c r="A689" i="44"/>
  <c r="A690" i="44"/>
  <c r="A691" i="44"/>
  <c r="A692" i="44"/>
  <c r="A693" i="44"/>
  <c r="A694" i="44"/>
  <c r="A695" i="44"/>
  <c r="A696" i="44"/>
  <c r="A697" i="44"/>
  <c r="A698" i="44"/>
  <c r="A699" i="44"/>
  <c r="A700" i="44"/>
  <c r="A701" i="44"/>
  <c r="A702" i="44"/>
  <c r="A703" i="44"/>
  <c r="A704" i="44"/>
  <c r="A705" i="44"/>
  <c r="A706" i="44"/>
  <c r="A707" i="44"/>
  <c r="A708" i="44"/>
  <c r="A709" i="44"/>
  <c r="A710" i="44"/>
  <c r="A711" i="44"/>
  <c r="A712" i="44"/>
  <c r="A713" i="44"/>
  <c r="A714" i="44"/>
  <c r="A715" i="44"/>
  <c r="A716" i="44"/>
  <c r="A717" i="44"/>
  <c r="A718" i="44"/>
  <c r="A719" i="44"/>
  <c r="A720" i="44"/>
  <c r="A721" i="44"/>
  <c r="A722" i="44"/>
  <c r="A723" i="44"/>
  <c r="A724" i="44"/>
  <c r="A725" i="44"/>
  <c r="A726" i="44"/>
  <c r="A727" i="44"/>
  <c r="A728" i="44"/>
  <c r="A729" i="44"/>
  <c r="A730" i="44"/>
  <c r="A731" i="44"/>
  <c r="A732" i="44"/>
  <c r="A733" i="44"/>
  <c r="A734" i="44"/>
  <c r="A735" i="44"/>
  <c r="A736" i="44"/>
  <c r="A737" i="44"/>
  <c r="A738" i="44"/>
  <c r="A739" i="44"/>
  <c r="A740" i="44"/>
  <c r="A741" i="44"/>
  <c r="A742" i="44"/>
  <c r="A743" i="44"/>
  <c r="A744" i="44"/>
  <c r="A745" i="44"/>
  <c r="A746" i="44"/>
  <c r="A747" i="44"/>
  <c r="A748" i="44"/>
  <c r="A749" i="44"/>
  <c r="A750" i="44"/>
  <c r="A751" i="44"/>
  <c r="A752" i="44"/>
  <c r="A753" i="44"/>
  <c r="A754" i="44"/>
  <c r="A755" i="44"/>
  <c r="A756" i="44"/>
  <c r="A757" i="44"/>
  <c r="A758" i="44"/>
  <c r="A759" i="44"/>
  <c r="A760" i="44"/>
  <c r="A761" i="44"/>
  <c r="A762" i="44"/>
  <c r="A763" i="44"/>
  <c r="A764" i="44"/>
  <c r="A765" i="44"/>
  <c r="A766" i="44"/>
  <c r="A767" i="44"/>
  <c r="A768" i="44"/>
  <c r="A769" i="44"/>
  <c r="A770" i="44"/>
  <c r="A771" i="44"/>
  <c r="A772" i="44"/>
  <c r="A773" i="44"/>
  <c r="A774" i="44"/>
  <c r="A775" i="44"/>
  <c r="A776" i="44"/>
  <c r="A777" i="44"/>
  <c r="A778" i="44"/>
  <c r="A779" i="44"/>
  <c r="A780" i="44"/>
  <c r="A781" i="44"/>
  <c r="A782" i="44"/>
  <c r="A783" i="44"/>
  <c r="A784" i="44"/>
  <c r="A785" i="44"/>
  <c r="A786" i="44"/>
  <c r="A787" i="44"/>
  <c r="A788" i="44"/>
  <c r="A789" i="44"/>
  <c r="A790" i="44"/>
  <c r="A791" i="44"/>
  <c r="A792" i="44"/>
  <c r="A793" i="44"/>
  <c r="A794" i="44"/>
  <c r="A795" i="44"/>
  <c r="A796" i="44"/>
  <c r="A797" i="44"/>
  <c r="A798" i="44"/>
  <c r="A799" i="44"/>
  <c r="A800" i="44"/>
  <c r="A801" i="44"/>
  <c r="A802" i="44"/>
  <c r="A803" i="44"/>
  <c r="A804" i="44"/>
  <c r="A805" i="44"/>
  <c r="A806" i="44"/>
  <c r="A807" i="44"/>
  <c r="A808" i="44"/>
  <c r="A809" i="44"/>
  <c r="A810" i="44"/>
  <c r="A811" i="44"/>
  <c r="A812" i="44"/>
  <c r="A813" i="44"/>
  <c r="A814" i="44"/>
  <c r="A815" i="44"/>
  <c r="A816" i="44"/>
  <c r="A817" i="44"/>
  <c r="A818" i="44"/>
  <c r="A819" i="44"/>
  <c r="A820" i="44"/>
  <c r="A821" i="44"/>
  <c r="A822" i="44"/>
  <c r="A823" i="44"/>
  <c r="A824" i="44"/>
  <c r="A825" i="44"/>
  <c r="A826" i="44"/>
  <c r="A827" i="44"/>
  <c r="A828" i="44"/>
  <c r="A829" i="44"/>
  <c r="A830" i="44"/>
  <c r="A831" i="44"/>
  <c r="A832" i="44"/>
  <c r="A833" i="44"/>
  <c r="A834" i="44"/>
  <c r="A835" i="44"/>
  <c r="A836" i="44"/>
  <c r="A837" i="44"/>
  <c r="A838" i="44"/>
  <c r="A839" i="44"/>
  <c r="A840" i="44"/>
  <c r="A841" i="44"/>
  <c r="A842" i="44"/>
  <c r="A843" i="44"/>
  <c r="A844" i="44"/>
  <c r="A845" i="44"/>
  <c r="A846" i="44"/>
  <c r="A847" i="44"/>
  <c r="A848" i="44"/>
  <c r="A849" i="44"/>
  <c r="A850" i="44"/>
  <c r="A851" i="44"/>
  <c r="A852" i="44"/>
  <c r="A853" i="44"/>
  <c r="A854" i="44"/>
  <c r="A855" i="44"/>
  <c r="A856" i="44"/>
  <c r="A857" i="44"/>
  <c r="A858" i="44"/>
  <c r="A859" i="44"/>
  <c r="A860" i="44"/>
  <c r="A861" i="44"/>
  <c r="A862" i="44"/>
  <c r="A863" i="44"/>
  <c r="A864" i="44"/>
  <c r="A865" i="44"/>
  <c r="A866" i="44"/>
  <c r="A867" i="44"/>
  <c r="A868" i="44"/>
  <c r="A869" i="44"/>
  <c r="A870" i="44"/>
  <c r="A871" i="44"/>
  <c r="A872" i="44"/>
  <c r="A873" i="44"/>
  <c r="A874" i="44"/>
  <c r="A875" i="44"/>
  <c r="A876" i="44"/>
  <c r="A877" i="44"/>
  <c r="A878" i="44"/>
  <c r="A879" i="44"/>
  <c r="A880" i="44"/>
  <c r="A881" i="44"/>
  <c r="A882" i="44"/>
  <c r="A883" i="44"/>
  <c r="A884" i="44"/>
  <c r="A885" i="44"/>
  <c r="A886" i="44"/>
  <c r="A887" i="44"/>
  <c r="A888" i="44"/>
  <c r="A889" i="44"/>
  <c r="A890" i="44"/>
  <c r="A2" i="44"/>
  <c r="Z354" i="47"/>
  <c r="Y354" i="47"/>
  <c r="X354" i="47"/>
  <c r="W354" i="47"/>
  <c r="V354" i="47"/>
  <c r="U354" i="47"/>
  <c r="T354" i="47"/>
  <c r="S354" i="47"/>
  <c r="R354" i="47"/>
  <c r="Q354" i="47"/>
  <c r="P354" i="47"/>
  <c r="O354" i="47"/>
  <c r="N354" i="47"/>
  <c r="M354" i="47"/>
  <c r="L354" i="47"/>
  <c r="K354" i="47"/>
  <c r="J354" i="47"/>
  <c r="I354" i="47"/>
  <c r="H354" i="47"/>
  <c r="G354" i="47"/>
  <c r="F354" i="47"/>
  <c r="E354" i="47"/>
  <c r="D354" i="47"/>
  <c r="C354" i="47"/>
  <c r="B354" i="47"/>
  <c r="Z353" i="47"/>
  <c r="Y353" i="47"/>
  <c r="X353" i="47"/>
  <c r="W353" i="47"/>
  <c r="V353" i="47"/>
  <c r="U353" i="47"/>
  <c r="T353" i="47"/>
  <c r="S353" i="47"/>
  <c r="R353" i="47"/>
  <c r="Q353" i="47"/>
  <c r="P353" i="47"/>
  <c r="O353" i="47"/>
  <c r="N353" i="47"/>
  <c r="M353" i="47"/>
  <c r="L353" i="47"/>
  <c r="K353" i="47"/>
  <c r="J353" i="47"/>
  <c r="I353" i="47"/>
  <c r="H353" i="47"/>
  <c r="G353" i="47"/>
  <c r="F353" i="47"/>
  <c r="E353" i="47"/>
  <c r="D353" i="47"/>
  <c r="C353" i="47"/>
  <c r="B353" i="47"/>
  <c r="Z352" i="47"/>
  <c r="Y352" i="47"/>
  <c r="X352" i="47"/>
  <c r="W352" i="47"/>
  <c r="V352" i="47"/>
  <c r="U352" i="47"/>
  <c r="T352" i="47"/>
  <c r="S352" i="47"/>
  <c r="R352" i="47"/>
  <c r="Q352" i="47"/>
  <c r="P352" i="47"/>
  <c r="O352" i="47"/>
  <c r="N352" i="47"/>
  <c r="M352" i="47"/>
  <c r="L352" i="47"/>
  <c r="K352" i="47"/>
  <c r="J352" i="47"/>
  <c r="I352" i="47"/>
  <c r="H352" i="47"/>
  <c r="G352" i="47"/>
  <c r="F352" i="47"/>
  <c r="E352" i="47"/>
  <c r="D352" i="47"/>
  <c r="C352" i="47"/>
  <c r="B352" i="47"/>
  <c r="Z351" i="47"/>
  <c r="Y351" i="47"/>
  <c r="X351" i="47"/>
  <c r="W351" i="47"/>
  <c r="V351" i="47"/>
  <c r="U351" i="47"/>
  <c r="T351" i="47"/>
  <c r="S351" i="47"/>
  <c r="R351" i="47"/>
  <c r="Q351" i="47"/>
  <c r="P351" i="47"/>
  <c r="O351" i="47"/>
  <c r="N351" i="47"/>
  <c r="M351" i="47"/>
  <c r="L351" i="47"/>
  <c r="K351" i="47"/>
  <c r="J351" i="47"/>
  <c r="I351" i="47"/>
  <c r="H351" i="47"/>
  <c r="G351" i="47"/>
  <c r="F351" i="47"/>
  <c r="E351" i="47"/>
  <c r="D351" i="47"/>
  <c r="C351" i="47"/>
  <c r="B351" i="47"/>
  <c r="Z350" i="47"/>
  <c r="Y350" i="47"/>
  <c r="X350" i="47"/>
  <c r="W350" i="47"/>
  <c r="V350" i="47"/>
  <c r="U350" i="47"/>
  <c r="T350" i="47"/>
  <c r="S350" i="47"/>
  <c r="R350" i="47"/>
  <c r="Q350" i="47"/>
  <c r="P350" i="47"/>
  <c r="O350" i="47"/>
  <c r="N350" i="47"/>
  <c r="M350" i="47"/>
  <c r="L350" i="47"/>
  <c r="K350" i="47"/>
  <c r="J350" i="47"/>
  <c r="I350" i="47"/>
  <c r="H350" i="47"/>
  <c r="G350" i="47"/>
  <c r="F350" i="47"/>
  <c r="E350" i="47"/>
  <c r="D350" i="47"/>
  <c r="C350" i="47"/>
  <c r="B350" i="47"/>
  <c r="Z349" i="47"/>
  <c r="Y349" i="47"/>
  <c r="X349" i="47"/>
  <c r="W349" i="47"/>
  <c r="V349" i="47"/>
  <c r="U349" i="47"/>
  <c r="T349" i="47"/>
  <c r="S349" i="47"/>
  <c r="R349" i="47"/>
  <c r="Q349" i="47"/>
  <c r="P349" i="47"/>
  <c r="O349" i="47"/>
  <c r="N349" i="47"/>
  <c r="M349" i="47"/>
  <c r="L349" i="47"/>
  <c r="K349" i="47"/>
  <c r="J349" i="47"/>
  <c r="I349" i="47"/>
  <c r="H349" i="47"/>
  <c r="G349" i="47"/>
  <c r="F349" i="47"/>
  <c r="E349" i="47"/>
  <c r="D349" i="47"/>
  <c r="C349" i="47"/>
  <c r="B349" i="47"/>
  <c r="Z348" i="47"/>
  <c r="Y348" i="47"/>
  <c r="X348" i="47"/>
  <c r="W348" i="47"/>
  <c r="V348" i="47"/>
  <c r="U348" i="47"/>
  <c r="T348" i="47"/>
  <c r="S348" i="47"/>
  <c r="R348" i="47"/>
  <c r="Q348" i="47"/>
  <c r="P348" i="47"/>
  <c r="O348" i="47"/>
  <c r="N348" i="47"/>
  <c r="M348" i="47"/>
  <c r="L348" i="47"/>
  <c r="K348" i="47"/>
  <c r="J348" i="47"/>
  <c r="I348" i="47"/>
  <c r="H348" i="47"/>
  <c r="G348" i="47"/>
  <c r="F348" i="47"/>
  <c r="E348" i="47"/>
  <c r="D348" i="47"/>
  <c r="C348" i="47"/>
  <c r="B348" i="47"/>
  <c r="Z347" i="47"/>
  <c r="Y347" i="47"/>
  <c r="X347" i="47"/>
  <c r="W347" i="47"/>
  <c r="V347" i="47"/>
  <c r="U347" i="47"/>
  <c r="T347" i="47"/>
  <c r="S347" i="47"/>
  <c r="R347" i="47"/>
  <c r="Q347" i="47"/>
  <c r="P347" i="47"/>
  <c r="O347" i="47"/>
  <c r="N347" i="47"/>
  <c r="M347" i="47"/>
  <c r="L347" i="47"/>
  <c r="K347" i="47"/>
  <c r="J347" i="47"/>
  <c r="I347" i="47"/>
  <c r="H347" i="47"/>
  <c r="G347" i="47"/>
  <c r="F347" i="47"/>
  <c r="E347" i="47"/>
  <c r="D347" i="47"/>
  <c r="C347" i="47"/>
  <c r="B347" i="47"/>
  <c r="Z346" i="47"/>
  <c r="Y346" i="47"/>
  <c r="X346" i="47"/>
  <c r="W346" i="47"/>
  <c r="V346" i="47"/>
  <c r="U346" i="47"/>
  <c r="T346" i="47"/>
  <c r="S346" i="47"/>
  <c r="R346" i="47"/>
  <c r="Q346" i="47"/>
  <c r="P346" i="47"/>
  <c r="O346" i="47"/>
  <c r="N346" i="47"/>
  <c r="M346" i="47"/>
  <c r="L346" i="47"/>
  <c r="K346" i="47"/>
  <c r="J346" i="47"/>
  <c r="I346" i="47"/>
  <c r="H346" i="47"/>
  <c r="G346" i="47"/>
  <c r="F346" i="47"/>
  <c r="E346" i="47"/>
  <c r="D346" i="47"/>
  <c r="C346" i="47"/>
  <c r="B346" i="47"/>
  <c r="Z345" i="47"/>
  <c r="Y345" i="47"/>
  <c r="X345" i="47"/>
  <c r="W345" i="47"/>
  <c r="V345" i="47"/>
  <c r="U345" i="47"/>
  <c r="T345" i="47"/>
  <c r="S345" i="47"/>
  <c r="R345" i="47"/>
  <c r="Q345" i="47"/>
  <c r="P345" i="47"/>
  <c r="O345" i="47"/>
  <c r="N345" i="47"/>
  <c r="M345" i="47"/>
  <c r="L345" i="47"/>
  <c r="K345" i="47"/>
  <c r="J345" i="47"/>
  <c r="I345" i="47"/>
  <c r="H345" i="47"/>
  <c r="G345" i="47"/>
  <c r="F345" i="47"/>
  <c r="E345" i="47"/>
  <c r="D345" i="47"/>
  <c r="C345" i="47"/>
  <c r="B345" i="47"/>
  <c r="Z344" i="47"/>
  <c r="Y344" i="47"/>
  <c r="X344" i="47"/>
  <c r="W344" i="47"/>
  <c r="V344" i="47"/>
  <c r="U344" i="47"/>
  <c r="T344" i="47"/>
  <c r="S344" i="47"/>
  <c r="R344" i="47"/>
  <c r="Q344" i="47"/>
  <c r="P344" i="47"/>
  <c r="O344" i="47"/>
  <c r="N344" i="47"/>
  <c r="M344" i="47"/>
  <c r="L344" i="47"/>
  <c r="K344" i="47"/>
  <c r="J344" i="47"/>
  <c r="I344" i="47"/>
  <c r="H344" i="47"/>
  <c r="G344" i="47"/>
  <c r="F344" i="47"/>
  <c r="E344" i="47"/>
  <c r="D344" i="47"/>
  <c r="C344" i="47"/>
  <c r="B344" i="47"/>
  <c r="Z343" i="47"/>
  <c r="Y343" i="47"/>
  <c r="X343" i="47"/>
  <c r="W343" i="47"/>
  <c r="V343" i="47"/>
  <c r="U343" i="47"/>
  <c r="T343" i="47"/>
  <c r="S343" i="47"/>
  <c r="R343" i="47"/>
  <c r="Q343" i="47"/>
  <c r="P343" i="47"/>
  <c r="O343" i="47"/>
  <c r="N343" i="47"/>
  <c r="M343" i="47"/>
  <c r="L343" i="47"/>
  <c r="K343" i="47"/>
  <c r="J343" i="47"/>
  <c r="I343" i="47"/>
  <c r="H343" i="47"/>
  <c r="G343" i="47"/>
  <c r="F343" i="47"/>
  <c r="E343" i="47"/>
  <c r="D343" i="47"/>
  <c r="C343" i="47"/>
  <c r="B343" i="47"/>
  <c r="Z342" i="47"/>
  <c r="Y342" i="47"/>
  <c r="X342" i="47"/>
  <c r="W342" i="47"/>
  <c r="V342" i="47"/>
  <c r="U342" i="47"/>
  <c r="T342" i="47"/>
  <c r="S342" i="47"/>
  <c r="R342" i="47"/>
  <c r="Q342" i="47"/>
  <c r="P342" i="47"/>
  <c r="O342" i="47"/>
  <c r="N342" i="47"/>
  <c r="M342" i="47"/>
  <c r="L342" i="47"/>
  <c r="K342" i="47"/>
  <c r="J342" i="47"/>
  <c r="I342" i="47"/>
  <c r="H342" i="47"/>
  <c r="G342" i="47"/>
  <c r="F342" i="47"/>
  <c r="E342" i="47"/>
  <c r="D342" i="47"/>
  <c r="C342" i="47"/>
  <c r="B342" i="47"/>
  <c r="Z341" i="47"/>
  <c r="Y341" i="47"/>
  <c r="X341" i="47"/>
  <c r="W341" i="47"/>
  <c r="V341" i="47"/>
  <c r="U341" i="47"/>
  <c r="T341" i="47"/>
  <c r="S341" i="47"/>
  <c r="R341" i="47"/>
  <c r="Q341" i="47"/>
  <c r="P341" i="47"/>
  <c r="O341" i="47"/>
  <c r="N341" i="47"/>
  <c r="M341" i="47"/>
  <c r="L341" i="47"/>
  <c r="K341" i="47"/>
  <c r="J341" i="47"/>
  <c r="I341" i="47"/>
  <c r="H341" i="47"/>
  <c r="G341" i="47"/>
  <c r="F341" i="47"/>
  <c r="E341" i="47"/>
  <c r="D341" i="47"/>
  <c r="C341" i="47"/>
  <c r="B341" i="47"/>
  <c r="Z340" i="47"/>
  <c r="Y340" i="47"/>
  <c r="X340" i="47"/>
  <c r="W340" i="47"/>
  <c r="V340" i="47"/>
  <c r="U340" i="47"/>
  <c r="T340" i="47"/>
  <c r="S340" i="47"/>
  <c r="R340" i="47"/>
  <c r="Q340" i="47"/>
  <c r="P340" i="47"/>
  <c r="O340" i="47"/>
  <c r="N340" i="47"/>
  <c r="M340" i="47"/>
  <c r="L340" i="47"/>
  <c r="K340" i="47"/>
  <c r="J340" i="47"/>
  <c r="I340" i="47"/>
  <c r="H340" i="47"/>
  <c r="G340" i="47"/>
  <c r="F340" i="47"/>
  <c r="E340" i="47"/>
  <c r="D340" i="47"/>
  <c r="C340" i="47"/>
  <c r="B340" i="47"/>
  <c r="Z339" i="47"/>
  <c r="Y339" i="47"/>
  <c r="X339" i="47"/>
  <c r="W339" i="47"/>
  <c r="V339" i="47"/>
  <c r="U339" i="47"/>
  <c r="T339" i="47"/>
  <c r="S339" i="47"/>
  <c r="R339" i="47"/>
  <c r="Q339" i="47"/>
  <c r="P339" i="47"/>
  <c r="O339" i="47"/>
  <c r="N339" i="47"/>
  <c r="M339" i="47"/>
  <c r="L339" i="47"/>
  <c r="K339" i="47"/>
  <c r="J339" i="47"/>
  <c r="I339" i="47"/>
  <c r="H339" i="47"/>
  <c r="G339" i="47"/>
  <c r="F339" i="47"/>
  <c r="E339" i="47"/>
  <c r="D339" i="47"/>
  <c r="C339" i="47"/>
  <c r="B339" i="47"/>
  <c r="Z338" i="47"/>
  <c r="Y338" i="47"/>
  <c r="X338" i="47"/>
  <c r="W338" i="47"/>
  <c r="V338" i="47"/>
  <c r="U338" i="47"/>
  <c r="T338" i="47"/>
  <c r="S338" i="47"/>
  <c r="R338" i="47"/>
  <c r="Q338" i="47"/>
  <c r="P338" i="47"/>
  <c r="O338" i="47"/>
  <c r="N338" i="47"/>
  <c r="M338" i="47"/>
  <c r="L338" i="47"/>
  <c r="K338" i="47"/>
  <c r="J338" i="47"/>
  <c r="I338" i="47"/>
  <c r="H338" i="47"/>
  <c r="G338" i="47"/>
  <c r="F338" i="47"/>
  <c r="E338" i="47"/>
  <c r="D338" i="47"/>
  <c r="C338" i="47"/>
  <c r="B338" i="47"/>
  <c r="Z337" i="47"/>
  <c r="Y337" i="47"/>
  <c r="X337" i="47"/>
  <c r="W337" i="47"/>
  <c r="V337" i="47"/>
  <c r="U337" i="47"/>
  <c r="T337" i="47"/>
  <c r="S337" i="47"/>
  <c r="R337" i="47"/>
  <c r="Q337" i="47"/>
  <c r="P337" i="47"/>
  <c r="O337" i="47"/>
  <c r="N337" i="47"/>
  <c r="M337" i="47"/>
  <c r="L337" i="47"/>
  <c r="K337" i="47"/>
  <c r="J337" i="47"/>
  <c r="I337" i="47"/>
  <c r="H337" i="47"/>
  <c r="G337" i="47"/>
  <c r="F337" i="47"/>
  <c r="E337" i="47"/>
  <c r="D337" i="47"/>
  <c r="C337" i="47"/>
  <c r="B337" i="47"/>
  <c r="Z336" i="47"/>
  <c r="Y336" i="47"/>
  <c r="X336" i="47"/>
  <c r="W336" i="47"/>
  <c r="V336" i="47"/>
  <c r="U336" i="47"/>
  <c r="T336" i="47"/>
  <c r="S336" i="47"/>
  <c r="R336" i="47"/>
  <c r="Q336" i="47"/>
  <c r="P336" i="47"/>
  <c r="O336" i="47"/>
  <c r="N336" i="47"/>
  <c r="M336" i="47"/>
  <c r="L336" i="47"/>
  <c r="K336" i="47"/>
  <c r="J336" i="47"/>
  <c r="I336" i="47"/>
  <c r="H336" i="47"/>
  <c r="G336" i="47"/>
  <c r="F336" i="47"/>
  <c r="E336" i="47"/>
  <c r="D336" i="47"/>
  <c r="C336" i="47"/>
  <c r="B336" i="47"/>
  <c r="Z335" i="47"/>
  <c r="Y335" i="47"/>
  <c r="X335" i="47"/>
  <c r="W335" i="47"/>
  <c r="V335" i="47"/>
  <c r="U335" i="47"/>
  <c r="T335" i="47"/>
  <c r="S335" i="47"/>
  <c r="R335" i="47"/>
  <c r="Q335" i="47"/>
  <c r="P335" i="47"/>
  <c r="O335" i="47"/>
  <c r="N335" i="47"/>
  <c r="M335" i="47"/>
  <c r="L335" i="47"/>
  <c r="K335" i="47"/>
  <c r="J335" i="47"/>
  <c r="I335" i="47"/>
  <c r="H335" i="47"/>
  <c r="G335" i="47"/>
  <c r="F335" i="47"/>
  <c r="E335" i="47"/>
  <c r="D335" i="47"/>
  <c r="C335" i="47"/>
  <c r="B335" i="47"/>
  <c r="Z334" i="47"/>
  <c r="Y334" i="47"/>
  <c r="X334" i="47"/>
  <c r="W334" i="47"/>
  <c r="V334" i="47"/>
  <c r="U334" i="47"/>
  <c r="T334" i="47"/>
  <c r="S334" i="47"/>
  <c r="R334" i="47"/>
  <c r="Q334" i="47"/>
  <c r="P334" i="47"/>
  <c r="O334" i="47"/>
  <c r="N334" i="47"/>
  <c r="M334" i="47"/>
  <c r="L334" i="47"/>
  <c r="K334" i="47"/>
  <c r="J334" i="47"/>
  <c r="I334" i="47"/>
  <c r="H334" i="47"/>
  <c r="G334" i="47"/>
  <c r="F334" i="47"/>
  <c r="E334" i="47"/>
  <c r="D334" i="47"/>
  <c r="C334" i="47"/>
  <c r="B334" i="47"/>
  <c r="Z333" i="47"/>
  <c r="Y333" i="47"/>
  <c r="X333" i="47"/>
  <c r="W333" i="47"/>
  <c r="V333" i="47"/>
  <c r="U333" i="47"/>
  <c r="T333" i="47"/>
  <c r="S333" i="47"/>
  <c r="R333" i="47"/>
  <c r="Q333" i="47"/>
  <c r="P333" i="47"/>
  <c r="O333" i="47"/>
  <c r="N333" i="47"/>
  <c r="M333" i="47"/>
  <c r="L333" i="47"/>
  <c r="K333" i="47"/>
  <c r="J333" i="47"/>
  <c r="I333" i="47"/>
  <c r="H333" i="47"/>
  <c r="G333" i="47"/>
  <c r="F333" i="47"/>
  <c r="E333" i="47"/>
  <c r="D333" i="47"/>
  <c r="C333" i="47"/>
  <c r="B333" i="47"/>
  <c r="Z332" i="47"/>
  <c r="Y332" i="47"/>
  <c r="X332" i="47"/>
  <c r="W332" i="47"/>
  <c r="V332" i="47"/>
  <c r="U332" i="47"/>
  <c r="T332" i="47"/>
  <c r="S332" i="47"/>
  <c r="R332" i="47"/>
  <c r="Q332" i="47"/>
  <c r="P332" i="47"/>
  <c r="O332" i="47"/>
  <c r="N332" i="47"/>
  <c r="M332" i="47"/>
  <c r="L332" i="47"/>
  <c r="K332" i="47"/>
  <c r="J332" i="47"/>
  <c r="I332" i="47"/>
  <c r="H332" i="47"/>
  <c r="G332" i="47"/>
  <c r="F332" i="47"/>
  <c r="E332" i="47"/>
  <c r="D332" i="47"/>
  <c r="C332" i="47"/>
  <c r="B332" i="47"/>
  <c r="Z331" i="47"/>
  <c r="Y331" i="47"/>
  <c r="X331" i="47"/>
  <c r="W331" i="47"/>
  <c r="V331" i="47"/>
  <c r="U331" i="47"/>
  <c r="T331" i="47"/>
  <c r="S331" i="47"/>
  <c r="R331" i="47"/>
  <c r="Q331" i="47"/>
  <c r="P331" i="47"/>
  <c r="O331" i="47"/>
  <c r="N331" i="47"/>
  <c r="M331" i="47"/>
  <c r="L331" i="47"/>
  <c r="K331" i="47"/>
  <c r="J331" i="47"/>
  <c r="I331" i="47"/>
  <c r="H331" i="47"/>
  <c r="G331" i="47"/>
  <c r="F331" i="47"/>
  <c r="E331" i="47"/>
  <c r="D331" i="47"/>
  <c r="C331" i="47"/>
  <c r="B331" i="47"/>
  <c r="Z330" i="47"/>
  <c r="Y330" i="47"/>
  <c r="X330" i="47"/>
  <c r="W330" i="47"/>
  <c r="V330" i="47"/>
  <c r="U330" i="47"/>
  <c r="T330" i="47"/>
  <c r="S330" i="47"/>
  <c r="R330" i="47"/>
  <c r="Q330" i="47"/>
  <c r="P330" i="47"/>
  <c r="O330" i="47"/>
  <c r="N330" i="47"/>
  <c r="M330" i="47"/>
  <c r="L330" i="47"/>
  <c r="K330" i="47"/>
  <c r="J330" i="47"/>
  <c r="I330" i="47"/>
  <c r="H330" i="47"/>
  <c r="G330" i="47"/>
  <c r="F330" i="47"/>
  <c r="E330" i="47"/>
  <c r="D330" i="47"/>
  <c r="C330" i="47"/>
  <c r="B330" i="47"/>
  <c r="Z329" i="47"/>
  <c r="Y329" i="47"/>
  <c r="X329" i="47"/>
  <c r="W329" i="47"/>
  <c r="V329" i="47"/>
  <c r="U329" i="47"/>
  <c r="T329" i="47"/>
  <c r="S329" i="47"/>
  <c r="R329" i="47"/>
  <c r="Q329" i="47"/>
  <c r="P329" i="47"/>
  <c r="O329" i="47"/>
  <c r="N329" i="47"/>
  <c r="M329" i="47"/>
  <c r="L329" i="47"/>
  <c r="K329" i="47"/>
  <c r="J329" i="47"/>
  <c r="I329" i="47"/>
  <c r="H329" i="47"/>
  <c r="G329" i="47"/>
  <c r="F329" i="47"/>
  <c r="E329" i="47"/>
  <c r="D329" i="47"/>
  <c r="C329" i="47"/>
  <c r="B329" i="47"/>
  <c r="Z328" i="47"/>
  <c r="Y328" i="47"/>
  <c r="X328" i="47"/>
  <c r="W328" i="47"/>
  <c r="V328" i="47"/>
  <c r="U328" i="47"/>
  <c r="T328" i="47"/>
  <c r="S328" i="47"/>
  <c r="R328" i="47"/>
  <c r="Q328" i="47"/>
  <c r="P328" i="47"/>
  <c r="O328" i="47"/>
  <c r="N328" i="47"/>
  <c r="M328" i="47"/>
  <c r="L328" i="47"/>
  <c r="K328" i="47"/>
  <c r="J328" i="47"/>
  <c r="I328" i="47"/>
  <c r="H328" i="47"/>
  <c r="G328" i="47"/>
  <c r="F328" i="47"/>
  <c r="E328" i="47"/>
  <c r="D328" i="47"/>
  <c r="C328" i="47"/>
  <c r="B328" i="47"/>
  <c r="Z327" i="47"/>
  <c r="Y327" i="47"/>
  <c r="X327" i="47"/>
  <c r="W327" i="47"/>
  <c r="V327" i="47"/>
  <c r="U327" i="47"/>
  <c r="T327" i="47"/>
  <c r="S327" i="47"/>
  <c r="R327" i="47"/>
  <c r="Q327" i="47"/>
  <c r="P327" i="47"/>
  <c r="O327" i="47"/>
  <c r="N327" i="47"/>
  <c r="M327" i="47"/>
  <c r="L327" i="47"/>
  <c r="K327" i="47"/>
  <c r="J327" i="47"/>
  <c r="I327" i="47"/>
  <c r="H327" i="47"/>
  <c r="G327" i="47"/>
  <c r="F327" i="47"/>
  <c r="E327" i="47"/>
  <c r="D327" i="47"/>
  <c r="C327" i="47"/>
  <c r="B327" i="47"/>
  <c r="Z326" i="47"/>
  <c r="Y326" i="47"/>
  <c r="X326" i="47"/>
  <c r="W326" i="47"/>
  <c r="V326" i="47"/>
  <c r="U326" i="47"/>
  <c r="T326" i="47"/>
  <c r="S326" i="47"/>
  <c r="R326" i="47"/>
  <c r="Q326" i="47"/>
  <c r="P326" i="47"/>
  <c r="O326" i="47"/>
  <c r="N326" i="47"/>
  <c r="M326" i="47"/>
  <c r="L326" i="47"/>
  <c r="K326" i="47"/>
  <c r="J326" i="47"/>
  <c r="I326" i="47"/>
  <c r="H326" i="47"/>
  <c r="G326" i="47"/>
  <c r="F326" i="47"/>
  <c r="E326" i="47"/>
  <c r="D326" i="47"/>
  <c r="C326" i="47"/>
  <c r="B326" i="47"/>
  <c r="Z325" i="47"/>
  <c r="Y325" i="47"/>
  <c r="X325" i="47"/>
  <c r="W325" i="47"/>
  <c r="V325" i="47"/>
  <c r="U325" i="47"/>
  <c r="T325" i="47"/>
  <c r="S325" i="47"/>
  <c r="R325" i="47"/>
  <c r="Q325" i="47"/>
  <c r="P325" i="47"/>
  <c r="O325" i="47"/>
  <c r="N325" i="47"/>
  <c r="M325" i="47"/>
  <c r="L325" i="47"/>
  <c r="K325" i="47"/>
  <c r="J325" i="47"/>
  <c r="I325" i="47"/>
  <c r="H325" i="47"/>
  <c r="G325" i="47"/>
  <c r="F325" i="47"/>
  <c r="E325" i="47"/>
  <c r="D325" i="47"/>
  <c r="C325" i="47"/>
  <c r="B325" i="47"/>
  <c r="Z324" i="47"/>
  <c r="Y324" i="47"/>
  <c r="X324" i="47"/>
  <c r="W324" i="47"/>
  <c r="V324" i="47"/>
  <c r="U324" i="47"/>
  <c r="T324" i="47"/>
  <c r="S324" i="47"/>
  <c r="R324" i="47"/>
  <c r="Q324" i="47"/>
  <c r="P324" i="47"/>
  <c r="O324" i="47"/>
  <c r="N324" i="47"/>
  <c r="M324" i="47"/>
  <c r="L324" i="47"/>
  <c r="K324" i="47"/>
  <c r="J324" i="47"/>
  <c r="I324" i="47"/>
  <c r="H324" i="47"/>
  <c r="G324" i="47"/>
  <c r="F324" i="47"/>
  <c r="E324" i="47"/>
  <c r="D324" i="47"/>
  <c r="C324" i="47"/>
  <c r="B324" i="47"/>
  <c r="Z323" i="47"/>
  <c r="Y323" i="47"/>
  <c r="X323" i="47"/>
  <c r="W323" i="47"/>
  <c r="V323" i="47"/>
  <c r="U323" i="47"/>
  <c r="T323" i="47"/>
  <c r="S323" i="47"/>
  <c r="R323" i="47"/>
  <c r="Q323" i="47"/>
  <c r="P323" i="47"/>
  <c r="O323" i="47"/>
  <c r="N323" i="47"/>
  <c r="M323" i="47"/>
  <c r="L323" i="47"/>
  <c r="K323" i="47"/>
  <c r="J323" i="47"/>
  <c r="I323" i="47"/>
  <c r="H323" i="47"/>
  <c r="G323" i="47"/>
  <c r="F323" i="47"/>
  <c r="E323" i="47"/>
  <c r="D323" i="47"/>
  <c r="C323" i="47"/>
  <c r="B323" i="47"/>
  <c r="Z322" i="47"/>
  <c r="Y322" i="47"/>
  <c r="X322" i="47"/>
  <c r="W322" i="47"/>
  <c r="V322" i="47"/>
  <c r="U322" i="47"/>
  <c r="T322" i="47"/>
  <c r="S322" i="47"/>
  <c r="R322" i="47"/>
  <c r="Q322" i="47"/>
  <c r="P322" i="47"/>
  <c r="O322" i="47"/>
  <c r="N322" i="47"/>
  <c r="M322" i="47"/>
  <c r="L322" i="47"/>
  <c r="K322" i="47"/>
  <c r="J322" i="47"/>
  <c r="I322" i="47"/>
  <c r="H322" i="47"/>
  <c r="G322" i="47"/>
  <c r="F322" i="47"/>
  <c r="E322" i="47"/>
  <c r="D322" i="47"/>
  <c r="C322" i="47"/>
  <c r="B322" i="47"/>
  <c r="Z321" i="47"/>
  <c r="Y321" i="47"/>
  <c r="X321" i="47"/>
  <c r="W321" i="47"/>
  <c r="V321" i="47"/>
  <c r="U321" i="47"/>
  <c r="T321" i="47"/>
  <c r="S321" i="47"/>
  <c r="R321" i="47"/>
  <c r="Q321" i="47"/>
  <c r="P321" i="47"/>
  <c r="O321" i="47"/>
  <c r="N321" i="47"/>
  <c r="M321" i="47"/>
  <c r="L321" i="47"/>
  <c r="K321" i="47"/>
  <c r="J321" i="47"/>
  <c r="I321" i="47"/>
  <c r="H321" i="47"/>
  <c r="G321" i="47"/>
  <c r="F321" i="47"/>
  <c r="E321" i="47"/>
  <c r="D321" i="47"/>
  <c r="C321" i="47"/>
  <c r="B321" i="47"/>
  <c r="Z320" i="47"/>
  <c r="Y320" i="47"/>
  <c r="X320" i="47"/>
  <c r="W320" i="47"/>
  <c r="V320" i="47"/>
  <c r="U320" i="47"/>
  <c r="T320" i="47"/>
  <c r="S320" i="47"/>
  <c r="R320" i="47"/>
  <c r="Q320" i="47"/>
  <c r="P320" i="47"/>
  <c r="O320" i="47"/>
  <c r="N320" i="47"/>
  <c r="M320" i="47"/>
  <c r="L320" i="47"/>
  <c r="K320" i="47"/>
  <c r="J320" i="47"/>
  <c r="I320" i="47"/>
  <c r="H320" i="47"/>
  <c r="G320" i="47"/>
  <c r="F320" i="47"/>
  <c r="E320" i="47"/>
  <c r="D320" i="47"/>
  <c r="C320" i="47"/>
  <c r="B320" i="47"/>
  <c r="Z319" i="47"/>
  <c r="Y319" i="47"/>
  <c r="X319" i="47"/>
  <c r="W319" i="47"/>
  <c r="V319" i="47"/>
  <c r="U319" i="47"/>
  <c r="T319" i="47"/>
  <c r="S319" i="47"/>
  <c r="R319" i="47"/>
  <c r="Q319" i="47"/>
  <c r="P319" i="47"/>
  <c r="O319" i="47"/>
  <c r="N319" i="47"/>
  <c r="M319" i="47"/>
  <c r="L319" i="47"/>
  <c r="K319" i="47"/>
  <c r="J319" i="47"/>
  <c r="I319" i="47"/>
  <c r="H319" i="47"/>
  <c r="G319" i="47"/>
  <c r="F319" i="47"/>
  <c r="E319" i="47"/>
  <c r="D319" i="47"/>
  <c r="C319" i="47"/>
  <c r="B319" i="47"/>
  <c r="Z318" i="47"/>
  <c r="Y318" i="47"/>
  <c r="X318" i="47"/>
  <c r="W318" i="47"/>
  <c r="V318" i="47"/>
  <c r="U318" i="47"/>
  <c r="T318" i="47"/>
  <c r="S318" i="47"/>
  <c r="R318" i="47"/>
  <c r="Q318" i="47"/>
  <c r="P318" i="47"/>
  <c r="O318" i="47"/>
  <c r="N318" i="47"/>
  <c r="M318" i="47"/>
  <c r="L318" i="47"/>
  <c r="K318" i="47"/>
  <c r="J318" i="47"/>
  <c r="I318" i="47"/>
  <c r="H318" i="47"/>
  <c r="G318" i="47"/>
  <c r="F318" i="47"/>
  <c r="E318" i="47"/>
  <c r="D318" i="47"/>
  <c r="C318" i="47"/>
  <c r="B318" i="47"/>
  <c r="Z317" i="47"/>
  <c r="Y317" i="47"/>
  <c r="X317" i="47"/>
  <c r="W317" i="47"/>
  <c r="V317" i="47"/>
  <c r="U317" i="47"/>
  <c r="T317" i="47"/>
  <c r="S317" i="47"/>
  <c r="R317" i="47"/>
  <c r="Q317" i="47"/>
  <c r="P317" i="47"/>
  <c r="O317" i="47"/>
  <c r="N317" i="47"/>
  <c r="M317" i="47"/>
  <c r="L317" i="47"/>
  <c r="K317" i="47"/>
  <c r="J317" i="47"/>
  <c r="I317" i="47"/>
  <c r="H317" i="47"/>
  <c r="G317" i="47"/>
  <c r="F317" i="47"/>
  <c r="E317" i="47"/>
  <c r="D317" i="47"/>
  <c r="C317" i="47"/>
  <c r="B317" i="47"/>
  <c r="Z316" i="47"/>
  <c r="Y316" i="47"/>
  <c r="X316" i="47"/>
  <c r="W316" i="47"/>
  <c r="V316" i="47"/>
  <c r="U316" i="47"/>
  <c r="T316" i="47"/>
  <c r="S316" i="47"/>
  <c r="R316" i="47"/>
  <c r="Q316" i="47"/>
  <c r="P316" i="47"/>
  <c r="O316" i="47"/>
  <c r="N316" i="47"/>
  <c r="M316" i="47"/>
  <c r="L316" i="47"/>
  <c r="K316" i="47"/>
  <c r="J316" i="47"/>
  <c r="I316" i="47"/>
  <c r="H316" i="47"/>
  <c r="G316" i="47"/>
  <c r="F316" i="47"/>
  <c r="E316" i="47"/>
  <c r="D316" i="47"/>
  <c r="C316" i="47"/>
  <c r="B316" i="47"/>
  <c r="Z315" i="47"/>
  <c r="Y315" i="47"/>
  <c r="X315" i="47"/>
  <c r="W315" i="47"/>
  <c r="V315" i="47"/>
  <c r="U315" i="47"/>
  <c r="T315" i="47"/>
  <c r="S315" i="47"/>
  <c r="R315" i="47"/>
  <c r="Q315" i="47"/>
  <c r="P315" i="47"/>
  <c r="O315" i="47"/>
  <c r="N315" i="47"/>
  <c r="M315" i="47"/>
  <c r="L315" i="47"/>
  <c r="K315" i="47"/>
  <c r="J315" i="47"/>
  <c r="I315" i="47"/>
  <c r="H315" i="47"/>
  <c r="G315" i="47"/>
  <c r="F315" i="47"/>
  <c r="E315" i="47"/>
  <c r="D315" i="47"/>
  <c r="C315" i="47"/>
  <c r="B315" i="47"/>
  <c r="Z314" i="47"/>
  <c r="Y314" i="47"/>
  <c r="X314" i="47"/>
  <c r="W314" i="47"/>
  <c r="V314" i="47"/>
  <c r="U314" i="47"/>
  <c r="T314" i="47"/>
  <c r="S314" i="47"/>
  <c r="R314" i="47"/>
  <c r="Q314" i="47"/>
  <c r="P314" i="47"/>
  <c r="O314" i="47"/>
  <c r="N314" i="47"/>
  <c r="M314" i="47"/>
  <c r="L314" i="47"/>
  <c r="K314" i="47"/>
  <c r="J314" i="47"/>
  <c r="I314" i="47"/>
  <c r="H314" i="47"/>
  <c r="G314" i="47"/>
  <c r="F314" i="47"/>
  <c r="E314" i="47"/>
  <c r="D314" i="47"/>
  <c r="C314" i="47"/>
  <c r="B314" i="47"/>
  <c r="Z313" i="47"/>
  <c r="Y313" i="47"/>
  <c r="X313" i="47"/>
  <c r="W313" i="47"/>
  <c r="V313" i="47"/>
  <c r="U313" i="47"/>
  <c r="T313" i="47"/>
  <c r="S313" i="47"/>
  <c r="R313" i="47"/>
  <c r="Q313" i="47"/>
  <c r="P313" i="47"/>
  <c r="O313" i="47"/>
  <c r="N313" i="47"/>
  <c r="M313" i="47"/>
  <c r="L313" i="47"/>
  <c r="K313" i="47"/>
  <c r="J313" i="47"/>
  <c r="I313" i="47"/>
  <c r="H313" i="47"/>
  <c r="G313" i="47"/>
  <c r="F313" i="47"/>
  <c r="E313" i="47"/>
  <c r="D313" i="47"/>
  <c r="C313" i="47"/>
  <c r="B313" i="47"/>
  <c r="Z312" i="47"/>
  <c r="Y312" i="47"/>
  <c r="X312" i="47"/>
  <c r="W312" i="47"/>
  <c r="V312" i="47"/>
  <c r="U312" i="47"/>
  <c r="T312" i="47"/>
  <c r="S312" i="47"/>
  <c r="R312" i="47"/>
  <c r="Q312" i="47"/>
  <c r="P312" i="47"/>
  <c r="O312" i="47"/>
  <c r="N312" i="47"/>
  <c r="M312" i="47"/>
  <c r="L312" i="47"/>
  <c r="K312" i="47"/>
  <c r="J312" i="47"/>
  <c r="I312" i="47"/>
  <c r="H312" i="47"/>
  <c r="G312" i="47"/>
  <c r="F312" i="47"/>
  <c r="E312" i="47"/>
  <c r="D312" i="47"/>
  <c r="C312" i="47"/>
  <c r="B312" i="47"/>
  <c r="Z311" i="47"/>
  <c r="Y311" i="47"/>
  <c r="X311" i="47"/>
  <c r="W311" i="47"/>
  <c r="V311" i="47"/>
  <c r="U311" i="47"/>
  <c r="T311" i="47"/>
  <c r="S311" i="47"/>
  <c r="R311" i="47"/>
  <c r="Q311" i="47"/>
  <c r="P311" i="47"/>
  <c r="O311" i="47"/>
  <c r="N311" i="47"/>
  <c r="M311" i="47"/>
  <c r="L311" i="47"/>
  <c r="K311" i="47"/>
  <c r="J311" i="47"/>
  <c r="I311" i="47"/>
  <c r="H311" i="47"/>
  <c r="G311" i="47"/>
  <c r="F311" i="47"/>
  <c r="E311" i="47"/>
  <c r="D311" i="47"/>
  <c r="C311" i="47"/>
  <c r="B311" i="47"/>
  <c r="Z310" i="47"/>
  <c r="Y310" i="47"/>
  <c r="X310" i="47"/>
  <c r="W310" i="47"/>
  <c r="V310" i="47"/>
  <c r="U310" i="47"/>
  <c r="T310" i="47"/>
  <c r="S310" i="47"/>
  <c r="R310" i="47"/>
  <c r="Q310" i="47"/>
  <c r="P310" i="47"/>
  <c r="O310" i="47"/>
  <c r="N310" i="47"/>
  <c r="M310" i="47"/>
  <c r="L310" i="47"/>
  <c r="K310" i="47"/>
  <c r="J310" i="47"/>
  <c r="I310" i="47"/>
  <c r="H310" i="47"/>
  <c r="G310" i="47"/>
  <c r="F310" i="47"/>
  <c r="E310" i="47"/>
  <c r="D310" i="47"/>
  <c r="C310" i="47"/>
  <c r="B310" i="47"/>
  <c r="Z309" i="47"/>
  <c r="Y309" i="47"/>
  <c r="X309" i="47"/>
  <c r="W309" i="47"/>
  <c r="V309" i="47"/>
  <c r="U309" i="47"/>
  <c r="T309" i="47"/>
  <c r="S309" i="47"/>
  <c r="R309" i="47"/>
  <c r="Q309" i="47"/>
  <c r="P309" i="47"/>
  <c r="O309" i="47"/>
  <c r="N309" i="47"/>
  <c r="M309" i="47"/>
  <c r="L309" i="47"/>
  <c r="K309" i="47"/>
  <c r="J309" i="47"/>
  <c r="I309" i="47"/>
  <c r="H309" i="47"/>
  <c r="G309" i="47"/>
  <c r="F309" i="47"/>
  <c r="E309" i="47"/>
  <c r="D309" i="47"/>
  <c r="C309" i="47"/>
  <c r="B309" i="47"/>
  <c r="Z308" i="47"/>
  <c r="Y308" i="47"/>
  <c r="X308" i="47"/>
  <c r="W308" i="47"/>
  <c r="V308" i="47"/>
  <c r="U308" i="47"/>
  <c r="T308" i="47"/>
  <c r="S308" i="47"/>
  <c r="R308" i="47"/>
  <c r="Q308" i="47"/>
  <c r="P308" i="47"/>
  <c r="O308" i="47"/>
  <c r="N308" i="47"/>
  <c r="M308" i="47"/>
  <c r="L308" i="47"/>
  <c r="K308" i="47"/>
  <c r="J308" i="47"/>
  <c r="I308" i="47"/>
  <c r="H308" i="47"/>
  <c r="G308" i="47"/>
  <c r="F308" i="47"/>
  <c r="E308" i="47"/>
  <c r="D308" i="47"/>
  <c r="C308" i="47"/>
  <c r="B308" i="47"/>
  <c r="Z307" i="47"/>
  <c r="Y307" i="47"/>
  <c r="X307" i="47"/>
  <c r="W307" i="47"/>
  <c r="V307" i="47"/>
  <c r="U307" i="47"/>
  <c r="T307" i="47"/>
  <c r="S307" i="47"/>
  <c r="R307" i="47"/>
  <c r="Q307" i="47"/>
  <c r="P307" i="47"/>
  <c r="O307" i="47"/>
  <c r="N307" i="47"/>
  <c r="M307" i="47"/>
  <c r="L307" i="47"/>
  <c r="K307" i="47"/>
  <c r="J307" i="47"/>
  <c r="I307" i="47"/>
  <c r="H307" i="47"/>
  <c r="G307" i="47"/>
  <c r="F307" i="47"/>
  <c r="E307" i="47"/>
  <c r="D307" i="47"/>
  <c r="C307" i="47"/>
  <c r="B307" i="47"/>
  <c r="Z306" i="47"/>
  <c r="Y306" i="47"/>
  <c r="X306" i="47"/>
  <c r="W306" i="47"/>
  <c r="V306" i="47"/>
  <c r="U306" i="47"/>
  <c r="T306" i="47"/>
  <c r="S306" i="47"/>
  <c r="R306" i="47"/>
  <c r="Q306" i="47"/>
  <c r="P306" i="47"/>
  <c r="O306" i="47"/>
  <c r="N306" i="47"/>
  <c r="M306" i="47"/>
  <c r="L306" i="47"/>
  <c r="K306" i="47"/>
  <c r="J306" i="47"/>
  <c r="I306" i="47"/>
  <c r="H306" i="47"/>
  <c r="G306" i="47"/>
  <c r="F306" i="47"/>
  <c r="E306" i="47"/>
  <c r="D306" i="47"/>
  <c r="C306" i="47"/>
  <c r="B306" i="47"/>
  <c r="Z305" i="47"/>
  <c r="Y305" i="47"/>
  <c r="X305" i="47"/>
  <c r="W305" i="47"/>
  <c r="V305" i="47"/>
  <c r="U305" i="47"/>
  <c r="T305" i="47"/>
  <c r="S305" i="47"/>
  <c r="R305" i="47"/>
  <c r="Q305" i="47"/>
  <c r="P305" i="47"/>
  <c r="O305" i="47"/>
  <c r="N305" i="47"/>
  <c r="M305" i="47"/>
  <c r="L305" i="47"/>
  <c r="K305" i="47"/>
  <c r="J305" i="47"/>
  <c r="I305" i="47"/>
  <c r="H305" i="47"/>
  <c r="G305" i="47"/>
  <c r="F305" i="47"/>
  <c r="E305" i="47"/>
  <c r="D305" i="47"/>
  <c r="C305" i="47"/>
  <c r="B305" i="47"/>
  <c r="Z304" i="47"/>
  <c r="Y304" i="47"/>
  <c r="X304" i="47"/>
  <c r="W304" i="47"/>
  <c r="V304" i="47"/>
  <c r="U304" i="47"/>
  <c r="T304" i="47"/>
  <c r="S304" i="47"/>
  <c r="R304" i="47"/>
  <c r="Q304" i="47"/>
  <c r="P304" i="47"/>
  <c r="O304" i="47"/>
  <c r="N304" i="47"/>
  <c r="M304" i="47"/>
  <c r="L304" i="47"/>
  <c r="K304" i="47"/>
  <c r="J304" i="47"/>
  <c r="I304" i="47"/>
  <c r="H304" i="47"/>
  <c r="G304" i="47"/>
  <c r="F304" i="47"/>
  <c r="E304" i="47"/>
  <c r="D304" i="47"/>
  <c r="C304" i="47"/>
  <c r="B304" i="47"/>
  <c r="Z303" i="47"/>
  <c r="Y303" i="47"/>
  <c r="X303" i="47"/>
  <c r="W303" i="47"/>
  <c r="V303" i="47"/>
  <c r="U303" i="47"/>
  <c r="T303" i="47"/>
  <c r="S303" i="47"/>
  <c r="R303" i="47"/>
  <c r="Q303" i="47"/>
  <c r="P303" i="47"/>
  <c r="O303" i="47"/>
  <c r="N303" i="47"/>
  <c r="M303" i="47"/>
  <c r="L303" i="47"/>
  <c r="K303" i="47"/>
  <c r="J303" i="47"/>
  <c r="I303" i="47"/>
  <c r="H303" i="47"/>
  <c r="G303" i="47"/>
  <c r="F303" i="47"/>
  <c r="E303" i="47"/>
  <c r="D303" i="47"/>
  <c r="C303" i="47"/>
  <c r="B303" i="47"/>
  <c r="Z302" i="47"/>
  <c r="Y302" i="47"/>
  <c r="X302" i="47"/>
  <c r="W302" i="47"/>
  <c r="V302" i="47"/>
  <c r="U302" i="47"/>
  <c r="T302" i="47"/>
  <c r="S302" i="47"/>
  <c r="R302" i="47"/>
  <c r="Q302" i="47"/>
  <c r="P302" i="47"/>
  <c r="O302" i="47"/>
  <c r="N302" i="47"/>
  <c r="M302" i="47"/>
  <c r="L302" i="47"/>
  <c r="K302" i="47"/>
  <c r="J302" i="47"/>
  <c r="I302" i="47"/>
  <c r="H302" i="47"/>
  <c r="G302" i="47"/>
  <c r="F302" i="47"/>
  <c r="E302" i="47"/>
  <c r="D302" i="47"/>
  <c r="C302" i="47"/>
  <c r="B302" i="47"/>
  <c r="Z301" i="47"/>
  <c r="Y301" i="47"/>
  <c r="X301" i="47"/>
  <c r="W301" i="47"/>
  <c r="V301" i="47"/>
  <c r="U301" i="47"/>
  <c r="T301" i="47"/>
  <c r="S301" i="47"/>
  <c r="R301" i="47"/>
  <c r="Q301" i="47"/>
  <c r="P301" i="47"/>
  <c r="O301" i="47"/>
  <c r="N301" i="47"/>
  <c r="M301" i="47"/>
  <c r="L301" i="47"/>
  <c r="K301" i="47"/>
  <c r="J301" i="47"/>
  <c r="I301" i="47"/>
  <c r="H301" i="47"/>
  <c r="G301" i="47"/>
  <c r="F301" i="47"/>
  <c r="E301" i="47"/>
  <c r="D301" i="47"/>
  <c r="C301" i="47"/>
  <c r="B301" i="47"/>
  <c r="Z300" i="47"/>
  <c r="Y300" i="47"/>
  <c r="X300" i="47"/>
  <c r="W300" i="47"/>
  <c r="V300" i="47"/>
  <c r="U300" i="47"/>
  <c r="T300" i="47"/>
  <c r="S300" i="47"/>
  <c r="R300" i="47"/>
  <c r="Q300" i="47"/>
  <c r="P300" i="47"/>
  <c r="O300" i="47"/>
  <c r="N300" i="47"/>
  <c r="M300" i="47"/>
  <c r="L300" i="47"/>
  <c r="K300" i="47"/>
  <c r="J300" i="47"/>
  <c r="I300" i="47"/>
  <c r="H300" i="47"/>
  <c r="G300" i="47"/>
  <c r="F300" i="47"/>
  <c r="E300" i="47"/>
  <c r="D300" i="47"/>
  <c r="C300" i="47"/>
  <c r="B300" i="47"/>
  <c r="Z299" i="47"/>
  <c r="Y299" i="47"/>
  <c r="X299" i="47"/>
  <c r="W299" i="47"/>
  <c r="V299" i="47"/>
  <c r="U299" i="47"/>
  <c r="T299" i="47"/>
  <c r="S299" i="47"/>
  <c r="R299" i="47"/>
  <c r="Q299" i="47"/>
  <c r="P299" i="47"/>
  <c r="O299" i="47"/>
  <c r="N299" i="47"/>
  <c r="M299" i="47"/>
  <c r="L299" i="47"/>
  <c r="K299" i="47"/>
  <c r="J299" i="47"/>
  <c r="I299" i="47"/>
  <c r="H299" i="47"/>
  <c r="G299" i="47"/>
  <c r="F299" i="47"/>
  <c r="E299" i="47"/>
  <c r="D299" i="47"/>
  <c r="C299" i="47"/>
  <c r="B299" i="47"/>
  <c r="Z298" i="47"/>
  <c r="Y298" i="47"/>
  <c r="X298" i="47"/>
  <c r="W298" i="47"/>
  <c r="V298" i="47"/>
  <c r="U298" i="47"/>
  <c r="T298" i="47"/>
  <c r="S298" i="47"/>
  <c r="R298" i="47"/>
  <c r="Q298" i="47"/>
  <c r="P298" i="47"/>
  <c r="O298" i="47"/>
  <c r="N298" i="47"/>
  <c r="M298" i="47"/>
  <c r="L298" i="47"/>
  <c r="K298" i="47"/>
  <c r="J298" i="47"/>
  <c r="I298" i="47"/>
  <c r="H298" i="47"/>
  <c r="G298" i="47"/>
  <c r="F298" i="47"/>
  <c r="E298" i="47"/>
  <c r="D298" i="47"/>
  <c r="C298" i="47"/>
  <c r="B298" i="47"/>
  <c r="Z297" i="47"/>
  <c r="Y297" i="47"/>
  <c r="X297" i="47"/>
  <c r="W297" i="47"/>
  <c r="V297" i="47"/>
  <c r="U297" i="47"/>
  <c r="T297" i="47"/>
  <c r="S297" i="47"/>
  <c r="R297" i="47"/>
  <c r="Q297" i="47"/>
  <c r="P297" i="47"/>
  <c r="O297" i="47"/>
  <c r="N297" i="47"/>
  <c r="M297" i="47"/>
  <c r="L297" i="47"/>
  <c r="K297" i="47"/>
  <c r="J297" i="47"/>
  <c r="I297" i="47"/>
  <c r="H297" i="47"/>
  <c r="G297" i="47"/>
  <c r="F297" i="47"/>
  <c r="E297" i="47"/>
  <c r="D297" i="47"/>
  <c r="C297" i="47"/>
  <c r="B297" i="47"/>
  <c r="Z296" i="47"/>
  <c r="Y296" i="47"/>
  <c r="X296" i="47"/>
  <c r="W296" i="47"/>
  <c r="V296" i="47"/>
  <c r="U296" i="47"/>
  <c r="T296" i="47"/>
  <c r="S296" i="47"/>
  <c r="R296" i="47"/>
  <c r="Q296" i="47"/>
  <c r="P296" i="47"/>
  <c r="O296" i="47"/>
  <c r="N296" i="47"/>
  <c r="M296" i="47"/>
  <c r="L296" i="47"/>
  <c r="K296" i="47"/>
  <c r="J296" i="47"/>
  <c r="I296" i="47"/>
  <c r="H296" i="47"/>
  <c r="G296" i="47"/>
  <c r="F296" i="47"/>
  <c r="E296" i="47"/>
  <c r="D296" i="47"/>
  <c r="C296" i="47"/>
  <c r="B296" i="47"/>
  <c r="Z295" i="47"/>
  <c r="Y295" i="47"/>
  <c r="X295" i="47"/>
  <c r="W295" i="47"/>
  <c r="V295" i="47"/>
  <c r="U295" i="47"/>
  <c r="T295" i="47"/>
  <c r="S295" i="47"/>
  <c r="R295" i="47"/>
  <c r="Q295" i="47"/>
  <c r="P295" i="47"/>
  <c r="O295" i="47"/>
  <c r="N295" i="47"/>
  <c r="M295" i="47"/>
  <c r="L295" i="47"/>
  <c r="K295" i="47"/>
  <c r="J295" i="47"/>
  <c r="I295" i="47"/>
  <c r="H295" i="47"/>
  <c r="G295" i="47"/>
  <c r="F295" i="47"/>
  <c r="E295" i="47"/>
  <c r="D295" i="47"/>
  <c r="C295" i="47"/>
  <c r="B295" i="47"/>
  <c r="Z294" i="47"/>
  <c r="Y294" i="47"/>
  <c r="X294" i="47"/>
  <c r="W294" i="47"/>
  <c r="V294" i="47"/>
  <c r="U294" i="47"/>
  <c r="T294" i="47"/>
  <c r="S294" i="47"/>
  <c r="R294" i="47"/>
  <c r="Q294" i="47"/>
  <c r="P294" i="47"/>
  <c r="O294" i="47"/>
  <c r="N294" i="47"/>
  <c r="M294" i="47"/>
  <c r="L294" i="47"/>
  <c r="K294" i="47"/>
  <c r="J294" i="47"/>
  <c r="I294" i="47"/>
  <c r="H294" i="47"/>
  <c r="G294" i="47"/>
  <c r="F294" i="47"/>
  <c r="E294" i="47"/>
  <c r="D294" i="47"/>
  <c r="C294" i="47"/>
  <c r="B294" i="47"/>
  <c r="Z293" i="47"/>
  <c r="Y293" i="47"/>
  <c r="X293" i="47"/>
  <c r="W293" i="47"/>
  <c r="V293" i="47"/>
  <c r="U293" i="47"/>
  <c r="T293" i="47"/>
  <c r="S293" i="47"/>
  <c r="R293" i="47"/>
  <c r="Q293" i="47"/>
  <c r="P293" i="47"/>
  <c r="O293" i="47"/>
  <c r="N293" i="47"/>
  <c r="M293" i="47"/>
  <c r="L293" i="47"/>
  <c r="K293" i="47"/>
  <c r="J293" i="47"/>
  <c r="I293" i="47"/>
  <c r="H293" i="47"/>
  <c r="G293" i="47"/>
  <c r="F293" i="47"/>
  <c r="E293" i="47"/>
  <c r="D293" i="47"/>
  <c r="C293" i="47"/>
  <c r="B293" i="47"/>
  <c r="Z292" i="47"/>
  <c r="Y292" i="47"/>
  <c r="X292" i="47"/>
  <c r="W292" i="47"/>
  <c r="V292" i="47"/>
  <c r="U292" i="47"/>
  <c r="T292" i="47"/>
  <c r="S292" i="47"/>
  <c r="R292" i="47"/>
  <c r="Q292" i="47"/>
  <c r="P292" i="47"/>
  <c r="O292" i="47"/>
  <c r="N292" i="47"/>
  <c r="M292" i="47"/>
  <c r="L292" i="47"/>
  <c r="K292" i="47"/>
  <c r="J292" i="47"/>
  <c r="I292" i="47"/>
  <c r="H292" i="47"/>
  <c r="G292" i="47"/>
  <c r="F292" i="47"/>
  <c r="E292" i="47"/>
  <c r="D292" i="47"/>
  <c r="C292" i="47"/>
  <c r="B292" i="47"/>
  <c r="Z291" i="47"/>
  <c r="Y291" i="47"/>
  <c r="X291" i="47"/>
  <c r="W291" i="47"/>
  <c r="V291" i="47"/>
  <c r="U291" i="47"/>
  <c r="T291" i="47"/>
  <c r="S291" i="47"/>
  <c r="R291" i="47"/>
  <c r="Q291" i="47"/>
  <c r="P291" i="47"/>
  <c r="O291" i="47"/>
  <c r="N291" i="47"/>
  <c r="M291" i="47"/>
  <c r="L291" i="47"/>
  <c r="K291" i="47"/>
  <c r="J291" i="47"/>
  <c r="I291" i="47"/>
  <c r="H291" i="47"/>
  <c r="G291" i="47"/>
  <c r="F291" i="47"/>
  <c r="E291" i="47"/>
  <c r="D291" i="47"/>
  <c r="C291" i="47"/>
  <c r="B291" i="47"/>
  <c r="Z290" i="47"/>
  <c r="Y290" i="47"/>
  <c r="X290" i="47"/>
  <c r="W290" i="47"/>
  <c r="V290" i="47"/>
  <c r="U290" i="47"/>
  <c r="T290" i="47"/>
  <c r="S290" i="47"/>
  <c r="R290" i="47"/>
  <c r="Q290" i="47"/>
  <c r="P290" i="47"/>
  <c r="O290" i="47"/>
  <c r="N290" i="47"/>
  <c r="M290" i="47"/>
  <c r="L290" i="47"/>
  <c r="K290" i="47"/>
  <c r="J290" i="47"/>
  <c r="I290" i="47"/>
  <c r="H290" i="47"/>
  <c r="G290" i="47"/>
  <c r="F290" i="47"/>
  <c r="E290" i="47"/>
  <c r="D290" i="47"/>
  <c r="C290" i="47"/>
  <c r="B290" i="47"/>
  <c r="Z289" i="47"/>
  <c r="Y289" i="47"/>
  <c r="X289" i="47"/>
  <c r="W289" i="47"/>
  <c r="V289" i="47"/>
  <c r="U289" i="47"/>
  <c r="T289" i="47"/>
  <c r="S289" i="47"/>
  <c r="R289" i="47"/>
  <c r="Q289" i="47"/>
  <c r="P289" i="47"/>
  <c r="O289" i="47"/>
  <c r="N289" i="47"/>
  <c r="M289" i="47"/>
  <c r="L289" i="47"/>
  <c r="K289" i="47"/>
  <c r="J289" i="47"/>
  <c r="I289" i="47"/>
  <c r="H289" i="47"/>
  <c r="G289" i="47"/>
  <c r="F289" i="47"/>
  <c r="E289" i="47"/>
  <c r="D289" i="47"/>
  <c r="C289" i="47"/>
  <c r="B289" i="47"/>
  <c r="Z288" i="47"/>
  <c r="Y288" i="47"/>
  <c r="X288" i="47"/>
  <c r="W288" i="47"/>
  <c r="V288" i="47"/>
  <c r="U288" i="47"/>
  <c r="T288" i="47"/>
  <c r="S288" i="47"/>
  <c r="R288" i="47"/>
  <c r="Q288" i="47"/>
  <c r="P288" i="47"/>
  <c r="O288" i="47"/>
  <c r="N288" i="47"/>
  <c r="M288" i="47"/>
  <c r="L288" i="47"/>
  <c r="K288" i="47"/>
  <c r="J288" i="47"/>
  <c r="I288" i="47"/>
  <c r="H288" i="47"/>
  <c r="G288" i="47"/>
  <c r="F288" i="47"/>
  <c r="E288" i="47"/>
  <c r="D288" i="47"/>
  <c r="C288" i="47"/>
  <c r="B288" i="47"/>
  <c r="Z287" i="47"/>
  <c r="Y287" i="47"/>
  <c r="X287" i="47"/>
  <c r="W287" i="47"/>
  <c r="V287" i="47"/>
  <c r="U287" i="47"/>
  <c r="T287" i="47"/>
  <c r="S287" i="47"/>
  <c r="R287" i="47"/>
  <c r="Q287" i="47"/>
  <c r="P287" i="47"/>
  <c r="O287" i="47"/>
  <c r="N287" i="47"/>
  <c r="M287" i="47"/>
  <c r="L287" i="47"/>
  <c r="K287" i="47"/>
  <c r="J287" i="47"/>
  <c r="I287" i="47"/>
  <c r="H287" i="47"/>
  <c r="G287" i="47"/>
  <c r="F287" i="47"/>
  <c r="E287" i="47"/>
  <c r="D287" i="47"/>
  <c r="C287" i="47"/>
  <c r="B287" i="47"/>
  <c r="Z286" i="47"/>
  <c r="Y286" i="47"/>
  <c r="X286" i="47"/>
  <c r="W286" i="47"/>
  <c r="V286" i="47"/>
  <c r="U286" i="47"/>
  <c r="T286" i="47"/>
  <c r="S286" i="47"/>
  <c r="R286" i="47"/>
  <c r="Q286" i="47"/>
  <c r="P286" i="47"/>
  <c r="O286" i="47"/>
  <c r="N286" i="47"/>
  <c r="M286" i="47"/>
  <c r="L286" i="47"/>
  <c r="K286" i="47"/>
  <c r="J286" i="47"/>
  <c r="I286" i="47"/>
  <c r="H286" i="47"/>
  <c r="G286" i="47"/>
  <c r="F286" i="47"/>
  <c r="E286" i="47"/>
  <c r="D286" i="47"/>
  <c r="C286" i="47"/>
  <c r="B286" i="47"/>
  <c r="Z285" i="47"/>
  <c r="Y285" i="47"/>
  <c r="X285" i="47"/>
  <c r="W285" i="47"/>
  <c r="V285" i="47"/>
  <c r="U285" i="47"/>
  <c r="T285" i="47"/>
  <c r="S285" i="47"/>
  <c r="R285" i="47"/>
  <c r="Q285" i="47"/>
  <c r="P285" i="47"/>
  <c r="O285" i="47"/>
  <c r="N285" i="47"/>
  <c r="M285" i="47"/>
  <c r="L285" i="47"/>
  <c r="K285" i="47"/>
  <c r="J285" i="47"/>
  <c r="I285" i="47"/>
  <c r="H285" i="47"/>
  <c r="G285" i="47"/>
  <c r="F285" i="47"/>
  <c r="E285" i="47"/>
  <c r="D285" i="47"/>
  <c r="C285" i="47"/>
  <c r="B285" i="47"/>
  <c r="Z284" i="47"/>
  <c r="Y284" i="47"/>
  <c r="X284" i="47"/>
  <c r="W284" i="47"/>
  <c r="V284" i="47"/>
  <c r="U284" i="47"/>
  <c r="T284" i="47"/>
  <c r="S284" i="47"/>
  <c r="R284" i="47"/>
  <c r="Q284" i="47"/>
  <c r="P284" i="47"/>
  <c r="O284" i="47"/>
  <c r="N284" i="47"/>
  <c r="M284" i="47"/>
  <c r="L284" i="47"/>
  <c r="K284" i="47"/>
  <c r="J284" i="47"/>
  <c r="I284" i="47"/>
  <c r="H284" i="47"/>
  <c r="G284" i="47"/>
  <c r="F284" i="47"/>
  <c r="E284" i="47"/>
  <c r="D284" i="47"/>
  <c r="C284" i="47"/>
  <c r="B284" i="47"/>
  <c r="Z283" i="47"/>
  <c r="Y283" i="47"/>
  <c r="X283" i="47"/>
  <c r="W283" i="47"/>
  <c r="V283" i="47"/>
  <c r="U283" i="47"/>
  <c r="T283" i="47"/>
  <c r="S283" i="47"/>
  <c r="R283" i="47"/>
  <c r="Q283" i="47"/>
  <c r="P283" i="47"/>
  <c r="O283" i="47"/>
  <c r="N283" i="47"/>
  <c r="M283" i="47"/>
  <c r="L283" i="47"/>
  <c r="K283" i="47"/>
  <c r="J283" i="47"/>
  <c r="I283" i="47"/>
  <c r="H283" i="47"/>
  <c r="G283" i="47"/>
  <c r="F283" i="47"/>
  <c r="E283" i="47"/>
  <c r="D283" i="47"/>
  <c r="C283" i="47"/>
  <c r="B283" i="47"/>
  <c r="Z282" i="47"/>
  <c r="Y282" i="47"/>
  <c r="X282" i="47"/>
  <c r="W282" i="47"/>
  <c r="V282" i="47"/>
  <c r="U282" i="47"/>
  <c r="T282" i="47"/>
  <c r="S282" i="47"/>
  <c r="R282" i="47"/>
  <c r="Q282" i="47"/>
  <c r="P282" i="47"/>
  <c r="O282" i="47"/>
  <c r="N282" i="47"/>
  <c r="M282" i="47"/>
  <c r="L282" i="47"/>
  <c r="K282" i="47"/>
  <c r="J282" i="47"/>
  <c r="I282" i="47"/>
  <c r="H282" i="47"/>
  <c r="G282" i="47"/>
  <c r="F282" i="47"/>
  <c r="E282" i="47"/>
  <c r="D282" i="47"/>
  <c r="C282" i="47"/>
  <c r="B282" i="47"/>
  <c r="Z281" i="47"/>
  <c r="Y281" i="47"/>
  <c r="X281" i="47"/>
  <c r="W281" i="47"/>
  <c r="V281" i="47"/>
  <c r="U281" i="47"/>
  <c r="T281" i="47"/>
  <c r="S281" i="47"/>
  <c r="R281" i="47"/>
  <c r="Q281" i="47"/>
  <c r="P281" i="47"/>
  <c r="O281" i="47"/>
  <c r="N281" i="47"/>
  <c r="M281" i="47"/>
  <c r="L281" i="47"/>
  <c r="K281" i="47"/>
  <c r="J281" i="47"/>
  <c r="I281" i="47"/>
  <c r="H281" i="47"/>
  <c r="G281" i="47"/>
  <c r="F281" i="47"/>
  <c r="E281" i="47"/>
  <c r="D281" i="47"/>
  <c r="C281" i="47"/>
  <c r="B281" i="47"/>
  <c r="Z280" i="47"/>
  <c r="Y280" i="47"/>
  <c r="X280" i="47"/>
  <c r="W280" i="47"/>
  <c r="V280" i="47"/>
  <c r="U280" i="47"/>
  <c r="T280" i="47"/>
  <c r="S280" i="47"/>
  <c r="R280" i="47"/>
  <c r="Q280" i="47"/>
  <c r="P280" i="47"/>
  <c r="O280" i="47"/>
  <c r="N280" i="47"/>
  <c r="M280" i="47"/>
  <c r="L280" i="47"/>
  <c r="K280" i="47"/>
  <c r="J280" i="47"/>
  <c r="I280" i="47"/>
  <c r="H280" i="47"/>
  <c r="G280" i="47"/>
  <c r="F280" i="47"/>
  <c r="E280" i="47"/>
  <c r="D280" i="47"/>
  <c r="C280" i="47"/>
  <c r="B280" i="47"/>
  <c r="Z279" i="47"/>
  <c r="Y279" i="47"/>
  <c r="X279" i="47"/>
  <c r="W279" i="47"/>
  <c r="V279" i="47"/>
  <c r="U279" i="47"/>
  <c r="T279" i="47"/>
  <c r="S279" i="47"/>
  <c r="R279" i="47"/>
  <c r="Q279" i="47"/>
  <c r="P279" i="47"/>
  <c r="O279" i="47"/>
  <c r="N279" i="47"/>
  <c r="M279" i="47"/>
  <c r="L279" i="47"/>
  <c r="K279" i="47"/>
  <c r="J279" i="47"/>
  <c r="I279" i="47"/>
  <c r="H279" i="47"/>
  <c r="G279" i="47"/>
  <c r="F279" i="47"/>
  <c r="E279" i="47"/>
  <c r="D279" i="47"/>
  <c r="C279" i="47"/>
  <c r="B279" i="47"/>
  <c r="Z278" i="47"/>
  <c r="Y278" i="47"/>
  <c r="X278" i="47"/>
  <c r="W278" i="47"/>
  <c r="V278" i="47"/>
  <c r="U278" i="47"/>
  <c r="T278" i="47"/>
  <c r="S278" i="47"/>
  <c r="R278" i="47"/>
  <c r="Q278" i="47"/>
  <c r="P278" i="47"/>
  <c r="O278" i="47"/>
  <c r="N278" i="47"/>
  <c r="M278" i="47"/>
  <c r="L278" i="47"/>
  <c r="K278" i="47"/>
  <c r="J278" i="47"/>
  <c r="I278" i="47"/>
  <c r="H278" i="47"/>
  <c r="G278" i="47"/>
  <c r="F278" i="47"/>
  <c r="E278" i="47"/>
  <c r="D278" i="47"/>
  <c r="C278" i="47"/>
  <c r="B278" i="47"/>
  <c r="Z277" i="47"/>
  <c r="Y277" i="47"/>
  <c r="X277" i="47"/>
  <c r="W277" i="47"/>
  <c r="V277" i="47"/>
  <c r="U277" i="47"/>
  <c r="T277" i="47"/>
  <c r="S277" i="47"/>
  <c r="R277" i="47"/>
  <c r="Q277" i="47"/>
  <c r="P277" i="47"/>
  <c r="O277" i="47"/>
  <c r="N277" i="47"/>
  <c r="M277" i="47"/>
  <c r="L277" i="47"/>
  <c r="K277" i="47"/>
  <c r="J277" i="47"/>
  <c r="I277" i="47"/>
  <c r="H277" i="47"/>
  <c r="G277" i="47"/>
  <c r="F277" i="47"/>
  <c r="E277" i="47"/>
  <c r="D277" i="47"/>
  <c r="C277" i="47"/>
  <c r="B277" i="47"/>
  <c r="Z276" i="47"/>
  <c r="Y276" i="47"/>
  <c r="X276" i="47"/>
  <c r="W276" i="47"/>
  <c r="V276" i="47"/>
  <c r="U276" i="47"/>
  <c r="T276" i="47"/>
  <c r="S276" i="47"/>
  <c r="R276" i="47"/>
  <c r="Q276" i="47"/>
  <c r="P276" i="47"/>
  <c r="O276" i="47"/>
  <c r="N276" i="47"/>
  <c r="M276" i="47"/>
  <c r="L276" i="47"/>
  <c r="K276" i="47"/>
  <c r="J276" i="47"/>
  <c r="I276" i="47"/>
  <c r="H276" i="47"/>
  <c r="G276" i="47"/>
  <c r="F276" i="47"/>
  <c r="E276" i="47"/>
  <c r="D276" i="47"/>
  <c r="C276" i="47"/>
  <c r="B276" i="47"/>
  <c r="Z275" i="47"/>
  <c r="Y275" i="47"/>
  <c r="X275" i="47"/>
  <c r="W275" i="47"/>
  <c r="V275" i="47"/>
  <c r="U275" i="47"/>
  <c r="T275" i="47"/>
  <c r="S275" i="47"/>
  <c r="R275" i="47"/>
  <c r="Q275" i="47"/>
  <c r="P275" i="47"/>
  <c r="O275" i="47"/>
  <c r="N275" i="47"/>
  <c r="M275" i="47"/>
  <c r="L275" i="47"/>
  <c r="K275" i="47"/>
  <c r="J275" i="47"/>
  <c r="I275" i="47"/>
  <c r="H275" i="47"/>
  <c r="G275" i="47"/>
  <c r="F275" i="47"/>
  <c r="E275" i="47"/>
  <c r="D275" i="47"/>
  <c r="C275" i="47"/>
  <c r="B275" i="47"/>
  <c r="Z274" i="47"/>
  <c r="Y274" i="47"/>
  <c r="X274" i="47"/>
  <c r="W274" i="47"/>
  <c r="V274" i="47"/>
  <c r="U274" i="47"/>
  <c r="T274" i="47"/>
  <c r="S274" i="47"/>
  <c r="R274" i="47"/>
  <c r="Q274" i="47"/>
  <c r="P274" i="47"/>
  <c r="O274" i="47"/>
  <c r="N274" i="47"/>
  <c r="M274" i="47"/>
  <c r="L274" i="47"/>
  <c r="K274" i="47"/>
  <c r="J274" i="47"/>
  <c r="I274" i="47"/>
  <c r="H274" i="47"/>
  <c r="G274" i="47"/>
  <c r="F274" i="47"/>
  <c r="E274" i="47"/>
  <c r="D274" i="47"/>
  <c r="C274" i="47"/>
  <c r="B274" i="47"/>
  <c r="Z273" i="47"/>
  <c r="Y273" i="47"/>
  <c r="X273" i="47"/>
  <c r="W273" i="47"/>
  <c r="V273" i="47"/>
  <c r="U273" i="47"/>
  <c r="T273" i="47"/>
  <c r="S273" i="47"/>
  <c r="R273" i="47"/>
  <c r="Q273" i="47"/>
  <c r="P273" i="47"/>
  <c r="O273" i="47"/>
  <c r="N273" i="47"/>
  <c r="M273" i="47"/>
  <c r="L273" i="47"/>
  <c r="K273" i="47"/>
  <c r="J273" i="47"/>
  <c r="I273" i="47"/>
  <c r="H273" i="47"/>
  <c r="G273" i="47"/>
  <c r="F273" i="47"/>
  <c r="E273" i="47"/>
  <c r="D273" i="47"/>
  <c r="C273" i="47"/>
  <c r="B273" i="47"/>
  <c r="Z272" i="47"/>
  <c r="Y272" i="47"/>
  <c r="X272" i="47"/>
  <c r="W272" i="47"/>
  <c r="V272" i="47"/>
  <c r="U272" i="47"/>
  <c r="T272" i="47"/>
  <c r="S272" i="47"/>
  <c r="R272" i="47"/>
  <c r="Q272" i="47"/>
  <c r="P272" i="47"/>
  <c r="O272" i="47"/>
  <c r="N272" i="47"/>
  <c r="M272" i="47"/>
  <c r="L272" i="47"/>
  <c r="K272" i="47"/>
  <c r="J272" i="47"/>
  <c r="I272" i="47"/>
  <c r="H272" i="47"/>
  <c r="G272" i="47"/>
  <c r="F272" i="47"/>
  <c r="E272" i="47"/>
  <c r="D272" i="47"/>
  <c r="C272" i="47"/>
  <c r="B272" i="47"/>
  <c r="Z271" i="47"/>
  <c r="Y271" i="47"/>
  <c r="X271" i="47"/>
  <c r="W271" i="47"/>
  <c r="V271" i="47"/>
  <c r="U271" i="47"/>
  <c r="T271" i="47"/>
  <c r="S271" i="47"/>
  <c r="R271" i="47"/>
  <c r="Q271" i="47"/>
  <c r="P271" i="47"/>
  <c r="O271" i="47"/>
  <c r="N271" i="47"/>
  <c r="M271" i="47"/>
  <c r="L271" i="47"/>
  <c r="K271" i="47"/>
  <c r="J271" i="47"/>
  <c r="I271" i="47"/>
  <c r="H271" i="47"/>
  <c r="G271" i="47"/>
  <c r="F271" i="47"/>
  <c r="E271" i="47"/>
  <c r="D271" i="47"/>
  <c r="C271" i="47"/>
  <c r="B271" i="47"/>
  <c r="Z270" i="47"/>
  <c r="Y270" i="47"/>
  <c r="X270" i="47"/>
  <c r="W270" i="47"/>
  <c r="V270" i="47"/>
  <c r="U270" i="47"/>
  <c r="T270" i="47"/>
  <c r="S270" i="47"/>
  <c r="R270" i="47"/>
  <c r="Q270" i="47"/>
  <c r="P270" i="47"/>
  <c r="O270" i="47"/>
  <c r="N270" i="47"/>
  <c r="M270" i="47"/>
  <c r="L270" i="47"/>
  <c r="K270" i="47"/>
  <c r="J270" i="47"/>
  <c r="I270" i="47"/>
  <c r="H270" i="47"/>
  <c r="G270" i="47"/>
  <c r="F270" i="47"/>
  <c r="E270" i="47"/>
  <c r="D270" i="47"/>
  <c r="C270" i="47"/>
  <c r="B270" i="47"/>
  <c r="Z269" i="47"/>
  <c r="Y269" i="47"/>
  <c r="X269" i="47"/>
  <c r="W269" i="47"/>
  <c r="V269" i="47"/>
  <c r="U269" i="47"/>
  <c r="T269" i="47"/>
  <c r="S269" i="47"/>
  <c r="R269" i="47"/>
  <c r="Q269" i="47"/>
  <c r="P269" i="47"/>
  <c r="O269" i="47"/>
  <c r="N269" i="47"/>
  <c r="M269" i="47"/>
  <c r="L269" i="47"/>
  <c r="K269" i="47"/>
  <c r="J269" i="47"/>
  <c r="I269" i="47"/>
  <c r="H269" i="47"/>
  <c r="G269" i="47"/>
  <c r="F269" i="47"/>
  <c r="E269" i="47"/>
  <c r="D269" i="47"/>
  <c r="C269" i="47"/>
  <c r="B269" i="47"/>
  <c r="Z268" i="47"/>
  <c r="Y268" i="47"/>
  <c r="X268" i="47"/>
  <c r="W268" i="47"/>
  <c r="V268" i="47"/>
  <c r="U268" i="47"/>
  <c r="T268" i="47"/>
  <c r="S268" i="47"/>
  <c r="R268" i="47"/>
  <c r="Q268" i="47"/>
  <c r="P268" i="47"/>
  <c r="O268" i="47"/>
  <c r="N268" i="47"/>
  <c r="M268" i="47"/>
  <c r="L268" i="47"/>
  <c r="K268" i="47"/>
  <c r="J268" i="47"/>
  <c r="I268" i="47"/>
  <c r="H268" i="47"/>
  <c r="G268" i="47"/>
  <c r="F268" i="47"/>
  <c r="E268" i="47"/>
  <c r="D268" i="47"/>
  <c r="C268" i="47"/>
  <c r="B268" i="47"/>
  <c r="Z267" i="47"/>
  <c r="Y267" i="47"/>
  <c r="X267" i="47"/>
  <c r="W267" i="47"/>
  <c r="V267" i="47"/>
  <c r="U267" i="47"/>
  <c r="T267" i="47"/>
  <c r="S267" i="47"/>
  <c r="R267" i="47"/>
  <c r="Q267" i="47"/>
  <c r="P267" i="47"/>
  <c r="O267" i="47"/>
  <c r="N267" i="47"/>
  <c r="M267" i="47"/>
  <c r="L267" i="47"/>
  <c r="K267" i="47"/>
  <c r="J267" i="47"/>
  <c r="I267" i="47"/>
  <c r="H267" i="47"/>
  <c r="G267" i="47"/>
  <c r="F267" i="47"/>
  <c r="E267" i="47"/>
  <c r="D267" i="47"/>
  <c r="C267" i="47"/>
  <c r="B267" i="47"/>
  <c r="Z266" i="47"/>
  <c r="Y266" i="47"/>
  <c r="X266" i="47"/>
  <c r="W266" i="47"/>
  <c r="V266" i="47"/>
  <c r="U266" i="47"/>
  <c r="T266" i="47"/>
  <c r="S266" i="47"/>
  <c r="R266" i="47"/>
  <c r="Q266" i="47"/>
  <c r="P266" i="47"/>
  <c r="O266" i="47"/>
  <c r="N266" i="47"/>
  <c r="M266" i="47"/>
  <c r="L266" i="47"/>
  <c r="K266" i="47"/>
  <c r="J266" i="47"/>
  <c r="I266" i="47"/>
  <c r="H266" i="47"/>
  <c r="G266" i="47"/>
  <c r="F266" i="47"/>
  <c r="E266" i="47"/>
  <c r="D266" i="47"/>
  <c r="C266" i="47"/>
  <c r="B266" i="47"/>
  <c r="Z265" i="47"/>
  <c r="Y265" i="47"/>
  <c r="X265" i="47"/>
  <c r="W265" i="47"/>
  <c r="V265" i="47"/>
  <c r="U265" i="47"/>
  <c r="T265" i="47"/>
  <c r="S265" i="47"/>
  <c r="R265" i="47"/>
  <c r="Q265" i="47"/>
  <c r="P265" i="47"/>
  <c r="O265" i="47"/>
  <c r="N265" i="47"/>
  <c r="M265" i="47"/>
  <c r="L265" i="47"/>
  <c r="K265" i="47"/>
  <c r="J265" i="47"/>
  <c r="I265" i="47"/>
  <c r="H265" i="47"/>
  <c r="G265" i="47"/>
  <c r="F265" i="47"/>
  <c r="E265" i="47"/>
  <c r="D265" i="47"/>
  <c r="C265" i="47"/>
  <c r="B265" i="47"/>
  <c r="Z264" i="47"/>
  <c r="Y264" i="47"/>
  <c r="X264" i="47"/>
  <c r="W264" i="47"/>
  <c r="V264" i="47"/>
  <c r="U264" i="47"/>
  <c r="T264" i="47"/>
  <c r="S264" i="47"/>
  <c r="R264" i="47"/>
  <c r="Q264" i="47"/>
  <c r="P264" i="47"/>
  <c r="O264" i="47"/>
  <c r="N264" i="47"/>
  <c r="M264" i="47"/>
  <c r="L264" i="47"/>
  <c r="K264" i="47"/>
  <c r="J264" i="47"/>
  <c r="I264" i="47"/>
  <c r="H264" i="47"/>
  <c r="G264" i="47"/>
  <c r="F264" i="47"/>
  <c r="E264" i="47"/>
  <c r="D264" i="47"/>
  <c r="C264" i="47"/>
  <c r="B264" i="47"/>
  <c r="Z263" i="47"/>
  <c r="Y263" i="47"/>
  <c r="X263" i="47"/>
  <c r="W263" i="47"/>
  <c r="V263" i="47"/>
  <c r="U263" i="47"/>
  <c r="T263" i="47"/>
  <c r="S263" i="47"/>
  <c r="R263" i="47"/>
  <c r="Q263" i="47"/>
  <c r="P263" i="47"/>
  <c r="O263" i="47"/>
  <c r="N263" i="47"/>
  <c r="M263" i="47"/>
  <c r="L263" i="47"/>
  <c r="K263" i="47"/>
  <c r="J263" i="47"/>
  <c r="I263" i="47"/>
  <c r="H263" i="47"/>
  <c r="G263" i="47"/>
  <c r="F263" i="47"/>
  <c r="E263" i="47"/>
  <c r="D263" i="47"/>
  <c r="C263" i="47"/>
  <c r="B263" i="47"/>
  <c r="Z262" i="47"/>
  <c r="Y262" i="47"/>
  <c r="X262" i="47"/>
  <c r="W262" i="47"/>
  <c r="V262" i="47"/>
  <c r="U262" i="47"/>
  <c r="T262" i="47"/>
  <c r="S262" i="47"/>
  <c r="R262" i="47"/>
  <c r="Q262" i="47"/>
  <c r="P262" i="47"/>
  <c r="O262" i="47"/>
  <c r="N262" i="47"/>
  <c r="M262" i="47"/>
  <c r="L262" i="47"/>
  <c r="K262" i="47"/>
  <c r="J262" i="47"/>
  <c r="I262" i="47"/>
  <c r="H262" i="47"/>
  <c r="G262" i="47"/>
  <c r="F262" i="47"/>
  <c r="E262" i="47"/>
  <c r="D262" i="47"/>
  <c r="C262" i="47"/>
  <c r="B262" i="47"/>
  <c r="Z261" i="47"/>
  <c r="Y261" i="47"/>
  <c r="X261" i="47"/>
  <c r="W261" i="47"/>
  <c r="V261" i="47"/>
  <c r="U261" i="47"/>
  <c r="T261" i="47"/>
  <c r="S261" i="47"/>
  <c r="R261" i="47"/>
  <c r="Q261" i="47"/>
  <c r="P261" i="47"/>
  <c r="O261" i="47"/>
  <c r="N261" i="47"/>
  <c r="M261" i="47"/>
  <c r="L261" i="47"/>
  <c r="K261" i="47"/>
  <c r="J261" i="47"/>
  <c r="I261" i="47"/>
  <c r="H261" i="47"/>
  <c r="G261" i="47"/>
  <c r="F261" i="47"/>
  <c r="E261" i="47"/>
  <c r="D261" i="47"/>
  <c r="C261" i="47"/>
  <c r="B261" i="47"/>
  <c r="Z260" i="47"/>
  <c r="Y260" i="47"/>
  <c r="X260" i="47"/>
  <c r="W260" i="47"/>
  <c r="V260" i="47"/>
  <c r="U260" i="47"/>
  <c r="T260" i="47"/>
  <c r="S260" i="47"/>
  <c r="R260" i="47"/>
  <c r="Q260" i="47"/>
  <c r="P260" i="47"/>
  <c r="O260" i="47"/>
  <c r="N260" i="47"/>
  <c r="M260" i="47"/>
  <c r="L260" i="47"/>
  <c r="K260" i="47"/>
  <c r="J260" i="47"/>
  <c r="I260" i="47"/>
  <c r="H260" i="47"/>
  <c r="G260" i="47"/>
  <c r="F260" i="47"/>
  <c r="E260" i="47"/>
  <c r="D260" i="47"/>
  <c r="C260" i="47"/>
  <c r="B260" i="47"/>
  <c r="Z259" i="47"/>
  <c r="Y259" i="47"/>
  <c r="X259" i="47"/>
  <c r="W259" i="47"/>
  <c r="V259" i="47"/>
  <c r="U259" i="47"/>
  <c r="T259" i="47"/>
  <c r="S259" i="47"/>
  <c r="R259" i="47"/>
  <c r="Q259" i="47"/>
  <c r="P259" i="47"/>
  <c r="O259" i="47"/>
  <c r="N259" i="47"/>
  <c r="M259" i="47"/>
  <c r="L259" i="47"/>
  <c r="K259" i="47"/>
  <c r="J259" i="47"/>
  <c r="I259" i="47"/>
  <c r="H259" i="47"/>
  <c r="G259" i="47"/>
  <c r="F259" i="47"/>
  <c r="E259" i="47"/>
  <c r="D259" i="47"/>
  <c r="C259" i="47"/>
  <c r="B259" i="47"/>
  <c r="Z258" i="47"/>
  <c r="Y258" i="47"/>
  <c r="X258" i="47"/>
  <c r="W258" i="47"/>
  <c r="V258" i="47"/>
  <c r="U258" i="47"/>
  <c r="T258" i="47"/>
  <c r="S258" i="47"/>
  <c r="R258" i="47"/>
  <c r="Q258" i="47"/>
  <c r="P258" i="47"/>
  <c r="O258" i="47"/>
  <c r="N258" i="47"/>
  <c r="M258" i="47"/>
  <c r="L258" i="47"/>
  <c r="K258" i="47"/>
  <c r="J258" i="47"/>
  <c r="I258" i="47"/>
  <c r="H258" i="47"/>
  <c r="G258" i="47"/>
  <c r="F258" i="47"/>
  <c r="E258" i="47"/>
  <c r="D258" i="47"/>
  <c r="C258" i="47"/>
  <c r="B258" i="47"/>
  <c r="Z257" i="47"/>
  <c r="Y257" i="47"/>
  <c r="X257" i="47"/>
  <c r="W257" i="47"/>
  <c r="V257" i="47"/>
  <c r="U257" i="47"/>
  <c r="T257" i="47"/>
  <c r="S257" i="47"/>
  <c r="R257" i="47"/>
  <c r="Q257" i="47"/>
  <c r="P257" i="47"/>
  <c r="O257" i="47"/>
  <c r="N257" i="47"/>
  <c r="M257" i="47"/>
  <c r="L257" i="47"/>
  <c r="K257" i="47"/>
  <c r="J257" i="47"/>
  <c r="I257" i="47"/>
  <c r="H257" i="47"/>
  <c r="G257" i="47"/>
  <c r="F257" i="47"/>
  <c r="E257" i="47"/>
  <c r="D257" i="47"/>
  <c r="C257" i="47"/>
  <c r="B257" i="47"/>
  <c r="Z256" i="47"/>
  <c r="Y256" i="47"/>
  <c r="X256" i="47"/>
  <c r="W256" i="47"/>
  <c r="V256" i="47"/>
  <c r="U256" i="47"/>
  <c r="T256" i="47"/>
  <c r="S256" i="47"/>
  <c r="R256" i="47"/>
  <c r="Q256" i="47"/>
  <c r="P256" i="47"/>
  <c r="O256" i="47"/>
  <c r="N256" i="47"/>
  <c r="M256" i="47"/>
  <c r="L256" i="47"/>
  <c r="K256" i="47"/>
  <c r="J256" i="47"/>
  <c r="I256" i="47"/>
  <c r="H256" i="47"/>
  <c r="G256" i="47"/>
  <c r="F256" i="47"/>
  <c r="E256" i="47"/>
  <c r="D256" i="47"/>
  <c r="C256" i="47"/>
  <c r="B256" i="47"/>
  <c r="Z255" i="47"/>
  <c r="Y255" i="47"/>
  <c r="X255" i="47"/>
  <c r="W255" i="47"/>
  <c r="V255" i="47"/>
  <c r="U255" i="47"/>
  <c r="T255" i="47"/>
  <c r="S255" i="47"/>
  <c r="R255" i="47"/>
  <c r="Q255" i="47"/>
  <c r="P255" i="47"/>
  <c r="O255" i="47"/>
  <c r="N255" i="47"/>
  <c r="M255" i="47"/>
  <c r="L255" i="47"/>
  <c r="K255" i="47"/>
  <c r="J255" i="47"/>
  <c r="I255" i="47"/>
  <c r="H255" i="47"/>
  <c r="G255" i="47"/>
  <c r="F255" i="47"/>
  <c r="E255" i="47"/>
  <c r="D255" i="47"/>
  <c r="C255" i="47"/>
  <c r="B255" i="47"/>
  <c r="Z254" i="47"/>
  <c r="Y254" i="47"/>
  <c r="X254" i="47"/>
  <c r="W254" i="47"/>
  <c r="V254" i="47"/>
  <c r="U254" i="47"/>
  <c r="T254" i="47"/>
  <c r="S254" i="47"/>
  <c r="R254" i="47"/>
  <c r="Q254" i="47"/>
  <c r="P254" i="47"/>
  <c r="O254" i="47"/>
  <c r="N254" i="47"/>
  <c r="M254" i="47"/>
  <c r="L254" i="47"/>
  <c r="K254" i="47"/>
  <c r="J254" i="47"/>
  <c r="I254" i="47"/>
  <c r="H254" i="47"/>
  <c r="G254" i="47"/>
  <c r="F254" i="47"/>
  <c r="E254" i="47"/>
  <c r="D254" i="47"/>
  <c r="C254" i="47"/>
  <c r="B254" i="47"/>
  <c r="Z253" i="47"/>
  <c r="Y253" i="47"/>
  <c r="X253" i="47"/>
  <c r="W253" i="47"/>
  <c r="V253" i="47"/>
  <c r="U253" i="47"/>
  <c r="T253" i="47"/>
  <c r="S253" i="47"/>
  <c r="R253" i="47"/>
  <c r="Q253" i="47"/>
  <c r="P253" i="47"/>
  <c r="O253" i="47"/>
  <c r="N253" i="47"/>
  <c r="M253" i="47"/>
  <c r="L253" i="47"/>
  <c r="K253" i="47"/>
  <c r="J253" i="47"/>
  <c r="I253" i="47"/>
  <c r="H253" i="47"/>
  <c r="G253" i="47"/>
  <c r="F253" i="47"/>
  <c r="E253" i="47"/>
  <c r="D253" i="47"/>
  <c r="C253" i="47"/>
  <c r="B253" i="47"/>
  <c r="Z252" i="47"/>
  <c r="Y252" i="47"/>
  <c r="X252" i="47"/>
  <c r="W252" i="47"/>
  <c r="V252" i="47"/>
  <c r="U252" i="47"/>
  <c r="T252" i="47"/>
  <c r="S252" i="47"/>
  <c r="R252" i="47"/>
  <c r="Q252" i="47"/>
  <c r="P252" i="47"/>
  <c r="O252" i="47"/>
  <c r="N252" i="47"/>
  <c r="M252" i="47"/>
  <c r="L252" i="47"/>
  <c r="K252" i="47"/>
  <c r="J252" i="47"/>
  <c r="I252" i="47"/>
  <c r="H252" i="47"/>
  <c r="G252" i="47"/>
  <c r="F252" i="47"/>
  <c r="E252" i="47"/>
  <c r="D252" i="47"/>
  <c r="C252" i="47"/>
  <c r="B252" i="47"/>
  <c r="Z251" i="47"/>
  <c r="Y251" i="47"/>
  <c r="X251" i="47"/>
  <c r="W251" i="47"/>
  <c r="V251" i="47"/>
  <c r="U251" i="47"/>
  <c r="T251" i="47"/>
  <c r="S251" i="47"/>
  <c r="R251" i="47"/>
  <c r="Q251" i="47"/>
  <c r="P251" i="47"/>
  <c r="O251" i="47"/>
  <c r="N251" i="47"/>
  <c r="M251" i="47"/>
  <c r="L251" i="47"/>
  <c r="K251" i="47"/>
  <c r="J251" i="47"/>
  <c r="I251" i="47"/>
  <c r="H251" i="47"/>
  <c r="G251" i="47"/>
  <c r="F251" i="47"/>
  <c r="E251" i="47"/>
  <c r="D251" i="47"/>
  <c r="C251" i="47"/>
  <c r="B251" i="47"/>
  <c r="Z250" i="47"/>
  <c r="Y250" i="47"/>
  <c r="X250" i="47"/>
  <c r="W250" i="47"/>
  <c r="V250" i="47"/>
  <c r="U250" i="47"/>
  <c r="T250" i="47"/>
  <c r="S250" i="47"/>
  <c r="R250" i="47"/>
  <c r="Q250" i="47"/>
  <c r="P250" i="47"/>
  <c r="O250" i="47"/>
  <c r="N250" i="47"/>
  <c r="M250" i="47"/>
  <c r="L250" i="47"/>
  <c r="K250" i="47"/>
  <c r="J250" i="47"/>
  <c r="I250" i="47"/>
  <c r="H250" i="47"/>
  <c r="G250" i="47"/>
  <c r="F250" i="47"/>
  <c r="E250" i="47"/>
  <c r="D250" i="47"/>
  <c r="C250" i="47"/>
  <c r="B250" i="47"/>
  <c r="Z249" i="47"/>
  <c r="Y249" i="47"/>
  <c r="X249" i="47"/>
  <c r="W249" i="47"/>
  <c r="V249" i="47"/>
  <c r="U249" i="47"/>
  <c r="T249" i="47"/>
  <c r="S249" i="47"/>
  <c r="R249" i="47"/>
  <c r="Q249" i="47"/>
  <c r="P249" i="47"/>
  <c r="O249" i="47"/>
  <c r="N249" i="47"/>
  <c r="M249" i="47"/>
  <c r="L249" i="47"/>
  <c r="K249" i="47"/>
  <c r="J249" i="47"/>
  <c r="I249" i="47"/>
  <c r="H249" i="47"/>
  <c r="G249" i="47"/>
  <c r="F249" i="47"/>
  <c r="E249" i="47"/>
  <c r="D249" i="47"/>
  <c r="C249" i="47"/>
  <c r="B249" i="47"/>
  <c r="Z248" i="47"/>
  <c r="Y248" i="47"/>
  <c r="X248" i="47"/>
  <c r="W248" i="47"/>
  <c r="V248" i="47"/>
  <c r="U248" i="47"/>
  <c r="T248" i="47"/>
  <c r="S248" i="47"/>
  <c r="R248" i="47"/>
  <c r="Q248" i="47"/>
  <c r="P248" i="47"/>
  <c r="O248" i="47"/>
  <c r="N248" i="47"/>
  <c r="M248" i="47"/>
  <c r="L248" i="47"/>
  <c r="K248" i="47"/>
  <c r="J248" i="47"/>
  <c r="I248" i="47"/>
  <c r="H248" i="47"/>
  <c r="G248" i="47"/>
  <c r="F248" i="47"/>
  <c r="E248" i="47"/>
  <c r="D248" i="47"/>
  <c r="C248" i="47"/>
  <c r="B248" i="47"/>
  <c r="Z247" i="47"/>
  <c r="Y247" i="47"/>
  <c r="X247" i="47"/>
  <c r="W247" i="47"/>
  <c r="V247" i="47"/>
  <c r="U247" i="47"/>
  <c r="T247" i="47"/>
  <c r="S247" i="47"/>
  <c r="R247" i="47"/>
  <c r="Q247" i="47"/>
  <c r="P247" i="47"/>
  <c r="O247" i="47"/>
  <c r="N247" i="47"/>
  <c r="M247" i="47"/>
  <c r="L247" i="47"/>
  <c r="K247" i="47"/>
  <c r="J247" i="47"/>
  <c r="I247" i="47"/>
  <c r="H247" i="47"/>
  <c r="G247" i="47"/>
  <c r="F247" i="47"/>
  <c r="E247" i="47"/>
  <c r="D247" i="47"/>
  <c r="C247" i="47"/>
  <c r="B247" i="47"/>
  <c r="Z246" i="47"/>
  <c r="Y246" i="47"/>
  <c r="X246" i="47"/>
  <c r="W246" i="47"/>
  <c r="V246" i="47"/>
  <c r="U246" i="47"/>
  <c r="T246" i="47"/>
  <c r="S246" i="47"/>
  <c r="R246" i="47"/>
  <c r="Q246" i="47"/>
  <c r="P246" i="47"/>
  <c r="O246" i="47"/>
  <c r="N246" i="47"/>
  <c r="M246" i="47"/>
  <c r="L246" i="47"/>
  <c r="K246" i="47"/>
  <c r="J246" i="47"/>
  <c r="I246" i="47"/>
  <c r="H246" i="47"/>
  <c r="G246" i="47"/>
  <c r="F246" i="47"/>
  <c r="E246" i="47"/>
  <c r="D246" i="47"/>
  <c r="C246" i="47"/>
  <c r="B246" i="47"/>
  <c r="Z245" i="47"/>
  <c r="Y245" i="47"/>
  <c r="X245" i="47"/>
  <c r="W245" i="47"/>
  <c r="V245" i="47"/>
  <c r="U245" i="47"/>
  <c r="T245" i="47"/>
  <c r="S245" i="47"/>
  <c r="R245" i="47"/>
  <c r="Q245" i="47"/>
  <c r="P245" i="47"/>
  <c r="O245" i="47"/>
  <c r="N245" i="47"/>
  <c r="M245" i="47"/>
  <c r="L245" i="47"/>
  <c r="K245" i="47"/>
  <c r="J245" i="47"/>
  <c r="I245" i="47"/>
  <c r="H245" i="47"/>
  <c r="G245" i="47"/>
  <c r="F245" i="47"/>
  <c r="E245" i="47"/>
  <c r="D245" i="47"/>
  <c r="C245" i="47"/>
  <c r="B245" i="47"/>
  <c r="Z244" i="47"/>
  <c r="Y244" i="47"/>
  <c r="X244" i="47"/>
  <c r="W244" i="47"/>
  <c r="V244" i="47"/>
  <c r="U244" i="47"/>
  <c r="T244" i="47"/>
  <c r="S244" i="47"/>
  <c r="R244" i="47"/>
  <c r="Q244" i="47"/>
  <c r="P244" i="47"/>
  <c r="O244" i="47"/>
  <c r="N244" i="47"/>
  <c r="M244" i="47"/>
  <c r="L244" i="47"/>
  <c r="K244" i="47"/>
  <c r="J244" i="47"/>
  <c r="I244" i="47"/>
  <c r="H244" i="47"/>
  <c r="G244" i="47"/>
  <c r="F244" i="47"/>
  <c r="E244" i="47"/>
  <c r="D244" i="47"/>
  <c r="C244" i="47"/>
  <c r="B244" i="47"/>
  <c r="Z243" i="47"/>
  <c r="Y243" i="47"/>
  <c r="X243" i="47"/>
  <c r="W243" i="47"/>
  <c r="V243" i="47"/>
  <c r="U243" i="47"/>
  <c r="T243" i="47"/>
  <c r="S243" i="47"/>
  <c r="R243" i="47"/>
  <c r="Q243" i="47"/>
  <c r="P243" i="47"/>
  <c r="O243" i="47"/>
  <c r="N243" i="47"/>
  <c r="M243" i="47"/>
  <c r="L243" i="47"/>
  <c r="K243" i="47"/>
  <c r="J243" i="47"/>
  <c r="I243" i="47"/>
  <c r="H243" i="47"/>
  <c r="G243" i="47"/>
  <c r="F243" i="47"/>
  <c r="E243" i="47"/>
  <c r="D243" i="47"/>
  <c r="C243" i="47"/>
  <c r="B243" i="47"/>
  <c r="Z242" i="47"/>
  <c r="Y242" i="47"/>
  <c r="X242" i="47"/>
  <c r="W242" i="47"/>
  <c r="V242" i="47"/>
  <c r="U242" i="47"/>
  <c r="T242" i="47"/>
  <c r="S242" i="47"/>
  <c r="R242" i="47"/>
  <c r="Q242" i="47"/>
  <c r="P242" i="47"/>
  <c r="O242" i="47"/>
  <c r="N242" i="47"/>
  <c r="M242" i="47"/>
  <c r="L242" i="47"/>
  <c r="K242" i="47"/>
  <c r="J242" i="47"/>
  <c r="I242" i="47"/>
  <c r="H242" i="47"/>
  <c r="G242" i="47"/>
  <c r="F242" i="47"/>
  <c r="E242" i="47"/>
  <c r="D242" i="47"/>
  <c r="C242" i="47"/>
  <c r="B242" i="47"/>
  <c r="Z241" i="47"/>
  <c r="Y241" i="47"/>
  <c r="X241" i="47"/>
  <c r="W241" i="47"/>
  <c r="V241" i="47"/>
  <c r="U241" i="47"/>
  <c r="T241" i="47"/>
  <c r="S241" i="47"/>
  <c r="R241" i="47"/>
  <c r="Q241" i="47"/>
  <c r="P241" i="47"/>
  <c r="O241" i="47"/>
  <c r="N241" i="47"/>
  <c r="M241" i="47"/>
  <c r="L241" i="47"/>
  <c r="K241" i="47"/>
  <c r="J241" i="47"/>
  <c r="I241" i="47"/>
  <c r="H241" i="47"/>
  <c r="G241" i="47"/>
  <c r="F241" i="47"/>
  <c r="E241" i="47"/>
  <c r="D241" i="47"/>
  <c r="C241" i="47"/>
  <c r="B241" i="47"/>
  <c r="Z240" i="47"/>
  <c r="Y240" i="47"/>
  <c r="X240" i="47"/>
  <c r="W240" i="47"/>
  <c r="V240" i="47"/>
  <c r="U240" i="47"/>
  <c r="T240" i="47"/>
  <c r="S240" i="47"/>
  <c r="R240" i="47"/>
  <c r="Q240" i="47"/>
  <c r="P240" i="47"/>
  <c r="O240" i="47"/>
  <c r="N240" i="47"/>
  <c r="M240" i="47"/>
  <c r="L240" i="47"/>
  <c r="K240" i="47"/>
  <c r="J240" i="47"/>
  <c r="I240" i="47"/>
  <c r="H240" i="47"/>
  <c r="G240" i="47"/>
  <c r="F240" i="47"/>
  <c r="E240" i="47"/>
  <c r="D240" i="47"/>
  <c r="C240" i="47"/>
  <c r="B240" i="47"/>
  <c r="Z239" i="47"/>
  <c r="Y239" i="47"/>
  <c r="X239" i="47"/>
  <c r="W239" i="47"/>
  <c r="V239" i="47"/>
  <c r="U239" i="47"/>
  <c r="T239" i="47"/>
  <c r="S239" i="47"/>
  <c r="R239" i="47"/>
  <c r="Q239" i="47"/>
  <c r="P239" i="47"/>
  <c r="O239" i="47"/>
  <c r="N239" i="47"/>
  <c r="M239" i="47"/>
  <c r="L239" i="47"/>
  <c r="K239" i="47"/>
  <c r="J239" i="47"/>
  <c r="I239" i="47"/>
  <c r="H239" i="47"/>
  <c r="G239" i="47"/>
  <c r="F239" i="47"/>
  <c r="E239" i="47"/>
  <c r="D239" i="47"/>
  <c r="C239" i="47"/>
  <c r="B239" i="47"/>
  <c r="Z238" i="47"/>
  <c r="Y238" i="47"/>
  <c r="X238" i="47"/>
  <c r="W238" i="47"/>
  <c r="V238" i="47"/>
  <c r="U238" i="47"/>
  <c r="T238" i="47"/>
  <c r="S238" i="47"/>
  <c r="R238" i="47"/>
  <c r="Q238" i="47"/>
  <c r="P238" i="47"/>
  <c r="O238" i="47"/>
  <c r="N238" i="47"/>
  <c r="M238" i="47"/>
  <c r="L238" i="47"/>
  <c r="K238" i="47"/>
  <c r="J238" i="47"/>
  <c r="I238" i="47"/>
  <c r="H238" i="47"/>
  <c r="G238" i="47"/>
  <c r="F238" i="47"/>
  <c r="E238" i="47"/>
  <c r="D238" i="47"/>
  <c r="C238" i="47"/>
  <c r="B238" i="47"/>
  <c r="Z237" i="47"/>
  <c r="Y237" i="47"/>
  <c r="X237" i="47"/>
  <c r="W237" i="47"/>
  <c r="V237" i="47"/>
  <c r="U237" i="47"/>
  <c r="T237" i="47"/>
  <c r="S237" i="47"/>
  <c r="R237" i="47"/>
  <c r="Q237" i="47"/>
  <c r="P237" i="47"/>
  <c r="O237" i="47"/>
  <c r="N237" i="47"/>
  <c r="M237" i="47"/>
  <c r="L237" i="47"/>
  <c r="K237" i="47"/>
  <c r="J237" i="47"/>
  <c r="I237" i="47"/>
  <c r="H237" i="47"/>
  <c r="G237" i="47"/>
  <c r="F237" i="47"/>
  <c r="E237" i="47"/>
  <c r="D237" i="47"/>
  <c r="C237" i="47"/>
  <c r="B237" i="47"/>
  <c r="Z236" i="47"/>
  <c r="Y236" i="47"/>
  <c r="X236" i="47"/>
  <c r="W236" i="47"/>
  <c r="V236" i="47"/>
  <c r="U236" i="47"/>
  <c r="T236" i="47"/>
  <c r="S236" i="47"/>
  <c r="R236" i="47"/>
  <c r="Q236" i="47"/>
  <c r="P236" i="47"/>
  <c r="O236" i="47"/>
  <c r="N236" i="47"/>
  <c r="M236" i="47"/>
  <c r="L236" i="47"/>
  <c r="K236" i="47"/>
  <c r="J236" i="47"/>
  <c r="I236" i="47"/>
  <c r="H236" i="47"/>
  <c r="G236" i="47"/>
  <c r="F236" i="47"/>
  <c r="E236" i="47"/>
  <c r="D236" i="47"/>
  <c r="C236" i="47"/>
  <c r="B236" i="47"/>
  <c r="Z235" i="47"/>
  <c r="Y235" i="47"/>
  <c r="X235" i="47"/>
  <c r="W235" i="47"/>
  <c r="V235" i="47"/>
  <c r="U235" i="47"/>
  <c r="T235" i="47"/>
  <c r="S235" i="47"/>
  <c r="R235" i="47"/>
  <c r="Q235" i="47"/>
  <c r="P235" i="47"/>
  <c r="O235" i="47"/>
  <c r="N235" i="47"/>
  <c r="M235" i="47"/>
  <c r="L235" i="47"/>
  <c r="K235" i="47"/>
  <c r="J235" i="47"/>
  <c r="I235" i="47"/>
  <c r="H235" i="47"/>
  <c r="G235" i="47"/>
  <c r="F235" i="47"/>
  <c r="E235" i="47"/>
  <c r="D235" i="47"/>
  <c r="C235" i="47"/>
  <c r="B235" i="47"/>
  <c r="Z234" i="47"/>
  <c r="Y234" i="47"/>
  <c r="X234" i="47"/>
  <c r="W234" i="47"/>
  <c r="V234" i="47"/>
  <c r="U234" i="47"/>
  <c r="T234" i="47"/>
  <c r="S234" i="47"/>
  <c r="R234" i="47"/>
  <c r="Q234" i="47"/>
  <c r="P234" i="47"/>
  <c r="O234" i="47"/>
  <c r="N234" i="47"/>
  <c r="M234" i="47"/>
  <c r="L234" i="47"/>
  <c r="K234" i="47"/>
  <c r="J234" i="47"/>
  <c r="I234" i="47"/>
  <c r="H234" i="47"/>
  <c r="G234" i="47"/>
  <c r="F234" i="47"/>
  <c r="E234" i="47"/>
  <c r="D234" i="47"/>
  <c r="C234" i="47"/>
  <c r="B234" i="47"/>
  <c r="Z233" i="47"/>
  <c r="Y233" i="47"/>
  <c r="X233" i="47"/>
  <c r="W233" i="47"/>
  <c r="V233" i="47"/>
  <c r="U233" i="47"/>
  <c r="T233" i="47"/>
  <c r="S233" i="47"/>
  <c r="R233" i="47"/>
  <c r="Q233" i="47"/>
  <c r="P233" i="47"/>
  <c r="O233" i="47"/>
  <c r="N233" i="47"/>
  <c r="M233" i="47"/>
  <c r="L233" i="47"/>
  <c r="K233" i="47"/>
  <c r="J233" i="47"/>
  <c r="I233" i="47"/>
  <c r="H233" i="47"/>
  <c r="G233" i="47"/>
  <c r="F233" i="47"/>
  <c r="E233" i="47"/>
  <c r="D233" i="47"/>
  <c r="C233" i="47"/>
  <c r="B233" i="47"/>
  <c r="Z232" i="47"/>
  <c r="Y232" i="47"/>
  <c r="X232" i="47"/>
  <c r="W232" i="47"/>
  <c r="V232" i="47"/>
  <c r="U232" i="47"/>
  <c r="T232" i="47"/>
  <c r="S232" i="47"/>
  <c r="R232" i="47"/>
  <c r="Q232" i="47"/>
  <c r="P232" i="47"/>
  <c r="O232" i="47"/>
  <c r="N232" i="47"/>
  <c r="M232" i="47"/>
  <c r="L232" i="47"/>
  <c r="K232" i="47"/>
  <c r="J232" i="47"/>
  <c r="I232" i="47"/>
  <c r="H232" i="47"/>
  <c r="G232" i="47"/>
  <c r="F232" i="47"/>
  <c r="E232" i="47"/>
  <c r="D232" i="47"/>
  <c r="C232" i="47"/>
  <c r="B232" i="47"/>
  <c r="Z231" i="47"/>
  <c r="Y231" i="47"/>
  <c r="X231" i="47"/>
  <c r="W231" i="47"/>
  <c r="V231" i="47"/>
  <c r="U231" i="47"/>
  <c r="T231" i="47"/>
  <c r="S231" i="47"/>
  <c r="R231" i="47"/>
  <c r="Q231" i="47"/>
  <c r="P231" i="47"/>
  <c r="O231" i="47"/>
  <c r="N231" i="47"/>
  <c r="M231" i="47"/>
  <c r="L231" i="47"/>
  <c r="K231" i="47"/>
  <c r="J231" i="47"/>
  <c r="I231" i="47"/>
  <c r="H231" i="47"/>
  <c r="G231" i="47"/>
  <c r="F231" i="47"/>
  <c r="E231" i="47"/>
  <c r="D231" i="47"/>
  <c r="C231" i="47"/>
  <c r="B231" i="47"/>
  <c r="Z230" i="47"/>
  <c r="Y230" i="47"/>
  <c r="X230" i="47"/>
  <c r="W230" i="47"/>
  <c r="V230" i="47"/>
  <c r="U230" i="47"/>
  <c r="T230" i="47"/>
  <c r="S230" i="47"/>
  <c r="R230" i="47"/>
  <c r="Q230" i="47"/>
  <c r="P230" i="47"/>
  <c r="O230" i="47"/>
  <c r="N230" i="47"/>
  <c r="M230" i="47"/>
  <c r="L230" i="47"/>
  <c r="K230" i="47"/>
  <c r="J230" i="47"/>
  <c r="I230" i="47"/>
  <c r="H230" i="47"/>
  <c r="G230" i="47"/>
  <c r="F230" i="47"/>
  <c r="E230" i="47"/>
  <c r="D230" i="47"/>
  <c r="C230" i="47"/>
  <c r="B230" i="47"/>
  <c r="Z229" i="47"/>
  <c r="Y229" i="47"/>
  <c r="X229" i="47"/>
  <c r="W229" i="47"/>
  <c r="V229" i="47"/>
  <c r="U229" i="47"/>
  <c r="T229" i="47"/>
  <c r="S229" i="47"/>
  <c r="R229" i="47"/>
  <c r="Q229" i="47"/>
  <c r="P229" i="47"/>
  <c r="O229" i="47"/>
  <c r="N229" i="47"/>
  <c r="M229" i="47"/>
  <c r="L229" i="47"/>
  <c r="K229" i="47"/>
  <c r="J229" i="47"/>
  <c r="I229" i="47"/>
  <c r="H229" i="47"/>
  <c r="G229" i="47"/>
  <c r="F229" i="47"/>
  <c r="E229" i="47"/>
  <c r="D229" i="47"/>
  <c r="C229" i="47"/>
  <c r="B229" i="47"/>
  <c r="Z228" i="47"/>
  <c r="Y228" i="47"/>
  <c r="X228" i="47"/>
  <c r="W228" i="47"/>
  <c r="V228" i="47"/>
  <c r="U228" i="47"/>
  <c r="T228" i="47"/>
  <c r="S228" i="47"/>
  <c r="R228" i="47"/>
  <c r="Q228" i="47"/>
  <c r="P228" i="47"/>
  <c r="O228" i="47"/>
  <c r="N228" i="47"/>
  <c r="M228" i="47"/>
  <c r="L228" i="47"/>
  <c r="K228" i="47"/>
  <c r="J228" i="47"/>
  <c r="I228" i="47"/>
  <c r="H228" i="47"/>
  <c r="G228" i="47"/>
  <c r="F228" i="47"/>
  <c r="E228" i="47"/>
  <c r="D228" i="47"/>
  <c r="C228" i="47"/>
  <c r="B228" i="47"/>
  <c r="Z227" i="47"/>
  <c r="Y227" i="47"/>
  <c r="X227" i="47"/>
  <c r="W227" i="47"/>
  <c r="V227" i="47"/>
  <c r="U227" i="47"/>
  <c r="T227" i="47"/>
  <c r="S227" i="47"/>
  <c r="R227" i="47"/>
  <c r="Q227" i="47"/>
  <c r="P227" i="47"/>
  <c r="O227" i="47"/>
  <c r="N227" i="47"/>
  <c r="M227" i="47"/>
  <c r="L227" i="47"/>
  <c r="K227" i="47"/>
  <c r="J227" i="47"/>
  <c r="I227" i="47"/>
  <c r="H227" i="47"/>
  <c r="G227" i="47"/>
  <c r="F227" i="47"/>
  <c r="E227" i="47"/>
  <c r="D227" i="47"/>
  <c r="C227" i="47"/>
  <c r="B227" i="47"/>
  <c r="Z226" i="47"/>
  <c r="Y226" i="47"/>
  <c r="X226" i="47"/>
  <c r="W226" i="47"/>
  <c r="V226" i="47"/>
  <c r="U226" i="47"/>
  <c r="T226" i="47"/>
  <c r="S226" i="47"/>
  <c r="R226" i="47"/>
  <c r="Q226" i="47"/>
  <c r="P226" i="47"/>
  <c r="O226" i="47"/>
  <c r="N226" i="47"/>
  <c r="M226" i="47"/>
  <c r="L226" i="47"/>
  <c r="K226" i="47"/>
  <c r="J226" i="47"/>
  <c r="I226" i="47"/>
  <c r="H226" i="47"/>
  <c r="G226" i="47"/>
  <c r="F226" i="47"/>
  <c r="E226" i="47"/>
  <c r="D226" i="47"/>
  <c r="C226" i="47"/>
  <c r="B226" i="47"/>
  <c r="Z225" i="47"/>
  <c r="Y225" i="47"/>
  <c r="X225" i="47"/>
  <c r="W225" i="47"/>
  <c r="V225" i="47"/>
  <c r="U225" i="47"/>
  <c r="T225" i="47"/>
  <c r="S225" i="47"/>
  <c r="R225" i="47"/>
  <c r="Q225" i="47"/>
  <c r="P225" i="47"/>
  <c r="O225" i="47"/>
  <c r="N225" i="47"/>
  <c r="M225" i="47"/>
  <c r="L225" i="47"/>
  <c r="K225" i="47"/>
  <c r="J225" i="47"/>
  <c r="I225" i="47"/>
  <c r="H225" i="47"/>
  <c r="G225" i="47"/>
  <c r="F225" i="47"/>
  <c r="E225" i="47"/>
  <c r="D225" i="47"/>
  <c r="C225" i="47"/>
  <c r="B225" i="47"/>
  <c r="Z224" i="47"/>
  <c r="Y224" i="47"/>
  <c r="X224" i="47"/>
  <c r="W224" i="47"/>
  <c r="V224" i="47"/>
  <c r="U224" i="47"/>
  <c r="T224" i="47"/>
  <c r="S224" i="47"/>
  <c r="R224" i="47"/>
  <c r="Q224" i="47"/>
  <c r="P224" i="47"/>
  <c r="O224" i="47"/>
  <c r="N224" i="47"/>
  <c r="M224" i="47"/>
  <c r="L224" i="47"/>
  <c r="K224" i="47"/>
  <c r="J224" i="47"/>
  <c r="I224" i="47"/>
  <c r="H224" i="47"/>
  <c r="G224" i="47"/>
  <c r="F224" i="47"/>
  <c r="E224" i="47"/>
  <c r="D224" i="47"/>
  <c r="C224" i="47"/>
  <c r="B224" i="47"/>
  <c r="Z223" i="47"/>
  <c r="Y223" i="47"/>
  <c r="X223" i="47"/>
  <c r="W223" i="47"/>
  <c r="V223" i="47"/>
  <c r="U223" i="47"/>
  <c r="T223" i="47"/>
  <c r="S223" i="47"/>
  <c r="R223" i="47"/>
  <c r="Q223" i="47"/>
  <c r="P223" i="47"/>
  <c r="O223" i="47"/>
  <c r="N223" i="47"/>
  <c r="M223" i="47"/>
  <c r="L223" i="47"/>
  <c r="K223" i="47"/>
  <c r="J223" i="47"/>
  <c r="I223" i="47"/>
  <c r="H223" i="47"/>
  <c r="G223" i="47"/>
  <c r="F223" i="47"/>
  <c r="E223" i="47"/>
  <c r="D223" i="47"/>
  <c r="C223" i="47"/>
  <c r="B223" i="47"/>
  <c r="Z222" i="47"/>
  <c r="Y222" i="47"/>
  <c r="X222" i="47"/>
  <c r="W222" i="47"/>
  <c r="V222" i="47"/>
  <c r="U222" i="47"/>
  <c r="T222" i="47"/>
  <c r="S222" i="47"/>
  <c r="R222" i="47"/>
  <c r="Q222" i="47"/>
  <c r="P222" i="47"/>
  <c r="O222" i="47"/>
  <c r="N222" i="47"/>
  <c r="M222" i="47"/>
  <c r="L222" i="47"/>
  <c r="K222" i="47"/>
  <c r="J222" i="47"/>
  <c r="I222" i="47"/>
  <c r="H222" i="47"/>
  <c r="G222" i="47"/>
  <c r="F222" i="47"/>
  <c r="E222" i="47"/>
  <c r="D222" i="47"/>
  <c r="C222" i="47"/>
  <c r="B222" i="47"/>
  <c r="Z221" i="47"/>
  <c r="Y221" i="47"/>
  <c r="X221" i="47"/>
  <c r="W221" i="47"/>
  <c r="V221" i="47"/>
  <c r="U221" i="47"/>
  <c r="T221" i="47"/>
  <c r="S221" i="47"/>
  <c r="R221" i="47"/>
  <c r="Q221" i="47"/>
  <c r="P221" i="47"/>
  <c r="O221" i="47"/>
  <c r="N221" i="47"/>
  <c r="M221" i="47"/>
  <c r="L221" i="47"/>
  <c r="K221" i="47"/>
  <c r="J221" i="47"/>
  <c r="I221" i="47"/>
  <c r="H221" i="47"/>
  <c r="G221" i="47"/>
  <c r="F221" i="47"/>
  <c r="E221" i="47"/>
  <c r="D221" i="47"/>
  <c r="C221" i="47"/>
  <c r="B221" i="47"/>
  <c r="Z220" i="47"/>
  <c r="Y220" i="47"/>
  <c r="X220" i="47"/>
  <c r="W220" i="47"/>
  <c r="V220" i="47"/>
  <c r="U220" i="47"/>
  <c r="T220" i="47"/>
  <c r="S220" i="47"/>
  <c r="R220" i="47"/>
  <c r="Q220" i="47"/>
  <c r="P220" i="47"/>
  <c r="O220" i="47"/>
  <c r="N220" i="47"/>
  <c r="M220" i="47"/>
  <c r="L220" i="47"/>
  <c r="K220" i="47"/>
  <c r="J220" i="47"/>
  <c r="I220" i="47"/>
  <c r="H220" i="47"/>
  <c r="G220" i="47"/>
  <c r="F220" i="47"/>
  <c r="E220" i="47"/>
  <c r="D220" i="47"/>
  <c r="C220" i="47"/>
  <c r="B220" i="47"/>
  <c r="Z219" i="47"/>
  <c r="Y219" i="47"/>
  <c r="X219" i="47"/>
  <c r="W219" i="47"/>
  <c r="V219" i="47"/>
  <c r="U219" i="47"/>
  <c r="T219" i="47"/>
  <c r="S219" i="47"/>
  <c r="R219" i="47"/>
  <c r="Q219" i="47"/>
  <c r="P219" i="47"/>
  <c r="O219" i="47"/>
  <c r="N219" i="47"/>
  <c r="M219" i="47"/>
  <c r="L219" i="47"/>
  <c r="K219" i="47"/>
  <c r="J219" i="47"/>
  <c r="I219" i="47"/>
  <c r="H219" i="47"/>
  <c r="G219" i="47"/>
  <c r="F219" i="47"/>
  <c r="E219" i="47"/>
  <c r="D219" i="47"/>
  <c r="C219" i="47"/>
  <c r="B219" i="47"/>
  <c r="Z218" i="47"/>
  <c r="Y218" i="47"/>
  <c r="X218" i="47"/>
  <c r="W218" i="47"/>
  <c r="V218" i="47"/>
  <c r="U218" i="47"/>
  <c r="T218" i="47"/>
  <c r="S218" i="47"/>
  <c r="R218" i="47"/>
  <c r="Q218" i="47"/>
  <c r="P218" i="47"/>
  <c r="O218" i="47"/>
  <c r="N218" i="47"/>
  <c r="M218" i="47"/>
  <c r="L218" i="47"/>
  <c r="K218" i="47"/>
  <c r="J218" i="47"/>
  <c r="I218" i="47"/>
  <c r="H218" i="47"/>
  <c r="G218" i="47"/>
  <c r="F218" i="47"/>
  <c r="E218" i="47"/>
  <c r="D218" i="47"/>
  <c r="C218" i="47"/>
  <c r="B218" i="47"/>
  <c r="Z217" i="47"/>
  <c r="Y217" i="47"/>
  <c r="X217" i="47"/>
  <c r="W217" i="47"/>
  <c r="V217" i="47"/>
  <c r="U217" i="47"/>
  <c r="T217" i="47"/>
  <c r="S217" i="47"/>
  <c r="R217" i="47"/>
  <c r="Q217" i="47"/>
  <c r="P217" i="47"/>
  <c r="O217" i="47"/>
  <c r="N217" i="47"/>
  <c r="M217" i="47"/>
  <c r="L217" i="47"/>
  <c r="K217" i="47"/>
  <c r="J217" i="47"/>
  <c r="I217" i="47"/>
  <c r="H217" i="47"/>
  <c r="G217" i="47"/>
  <c r="F217" i="47"/>
  <c r="E217" i="47"/>
  <c r="D217" i="47"/>
  <c r="C217" i="47"/>
  <c r="B217" i="47"/>
  <c r="Z216" i="47"/>
  <c r="Y216" i="47"/>
  <c r="X216" i="47"/>
  <c r="W216" i="47"/>
  <c r="V216" i="47"/>
  <c r="U216" i="47"/>
  <c r="T216" i="47"/>
  <c r="S216" i="47"/>
  <c r="R216" i="47"/>
  <c r="Q216" i="47"/>
  <c r="P216" i="47"/>
  <c r="O216" i="47"/>
  <c r="N216" i="47"/>
  <c r="M216" i="47"/>
  <c r="L216" i="47"/>
  <c r="K216" i="47"/>
  <c r="J216" i="47"/>
  <c r="I216" i="47"/>
  <c r="H216" i="47"/>
  <c r="G216" i="47"/>
  <c r="F216" i="47"/>
  <c r="E216" i="47"/>
  <c r="D216" i="47"/>
  <c r="C216" i="47"/>
  <c r="B216" i="47"/>
  <c r="Z215" i="47"/>
  <c r="Y215" i="47"/>
  <c r="X215" i="47"/>
  <c r="W215" i="47"/>
  <c r="V215" i="47"/>
  <c r="U215" i="47"/>
  <c r="T215" i="47"/>
  <c r="S215" i="47"/>
  <c r="R215" i="47"/>
  <c r="Q215" i="47"/>
  <c r="P215" i="47"/>
  <c r="O215" i="47"/>
  <c r="N215" i="47"/>
  <c r="M215" i="47"/>
  <c r="L215" i="47"/>
  <c r="K215" i="47"/>
  <c r="J215" i="47"/>
  <c r="I215" i="47"/>
  <c r="H215" i="47"/>
  <c r="G215" i="47"/>
  <c r="F215" i="47"/>
  <c r="E215" i="47"/>
  <c r="D215" i="47"/>
  <c r="C215" i="47"/>
  <c r="B215" i="47"/>
  <c r="Z214" i="47"/>
  <c r="Y214" i="47"/>
  <c r="X214" i="47"/>
  <c r="W214" i="47"/>
  <c r="V214" i="47"/>
  <c r="U214" i="47"/>
  <c r="T214" i="47"/>
  <c r="S214" i="47"/>
  <c r="R214" i="47"/>
  <c r="Q214" i="47"/>
  <c r="P214" i="47"/>
  <c r="O214" i="47"/>
  <c r="N214" i="47"/>
  <c r="M214" i="47"/>
  <c r="L214" i="47"/>
  <c r="K214" i="47"/>
  <c r="J214" i="47"/>
  <c r="I214" i="47"/>
  <c r="H214" i="47"/>
  <c r="G214" i="47"/>
  <c r="F214" i="47"/>
  <c r="E214" i="47"/>
  <c r="D214" i="47"/>
  <c r="C214" i="47"/>
  <c r="B214" i="47"/>
  <c r="Z213" i="47"/>
  <c r="Y213" i="47"/>
  <c r="X213" i="47"/>
  <c r="W213" i="47"/>
  <c r="V213" i="47"/>
  <c r="U213" i="47"/>
  <c r="T213" i="47"/>
  <c r="S213" i="47"/>
  <c r="R213" i="47"/>
  <c r="Q213" i="47"/>
  <c r="P213" i="47"/>
  <c r="O213" i="47"/>
  <c r="N213" i="47"/>
  <c r="M213" i="47"/>
  <c r="L213" i="47"/>
  <c r="K213" i="47"/>
  <c r="J213" i="47"/>
  <c r="I213" i="47"/>
  <c r="H213" i="47"/>
  <c r="G213" i="47"/>
  <c r="F213" i="47"/>
  <c r="E213" i="47"/>
  <c r="D213" i="47"/>
  <c r="C213" i="47"/>
  <c r="B213" i="47"/>
  <c r="Z212" i="47"/>
  <c r="Y212" i="47"/>
  <c r="X212" i="47"/>
  <c r="W212" i="47"/>
  <c r="V212" i="47"/>
  <c r="U212" i="47"/>
  <c r="T212" i="47"/>
  <c r="S212" i="47"/>
  <c r="R212" i="47"/>
  <c r="Q212" i="47"/>
  <c r="P212" i="47"/>
  <c r="O212" i="47"/>
  <c r="N212" i="47"/>
  <c r="M212" i="47"/>
  <c r="L212" i="47"/>
  <c r="K212" i="47"/>
  <c r="J212" i="47"/>
  <c r="I212" i="47"/>
  <c r="H212" i="47"/>
  <c r="G212" i="47"/>
  <c r="F212" i="47"/>
  <c r="E212" i="47"/>
  <c r="D212" i="47"/>
  <c r="C212" i="47"/>
  <c r="B212" i="47"/>
  <c r="Z211" i="47"/>
  <c r="Y211" i="47"/>
  <c r="X211" i="47"/>
  <c r="W211" i="47"/>
  <c r="V211" i="47"/>
  <c r="U211" i="47"/>
  <c r="T211" i="47"/>
  <c r="S211" i="47"/>
  <c r="R211" i="47"/>
  <c r="Q211" i="47"/>
  <c r="P211" i="47"/>
  <c r="O211" i="47"/>
  <c r="N211" i="47"/>
  <c r="M211" i="47"/>
  <c r="L211" i="47"/>
  <c r="K211" i="47"/>
  <c r="J211" i="47"/>
  <c r="I211" i="47"/>
  <c r="H211" i="47"/>
  <c r="G211" i="47"/>
  <c r="F211" i="47"/>
  <c r="E211" i="47"/>
  <c r="D211" i="47"/>
  <c r="C211" i="47"/>
  <c r="B211" i="47"/>
  <c r="Z210" i="47"/>
  <c r="Y210" i="47"/>
  <c r="X210" i="47"/>
  <c r="W210" i="47"/>
  <c r="V210" i="47"/>
  <c r="U210" i="47"/>
  <c r="T210" i="47"/>
  <c r="S210" i="47"/>
  <c r="R210" i="47"/>
  <c r="Q210" i="47"/>
  <c r="P210" i="47"/>
  <c r="O210" i="47"/>
  <c r="N210" i="47"/>
  <c r="M210" i="47"/>
  <c r="L210" i="47"/>
  <c r="K210" i="47"/>
  <c r="J210" i="47"/>
  <c r="I210" i="47"/>
  <c r="H210" i="47"/>
  <c r="G210" i="47"/>
  <c r="F210" i="47"/>
  <c r="E210" i="47"/>
  <c r="D210" i="47"/>
  <c r="C210" i="47"/>
  <c r="B210" i="47"/>
  <c r="Z209" i="47"/>
  <c r="Y209" i="47"/>
  <c r="X209" i="47"/>
  <c r="W209" i="47"/>
  <c r="V209" i="47"/>
  <c r="U209" i="47"/>
  <c r="T209" i="47"/>
  <c r="S209" i="47"/>
  <c r="R209" i="47"/>
  <c r="Q209" i="47"/>
  <c r="P209" i="47"/>
  <c r="O209" i="47"/>
  <c r="N209" i="47"/>
  <c r="M209" i="47"/>
  <c r="L209" i="47"/>
  <c r="K209" i="47"/>
  <c r="J209" i="47"/>
  <c r="I209" i="47"/>
  <c r="H209" i="47"/>
  <c r="G209" i="47"/>
  <c r="F209" i="47"/>
  <c r="E209" i="47"/>
  <c r="D209" i="47"/>
  <c r="C209" i="47"/>
  <c r="B209" i="47"/>
  <c r="Z208" i="47"/>
  <c r="Y208" i="47"/>
  <c r="X208" i="47"/>
  <c r="W208" i="47"/>
  <c r="V208" i="47"/>
  <c r="U208" i="47"/>
  <c r="T208" i="47"/>
  <c r="S208" i="47"/>
  <c r="R208" i="47"/>
  <c r="Q208" i="47"/>
  <c r="P208" i="47"/>
  <c r="O208" i="47"/>
  <c r="N208" i="47"/>
  <c r="M208" i="47"/>
  <c r="L208" i="47"/>
  <c r="K208" i="47"/>
  <c r="J208" i="47"/>
  <c r="I208" i="47"/>
  <c r="H208" i="47"/>
  <c r="G208" i="47"/>
  <c r="F208" i="47"/>
  <c r="E208" i="47"/>
  <c r="D208" i="47"/>
  <c r="C208" i="47"/>
  <c r="B208" i="47"/>
  <c r="Z207" i="47"/>
  <c r="Y207" i="47"/>
  <c r="X207" i="47"/>
  <c r="W207" i="47"/>
  <c r="V207" i="47"/>
  <c r="U207" i="47"/>
  <c r="T207" i="47"/>
  <c r="S207" i="47"/>
  <c r="R207" i="47"/>
  <c r="Q207" i="47"/>
  <c r="P207" i="47"/>
  <c r="O207" i="47"/>
  <c r="N207" i="47"/>
  <c r="M207" i="47"/>
  <c r="L207" i="47"/>
  <c r="K207" i="47"/>
  <c r="J207" i="47"/>
  <c r="I207" i="47"/>
  <c r="H207" i="47"/>
  <c r="G207" i="47"/>
  <c r="F207" i="47"/>
  <c r="E207" i="47"/>
  <c r="D207" i="47"/>
  <c r="C207" i="47"/>
  <c r="B207" i="47"/>
  <c r="Z206" i="47"/>
  <c r="Y206" i="47"/>
  <c r="X206" i="47"/>
  <c r="W206" i="47"/>
  <c r="V206" i="47"/>
  <c r="U206" i="47"/>
  <c r="T206" i="47"/>
  <c r="S206" i="47"/>
  <c r="R206" i="47"/>
  <c r="Q206" i="47"/>
  <c r="P206" i="47"/>
  <c r="O206" i="47"/>
  <c r="N206" i="47"/>
  <c r="M206" i="47"/>
  <c r="L206" i="47"/>
  <c r="K206" i="47"/>
  <c r="J206" i="47"/>
  <c r="I206" i="47"/>
  <c r="H206" i="47"/>
  <c r="G206" i="47"/>
  <c r="F206" i="47"/>
  <c r="E206" i="47"/>
  <c r="D206" i="47"/>
  <c r="C206" i="47"/>
  <c r="B206" i="47"/>
  <c r="Z205" i="47"/>
  <c r="Y205" i="47"/>
  <c r="X205" i="47"/>
  <c r="W205" i="47"/>
  <c r="V205" i="47"/>
  <c r="U205" i="47"/>
  <c r="T205" i="47"/>
  <c r="S205" i="47"/>
  <c r="R205" i="47"/>
  <c r="Q205" i="47"/>
  <c r="P205" i="47"/>
  <c r="O205" i="47"/>
  <c r="N205" i="47"/>
  <c r="M205" i="47"/>
  <c r="L205" i="47"/>
  <c r="K205" i="47"/>
  <c r="J205" i="47"/>
  <c r="I205" i="47"/>
  <c r="H205" i="47"/>
  <c r="G205" i="47"/>
  <c r="F205" i="47"/>
  <c r="E205" i="47"/>
  <c r="D205" i="47"/>
  <c r="C205" i="47"/>
  <c r="B205" i="47"/>
  <c r="Z204" i="47"/>
  <c r="Y204" i="47"/>
  <c r="X204" i="47"/>
  <c r="W204" i="47"/>
  <c r="V204" i="47"/>
  <c r="U204" i="47"/>
  <c r="T204" i="47"/>
  <c r="S204" i="47"/>
  <c r="R204" i="47"/>
  <c r="Q204" i="47"/>
  <c r="P204" i="47"/>
  <c r="O204" i="47"/>
  <c r="N204" i="47"/>
  <c r="M204" i="47"/>
  <c r="L204" i="47"/>
  <c r="K204" i="47"/>
  <c r="J204" i="47"/>
  <c r="I204" i="47"/>
  <c r="H204" i="47"/>
  <c r="G204" i="47"/>
  <c r="F204" i="47"/>
  <c r="E204" i="47"/>
  <c r="D204" i="47"/>
  <c r="C204" i="47"/>
  <c r="B204" i="47"/>
  <c r="Z203" i="47"/>
  <c r="Y203" i="47"/>
  <c r="X203" i="47"/>
  <c r="W203" i="47"/>
  <c r="V203" i="47"/>
  <c r="U203" i="47"/>
  <c r="T203" i="47"/>
  <c r="S203" i="47"/>
  <c r="R203" i="47"/>
  <c r="Q203" i="47"/>
  <c r="P203" i="47"/>
  <c r="O203" i="47"/>
  <c r="N203" i="47"/>
  <c r="M203" i="47"/>
  <c r="L203" i="47"/>
  <c r="K203" i="47"/>
  <c r="J203" i="47"/>
  <c r="I203" i="47"/>
  <c r="H203" i="47"/>
  <c r="G203" i="47"/>
  <c r="F203" i="47"/>
  <c r="E203" i="47"/>
  <c r="D203" i="47"/>
  <c r="C203" i="47"/>
  <c r="B203" i="47"/>
  <c r="Z202" i="47"/>
  <c r="Y202" i="47"/>
  <c r="X202" i="47"/>
  <c r="W202" i="47"/>
  <c r="V202" i="47"/>
  <c r="U202" i="47"/>
  <c r="T202" i="47"/>
  <c r="S202" i="47"/>
  <c r="R202" i="47"/>
  <c r="Q202" i="47"/>
  <c r="P202" i="47"/>
  <c r="O202" i="47"/>
  <c r="N202" i="47"/>
  <c r="M202" i="47"/>
  <c r="L202" i="47"/>
  <c r="K202" i="47"/>
  <c r="J202" i="47"/>
  <c r="I202" i="47"/>
  <c r="H202" i="47"/>
  <c r="G202" i="47"/>
  <c r="F202" i="47"/>
  <c r="E202" i="47"/>
  <c r="D202" i="47"/>
  <c r="C202" i="47"/>
  <c r="B202" i="47"/>
  <c r="Z201" i="47"/>
  <c r="Y201" i="47"/>
  <c r="X201" i="47"/>
  <c r="W201" i="47"/>
  <c r="V201" i="47"/>
  <c r="U201" i="47"/>
  <c r="T201" i="47"/>
  <c r="S201" i="47"/>
  <c r="R201" i="47"/>
  <c r="Q201" i="47"/>
  <c r="P201" i="47"/>
  <c r="O201" i="47"/>
  <c r="N201" i="47"/>
  <c r="M201" i="47"/>
  <c r="L201" i="47"/>
  <c r="K201" i="47"/>
  <c r="J201" i="47"/>
  <c r="I201" i="47"/>
  <c r="H201" i="47"/>
  <c r="G201" i="47"/>
  <c r="F201" i="47"/>
  <c r="E201" i="47"/>
  <c r="D201" i="47"/>
  <c r="C201" i="47"/>
  <c r="B201" i="47"/>
  <c r="Z200" i="47"/>
  <c r="Y200" i="47"/>
  <c r="X200" i="47"/>
  <c r="W200" i="47"/>
  <c r="V200" i="47"/>
  <c r="U200" i="47"/>
  <c r="T200" i="47"/>
  <c r="S200" i="47"/>
  <c r="R200" i="47"/>
  <c r="Q200" i="47"/>
  <c r="P200" i="47"/>
  <c r="O200" i="47"/>
  <c r="N200" i="47"/>
  <c r="M200" i="47"/>
  <c r="L200" i="47"/>
  <c r="K200" i="47"/>
  <c r="J200" i="47"/>
  <c r="I200" i="47"/>
  <c r="H200" i="47"/>
  <c r="G200" i="47"/>
  <c r="F200" i="47"/>
  <c r="E200" i="47"/>
  <c r="D200" i="47"/>
  <c r="C200" i="47"/>
  <c r="B200" i="47"/>
  <c r="Z199" i="47"/>
  <c r="Y199" i="47"/>
  <c r="X199" i="47"/>
  <c r="W199" i="47"/>
  <c r="V199" i="47"/>
  <c r="U199" i="47"/>
  <c r="T199" i="47"/>
  <c r="S199" i="47"/>
  <c r="R199" i="47"/>
  <c r="Q199" i="47"/>
  <c r="P199" i="47"/>
  <c r="O199" i="47"/>
  <c r="N199" i="47"/>
  <c r="M199" i="47"/>
  <c r="L199" i="47"/>
  <c r="K199" i="47"/>
  <c r="J199" i="47"/>
  <c r="I199" i="47"/>
  <c r="H199" i="47"/>
  <c r="G199" i="47"/>
  <c r="F199" i="47"/>
  <c r="E199" i="47"/>
  <c r="D199" i="47"/>
  <c r="C199" i="47"/>
  <c r="B199" i="47"/>
  <c r="Z198" i="47"/>
  <c r="Y198" i="47"/>
  <c r="X198" i="47"/>
  <c r="W198" i="47"/>
  <c r="V198" i="47"/>
  <c r="U198" i="47"/>
  <c r="T198" i="47"/>
  <c r="S198" i="47"/>
  <c r="R198" i="47"/>
  <c r="Q198" i="47"/>
  <c r="P198" i="47"/>
  <c r="O198" i="47"/>
  <c r="N198" i="47"/>
  <c r="M198" i="47"/>
  <c r="L198" i="47"/>
  <c r="K198" i="47"/>
  <c r="J198" i="47"/>
  <c r="I198" i="47"/>
  <c r="H198" i="47"/>
  <c r="G198" i="47"/>
  <c r="F198" i="47"/>
  <c r="E198" i="47"/>
  <c r="D198" i="47"/>
  <c r="C198" i="47"/>
  <c r="B198" i="47"/>
  <c r="Z197" i="47"/>
  <c r="Y197" i="47"/>
  <c r="X197" i="47"/>
  <c r="W197" i="47"/>
  <c r="V197" i="47"/>
  <c r="U197" i="47"/>
  <c r="T197" i="47"/>
  <c r="S197" i="47"/>
  <c r="R197" i="47"/>
  <c r="Q197" i="47"/>
  <c r="P197" i="47"/>
  <c r="O197" i="47"/>
  <c r="N197" i="47"/>
  <c r="M197" i="47"/>
  <c r="L197" i="47"/>
  <c r="K197" i="47"/>
  <c r="J197" i="47"/>
  <c r="I197" i="47"/>
  <c r="H197" i="47"/>
  <c r="G197" i="47"/>
  <c r="F197" i="47"/>
  <c r="E197" i="47"/>
  <c r="D197" i="47"/>
  <c r="C197" i="47"/>
  <c r="B197" i="47"/>
  <c r="Z196" i="47"/>
  <c r="Y196" i="47"/>
  <c r="X196" i="47"/>
  <c r="W196" i="47"/>
  <c r="V196" i="47"/>
  <c r="U196" i="47"/>
  <c r="T196" i="47"/>
  <c r="S196" i="47"/>
  <c r="R196" i="47"/>
  <c r="Q196" i="47"/>
  <c r="P196" i="47"/>
  <c r="O196" i="47"/>
  <c r="N196" i="47"/>
  <c r="M196" i="47"/>
  <c r="L196" i="47"/>
  <c r="K196" i="47"/>
  <c r="J196" i="47"/>
  <c r="I196" i="47"/>
  <c r="H196" i="47"/>
  <c r="G196" i="47"/>
  <c r="F196" i="47"/>
  <c r="E196" i="47"/>
  <c r="D196" i="47"/>
  <c r="C196" i="47"/>
  <c r="B196" i="47"/>
  <c r="Z195" i="47"/>
  <c r="Y195" i="47"/>
  <c r="X195" i="47"/>
  <c r="W195" i="47"/>
  <c r="V195" i="47"/>
  <c r="U195" i="47"/>
  <c r="T195" i="47"/>
  <c r="S195" i="47"/>
  <c r="R195" i="47"/>
  <c r="Q195" i="47"/>
  <c r="P195" i="47"/>
  <c r="O195" i="47"/>
  <c r="N195" i="47"/>
  <c r="M195" i="47"/>
  <c r="L195" i="47"/>
  <c r="K195" i="47"/>
  <c r="J195" i="47"/>
  <c r="I195" i="47"/>
  <c r="H195" i="47"/>
  <c r="G195" i="47"/>
  <c r="F195" i="47"/>
  <c r="E195" i="47"/>
  <c r="D195" i="47"/>
  <c r="C195" i="47"/>
  <c r="B195" i="47"/>
  <c r="Z194" i="47"/>
  <c r="Y194" i="47"/>
  <c r="X194" i="47"/>
  <c r="W194" i="47"/>
  <c r="V194" i="47"/>
  <c r="U194" i="47"/>
  <c r="T194" i="47"/>
  <c r="S194" i="47"/>
  <c r="R194" i="47"/>
  <c r="Q194" i="47"/>
  <c r="P194" i="47"/>
  <c r="O194" i="47"/>
  <c r="N194" i="47"/>
  <c r="M194" i="47"/>
  <c r="L194" i="47"/>
  <c r="K194" i="47"/>
  <c r="J194" i="47"/>
  <c r="I194" i="47"/>
  <c r="H194" i="47"/>
  <c r="G194" i="47"/>
  <c r="F194" i="47"/>
  <c r="E194" i="47"/>
  <c r="D194" i="47"/>
  <c r="C194" i="47"/>
  <c r="B194" i="47"/>
  <c r="Z193" i="47"/>
  <c r="Y193" i="47"/>
  <c r="X193" i="47"/>
  <c r="W193" i="47"/>
  <c r="V193" i="47"/>
  <c r="U193" i="47"/>
  <c r="T193" i="47"/>
  <c r="S193" i="47"/>
  <c r="R193" i="47"/>
  <c r="Q193" i="47"/>
  <c r="P193" i="47"/>
  <c r="O193" i="47"/>
  <c r="N193" i="47"/>
  <c r="M193" i="47"/>
  <c r="L193" i="47"/>
  <c r="K193" i="47"/>
  <c r="J193" i="47"/>
  <c r="I193" i="47"/>
  <c r="H193" i="47"/>
  <c r="G193" i="47"/>
  <c r="F193" i="47"/>
  <c r="E193" i="47"/>
  <c r="D193" i="47"/>
  <c r="C193" i="47"/>
  <c r="B193" i="47"/>
  <c r="Z192" i="47"/>
  <c r="Y192" i="47"/>
  <c r="X192" i="47"/>
  <c r="W192" i="47"/>
  <c r="V192" i="47"/>
  <c r="U192" i="47"/>
  <c r="T192" i="47"/>
  <c r="S192" i="47"/>
  <c r="R192" i="47"/>
  <c r="Q192" i="47"/>
  <c r="P192" i="47"/>
  <c r="O192" i="47"/>
  <c r="N192" i="47"/>
  <c r="M192" i="47"/>
  <c r="L192" i="47"/>
  <c r="K192" i="47"/>
  <c r="J192" i="47"/>
  <c r="I192" i="47"/>
  <c r="H192" i="47"/>
  <c r="G192" i="47"/>
  <c r="F192" i="47"/>
  <c r="E192" i="47"/>
  <c r="D192" i="47"/>
  <c r="C192" i="47"/>
  <c r="B192" i="47"/>
  <c r="Z191" i="47"/>
  <c r="Y191" i="47"/>
  <c r="X191" i="47"/>
  <c r="W191" i="47"/>
  <c r="V191" i="47"/>
  <c r="U191" i="47"/>
  <c r="T191" i="47"/>
  <c r="S191" i="47"/>
  <c r="R191" i="47"/>
  <c r="Q191" i="47"/>
  <c r="P191" i="47"/>
  <c r="O191" i="47"/>
  <c r="N191" i="47"/>
  <c r="M191" i="47"/>
  <c r="L191" i="47"/>
  <c r="K191" i="47"/>
  <c r="J191" i="47"/>
  <c r="I191" i="47"/>
  <c r="H191" i="47"/>
  <c r="G191" i="47"/>
  <c r="F191" i="47"/>
  <c r="E191" i="47"/>
  <c r="D191" i="47"/>
  <c r="C191" i="47"/>
  <c r="B191" i="47"/>
  <c r="Z190" i="47"/>
  <c r="Y190" i="47"/>
  <c r="X190" i="47"/>
  <c r="W190" i="47"/>
  <c r="V190" i="47"/>
  <c r="U190" i="47"/>
  <c r="T190" i="47"/>
  <c r="S190" i="47"/>
  <c r="R190" i="47"/>
  <c r="Q190" i="47"/>
  <c r="P190" i="47"/>
  <c r="O190" i="47"/>
  <c r="N190" i="47"/>
  <c r="M190" i="47"/>
  <c r="L190" i="47"/>
  <c r="K190" i="47"/>
  <c r="J190" i="47"/>
  <c r="I190" i="47"/>
  <c r="H190" i="47"/>
  <c r="G190" i="47"/>
  <c r="F190" i="47"/>
  <c r="E190" i="47"/>
  <c r="D190" i="47"/>
  <c r="C190" i="47"/>
  <c r="B190" i="47"/>
  <c r="Z189" i="47"/>
  <c r="Y189" i="47"/>
  <c r="X189" i="47"/>
  <c r="W189" i="47"/>
  <c r="V189" i="47"/>
  <c r="U189" i="47"/>
  <c r="T189" i="47"/>
  <c r="S189" i="47"/>
  <c r="R189" i="47"/>
  <c r="Q189" i="47"/>
  <c r="P189" i="47"/>
  <c r="O189" i="47"/>
  <c r="N189" i="47"/>
  <c r="M189" i="47"/>
  <c r="L189" i="47"/>
  <c r="K189" i="47"/>
  <c r="J189" i="47"/>
  <c r="I189" i="47"/>
  <c r="H189" i="47"/>
  <c r="G189" i="47"/>
  <c r="F189" i="47"/>
  <c r="E189" i="47"/>
  <c r="D189" i="47"/>
  <c r="C189" i="47"/>
  <c r="B189" i="47"/>
  <c r="Z188" i="47"/>
  <c r="Y188" i="47"/>
  <c r="X188" i="47"/>
  <c r="W188" i="47"/>
  <c r="V188" i="47"/>
  <c r="U188" i="47"/>
  <c r="T188" i="47"/>
  <c r="S188" i="47"/>
  <c r="R188" i="47"/>
  <c r="Q188" i="47"/>
  <c r="P188" i="47"/>
  <c r="O188" i="47"/>
  <c r="N188" i="47"/>
  <c r="M188" i="47"/>
  <c r="L188" i="47"/>
  <c r="K188" i="47"/>
  <c r="J188" i="47"/>
  <c r="I188" i="47"/>
  <c r="H188" i="47"/>
  <c r="G188" i="47"/>
  <c r="F188" i="47"/>
  <c r="E188" i="47"/>
  <c r="D188" i="47"/>
  <c r="C188" i="47"/>
  <c r="B188" i="47"/>
  <c r="Z187" i="47"/>
  <c r="Y187" i="47"/>
  <c r="X187" i="47"/>
  <c r="W187" i="47"/>
  <c r="V187" i="47"/>
  <c r="U187" i="47"/>
  <c r="T187" i="47"/>
  <c r="S187" i="47"/>
  <c r="R187" i="47"/>
  <c r="Q187" i="47"/>
  <c r="P187" i="47"/>
  <c r="O187" i="47"/>
  <c r="N187" i="47"/>
  <c r="M187" i="47"/>
  <c r="L187" i="47"/>
  <c r="K187" i="47"/>
  <c r="J187" i="47"/>
  <c r="I187" i="47"/>
  <c r="H187" i="47"/>
  <c r="G187" i="47"/>
  <c r="F187" i="47"/>
  <c r="E187" i="47"/>
  <c r="D187" i="47"/>
  <c r="C187" i="47"/>
  <c r="B187" i="47"/>
  <c r="Z186" i="47"/>
  <c r="Y186" i="47"/>
  <c r="X186" i="47"/>
  <c r="W186" i="47"/>
  <c r="V186" i="47"/>
  <c r="U186" i="47"/>
  <c r="T186" i="47"/>
  <c r="S186" i="47"/>
  <c r="R186" i="47"/>
  <c r="Q186" i="47"/>
  <c r="P186" i="47"/>
  <c r="O186" i="47"/>
  <c r="N186" i="47"/>
  <c r="M186" i="47"/>
  <c r="L186" i="47"/>
  <c r="K186" i="47"/>
  <c r="J186" i="47"/>
  <c r="I186" i="47"/>
  <c r="H186" i="47"/>
  <c r="G186" i="47"/>
  <c r="F186" i="47"/>
  <c r="E186" i="47"/>
  <c r="D186" i="47"/>
  <c r="C186" i="47"/>
  <c r="B186" i="47"/>
  <c r="Z185" i="47"/>
  <c r="Y185" i="47"/>
  <c r="X185" i="47"/>
  <c r="W185" i="47"/>
  <c r="V185" i="47"/>
  <c r="U185" i="47"/>
  <c r="T185" i="47"/>
  <c r="S185" i="47"/>
  <c r="R185" i="47"/>
  <c r="Q185" i="47"/>
  <c r="P185" i="47"/>
  <c r="O185" i="47"/>
  <c r="N185" i="47"/>
  <c r="M185" i="47"/>
  <c r="L185" i="47"/>
  <c r="K185" i="47"/>
  <c r="J185" i="47"/>
  <c r="I185" i="47"/>
  <c r="H185" i="47"/>
  <c r="G185" i="47"/>
  <c r="F185" i="47"/>
  <c r="E185" i="47"/>
  <c r="D185" i="47"/>
  <c r="C185" i="47"/>
  <c r="B185" i="47"/>
  <c r="Z184" i="47"/>
  <c r="Y184" i="47"/>
  <c r="X184" i="47"/>
  <c r="W184" i="47"/>
  <c r="V184" i="47"/>
  <c r="U184" i="47"/>
  <c r="T184" i="47"/>
  <c r="S184" i="47"/>
  <c r="R184" i="47"/>
  <c r="Q184" i="47"/>
  <c r="P184" i="47"/>
  <c r="O184" i="47"/>
  <c r="N184" i="47"/>
  <c r="M184" i="47"/>
  <c r="L184" i="47"/>
  <c r="K184" i="47"/>
  <c r="J184" i="47"/>
  <c r="I184" i="47"/>
  <c r="H184" i="47"/>
  <c r="G184" i="47"/>
  <c r="F184" i="47"/>
  <c r="E184" i="47"/>
  <c r="D184" i="47"/>
  <c r="C184" i="47"/>
  <c r="B184" i="47"/>
  <c r="Z183" i="47"/>
  <c r="Y183" i="47"/>
  <c r="X183" i="47"/>
  <c r="W183" i="47"/>
  <c r="V183" i="47"/>
  <c r="U183" i="47"/>
  <c r="T183" i="47"/>
  <c r="S183" i="47"/>
  <c r="R183" i="47"/>
  <c r="Q183" i="47"/>
  <c r="P183" i="47"/>
  <c r="O183" i="47"/>
  <c r="N183" i="47"/>
  <c r="M183" i="47"/>
  <c r="L183" i="47"/>
  <c r="K183" i="47"/>
  <c r="J183" i="47"/>
  <c r="I183" i="47"/>
  <c r="H183" i="47"/>
  <c r="G183" i="47"/>
  <c r="F183" i="47"/>
  <c r="E183" i="47"/>
  <c r="D183" i="47"/>
  <c r="C183" i="47"/>
  <c r="B183" i="47"/>
  <c r="Z182" i="47"/>
  <c r="Y182" i="47"/>
  <c r="X182" i="47"/>
  <c r="W182" i="47"/>
  <c r="V182" i="47"/>
  <c r="U182" i="47"/>
  <c r="T182" i="47"/>
  <c r="S182" i="47"/>
  <c r="R182" i="47"/>
  <c r="Q182" i="47"/>
  <c r="P182" i="47"/>
  <c r="O182" i="47"/>
  <c r="N182" i="47"/>
  <c r="M182" i="47"/>
  <c r="L182" i="47"/>
  <c r="K182" i="47"/>
  <c r="J182" i="47"/>
  <c r="I182" i="47"/>
  <c r="H182" i="47"/>
  <c r="G182" i="47"/>
  <c r="F182" i="47"/>
  <c r="E182" i="47"/>
  <c r="D182" i="47"/>
  <c r="C182" i="47"/>
  <c r="B182" i="47"/>
  <c r="Z181" i="47"/>
  <c r="Y181" i="47"/>
  <c r="X181" i="47"/>
  <c r="W181" i="47"/>
  <c r="V181" i="47"/>
  <c r="U181" i="47"/>
  <c r="T181" i="47"/>
  <c r="S181" i="47"/>
  <c r="R181" i="47"/>
  <c r="Q181" i="47"/>
  <c r="P181" i="47"/>
  <c r="O181" i="47"/>
  <c r="N181" i="47"/>
  <c r="M181" i="47"/>
  <c r="L181" i="47"/>
  <c r="K181" i="47"/>
  <c r="J181" i="47"/>
  <c r="I181" i="47"/>
  <c r="H181" i="47"/>
  <c r="G181" i="47"/>
  <c r="F181" i="47"/>
  <c r="E181" i="47"/>
  <c r="D181" i="47"/>
  <c r="C181" i="47"/>
  <c r="B181" i="47"/>
  <c r="Z180" i="47"/>
  <c r="Y180" i="47"/>
  <c r="X180" i="47"/>
  <c r="W180" i="47"/>
  <c r="V180" i="47"/>
  <c r="U180" i="47"/>
  <c r="T180" i="47"/>
  <c r="S180" i="47"/>
  <c r="R180" i="47"/>
  <c r="Q180" i="47"/>
  <c r="P180" i="47"/>
  <c r="O180" i="47"/>
  <c r="N180" i="47"/>
  <c r="M180" i="47"/>
  <c r="L180" i="47"/>
  <c r="K180" i="47"/>
  <c r="J180" i="47"/>
  <c r="I180" i="47"/>
  <c r="H180" i="47"/>
  <c r="G180" i="47"/>
  <c r="F180" i="47"/>
  <c r="E180" i="47"/>
  <c r="D180" i="47"/>
  <c r="C180" i="47"/>
  <c r="B180" i="47"/>
  <c r="Z179" i="47"/>
  <c r="Y179" i="47"/>
  <c r="X179" i="47"/>
  <c r="W179" i="47"/>
  <c r="V179" i="47"/>
  <c r="U179" i="47"/>
  <c r="T179" i="47"/>
  <c r="S179" i="47"/>
  <c r="R179" i="47"/>
  <c r="Q179" i="47"/>
  <c r="P179" i="47"/>
  <c r="O179" i="47"/>
  <c r="N179" i="47"/>
  <c r="M179" i="47"/>
  <c r="L179" i="47"/>
  <c r="K179" i="47"/>
  <c r="J179" i="47"/>
  <c r="I179" i="47"/>
  <c r="H179" i="47"/>
  <c r="G179" i="47"/>
  <c r="F179" i="47"/>
  <c r="E179" i="47"/>
  <c r="D179" i="47"/>
  <c r="C179" i="47"/>
  <c r="B179" i="47"/>
  <c r="Z178" i="47"/>
  <c r="Y178" i="47"/>
  <c r="X178" i="47"/>
  <c r="W178" i="47"/>
  <c r="V178" i="47"/>
  <c r="U178" i="47"/>
  <c r="T178" i="47"/>
  <c r="S178" i="47"/>
  <c r="R178" i="47"/>
  <c r="Q178" i="47"/>
  <c r="P178" i="47"/>
  <c r="O178" i="47"/>
  <c r="N178" i="47"/>
  <c r="M178" i="47"/>
  <c r="L178" i="47"/>
  <c r="K178" i="47"/>
  <c r="J178" i="47"/>
  <c r="I178" i="47"/>
  <c r="H178" i="47"/>
  <c r="G178" i="47"/>
  <c r="F178" i="47"/>
  <c r="E178" i="47"/>
  <c r="D178" i="47"/>
  <c r="C178" i="47"/>
  <c r="B178" i="47"/>
  <c r="Z177" i="47"/>
  <c r="Y177" i="47"/>
  <c r="X177" i="47"/>
  <c r="W177" i="47"/>
  <c r="V177" i="47"/>
  <c r="U177" i="47"/>
  <c r="T177" i="47"/>
  <c r="S177" i="47"/>
  <c r="R177" i="47"/>
  <c r="Q177" i="47"/>
  <c r="P177" i="47"/>
  <c r="O177" i="47"/>
  <c r="N177" i="47"/>
  <c r="M177" i="47"/>
  <c r="L177" i="47"/>
  <c r="K177" i="47"/>
  <c r="J177" i="47"/>
  <c r="I177" i="47"/>
  <c r="H177" i="47"/>
  <c r="G177" i="47"/>
  <c r="F177" i="47"/>
  <c r="E177" i="47"/>
  <c r="D177" i="47"/>
  <c r="C177" i="47"/>
  <c r="B177" i="47"/>
  <c r="Z176" i="47"/>
  <c r="Y176" i="47"/>
  <c r="X176" i="47"/>
  <c r="W176" i="47"/>
  <c r="V176" i="47"/>
  <c r="U176" i="47"/>
  <c r="T176" i="47"/>
  <c r="S176" i="47"/>
  <c r="R176" i="47"/>
  <c r="Q176" i="47"/>
  <c r="P176" i="47"/>
  <c r="O176" i="47"/>
  <c r="N176" i="47"/>
  <c r="M176" i="47"/>
  <c r="L176" i="47"/>
  <c r="K176" i="47"/>
  <c r="J176" i="47"/>
  <c r="I176" i="47"/>
  <c r="H176" i="47"/>
  <c r="G176" i="47"/>
  <c r="F176" i="47"/>
  <c r="E176" i="47"/>
  <c r="D176" i="47"/>
  <c r="C176" i="47"/>
  <c r="B176" i="47"/>
  <c r="Z175" i="47"/>
  <c r="Y175" i="47"/>
  <c r="X175" i="47"/>
  <c r="W175" i="47"/>
  <c r="V175" i="47"/>
  <c r="U175" i="47"/>
  <c r="T175" i="47"/>
  <c r="S175" i="47"/>
  <c r="R175" i="47"/>
  <c r="Q175" i="47"/>
  <c r="P175" i="47"/>
  <c r="O175" i="47"/>
  <c r="N175" i="47"/>
  <c r="M175" i="47"/>
  <c r="L175" i="47"/>
  <c r="K175" i="47"/>
  <c r="J175" i="47"/>
  <c r="I175" i="47"/>
  <c r="H175" i="47"/>
  <c r="G175" i="47"/>
  <c r="F175" i="47"/>
  <c r="E175" i="47"/>
  <c r="D175" i="47"/>
  <c r="C175" i="47"/>
  <c r="B175" i="47"/>
  <c r="Z174" i="47"/>
  <c r="Y174" i="47"/>
  <c r="X174" i="47"/>
  <c r="W174" i="47"/>
  <c r="V174" i="47"/>
  <c r="U174" i="47"/>
  <c r="T174" i="47"/>
  <c r="S174" i="47"/>
  <c r="R174" i="47"/>
  <c r="Q174" i="47"/>
  <c r="P174" i="47"/>
  <c r="O174" i="47"/>
  <c r="N174" i="47"/>
  <c r="M174" i="47"/>
  <c r="L174" i="47"/>
  <c r="K174" i="47"/>
  <c r="J174" i="47"/>
  <c r="I174" i="47"/>
  <c r="H174" i="47"/>
  <c r="G174" i="47"/>
  <c r="F174" i="47"/>
  <c r="E174" i="47"/>
  <c r="D174" i="47"/>
  <c r="C174" i="47"/>
  <c r="B174" i="47"/>
  <c r="Z173" i="47"/>
  <c r="Y173" i="47"/>
  <c r="X173" i="47"/>
  <c r="W173" i="47"/>
  <c r="V173" i="47"/>
  <c r="U173" i="47"/>
  <c r="T173" i="47"/>
  <c r="S173" i="47"/>
  <c r="R173" i="47"/>
  <c r="Q173" i="47"/>
  <c r="P173" i="47"/>
  <c r="O173" i="47"/>
  <c r="N173" i="47"/>
  <c r="M173" i="47"/>
  <c r="L173" i="47"/>
  <c r="K173" i="47"/>
  <c r="J173" i="47"/>
  <c r="I173" i="47"/>
  <c r="H173" i="47"/>
  <c r="G173" i="47"/>
  <c r="F173" i="47"/>
  <c r="E173" i="47"/>
  <c r="D173" i="47"/>
  <c r="C173" i="47"/>
  <c r="B173" i="47"/>
  <c r="Z172" i="47"/>
  <c r="Y172" i="47"/>
  <c r="X172" i="47"/>
  <c r="W172" i="47"/>
  <c r="V172" i="47"/>
  <c r="U172" i="47"/>
  <c r="T172" i="47"/>
  <c r="S172" i="47"/>
  <c r="R172" i="47"/>
  <c r="Q172" i="47"/>
  <c r="P172" i="47"/>
  <c r="O172" i="47"/>
  <c r="N172" i="47"/>
  <c r="M172" i="47"/>
  <c r="L172" i="47"/>
  <c r="K172" i="47"/>
  <c r="J172" i="47"/>
  <c r="I172" i="47"/>
  <c r="H172" i="47"/>
  <c r="G172" i="47"/>
  <c r="F172" i="47"/>
  <c r="E172" i="47"/>
  <c r="D172" i="47"/>
  <c r="C172" i="47"/>
  <c r="B172" i="47"/>
  <c r="Z171" i="47"/>
  <c r="Y171" i="47"/>
  <c r="X171" i="47"/>
  <c r="W171" i="47"/>
  <c r="V171" i="47"/>
  <c r="U171" i="47"/>
  <c r="T171" i="47"/>
  <c r="S171" i="47"/>
  <c r="R171" i="47"/>
  <c r="Q171" i="47"/>
  <c r="P171" i="47"/>
  <c r="O171" i="47"/>
  <c r="N171" i="47"/>
  <c r="M171" i="47"/>
  <c r="L171" i="47"/>
  <c r="K171" i="47"/>
  <c r="J171" i="47"/>
  <c r="I171" i="47"/>
  <c r="H171" i="47"/>
  <c r="G171" i="47"/>
  <c r="F171" i="47"/>
  <c r="E171" i="47"/>
  <c r="D171" i="47"/>
  <c r="C171" i="47"/>
  <c r="B171" i="47"/>
  <c r="Z170" i="47"/>
  <c r="Y170" i="47"/>
  <c r="X170" i="47"/>
  <c r="W170" i="47"/>
  <c r="V170" i="47"/>
  <c r="U170" i="47"/>
  <c r="T170" i="47"/>
  <c r="S170" i="47"/>
  <c r="R170" i="47"/>
  <c r="Q170" i="47"/>
  <c r="P170" i="47"/>
  <c r="O170" i="47"/>
  <c r="N170" i="47"/>
  <c r="M170" i="47"/>
  <c r="L170" i="47"/>
  <c r="K170" i="47"/>
  <c r="J170" i="47"/>
  <c r="I170" i="47"/>
  <c r="H170" i="47"/>
  <c r="G170" i="47"/>
  <c r="F170" i="47"/>
  <c r="E170" i="47"/>
  <c r="D170" i="47"/>
  <c r="C170" i="47"/>
  <c r="B170" i="47"/>
  <c r="Z169" i="47"/>
  <c r="Y169" i="47"/>
  <c r="X169" i="47"/>
  <c r="W169" i="47"/>
  <c r="V169" i="47"/>
  <c r="U169" i="47"/>
  <c r="T169" i="47"/>
  <c r="S169" i="47"/>
  <c r="R169" i="47"/>
  <c r="Q169" i="47"/>
  <c r="P169" i="47"/>
  <c r="O169" i="47"/>
  <c r="N169" i="47"/>
  <c r="M169" i="47"/>
  <c r="L169" i="47"/>
  <c r="K169" i="47"/>
  <c r="J169" i="47"/>
  <c r="I169" i="47"/>
  <c r="H169" i="47"/>
  <c r="G169" i="47"/>
  <c r="F169" i="47"/>
  <c r="E169" i="47"/>
  <c r="D169" i="47"/>
  <c r="C169" i="47"/>
  <c r="B169" i="47"/>
  <c r="Z168" i="47"/>
  <c r="Y168" i="47"/>
  <c r="X168" i="47"/>
  <c r="W168" i="47"/>
  <c r="V168" i="47"/>
  <c r="U168" i="47"/>
  <c r="T168" i="47"/>
  <c r="S168" i="47"/>
  <c r="R168" i="47"/>
  <c r="Q168" i="47"/>
  <c r="P168" i="47"/>
  <c r="O168" i="47"/>
  <c r="N168" i="47"/>
  <c r="M168" i="47"/>
  <c r="L168" i="47"/>
  <c r="K168" i="47"/>
  <c r="J168" i="47"/>
  <c r="I168" i="47"/>
  <c r="H168" i="47"/>
  <c r="G168" i="47"/>
  <c r="F168" i="47"/>
  <c r="E168" i="47"/>
  <c r="D168" i="47"/>
  <c r="C168" i="47"/>
  <c r="B168" i="47"/>
  <c r="Z167" i="47"/>
  <c r="Y167" i="47"/>
  <c r="X167" i="47"/>
  <c r="W167" i="47"/>
  <c r="V167" i="47"/>
  <c r="U167" i="47"/>
  <c r="T167" i="47"/>
  <c r="S167" i="47"/>
  <c r="R167" i="47"/>
  <c r="Q167" i="47"/>
  <c r="P167" i="47"/>
  <c r="O167" i="47"/>
  <c r="N167" i="47"/>
  <c r="M167" i="47"/>
  <c r="L167" i="47"/>
  <c r="K167" i="47"/>
  <c r="J167" i="47"/>
  <c r="I167" i="47"/>
  <c r="H167" i="47"/>
  <c r="G167" i="47"/>
  <c r="F167" i="47"/>
  <c r="E167" i="47"/>
  <c r="D167" i="47"/>
  <c r="C167" i="47"/>
  <c r="B167" i="47"/>
  <c r="Z166" i="47"/>
  <c r="Y166" i="47"/>
  <c r="X166" i="47"/>
  <c r="W166" i="47"/>
  <c r="V166" i="47"/>
  <c r="U166" i="47"/>
  <c r="T166" i="47"/>
  <c r="S166" i="47"/>
  <c r="R166" i="47"/>
  <c r="Q166" i="47"/>
  <c r="P166" i="47"/>
  <c r="O166" i="47"/>
  <c r="N166" i="47"/>
  <c r="M166" i="47"/>
  <c r="L166" i="47"/>
  <c r="K166" i="47"/>
  <c r="J166" i="47"/>
  <c r="I166" i="47"/>
  <c r="H166" i="47"/>
  <c r="G166" i="47"/>
  <c r="F166" i="47"/>
  <c r="E166" i="47"/>
  <c r="D166" i="47"/>
  <c r="C166" i="47"/>
  <c r="B166" i="47"/>
  <c r="Z165" i="47"/>
  <c r="Y165" i="47"/>
  <c r="X165" i="47"/>
  <c r="W165" i="47"/>
  <c r="V165" i="47"/>
  <c r="U165" i="47"/>
  <c r="T165" i="47"/>
  <c r="S165" i="47"/>
  <c r="R165" i="47"/>
  <c r="Q165" i="47"/>
  <c r="P165" i="47"/>
  <c r="O165" i="47"/>
  <c r="N165" i="47"/>
  <c r="M165" i="47"/>
  <c r="L165" i="47"/>
  <c r="K165" i="47"/>
  <c r="J165" i="47"/>
  <c r="I165" i="47"/>
  <c r="H165" i="47"/>
  <c r="G165" i="47"/>
  <c r="F165" i="47"/>
  <c r="E165" i="47"/>
  <c r="D165" i="47"/>
  <c r="C165" i="47"/>
  <c r="B165" i="47"/>
  <c r="Z164" i="47"/>
  <c r="Y164" i="47"/>
  <c r="X164" i="47"/>
  <c r="W164" i="47"/>
  <c r="V164" i="47"/>
  <c r="U164" i="47"/>
  <c r="T164" i="47"/>
  <c r="S164" i="47"/>
  <c r="R164" i="47"/>
  <c r="Q164" i="47"/>
  <c r="P164" i="47"/>
  <c r="O164" i="47"/>
  <c r="N164" i="47"/>
  <c r="M164" i="47"/>
  <c r="L164" i="47"/>
  <c r="K164" i="47"/>
  <c r="J164" i="47"/>
  <c r="I164" i="47"/>
  <c r="H164" i="47"/>
  <c r="G164" i="47"/>
  <c r="F164" i="47"/>
  <c r="E164" i="47"/>
  <c r="D164" i="47"/>
  <c r="C164" i="47"/>
  <c r="B164" i="47"/>
  <c r="Z163" i="47"/>
  <c r="Y163" i="47"/>
  <c r="X163" i="47"/>
  <c r="W163" i="47"/>
  <c r="V163" i="47"/>
  <c r="U163" i="47"/>
  <c r="T163" i="47"/>
  <c r="S163" i="47"/>
  <c r="R163" i="47"/>
  <c r="Q163" i="47"/>
  <c r="P163" i="47"/>
  <c r="O163" i="47"/>
  <c r="N163" i="47"/>
  <c r="M163" i="47"/>
  <c r="L163" i="47"/>
  <c r="K163" i="47"/>
  <c r="J163" i="47"/>
  <c r="I163" i="47"/>
  <c r="H163" i="47"/>
  <c r="G163" i="47"/>
  <c r="F163" i="47"/>
  <c r="E163" i="47"/>
  <c r="D163" i="47"/>
  <c r="C163" i="47"/>
  <c r="B163" i="47"/>
  <c r="Z162" i="47"/>
  <c r="Y162" i="47"/>
  <c r="X162" i="47"/>
  <c r="W162" i="47"/>
  <c r="V162" i="47"/>
  <c r="U162" i="47"/>
  <c r="T162" i="47"/>
  <c r="S162" i="47"/>
  <c r="R162" i="47"/>
  <c r="Q162" i="47"/>
  <c r="P162" i="47"/>
  <c r="O162" i="47"/>
  <c r="N162" i="47"/>
  <c r="M162" i="47"/>
  <c r="L162" i="47"/>
  <c r="K162" i="47"/>
  <c r="J162" i="47"/>
  <c r="I162" i="47"/>
  <c r="H162" i="47"/>
  <c r="G162" i="47"/>
  <c r="F162" i="47"/>
  <c r="E162" i="47"/>
  <c r="D162" i="47"/>
  <c r="C162" i="47"/>
  <c r="B162" i="47"/>
  <c r="Z161" i="47"/>
  <c r="Y161" i="47"/>
  <c r="X161" i="47"/>
  <c r="W161" i="47"/>
  <c r="V161" i="47"/>
  <c r="U161" i="47"/>
  <c r="T161" i="47"/>
  <c r="S161" i="47"/>
  <c r="R161" i="47"/>
  <c r="Q161" i="47"/>
  <c r="P161" i="47"/>
  <c r="O161" i="47"/>
  <c r="N161" i="47"/>
  <c r="M161" i="47"/>
  <c r="L161" i="47"/>
  <c r="K161" i="47"/>
  <c r="J161" i="47"/>
  <c r="I161" i="47"/>
  <c r="H161" i="47"/>
  <c r="G161" i="47"/>
  <c r="F161" i="47"/>
  <c r="E161" i="47"/>
  <c r="D161" i="47"/>
  <c r="C161" i="47"/>
  <c r="B161" i="47"/>
  <c r="Z160" i="47"/>
  <c r="Y160" i="47"/>
  <c r="X160" i="47"/>
  <c r="W160" i="47"/>
  <c r="V160" i="47"/>
  <c r="U160" i="47"/>
  <c r="T160" i="47"/>
  <c r="S160" i="47"/>
  <c r="R160" i="47"/>
  <c r="Q160" i="47"/>
  <c r="P160" i="47"/>
  <c r="O160" i="47"/>
  <c r="N160" i="47"/>
  <c r="M160" i="47"/>
  <c r="L160" i="47"/>
  <c r="K160" i="47"/>
  <c r="J160" i="47"/>
  <c r="I160" i="47"/>
  <c r="H160" i="47"/>
  <c r="G160" i="47"/>
  <c r="F160" i="47"/>
  <c r="E160" i="47"/>
  <c r="D160" i="47"/>
  <c r="C160" i="47"/>
  <c r="B160" i="47"/>
  <c r="Z159" i="47"/>
  <c r="Y159" i="47"/>
  <c r="X159" i="47"/>
  <c r="W159" i="47"/>
  <c r="V159" i="47"/>
  <c r="U159" i="47"/>
  <c r="T159" i="47"/>
  <c r="S159" i="47"/>
  <c r="R159" i="47"/>
  <c r="Q159" i="47"/>
  <c r="P159" i="47"/>
  <c r="O159" i="47"/>
  <c r="N159" i="47"/>
  <c r="M159" i="47"/>
  <c r="L159" i="47"/>
  <c r="K159" i="47"/>
  <c r="J159" i="47"/>
  <c r="I159" i="47"/>
  <c r="H159" i="47"/>
  <c r="G159" i="47"/>
  <c r="F159" i="47"/>
  <c r="E159" i="47"/>
  <c r="D159" i="47"/>
  <c r="C159" i="47"/>
  <c r="B159" i="47"/>
  <c r="Z158" i="47"/>
  <c r="Y158" i="47"/>
  <c r="X158" i="47"/>
  <c r="W158" i="47"/>
  <c r="V158" i="47"/>
  <c r="U158" i="47"/>
  <c r="T158" i="47"/>
  <c r="S158" i="47"/>
  <c r="R158" i="47"/>
  <c r="Q158" i="47"/>
  <c r="P158" i="47"/>
  <c r="O158" i="47"/>
  <c r="N158" i="47"/>
  <c r="M158" i="47"/>
  <c r="L158" i="47"/>
  <c r="K158" i="47"/>
  <c r="J158" i="47"/>
  <c r="I158" i="47"/>
  <c r="H158" i="47"/>
  <c r="G158" i="47"/>
  <c r="F158" i="47"/>
  <c r="E158" i="47"/>
  <c r="D158" i="47"/>
  <c r="C158" i="47"/>
  <c r="B158" i="47"/>
  <c r="Z157" i="47"/>
  <c r="Y157" i="47"/>
  <c r="X157" i="47"/>
  <c r="W157" i="47"/>
  <c r="V157" i="47"/>
  <c r="U157" i="47"/>
  <c r="T157" i="47"/>
  <c r="S157" i="47"/>
  <c r="R157" i="47"/>
  <c r="Q157" i="47"/>
  <c r="P157" i="47"/>
  <c r="O157" i="47"/>
  <c r="N157" i="47"/>
  <c r="M157" i="47"/>
  <c r="L157" i="47"/>
  <c r="K157" i="47"/>
  <c r="J157" i="47"/>
  <c r="I157" i="47"/>
  <c r="H157" i="47"/>
  <c r="G157" i="47"/>
  <c r="F157" i="47"/>
  <c r="E157" i="47"/>
  <c r="D157" i="47"/>
  <c r="C157" i="47"/>
  <c r="B157" i="47"/>
  <c r="Z156" i="47"/>
  <c r="Y156" i="47"/>
  <c r="X156" i="47"/>
  <c r="W156" i="47"/>
  <c r="V156" i="47"/>
  <c r="U156" i="47"/>
  <c r="T156" i="47"/>
  <c r="S156" i="47"/>
  <c r="R156" i="47"/>
  <c r="Q156" i="47"/>
  <c r="P156" i="47"/>
  <c r="O156" i="47"/>
  <c r="N156" i="47"/>
  <c r="M156" i="47"/>
  <c r="L156" i="47"/>
  <c r="K156" i="47"/>
  <c r="J156" i="47"/>
  <c r="I156" i="47"/>
  <c r="H156" i="47"/>
  <c r="G156" i="47"/>
  <c r="F156" i="47"/>
  <c r="E156" i="47"/>
  <c r="D156" i="47"/>
  <c r="C156" i="47"/>
  <c r="B156" i="47"/>
  <c r="Z155" i="47"/>
  <c r="Y155" i="47"/>
  <c r="X155" i="47"/>
  <c r="W155" i="47"/>
  <c r="V155" i="47"/>
  <c r="U155" i="47"/>
  <c r="T155" i="47"/>
  <c r="S155" i="47"/>
  <c r="R155" i="47"/>
  <c r="Q155" i="47"/>
  <c r="P155" i="47"/>
  <c r="O155" i="47"/>
  <c r="N155" i="47"/>
  <c r="M155" i="47"/>
  <c r="L155" i="47"/>
  <c r="K155" i="47"/>
  <c r="J155" i="47"/>
  <c r="I155" i="47"/>
  <c r="H155" i="47"/>
  <c r="G155" i="47"/>
  <c r="F155" i="47"/>
  <c r="E155" i="47"/>
  <c r="D155" i="47"/>
  <c r="C155" i="47"/>
  <c r="B155" i="47"/>
  <c r="Z154" i="47"/>
  <c r="Y154" i="47"/>
  <c r="X154" i="47"/>
  <c r="W154" i="47"/>
  <c r="V154" i="47"/>
  <c r="U154" i="47"/>
  <c r="T154" i="47"/>
  <c r="S154" i="47"/>
  <c r="R154" i="47"/>
  <c r="Q154" i="47"/>
  <c r="P154" i="47"/>
  <c r="O154" i="47"/>
  <c r="N154" i="47"/>
  <c r="M154" i="47"/>
  <c r="L154" i="47"/>
  <c r="K154" i="47"/>
  <c r="J154" i="47"/>
  <c r="I154" i="47"/>
  <c r="H154" i="47"/>
  <c r="G154" i="47"/>
  <c r="F154" i="47"/>
  <c r="E154" i="47"/>
  <c r="D154" i="47"/>
  <c r="C154" i="47"/>
  <c r="B154" i="47"/>
  <c r="Z153" i="47"/>
  <c r="Y153" i="47"/>
  <c r="X153" i="47"/>
  <c r="W153" i="47"/>
  <c r="V153" i="47"/>
  <c r="U153" i="47"/>
  <c r="T153" i="47"/>
  <c r="S153" i="47"/>
  <c r="R153" i="47"/>
  <c r="Q153" i="47"/>
  <c r="P153" i="47"/>
  <c r="O153" i="47"/>
  <c r="N153" i="47"/>
  <c r="M153" i="47"/>
  <c r="L153" i="47"/>
  <c r="K153" i="47"/>
  <c r="J153" i="47"/>
  <c r="I153" i="47"/>
  <c r="H153" i="47"/>
  <c r="G153" i="47"/>
  <c r="F153" i="47"/>
  <c r="E153" i="47"/>
  <c r="D153" i="47"/>
  <c r="C153" i="47"/>
  <c r="B153" i="47"/>
  <c r="Z152" i="47"/>
  <c r="Y152" i="47"/>
  <c r="X152" i="47"/>
  <c r="W152" i="47"/>
  <c r="V152" i="47"/>
  <c r="U152" i="47"/>
  <c r="T152" i="47"/>
  <c r="S152" i="47"/>
  <c r="R152" i="47"/>
  <c r="Q152" i="47"/>
  <c r="P152" i="47"/>
  <c r="O152" i="47"/>
  <c r="N152" i="47"/>
  <c r="M152" i="47"/>
  <c r="L152" i="47"/>
  <c r="K152" i="47"/>
  <c r="J152" i="47"/>
  <c r="I152" i="47"/>
  <c r="H152" i="47"/>
  <c r="G152" i="47"/>
  <c r="F152" i="47"/>
  <c r="E152" i="47"/>
  <c r="D152" i="47"/>
  <c r="C152" i="47"/>
  <c r="B152" i="47"/>
  <c r="Z151" i="47"/>
  <c r="Y151" i="47"/>
  <c r="X151" i="47"/>
  <c r="W151" i="47"/>
  <c r="V151" i="47"/>
  <c r="U151" i="47"/>
  <c r="T151" i="47"/>
  <c r="S151" i="47"/>
  <c r="R151" i="47"/>
  <c r="Q151" i="47"/>
  <c r="P151" i="47"/>
  <c r="O151" i="47"/>
  <c r="N151" i="47"/>
  <c r="M151" i="47"/>
  <c r="L151" i="47"/>
  <c r="K151" i="47"/>
  <c r="J151" i="47"/>
  <c r="I151" i="47"/>
  <c r="H151" i="47"/>
  <c r="G151" i="47"/>
  <c r="F151" i="47"/>
  <c r="E151" i="47"/>
  <c r="D151" i="47"/>
  <c r="C151" i="47"/>
  <c r="B151" i="47"/>
  <c r="Z150" i="47"/>
  <c r="Y150" i="47"/>
  <c r="X150" i="47"/>
  <c r="W150" i="47"/>
  <c r="V150" i="47"/>
  <c r="U150" i="47"/>
  <c r="T150" i="47"/>
  <c r="S150" i="47"/>
  <c r="R150" i="47"/>
  <c r="Q150" i="47"/>
  <c r="P150" i="47"/>
  <c r="O150" i="47"/>
  <c r="N150" i="47"/>
  <c r="M150" i="47"/>
  <c r="L150" i="47"/>
  <c r="K150" i="47"/>
  <c r="J150" i="47"/>
  <c r="I150" i="47"/>
  <c r="H150" i="47"/>
  <c r="G150" i="47"/>
  <c r="F150" i="47"/>
  <c r="E150" i="47"/>
  <c r="D150" i="47"/>
  <c r="C150" i="47"/>
  <c r="B150" i="47"/>
  <c r="Z149" i="47"/>
  <c r="Y149" i="47"/>
  <c r="X149" i="47"/>
  <c r="W149" i="47"/>
  <c r="V149" i="47"/>
  <c r="U149" i="47"/>
  <c r="T149" i="47"/>
  <c r="S149" i="47"/>
  <c r="R149" i="47"/>
  <c r="Q149" i="47"/>
  <c r="P149" i="47"/>
  <c r="O149" i="47"/>
  <c r="N149" i="47"/>
  <c r="M149" i="47"/>
  <c r="L149" i="47"/>
  <c r="K149" i="47"/>
  <c r="J149" i="47"/>
  <c r="I149" i="47"/>
  <c r="H149" i="47"/>
  <c r="G149" i="47"/>
  <c r="F149" i="47"/>
  <c r="E149" i="47"/>
  <c r="D149" i="47"/>
  <c r="C149" i="47"/>
  <c r="B149" i="47"/>
  <c r="Z148" i="47"/>
  <c r="Y148" i="47"/>
  <c r="X148" i="47"/>
  <c r="W148" i="47"/>
  <c r="V148" i="47"/>
  <c r="U148" i="47"/>
  <c r="T148" i="47"/>
  <c r="S148" i="47"/>
  <c r="R148" i="47"/>
  <c r="Q148" i="47"/>
  <c r="P148" i="47"/>
  <c r="O148" i="47"/>
  <c r="N148" i="47"/>
  <c r="M148" i="47"/>
  <c r="L148" i="47"/>
  <c r="K148" i="47"/>
  <c r="J148" i="47"/>
  <c r="I148" i="47"/>
  <c r="H148" i="47"/>
  <c r="G148" i="47"/>
  <c r="F148" i="47"/>
  <c r="E148" i="47"/>
  <c r="D148" i="47"/>
  <c r="C148" i="47"/>
  <c r="B148" i="47"/>
  <c r="Z147" i="47"/>
  <c r="Y147" i="47"/>
  <c r="X147" i="47"/>
  <c r="W147" i="47"/>
  <c r="V147" i="47"/>
  <c r="U147" i="47"/>
  <c r="T147" i="47"/>
  <c r="S147" i="47"/>
  <c r="R147" i="47"/>
  <c r="Q147" i="47"/>
  <c r="P147" i="47"/>
  <c r="O147" i="47"/>
  <c r="N147" i="47"/>
  <c r="M147" i="47"/>
  <c r="L147" i="47"/>
  <c r="K147" i="47"/>
  <c r="J147" i="47"/>
  <c r="I147" i="47"/>
  <c r="H147" i="47"/>
  <c r="G147" i="47"/>
  <c r="F147" i="47"/>
  <c r="E147" i="47"/>
  <c r="D147" i="47"/>
  <c r="C147" i="47"/>
  <c r="B147" i="47"/>
  <c r="Z146" i="47"/>
  <c r="Y146" i="47"/>
  <c r="X146" i="47"/>
  <c r="W146" i="47"/>
  <c r="V146" i="47"/>
  <c r="U146" i="47"/>
  <c r="T146" i="47"/>
  <c r="S146" i="47"/>
  <c r="R146" i="47"/>
  <c r="Q146" i="47"/>
  <c r="P146" i="47"/>
  <c r="O146" i="47"/>
  <c r="N146" i="47"/>
  <c r="M146" i="47"/>
  <c r="L146" i="47"/>
  <c r="K146" i="47"/>
  <c r="J146" i="47"/>
  <c r="I146" i="47"/>
  <c r="H146" i="47"/>
  <c r="G146" i="47"/>
  <c r="F146" i="47"/>
  <c r="E146" i="47"/>
  <c r="D146" i="47"/>
  <c r="C146" i="47"/>
  <c r="B146" i="47"/>
  <c r="Z145" i="47"/>
  <c r="Y145" i="47"/>
  <c r="X145" i="47"/>
  <c r="W145" i="47"/>
  <c r="V145" i="47"/>
  <c r="U145" i="47"/>
  <c r="T145" i="47"/>
  <c r="S145" i="47"/>
  <c r="R145" i="47"/>
  <c r="Q145" i="47"/>
  <c r="P145" i="47"/>
  <c r="O145" i="47"/>
  <c r="N145" i="47"/>
  <c r="M145" i="47"/>
  <c r="L145" i="47"/>
  <c r="K145" i="47"/>
  <c r="J145" i="47"/>
  <c r="I145" i="47"/>
  <c r="H145" i="47"/>
  <c r="G145" i="47"/>
  <c r="F145" i="47"/>
  <c r="E145" i="47"/>
  <c r="D145" i="47"/>
  <c r="C145" i="47"/>
  <c r="B145" i="47"/>
  <c r="Z144" i="47"/>
  <c r="Y144" i="47"/>
  <c r="X144" i="47"/>
  <c r="W144" i="47"/>
  <c r="V144" i="47"/>
  <c r="U144" i="47"/>
  <c r="T144" i="47"/>
  <c r="S144" i="47"/>
  <c r="R144" i="47"/>
  <c r="Q144" i="47"/>
  <c r="P144" i="47"/>
  <c r="O144" i="47"/>
  <c r="N144" i="47"/>
  <c r="M144" i="47"/>
  <c r="L144" i="47"/>
  <c r="K144" i="47"/>
  <c r="J144" i="47"/>
  <c r="I144" i="47"/>
  <c r="H144" i="47"/>
  <c r="G144" i="47"/>
  <c r="F144" i="47"/>
  <c r="E144" i="47"/>
  <c r="D144" i="47"/>
  <c r="C144" i="47"/>
  <c r="B144" i="47"/>
  <c r="Z143" i="47"/>
  <c r="Y143" i="47"/>
  <c r="X143" i="47"/>
  <c r="W143" i="47"/>
  <c r="V143" i="47"/>
  <c r="U143" i="47"/>
  <c r="T143" i="47"/>
  <c r="S143" i="47"/>
  <c r="R143" i="47"/>
  <c r="Q143" i="47"/>
  <c r="P143" i="47"/>
  <c r="O143" i="47"/>
  <c r="N143" i="47"/>
  <c r="M143" i="47"/>
  <c r="L143" i="47"/>
  <c r="K143" i="47"/>
  <c r="J143" i="47"/>
  <c r="I143" i="47"/>
  <c r="H143" i="47"/>
  <c r="G143" i="47"/>
  <c r="F143" i="47"/>
  <c r="E143" i="47"/>
  <c r="D143" i="47"/>
  <c r="C143" i="47"/>
  <c r="B143" i="47"/>
  <c r="Z142" i="47"/>
  <c r="Y142" i="47"/>
  <c r="X142" i="47"/>
  <c r="W142" i="47"/>
  <c r="V142" i="47"/>
  <c r="U142" i="47"/>
  <c r="T142" i="47"/>
  <c r="S142" i="47"/>
  <c r="R142" i="47"/>
  <c r="Q142" i="47"/>
  <c r="P142" i="47"/>
  <c r="O142" i="47"/>
  <c r="N142" i="47"/>
  <c r="M142" i="47"/>
  <c r="L142" i="47"/>
  <c r="K142" i="47"/>
  <c r="J142" i="47"/>
  <c r="I142" i="47"/>
  <c r="H142" i="47"/>
  <c r="G142" i="47"/>
  <c r="F142" i="47"/>
  <c r="E142" i="47"/>
  <c r="D142" i="47"/>
  <c r="C142" i="47"/>
  <c r="B142" i="47"/>
  <c r="Z141" i="47"/>
  <c r="Y141" i="47"/>
  <c r="X141" i="47"/>
  <c r="W141" i="47"/>
  <c r="V141" i="47"/>
  <c r="U141" i="47"/>
  <c r="T141" i="47"/>
  <c r="S141" i="47"/>
  <c r="R141" i="47"/>
  <c r="Q141" i="47"/>
  <c r="P141" i="47"/>
  <c r="O141" i="47"/>
  <c r="N141" i="47"/>
  <c r="M141" i="47"/>
  <c r="L141" i="47"/>
  <c r="K141" i="47"/>
  <c r="J141" i="47"/>
  <c r="I141" i="47"/>
  <c r="H141" i="47"/>
  <c r="G141" i="47"/>
  <c r="F141" i="47"/>
  <c r="E141" i="47"/>
  <c r="D141" i="47"/>
  <c r="C141" i="47"/>
  <c r="B141" i="47"/>
  <c r="Z140" i="47"/>
  <c r="Y140" i="47"/>
  <c r="X140" i="47"/>
  <c r="W140" i="47"/>
  <c r="V140" i="47"/>
  <c r="U140" i="47"/>
  <c r="T140" i="47"/>
  <c r="S140" i="47"/>
  <c r="R140" i="47"/>
  <c r="Q140" i="47"/>
  <c r="P140" i="47"/>
  <c r="O140" i="47"/>
  <c r="N140" i="47"/>
  <c r="M140" i="47"/>
  <c r="L140" i="47"/>
  <c r="K140" i="47"/>
  <c r="J140" i="47"/>
  <c r="I140" i="47"/>
  <c r="H140" i="47"/>
  <c r="G140" i="47"/>
  <c r="F140" i="47"/>
  <c r="E140" i="47"/>
  <c r="D140" i="47"/>
  <c r="C140" i="47"/>
  <c r="B140" i="47"/>
  <c r="Z139" i="47"/>
  <c r="Y139" i="47"/>
  <c r="X139" i="47"/>
  <c r="W139" i="47"/>
  <c r="V139" i="47"/>
  <c r="U139" i="47"/>
  <c r="T139" i="47"/>
  <c r="S139" i="47"/>
  <c r="R139" i="47"/>
  <c r="Q139" i="47"/>
  <c r="P139" i="47"/>
  <c r="O139" i="47"/>
  <c r="N139" i="47"/>
  <c r="M139" i="47"/>
  <c r="L139" i="47"/>
  <c r="K139" i="47"/>
  <c r="J139" i="47"/>
  <c r="I139" i="47"/>
  <c r="H139" i="47"/>
  <c r="G139" i="47"/>
  <c r="F139" i="47"/>
  <c r="E139" i="47"/>
  <c r="D139" i="47"/>
  <c r="C139" i="47"/>
  <c r="B139" i="47"/>
  <c r="Z138" i="47"/>
  <c r="Y138" i="47"/>
  <c r="X138" i="47"/>
  <c r="W138" i="47"/>
  <c r="V138" i="47"/>
  <c r="U138" i="47"/>
  <c r="T138" i="47"/>
  <c r="S138" i="47"/>
  <c r="R138" i="47"/>
  <c r="Q138" i="47"/>
  <c r="P138" i="47"/>
  <c r="O138" i="47"/>
  <c r="N138" i="47"/>
  <c r="M138" i="47"/>
  <c r="L138" i="47"/>
  <c r="K138" i="47"/>
  <c r="J138" i="47"/>
  <c r="I138" i="47"/>
  <c r="H138" i="47"/>
  <c r="G138" i="47"/>
  <c r="F138" i="47"/>
  <c r="E138" i="47"/>
  <c r="D138" i="47"/>
  <c r="C138" i="47"/>
  <c r="B138" i="47"/>
  <c r="Z137" i="47"/>
  <c r="Y137" i="47"/>
  <c r="X137" i="47"/>
  <c r="W137" i="47"/>
  <c r="V137" i="47"/>
  <c r="U137" i="47"/>
  <c r="T137" i="47"/>
  <c r="S137" i="47"/>
  <c r="R137" i="47"/>
  <c r="Q137" i="47"/>
  <c r="P137" i="47"/>
  <c r="O137" i="47"/>
  <c r="N137" i="47"/>
  <c r="M137" i="47"/>
  <c r="L137" i="47"/>
  <c r="K137" i="47"/>
  <c r="J137" i="47"/>
  <c r="I137" i="47"/>
  <c r="H137" i="47"/>
  <c r="G137" i="47"/>
  <c r="F137" i="47"/>
  <c r="E137" i="47"/>
  <c r="D137" i="47"/>
  <c r="C137" i="47"/>
  <c r="B137" i="47"/>
  <c r="Z136" i="47"/>
  <c r="Y136" i="47"/>
  <c r="X136" i="47"/>
  <c r="W136" i="47"/>
  <c r="V136" i="47"/>
  <c r="U136" i="47"/>
  <c r="T136" i="47"/>
  <c r="S136" i="47"/>
  <c r="R136" i="47"/>
  <c r="Q136" i="47"/>
  <c r="P136" i="47"/>
  <c r="O136" i="47"/>
  <c r="N136" i="47"/>
  <c r="M136" i="47"/>
  <c r="L136" i="47"/>
  <c r="K136" i="47"/>
  <c r="J136" i="47"/>
  <c r="I136" i="47"/>
  <c r="H136" i="47"/>
  <c r="G136" i="47"/>
  <c r="F136" i="47"/>
  <c r="E136" i="47"/>
  <c r="D136" i="47"/>
  <c r="C136" i="47"/>
  <c r="B136" i="47"/>
  <c r="Z135" i="47"/>
  <c r="Y135" i="47"/>
  <c r="X135" i="47"/>
  <c r="W135" i="47"/>
  <c r="V135" i="47"/>
  <c r="U135" i="47"/>
  <c r="T135" i="47"/>
  <c r="S135" i="47"/>
  <c r="R135" i="47"/>
  <c r="Q135" i="47"/>
  <c r="P135" i="47"/>
  <c r="O135" i="47"/>
  <c r="N135" i="47"/>
  <c r="M135" i="47"/>
  <c r="L135" i="47"/>
  <c r="K135" i="47"/>
  <c r="J135" i="47"/>
  <c r="I135" i="47"/>
  <c r="H135" i="47"/>
  <c r="G135" i="47"/>
  <c r="F135" i="47"/>
  <c r="E135" i="47"/>
  <c r="D135" i="47"/>
  <c r="C135" i="47"/>
  <c r="B135" i="47"/>
  <c r="Z134" i="47"/>
  <c r="Y134" i="47"/>
  <c r="X134" i="47"/>
  <c r="W134" i="47"/>
  <c r="V134" i="47"/>
  <c r="U134" i="47"/>
  <c r="T134" i="47"/>
  <c r="S134" i="47"/>
  <c r="R134" i="47"/>
  <c r="Q134" i="47"/>
  <c r="P134" i="47"/>
  <c r="O134" i="47"/>
  <c r="N134" i="47"/>
  <c r="M134" i="47"/>
  <c r="L134" i="47"/>
  <c r="K134" i="47"/>
  <c r="J134" i="47"/>
  <c r="I134" i="47"/>
  <c r="H134" i="47"/>
  <c r="G134" i="47"/>
  <c r="F134" i="47"/>
  <c r="E134" i="47"/>
  <c r="D134" i="47"/>
  <c r="C134" i="47"/>
  <c r="B134" i="47"/>
  <c r="Z133" i="47"/>
  <c r="Y133" i="47"/>
  <c r="X133" i="47"/>
  <c r="W133" i="47"/>
  <c r="V133" i="47"/>
  <c r="U133" i="47"/>
  <c r="T133" i="47"/>
  <c r="S133" i="47"/>
  <c r="R133" i="47"/>
  <c r="Q133" i="47"/>
  <c r="P133" i="47"/>
  <c r="O133" i="47"/>
  <c r="N133" i="47"/>
  <c r="M133" i="47"/>
  <c r="L133" i="47"/>
  <c r="K133" i="47"/>
  <c r="J133" i="47"/>
  <c r="I133" i="47"/>
  <c r="H133" i="47"/>
  <c r="G133" i="47"/>
  <c r="F133" i="47"/>
  <c r="E133" i="47"/>
  <c r="D133" i="47"/>
  <c r="C133" i="47"/>
  <c r="B133" i="47"/>
  <c r="Z132" i="47"/>
  <c r="Y132" i="47"/>
  <c r="X132" i="47"/>
  <c r="W132" i="47"/>
  <c r="V132" i="47"/>
  <c r="U132" i="47"/>
  <c r="T132" i="47"/>
  <c r="S132" i="47"/>
  <c r="R132" i="47"/>
  <c r="Q132" i="47"/>
  <c r="P132" i="47"/>
  <c r="O132" i="47"/>
  <c r="N132" i="47"/>
  <c r="M132" i="47"/>
  <c r="L132" i="47"/>
  <c r="K132" i="47"/>
  <c r="J132" i="47"/>
  <c r="I132" i="47"/>
  <c r="H132" i="47"/>
  <c r="G132" i="47"/>
  <c r="F132" i="47"/>
  <c r="E132" i="47"/>
  <c r="D132" i="47"/>
  <c r="C132" i="47"/>
  <c r="B132" i="47"/>
  <c r="Z131" i="47"/>
  <c r="Y131" i="47"/>
  <c r="X131" i="47"/>
  <c r="W131" i="47"/>
  <c r="V131" i="47"/>
  <c r="U131" i="47"/>
  <c r="T131" i="47"/>
  <c r="S131" i="47"/>
  <c r="R131" i="47"/>
  <c r="Q131" i="47"/>
  <c r="P131" i="47"/>
  <c r="O131" i="47"/>
  <c r="N131" i="47"/>
  <c r="M131" i="47"/>
  <c r="L131" i="47"/>
  <c r="K131" i="47"/>
  <c r="J131" i="47"/>
  <c r="I131" i="47"/>
  <c r="H131" i="47"/>
  <c r="G131" i="47"/>
  <c r="F131" i="47"/>
  <c r="E131" i="47"/>
  <c r="D131" i="47"/>
  <c r="C131" i="47"/>
  <c r="B131" i="47"/>
  <c r="Z130" i="47"/>
  <c r="Y130" i="47"/>
  <c r="X130" i="47"/>
  <c r="W130" i="47"/>
  <c r="V130" i="47"/>
  <c r="U130" i="47"/>
  <c r="T130" i="47"/>
  <c r="S130" i="47"/>
  <c r="R130" i="47"/>
  <c r="Q130" i="47"/>
  <c r="P130" i="47"/>
  <c r="O130" i="47"/>
  <c r="N130" i="47"/>
  <c r="M130" i="47"/>
  <c r="L130" i="47"/>
  <c r="K130" i="47"/>
  <c r="J130" i="47"/>
  <c r="I130" i="47"/>
  <c r="H130" i="47"/>
  <c r="G130" i="47"/>
  <c r="F130" i="47"/>
  <c r="E130" i="47"/>
  <c r="D130" i="47"/>
  <c r="C130" i="47"/>
  <c r="B130" i="47"/>
  <c r="Z129" i="47"/>
  <c r="Y129" i="47"/>
  <c r="X129" i="47"/>
  <c r="W129" i="47"/>
  <c r="V129" i="47"/>
  <c r="U129" i="47"/>
  <c r="T129" i="47"/>
  <c r="S129" i="47"/>
  <c r="R129" i="47"/>
  <c r="Q129" i="47"/>
  <c r="P129" i="47"/>
  <c r="O129" i="47"/>
  <c r="N129" i="47"/>
  <c r="M129" i="47"/>
  <c r="L129" i="47"/>
  <c r="K129" i="47"/>
  <c r="J129" i="47"/>
  <c r="I129" i="47"/>
  <c r="H129" i="47"/>
  <c r="G129" i="47"/>
  <c r="F129" i="47"/>
  <c r="E129" i="47"/>
  <c r="D129" i="47"/>
  <c r="C129" i="47"/>
  <c r="B129" i="47"/>
  <c r="Z128" i="47"/>
  <c r="Y128" i="47"/>
  <c r="X128" i="47"/>
  <c r="W128" i="47"/>
  <c r="V128" i="47"/>
  <c r="U128" i="47"/>
  <c r="T128" i="47"/>
  <c r="S128" i="47"/>
  <c r="R128" i="47"/>
  <c r="Q128" i="47"/>
  <c r="P128" i="47"/>
  <c r="O128" i="47"/>
  <c r="N128" i="47"/>
  <c r="M128" i="47"/>
  <c r="L128" i="47"/>
  <c r="K128" i="47"/>
  <c r="J128" i="47"/>
  <c r="I128" i="47"/>
  <c r="H128" i="47"/>
  <c r="G128" i="47"/>
  <c r="F128" i="47"/>
  <c r="E128" i="47"/>
  <c r="D128" i="47"/>
  <c r="C128" i="47"/>
  <c r="B128" i="47"/>
  <c r="Z127" i="47"/>
  <c r="Y127" i="47"/>
  <c r="X127" i="47"/>
  <c r="W127" i="47"/>
  <c r="V127" i="47"/>
  <c r="U127" i="47"/>
  <c r="T127" i="47"/>
  <c r="S127" i="47"/>
  <c r="R127" i="47"/>
  <c r="Q127" i="47"/>
  <c r="P127" i="47"/>
  <c r="O127" i="47"/>
  <c r="N127" i="47"/>
  <c r="M127" i="47"/>
  <c r="L127" i="47"/>
  <c r="K127" i="47"/>
  <c r="J127" i="47"/>
  <c r="I127" i="47"/>
  <c r="H127" i="47"/>
  <c r="G127" i="47"/>
  <c r="F127" i="47"/>
  <c r="E127" i="47"/>
  <c r="D127" i="47"/>
  <c r="C127" i="47"/>
  <c r="B127" i="47"/>
  <c r="Z126" i="47"/>
  <c r="Y126" i="47"/>
  <c r="X126" i="47"/>
  <c r="W126" i="47"/>
  <c r="V126" i="47"/>
  <c r="U126" i="47"/>
  <c r="T126" i="47"/>
  <c r="S126" i="47"/>
  <c r="R126" i="47"/>
  <c r="Q126" i="47"/>
  <c r="P126" i="47"/>
  <c r="O126" i="47"/>
  <c r="N126" i="47"/>
  <c r="M126" i="47"/>
  <c r="L126" i="47"/>
  <c r="K126" i="47"/>
  <c r="J126" i="47"/>
  <c r="I126" i="47"/>
  <c r="H126" i="47"/>
  <c r="G126" i="47"/>
  <c r="F126" i="47"/>
  <c r="E126" i="47"/>
  <c r="D126" i="47"/>
  <c r="C126" i="47"/>
  <c r="B126" i="47"/>
  <c r="Z125" i="47"/>
  <c r="Y125" i="47"/>
  <c r="X125" i="47"/>
  <c r="W125" i="47"/>
  <c r="V125" i="47"/>
  <c r="U125" i="47"/>
  <c r="T125" i="47"/>
  <c r="S125" i="47"/>
  <c r="R125" i="47"/>
  <c r="Q125" i="47"/>
  <c r="P125" i="47"/>
  <c r="O125" i="47"/>
  <c r="N125" i="47"/>
  <c r="M125" i="47"/>
  <c r="L125" i="47"/>
  <c r="K125" i="47"/>
  <c r="J125" i="47"/>
  <c r="I125" i="47"/>
  <c r="H125" i="47"/>
  <c r="G125" i="47"/>
  <c r="F125" i="47"/>
  <c r="E125" i="47"/>
  <c r="D125" i="47"/>
  <c r="C125" i="47"/>
  <c r="B125" i="47"/>
  <c r="Z124" i="47"/>
  <c r="Y124" i="47"/>
  <c r="X124" i="47"/>
  <c r="W124" i="47"/>
  <c r="V124" i="47"/>
  <c r="U124" i="47"/>
  <c r="T124" i="47"/>
  <c r="S124" i="47"/>
  <c r="R124" i="47"/>
  <c r="Q124" i="47"/>
  <c r="P124" i="47"/>
  <c r="O124" i="47"/>
  <c r="N124" i="47"/>
  <c r="M124" i="47"/>
  <c r="L124" i="47"/>
  <c r="K124" i="47"/>
  <c r="J124" i="47"/>
  <c r="I124" i="47"/>
  <c r="H124" i="47"/>
  <c r="G124" i="47"/>
  <c r="F124" i="47"/>
  <c r="E124" i="47"/>
  <c r="D124" i="47"/>
  <c r="C124" i="47"/>
  <c r="B124" i="47"/>
  <c r="Z123" i="47"/>
  <c r="Y123" i="47"/>
  <c r="X123" i="47"/>
  <c r="W123" i="47"/>
  <c r="V123" i="47"/>
  <c r="U123" i="47"/>
  <c r="T123" i="47"/>
  <c r="S123" i="47"/>
  <c r="R123" i="47"/>
  <c r="Q123" i="47"/>
  <c r="P123" i="47"/>
  <c r="O123" i="47"/>
  <c r="N123" i="47"/>
  <c r="M123" i="47"/>
  <c r="L123" i="47"/>
  <c r="K123" i="47"/>
  <c r="J123" i="47"/>
  <c r="I123" i="47"/>
  <c r="H123" i="47"/>
  <c r="G123" i="47"/>
  <c r="F123" i="47"/>
  <c r="E123" i="47"/>
  <c r="D123" i="47"/>
  <c r="C123" i="47"/>
  <c r="B123" i="47"/>
  <c r="Z122" i="47"/>
  <c r="Y122" i="47"/>
  <c r="X122" i="47"/>
  <c r="W122" i="47"/>
  <c r="V122" i="47"/>
  <c r="U122" i="47"/>
  <c r="T122" i="47"/>
  <c r="S122" i="47"/>
  <c r="R122" i="47"/>
  <c r="Q122" i="47"/>
  <c r="P122" i="47"/>
  <c r="O122" i="47"/>
  <c r="N122" i="47"/>
  <c r="M122" i="47"/>
  <c r="L122" i="47"/>
  <c r="K122" i="47"/>
  <c r="J122" i="47"/>
  <c r="I122" i="47"/>
  <c r="H122" i="47"/>
  <c r="G122" i="47"/>
  <c r="F122" i="47"/>
  <c r="E122" i="47"/>
  <c r="D122" i="47"/>
  <c r="C122" i="47"/>
  <c r="B122" i="47"/>
  <c r="Z121" i="47"/>
  <c r="Y121" i="47"/>
  <c r="X121" i="47"/>
  <c r="W121" i="47"/>
  <c r="V121" i="47"/>
  <c r="U121" i="47"/>
  <c r="T121" i="47"/>
  <c r="S121" i="47"/>
  <c r="R121" i="47"/>
  <c r="Q121" i="47"/>
  <c r="P121" i="47"/>
  <c r="O121" i="47"/>
  <c r="N121" i="47"/>
  <c r="M121" i="47"/>
  <c r="L121" i="47"/>
  <c r="K121" i="47"/>
  <c r="J121" i="47"/>
  <c r="I121" i="47"/>
  <c r="H121" i="47"/>
  <c r="G121" i="47"/>
  <c r="F121" i="47"/>
  <c r="E121" i="47"/>
  <c r="D121" i="47"/>
  <c r="C121" i="47"/>
  <c r="B121" i="47"/>
  <c r="Z120" i="47"/>
  <c r="Y120" i="47"/>
  <c r="X120" i="47"/>
  <c r="W120" i="47"/>
  <c r="V120" i="47"/>
  <c r="U120" i="47"/>
  <c r="T120" i="47"/>
  <c r="S120" i="47"/>
  <c r="R120" i="47"/>
  <c r="Q120" i="47"/>
  <c r="P120" i="47"/>
  <c r="O120" i="47"/>
  <c r="N120" i="47"/>
  <c r="M120" i="47"/>
  <c r="L120" i="47"/>
  <c r="K120" i="47"/>
  <c r="J120" i="47"/>
  <c r="I120" i="47"/>
  <c r="H120" i="47"/>
  <c r="G120" i="47"/>
  <c r="F120" i="47"/>
  <c r="E120" i="47"/>
  <c r="D120" i="47"/>
  <c r="C120" i="47"/>
  <c r="B120" i="47"/>
  <c r="Z119" i="47"/>
  <c r="Y119" i="47"/>
  <c r="X119" i="47"/>
  <c r="W119" i="47"/>
  <c r="V119" i="47"/>
  <c r="U119" i="47"/>
  <c r="T119" i="47"/>
  <c r="S119" i="47"/>
  <c r="R119" i="47"/>
  <c r="Q119" i="47"/>
  <c r="P119" i="47"/>
  <c r="O119" i="47"/>
  <c r="N119" i="47"/>
  <c r="M119" i="47"/>
  <c r="L119" i="47"/>
  <c r="K119" i="47"/>
  <c r="J119" i="47"/>
  <c r="I119" i="47"/>
  <c r="H119" i="47"/>
  <c r="G119" i="47"/>
  <c r="F119" i="47"/>
  <c r="E119" i="47"/>
  <c r="D119" i="47"/>
  <c r="C119" i="47"/>
  <c r="B119" i="47"/>
  <c r="Z118" i="47"/>
  <c r="Y118" i="47"/>
  <c r="X118" i="47"/>
  <c r="W118" i="47"/>
  <c r="V118" i="47"/>
  <c r="U118" i="47"/>
  <c r="T118" i="47"/>
  <c r="S118" i="47"/>
  <c r="R118" i="47"/>
  <c r="Q118" i="47"/>
  <c r="P118" i="47"/>
  <c r="O118" i="47"/>
  <c r="N118" i="47"/>
  <c r="M118" i="47"/>
  <c r="L118" i="47"/>
  <c r="K118" i="47"/>
  <c r="J118" i="47"/>
  <c r="I118" i="47"/>
  <c r="H118" i="47"/>
  <c r="G118" i="47"/>
  <c r="F118" i="47"/>
  <c r="E118" i="47"/>
  <c r="D118" i="47"/>
  <c r="C118" i="47"/>
  <c r="B118" i="47"/>
  <c r="Z117" i="47"/>
  <c r="Y117" i="47"/>
  <c r="X117" i="47"/>
  <c r="W117" i="47"/>
  <c r="V117" i="47"/>
  <c r="U117" i="47"/>
  <c r="T117" i="47"/>
  <c r="S117" i="47"/>
  <c r="R117" i="47"/>
  <c r="Q117" i="47"/>
  <c r="P117" i="47"/>
  <c r="O117" i="47"/>
  <c r="N117" i="47"/>
  <c r="M117" i="47"/>
  <c r="L117" i="47"/>
  <c r="K117" i="47"/>
  <c r="J117" i="47"/>
  <c r="I117" i="47"/>
  <c r="H117" i="47"/>
  <c r="G117" i="47"/>
  <c r="F117" i="47"/>
  <c r="E117" i="47"/>
  <c r="D117" i="47"/>
  <c r="C117" i="47"/>
  <c r="B117" i="47"/>
  <c r="Z116" i="47"/>
  <c r="Y116" i="47"/>
  <c r="X116" i="47"/>
  <c r="W116" i="47"/>
  <c r="V116" i="47"/>
  <c r="U116" i="47"/>
  <c r="T116" i="47"/>
  <c r="S116" i="47"/>
  <c r="R116" i="47"/>
  <c r="Q116" i="47"/>
  <c r="P116" i="47"/>
  <c r="O116" i="47"/>
  <c r="N116" i="47"/>
  <c r="M116" i="47"/>
  <c r="L116" i="47"/>
  <c r="K116" i="47"/>
  <c r="J116" i="47"/>
  <c r="I116" i="47"/>
  <c r="H116" i="47"/>
  <c r="G116" i="47"/>
  <c r="F116" i="47"/>
  <c r="E116" i="47"/>
  <c r="D116" i="47"/>
  <c r="C116" i="47"/>
  <c r="B116" i="47"/>
  <c r="Z115" i="47"/>
  <c r="Y115" i="47"/>
  <c r="X115" i="47"/>
  <c r="W115" i="47"/>
  <c r="V115" i="47"/>
  <c r="U115" i="47"/>
  <c r="T115" i="47"/>
  <c r="S115" i="47"/>
  <c r="R115" i="47"/>
  <c r="Q115" i="47"/>
  <c r="P115" i="47"/>
  <c r="O115" i="47"/>
  <c r="N115" i="47"/>
  <c r="M115" i="47"/>
  <c r="L115" i="47"/>
  <c r="K115" i="47"/>
  <c r="J115" i="47"/>
  <c r="I115" i="47"/>
  <c r="H115" i="47"/>
  <c r="G115" i="47"/>
  <c r="F115" i="47"/>
  <c r="E115" i="47"/>
  <c r="D115" i="47"/>
  <c r="C115" i="47"/>
  <c r="B115" i="47"/>
  <c r="Z114" i="47"/>
  <c r="Y114" i="47"/>
  <c r="X114" i="47"/>
  <c r="W114" i="47"/>
  <c r="V114" i="47"/>
  <c r="U114" i="47"/>
  <c r="T114" i="47"/>
  <c r="S114" i="47"/>
  <c r="R114" i="47"/>
  <c r="Q114" i="47"/>
  <c r="P114" i="47"/>
  <c r="O114" i="47"/>
  <c r="N114" i="47"/>
  <c r="M114" i="47"/>
  <c r="L114" i="47"/>
  <c r="K114" i="47"/>
  <c r="J114" i="47"/>
  <c r="I114" i="47"/>
  <c r="H114" i="47"/>
  <c r="G114" i="47"/>
  <c r="F114" i="47"/>
  <c r="E114" i="47"/>
  <c r="D114" i="47"/>
  <c r="C114" i="47"/>
  <c r="B114" i="47"/>
  <c r="Z113" i="47"/>
  <c r="Y113" i="47"/>
  <c r="X113" i="47"/>
  <c r="W113" i="47"/>
  <c r="V113" i="47"/>
  <c r="U113" i="47"/>
  <c r="T113" i="47"/>
  <c r="S113" i="47"/>
  <c r="R113" i="47"/>
  <c r="Q113" i="47"/>
  <c r="P113" i="47"/>
  <c r="O113" i="47"/>
  <c r="N113" i="47"/>
  <c r="M113" i="47"/>
  <c r="L113" i="47"/>
  <c r="K113" i="47"/>
  <c r="J113" i="47"/>
  <c r="I113" i="47"/>
  <c r="H113" i="47"/>
  <c r="G113" i="47"/>
  <c r="F113" i="47"/>
  <c r="E113" i="47"/>
  <c r="D113" i="47"/>
  <c r="C113" i="47"/>
  <c r="B113" i="47"/>
  <c r="Z112" i="47"/>
  <c r="Y112" i="47"/>
  <c r="X112" i="47"/>
  <c r="W112" i="47"/>
  <c r="V112" i="47"/>
  <c r="U112" i="47"/>
  <c r="T112" i="47"/>
  <c r="S112" i="47"/>
  <c r="R112" i="47"/>
  <c r="Q112" i="47"/>
  <c r="P112" i="47"/>
  <c r="O112" i="47"/>
  <c r="N112" i="47"/>
  <c r="M112" i="47"/>
  <c r="L112" i="47"/>
  <c r="K112" i="47"/>
  <c r="J112" i="47"/>
  <c r="I112" i="47"/>
  <c r="H112" i="47"/>
  <c r="G112" i="47"/>
  <c r="F112" i="47"/>
  <c r="E112" i="47"/>
  <c r="D112" i="47"/>
  <c r="C112" i="47"/>
  <c r="B112" i="47"/>
  <c r="Z111" i="47"/>
  <c r="Y111" i="47"/>
  <c r="X111" i="47"/>
  <c r="W111" i="47"/>
  <c r="V111" i="47"/>
  <c r="U111" i="47"/>
  <c r="T111" i="47"/>
  <c r="S111" i="47"/>
  <c r="R111" i="47"/>
  <c r="Q111" i="47"/>
  <c r="P111" i="47"/>
  <c r="O111" i="47"/>
  <c r="N111" i="47"/>
  <c r="M111" i="47"/>
  <c r="L111" i="47"/>
  <c r="K111" i="47"/>
  <c r="J111" i="47"/>
  <c r="I111" i="47"/>
  <c r="H111" i="47"/>
  <c r="G111" i="47"/>
  <c r="F111" i="47"/>
  <c r="E111" i="47"/>
  <c r="D111" i="47"/>
  <c r="C111" i="47"/>
  <c r="B111" i="47"/>
  <c r="Z110" i="47"/>
  <c r="Y110" i="47"/>
  <c r="X110" i="47"/>
  <c r="W110" i="47"/>
  <c r="V110" i="47"/>
  <c r="U110" i="47"/>
  <c r="T110" i="47"/>
  <c r="S110" i="47"/>
  <c r="R110" i="47"/>
  <c r="Q110" i="47"/>
  <c r="P110" i="47"/>
  <c r="O110" i="47"/>
  <c r="N110" i="47"/>
  <c r="M110" i="47"/>
  <c r="L110" i="47"/>
  <c r="K110" i="47"/>
  <c r="J110" i="47"/>
  <c r="I110" i="47"/>
  <c r="H110" i="47"/>
  <c r="G110" i="47"/>
  <c r="F110" i="47"/>
  <c r="E110" i="47"/>
  <c r="D110" i="47"/>
  <c r="C110" i="47"/>
  <c r="B110" i="47"/>
  <c r="Z109" i="47"/>
  <c r="Y109" i="47"/>
  <c r="X109" i="47"/>
  <c r="W109" i="47"/>
  <c r="V109" i="47"/>
  <c r="U109" i="47"/>
  <c r="T109" i="47"/>
  <c r="S109" i="47"/>
  <c r="R109" i="47"/>
  <c r="Q109" i="47"/>
  <c r="P109" i="47"/>
  <c r="O109" i="47"/>
  <c r="N109" i="47"/>
  <c r="M109" i="47"/>
  <c r="L109" i="47"/>
  <c r="K109" i="47"/>
  <c r="J109" i="47"/>
  <c r="I109" i="47"/>
  <c r="H109" i="47"/>
  <c r="G109" i="47"/>
  <c r="F109" i="47"/>
  <c r="E109" i="47"/>
  <c r="D109" i="47"/>
  <c r="C109" i="47"/>
  <c r="B109" i="47"/>
  <c r="Z108" i="47"/>
  <c r="Y108" i="47"/>
  <c r="X108" i="47"/>
  <c r="W108" i="47"/>
  <c r="V108" i="47"/>
  <c r="U108" i="47"/>
  <c r="T108" i="47"/>
  <c r="S108" i="47"/>
  <c r="R108" i="47"/>
  <c r="Q108" i="47"/>
  <c r="P108" i="47"/>
  <c r="O108" i="47"/>
  <c r="N108" i="47"/>
  <c r="M108" i="47"/>
  <c r="L108" i="47"/>
  <c r="K108" i="47"/>
  <c r="J108" i="47"/>
  <c r="I108" i="47"/>
  <c r="H108" i="47"/>
  <c r="G108" i="47"/>
  <c r="F108" i="47"/>
  <c r="E108" i="47"/>
  <c r="D108" i="47"/>
  <c r="C108" i="47"/>
  <c r="B108" i="47"/>
  <c r="Z107" i="47"/>
  <c r="Y107" i="47"/>
  <c r="X107" i="47"/>
  <c r="W107" i="47"/>
  <c r="V107" i="47"/>
  <c r="U107" i="47"/>
  <c r="T107" i="47"/>
  <c r="S107" i="47"/>
  <c r="R107" i="47"/>
  <c r="Q107" i="47"/>
  <c r="P107" i="47"/>
  <c r="O107" i="47"/>
  <c r="N107" i="47"/>
  <c r="M107" i="47"/>
  <c r="L107" i="47"/>
  <c r="K107" i="47"/>
  <c r="J107" i="47"/>
  <c r="I107" i="47"/>
  <c r="H107" i="47"/>
  <c r="G107" i="47"/>
  <c r="F107" i="47"/>
  <c r="E107" i="47"/>
  <c r="D107" i="47"/>
  <c r="C107" i="47"/>
  <c r="B107" i="47"/>
  <c r="Z106" i="47"/>
  <c r="Y106" i="47"/>
  <c r="X106" i="47"/>
  <c r="W106" i="47"/>
  <c r="V106" i="47"/>
  <c r="U106" i="47"/>
  <c r="T106" i="47"/>
  <c r="S106" i="47"/>
  <c r="R106" i="47"/>
  <c r="Q106" i="47"/>
  <c r="P106" i="47"/>
  <c r="O106" i="47"/>
  <c r="N106" i="47"/>
  <c r="M106" i="47"/>
  <c r="L106" i="47"/>
  <c r="K106" i="47"/>
  <c r="J106" i="47"/>
  <c r="I106" i="47"/>
  <c r="H106" i="47"/>
  <c r="G106" i="47"/>
  <c r="F106" i="47"/>
  <c r="E106" i="47"/>
  <c r="D106" i="47"/>
  <c r="C106" i="47"/>
  <c r="B106" i="47"/>
  <c r="Z105" i="47"/>
  <c r="Y105" i="47"/>
  <c r="X105" i="47"/>
  <c r="W105" i="47"/>
  <c r="V105" i="47"/>
  <c r="U105" i="47"/>
  <c r="T105" i="47"/>
  <c r="S105" i="47"/>
  <c r="R105" i="47"/>
  <c r="Q105" i="47"/>
  <c r="P105" i="47"/>
  <c r="O105" i="47"/>
  <c r="N105" i="47"/>
  <c r="M105" i="47"/>
  <c r="L105" i="47"/>
  <c r="K105" i="47"/>
  <c r="J105" i="47"/>
  <c r="I105" i="47"/>
  <c r="H105" i="47"/>
  <c r="G105" i="47"/>
  <c r="F105" i="47"/>
  <c r="E105" i="47"/>
  <c r="D105" i="47"/>
  <c r="C105" i="47"/>
  <c r="B105" i="47"/>
  <c r="Z104" i="47"/>
  <c r="Y104" i="47"/>
  <c r="X104" i="47"/>
  <c r="W104" i="47"/>
  <c r="V104" i="47"/>
  <c r="U104" i="47"/>
  <c r="T104" i="47"/>
  <c r="S104" i="47"/>
  <c r="R104" i="47"/>
  <c r="Q104" i="47"/>
  <c r="P104" i="47"/>
  <c r="O104" i="47"/>
  <c r="N104" i="47"/>
  <c r="M104" i="47"/>
  <c r="L104" i="47"/>
  <c r="K104" i="47"/>
  <c r="J104" i="47"/>
  <c r="I104" i="47"/>
  <c r="H104" i="47"/>
  <c r="G104" i="47"/>
  <c r="F104" i="47"/>
  <c r="E104" i="47"/>
  <c r="D104" i="47"/>
  <c r="C104" i="47"/>
  <c r="B104" i="47"/>
  <c r="Z103" i="47"/>
  <c r="Y103" i="47"/>
  <c r="X103" i="47"/>
  <c r="W103" i="47"/>
  <c r="V103" i="47"/>
  <c r="U103" i="47"/>
  <c r="T103" i="47"/>
  <c r="S103" i="47"/>
  <c r="R103" i="47"/>
  <c r="Q103" i="47"/>
  <c r="P103" i="47"/>
  <c r="O103" i="47"/>
  <c r="N103" i="47"/>
  <c r="M103" i="47"/>
  <c r="L103" i="47"/>
  <c r="K103" i="47"/>
  <c r="J103" i="47"/>
  <c r="I103" i="47"/>
  <c r="H103" i="47"/>
  <c r="G103" i="47"/>
  <c r="F103" i="47"/>
  <c r="E103" i="47"/>
  <c r="D103" i="47"/>
  <c r="C103" i="47"/>
  <c r="B103" i="47"/>
  <c r="Z102" i="47"/>
  <c r="Y102" i="47"/>
  <c r="X102" i="47"/>
  <c r="W102" i="47"/>
  <c r="V102" i="47"/>
  <c r="U102" i="47"/>
  <c r="T102" i="47"/>
  <c r="S102" i="47"/>
  <c r="R102" i="47"/>
  <c r="Q102" i="47"/>
  <c r="P102" i="47"/>
  <c r="O102" i="47"/>
  <c r="N102" i="47"/>
  <c r="M102" i="47"/>
  <c r="L102" i="47"/>
  <c r="K102" i="47"/>
  <c r="J102" i="47"/>
  <c r="I102" i="47"/>
  <c r="H102" i="47"/>
  <c r="G102" i="47"/>
  <c r="F102" i="47"/>
  <c r="E102" i="47"/>
  <c r="D102" i="47"/>
  <c r="C102" i="47"/>
  <c r="B102" i="47"/>
  <c r="Z101" i="47"/>
  <c r="Y101" i="47"/>
  <c r="X101" i="47"/>
  <c r="W101" i="47"/>
  <c r="V101" i="47"/>
  <c r="U101" i="47"/>
  <c r="T101" i="47"/>
  <c r="S101" i="47"/>
  <c r="R101" i="47"/>
  <c r="Q101" i="47"/>
  <c r="P101" i="47"/>
  <c r="O101" i="47"/>
  <c r="N101" i="47"/>
  <c r="M101" i="47"/>
  <c r="L101" i="47"/>
  <c r="K101" i="47"/>
  <c r="J101" i="47"/>
  <c r="I101" i="47"/>
  <c r="H101" i="47"/>
  <c r="G101" i="47"/>
  <c r="F101" i="47"/>
  <c r="E101" i="47"/>
  <c r="D101" i="47"/>
  <c r="C101" i="47"/>
  <c r="B101" i="47"/>
  <c r="Z100" i="47"/>
  <c r="Y100" i="47"/>
  <c r="X100" i="47"/>
  <c r="W100" i="47"/>
  <c r="V100" i="47"/>
  <c r="U100" i="47"/>
  <c r="T100" i="47"/>
  <c r="S100" i="47"/>
  <c r="R100" i="47"/>
  <c r="Q100" i="47"/>
  <c r="P100" i="47"/>
  <c r="O100" i="47"/>
  <c r="N100" i="47"/>
  <c r="M100" i="47"/>
  <c r="L100" i="47"/>
  <c r="K100" i="47"/>
  <c r="J100" i="47"/>
  <c r="I100" i="47"/>
  <c r="H100" i="47"/>
  <c r="G100" i="47"/>
  <c r="F100" i="47"/>
  <c r="E100" i="47"/>
  <c r="D100" i="47"/>
  <c r="C100" i="47"/>
  <c r="B100" i="47"/>
  <c r="Z99" i="47"/>
  <c r="Y99" i="47"/>
  <c r="X99" i="47"/>
  <c r="W99" i="47"/>
  <c r="V99" i="47"/>
  <c r="U99" i="47"/>
  <c r="T99" i="47"/>
  <c r="S99" i="47"/>
  <c r="R99" i="47"/>
  <c r="Q99" i="47"/>
  <c r="P99" i="47"/>
  <c r="O99" i="47"/>
  <c r="N99" i="47"/>
  <c r="M99" i="47"/>
  <c r="L99" i="47"/>
  <c r="K99" i="47"/>
  <c r="J99" i="47"/>
  <c r="I99" i="47"/>
  <c r="H99" i="47"/>
  <c r="G99" i="47"/>
  <c r="F99" i="47"/>
  <c r="E99" i="47"/>
  <c r="D99" i="47"/>
  <c r="C99" i="47"/>
  <c r="B99" i="47"/>
  <c r="Z98" i="47"/>
  <c r="Y98" i="47"/>
  <c r="X98" i="47"/>
  <c r="W98" i="47"/>
  <c r="V98" i="47"/>
  <c r="U98" i="47"/>
  <c r="T98" i="47"/>
  <c r="S98" i="47"/>
  <c r="R98" i="47"/>
  <c r="Q98" i="47"/>
  <c r="P98" i="47"/>
  <c r="O98" i="47"/>
  <c r="N98" i="47"/>
  <c r="M98" i="47"/>
  <c r="L98" i="47"/>
  <c r="K98" i="47"/>
  <c r="J98" i="47"/>
  <c r="I98" i="47"/>
  <c r="H98" i="47"/>
  <c r="G98" i="47"/>
  <c r="F98" i="47"/>
  <c r="E98" i="47"/>
  <c r="D98" i="47"/>
  <c r="C98" i="47"/>
  <c r="B98" i="47"/>
  <c r="Z97" i="47"/>
  <c r="Y97" i="47"/>
  <c r="X97" i="47"/>
  <c r="W97" i="47"/>
  <c r="V97" i="47"/>
  <c r="U97" i="47"/>
  <c r="T97" i="47"/>
  <c r="S97" i="47"/>
  <c r="R97" i="47"/>
  <c r="Q97" i="47"/>
  <c r="P97" i="47"/>
  <c r="O97" i="47"/>
  <c r="N97" i="47"/>
  <c r="M97" i="47"/>
  <c r="L97" i="47"/>
  <c r="K97" i="47"/>
  <c r="J97" i="47"/>
  <c r="I97" i="47"/>
  <c r="H97" i="47"/>
  <c r="G97" i="47"/>
  <c r="F97" i="47"/>
  <c r="E97" i="47"/>
  <c r="D97" i="47"/>
  <c r="C97" i="47"/>
  <c r="B97" i="47"/>
  <c r="Z96" i="47"/>
  <c r="Y96" i="47"/>
  <c r="X96" i="47"/>
  <c r="W96" i="47"/>
  <c r="V96" i="47"/>
  <c r="U96" i="47"/>
  <c r="T96" i="47"/>
  <c r="S96" i="47"/>
  <c r="R96" i="47"/>
  <c r="Q96" i="47"/>
  <c r="P96" i="47"/>
  <c r="O96" i="47"/>
  <c r="N96" i="47"/>
  <c r="M96" i="47"/>
  <c r="L96" i="47"/>
  <c r="K96" i="47"/>
  <c r="J96" i="47"/>
  <c r="I96" i="47"/>
  <c r="H96" i="47"/>
  <c r="G96" i="47"/>
  <c r="F96" i="47"/>
  <c r="E96" i="47"/>
  <c r="D96" i="47"/>
  <c r="C96" i="47"/>
  <c r="B96" i="47"/>
  <c r="Z95" i="47"/>
  <c r="Y95" i="47"/>
  <c r="X95" i="47"/>
  <c r="W95" i="47"/>
  <c r="V95" i="47"/>
  <c r="U95" i="47"/>
  <c r="T95" i="47"/>
  <c r="S95" i="47"/>
  <c r="R95" i="47"/>
  <c r="Q95" i="47"/>
  <c r="P95" i="47"/>
  <c r="O95" i="47"/>
  <c r="N95" i="47"/>
  <c r="M95" i="47"/>
  <c r="L95" i="47"/>
  <c r="K95" i="47"/>
  <c r="J95" i="47"/>
  <c r="I95" i="47"/>
  <c r="H95" i="47"/>
  <c r="G95" i="47"/>
  <c r="F95" i="47"/>
  <c r="E95" i="47"/>
  <c r="D95" i="47"/>
  <c r="C95" i="47"/>
  <c r="B95" i="47"/>
  <c r="Z94" i="47"/>
  <c r="Y94" i="47"/>
  <c r="X94" i="47"/>
  <c r="W94" i="47"/>
  <c r="V94" i="47"/>
  <c r="U94" i="47"/>
  <c r="T94" i="47"/>
  <c r="S94" i="47"/>
  <c r="R94" i="47"/>
  <c r="Q94" i="47"/>
  <c r="P94" i="47"/>
  <c r="O94" i="47"/>
  <c r="N94" i="47"/>
  <c r="M94" i="47"/>
  <c r="L94" i="47"/>
  <c r="K94" i="47"/>
  <c r="J94" i="47"/>
  <c r="I94" i="47"/>
  <c r="H94" i="47"/>
  <c r="G94" i="47"/>
  <c r="F94" i="47"/>
  <c r="E94" i="47"/>
  <c r="D94" i="47"/>
  <c r="C94" i="47"/>
  <c r="B94" i="47"/>
  <c r="Z93" i="47"/>
  <c r="Y93" i="47"/>
  <c r="X93" i="47"/>
  <c r="W93" i="47"/>
  <c r="V93" i="47"/>
  <c r="U93" i="47"/>
  <c r="T93" i="47"/>
  <c r="S93" i="47"/>
  <c r="R93" i="47"/>
  <c r="Q93" i="47"/>
  <c r="P93" i="47"/>
  <c r="O93" i="47"/>
  <c r="N93" i="47"/>
  <c r="M93" i="47"/>
  <c r="L93" i="47"/>
  <c r="K93" i="47"/>
  <c r="J93" i="47"/>
  <c r="I93" i="47"/>
  <c r="H93" i="47"/>
  <c r="G93" i="47"/>
  <c r="F93" i="47"/>
  <c r="E93" i="47"/>
  <c r="D93" i="47"/>
  <c r="C93" i="47"/>
  <c r="B93" i="47"/>
  <c r="Z92" i="47"/>
  <c r="Y92" i="47"/>
  <c r="X92" i="47"/>
  <c r="W92" i="47"/>
  <c r="V92" i="47"/>
  <c r="U92" i="47"/>
  <c r="T92" i="47"/>
  <c r="S92" i="47"/>
  <c r="R92" i="47"/>
  <c r="Q92" i="47"/>
  <c r="P92" i="47"/>
  <c r="O92" i="47"/>
  <c r="N92" i="47"/>
  <c r="M92" i="47"/>
  <c r="L92" i="47"/>
  <c r="K92" i="47"/>
  <c r="J92" i="47"/>
  <c r="I92" i="47"/>
  <c r="H92" i="47"/>
  <c r="G92" i="47"/>
  <c r="F92" i="47"/>
  <c r="E92" i="47"/>
  <c r="D92" i="47"/>
  <c r="C92" i="47"/>
  <c r="B92" i="47"/>
  <c r="Z91" i="47"/>
  <c r="Y91" i="47"/>
  <c r="X91" i="47"/>
  <c r="W91" i="47"/>
  <c r="V91" i="47"/>
  <c r="U91" i="47"/>
  <c r="T91" i="47"/>
  <c r="S91" i="47"/>
  <c r="R91" i="47"/>
  <c r="Q91" i="47"/>
  <c r="P91" i="47"/>
  <c r="O91" i="47"/>
  <c r="N91" i="47"/>
  <c r="M91" i="47"/>
  <c r="L91" i="47"/>
  <c r="K91" i="47"/>
  <c r="J91" i="47"/>
  <c r="I91" i="47"/>
  <c r="H91" i="47"/>
  <c r="G91" i="47"/>
  <c r="F91" i="47"/>
  <c r="E91" i="47"/>
  <c r="D91" i="47"/>
  <c r="C91" i="47"/>
  <c r="B91" i="47"/>
  <c r="Z90" i="47"/>
  <c r="Y90" i="47"/>
  <c r="X90" i="47"/>
  <c r="W90" i="47"/>
  <c r="V90" i="47"/>
  <c r="U90" i="47"/>
  <c r="T90" i="47"/>
  <c r="S90" i="47"/>
  <c r="R90" i="47"/>
  <c r="Q90" i="47"/>
  <c r="P90" i="47"/>
  <c r="O90" i="47"/>
  <c r="N90" i="47"/>
  <c r="M90" i="47"/>
  <c r="L90" i="47"/>
  <c r="K90" i="47"/>
  <c r="J90" i="47"/>
  <c r="I90" i="47"/>
  <c r="H90" i="47"/>
  <c r="G90" i="47"/>
  <c r="F90" i="47"/>
  <c r="E90" i="47"/>
  <c r="D90" i="47"/>
  <c r="C90" i="47"/>
  <c r="B90" i="47"/>
  <c r="Z89" i="47"/>
  <c r="Y89" i="47"/>
  <c r="X89" i="47"/>
  <c r="W89" i="47"/>
  <c r="V89" i="47"/>
  <c r="U89" i="47"/>
  <c r="T89" i="47"/>
  <c r="S89" i="47"/>
  <c r="R89" i="47"/>
  <c r="Q89" i="47"/>
  <c r="P89" i="47"/>
  <c r="O89" i="47"/>
  <c r="N89" i="47"/>
  <c r="M89" i="47"/>
  <c r="L89" i="47"/>
  <c r="K89" i="47"/>
  <c r="J89" i="47"/>
  <c r="I89" i="47"/>
  <c r="H89" i="47"/>
  <c r="G89" i="47"/>
  <c r="F89" i="47"/>
  <c r="E89" i="47"/>
  <c r="D89" i="47"/>
  <c r="C89" i="47"/>
  <c r="B89" i="47"/>
  <c r="Z88" i="47"/>
  <c r="Y88" i="47"/>
  <c r="X88" i="47"/>
  <c r="W88" i="47"/>
  <c r="V88" i="47"/>
  <c r="U88" i="47"/>
  <c r="T88" i="47"/>
  <c r="S88" i="47"/>
  <c r="R88" i="47"/>
  <c r="Q88" i="47"/>
  <c r="P88" i="47"/>
  <c r="O88" i="47"/>
  <c r="N88" i="47"/>
  <c r="M88" i="47"/>
  <c r="L88" i="47"/>
  <c r="K88" i="47"/>
  <c r="J88" i="47"/>
  <c r="I88" i="47"/>
  <c r="H88" i="47"/>
  <c r="G88" i="47"/>
  <c r="F88" i="47"/>
  <c r="E88" i="47"/>
  <c r="D88" i="47"/>
  <c r="C88" i="47"/>
  <c r="B88" i="47"/>
  <c r="Z87" i="47"/>
  <c r="Y87" i="47"/>
  <c r="X87" i="47"/>
  <c r="W87" i="47"/>
  <c r="V87" i="47"/>
  <c r="U87" i="47"/>
  <c r="T87" i="47"/>
  <c r="S87" i="47"/>
  <c r="R87" i="47"/>
  <c r="Q87" i="47"/>
  <c r="P87" i="47"/>
  <c r="O87" i="47"/>
  <c r="N87" i="47"/>
  <c r="M87" i="47"/>
  <c r="L87" i="47"/>
  <c r="K87" i="47"/>
  <c r="J87" i="47"/>
  <c r="I87" i="47"/>
  <c r="H87" i="47"/>
  <c r="G87" i="47"/>
  <c r="F87" i="47"/>
  <c r="E87" i="47"/>
  <c r="D87" i="47"/>
  <c r="C87" i="47"/>
  <c r="B87" i="47"/>
  <c r="Z86" i="47"/>
  <c r="Y86" i="47"/>
  <c r="X86" i="47"/>
  <c r="W86" i="47"/>
  <c r="V86" i="47"/>
  <c r="U86" i="47"/>
  <c r="T86" i="47"/>
  <c r="S86" i="47"/>
  <c r="R86" i="47"/>
  <c r="Q86" i="47"/>
  <c r="P86" i="47"/>
  <c r="O86" i="47"/>
  <c r="N86" i="47"/>
  <c r="M86" i="47"/>
  <c r="L86" i="47"/>
  <c r="K86" i="47"/>
  <c r="J86" i="47"/>
  <c r="I86" i="47"/>
  <c r="H86" i="47"/>
  <c r="G86" i="47"/>
  <c r="F86" i="47"/>
  <c r="E86" i="47"/>
  <c r="D86" i="47"/>
  <c r="C86" i="47"/>
  <c r="B86" i="47"/>
  <c r="Z85" i="47"/>
  <c r="Y85" i="47"/>
  <c r="X85" i="47"/>
  <c r="W85" i="47"/>
  <c r="V85" i="47"/>
  <c r="U85" i="47"/>
  <c r="T85" i="47"/>
  <c r="S85" i="47"/>
  <c r="R85" i="47"/>
  <c r="Q85" i="47"/>
  <c r="P85" i="47"/>
  <c r="O85" i="47"/>
  <c r="N85" i="47"/>
  <c r="M85" i="47"/>
  <c r="L85" i="47"/>
  <c r="K85" i="47"/>
  <c r="J85" i="47"/>
  <c r="I85" i="47"/>
  <c r="H85" i="47"/>
  <c r="G85" i="47"/>
  <c r="F85" i="47"/>
  <c r="E85" i="47"/>
  <c r="D85" i="47"/>
  <c r="C85" i="47"/>
  <c r="B85" i="47"/>
  <c r="Z84" i="47"/>
  <c r="Y84" i="47"/>
  <c r="X84" i="47"/>
  <c r="W84" i="47"/>
  <c r="V84" i="47"/>
  <c r="U84" i="47"/>
  <c r="T84" i="47"/>
  <c r="S84" i="47"/>
  <c r="R84" i="47"/>
  <c r="Q84" i="47"/>
  <c r="P84" i="47"/>
  <c r="O84" i="47"/>
  <c r="N84" i="47"/>
  <c r="M84" i="47"/>
  <c r="L84" i="47"/>
  <c r="K84" i="47"/>
  <c r="J84" i="47"/>
  <c r="I84" i="47"/>
  <c r="H84" i="47"/>
  <c r="G84" i="47"/>
  <c r="F84" i="47"/>
  <c r="E84" i="47"/>
  <c r="D84" i="47"/>
  <c r="C84" i="47"/>
  <c r="B84" i="47"/>
  <c r="Z83" i="47"/>
  <c r="Y83" i="47"/>
  <c r="X83" i="47"/>
  <c r="W83" i="47"/>
  <c r="V83" i="47"/>
  <c r="U83" i="47"/>
  <c r="T83" i="47"/>
  <c r="S83" i="47"/>
  <c r="R83" i="47"/>
  <c r="Q83" i="47"/>
  <c r="P83" i="47"/>
  <c r="O83" i="47"/>
  <c r="N83" i="47"/>
  <c r="M83" i="47"/>
  <c r="L83" i="47"/>
  <c r="K83" i="47"/>
  <c r="J83" i="47"/>
  <c r="I83" i="47"/>
  <c r="H83" i="47"/>
  <c r="G83" i="47"/>
  <c r="F83" i="47"/>
  <c r="E83" i="47"/>
  <c r="D83" i="47"/>
  <c r="C83" i="47"/>
  <c r="B83" i="47"/>
  <c r="Z82" i="47"/>
  <c r="Y82" i="47"/>
  <c r="X82" i="47"/>
  <c r="W82" i="47"/>
  <c r="V82" i="47"/>
  <c r="U82" i="47"/>
  <c r="T82" i="47"/>
  <c r="S82" i="47"/>
  <c r="R82" i="47"/>
  <c r="Q82" i="47"/>
  <c r="P82" i="47"/>
  <c r="O82" i="47"/>
  <c r="N82" i="47"/>
  <c r="M82" i="47"/>
  <c r="L82" i="47"/>
  <c r="K82" i="47"/>
  <c r="J82" i="47"/>
  <c r="I82" i="47"/>
  <c r="H82" i="47"/>
  <c r="G82" i="47"/>
  <c r="F82" i="47"/>
  <c r="E82" i="47"/>
  <c r="D82" i="47"/>
  <c r="C82" i="47"/>
  <c r="B82" i="47"/>
  <c r="Z81" i="47"/>
  <c r="Y81" i="47"/>
  <c r="X81" i="47"/>
  <c r="W81" i="47"/>
  <c r="V81" i="47"/>
  <c r="U81" i="47"/>
  <c r="T81" i="47"/>
  <c r="S81" i="47"/>
  <c r="R81" i="47"/>
  <c r="Q81" i="47"/>
  <c r="P81" i="47"/>
  <c r="O81" i="47"/>
  <c r="N81" i="47"/>
  <c r="M81" i="47"/>
  <c r="L81" i="47"/>
  <c r="K81" i="47"/>
  <c r="J81" i="47"/>
  <c r="I81" i="47"/>
  <c r="H81" i="47"/>
  <c r="G81" i="47"/>
  <c r="F81" i="47"/>
  <c r="E81" i="47"/>
  <c r="D81" i="47"/>
  <c r="C81" i="47"/>
  <c r="B81" i="47"/>
  <c r="Z80" i="47"/>
  <c r="Y80" i="47"/>
  <c r="X80" i="47"/>
  <c r="W80" i="47"/>
  <c r="V80" i="47"/>
  <c r="U80" i="47"/>
  <c r="T80" i="47"/>
  <c r="S80" i="47"/>
  <c r="R80" i="47"/>
  <c r="Q80" i="47"/>
  <c r="P80" i="47"/>
  <c r="O80" i="47"/>
  <c r="N80" i="47"/>
  <c r="M80" i="47"/>
  <c r="L80" i="47"/>
  <c r="K80" i="47"/>
  <c r="J80" i="47"/>
  <c r="I80" i="47"/>
  <c r="H80" i="47"/>
  <c r="G80" i="47"/>
  <c r="F80" i="47"/>
  <c r="E80" i="47"/>
  <c r="D80" i="47"/>
  <c r="C80" i="47"/>
  <c r="B80" i="47"/>
  <c r="Z79" i="47"/>
  <c r="Y79" i="47"/>
  <c r="X79" i="47"/>
  <c r="W79" i="47"/>
  <c r="V79" i="47"/>
  <c r="U79" i="47"/>
  <c r="T79" i="47"/>
  <c r="S79" i="47"/>
  <c r="R79" i="47"/>
  <c r="Q79" i="47"/>
  <c r="P79" i="47"/>
  <c r="O79" i="47"/>
  <c r="N79" i="47"/>
  <c r="M79" i="47"/>
  <c r="L79" i="47"/>
  <c r="K79" i="47"/>
  <c r="J79" i="47"/>
  <c r="I79" i="47"/>
  <c r="H79" i="47"/>
  <c r="G79" i="47"/>
  <c r="F79" i="47"/>
  <c r="E79" i="47"/>
  <c r="D79" i="47"/>
  <c r="C79" i="47"/>
  <c r="B79" i="47"/>
  <c r="Z78" i="47"/>
  <c r="Y78" i="47"/>
  <c r="X78" i="47"/>
  <c r="W78" i="47"/>
  <c r="V78" i="47"/>
  <c r="U78" i="47"/>
  <c r="T78" i="47"/>
  <c r="S78" i="47"/>
  <c r="R78" i="47"/>
  <c r="Q78" i="47"/>
  <c r="P78" i="47"/>
  <c r="O78" i="47"/>
  <c r="N78" i="47"/>
  <c r="M78" i="47"/>
  <c r="L78" i="47"/>
  <c r="K78" i="47"/>
  <c r="J78" i="47"/>
  <c r="I78" i="47"/>
  <c r="H78" i="47"/>
  <c r="G78" i="47"/>
  <c r="F78" i="47"/>
  <c r="E78" i="47"/>
  <c r="D78" i="47"/>
  <c r="C78" i="47"/>
  <c r="B78" i="47"/>
  <c r="Z77" i="47"/>
  <c r="Y77" i="47"/>
  <c r="X77" i="47"/>
  <c r="W77" i="47"/>
  <c r="V77" i="47"/>
  <c r="U77" i="47"/>
  <c r="T77" i="47"/>
  <c r="S77" i="47"/>
  <c r="R77" i="47"/>
  <c r="Q77" i="47"/>
  <c r="P77" i="47"/>
  <c r="O77" i="47"/>
  <c r="N77" i="47"/>
  <c r="M77" i="47"/>
  <c r="L77" i="47"/>
  <c r="K77" i="47"/>
  <c r="J77" i="47"/>
  <c r="I77" i="47"/>
  <c r="H77" i="47"/>
  <c r="G77" i="47"/>
  <c r="F77" i="47"/>
  <c r="E77" i="47"/>
  <c r="D77" i="47"/>
  <c r="C77" i="47"/>
  <c r="B77" i="47"/>
  <c r="Z76" i="47"/>
  <c r="Y76" i="47"/>
  <c r="X76" i="47"/>
  <c r="W76" i="47"/>
  <c r="V76" i="47"/>
  <c r="U76" i="47"/>
  <c r="T76" i="47"/>
  <c r="S76" i="47"/>
  <c r="R76" i="47"/>
  <c r="Q76" i="47"/>
  <c r="P76" i="47"/>
  <c r="O76" i="47"/>
  <c r="N76" i="47"/>
  <c r="M76" i="47"/>
  <c r="L76" i="47"/>
  <c r="K76" i="47"/>
  <c r="J76" i="47"/>
  <c r="I76" i="47"/>
  <c r="H76" i="47"/>
  <c r="G76" i="47"/>
  <c r="F76" i="47"/>
  <c r="E76" i="47"/>
  <c r="D76" i="47"/>
  <c r="C76" i="47"/>
  <c r="B76" i="47"/>
  <c r="Z75" i="47"/>
  <c r="Y75" i="47"/>
  <c r="X75" i="47"/>
  <c r="W75" i="47"/>
  <c r="V75" i="47"/>
  <c r="U75" i="47"/>
  <c r="T75" i="47"/>
  <c r="S75" i="47"/>
  <c r="R75" i="47"/>
  <c r="Q75" i="47"/>
  <c r="P75" i="47"/>
  <c r="O75" i="47"/>
  <c r="N75" i="47"/>
  <c r="M75" i="47"/>
  <c r="L75" i="47"/>
  <c r="K75" i="47"/>
  <c r="J75" i="47"/>
  <c r="I75" i="47"/>
  <c r="H75" i="47"/>
  <c r="G75" i="47"/>
  <c r="F75" i="47"/>
  <c r="E75" i="47"/>
  <c r="D75" i="47"/>
  <c r="C75" i="47"/>
  <c r="B75" i="47"/>
  <c r="Z74" i="47"/>
  <c r="Y74" i="47"/>
  <c r="X74" i="47"/>
  <c r="W74" i="47"/>
  <c r="V74" i="47"/>
  <c r="U74" i="47"/>
  <c r="T74" i="47"/>
  <c r="S74" i="47"/>
  <c r="R74" i="47"/>
  <c r="Q74" i="47"/>
  <c r="P74" i="47"/>
  <c r="O74" i="47"/>
  <c r="N74" i="47"/>
  <c r="M74" i="47"/>
  <c r="L74" i="47"/>
  <c r="K74" i="47"/>
  <c r="J74" i="47"/>
  <c r="I74" i="47"/>
  <c r="H74" i="47"/>
  <c r="G74" i="47"/>
  <c r="F74" i="47"/>
  <c r="E74" i="47"/>
  <c r="D74" i="47"/>
  <c r="C74" i="47"/>
  <c r="B74" i="47"/>
  <c r="Z73" i="47"/>
  <c r="Y73" i="47"/>
  <c r="X73" i="47"/>
  <c r="W73" i="47"/>
  <c r="V73" i="47"/>
  <c r="U73" i="47"/>
  <c r="T73" i="47"/>
  <c r="S73" i="47"/>
  <c r="R73" i="47"/>
  <c r="Q73" i="47"/>
  <c r="P73" i="47"/>
  <c r="O73" i="47"/>
  <c r="N73" i="47"/>
  <c r="M73" i="47"/>
  <c r="L73" i="47"/>
  <c r="K73" i="47"/>
  <c r="J73" i="47"/>
  <c r="I73" i="47"/>
  <c r="H73" i="47"/>
  <c r="G73" i="47"/>
  <c r="F73" i="47"/>
  <c r="E73" i="47"/>
  <c r="D73" i="47"/>
  <c r="C73" i="47"/>
  <c r="B73" i="47"/>
  <c r="Z72" i="47"/>
  <c r="Y72" i="47"/>
  <c r="X72" i="47"/>
  <c r="W72" i="47"/>
  <c r="V72" i="47"/>
  <c r="U72" i="47"/>
  <c r="T72" i="47"/>
  <c r="S72" i="47"/>
  <c r="R72" i="47"/>
  <c r="Q72" i="47"/>
  <c r="P72" i="47"/>
  <c r="O72" i="47"/>
  <c r="N72" i="47"/>
  <c r="M72" i="47"/>
  <c r="L72" i="47"/>
  <c r="K72" i="47"/>
  <c r="J72" i="47"/>
  <c r="I72" i="47"/>
  <c r="H72" i="47"/>
  <c r="G72" i="47"/>
  <c r="F72" i="47"/>
  <c r="E72" i="47"/>
  <c r="D72" i="47"/>
  <c r="C72" i="47"/>
  <c r="B72" i="47"/>
  <c r="Z71" i="47"/>
  <c r="Y71" i="47"/>
  <c r="X71" i="47"/>
  <c r="W71" i="47"/>
  <c r="V71" i="47"/>
  <c r="U71" i="47"/>
  <c r="T71" i="47"/>
  <c r="S71" i="47"/>
  <c r="R71" i="47"/>
  <c r="Q71" i="47"/>
  <c r="P71" i="47"/>
  <c r="O71" i="47"/>
  <c r="N71" i="47"/>
  <c r="M71" i="47"/>
  <c r="L71" i="47"/>
  <c r="K71" i="47"/>
  <c r="J71" i="47"/>
  <c r="I71" i="47"/>
  <c r="H71" i="47"/>
  <c r="G71" i="47"/>
  <c r="F71" i="47"/>
  <c r="E71" i="47"/>
  <c r="D71" i="47"/>
  <c r="C71" i="47"/>
  <c r="B71" i="47"/>
  <c r="Z70" i="47"/>
  <c r="Y70" i="47"/>
  <c r="X70" i="47"/>
  <c r="W70" i="47"/>
  <c r="V70" i="47"/>
  <c r="U70" i="47"/>
  <c r="T70" i="47"/>
  <c r="S70" i="47"/>
  <c r="R70" i="47"/>
  <c r="Q70" i="47"/>
  <c r="P70" i="47"/>
  <c r="O70" i="47"/>
  <c r="N70" i="47"/>
  <c r="M70" i="47"/>
  <c r="L70" i="47"/>
  <c r="K70" i="47"/>
  <c r="J70" i="47"/>
  <c r="I70" i="47"/>
  <c r="H70" i="47"/>
  <c r="G70" i="47"/>
  <c r="F70" i="47"/>
  <c r="E70" i="47"/>
  <c r="D70" i="47"/>
  <c r="C70" i="47"/>
  <c r="B70" i="47"/>
  <c r="Z69" i="47"/>
  <c r="Y69" i="47"/>
  <c r="X69" i="47"/>
  <c r="W69" i="47"/>
  <c r="V69" i="47"/>
  <c r="U69" i="47"/>
  <c r="T69" i="47"/>
  <c r="S69" i="47"/>
  <c r="R69" i="47"/>
  <c r="Q69" i="47"/>
  <c r="P69" i="47"/>
  <c r="O69" i="47"/>
  <c r="N69" i="47"/>
  <c r="M69" i="47"/>
  <c r="L69" i="47"/>
  <c r="K69" i="47"/>
  <c r="J69" i="47"/>
  <c r="I69" i="47"/>
  <c r="H69" i="47"/>
  <c r="G69" i="47"/>
  <c r="F69" i="47"/>
  <c r="E69" i="47"/>
  <c r="D69" i="47"/>
  <c r="C69" i="47"/>
  <c r="B69" i="47"/>
  <c r="Z68" i="47"/>
  <c r="Y68" i="47"/>
  <c r="X68" i="47"/>
  <c r="W68" i="47"/>
  <c r="V68" i="47"/>
  <c r="U68" i="47"/>
  <c r="T68" i="47"/>
  <c r="S68" i="47"/>
  <c r="R68" i="47"/>
  <c r="Q68" i="47"/>
  <c r="P68" i="47"/>
  <c r="O68" i="47"/>
  <c r="N68" i="47"/>
  <c r="M68" i="47"/>
  <c r="L68" i="47"/>
  <c r="K68" i="47"/>
  <c r="J68" i="47"/>
  <c r="I68" i="47"/>
  <c r="H68" i="47"/>
  <c r="G68" i="47"/>
  <c r="F68" i="47"/>
  <c r="E68" i="47"/>
  <c r="D68" i="47"/>
  <c r="C68" i="47"/>
  <c r="B68" i="47"/>
  <c r="Z67" i="47"/>
  <c r="Y67" i="47"/>
  <c r="X67" i="47"/>
  <c r="W67" i="47"/>
  <c r="V67" i="47"/>
  <c r="U67" i="47"/>
  <c r="T67" i="47"/>
  <c r="S67" i="47"/>
  <c r="R67" i="47"/>
  <c r="Q67" i="47"/>
  <c r="P67" i="47"/>
  <c r="O67" i="47"/>
  <c r="N67" i="47"/>
  <c r="M67" i="47"/>
  <c r="L67" i="47"/>
  <c r="K67" i="47"/>
  <c r="J67" i="47"/>
  <c r="I67" i="47"/>
  <c r="H67" i="47"/>
  <c r="G67" i="47"/>
  <c r="F67" i="47"/>
  <c r="E67" i="47"/>
  <c r="D67" i="47"/>
  <c r="C67" i="47"/>
  <c r="B67" i="47"/>
  <c r="Z66" i="47"/>
  <c r="Y66" i="47"/>
  <c r="X66" i="47"/>
  <c r="W66" i="47"/>
  <c r="V66" i="47"/>
  <c r="U66" i="47"/>
  <c r="T66" i="47"/>
  <c r="S66" i="47"/>
  <c r="R66" i="47"/>
  <c r="Q66" i="47"/>
  <c r="P66" i="47"/>
  <c r="O66" i="47"/>
  <c r="N66" i="47"/>
  <c r="M66" i="47"/>
  <c r="L66" i="47"/>
  <c r="K66" i="47"/>
  <c r="J66" i="47"/>
  <c r="I66" i="47"/>
  <c r="H66" i="47"/>
  <c r="G66" i="47"/>
  <c r="F66" i="47"/>
  <c r="E66" i="47"/>
  <c r="D66" i="47"/>
  <c r="C66" i="47"/>
  <c r="B66" i="47"/>
  <c r="Z65" i="47"/>
  <c r="Y65" i="47"/>
  <c r="X65" i="47"/>
  <c r="W65" i="47"/>
  <c r="V65" i="47"/>
  <c r="U65" i="47"/>
  <c r="T65" i="47"/>
  <c r="S65" i="47"/>
  <c r="R65" i="47"/>
  <c r="Q65" i="47"/>
  <c r="P65" i="47"/>
  <c r="O65" i="47"/>
  <c r="N65" i="47"/>
  <c r="M65" i="47"/>
  <c r="L65" i="47"/>
  <c r="K65" i="47"/>
  <c r="J65" i="47"/>
  <c r="I65" i="47"/>
  <c r="H65" i="47"/>
  <c r="G65" i="47"/>
  <c r="F65" i="47"/>
  <c r="E65" i="47"/>
  <c r="D65" i="47"/>
  <c r="C65" i="47"/>
  <c r="B65" i="47"/>
  <c r="Z64" i="47"/>
  <c r="Y64" i="47"/>
  <c r="X64" i="47"/>
  <c r="W64" i="47"/>
  <c r="V64" i="47"/>
  <c r="U64" i="47"/>
  <c r="T64" i="47"/>
  <c r="S64" i="47"/>
  <c r="R64" i="47"/>
  <c r="Q64" i="47"/>
  <c r="P64" i="47"/>
  <c r="O64" i="47"/>
  <c r="N64" i="47"/>
  <c r="M64" i="47"/>
  <c r="L64" i="47"/>
  <c r="K64" i="47"/>
  <c r="J64" i="47"/>
  <c r="I64" i="47"/>
  <c r="H64" i="47"/>
  <c r="G64" i="47"/>
  <c r="F64" i="47"/>
  <c r="E64" i="47"/>
  <c r="D64" i="47"/>
  <c r="C64" i="47"/>
  <c r="B64" i="47"/>
  <c r="Z63" i="47"/>
  <c r="Y63" i="47"/>
  <c r="X63" i="47"/>
  <c r="W63" i="47"/>
  <c r="V63" i="47"/>
  <c r="U63" i="47"/>
  <c r="T63" i="47"/>
  <c r="S63" i="47"/>
  <c r="R63" i="47"/>
  <c r="Q63" i="47"/>
  <c r="P63" i="47"/>
  <c r="O63" i="47"/>
  <c r="N63" i="47"/>
  <c r="M63" i="47"/>
  <c r="L63" i="47"/>
  <c r="K63" i="47"/>
  <c r="J63" i="47"/>
  <c r="I63" i="47"/>
  <c r="H63" i="47"/>
  <c r="G63" i="47"/>
  <c r="F63" i="47"/>
  <c r="E63" i="47"/>
  <c r="D63" i="47"/>
  <c r="C63" i="47"/>
  <c r="B63" i="47"/>
  <c r="Z62" i="47"/>
  <c r="Y62" i="47"/>
  <c r="X62" i="47"/>
  <c r="W62" i="47"/>
  <c r="V62" i="47"/>
  <c r="U62" i="47"/>
  <c r="T62" i="47"/>
  <c r="S62" i="47"/>
  <c r="R62" i="47"/>
  <c r="Q62" i="47"/>
  <c r="P62" i="47"/>
  <c r="O62" i="47"/>
  <c r="N62" i="47"/>
  <c r="M62" i="47"/>
  <c r="L62" i="47"/>
  <c r="K62" i="47"/>
  <c r="J62" i="47"/>
  <c r="I62" i="47"/>
  <c r="H62" i="47"/>
  <c r="G62" i="47"/>
  <c r="F62" i="47"/>
  <c r="E62" i="47"/>
  <c r="D62" i="47"/>
  <c r="C62" i="47"/>
  <c r="B62" i="47"/>
  <c r="Z61" i="47"/>
  <c r="Y61" i="47"/>
  <c r="X61" i="47"/>
  <c r="W61" i="47"/>
  <c r="V61" i="47"/>
  <c r="U61" i="47"/>
  <c r="T61" i="47"/>
  <c r="S61" i="47"/>
  <c r="R61" i="47"/>
  <c r="Q61" i="47"/>
  <c r="P61" i="47"/>
  <c r="O61" i="47"/>
  <c r="N61" i="47"/>
  <c r="M61" i="47"/>
  <c r="L61" i="47"/>
  <c r="K61" i="47"/>
  <c r="J61" i="47"/>
  <c r="I61" i="47"/>
  <c r="H61" i="47"/>
  <c r="G61" i="47"/>
  <c r="F61" i="47"/>
  <c r="E61" i="47"/>
  <c r="D61" i="47"/>
  <c r="C61" i="47"/>
  <c r="B61" i="47"/>
  <c r="Z60" i="47"/>
  <c r="Y60" i="47"/>
  <c r="X60" i="47"/>
  <c r="W60" i="47"/>
  <c r="V60" i="47"/>
  <c r="U60" i="47"/>
  <c r="T60" i="47"/>
  <c r="S60" i="47"/>
  <c r="R60" i="47"/>
  <c r="Q60" i="47"/>
  <c r="P60" i="47"/>
  <c r="O60" i="47"/>
  <c r="N60" i="47"/>
  <c r="M60" i="47"/>
  <c r="L60" i="47"/>
  <c r="K60" i="47"/>
  <c r="J60" i="47"/>
  <c r="I60" i="47"/>
  <c r="H60" i="47"/>
  <c r="G60" i="47"/>
  <c r="F60" i="47"/>
  <c r="E60" i="47"/>
  <c r="D60" i="47"/>
  <c r="C60" i="47"/>
  <c r="B60" i="47"/>
  <c r="Z59" i="47"/>
  <c r="Y59" i="47"/>
  <c r="X59" i="47"/>
  <c r="W59" i="47"/>
  <c r="V59" i="47"/>
  <c r="U59" i="47"/>
  <c r="T59" i="47"/>
  <c r="S59" i="47"/>
  <c r="R59" i="47"/>
  <c r="Q59" i="47"/>
  <c r="P59" i="47"/>
  <c r="O59" i="47"/>
  <c r="N59" i="47"/>
  <c r="M59" i="47"/>
  <c r="L59" i="47"/>
  <c r="K59" i="47"/>
  <c r="J59" i="47"/>
  <c r="I59" i="47"/>
  <c r="H59" i="47"/>
  <c r="G59" i="47"/>
  <c r="F59" i="47"/>
  <c r="E59" i="47"/>
  <c r="D59" i="47"/>
  <c r="C59" i="47"/>
  <c r="B59" i="47"/>
  <c r="Z58" i="47"/>
  <c r="Y58" i="47"/>
  <c r="X58" i="47"/>
  <c r="W58" i="47"/>
  <c r="V58" i="47"/>
  <c r="U58" i="47"/>
  <c r="T58" i="47"/>
  <c r="S58" i="47"/>
  <c r="R58" i="47"/>
  <c r="Q58" i="47"/>
  <c r="P58" i="47"/>
  <c r="O58" i="47"/>
  <c r="N58" i="47"/>
  <c r="M58" i="47"/>
  <c r="L58" i="47"/>
  <c r="K58" i="47"/>
  <c r="J58" i="47"/>
  <c r="I58" i="47"/>
  <c r="H58" i="47"/>
  <c r="G58" i="47"/>
  <c r="F58" i="47"/>
  <c r="E58" i="47"/>
  <c r="D58" i="47"/>
  <c r="C58" i="47"/>
  <c r="B58" i="47"/>
  <c r="Z57" i="47"/>
  <c r="Y57" i="47"/>
  <c r="X57" i="47"/>
  <c r="W57" i="47"/>
  <c r="V57" i="47"/>
  <c r="U57" i="47"/>
  <c r="T57" i="47"/>
  <c r="S57" i="47"/>
  <c r="R57" i="47"/>
  <c r="Q57" i="47"/>
  <c r="P57" i="47"/>
  <c r="O57" i="47"/>
  <c r="N57" i="47"/>
  <c r="M57" i="47"/>
  <c r="L57" i="47"/>
  <c r="K57" i="47"/>
  <c r="J57" i="47"/>
  <c r="I57" i="47"/>
  <c r="H57" i="47"/>
  <c r="G57" i="47"/>
  <c r="F57" i="47"/>
  <c r="E57" i="47"/>
  <c r="D57" i="47"/>
  <c r="C57" i="47"/>
  <c r="B57" i="47"/>
  <c r="Z56" i="47"/>
  <c r="Y56" i="47"/>
  <c r="X56" i="47"/>
  <c r="W56" i="47"/>
  <c r="V56" i="47"/>
  <c r="U56" i="47"/>
  <c r="T56" i="47"/>
  <c r="S56" i="47"/>
  <c r="R56" i="47"/>
  <c r="Q56" i="47"/>
  <c r="P56" i="47"/>
  <c r="O56" i="47"/>
  <c r="N56" i="47"/>
  <c r="M56" i="47"/>
  <c r="L56" i="47"/>
  <c r="K56" i="47"/>
  <c r="J56" i="47"/>
  <c r="I56" i="47"/>
  <c r="H56" i="47"/>
  <c r="G56" i="47"/>
  <c r="F56" i="47"/>
  <c r="E56" i="47"/>
  <c r="D56" i="47"/>
  <c r="C56" i="47"/>
  <c r="B56" i="47"/>
  <c r="Z55" i="47"/>
  <c r="Y55" i="47"/>
  <c r="X55" i="47"/>
  <c r="W55" i="47"/>
  <c r="V55" i="47"/>
  <c r="U55" i="47"/>
  <c r="T55" i="47"/>
  <c r="S55" i="47"/>
  <c r="R55" i="47"/>
  <c r="Q55" i="47"/>
  <c r="P55" i="47"/>
  <c r="O55" i="47"/>
  <c r="N55" i="47"/>
  <c r="M55" i="47"/>
  <c r="L55" i="47"/>
  <c r="K55" i="47"/>
  <c r="J55" i="47"/>
  <c r="I55" i="47"/>
  <c r="H55" i="47"/>
  <c r="G55" i="47"/>
  <c r="F55" i="47"/>
  <c r="E55" i="47"/>
  <c r="D55" i="47"/>
  <c r="C55" i="47"/>
  <c r="B55" i="47"/>
  <c r="Z54" i="47"/>
  <c r="Y54" i="47"/>
  <c r="X54" i="47"/>
  <c r="W54" i="47"/>
  <c r="V54" i="47"/>
  <c r="U54" i="47"/>
  <c r="T54" i="47"/>
  <c r="S54" i="47"/>
  <c r="R54" i="47"/>
  <c r="Q54" i="47"/>
  <c r="P54" i="47"/>
  <c r="O54" i="47"/>
  <c r="N54" i="47"/>
  <c r="M54" i="47"/>
  <c r="L54" i="47"/>
  <c r="K54" i="47"/>
  <c r="J54" i="47"/>
  <c r="I54" i="47"/>
  <c r="H54" i="47"/>
  <c r="G54" i="47"/>
  <c r="F54" i="47"/>
  <c r="E54" i="47"/>
  <c r="D54" i="47"/>
  <c r="C54" i="47"/>
  <c r="B54" i="47"/>
  <c r="Z53" i="47"/>
  <c r="Y53" i="47"/>
  <c r="X53" i="47"/>
  <c r="W53" i="47"/>
  <c r="V53" i="47"/>
  <c r="U53" i="47"/>
  <c r="T53" i="47"/>
  <c r="S53" i="47"/>
  <c r="R53" i="47"/>
  <c r="Q53" i="47"/>
  <c r="P53" i="47"/>
  <c r="O53" i="47"/>
  <c r="N53" i="47"/>
  <c r="M53" i="47"/>
  <c r="L53" i="47"/>
  <c r="K53" i="47"/>
  <c r="J53" i="47"/>
  <c r="I53" i="47"/>
  <c r="H53" i="47"/>
  <c r="G53" i="47"/>
  <c r="F53" i="47"/>
  <c r="E53" i="47"/>
  <c r="D53" i="47"/>
  <c r="C53" i="47"/>
  <c r="B53" i="47"/>
  <c r="Z52" i="47"/>
  <c r="Y52" i="47"/>
  <c r="X52" i="47"/>
  <c r="W52" i="47"/>
  <c r="V52" i="47"/>
  <c r="U52" i="47"/>
  <c r="T52" i="47"/>
  <c r="S52" i="47"/>
  <c r="R52" i="47"/>
  <c r="Q52" i="47"/>
  <c r="P52" i="47"/>
  <c r="O52" i="47"/>
  <c r="N52" i="47"/>
  <c r="M52" i="47"/>
  <c r="L52" i="47"/>
  <c r="K52" i="47"/>
  <c r="J52" i="47"/>
  <c r="I52" i="47"/>
  <c r="H52" i="47"/>
  <c r="G52" i="47"/>
  <c r="F52" i="47"/>
  <c r="E52" i="47"/>
  <c r="D52" i="47"/>
  <c r="C52" i="47"/>
  <c r="B52" i="47"/>
  <c r="Z51" i="47"/>
  <c r="Y51" i="47"/>
  <c r="X51" i="47"/>
  <c r="W51" i="47"/>
  <c r="V51" i="47"/>
  <c r="U51" i="47"/>
  <c r="T51" i="47"/>
  <c r="S51" i="47"/>
  <c r="R51" i="47"/>
  <c r="Q51" i="47"/>
  <c r="P51" i="47"/>
  <c r="O51" i="47"/>
  <c r="N51" i="47"/>
  <c r="M51" i="47"/>
  <c r="L51" i="47"/>
  <c r="K51" i="47"/>
  <c r="J51" i="47"/>
  <c r="I51" i="47"/>
  <c r="H51" i="47"/>
  <c r="G51" i="47"/>
  <c r="F51" i="47"/>
  <c r="E51" i="47"/>
  <c r="D51" i="47"/>
  <c r="C51" i="47"/>
  <c r="B51" i="47"/>
  <c r="Z50" i="47"/>
  <c r="Y50" i="47"/>
  <c r="X50" i="47"/>
  <c r="W50" i="47"/>
  <c r="V50" i="47"/>
  <c r="U50" i="47"/>
  <c r="T50" i="47"/>
  <c r="S50" i="47"/>
  <c r="R50" i="47"/>
  <c r="Q50" i="47"/>
  <c r="P50" i="47"/>
  <c r="O50" i="47"/>
  <c r="N50" i="47"/>
  <c r="M50" i="47"/>
  <c r="L50" i="47"/>
  <c r="K50" i="47"/>
  <c r="J50" i="47"/>
  <c r="I50" i="47"/>
  <c r="H50" i="47"/>
  <c r="G50" i="47"/>
  <c r="F50" i="47"/>
  <c r="E50" i="47"/>
  <c r="D50" i="47"/>
  <c r="C50" i="47"/>
  <c r="B50" i="47"/>
  <c r="Z49" i="47"/>
  <c r="Y49" i="47"/>
  <c r="X49" i="47"/>
  <c r="W49" i="47"/>
  <c r="V49" i="47"/>
  <c r="U49" i="47"/>
  <c r="T49" i="47"/>
  <c r="S49" i="47"/>
  <c r="R49" i="47"/>
  <c r="Q49" i="47"/>
  <c r="P49" i="47"/>
  <c r="O49" i="47"/>
  <c r="N49" i="47"/>
  <c r="M49" i="47"/>
  <c r="L49" i="47"/>
  <c r="K49" i="47"/>
  <c r="J49" i="47"/>
  <c r="I49" i="47"/>
  <c r="H49" i="47"/>
  <c r="G49" i="47"/>
  <c r="F49" i="47"/>
  <c r="E49" i="47"/>
  <c r="D49" i="47"/>
  <c r="C49" i="47"/>
  <c r="B49" i="47"/>
  <c r="Z48" i="47"/>
  <c r="Y48" i="47"/>
  <c r="X48" i="47"/>
  <c r="W48" i="47"/>
  <c r="V48" i="47"/>
  <c r="U48" i="47"/>
  <c r="T48" i="47"/>
  <c r="S48" i="47"/>
  <c r="R48" i="47"/>
  <c r="Q48" i="47"/>
  <c r="P48" i="47"/>
  <c r="O48" i="47"/>
  <c r="N48" i="47"/>
  <c r="M48" i="47"/>
  <c r="L48" i="47"/>
  <c r="K48" i="47"/>
  <c r="J48" i="47"/>
  <c r="I48" i="47"/>
  <c r="H48" i="47"/>
  <c r="G48" i="47"/>
  <c r="F48" i="47"/>
  <c r="E48" i="47"/>
  <c r="D48" i="47"/>
  <c r="C48" i="47"/>
  <c r="B48" i="47"/>
  <c r="Z47" i="47"/>
  <c r="Y47" i="47"/>
  <c r="X47" i="47"/>
  <c r="W47" i="47"/>
  <c r="V47" i="47"/>
  <c r="U47" i="47"/>
  <c r="T47" i="47"/>
  <c r="S47" i="47"/>
  <c r="R47" i="47"/>
  <c r="Q47" i="47"/>
  <c r="P47" i="47"/>
  <c r="O47" i="47"/>
  <c r="N47" i="47"/>
  <c r="M47" i="47"/>
  <c r="L47" i="47"/>
  <c r="K47" i="47"/>
  <c r="J47" i="47"/>
  <c r="I47" i="47"/>
  <c r="H47" i="47"/>
  <c r="G47" i="47"/>
  <c r="F47" i="47"/>
  <c r="E47" i="47"/>
  <c r="D47" i="47"/>
  <c r="C47" i="47"/>
  <c r="B47" i="47"/>
  <c r="Z46" i="47"/>
  <c r="Y46" i="47"/>
  <c r="X46" i="47"/>
  <c r="W46" i="47"/>
  <c r="V46" i="47"/>
  <c r="U46" i="47"/>
  <c r="T46" i="47"/>
  <c r="S46" i="47"/>
  <c r="R46" i="47"/>
  <c r="Q46" i="47"/>
  <c r="P46" i="47"/>
  <c r="O46" i="47"/>
  <c r="N46" i="47"/>
  <c r="M46" i="47"/>
  <c r="L46" i="47"/>
  <c r="K46" i="47"/>
  <c r="J46" i="47"/>
  <c r="I46" i="47"/>
  <c r="H46" i="47"/>
  <c r="G46" i="47"/>
  <c r="F46" i="47"/>
  <c r="E46" i="47"/>
  <c r="D46" i="47"/>
  <c r="C46" i="47"/>
  <c r="B46" i="47"/>
  <c r="Z45" i="47"/>
  <c r="Y45" i="47"/>
  <c r="X45" i="47"/>
  <c r="W45" i="47"/>
  <c r="V45" i="47"/>
  <c r="U45" i="47"/>
  <c r="T45" i="47"/>
  <c r="S45" i="47"/>
  <c r="R45" i="47"/>
  <c r="Q45" i="47"/>
  <c r="P45" i="47"/>
  <c r="O45" i="47"/>
  <c r="N45" i="47"/>
  <c r="M45" i="47"/>
  <c r="L45" i="47"/>
  <c r="K45" i="47"/>
  <c r="J45" i="47"/>
  <c r="I45" i="47"/>
  <c r="H45" i="47"/>
  <c r="G45" i="47"/>
  <c r="F45" i="47"/>
  <c r="E45" i="47"/>
  <c r="D45" i="47"/>
  <c r="C45" i="47"/>
  <c r="B45" i="47"/>
  <c r="Z44" i="47"/>
  <c r="Y44" i="47"/>
  <c r="X44" i="47"/>
  <c r="W44" i="47"/>
  <c r="V44" i="47"/>
  <c r="U44" i="47"/>
  <c r="T44" i="47"/>
  <c r="S44" i="47"/>
  <c r="R44" i="47"/>
  <c r="Q44" i="47"/>
  <c r="P44" i="47"/>
  <c r="O44" i="47"/>
  <c r="N44" i="47"/>
  <c r="M44" i="47"/>
  <c r="L44" i="47"/>
  <c r="K44" i="47"/>
  <c r="J44" i="47"/>
  <c r="I44" i="47"/>
  <c r="H44" i="47"/>
  <c r="G44" i="47"/>
  <c r="F44" i="47"/>
  <c r="E44" i="47"/>
  <c r="D44" i="47"/>
  <c r="C44" i="47"/>
  <c r="B44" i="47"/>
  <c r="Z43" i="47"/>
  <c r="Y43" i="47"/>
  <c r="X43" i="47"/>
  <c r="W43" i="47"/>
  <c r="V43" i="47"/>
  <c r="U43" i="47"/>
  <c r="T43" i="47"/>
  <c r="S43" i="47"/>
  <c r="R43" i="47"/>
  <c r="Q43" i="47"/>
  <c r="P43" i="47"/>
  <c r="O43" i="47"/>
  <c r="N43" i="47"/>
  <c r="M43" i="47"/>
  <c r="L43" i="47"/>
  <c r="K43" i="47"/>
  <c r="J43" i="47"/>
  <c r="I43" i="47"/>
  <c r="H43" i="47"/>
  <c r="G43" i="47"/>
  <c r="F43" i="47"/>
  <c r="E43" i="47"/>
  <c r="D43" i="47"/>
  <c r="C43" i="47"/>
  <c r="B43" i="47"/>
  <c r="Z42" i="47"/>
  <c r="Y42" i="47"/>
  <c r="X42" i="47"/>
  <c r="W42" i="47"/>
  <c r="V42" i="47"/>
  <c r="U42" i="47"/>
  <c r="T42" i="47"/>
  <c r="S42" i="47"/>
  <c r="R42" i="47"/>
  <c r="Q42" i="47"/>
  <c r="P42" i="47"/>
  <c r="O42" i="47"/>
  <c r="N42" i="47"/>
  <c r="M42" i="47"/>
  <c r="L42" i="47"/>
  <c r="K42" i="47"/>
  <c r="J42" i="47"/>
  <c r="I42" i="47"/>
  <c r="H42" i="47"/>
  <c r="G42" i="47"/>
  <c r="F42" i="47"/>
  <c r="E42" i="47"/>
  <c r="D42" i="47"/>
  <c r="C42" i="47"/>
  <c r="B42" i="47"/>
  <c r="Z41" i="47"/>
  <c r="Y41" i="47"/>
  <c r="X41" i="47"/>
  <c r="W41" i="47"/>
  <c r="V41" i="47"/>
  <c r="U41" i="47"/>
  <c r="T41" i="47"/>
  <c r="S41" i="47"/>
  <c r="R41" i="47"/>
  <c r="Q41" i="47"/>
  <c r="P41" i="47"/>
  <c r="O41" i="47"/>
  <c r="N41" i="47"/>
  <c r="M41" i="47"/>
  <c r="L41" i="47"/>
  <c r="K41" i="47"/>
  <c r="J41" i="47"/>
  <c r="I41" i="47"/>
  <c r="H41" i="47"/>
  <c r="G41" i="47"/>
  <c r="F41" i="47"/>
  <c r="E41" i="47"/>
  <c r="D41" i="47"/>
  <c r="C41" i="47"/>
  <c r="B41" i="47"/>
  <c r="Z40" i="47"/>
  <c r="Y40" i="47"/>
  <c r="X40" i="47"/>
  <c r="W40" i="47"/>
  <c r="V40" i="47"/>
  <c r="U40" i="47"/>
  <c r="T40" i="47"/>
  <c r="S40" i="47"/>
  <c r="R40" i="47"/>
  <c r="Q40" i="47"/>
  <c r="P40" i="47"/>
  <c r="O40" i="47"/>
  <c r="N40" i="47"/>
  <c r="M40" i="47"/>
  <c r="L40" i="47"/>
  <c r="K40" i="47"/>
  <c r="J40" i="47"/>
  <c r="I40" i="47"/>
  <c r="H40" i="47"/>
  <c r="G40" i="47"/>
  <c r="F40" i="47"/>
  <c r="E40" i="47"/>
  <c r="D40" i="47"/>
  <c r="C40" i="47"/>
  <c r="B40" i="47"/>
  <c r="Z39" i="47"/>
  <c r="Y39" i="47"/>
  <c r="X39" i="47"/>
  <c r="W39" i="47"/>
  <c r="V39" i="47"/>
  <c r="U39" i="47"/>
  <c r="T39" i="47"/>
  <c r="S39" i="47"/>
  <c r="R39" i="47"/>
  <c r="Q39" i="47"/>
  <c r="P39" i="47"/>
  <c r="O39" i="47"/>
  <c r="N39" i="47"/>
  <c r="M39" i="47"/>
  <c r="L39" i="47"/>
  <c r="K39" i="47"/>
  <c r="J39" i="47"/>
  <c r="I39" i="47"/>
  <c r="H39" i="47"/>
  <c r="G39" i="47"/>
  <c r="F39" i="47"/>
  <c r="E39" i="47"/>
  <c r="D39" i="47"/>
  <c r="C39" i="47"/>
  <c r="B39" i="47"/>
  <c r="Z38" i="47"/>
  <c r="Y38" i="47"/>
  <c r="X38" i="47"/>
  <c r="W38" i="47"/>
  <c r="V38" i="47"/>
  <c r="U38" i="47"/>
  <c r="T38" i="47"/>
  <c r="S38" i="47"/>
  <c r="R38" i="47"/>
  <c r="Q38" i="47"/>
  <c r="P38" i="47"/>
  <c r="O38" i="47"/>
  <c r="N38" i="47"/>
  <c r="M38" i="47"/>
  <c r="L38" i="47"/>
  <c r="K38" i="47"/>
  <c r="J38" i="47"/>
  <c r="I38" i="47"/>
  <c r="H38" i="47"/>
  <c r="G38" i="47"/>
  <c r="F38" i="47"/>
  <c r="E38" i="47"/>
  <c r="D38" i="47"/>
  <c r="C38" i="47"/>
  <c r="B38" i="47"/>
  <c r="Z37" i="47"/>
  <c r="Y37" i="47"/>
  <c r="X37" i="47"/>
  <c r="W37" i="47"/>
  <c r="V37" i="47"/>
  <c r="U37" i="47"/>
  <c r="T37" i="47"/>
  <c r="S37" i="47"/>
  <c r="R37" i="47"/>
  <c r="Q37" i="47"/>
  <c r="P37" i="47"/>
  <c r="O37" i="47"/>
  <c r="N37" i="47"/>
  <c r="M37" i="47"/>
  <c r="L37" i="47"/>
  <c r="K37" i="47"/>
  <c r="J37" i="47"/>
  <c r="I37" i="47"/>
  <c r="H37" i="47"/>
  <c r="G37" i="47"/>
  <c r="F37" i="47"/>
  <c r="E37" i="47"/>
  <c r="D37" i="47"/>
  <c r="C37" i="47"/>
  <c r="B37" i="47"/>
  <c r="Z36" i="47"/>
  <c r="Y36" i="47"/>
  <c r="X36" i="47"/>
  <c r="W36" i="47"/>
  <c r="V36" i="47"/>
  <c r="U36" i="47"/>
  <c r="T36" i="47"/>
  <c r="S36" i="47"/>
  <c r="R36" i="47"/>
  <c r="Q36" i="47"/>
  <c r="P36" i="47"/>
  <c r="O36" i="47"/>
  <c r="N36" i="47"/>
  <c r="M36" i="47"/>
  <c r="L36" i="47"/>
  <c r="K36" i="47"/>
  <c r="J36" i="47"/>
  <c r="I36" i="47"/>
  <c r="H36" i="47"/>
  <c r="G36" i="47"/>
  <c r="F36" i="47"/>
  <c r="E36" i="47"/>
  <c r="D36" i="47"/>
  <c r="C36" i="47"/>
  <c r="B36" i="47"/>
  <c r="Z35" i="47"/>
  <c r="Y35" i="47"/>
  <c r="X35" i="47"/>
  <c r="W35" i="47"/>
  <c r="V35" i="47"/>
  <c r="U35" i="47"/>
  <c r="T35" i="47"/>
  <c r="S35" i="47"/>
  <c r="R35" i="47"/>
  <c r="Q35" i="47"/>
  <c r="P35" i="47"/>
  <c r="O35" i="47"/>
  <c r="N35" i="47"/>
  <c r="M35" i="47"/>
  <c r="L35" i="47"/>
  <c r="K35" i="47"/>
  <c r="J35" i="47"/>
  <c r="I35" i="47"/>
  <c r="H35" i="47"/>
  <c r="G35" i="47"/>
  <c r="F35" i="47"/>
  <c r="E35" i="47"/>
  <c r="D35" i="47"/>
  <c r="C35" i="47"/>
  <c r="B35" i="47"/>
  <c r="Z34" i="47"/>
  <c r="Y34" i="47"/>
  <c r="X34" i="47"/>
  <c r="W34" i="47"/>
  <c r="V34" i="47"/>
  <c r="U34" i="47"/>
  <c r="T34" i="47"/>
  <c r="S34" i="47"/>
  <c r="R34" i="47"/>
  <c r="Q34" i="47"/>
  <c r="P34" i="47"/>
  <c r="O34" i="47"/>
  <c r="N34" i="47"/>
  <c r="M34" i="47"/>
  <c r="L34" i="47"/>
  <c r="K34" i="47"/>
  <c r="J34" i="47"/>
  <c r="I34" i="47"/>
  <c r="H34" i="47"/>
  <c r="G34" i="47"/>
  <c r="F34" i="47"/>
  <c r="E34" i="47"/>
  <c r="D34" i="47"/>
  <c r="C34" i="47"/>
  <c r="B34" i="47"/>
  <c r="Z33" i="47"/>
  <c r="Y33" i="47"/>
  <c r="X33" i="47"/>
  <c r="W33" i="47"/>
  <c r="V33" i="47"/>
  <c r="U33" i="47"/>
  <c r="T33" i="47"/>
  <c r="S33" i="47"/>
  <c r="R33" i="47"/>
  <c r="Q33" i="47"/>
  <c r="P33" i="47"/>
  <c r="O33" i="47"/>
  <c r="N33" i="47"/>
  <c r="M33" i="47"/>
  <c r="L33" i="47"/>
  <c r="K33" i="47"/>
  <c r="J33" i="47"/>
  <c r="I33" i="47"/>
  <c r="H33" i="47"/>
  <c r="G33" i="47"/>
  <c r="F33" i="47"/>
  <c r="E33" i="47"/>
  <c r="D33" i="47"/>
  <c r="C33" i="47"/>
  <c r="B33" i="47"/>
  <c r="Z32" i="47"/>
  <c r="Y32" i="47"/>
  <c r="X32" i="47"/>
  <c r="W32" i="47"/>
  <c r="V32" i="47"/>
  <c r="U32" i="47"/>
  <c r="T32" i="47"/>
  <c r="S32" i="47"/>
  <c r="R32" i="47"/>
  <c r="Q32" i="47"/>
  <c r="P32" i="47"/>
  <c r="O32" i="47"/>
  <c r="N32" i="47"/>
  <c r="M32" i="47"/>
  <c r="L32" i="47"/>
  <c r="K32" i="47"/>
  <c r="J32" i="47"/>
  <c r="I32" i="47"/>
  <c r="H32" i="47"/>
  <c r="G32" i="47"/>
  <c r="F32" i="47"/>
  <c r="E32" i="47"/>
  <c r="D32" i="47"/>
  <c r="C32" i="47"/>
  <c r="B32" i="47"/>
  <c r="Z31" i="47"/>
  <c r="Y31" i="47"/>
  <c r="X31" i="47"/>
  <c r="W31" i="47"/>
  <c r="V31" i="47"/>
  <c r="U31" i="47"/>
  <c r="T31" i="47"/>
  <c r="S31" i="47"/>
  <c r="R31" i="47"/>
  <c r="Q31" i="47"/>
  <c r="P31" i="47"/>
  <c r="O31" i="47"/>
  <c r="N31" i="47"/>
  <c r="M31" i="47"/>
  <c r="L31" i="47"/>
  <c r="K31" i="47"/>
  <c r="J31" i="47"/>
  <c r="I31" i="47"/>
  <c r="H31" i="47"/>
  <c r="G31" i="47"/>
  <c r="F31" i="47"/>
  <c r="E31" i="47"/>
  <c r="D31" i="47"/>
  <c r="C31" i="47"/>
  <c r="B31" i="47"/>
  <c r="Z30" i="47"/>
  <c r="Y30" i="47"/>
  <c r="X30" i="47"/>
  <c r="W30" i="47"/>
  <c r="V30" i="47"/>
  <c r="U30" i="47"/>
  <c r="T30" i="47"/>
  <c r="S30" i="47"/>
  <c r="R30" i="47"/>
  <c r="Q30" i="47"/>
  <c r="P30" i="47"/>
  <c r="O30" i="47"/>
  <c r="N30" i="47"/>
  <c r="M30" i="47"/>
  <c r="L30" i="47"/>
  <c r="K30" i="47"/>
  <c r="J30" i="47"/>
  <c r="I30" i="47"/>
  <c r="H30" i="47"/>
  <c r="G30" i="47"/>
  <c r="F30" i="47"/>
  <c r="E30" i="47"/>
  <c r="D30" i="47"/>
  <c r="C30" i="47"/>
  <c r="B30" i="47"/>
  <c r="Z29" i="47"/>
  <c r="Y29" i="47"/>
  <c r="X29" i="47"/>
  <c r="W29" i="47"/>
  <c r="V29" i="47"/>
  <c r="U29" i="47"/>
  <c r="T29" i="47"/>
  <c r="S29" i="47"/>
  <c r="R29" i="47"/>
  <c r="Q29" i="47"/>
  <c r="P29" i="47"/>
  <c r="O29" i="47"/>
  <c r="N29" i="47"/>
  <c r="M29" i="47"/>
  <c r="L29" i="47"/>
  <c r="K29" i="47"/>
  <c r="J29" i="47"/>
  <c r="I29" i="47"/>
  <c r="H29" i="47"/>
  <c r="G29" i="47"/>
  <c r="F29" i="47"/>
  <c r="E29" i="47"/>
  <c r="D29" i="47"/>
  <c r="C29" i="47"/>
  <c r="B29" i="47"/>
  <c r="Z28" i="47"/>
  <c r="Y28" i="47"/>
  <c r="X28" i="47"/>
  <c r="W28" i="47"/>
  <c r="V28" i="47"/>
  <c r="U28" i="47"/>
  <c r="T28" i="47"/>
  <c r="S28" i="47"/>
  <c r="R28" i="47"/>
  <c r="Q28" i="47"/>
  <c r="P28" i="47"/>
  <c r="O28" i="47"/>
  <c r="N28" i="47"/>
  <c r="M28" i="47"/>
  <c r="L28" i="47"/>
  <c r="K28" i="47"/>
  <c r="J28" i="47"/>
  <c r="I28" i="47"/>
  <c r="H28" i="47"/>
  <c r="G28" i="47"/>
  <c r="F28" i="47"/>
  <c r="E28" i="47"/>
  <c r="D28" i="47"/>
  <c r="C28" i="47"/>
  <c r="B28" i="47"/>
  <c r="Z27" i="47"/>
  <c r="Y27" i="47"/>
  <c r="X27" i="47"/>
  <c r="W27" i="47"/>
  <c r="V27" i="47"/>
  <c r="U27" i="47"/>
  <c r="T27" i="47"/>
  <c r="S27" i="47"/>
  <c r="R27" i="47"/>
  <c r="Q27" i="47"/>
  <c r="P27" i="47"/>
  <c r="O27" i="47"/>
  <c r="N27" i="47"/>
  <c r="M27" i="47"/>
  <c r="L27" i="47"/>
  <c r="K27" i="47"/>
  <c r="J27" i="47"/>
  <c r="I27" i="47"/>
  <c r="H27" i="47"/>
  <c r="G27" i="47"/>
  <c r="F27" i="47"/>
  <c r="E27" i="47"/>
  <c r="D27" i="47"/>
  <c r="C27" i="47"/>
  <c r="B27" i="47"/>
  <c r="Z26" i="47"/>
  <c r="Y26" i="47"/>
  <c r="X26" i="47"/>
  <c r="W26" i="47"/>
  <c r="V26" i="47"/>
  <c r="U26" i="47"/>
  <c r="T26" i="47"/>
  <c r="S26" i="47"/>
  <c r="R26" i="47"/>
  <c r="Q26" i="47"/>
  <c r="P26" i="47"/>
  <c r="O26" i="47"/>
  <c r="N26" i="47"/>
  <c r="M26" i="47"/>
  <c r="L26" i="47"/>
  <c r="K26" i="47"/>
  <c r="J26" i="47"/>
  <c r="I26" i="47"/>
  <c r="H26" i="47"/>
  <c r="G26" i="47"/>
  <c r="F26" i="47"/>
  <c r="E26" i="47"/>
  <c r="D26" i="47"/>
  <c r="C26" i="47"/>
  <c r="B26" i="47"/>
  <c r="Z25" i="47"/>
  <c r="Y25" i="47"/>
  <c r="X25" i="47"/>
  <c r="W25" i="47"/>
  <c r="V25" i="47"/>
  <c r="U25" i="47"/>
  <c r="T25" i="47"/>
  <c r="S25" i="47"/>
  <c r="R25" i="47"/>
  <c r="Q25" i="47"/>
  <c r="P25" i="47"/>
  <c r="O25" i="47"/>
  <c r="N25" i="47"/>
  <c r="M25" i="47"/>
  <c r="L25" i="47"/>
  <c r="K25" i="47"/>
  <c r="J25" i="47"/>
  <c r="I25" i="47"/>
  <c r="H25" i="47"/>
  <c r="G25" i="47"/>
  <c r="F25" i="47"/>
  <c r="E25" i="47"/>
  <c r="D25" i="47"/>
  <c r="C25" i="47"/>
  <c r="B25" i="47"/>
  <c r="Z24" i="47"/>
  <c r="Y24" i="47"/>
  <c r="X24" i="47"/>
  <c r="W24" i="47"/>
  <c r="V24" i="47"/>
  <c r="U24" i="47"/>
  <c r="T24" i="47"/>
  <c r="S24" i="47"/>
  <c r="R24" i="47"/>
  <c r="Q24" i="47"/>
  <c r="P24" i="47"/>
  <c r="O24" i="47"/>
  <c r="N24" i="47"/>
  <c r="M24" i="47"/>
  <c r="L24" i="47"/>
  <c r="K24" i="47"/>
  <c r="J24" i="47"/>
  <c r="I24" i="47"/>
  <c r="H24" i="47"/>
  <c r="G24" i="47"/>
  <c r="F24" i="47"/>
  <c r="E24" i="47"/>
  <c r="D24" i="47"/>
  <c r="C24" i="47"/>
  <c r="B24" i="47"/>
  <c r="Z23" i="47"/>
  <c r="Y23" i="47"/>
  <c r="X23" i="47"/>
  <c r="W23" i="47"/>
  <c r="V23" i="47"/>
  <c r="U23" i="47"/>
  <c r="T23" i="47"/>
  <c r="S23" i="47"/>
  <c r="R23" i="47"/>
  <c r="Q23" i="47"/>
  <c r="P23" i="47"/>
  <c r="O23" i="47"/>
  <c r="N23" i="47"/>
  <c r="M23" i="47"/>
  <c r="L23" i="47"/>
  <c r="K23" i="47"/>
  <c r="J23" i="47"/>
  <c r="I23" i="47"/>
  <c r="H23" i="47"/>
  <c r="G23" i="47"/>
  <c r="F23" i="47"/>
  <c r="E23" i="47"/>
  <c r="D23" i="47"/>
  <c r="C23" i="47"/>
  <c r="B23" i="47"/>
  <c r="Z22" i="47"/>
  <c r="Y22" i="47"/>
  <c r="X22" i="47"/>
  <c r="W22" i="47"/>
  <c r="V22" i="47"/>
  <c r="U22" i="47"/>
  <c r="T22" i="47"/>
  <c r="S22" i="47"/>
  <c r="R22" i="47"/>
  <c r="Q22" i="47"/>
  <c r="P22" i="47"/>
  <c r="O22" i="47"/>
  <c r="N22" i="47"/>
  <c r="M22" i="47"/>
  <c r="L22" i="47"/>
  <c r="K22" i="47"/>
  <c r="J22" i="47"/>
  <c r="I22" i="47"/>
  <c r="H22" i="47"/>
  <c r="G22" i="47"/>
  <c r="F22" i="47"/>
  <c r="E22" i="47"/>
  <c r="D22" i="47"/>
  <c r="C22" i="47"/>
  <c r="B22" i="47"/>
  <c r="Z21" i="47"/>
  <c r="Y21" i="47"/>
  <c r="X21" i="47"/>
  <c r="W21" i="47"/>
  <c r="V21" i="47"/>
  <c r="U21" i="47"/>
  <c r="T21" i="47"/>
  <c r="S21" i="47"/>
  <c r="R21" i="47"/>
  <c r="Q21" i="47"/>
  <c r="P21" i="47"/>
  <c r="O21" i="47"/>
  <c r="N21" i="47"/>
  <c r="M21" i="47"/>
  <c r="L21" i="47"/>
  <c r="K21" i="47"/>
  <c r="J21" i="47"/>
  <c r="I21" i="47"/>
  <c r="H21" i="47"/>
  <c r="G21" i="47"/>
  <c r="F21" i="47"/>
  <c r="E21" i="47"/>
  <c r="D21" i="47"/>
  <c r="C21" i="47"/>
  <c r="B21" i="47"/>
  <c r="Z20" i="47"/>
  <c r="Y20" i="47"/>
  <c r="X20" i="47"/>
  <c r="W20" i="47"/>
  <c r="V20" i="47"/>
  <c r="U20" i="47"/>
  <c r="T20" i="47"/>
  <c r="S20" i="47"/>
  <c r="R20" i="47"/>
  <c r="Q20" i="47"/>
  <c r="P20" i="47"/>
  <c r="O20" i="47"/>
  <c r="N20" i="47"/>
  <c r="M20" i="47"/>
  <c r="L20" i="47"/>
  <c r="K20" i="47"/>
  <c r="J20" i="47"/>
  <c r="I20" i="47"/>
  <c r="H20" i="47"/>
  <c r="G20" i="47"/>
  <c r="F20" i="47"/>
  <c r="E20" i="47"/>
  <c r="D20" i="47"/>
  <c r="C20" i="47"/>
  <c r="B20" i="47"/>
  <c r="Z19" i="47"/>
  <c r="Y19" i="47"/>
  <c r="X19" i="47"/>
  <c r="W19" i="47"/>
  <c r="V19" i="47"/>
  <c r="U19" i="47"/>
  <c r="T19" i="47"/>
  <c r="S19" i="47"/>
  <c r="R19" i="47"/>
  <c r="Q19" i="47"/>
  <c r="P19" i="47"/>
  <c r="O19" i="47"/>
  <c r="N19" i="47"/>
  <c r="M19" i="47"/>
  <c r="L19" i="47"/>
  <c r="K19" i="47"/>
  <c r="J19" i="47"/>
  <c r="I19" i="47"/>
  <c r="H19" i="47"/>
  <c r="G19" i="47"/>
  <c r="F19" i="47"/>
  <c r="E19" i="47"/>
  <c r="D19" i="47"/>
  <c r="C19" i="47"/>
  <c r="B19" i="47"/>
  <c r="Z18" i="47"/>
  <c r="Y18" i="47"/>
  <c r="X18" i="47"/>
  <c r="W18" i="47"/>
  <c r="V18" i="47"/>
  <c r="U18" i="47"/>
  <c r="T18" i="47"/>
  <c r="S18" i="47"/>
  <c r="R18" i="47"/>
  <c r="Q18" i="47"/>
  <c r="P18" i="47"/>
  <c r="O18" i="47"/>
  <c r="N18" i="47"/>
  <c r="M18" i="47"/>
  <c r="L18" i="47"/>
  <c r="K18" i="47"/>
  <c r="J18" i="47"/>
  <c r="I18" i="47"/>
  <c r="H18" i="47"/>
  <c r="G18" i="47"/>
  <c r="F18" i="47"/>
  <c r="E18" i="47"/>
  <c r="D18" i="47"/>
  <c r="C18" i="47"/>
  <c r="B18" i="47"/>
  <c r="Z17" i="47"/>
  <c r="Y17" i="47"/>
  <c r="X17" i="47"/>
  <c r="W17" i="47"/>
  <c r="V17" i="47"/>
  <c r="U17" i="47"/>
  <c r="T17" i="47"/>
  <c r="S17" i="47"/>
  <c r="R17" i="47"/>
  <c r="Q17" i="47"/>
  <c r="P17" i="47"/>
  <c r="O17" i="47"/>
  <c r="N17" i="47"/>
  <c r="M17" i="47"/>
  <c r="L17" i="47"/>
  <c r="K17" i="47"/>
  <c r="J17" i="47"/>
  <c r="I17" i="47"/>
  <c r="H17" i="47"/>
  <c r="G17" i="47"/>
  <c r="F17" i="47"/>
  <c r="E17" i="47"/>
  <c r="D17" i="47"/>
  <c r="C17" i="47"/>
  <c r="B17" i="47"/>
  <c r="Z16" i="47"/>
  <c r="Y16" i="47"/>
  <c r="X16" i="47"/>
  <c r="W16" i="47"/>
  <c r="V16" i="47"/>
  <c r="U16" i="47"/>
  <c r="T16" i="47"/>
  <c r="S16" i="47"/>
  <c r="R16" i="47"/>
  <c r="Q16" i="47"/>
  <c r="P16" i="47"/>
  <c r="O16" i="47"/>
  <c r="N16" i="47"/>
  <c r="M16" i="47"/>
  <c r="L16" i="47"/>
  <c r="K16" i="47"/>
  <c r="J16" i="47"/>
  <c r="I16" i="47"/>
  <c r="H16" i="47"/>
  <c r="G16" i="47"/>
  <c r="F16" i="47"/>
  <c r="E16" i="47"/>
  <c r="D16" i="47"/>
  <c r="C16" i="47"/>
  <c r="B16" i="47"/>
  <c r="Z15" i="47"/>
  <c r="Y15" i="47"/>
  <c r="X15" i="47"/>
  <c r="W15" i="47"/>
  <c r="V15" i="47"/>
  <c r="U15" i="47"/>
  <c r="T15" i="47"/>
  <c r="S15" i="47"/>
  <c r="R15" i="47"/>
  <c r="Q15" i="47"/>
  <c r="P15" i="47"/>
  <c r="O15" i="47"/>
  <c r="N15" i="47"/>
  <c r="M15" i="47"/>
  <c r="L15" i="47"/>
  <c r="K15" i="47"/>
  <c r="J15" i="47"/>
  <c r="I15" i="47"/>
  <c r="H15" i="47"/>
  <c r="G15" i="47"/>
  <c r="F15" i="47"/>
  <c r="E15" i="47"/>
  <c r="D15" i="47"/>
  <c r="C15" i="47"/>
  <c r="B15" i="47"/>
  <c r="Z14" i="47"/>
  <c r="Y14" i="47"/>
  <c r="X14" i="47"/>
  <c r="W14" i="47"/>
  <c r="V14" i="47"/>
  <c r="U14" i="47"/>
  <c r="T14" i="47"/>
  <c r="S14" i="47"/>
  <c r="R14" i="47"/>
  <c r="Q14" i="47"/>
  <c r="P14" i="47"/>
  <c r="O14" i="47"/>
  <c r="N14" i="47"/>
  <c r="M14" i="47"/>
  <c r="L14" i="47"/>
  <c r="K14" i="47"/>
  <c r="J14" i="47"/>
  <c r="I14" i="47"/>
  <c r="H14" i="47"/>
  <c r="G14" i="47"/>
  <c r="F14" i="47"/>
  <c r="E14" i="47"/>
  <c r="D14" i="47"/>
  <c r="Z13" i="47"/>
  <c r="Y13" i="47"/>
  <c r="X13" i="47"/>
  <c r="W13" i="47"/>
  <c r="V13" i="47"/>
  <c r="U13" i="47"/>
  <c r="T13" i="47"/>
  <c r="S13" i="47"/>
  <c r="R13" i="47"/>
  <c r="Q13" i="47"/>
  <c r="P13" i="47"/>
  <c r="O13" i="47"/>
  <c r="N13" i="47"/>
  <c r="M13" i="47"/>
  <c r="L13" i="47"/>
  <c r="K13" i="47"/>
  <c r="J13" i="47"/>
  <c r="I13" i="47"/>
  <c r="H13" i="47"/>
  <c r="G13" i="47"/>
  <c r="F13" i="47"/>
  <c r="E13" i="47"/>
  <c r="D13" i="47"/>
  <c r="C13" i="47"/>
  <c r="C14" i="47" s="1"/>
  <c r="B13" i="47"/>
  <c r="B14" i="47" s="1"/>
  <c r="Z12" i="47"/>
  <c r="Y12" i="47"/>
  <c r="X12" i="47"/>
  <c r="W12" i="47"/>
  <c r="V12" i="47"/>
  <c r="U12" i="47"/>
  <c r="T12" i="47"/>
  <c r="S12" i="47"/>
  <c r="R12" i="47"/>
  <c r="Q12" i="47"/>
  <c r="P12" i="47"/>
  <c r="O12" i="47"/>
  <c r="N12" i="47"/>
  <c r="M12" i="47"/>
  <c r="L12" i="47"/>
  <c r="K12" i="47"/>
  <c r="J12" i="47"/>
  <c r="I12" i="47"/>
  <c r="H12" i="47"/>
  <c r="G12" i="47"/>
  <c r="F12" i="47"/>
  <c r="E12" i="47"/>
  <c r="D12" i="47"/>
  <c r="C12" i="47"/>
  <c r="B12" i="47"/>
  <c r="Z11" i="47"/>
  <c r="Y11" i="47"/>
  <c r="X11" i="47"/>
  <c r="W11" i="47"/>
  <c r="V11" i="47"/>
  <c r="U11" i="47"/>
  <c r="T11" i="47"/>
  <c r="S11" i="47"/>
  <c r="R11" i="47"/>
  <c r="Q11" i="47"/>
  <c r="P11" i="47"/>
  <c r="O11" i="47"/>
  <c r="N11" i="47"/>
  <c r="M11" i="47"/>
  <c r="L11" i="47"/>
  <c r="K11" i="47"/>
  <c r="J11" i="47"/>
  <c r="I11" i="47"/>
  <c r="H11" i="47"/>
  <c r="G11" i="47"/>
  <c r="F11" i="47"/>
  <c r="E11" i="47"/>
  <c r="D11" i="47"/>
  <c r="C11" i="47"/>
  <c r="B11" i="47"/>
  <c r="Z10" i="47"/>
  <c r="Y10" i="47"/>
  <c r="X10" i="47"/>
  <c r="W10" i="47"/>
  <c r="V10" i="47"/>
  <c r="U10" i="47"/>
  <c r="T10" i="47"/>
  <c r="S10" i="47"/>
  <c r="R10" i="47"/>
  <c r="Q10" i="47"/>
  <c r="P10" i="47"/>
  <c r="O10" i="47"/>
  <c r="N10" i="47"/>
  <c r="M10" i="47"/>
  <c r="L10" i="47"/>
  <c r="K10" i="47"/>
  <c r="J10" i="47"/>
  <c r="I10" i="47"/>
  <c r="H10" i="47"/>
  <c r="G10" i="47"/>
  <c r="F10" i="47"/>
  <c r="E10" i="47"/>
  <c r="D10" i="47"/>
  <c r="C10" i="47"/>
  <c r="B10" i="47"/>
  <c r="Z9" i="47"/>
  <c r="Y9" i="47"/>
  <c r="X9" i="47"/>
  <c r="W9" i="47"/>
  <c r="V9" i="47"/>
  <c r="U9" i="47"/>
  <c r="T9" i="47"/>
  <c r="S9" i="47"/>
  <c r="R9" i="47"/>
  <c r="Q9" i="47"/>
  <c r="P9" i="47"/>
  <c r="O9" i="47"/>
  <c r="N9" i="47"/>
  <c r="M9" i="47"/>
  <c r="L9" i="47"/>
  <c r="K9" i="47"/>
  <c r="J9" i="47"/>
  <c r="I9" i="47"/>
  <c r="H9" i="47"/>
  <c r="G9" i="47"/>
  <c r="F9" i="47"/>
  <c r="E9" i="47"/>
  <c r="D9" i="47"/>
  <c r="C9" i="47"/>
  <c r="B9" i="47"/>
  <c r="Z8" i="47"/>
  <c r="Y8" i="47"/>
  <c r="X8" i="47"/>
  <c r="W8" i="47"/>
  <c r="V8" i="47"/>
  <c r="U8" i="47"/>
  <c r="T8" i="47"/>
  <c r="S8" i="47"/>
  <c r="R8" i="47"/>
  <c r="Q8" i="47"/>
  <c r="P8" i="47"/>
  <c r="O8" i="47"/>
  <c r="N8" i="47"/>
  <c r="M8" i="47"/>
  <c r="L8" i="47"/>
  <c r="K8" i="47"/>
  <c r="J8" i="47"/>
  <c r="I8" i="47"/>
  <c r="H8" i="47"/>
  <c r="G8" i="47"/>
  <c r="F8" i="47"/>
  <c r="E8" i="47"/>
  <c r="D8" i="47"/>
  <c r="C8" i="47"/>
  <c r="B8" i="47"/>
  <c r="Z7" i="47"/>
  <c r="Y7" i="47"/>
  <c r="X7" i="47"/>
  <c r="W7" i="47"/>
  <c r="V7" i="47"/>
  <c r="U7" i="47"/>
  <c r="T7" i="47"/>
  <c r="S7" i="47"/>
  <c r="R7" i="47"/>
  <c r="Q7" i="47"/>
  <c r="P7" i="47"/>
  <c r="O7" i="47"/>
  <c r="N7" i="47"/>
  <c r="M7" i="47"/>
  <c r="L7" i="47"/>
  <c r="K7" i="47"/>
  <c r="J7" i="47"/>
  <c r="I7" i="47"/>
  <c r="H7" i="47"/>
  <c r="G7" i="47"/>
  <c r="F7" i="47"/>
  <c r="E7" i="47"/>
  <c r="D7" i="47"/>
  <c r="C7" i="47"/>
  <c r="B7" i="47"/>
  <c r="Z6" i="47"/>
  <c r="Y6" i="47"/>
  <c r="X6" i="47"/>
  <c r="W6" i="47"/>
  <c r="V6" i="47"/>
  <c r="U6" i="47"/>
  <c r="T6" i="47"/>
  <c r="S6" i="47"/>
  <c r="R6" i="47"/>
  <c r="Q6" i="47"/>
  <c r="P6" i="47"/>
  <c r="O6" i="47"/>
  <c r="N6" i="47"/>
  <c r="M6" i="47"/>
  <c r="L6" i="47"/>
  <c r="K6" i="47"/>
  <c r="J6" i="47"/>
  <c r="I6" i="47"/>
  <c r="H6" i="47"/>
  <c r="G6" i="47"/>
  <c r="F6" i="47"/>
  <c r="E6" i="47"/>
  <c r="D6" i="47"/>
  <c r="C6" i="47"/>
  <c r="B6" i="47"/>
  <c r="Z5" i="47"/>
  <c r="Y5" i="47"/>
  <c r="X5" i="47"/>
  <c r="W5" i="47"/>
  <c r="V5" i="47"/>
  <c r="U5" i="47"/>
  <c r="T5" i="47"/>
  <c r="S5" i="47"/>
  <c r="R5" i="47"/>
  <c r="Q5" i="47"/>
  <c r="P5" i="47"/>
  <c r="O5" i="47"/>
  <c r="N5" i="47"/>
  <c r="M5" i="47"/>
  <c r="L5" i="47"/>
  <c r="K5" i="47"/>
  <c r="J5" i="47"/>
  <c r="I5" i="47"/>
  <c r="H5" i="47"/>
  <c r="G5" i="47"/>
  <c r="F5" i="47"/>
  <c r="E5" i="47"/>
  <c r="D5" i="47"/>
  <c r="C5" i="47"/>
  <c r="B5" i="47"/>
  <c r="Z4" i="47"/>
  <c r="Y4" i="47"/>
  <c r="X4" i="47"/>
  <c r="W4" i="47"/>
  <c r="V4" i="47"/>
  <c r="U4" i="47"/>
  <c r="T4" i="47"/>
  <c r="S4" i="47"/>
  <c r="R4" i="47"/>
  <c r="Q4" i="47"/>
  <c r="P4" i="47"/>
  <c r="O4" i="47"/>
  <c r="N4" i="47"/>
  <c r="M4" i="47"/>
  <c r="L4" i="47"/>
  <c r="K4" i="47"/>
  <c r="J4" i="47"/>
  <c r="I4" i="47"/>
  <c r="H4" i="47"/>
  <c r="G4" i="47"/>
  <c r="F4" i="47"/>
  <c r="E4" i="47"/>
  <c r="D4" i="47"/>
  <c r="C4" i="47"/>
  <c r="B4" i="47"/>
  <c r="Z3" i="47"/>
  <c r="Y3" i="47"/>
  <c r="X3" i="47"/>
  <c r="W3" i="47"/>
  <c r="V3" i="47"/>
  <c r="U3" i="47"/>
  <c r="T3" i="47"/>
  <c r="S3" i="47"/>
  <c r="R3" i="47"/>
  <c r="Q3" i="47"/>
  <c r="P3" i="47"/>
  <c r="O3" i="47"/>
  <c r="N3" i="47"/>
  <c r="M3" i="47"/>
  <c r="L3" i="47"/>
  <c r="K3" i="47"/>
  <c r="J3" i="47"/>
  <c r="I3" i="47"/>
  <c r="H3" i="47"/>
  <c r="G3" i="47"/>
  <c r="F3" i="47"/>
  <c r="E3" i="47"/>
  <c r="D3" i="47"/>
  <c r="C3" i="47"/>
  <c r="B3" i="47"/>
  <c r="Z2" i="47"/>
  <c r="Y2" i="47"/>
  <c r="X2" i="47"/>
  <c r="W2" i="47"/>
  <c r="V2" i="47"/>
  <c r="U2" i="47"/>
  <c r="T2" i="47"/>
  <c r="S2" i="47"/>
  <c r="R2" i="47"/>
  <c r="Q2" i="47"/>
  <c r="P2" i="47"/>
  <c r="O2" i="47"/>
  <c r="N2" i="47"/>
  <c r="M2" i="47"/>
  <c r="L2" i="47"/>
  <c r="K2" i="47"/>
  <c r="J2" i="47"/>
  <c r="I2" i="47"/>
  <c r="H2" i="47"/>
  <c r="G2" i="47"/>
  <c r="F2" i="47"/>
  <c r="E2" i="47"/>
  <c r="D2" i="47"/>
  <c r="C2" i="47"/>
  <c r="B2" i="47"/>
  <c r="Z60" i="46"/>
  <c r="Y60" i="46"/>
  <c r="X60" i="46"/>
  <c r="W60" i="46"/>
  <c r="V60" i="46"/>
  <c r="U60" i="46"/>
  <c r="T60" i="46"/>
  <c r="S60" i="46"/>
  <c r="R60" i="46"/>
  <c r="Q60" i="46"/>
  <c r="P60" i="46"/>
  <c r="O60" i="46"/>
  <c r="N60" i="46"/>
  <c r="M60" i="46"/>
  <c r="L60" i="46"/>
  <c r="K60" i="46"/>
  <c r="J60" i="46"/>
  <c r="I60" i="46"/>
  <c r="H60" i="46"/>
  <c r="G60" i="46"/>
  <c r="F60" i="46"/>
  <c r="E60" i="46"/>
  <c r="D60" i="46"/>
  <c r="C60" i="46"/>
  <c r="B60" i="46"/>
  <c r="Z59" i="46"/>
  <c r="Y59" i="46"/>
  <c r="X59" i="46"/>
  <c r="W59" i="46"/>
  <c r="V59" i="46"/>
  <c r="U59" i="46"/>
  <c r="T59" i="46"/>
  <c r="S59" i="46"/>
  <c r="R59" i="46"/>
  <c r="Q59" i="46"/>
  <c r="P59" i="46"/>
  <c r="O59" i="46"/>
  <c r="N59" i="46"/>
  <c r="M59" i="46"/>
  <c r="L59" i="46"/>
  <c r="K59" i="46"/>
  <c r="J59" i="46"/>
  <c r="I59" i="46"/>
  <c r="H59" i="46"/>
  <c r="G59" i="46"/>
  <c r="F59" i="46"/>
  <c r="E59" i="46"/>
  <c r="D59" i="46"/>
  <c r="C59" i="46"/>
  <c r="B59" i="46"/>
  <c r="Z58" i="46"/>
  <c r="Y58" i="46"/>
  <c r="X58" i="46"/>
  <c r="W58" i="46"/>
  <c r="V58" i="46"/>
  <c r="U58" i="46"/>
  <c r="T58" i="46"/>
  <c r="S58" i="46"/>
  <c r="R58" i="46"/>
  <c r="Q58" i="46"/>
  <c r="P58" i="46"/>
  <c r="O58" i="46"/>
  <c r="N58" i="46"/>
  <c r="M58" i="46"/>
  <c r="L58" i="46"/>
  <c r="K58" i="46"/>
  <c r="J58" i="46"/>
  <c r="I58" i="46"/>
  <c r="H58" i="46"/>
  <c r="G58" i="46"/>
  <c r="F58" i="46"/>
  <c r="E58" i="46"/>
  <c r="D58" i="46"/>
  <c r="C58" i="46"/>
  <c r="B58" i="46"/>
  <c r="Z57" i="46"/>
  <c r="Y57" i="46"/>
  <c r="X57" i="46"/>
  <c r="W57" i="46"/>
  <c r="V57" i="46"/>
  <c r="U57" i="46"/>
  <c r="T57" i="46"/>
  <c r="S57" i="46"/>
  <c r="R57" i="46"/>
  <c r="Q57" i="46"/>
  <c r="P57" i="46"/>
  <c r="O57" i="46"/>
  <c r="N57" i="46"/>
  <c r="M57" i="46"/>
  <c r="L57" i="46"/>
  <c r="K57" i="46"/>
  <c r="J57" i="46"/>
  <c r="I57" i="46"/>
  <c r="H57" i="46"/>
  <c r="G57" i="46"/>
  <c r="F57" i="46"/>
  <c r="E57" i="46"/>
  <c r="D57" i="46"/>
  <c r="C57" i="46"/>
  <c r="B57" i="46"/>
  <c r="Z56" i="46"/>
  <c r="Y56" i="46"/>
  <c r="X56" i="46"/>
  <c r="W56" i="46"/>
  <c r="V56" i="46"/>
  <c r="U56" i="46"/>
  <c r="T56" i="46"/>
  <c r="S56" i="46"/>
  <c r="R56" i="46"/>
  <c r="Q56" i="46"/>
  <c r="P56" i="46"/>
  <c r="O56" i="46"/>
  <c r="N56" i="46"/>
  <c r="M56" i="46"/>
  <c r="L56" i="46"/>
  <c r="K56" i="46"/>
  <c r="J56" i="46"/>
  <c r="I56" i="46"/>
  <c r="H56" i="46"/>
  <c r="G56" i="46"/>
  <c r="F56" i="46"/>
  <c r="E56" i="46"/>
  <c r="D56" i="46"/>
  <c r="C56" i="46"/>
  <c r="B56" i="46"/>
  <c r="Z55" i="46"/>
  <c r="Y55" i="46"/>
  <c r="X55" i="46"/>
  <c r="W55" i="46"/>
  <c r="V55" i="46"/>
  <c r="U55" i="46"/>
  <c r="T55" i="46"/>
  <c r="S55" i="46"/>
  <c r="R55" i="46"/>
  <c r="Q55" i="46"/>
  <c r="P55" i="46"/>
  <c r="O55" i="46"/>
  <c r="N55" i="46"/>
  <c r="M55" i="46"/>
  <c r="L55" i="46"/>
  <c r="K55" i="46"/>
  <c r="J55" i="46"/>
  <c r="I55" i="46"/>
  <c r="H55" i="46"/>
  <c r="G55" i="46"/>
  <c r="F55" i="46"/>
  <c r="E55" i="46"/>
  <c r="D55" i="46"/>
  <c r="C55" i="46"/>
  <c r="B55" i="46"/>
  <c r="Z54" i="46"/>
  <c r="Y54" i="46"/>
  <c r="X54" i="46"/>
  <c r="W54" i="46"/>
  <c r="V54" i="46"/>
  <c r="U54" i="46"/>
  <c r="T54" i="46"/>
  <c r="S54" i="46"/>
  <c r="R54" i="46"/>
  <c r="Q54" i="46"/>
  <c r="P54" i="46"/>
  <c r="O54" i="46"/>
  <c r="N54" i="46"/>
  <c r="M54" i="46"/>
  <c r="L54" i="46"/>
  <c r="K54" i="46"/>
  <c r="J54" i="46"/>
  <c r="I54" i="46"/>
  <c r="H54" i="46"/>
  <c r="G54" i="46"/>
  <c r="F54" i="46"/>
  <c r="E54" i="46"/>
  <c r="D54" i="46"/>
  <c r="C54" i="46"/>
  <c r="B54" i="46"/>
  <c r="Z53" i="46"/>
  <c r="Y53" i="46"/>
  <c r="X53" i="46"/>
  <c r="W53" i="46"/>
  <c r="V53" i="46"/>
  <c r="U53" i="46"/>
  <c r="T53" i="46"/>
  <c r="S53" i="46"/>
  <c r="R53" i="46"/>
  <c r="Q53" i="46"/>
  <c r="P53" i="46"/>
  <c r="O53" i="46"/>
  <c r="N53" i="46"/>
  <c r="M53" i="46"/>
  <c r="L53" i="46"/>
  <c r="K53" i="46"/>
  <c r="J53" i="46"/>
  <c r="I53" i="46"/>
  <c r="H53" i="46"/>
  <c r="G53" i="46"/>
  <c r="F53" i="46"/>
  <c r="E53" i="46"/>
  <c r="D53" i="46"/>
  <c r="C53" i="46"/>
  <c r="B53" i="46"/>
  <c r="Z52" i="46"/>
  <c r="Y52" i="46"/>
  <c r="X52" i="46"/>
  <c r="W52" i="46"/>
  <c r="V52" i="46"/>
  <c r="U52" i="46"/>
  <c r="T52" i="46"/>
  <c r="S52" i="46"/>
  <c r="R52" i="46"/>
  <c r="Q52" i="46"/>
  <c r="P52" i="46"/>
  <c r="O52" i="46"/>
  <c r="N52" i="46"/>
  <c r="M52" i="46"/>
  <c r="L52" i="46"/>
  <c r="K52" i="46"/>
  <c r="J52" i="46"/>
  <c r="I52" i="46"/>
  <c r="H52" i="46"/>
  <c r="G52" i="46"/>
  <c r="F52" i="46"/>
  <c r="E52" i="46"/>
  <c r="D52" i="46"/>
  <c r="C52" i="46"/>
  <c r="B52" i="46"/>
  <c r="Z51" i="46"/>
  <c r="Y51" i="46"/>
  <c r="X51" i="46"/>
  <c r="W51" i="46"/>
  <c r="V51" i="46"/>
  <c r="U51" i="46"/>
  <c r="T51" i="46"/>
  <c r="S51" i="46"/>
  <c r="R51" i="46"/>
  <c r="Q51" i="46"/>
  <c r="P51" i="46"/>
  <c r="O51" i="46"/>
  <c r="N51" i="46"/>
  <c r="M51" i="46"/>
  <c r="L51" i="46"/>
  <c r="K51" i="46"/>
  <c r="J51" i="46"/>
  <c r="I51" i="46"/>
  <c r="H51" i="46"/>
  <c r="G51" i="46"/>
  <c r="F51" i="46"/>
  <c r="E51" i="46"/>
  <c r="D51" i="46"/>
  <c r="C51" i="46"/>
  <c r="B51" i="46"/>
  <c r="Z50" i="46"/>
  <c r="Y50" i="46"/>
  <c r="X50" i="46"/>
  <c r="W50" i="46"/>
  <c r="V50" i="46"/>
  <c r="U50" i="46"/>
  <c r="T50" i="46"/>
  <c r="S50" i="46"/>
  <c r="R50" i="46"/>
  <c r="Q50" i="46"/>
  <c r="P50" i="46"/>
  <c r="O50" i="46"/>
  <c r="N50" i="46"/>
  <c r="M50" i="46"/>
  <c r="L50" i="46"/>
  <c r="K50" i="46"/>
  <c r="J50" i="46"/>
  <c r="I50" i="46"/>
  <c r="H50" i="46"/>
  <c r="G50" i="46"/>
  <c r="F50" i="46"/>
  <c r="E50" i="46"/>
  <c r="D50" i="46"/>
  <c r="C50" i="46"/>
  <c r="B50" i="46"/>
  <c r="Z49" i="46"/>
  <c r="Y49" i="46"/>
  <c r="X49" i="46"/>
  <c r="W49" i="46"/>
  <c r="V49" i="46"/>
  <c r="U49" i="46"/>
  <c r="T49" i="46"/>
  <c r="S49" i="46"/>
  <c r="R49" i="46"/>
  <c r="Q49" i="46"/>
  <c r="P49" i="46"/>
  <c r="O49" i="46"/>
  <c r="N49" i="46"/>
  <c r="M49" i="46"/>
  <c r="L49" i="46"/>
  <c r="K49" i="46"/>
  <c r="J49" i="46"/>
  <c r="I49" i="46"/>
  <c r="H49" i="46"/>
  <c r="G49" i="46"/>
  <c r="F49" i="46"/>
  <c r="E49" i="46"/>
  <c r="D49" i="46"/>
  <c r="C49" i="46"/>
  <c r="B49" i="46"/>
  <c r="Z48" i="46"/>
  <c r="Y48" i="46"/>
  <c r="X48" i="46"/>
  <c r="W48" i="46"/>
  <c r="V48" i="46"/>
  <c r="U48" i="46"/>
  <c r="T48" i="46"/>
  <c r="S48" i="46"/>
  <c r="R48" i="46"/>
  <c r="Q48" i="46"/>
  <c r="P48" i="46"/>
  <c r="O48" i="46"/>
  <c r="N48" i="46"/>
  <c r="M48" i="46"/>
  <c r="L48" i="46"/>
  <c r="K48" i="46"/>
  <c r="J48" i="46"/>
  <c r="I48" i="46"/>
  <c r="H48" i="46"/>
  <c r="G48" i="46"/>
  <c r="F48" i="46"/>
  <c r="E48" i="46"/>
  <c r="D48" i="46"/>
  <c r="C48" i="46"/>
  <c r="B48" i="46"/>
  <c r="Z47" i="46"/>
  <c r="Y47" i="46"/>
  <c r="X47" i="46"/>
  <c r="W47" i="46"/>
  <c r="V47" i="46"/>
  <c r="U47" i="46"/>
  <c r="T47" i="46"/>
  <c r="S47" i="46"/>
  <c r="R47" i="46"/>
  <c r="Q47" i="46"/>
  <c r="P47" i="46"/>
  <c r="O47" i="46"/>
  <c r="N47" i="46"/>
  <c r="M47" i="46"/>
  <c r="L47" i="46"/>
  <c r="K47" i="46"/>
  <c r="J47" i="46"/>
  <c r="I47" i="46"/>
  <c r="H47" i="46"/>
  <c r="G47" i="46"/>
  <c r="F47" i="46"/>
  <c r="E47" i="46"/>
  <c r="D47" i="46"/>
  <c r="C47" i="46"/>
  <c r="B47" i="46"/>
  <c r="Z46" i="46"/>
  <c r="Y46" i="46"/>
  <c r="X46" i="46"/>
  <c r="W46" i="46"/>
  <c r="V46" i="46"/>
  <c r="U46" i="46"/>
  <c r="T46" i="46"/>
  <c r="S46" i="46"/>
  <c r="R46" i="46"/>
  <c r="Q46" i="46"/>
  <c r="P46" i="46"/>
  <c r="O46" i="46"/>
  <c r="N46" i="46"/>
  <c r="M46" i="46"/>
  <c r="L46" i="46"/>
  <c r="K46" i="46"/>
  <c r="J46" i="46"/>
  <c r="I46" i="46"/>
  <c r="H46" i="46"/>
  <c r="G46" i="46"/>
  <c r="F46" i="46"/>
  <c r="E46" i="46"/>
  <c r="D46" i="46"/>
  <c r="C46" i="46"/>
  <c r="B46" i="46"/>
  <c r="Z45" i="46"/>
  <c r="Y45" i="46"/>
  <c r="X45" i="46"/>
  <c r="W45" i="46"/>
  <c r="V45" i="46"/>
  <c r="U45" i="46"/>
  <c r="T45" i="46"/>
  <c r="S45" i="46"/>
  <c r="R45" i="46"/>
  <c r="Q45" i="46"/>
  <c r="P45" i="46"/>
  <c r="O45" i="46"/>
  <c r="N45" i="46"/>
  <c r="M45" i="46"/>
  <c r="L45" i="46"/>
  <c r="K45" i="46"/>
  <c r="J45" i="46"/>
  <c r="I45" i="46"/>
  <c r="H45" i="46"/>
  <c r="G45" i="46"/>
  <c r="F45" i="46"/>
  <c r="E45" i="46"/>
  <c r="D45" i="46"/>
  <c r="C45" i="46"/>
  <c r="B45" i="46"/>
  <c r="Z44" i="46"/>
  <c r="Y44" i="46"/>
  <c r="X44" i="46"/>
  <c r="W44" i="46"/>
  <c r="V44" i="46"/>
  <c r="U44" i="46"/>
  <c r="T44" i="46"/>
  <c r="S44" i="46"/>
  <c r="R44" i="46"/>
  <c r="Q44" i="46"/>
  <c r="P44" i="46"/>
  <c r="O44" i="46"/>
  <c r="N44" i="46"/>
  <c r="M44" i="46"/>
  <c r="L44" i="46"/>
  <c r="K44" i="46"/>
  <c r="J44" i="46"/>
  <c r="I44" i="46"/>
  <c r="H44" i="46"/>
  <c r="G44" i="46"/>
  <c r="F44" i="46"/>
  <c r="E44" i="46"/>
  <c r="D44" i="46"/>
  <c r="C44" i="46"/>
  <c r="B44" i="46"/>
  <c r="Z43" i="46"/>
  <c r="Y43" i="46"/>
  <c r="X43" i="46"/>
  <c r="W43" i="46"/>
  <c r="V43" i="46"/>
  <c r="U43" i="46"/>
  <c r="T43" i="46"/>
  <c r="S43" i="46"/>
  <c r="R43" i="46"/>
  <c r="Q43" i="46"/>
  <c r="P43" i="46"/>
  <c r="O43" i="46"/>
  <c r="N43" i="46"/>
  <c r="M43" i="46"/>
  <c r="L43" i="46"/>
  <c r="K43" i="46"/>
  <c r="J43" i="46"/>
  <c r="I43" i="46"/>
  <c r="H43" i="46"/>
  <c r="G43" i="46"/>
  <c r="F43" i="46"/>
  <c r="E43" i="46"/>
  <c r="D43" i="46"/>
  <c r="C43" i="46"/>
  <c r="B43" i="46"/>
  <c r="Z42" i="46"/>
  <c r="Y42" i="46"/>
  <c r="X42" i="46"/>
  <c r="W42" i="46"/>
  <c r="V42" i="46"/>
  <c r="U42" i="46"/>
  <c r="T42" i="46"/>
  <c r="S42" i="46"/>
  <c r="R42" i="46"/>
  <c r="Q42" i="46"/>
  <c r="P42" i="46"/>
  <c r="O42" i="46"/>
  <c r="N42" i="46"/>
  <c r="M42" i="46"/>
  <c r="L42" i="46"/>
  <c r="K42" i="46"/>
  <c r="J42" i="46"/>
  <c r="I42" i="46"/>
  <c r="H42" i="46"/>
  <c r="G42" i="46"/>
  <c r="F42" i="46"/>
  <c r="E42" i="46"/>
  <c r="D42" i="46"/>
  <c r="C42" i="46"/>
  <c r="B42" i="46"/>
  <c r="Z41" i="46"/>
  <c r="Y41" i="46"/>
  <c r="X41" i="46"/>
  <c r="W41" i="46"/>
  <c r="V41" i="46"/>
  <c r="U41" i="46"/>
  <c r="T41" i="46"/>
  <c r="S41" i="46"/>
  <c r="R41" i="46"/>
  <c r="Q41" i="46"/>
  <c r="P41" i="46"/>
  <c r="O41" i="46"/>
  <c r="N41" i="46"/>
  <c r="M41" i="46"/>
  <c r="L41" i="46"/>
  <c r="K41" i="46"/>
  <c r="J41" i="46"/>
  <c r="I41" i="46"/>
  <c r="H41" i="46"/>
  <c r="G41" i="46"/>
  <c r="F41" i="46"/>
  <c r="E41" i="46"/>
  <c r="D41" i="46"/>
  <c r="C41" i="46"/>
  <c r="B41" i="46"/>
  <c r="Z40" i="46"/>
  <c r="Y40" i="46"/>
  <c r="X40" i="46"/>
  <c r="W40" i="46"/>
  <c r="V40" i="46"/>
  <c r="U40" i="46"/>
  <c r="T40" i="46"/>
  <c r="S40" i="46"/>
  <c r="R40" i="46"/>
  <c r="Q40" i="46"/>
  <c r="P40" i="46"/>
  <c r="O40" i="46"/>
  <c r="N40" i="46"/>
  <c r="M40" i="46"/>
  <c r="L40" i="46"/>
  <c r="K40" i="46"/>
  <c r="J40" i="46"/>
  <c r="I40" i="46"/>
  <c r="H40" i="46"/>
  <c r="G40" i="46"/>
  <c r="F40" i="46"/>
  <c r="E40" i="46"/>
  <c r="D40" i="46"/>
  <c r="C40" i="46"/>
  <c r="B40" i="46"/>
  <c r="Z39" i="46"/>
  <c r="Y39" i="46"/>
  <c r="X39" i="46"/>
  <c r="W39" i="46"/>
  <c r="V39" i="46"/>
  <c r="U39" i="46"/>
  <c r="T39" i="46"/>
  <c r="S39" i="46"/>
  <c r="R39" i="46"/>
  <c r="Q39" i="46"/>
  <c r="P39" i="46"/>
  <c r="O39" i="46"/>
  <c r="N39" i="46"/>
  <c r="M39" i="46"/>
  <c r="L39" i="46"/>
  <c r="K39" i="46"/>
  <c r="J39" i="46"/>
  <c r="I39" i="46"/>
  <c r="H39" i="46"/>
  <c r="G39" i="46"/>
  <c r="F39" i="46"/>
  <c r="E39" i="46"/>
  <c r="D39" i="46"/>
  <c r="C39" i="46"/>
  <c r="B39" i="46"/>
  <c r="Z38" i="46"/>
  <c r="Y38" i="46"/>
  <c r="X38" i="46"/>
  <c r="W38" i="46"/>
  <c r="V38" i="46"/>
  <c r="U38" i="46"/>
  <c r="T38" i="46"/>
  <c r="S38" i="46"/>
  <c r="R38" i="46"/>
  <c r="Q38" i="46"/>
  <c r="P38" i="46"/>
  <c r="O38" i="46"/>
  <c r="N38" i="46"/>
  <c r="M38" i="46"/>
  <c r="L38" i="46"/>
  <c r="K38" i="46"/>
  <c r="J38" i="46"/>
  <c r="I38" i="46"/>
  <c r="H38" i="46"/>
  <c r="G38" i="46"/>
  <c r="F38" i="46"/>
  <c r="E38" i="46"/>
  <c r="D38" i="46"/>
  <c r="C38" i="46"/>
  <c r="B38" i="46"/>
  <c r="Z37" i="46"/>
  <c r="Y37" i="46"/>
  <c r="X37" i="46"/>
  <c r="W37" i="46"/>
  <c r="V37" i="46"/>
  <c r="U37" i="46"/>
  <c r="T37" i="46"/>
  <c r="S37" i="46"/>
  <c r="R37" i="46"/>
  <c r="Q37" i="46"/>
  <c r="P37" i="46"/>
  <c r="O37" i="46"/>
  <c r="N37" i="46"/>
  <c r="M37" i="46"/>
  <c r="L37" i="46"/>
  <c r="K37" i="46"/>
  <c r="J37" i="46"/>
  <c r="I37" i="46"/>
  <c r="H37" i="46"/>
  <c r="G37" i="46"/>
  <c r="F37" i="46"/>
  <c r="E37" i="46"/>
  <c r="D37" i="46"/>
  <c r="C37" i="46"/>
  <c r="B37" i="46"/>
  <c r="Z36" i="46"/>
  <c r="Y36" i="46"/>
  <c r="X36" i="46"/>
  <c r="W36" i="46"/>
  <c r="V36" i="46"/>
  <c r="U36" i="46"/>
  <c r="T36" i="46"/>
  <c r="S36" i="46"/>
  <c r="R36" i="46"/>
  <c r="Q36" i="46"/>
  <c r="P36" i="46"/>
  <c r="O36" i="46"/>
  <c r="N36" i="46"/>
  <c r="M36" i="46"/>
  <c r="L36" i="46"/>
  <c r="K36" i="46"/>
  <c r="J36" i="46"/>
  <c r="I36" i="46"/>
  <c r="H36" i="46"/>
  <c r="G36" i="46"/>
  <c r="F36" i="46"/>
  <c r="E36" i="46"/>
  <c r="D36" i="46"/>
  <c r="C36" i="46"/>
  <c r="B36" i="46"/>
  <c r="Z35" i="46"/>
  <c r="Y35" i="46"/>
  <c r="X35" i="46"/>
  <c r="W35" i="46"/>
  <c r="V35" i="46"/>
  <c r="U35" i="46"/>
  <c r="T35" i="46"/>
  <c r="S35" i="46"/>
  <c r="R35" i="46"/>
  <c r="Q35" i="46"/>
  <c r="P35" i="46"/>
  <c r="O35" i="46"/>
  <c r="N35" i="46"/>
  <c r="M35" i="46"/>
  <c r="L35" i="46"/>
  <c r="K35" i="46"/>
  <c r="J35" i="46"/>
  <c r="I35" i="46"/>
  <c r="H35" i="46"/>
  <c r="G35" i="46"/>
  <c r="F35" i="46"/>
  <c r="E35" i="46"/>
  <c r="D35" i="46"/>
  <c r="C35" i="46"/>
  <c r="B35" i="46"/>
  <c r="Z34" i="46"/>
  <c r="Y34" i="46"/>
  <c r="X34" i="46"/>
  <c r="W34" i="46"/>
  <c r="V34" i="46"/>
  <c r="U34" i="46"/>
  <c r="T34" i="46"/>
  <c r="S34" i="46"/>
  <c r="R34" i="46"/>
  <c r="Q34" i="46"/>
  <c r="P34" i="46"/>
  <c r="O34" i="46"/>
  <c r="N34" i="46"/>
  <c r="M34" i="46"/>
  <c r="L34" i="46"/>
  <c r="K34" i="46"/>
  <c r="J34" i="46"/>
  <c r="I34" i="46"/>
  <c r="H34" i="46"/>
  <c r="G34" i="46"/>
  <c r="F34" i="46"/>
  <c r="E34" i="46"/>
  <c r="D34" i="46"/>
  <c r="C34" i="46"/>
  <c r="B34" i="46"/>
  <c r="Z33" i="46"/>
  <c r="Y33" i="46"/>
  <c r="X33" i="46"/>
  <c r="W33" i="46"/>
  <c r="V33" i="46"/>
  <c r="U33" i="46"/>
  <c r="T33" i="46"/>
  <c r="S33" i="46"/>
  <c r="R33" i="46"/>
  <c r="Q33" i="46"/>
  <c r="P33" i="46"/>
  <c r="O33" i="46"/>
  <c r="N33" i="46"/>
  <c r="M33" i="46"/>
  <c r="L33" i="46"/>
  <c r="K33" i="46"/>
  <c r="J33" i="46"/>
  <c r="I33" i="46"/>
  <c r="H33" i="46"/>
  <c r="G33" i="46"/>
  <c r="F33" i="46"/>
  <c r="E33" i="46"/>
  <c r="D33" i="46"/>
  <c r="C33" i="46"/>
  <c r="B33" i="46"/>
  <c r="Z32" i="46"/>
  <c r="Y32" i="46"/>
  <c r="X32" i="46"/>
  <c r="W32" i="46"/>
  <c r="V32" i="46"/>
  <c r="U32" i="46"/>
  <c r="T32" i="46"/>
  <c r="S32" i="46"/>
  <c r="R32" i="46"/>
  <c r="Q32" i="46"/>
  <c r="P32" i="46"/>
  <c r="O32" i="46"/>
  <c r="N32" i="46"/>
  <c r="M32" i="46"/>
  <c r="L32" i="46"/>
  <c r="K32" i="46"/>
  <c r="J32" i="46"/>
  <c r="I32" i="46"/>
  <c r="H32" i="46"/>
  <c r="G32" i="46"/>
  <c r="F32" i="46"/>
  <c r="E32" i="46"/>
  <c r="D32" i="46"/>
  <c r="C32" i="46"/>
  <c r="B32" i="46"/>
  <c r="Z31" i="46"/>
  <c r="Y31" i="46"/>
  <c r="X31" i="46"/>
  <c r="W31" i="46"/>
  <c r="V31" i="46"/>
  <c r="U31" i="46"/>
  <c r="T31" i="46"/>
  <c r="S31" i="46"/>
  <c r="R31" i="46"/>
  <c r="Q31" i="46"/>
  <c r="P31" i="46"/>
  <c r="O31" i="46"/>
  <c r="N31" i="46"/>
  <c r="M31" i="46"/>
  <c r="L31" i="46"/>
  <c r="K31" i="46"/>
  <c r="J31" i="46"/>
  <c r="I31" i="46"/>
  <c r="H31" i="46"/>
  <c r="G31" i="46"/>
  <c r="F31" i="46"/>
  <c r="E31" i="46"/>
  <c r="D31" i="46"/>
  <c r="C31" i="46"/>
  <c r="B31" i="46"/>
  <c r="Z30" i="46"/>
  <c r="Y30" i="46"/>
  <c r="X30" i="46"/>
  <c r="W30" i="46"/>
  <c r="V30" i="46"/>
  <c r="U30" i="46"/>
  <c r="T30" i="46"/>
  <c r="S30" i="46"/>
  <c r="R30" i="46"/>
  <c r="Q30" i="46"/>
  <c r="P30" i="46"/>
  <c r="O30" i="46"/>
  <c r="N30" i="46"/>
  <c r="M30" i="46"/>
  <c r="L30" i="46"/>
  <c r="K30" i="46"/>
  <c r="J30" i="46"/>
  <c r="I30" i="46"/>
  <c r="H30" i="46"/>
  <c r="G30" i="46"/>
  <c r="F30" i="46"/>
  <c r="E30" i="46"/>
  <c r="D30" i="46"/>
  <c r="C30" i="46"/>
  <c r="B30" i="46"/>
  <c r="Z29" i="46"/>
  <c r="Y29" i="46"/>
  <c r="X29" i="46"/>
  <c r="W29" i="46"/>
  <c r="V29" i="46"/>
  <c r="U29" i="46"/>
  <c r="T29" i="46"/>
  <c r="S29" i="46"/>
  <c r="R29" i="46"/>
  <c r="Q29" i="46"/>
  <c r="P29" i="46"/>
  <c r="O29" i="46"/>
  <c r="N29" i="46"/>
  <c r="M29" i="46"/>
  <c r="L29" i="46"/>
  <c r="K29" i="46"/>
  <c r="J29" i="46"/>
  <c r="I29" i="46"/>
  <c r="H29" i="46"/>
  <c r="G29" i="46"/>
  <c r="F29" i="46"/>
  <c r="E29" i="46"/>
  <c r="D29" i="46"/>
  <c r="C29" i="46"/>
  <c r="B29" i="46"/>
  <c r="Z28" i="46"/>
  <c r="Y28" i="46"/>
  <c r="X28" i="46"/>
  <c r="W28" i="46"/>
  <c r="V28" i="46"/>
  <c r="U28" i="46"/>
  <c r="T28" i="46"/>
  <c r="S28" i="46"/>
  <c r="R28" i="46"/>
  <c r="Q28" i="46"/>
  <c r="P28" i="46"/>
  <c r="O28" i="46"/>
  <c r="N28" i="46"/>
  <c r="M28" i="46"/>
  <c r="L28" i="46"/>
  <c r="K28" i="46"/>
  <c r="J28" i="46"/>
  <c r="I28" i="46"/>
  <c r="H28" i="46"/>
  <c r="G28" i="46"/>
  <c r="F28" i="46"/>
  <c r="E28" i="46"/>
  <c r="D28" i="46"/>
  <c r="C28" i="46"/>
  <c r="B28" i="46"/>
  <c r="Z27" i="46"/>
  <c r="Y27" i="46"/>
  <c r="X27" i="46"/>
  <c r="W27" i="46"/>
  <c r="V27" i="46"/>
  <c r="U27" i="46"/>
  <c r="T27" i="46"/>
  <c r="S27" i="46"/>
  <c r="R27" i="46"/>
  <c r="Q27" i="46"/>
  <c r="P27" i="46"/>
  <c r="O27" i="46"/>
  <c r="N27" i="46"/>
  <c r="M27" i="46"/>
  <c r="L27" i="46"/>
  <c r="K27" i="46"/>
  <c r="J27" i="46"/>
  <c r="I27" i="46"/>
  <c r="H27" i="46"/>
  <c r="G27" i="46"/>
  <c r="F27" i="46"/>
  <c r="E27" i="46"/>
  <c r="D27" i="46"/>
  <c r="C27" i="46"/>
  <c r="B27" i="46"/>
  <c r="Z26" i="46"/>
  <c r="Y26" i="46"/>
  <c r="X26" i="46"/>
  <c r="W26" i="46"/>
  <c r="V26" i="46"/>
  <c r="U26" i="46"/>
  <c r="T26" i="46"/>
  <c r="S26" i="46"/>
  <c r="R26" i="46"/>
  <c r="Q26" i="46"/>
  <c r="P26" i="46"/>
  <c r="O26" i="46"/>
  <c r="N26" i="46"/>
  <c r="M26" i="46"/>
  <c r="L26" i="46"/>
  <c r="K26" i="46"/>
  <c r="J26" i="46"/>
  <c r="I26" i="46"/>
  <c r="H26" i="46"/>
  <c r="G26" i="46"/>
  <c r="F26" i="46"/>
  <c r="E26" i="46"/>
  <c r="D26" i="46"/>
  <c r="C26" i="46"/>
  <c r="B26" i="46"/>
  <c r="Z25" i="46"/>
  <c r="Y25" i="46"/>
  <c r="X25" i="46"/>
  <c r="W25" i="46"/>
  <c r="V25" i="46"/>
  <c r="U25" i="46"/>
  <c r="T25" i="46"/>
  <c r="S25" i="46"/>
  <c r="R25" i="46"/>
  <c r="Q25" i="46"/>
  <c r="P25" i="46"/>
  <c r="O25" i="46"/>
  <c r="N25" i="46"/>
  <c r="M25" i="46"/>
  <c r="L25" i="46"/>
  <c r="K25" i="46"/>
  <c r="J25" i="46"/>
  <c r="I25" i="46"/>
  <c r="H25" i="46"/>
  <c r="G25" i="46"/>
  <c r="F25" i="46"/>
  <c r="E25" i="46"/>
  <c r="D25" i="46"/>
  <c r="C25" i="46"/>
  <c r="B25" i="46"/>
  <c r="Z24" i="46"/>
  <c r="Y24" i="46"/>
  <c r="X24" i="46"/>
  <c r="W24" i="46"/>
  <c r="V24" i="46"/>
  <c r="U24" i="46"/>
  <c r="T24" i="46"/>
  <c r="S24" i="46"/>
  <c r="R24" i="46"/>
  <c r="Q24" i="46"/>
  <c r="P24" i="46"/>
  <c r="O24" i="46"/>
  <c r="N24" i="46"/>
  <c r="M24" i="46"/>
  <c r="L24" i="46"/>
  <c r="K24" i="46"/>
  <c r="J24" i="46"/>
  <c r="I24" i="46"/>
  <c r="H24" i="46"/>
  <c r="G24" i="46"/>
  <c r="F24" i="46"/>
  <c r="E24" i="46"/>
  <c r="D24" i="46"/>
  <c r="C24" i="46"/>
  <c r="B24" i="46"/>
  <c r="Z23" i="46"/>
  <c r="Y23" i="46"/>
  <c r="X23" i="46"/>
  <c r="W23" i="46"/>
  <c r="V23" i="46"/>
  <c r="U23" i="46"/>
  <c r="T23" i="46"/>
  <c r="S23" i="46"/>
  <c r="R23" i="46"/>
  <c r="Q23" i="46"/>
  <c r="P23" i="46"/>
  <c r="O23" i="46"/>
  <c r="N23" i="46"/>
  <c r="M23" i="46"/>
  <c r="L23" i="46"/>
  <c r="K23" i="46"/>
  <c r="J23" i="46"/>
  <c r="I23" i="46"/>
  <c r="H23" i="46"/>
  <c r="G23" i="46"/>
  <c r="F23" i="46"/>
  <c r="E23" i="46"/>
  <c r="D23" i="46"/>
  <c r="C23" i="46"/>
  <c r="B23" i="46"/>
  <c r="Z22" i="46"/>
  <c r="Y22" i="46"/>
  <c r="X22" i="46"/>
  <c r="W22" i="46"/>
  <c r="V22" i="46"/>
  <c r="U22" i="46"/>
  <c r="T22" i="46"/>
  <c r="S22" i="46"/>
  <c r="R22" i="46"/>
  <c r="Q22" i="46"/>
  <c r="P22" i="46"/>
  <c r="O22" i="46"/>
  <c r="N22" i="46"/>
  <c r="M22" i="46"/>
  <c r="L22" i="46"/>
  <c r="K22" i="46"/>
  <c r="J22" i="46"/>
  <c r="I22" i="46"/>
  <c r="H22" i="46"/>
  <c r="G22" i="46"/>
  <c r="F22" i="46"/>
  <c r="E22" i="46"/>
  <c r="D22" i="46"/>
  <c r="C22" i="46"/>
  <c r="B22" i="46"/>
  <c r="Z21" i="46"/>
  <c r="Y21" i="46"/>
  <c r="X21" i="46"/>
  <c r="W21" i="46"/>
  <c r="V21" i="46"/>
  <c r="U21" i="46"/>
  <c r="T21" i="46"/>
  <c r="S21" i="46"/>
  <c r="R21" i="46"/>
  <c r="Q21" i="46"/>
  <c r="P21" i="46"/>
  <c r="O21" i="46"/>
  <c r="N21" i="46"/>
  <c r="M21" i="46"/>
  <c r="L21" i="46"/>
  <c r="K21" i="46"/>
  <c r="J21" i="46"/>
  <c r="I21" i="46"/>
  <c r="H21" i="46"/>
  <c r="G21" i="46"/>
  <c r="F21" i="46"/>
  <c r="E21" i="46"/>
  <c r="D21" i="46"/>
  <c r="C21" i="46"/>
  <c r="B21" i="46"/>
  <c r="Z20" i="46"/>
  <c r="Y20" i="46"/>
  <c r="X20" i="46"/>
  <c r="W20" i="46"/>
  <c r="V20" i="46"/>
  <c r="U20" i="46"/>
  <c r="T20" i="46"/>
  <c r="S20" i="46"/>
  <c r="R20" i="46"/>
  <c r="Q20" i="46"/>
  <c r="P20" i="46"/>
  <c r="O20" i="46"/>
  <c r="N20" i="46"/>
  <c r="M20" i="46"/>
  <c r="L20" i="46"/>
  <c r="K20" i="46"/>
  <c r="J20" i="46"/>
  <c r="I20" i="46"/>
  <c r="H20" i="46"/>
  <c r="G20" i="46"/>
  <c r="F20" i="46"/>
  <c r="E20" i="46"/>
  <c r="D20" i="46"/>
  <c r="C20" i="46"/>
  <c r="B20" i="46"/>
  <c r="Z19" i="46"/>
  <c r="Y19" i="46"/>
  <c r="X19" i="46"/>
  <c r="W19" i="46"/>
  <c r="V19" i="46"/>
  <c r="U19" i="46"/>
  <c r="T19" i="46"/>
  <c r="S19" i="46"/>
  <c r="R19" i="46"/>
  <c r="Q19" i="46"/>
  <c r="P19" i="46"/>
  <c r="O19" i="46"/>
  <c r="N19" i="46"/>
  <c r="M19" i="46"/>
  <c r="L19" i="46"/>
  <c r="K19" i="46"/>
  <c r="J19" i="46"/>
  <c r="I19" i="46"/>
  <c r="H19" i="46"/>
  <c r="G19" i="46"/>
  <c r="F19" i="46"/>
  <c r="E19" i="46"/>
  <c r="D19" i="46"/>
  <c r="C19" i="46"/>
  <c r="B19" i="46"/>
  <c r="Z18" i="46"/>
  <c r="Y18" i="46"/>
  <c r="X18" i="46"/>
  <c r="W18" i="46"/>
  <c r="V18" i="46"/>
  <c r="U18" i="46"/>
  <c r="T18" i="46"/>
  <c r="S18" i="46"/>
  <c r="R18" i="46"/>
  <c r="Q18" i="46"/>
  <c r="P18" i="46"/>
  <c r="O18" i="46"/>
  <c r="N18" i="46"/>
  <c r="M18" i="46"/>
  <c r="L18" i="46"/>
  <c r="K18" i="46"/>
  <c r="J18" i="46"/>
  <c r="I18" i="46"/>
  <c r="H18" i="46"/>
  <c r="G18" i="46"/>
  <c r="F18" i="46"/>
  <c r="E18" i="46"/>
  <c r="D18" i="46"/>
  <c r="C18" i="46"/>
  <c r="B18" i="46"/>
  <c r="Z17" i="46"/>
  <c r="Y17" i="46"/>
  <c r="X17" i="46"/>
  <c r="W17" i="46"/>
  <c r="V17" i="46"/>
  <c r="U17" i="46"/>
  <c r="T17" i="46"/>
  <c r="S17" i="46"/>
  <c r="R17" i="46"/>
  <c r="Q17" i="46"/>
  <c r="P17" i="46"/>
  <c r="O17" i="46"/>
  <c r="N17" i="46"/>
  <c r="M17" i="46"/>
  <c r="L17" i="46"/>
  <c r="K17" i="46"/>
  <c r="J17" i="46"/>
  <c r="I17" i="46"/>
  <c r="H17" i="46"/>
  <c r="G17" i="46"/>
  <c r="F17" i="46"/>
  <c r="E17" i="46"/>
  <c r="D17" i="46"/>
  <c r="C17" i="46"/>
  <c r="B17" i="46"/>
  <c r="Z16" i="46"/>
  <c r="Y16" i="46"/>
  <c r="X16" i="46"/>
  <c r="W16" i="46"/>
  <c r="V16" i="46"/>
  <c r="U16" i="46"/>
  <c r="T16" i="46"/>
  <c r="S16" i="46"/>
  <c r="R16" i="46"/>
  <c r="Q16" i="46"/>
  <c r="P16" i="46"/>
  <c r="O16" i="46"/>
  <c r="N16" i="46"/>
  <c r="M16" i="46"/>
  <c r="L16" i="46"/>
  <c r="K16" i="46"/>
  <c r="J16" i="46"/>
  <c r="I16" i="46"/>
  <c r="H16" i="46"/>
  <c r="G16" i="46"/>
  <c r="F16" i="46"/>
  <c r="E16" i="46"/>
  <c r="D16" i="46"/>
  <c r="C16" i="46"/>
  <c r="B16" i="46"/>
  <c r="Z15" i="46"/>
  <c r="Y15" i="46"/>
  <c r="X15" i="46"/>
  <c r="W15" i="46"/>
  <c r="V15" i="46"/>
  <c r="U15" i="46"/>
  <c r="T15" i="46"/>
  <c r="S15" i="46"/>
  <c r="R15" i="46"/>
  <c r="Q15" i="46"/>
  <c r="P15" i="46"/>
  <c r="O15" i="46"/>
  <c r="N15" i="46"/>
  <c r="M15" i="46"/>
  <c r="L15" i="46"/>
  <c r="K15" i="46"/>
  <c r="J15" i="46"/>
  <c r="I15" i="46"/>
  <c r="H15" i="46"/>
  <c r="G15" i="46"/>
  <c r="F15" i="46"/>
  <c r="E15" i="46"/>
  <c r="D15" i="46"/>
  <c r="C15" i="46"/>
  <c r="B15" i="46"/>
  <c r="Z14" i="46"/>
  <c r="Y14" i="46"/>
  <c r="X14" i="46"/>
  <c r="W14" i="46"/>
  <c r="V14" i="46"/>
  <c r="U14" i="46"/>
  <c r="T14" i="46"/>
  <c r="S14" i="46"/>
  <c r="R14" i="46"/>
  <c r="Q14" i="46"/>
  <c r="P14" i="46"/>
  <c r="O14" i="46"/>
  <c r="N14" i="46"/>
  <c r="M14" i="46"/>
  <c r="L14" i="46"/>
  <c r="K14" i="46"/>
  <c r="J14" i="46"/>
  <c r="I14" i="46"/>
  <c r="H14" i="46"/>
  <c r="G14" i="46"/>
  <c r="F14" i="46"/>
  <c r="E14" i="46"/>
  <c r="D14" i="46"/>
  <c r="C14" i="46"/>
  <c r="B14" i="46"/>
  <c r="Z13" i="46"/>
  <c r="Y13" i="46"/>
  <c r="X13" i="46"/>
  <c r="W13" i="46"/>
  <c r="V13" i="46"/>
  <c r="U13" i="46"/>
  <c r="T13" i="46"/>
  <c r="S13" i="46"/>
  <c r="R13" i="46"/>
  <c r="Q13" i="46"/>
  <c r="P13" i="46"/>
  <c r="O13" i="46"/>
  <c r="N13" i="46"/>
  <c r="M13" i="46"/>
  <c r="L13" i="46"/>
  <c r="K13" i="46"/>
  <c r="J13" i="46"/>
  <c r="I13" i="46"/>
  <c r="H13" i="46"/>
  <c r="G13" i="46"/>
  <c r="F13" i="46"/>
  <c r="E13" i="46"/>
  <c r="D13" i="46"/>
  <c r="C13" i="46"/>
  <c r="B13" i="46"/>
  <c r="Z12" i="46"/>
  <c r="Y12" i="46"/>
  <c r="X12" i="46"/>
  <c r="W12" i="46"/>
  <c r="V12" i="46"/>
  <c r="U12" i="46"/>
  <c r="T12" i="46"/>
  <c r="S12" i="46"/>
  <c r="R12" i="46"/>
  <c r="Q12" i="46"/>
  <c r="P12" i="46"/>
  <c r="O12" i="46"/>
  <c r="N12" i="46"/>
  <c r="M12" i="46"/>
  <c r="L12" i="46"/>
  <c r="K12" i="46"/>
  <c r="J12" i="46"/>
  <c r="I12" i="46"/>
  <c r="H12" i="46"/>
  <c r="G12" i="46"/>
  <c r="F12" i="46"/>
  <c r="E12" i="46"/>
  <c r="D12" i="46"/>
  <c r="C12" i="46"/>
  <c r="B12" i="46"/>
  <c r="Z11" i="46"/>
  <c r="Y11" i="46"/>
  <c r="X11" i="46"/>
  <c r="W11" i="46"/>
  <c r="V11" i="46"/>
  <c r="U11" i="46"/>
  <c r="T11" i="46"/>
  <c r="S11" i="46"/>
  <c r="R11" i="46"/>
  <c r="Q11" i="46"/>
  <c r="P11" i="46"/>
  <c r="O11" i="46"/>
  <c r="N11" i="46"/>
  <c r="M11" i="46"/>
  <c r="L11" i="46"/>
  <c r="K11" i="46"/>
  <c r="J11" i="46"/>
  <c r="I11" i="46"/>
  <c r="H11" i="46"/>
  <c r="G11" i="46"/>
  <c r="F11" i="46"/>
  <c r="E11" i="46"/>
  <c r="D11" i="46"/>
  <c r="C11" i="46"/>
  <c r="B11" i="46"/>
  <c r="Z10" i="46"/>
  <c r="Y10" i="46"/>
  <c r="X10" i="46"/>
  <c r="W10" i="46"/>
  <c r="V10" i="46"/>
  <c r="U10" i="46"/>
  <c r="T10" i="46"/>
  <c r="S10" i="46"/>
  <c r="R10" i="46"/>
  <c r="Q10" i="46"/>
  <c r="P10" i="46"/>
  <c r="O10" i="46"/>
  <c r="N10" i="46"/>
  <c r="M10" i="46"/>
  <c r="L10" i="46"/>
  <c r="K10" i="46"/>
  <c r="J10" i="46"/>
  <c r="I10" i="46"/>
  <c r="H10" i="46"/>
  <c r="G10" i="46"/>
  <c r="F10" i="46"/>
  <c r="E10" i="46"/>
  <c r="D10" i="46"/>
  <c r="C10" i="46"/>
  <c r="B10" i="46"/>
  <c r="Z9" i="46"/>
  <c r="Y9" i="46"/>
  <c r="X9" i="46"/>
  <c r="W9" i="46"/>
  <c r="V9" i="46"/>
  <c r="U9" i="46"/>
  <c r="T9" i="46"/>
  <c r="S9" i="46"/>
  <c r="R9" i="46"/>
  <c r="Q9" i="46"/>
  <c r="P9" i="46"/>
  <c r="O9" i="46"/>
  <c r="N9" i="46"/>
  <c r="M9" i="46"/>
  <c r="L9" i="46"/>
  <c r="K9" i="46"/>
  <c r="J9" i="46"/>
  <c r="I9" i="46"/>
  <c r="H9" i="46"/>
  <c r="G9" i="46"/>
  <c r="F9" i="46"/>
  <c r="E9" i="46"/>
  <c r="D9" i="46"/>
  <c r="C9" i="46"/>
  <c r="B9" i="46"/>
  <c r="Z8" i="46"/>
  <c r="Y8" i="46"/>
  <c r="X8" i="46"/>
  <c r="W8" i="46"/>
  <c r="V8" i="46"/>
  <c r="U8" i="46"/>
  <c r="T8" i="46"/>
  <c r="S8" i="46"/>
  <c r="R8" i="46"/>
  <c r="Q8" i="46"/>
  <c r="P8" i="46"/>
  <c r="O8" i="46"/>
  <c r="N8" i="46"/>
  <c r="M8" i="46"/>
  <c r="L8" i="46"/>
  <c r="K8" i="46"/>
  <c r="J8" i="46"/>
  <c r="I8" i="46"/>
  <c r="H8" i="46"/>
  <c r="G8" i="46"/>
  <c r="F8" i="46"/>
  <c r="E8" i="46"/>
  <c r="D8" i="46"/>
  <c r="C8" i="46"/>
  <c r="B8" i="46"/>
  <c r="Z7" i="46"/>
  <c r="Y7" i="46"/>
  <c r="X7" i="46"/>
  <c r="W7" i="46"/>
  <c r="V7" i="46"/>
  <c r="U7" i="46"/>
  <c r="T7" i="46"/>
  <c r="S7" i="46"/>
  <c r="R7" i="46"/>
  <c r="Q7" i="46"/>
  <c r="P7" i="46"/>
  <c r="O7" i="46"/>
  <c r="N7" i="46"/>
  <c r="M7" i="46"/>
  <c r="L7" i="46"/>
  <c r="K7" i="46"/>
  <c r="J7" i="46"/>
  <c r="I7" i="46"/>
  <c r="H7" i="46"/>
  <c r="G7" i="46"/>
  <c r="F7" i="46"/>
  <c r="E7" i="46"/>
  <c r="D7" i="46"/>
  <c r="C7" i="46"/>
  <c r="B7" i="46"/>
  <c r="Z6" i="46"/>
  <c r="Y6" i="46"/>
  <c r="X6" i="46"/>
  <c r="W6" i="46"/>
  <c r="V6" i="46"/>
  <c r="U6" i="46"/>
  <c r="T6" i="46"/>
  <c r="S6" i="46"/>
  <c r="R6" i="46"/>
  <c r="Q6" i="46"/>
  <c r="P6" i="46"/>
  <c r="O6" i="46"/>
  <c r="N6" i="46"/>
  <c r="M6" i="46"/>
  <c r="L6" i="46"/>
  <c r="K6" i="46"/>
  <c r="J6" i="46"/>
  <c r="I6" i="46"/>
  <c r="H6" i="46"/>
  <c r="G6" i="46"/>
  <c r="F6" i="46"/>
  <c r="E6" i="46"/>
  <c r="D6" i="46"/>
  <c r="C6" i="46"/>
  <c r="B6" i="46"/>
  <c r="Z5" i="46"/>
  <c r="Y5" i="46"/>
  <c r="X5" i="46"/>
  <c r="W5" i="46"/>
  <c r="V5" i="46"/>
  <c r="U5" i="46"/>
  <c r="T5" i="46"/>
  <c r="S5" i="46"/>
  <c r="R5" i="46"/>
  <c r="Q5" i="46"/>
  <c r="P5" i="46"/>
  <c r="O5" i="46"/>
  <c r="N5" i="46"/>
  <c r="M5" i="46"/>
  <c r="L5" i="46"/>
  <c r="K5" i="46"/>
  <c r="J5" i="46"/>
  <c r="I5" i="46"/>
  <c r="H5" i="46"/>
  <c r="G5" i="46"/>
  <c r="F5" i="46"/>
  <c r="E5" i="46"/>
  <c r="D5" i="46"/>
  <c r="C5" i="46"/>
  <c r="B5" i="46"/>
  <c r="Z4" i="46"/>
  <c r="Y4" i="46"/>
  <c r="X4" i="46"/>
  <c r="W4" i="46"/>
  <c r="V4" i="46"/>
  <c r="U4" i="46"/>
  <c r="T4" i="46"/>
  <c r="S4" i="46"/>
  <c r="R4" i="46"/>
  <c r="Q4" i="46"/>
  <c r="P4" i="46"/>
  <c r="O4" i="46"/>
  <c r="N4" i="46"/>
  <c r="M4" i="46"/>
  <c r="L4" i="46"/>
  <c r="K4" i="46"/>
  <c r="J4" i="46"/>
  <c r="I4" i="46"/>
  <c r="H4" i="46"/>
  <c r="G4" i="46"/>
  <c r="F4" i="46"/>
  <c r="E4" i="46"/>
  <c r="D4" i="46"/>
  <c r="C4" i="46"/>
  <c r="B4" i="46"/>
  <c r="Z3" i="46"/>
  <c r="Y3" i="46"/>
  <c r="X3" i="46"/>
  <c r="W3" i="46"/>
  <c r="V3" i="46"/>
  <c r="U3" i="46"/>
  <c r="T3" i="46"/>
  <c r="S3" i="46"/>
  <c r="R3" i="46"/>
  <c r="Q3" i="46"/>
  <c r="P3" i="46"/>
  <c r="O3" i="46"/>
  <c r="N3" i="46"/>
  <c r="M3" i="46"/>
  <c r="L3" i="46"/>
  <c r="K3" i="46"/>
  <c r="J3" i="46"/>
  <c r="I3" i="46"/>
  <c r="H3" i="46"/>
  <c r="G3" i="46"/>
  <c r="F3" i="46"/>
  <c r="E3" i="46"/>
  <c r="D3" i="46"/>
  <c r="C3" i="46"/>
  <c r="B3" i="46"/>
  <c r="Z2" i="46"/>
  <c r="Y2" i="46"/>
  <c r="X2" i="46"/>
  <c r="W2" i="46"/>
  <c r="V2" i="46"/>
  <c r="U2" i="46"/>
  <c r="T2" i="46"/>
  <c r="S2" i="46"/>
  <c r="R2" i="46"/>
  <c r="Q2" i="46"/>
  <c r="P2" i="46"/>
  <c r="O2" i="46"/>
  <c r="N2" i="46"/>
  <c r="M2" i="46"/>
  <c r="L2" i="46"/>
  <c r="K2" i="46"/>
  <c r="J2" i="46"/>
  <c r="I2" i="46"/>
  <c r="H2" i="46"/>
  <c r="G2" i="46"/>
  <c r="F2" i="46"/>
  <c r="E2" i="46"/>
  <c r="D2" i="46"/>
  <c r="C2" i="46"/>
  <c r="B2" i="46"/>
  <c r="F21" i="37" l="1"/>
  <c r="F16" i="37"/>
  <c r="F4" i="37"/>
  <c r="F19" i="37"/>
  <c r="H890" i="45"/>
  <c r="F38" i="37"/>
  <c r="F54" i="37"/>
  <c r="F12" i="37"/>
  <c r="F5" i="37"/>
  <c r="F18" i="37"/>
  <c r="F31" i="37"/>
  <c r="F14" i="37"/>
  <c r="F42" i="37"/>
  <c r="F7" i="37"/>
  <c r="F27" i="37"/>
  <c r="F41" i="37"/>
  <c r="F9" i="37"/>
  <c r="G892" i="44"/>
  <c r="AA38" i="47"/>
  <c r="AA54" i="47"/>
  <c r="AA62" i="47"/>
  <c r="AA70" i="47"/>
  <c r="AA126" i="47"/>
  <c r="AA142" i="47"/>
  <c r="AA158" i="47"/>
  <c r="AA166" i="47"/>
  <c r="AA174" i="47"/>
  <c r="AA198" i="47"/>
  <c r="AA222" i="47"/>
  <c r="AA230" i="47"/>
  <c r="AA238" i="47"/>
  <c r="AA246" i="47"/>
  <c r="AA254" i="47"/>
  <c r="AA262" i="47"/>
  <c r="AA270" i="47"/>
  <c r="AA278" i="47"/>
  <c r="AA294" i="47"/>
  <c r="AA302" i="47"/>
  <c r="AA310" i="47"/>
  <c r="AA318" i="47"/>
  <c r="AA326" i="47"/>
  <c r="AA334" i="47"/>
  <c r="AA342" i="47"/>
  <c r="AA350" i="47"/>
  <c r="AA5" i="47"/>
  <c r="AA150" i="47"/>
  <c r="AA46" i="47"/>
  <c r="AA118" i="47"/>
  <c r="AA14" i="47"/>
  <c r="AA78" i="47"/>
  <c r="AA110" i="47"/>
  <c r="AA22" i="47"/>
  <c r="AA30" i="47"/>
  <c r="AA207" i="47"/>
  <c r="AA215" i="47"/>
  <c r="AA223" i="47"/>
  <c r="AA206" i="47"/>
  <c r="AA6" i="47"/>
  <c r="AA15" i="47"/>
  <c r="AA16" i="47"/>
  <c r="AA23" i="47"/>
  <c r="AA24" i="47"/>
  <c r="AA56" i="47"/>
  <c r="AA264" i="47"/>
  <c r="AA272" i="47"/>
  <c r="AA352" i="47"/>
  <c r="AA190" i="47"/>
  <c r="AA286" i="47"/>
  <c r="H361" i="47"/>
  <c r="P361" i="47"/>
  <c r="X361" i="47"/>
  <c r="AA7" i="47"/>
  <c r="AA8" i="47"/>
  <c r="AA17" i="47"/>
  <c r="AA25" i="47"/>
  <c r="AA33" i="47"/>
  <c r="AA41" i="47"/>
  <c r="AA49" i="47"/>
  <c r="AA57" i="47"/>
  <c r="AA64" i="47"/>
  <c r="AA65" i="47"/>
  <c r="AA72" i="47"/>
  <c r="AA73" i="47"/>
  <c r="AA80" i="47"/>
  <c r="AA81" i="47"/>
  <c r="AA88" i="47"/>
  <c r="AA89" i="47"/>
  <c r="AA96" i="47"/>
  <c r="AA97" i="47"/>
  <c r="AA104" i="47"/>
  <c r="AA105" i="47"/>
  <c r="AA112" i="47"/>
  <c r="AA113" i="47"/>
  <c r="AA120" i="47"/>
  <c r="AA121" i="47"/>
  <c r="AA128" i="47"/>
  <c r="AA129" i="47"/>
  <c r="AA136" i="47"/>
  <c r="AA137" i="47"/>
  <c r="AA144" i="47"/>
  <c r="AA145" i="47"/>
  <c r="AA152" i="47"/>
  <c r="AA153" i="47"/>
  <c r="AA160" i="47"/>
  <c r="AA161" i="47"/>
  <c r="AA168" i="47"/>
  <c r="AA169" i="47"/>
  <c r="AA176" i="47"/>
  <c r="AA177" i="47"/>
  <c r="AA184" i="47"/>
  <c r="AA185" i="47"/>
  <c r="AA192" i="47"/>
  <c r="AA193" i="47"/>
  <c r="AA200" i="47"/>
  <c r="AA201" i="47"/>
  <c r="AA208" i="47"/>
  <c r="AA209" i="47"/>
  <c r="AA216" i="47"/>
  <c r="AA217" i="47"/>
  <c r="AA224" i="47"/>
  <c r="AA225" i="47"/>
  <c r="AA232" i="47"/>
  <c r="AA233" i="47"/>
  <c r="AA240" i="47"/>
  <c r="AA241" i="47"/>
  <c r="AA248" i="47"/>
  <c r="AA249" i="47"/>
  <c r="AA256" i="47"/>
  <c r="AA257" i="47"/>
  <c r="AA265" i="47"/>
  <c r="AA273" i="47"/>
  <c r="AA280" i="47"/>
  <c r="AA281" i="47"/>
  <c r="AA288" i="47"/>
  <c r="AA289" i="47"/>
  <c r="AA296" i="47"/>
  <c r="AA297" i="47"/>
  <c r="AA304" i="47"/>
  <c r="AA305" i="47"/>
  <c r="AA312" i="47"/>
  <c r="AA313" i="47"/>
  <c r="AA320" i="47"/>
  <c r="AA321" i="47"/>
  <c r="AA328" i="47"/>
  <c r="AA329" i="47"/>
  <c r="AA336" i="47"/>
  <c r="AA337" i="47"/>
  <c r="AA344" i="47"/>
  <c r="AA345" i="47"/>
  <c r="AA353" i="47"/>
  <c r="AA9" i="47"/>
  <c r="AA58" i="47"/>
  <c r="AA66" i="47"/>
  <c r="AA74" i="47"/>
  <c r="AA82" i="47"/>
  <c r="AA90" i="47"/>
  <c r="AA98" i="47"/>
  <c r="AA106" i="47"/>
  <c r="AA114" i="47"/>
  <c r="AA122" i="47"/>
  <c r="AA130" i="47"/>
  <c r="AA138" i="47"/>
  <c r="AA146" i="47"/>
  <c r="AA154" i="47"/>
  <c r="AA162" i="47"/>
  <c r="AA170" i="47"/>
  <c r="AA178" i="47"/>
  <c r="AA186" i="47"/>
  <c r="AA194" i="47"/>
  <c r="AA202" i="47"/>
  <c r="AA210" i="47"/>
  <c r="AA218" i="47"/>
  <c r="AA226" i="47"/>
  <c r="AA234" i="47"/>
  <c r="AA242" i="47"/>
  <c r="AA250" i="47"/>
  <c r="AA258" i="47"/>
  <c r="AA266" i="47"/>
  <c r="AA274" i="47"/>
  <c r="AA282" i="47"/>
  <c r="AA290" i="47"/>
  <c r="AA298" i="47"/>
  <c r="AA306" i="47"/>
  <c r="AA314" i="47"/>
  <c r="AA322" i="47"/>
  <c r="AA330" i="47"/>
  <c r="AA338" i="47"/>
  <c r="AA346" i="47"/>
  <c r="AA354" i="47"/>
  <c r="AA18" i="47"/>
  <c r="AA26" i="47"/>
  <c r="C361" i="47"/>
  <c r="K361" i="47"/>
  <c r="S361" i="47"/>
  <c r="AA10" i="47"/>
  <c r="AA19" i="47"/>
  <c r="AA20" i="47"/>
  <c r="AA27" i="47"/>
  <c r="AA28" i="47"/>
  <c r="AA3" i="47"/>
  <c r="AA4" i="47"/>
  <c r="AA11" i="47"/>
  <c r="AA12" i="47"/>
  <c r="AA21" i="47"/>
  <c r="AA29" i="47"/>
  <c r="AA61" i="47"/>
  <c r="AA69" i="47"/>
  <c r="AA77" i="47"/>
  <c r="AA85" i="47"/>
  <c r="AA93" i="47"/>
  <c r="AA101" i="47"/>
  <c r="AA109" i="47"/>
  <c r="AA117" i="47"/>
  <c r="AA125" i="47"/>
  <c r="AA133" i="47"/>
  <c r="AA141" i="47"/>
  <c r="AA149" i="47"/>
  <c r="AA157" i="47"/>
  <c r="AA165" i="47"/>
  <c r="AA173" i="47"/>
  <c r="AA333" i="47"/>
  <c r="AA341" i="47"/>
  <c r="AA349" i="47"/>
  <c r="D361" i="47"/>
  <c r="L361" i="47"/>
  <c r="T361" i="47"/>
  <c r="AA31" i="47"/>
  <c r="AA39" i="47"/>
  <c r="AA47" i="47"/>
  <c r="AA55" i="47"/>
  <c r="AA63" i="47"/>
  <c r="AA71" i="47"/>
  <c r="AA79" i="47"/>
  <c r="AA87" i="47"/>
  <c r="AA95" i="47"/>
  <c r="AA103" i="47"/>
  <c r="AA111" i="47"/>
  <c r="AA119" i="47"/>
  <c r="AA127" i="47"/>
  <c r="AA135" i="47"/>
  <c r="AA143" i="47"/>
  <c r="AA151" i="47"/>
  <c r="AA159" i="47"/>
  <c r="AA167" i="47"/>
  <c r="AA175" i="47"/>
  <c r="AA183" i="47"/>
  <c r="AA191" i="47"/>
  <c r="AA199" i="47"/>
  <c r="AA231" i="47"/>
  <c r="AA239" i="47"/>
  <c r="AA247" i="47"/>
  <c r="AA255" i="47"/>
  <c r="AA263" i="47"/>
  <c r="AA271" i="47"/>
  <c r="AA279" i="47"/>
  <c r="AA287" i="47"/>
  <c r="AA295" i="47"/>
  <c r="AA303" i="47"/>
  <c r="AA311" i="47"/>
  <c r="AA319" i="47"/>
  <c r="AA327" i="47"/>
  <c r="AA335" i="47"/>
  <c r="AA343" i="47"/>
  <c r="AA351" i="47"/>
  <c r="AA32" i="47"/>
  <c r="AA40" i="47"/>
  <c r="AA48" i="47"/>
  <c r="AA182" i="47"/>
  <c r="U361" i="47"/>
  <c r="F361" i="47"/>
  <c r="O361" i="47"/>
  <c r="AA34" i="47"/>
  <c r="AA42" i="47"/>
  <c r="AA50" i="47"/>
  <c r="AA94" i="47"/>
  <c r="AA214" i="47"/>
  <c r="M361" i="47"/>
  <c r="N361" i="47"/>
  <c r="G361" i="47"/>
  <c r="AA35" i="47"/>
  <c r="AA43" i="47"/>
  <c r="AA51" i="47"/>
  <c r="AA59" i="47"/>
  <c r="AA67" i="47"/>
  <c r="AA75" i="47"/>
  <c r="AA83" i="47"/>
  <c r="AA91" i="47"/>
  <c r="AA99" i="47"/>
  <c r="AA107" i="47"/>
  <c r="AA115" i="47"/>
  <c r="AA123" i="47"/>
  <c r="AA131" i="47"/>
  <c r="AA139" i="47"/>
  <c r="AA147" i="47"/>
  <c r="AA155" i="47"/>
  <c r="AA163" i="47"/>
  <c r="AA171" i="47"/>
  <c r="AA179" i="47"/>
  <c r="AA187" i="47"/>
  <c r="AA195" i="47"/>
  <c r="AA203" i="47"/>
  <c r="AA211" i="47"/>
  <c r="AA219" i="47"/>
  <c r="AA227" i="47"/>
  <c r="AA235" i="47"/>
  <c r="AA243" i="47"/>
  <c r="AA251" i="47"/>
  <c r="AA259" i="47"/>
  <c r="AA267" i="47"/>
  <c r="AA275" i="47"/>
  <c r="AA283" i="47"/>
  <c r="AA291" i="47"/>
  <c r="AA299" i="47"/>
  <c r="AA307" i="47"/>
  <c r="AA315" i="47"/>
  <c r="AA323" i="47"/>
  <c r="AA331" i="47"/>
  <c r="AA339" i="47"/>
  <c r="AA347" i="47"/>
  <c r="AA102" i="47"/>
  <c r="AA134" i="47"/>
  <c r="E361" i="47"/>
  <c r="W361" i="47"/>
  <c r="I361" i="47"/>
  <c r="Q361" i="47"/>
  <c r="Y361" i="47"/>
  <c r="AA13" i="47"/>
  <c r="AA36" i="47"/>
  <c r="AA44" i="47"/>
  <c r="AA52" i="47"/>
  <c r="AA260" i="47"/>
  <c r="AA268" i="47"/>
  <c r="AA348" i="47"/>
  <c r="AA2" i="47"/>
  <c r="AA86" i="47"/>
  <c r="V361" i="47"/>
  <c r="B361" i="47"/>
  <c r="J361" i="47"/>
  <c r="R361" i="47"/>
  <c r="Z361" i="47"/>
  <c r="AA37" i="47"/>
  <c r="AA45" i="47"/>
  <c r="AA53" i="47"/>
  <c r="AA60" i="47"/>
  <c r="AA68" i="47"/>
  <c r="AA76" i="47"/>
  <c r="AA84" i="47"/>
  <c r="AA92" i="47"/>
  <c r="AA100" i="47"/>
  <c r="AA108" i="47"/>
  <c r="AA116" i="47"/>
  <c r="AA124" i="47"/>
  <c r="AA132" i="47"/>
  <c r="AA140" i="47"/>
  <c r="AA148" i="47"/>
  <c r="AA156" i="47"/>
  <c r="AA164" i="47"/>
  <c r="AA172" i="47"/>
  <c r="AA180" i="47"/>
  <c r="AA181" i="47"/>
  <c r="AA188" i="47"/>
  <c r="AA189" i="47"/>
  <c r="AA196" i="47"/>
  <c r="AA197" i="47"/>
  <c r="AA204" i="47"/>
  <c r="AA205" i="47"/>
  <c r="AA212" i="47"/>
  <c r="AA213" i="47"/>
  <c r="AA220" i="47"/>
  <c r="AA221" i="47"/>
  <c r="AA228" i="47"/>
  <c r="AA229" i="47"/>
  <c r="AA236" i="47"/>
  <c r="AA237" i="47"/>
  <c r="AA244" i="47"/>
  <c r="AA245" i="47"/>
  <c r="AA252" i="47"/>
  <c r="AA253" i="47"/>
  <c r="AA261" i="47"/>
  <c r="AA269" i="47"/>
  <c r="AA276" i="47"/>
  <c r="AA277" i="47"/>
  <c r="AA284" i="47"/>
  <c r="AA285" i="47"/>
  <c r="AA292" i="47"/>
  <c r="AA293" i="47"/>
  <c r="AA300" i="47"/>
  <c r="AA301" i="47"/>
  <c r="AA308" i="47"/>
  <c r="AA309" i="47"/>
  <c r="AA316" i="47"/>
  <c r="AA317" i="47"/>
  <c r="AA324" i="47"/>
  <c r="AA325" i="47"/>
  <c r="AA332" i="47"/>
  <c r="AA340" i="47"/>
  <c r="H62" i="46"/>
  <c r="AA7" i="46"/>
  <c r="B77" i="46" s="1"/>
  <c r="AA8" i="46"/>
  <c r="B78" i="46" s="1"/>
  <c r="AA15" i="46"/>
  <c r="B85" i="46" s="1"/>
  <c r="AA16" i="46"/>
  <c r="B86" i="46" s="1"/>
  <c r="AA23" i="46"/>
  <c r="B93" i="46" s="1"/>
  <c r="AA24" i="46"/>
  <c r="B94" i="46" s="1"/>
  <c r="AA31" i="46"/>
  <c r="B101" i="46" s="1"/>
  <c r="AA32" i="46"/>
  <c r="B102" i="46" s="1"/>
  <c r="AA39" i="46"/>
  <c r="B109" i="46" s="1"/>
  <c r="AA40" i="46"/>
  <c r="B110" i="46" s="1"/>
  <c r="AA47" i="46"/>
  <c r="B117" i="46" s="1"/>
  <c r="AA48" i="46"/>
  <c r="B118" i="46" s="1"/>
  <c r="AA55" i="46"/>
  <c r="B125" i="46" s="1"/>
  <c r="AA56" i="46"/>
  <c r="B126" i="46" s="1"/>
  <c r="P62" i="46"/>
  <c r="B62" i="46"/>
  <c r="AA18" i="46"/>
  <c r="B88" i="46" s="1"/>
  <c r="S62" i="46"/>
  <c r="T62" i="46"/>
  <c r="AA4" i="46"/>
  <c r="B74" i="46" s="1"/>
  <c r="M62" i="46"/>
  <c r="AA13" i="46"/>
  <c r="B83" i="46" s="1"/>
  <c r="AA21" i="46"/>
  <c r="B91" i="46" s="1"/>
  <c r="AA29" i="46"/>
  <c r="B99" i="46" s="1"/>
  <c r="AA37" i="46"/>
  <c r="B107" i="46" s="1"/>
  <c r="AA45" i="46"/>
  <c r="B115" i="46" s="1"/>
  <c r="AA53" i="46"/>
  <c r="B123" i="46" s="1"/>
  <c r="J62" i="46"/>
  <c r="C62" i="46"/>
  <c r="L62" i="46"/>
  <c r="E62" i="46"/>
  <c r="U62" i="46"/>
  <c r="AA5" i="46"/>
  <c r="B75" i="46" s="1"/>
  <c r="F62" i="46"/>
  <c r="N62" i="46"/>
  <c r="V62" i="46"/>
  <c r="AA6" i="46"/>
  <c r="B76" i="46" s="1"/>
  <c r="AA14" i="46"/>
  <c r="B84" i="46" s="1"/>
  <c r="AA22" i="46"/>
  <c r="B92" i="46" s="1"/>
  <c r="AA30" i="46"/>
  <c r="B100" i="46" s="1"/>
  <c r="AA38" i="46"/>
  <c r="B108" i="46" s="1"/>
  <c r="AA46" i="46"/>
  <c r="B116" i="46" s="1"/>
  <c r="AA54" i="46"/>
  <c r="B124" i="46" s="1"/>
  <c r="X62" i="46"/>
  <c r="Z62" i="46"/>
  <c r="G62" i="46"/>
  <c r="O62" i="46"/>
  <c r="W62" i="46"/>
  <c r="Q62" i="46"/>
  <c r="Y62" i="46"/>
  <c r="AA9" i="46"/>
  <c r="B79" i="46" s="1"/>
  <c r="AA17" i="46"/>
  <c r="B87" i="46" s="1"/>
  <c r="AA25" i="46"/>
  <c r="B95" i="46" s="1"/>
  <c r="AA33" i="46"/>
  <c r="B103" i="46" s="1"/>
  <c r="AA41" i="46"/>
  <c r="B111" i="46" s="1"/>
  <c r="AA49" i="46"/>
  <c r="B119" i="46" s="1"/>
  <c r="AA57" i="46"/>
  <c r="B127" i="46" s="1"/>
  <c r="AA26" i="46"/>
  <c r="B96" i="46" s="1"/>
  <c r="AA34" i="46"/>
  <c r="B104" i="46" s="1"/>
  <c r="AA42" i="46"/>
  <c r="B112" i="46" s="1"/>
  <c r="AA50" i="46"/>
  <c r="B120" i="46" s="1"/>
  <c r="AA58" i="46"/>
  <c r="B128" i="46" s="1"/>
  <c r="R62" i="46"/>
  <c r="K62" i="46"/>
  <c r="AA3" i="46"/>
  <c r="B73" i="46" s="1"/>
  <c r="I62" i="46"/>
  <c r="AA10" i="46"/>
  <c r="B80" i="46" s="1"/>
  <c r="D62" i="46"/>
  <c r="AA11" i="46"/>
  <c r="B81" i="46" s="1"/>
  <c r="AA12" i="46"/>
  <c r="B82" i="46" s="1"/>
  <c r="AA19" i="46"/>
  <c r="B89" i="46" s="1"/>
  <c r="AA20" i="46"/>
  <c r="B90" i="46" s="1"/>
  <c r="AA27" i="46"/>
  <c r="B97" i="46" s="1"/>
  <c r="AA28" i="46"/>
  <c r="B98" i="46" s="1"/>
  <c r="AA35" i="46"/>
  <c r="B105" i="46" s="1"/>
  <c r="AA36" i="46"/>
  <c r="B106" i="46" s="1"/>
  <c r="AA43" i="46"/>
  <c r="B113" i="46" s="1"/>
  <c r="AA44" i="46"/>
  <c r="B114" i="46" s="1"/>
  <c r="AA51" i="46"/>
  <c r="B121" i="46" s="1"/>
  <c r="AA52" i="46"/>
  <c r="B122" i="46" s="1"/>
  <c r="AA59" i="46"/>
  <c r="B129" i="46" s="1"/>
  <c r="AA2" i="46"/>
  <c r="Z363" i="47" l="1"/>
  <c r="B72" i="46"/>
  <c r="AA62" i="46"/>
  <c r="F37" i="37"/>
  <c r="F22" i="37"/>
  <c r="F40" i="37"/>
  <c r="F46" i="37"/>
  <c r="F48" i="37"/>
  <c r="F53" i="37"/>
  <c r="F35" i="37"/>
  <c r="F30" i="37"/>
  <c r="F23" i="37"/>
  <c r="F6" i="37"/>
  <c r="F28" i="37"/>
  <c r="F11" i="37"/>
  <c r="F10" i="37"/>
  <c r="F47" i="37"/>
  <c r="F43" i="37"/>
  <c r="F50" i="37"/>
  <c r="F25" i="37"/>
  <c r="F45" i="37"/>
  <c r="F32" i="37"/>
  <c r="F20" i="37"/>
  <c r="F52" i="37"/>
  <c r="F51" i="37"/>
  <c r="F49" i="37"/>
  <c r="F36" i="37"/>
  <c r="F26" i="37"/>
  <c r="F24" i="37"/>
  <c r="F3" i="37"/>
  <c r="F8" i="37"/>
  <c r="F33" i="37"/>
  <c r="F17" i="37"/>
  <c r="F2" i="37"/>
  <c r="F44" i="37"/>
  <c r="F29" i="37"/>
  <c r="F34" i="37"/>
  <c r="F15" i="37"/>
  <c r="F39" i="37"/>
  <c r="F13" i="37"/>
  <c r="B2" i="36"/>
  <c r="B2" i="37"/>
  <c r="C60" i="34"/>
  <c r="D60" i="34"/>
  <c r="E60" i="34"/>
  <c r="F60" i="34"/>
  <c r="G60" i="34"/>
  <c r="H60" i="34"/>
  <c r="I60" i="34"/>
  <c r="J60" i="34"/>
  <c r="K60" i="34"/>
  <c r="L60" i="34"/>
  <c r="M60" i="34"/>
  <c r="N60" i="34"/>
  <c r="O60" i="34"/>
  <c r="P60" i="34"/>
  <c r="Q60" i="34"/>
  <c r="R60" i="34"/>
  <c r="S60" i="34"/>
  <c r="T60" i="34"/>
  <c r="U60" i="34"/>
  <c r="V60" i="34"/>
  <c r="W60" i="34"/>
  <c r="X60" i="34"/>
  <c r="Y60" i="34"/>
  <c r="Z60" i="34"/>
  <c r="B60" i="34"/>
  <c r="Z354" i="32"/>
  <c r="Y354" i="32"/>
  <c r="X354" i="32"/>
  <c r="W354" i="32"/>
  <c r="V354" i="32"/>
  <c r="U354" i="32"/>
  <c r="T354" i="32"/>
  <c r="S354" i="32"/>
  <c r="R354" i="32"/>
  <c r="Q354" i="32"/>
  <c r="P354" i="32"/>
  <c r="O354" i="32"/>
  <c r="N354" i="32"/>
  <c r="M354" i="32"/>
  <c r="L354" i="32"/>
  <c r="K354" i="32"/>
  <c r="J354" i="32"/>
  <c r="I354" i="32"/>
  <c r="H354" i="32"/>
  <c r="G354" i="32"/>
  <c r="F354" i="32"/>
  <c r="E354" i="32"/>
  <c r="D354" i="32"/>
  <c r="C354" i="32"/>
  <c r="B354" i="32"/>
  <c r="Z353" i="32"/>
  <c r="Y353" i="32"/>
  <c r="X353" i="32"/>
  <c r="W353" i="32"/>
  <c r="V353" i="32"/>
  <c r="U353" i="32"/>
  <c r="T353" i="32"/>
  <c r="S353" i="32"/>
  <c r="R353" i="32"/>
  <c r="Q353" i="32"/>
  <c r="P353" i="32"/>
  <c r="O353" i="32"/>
  <c r="N353" i="32"/>
  <c r="M353" i="32"/>
  <c r="L353" i="32"/>
  <c r="K353" i="32"/>
  <c r="J353" i="32"/>
  <c r="I353" i="32"/>
  <c r="H353" i="32"/>
  <c r="G353" i="32"/>
  <c r="F353" i="32"/>
  <c r="E353" i="32"/>
  <c r="D353" i="32"/>
  <c r="C353" i="32"/>
  <c r="B353" i="32"/>
  <c r="Z352" i="32"/>
  <c r="Y352" i="32"/>
  <c r="X352" i="32"/>
  <c r="W352" i="32"/>
  <c r="V352" i="32"/>
  <c r="U352" i="32"/>
  <c r="T352" i="32"/>
  <c r="S352" i="32"/>
  <c r="R352" i="32"/>
  <c r="Q352" i="32"/>
  <c r="P352" i="32"/>
  <c r="O352" i="32"/>
  <c r="N352" i="32"/>
  <c r="M352" i="32"/>
  <c r="L352" i="32"/>
  <c r="K352" i="32"/>
  <c r="J352" i="32"/>
  <c r="I352" i="32"/>
  <c r="H352" i="32"/>
  <c r="G352" i="32"/>
  <c r="F352" i="32"/>
  <c r="E352" i="32"/>
  <c r="D352" i="32"/>
  <c r="C352" i="32"/>
  <c r="B352" i="32"/>
  <c r="Z351" i="32"/>
  <c r="Y351" i="32"/>
  <c r="X351" i="32"/>
  <c r="W351" i="32"/>
  <c r="V351" i="32"/>
  <c r="U351" i="32"/>
  <c r="T351" i="32"/>
  <c r="S351" i="32"/>
  <c r="R351" i="32"/>
  <c r="Q351" i="32"/>
  <c r="P351" i="32"/>
  <c r="O351" i="32"/>
  <c r="N351" i="32"/>
  <c r="M351" i="32"/>
  <c r="L351" i="32"/>
  <c r="K351" i="32"/>
  <c r="J351" i="32"/>
  <c r="I351" i="32"/>
  <c r="H351" i="32"/>
  <c r="G351" i="32"/>
  <c r="F351" i="32"/>
  <c r="E351" i="32"/>
  <c r="D351" i="32"/>
  <c r="C351" i="32"/>
  <c r="B351" i="32"/>
  <c r="Z350" i="32"/>
  <c r="Y350" i="32"/>
  <c r="X350" i="32"/>
  <c r="W350" i="32"/>
  <c r="V350" i="32"/>
  <c r="U350" i="32"/>
  <c r="T350" i="32"/>
  <c r="S350" i="32"/>
  <c r="R350" i="32"/>
  <c r="Q350" i="32"/>
  <c r="P350" i="32"/>
  <c r="O350" i="32"/>
  <c r="N350" i="32"/>
  <c r="M350" i="32"/>
  <c r="L350" i="32"/>
  <c r="K350" i="32"/>
  <c r="J350" i="32"/>
  <c r="I350" i="32"/>
  <c r="H350" i="32"/>
  <c r="G350" i="32"/>
  <c r="F350" i="32"/>
  <c r="E350" i="32"/>
  <c r="D350" i="32"/>
  <c r="C350" i="32"/>
  <c r="B350" i="32"/>
  <c r="B349" i="32"/>
  <c r="B2" i="32"/>
  <c r="C2" i="32"/>
  <c r="D2" i="32"/>
  <c r="E2" i="32"/>
  <c r="F2" i="32"/>
  <c r="G2" i="32"/>
  <c r="H2" i="32"/>
  <c r="I2" i="32"/>
  <c r="J2" i="32"/>
  <c r="K2" i="32"/>
  <c r="L2" i="32"/>
  <c r="M2" i="32"/>
  <c r="N2" i="32"/>
  <c r="O2" i="32"/>
  <c r="P2" i="32"/>
  <c r="Q2" i="32"/>
  <c r="R2" i="32"/>
  <c r="S2" i="32"/>
  <c r="T2" i="32"/>
  <c r="U2" i="32"/>
  <c r="V2" i="32"/>
  <c r="W2" i="32"/>
  <c r="X2" i="32"/>
  <c r="Y2" i="32"/>
  <c r="Z2" i="32"/>
  <c r="B3" i="32"/>
  <c r="C3" i="32"/>
  <c r="D3" i="32"/>
  <c r="E3" i="32"/>
  <c r="F3" i="32"/>
  <c r="G3" i="32"/>
  <c r="H3" i="32"/>
  <c r="I3" i="32"/>
  <c r="J3" i="32"/>
  <c r="K3" i="32"/>
  <c r="L3" i="32"/>
  <c r="M3" i="32"/>
  <c r="N3" i="32"/>
  <c r="O3" i="32"/>
  <c r="P3" i="32"/>
  <c r="Q3" i="32"/>
  <c r="R3" i="32"/>
  <c r="S3" i="32"/>
  <c r="T3" i="32"/>
  <c r="U3" i="32"/>
  <c r="V3" i="32"/>
  <c r="W3" i="32"/>
  <c r="X3" i="32"/>
  <c r="Y3" i="32"/>
  <c r="Z3" i="32"/>
  <c r="B4" i="32"/>
  <c r="C4" i="32"/>
  <c r="D4" i="32"/>
  <c r="E4" i="32"/>
  <c r="F4" i="32"/>
  <c r="G4" i="32"/>
  <c r="H4" i="32"/>
  <c r="I4" i="32"/>
  <c r="J4" i="32"/>
  <c r="K4" i="32"/>
  <c r="L4" i="32"/>
  <c r="M4" i="32"/>
  <c r="N4" i="32"/>
  <c r="O4" i="32"/>
  <c r="P4" i="32"/>
  <c r="Q4" i="32"/>
  <c r="R4" i="32"/>
  <c r="S4" i="32"/>
  <c r="T4" i="32"/>
  <c r="U4" i="32"/>
  <c r="V4" i="32"/>
  <c r="W4" i="32"/>
  <c r="X4" i="32"/>
  <c r="Y4" i="32"/>
  <c r="Z4" i="32"/>
  <c r="B5" i="32"/>
  <c r="C5" i="32"/>
  <c r="D5" i="32"/>
  <c r="E5" i="32"/>
  <c r="F5" i="32"/>
  <c r="G5" i="32"/>
  <c r="H5" i="32"/>
  <c r="I5" i="32"/>
  <c r="J5" i="32"/>
  <c r="K5" i="32"/>
  <c r="L5" i="32"/>
  <c r="M5" i="32"/>
  <c r="N5" i="32"/>
  <c r="O5" i="32"/>
  <c r="P5" i="32"/>
  <c r="Q5" i="32"/>
  <c r="R5" i="32"/>
  <c r="S5" i="32"/>
  <c r="T5" i="32"/>
  <c r="U5" i="32"/>
  <c r="V5" i="32"/>
  <c r="W5" i="32"/>
  <c r="X5" i="32"/>
  <c r="Y5" i="32"/>
  <c r="Z5" i="32"/>
  <c r="B6" i="32"/>
  <c r="C6" i="32"/>
  <c r="D6" i="32"/>
  <c r="E6" i="32"/>
  <c r="F6" i="32"/>
  <c r="G6" i="32"/>
  <c r="H6" i="32"/>
  <c r="I6" i="32"/>
  <c r="J6" i="32"/>
  <c r="K6" i="32"/>
  <c r="L6" i="32"/>
  <c r="M6" i="32"/>
  <c r="N6" i="32"/>
  <c r="O6" i="32"/>
  <c r="P6" i="32"/>
  <c r="Q6" i="32"/>
  <c r="R6" i="32"/>
  <c r="S6" i="32"/>
  <c r="T6" i="32"/>
  <c r="U6" i="32"/>
  <c r="V6" i="32"/>
  <c r="W6" i="32"/>
  <c r="X6" i="32"/>
  <c r="Y6" i="32"/>
  <c r="Z6" i="32"/>
  <c r="B7" i="32"/>
  <c r="C7" i="32"/>
  <c r="D7" i="32"/>
  <c r="E7" i="32"/>
  <c r="F7" i="32"/>
  <c r="G7" i="32"/>
  <c r="H7" i="32"/>
  <c r="I7" i="32"/>
  <c r="J7" i="32"/>
  <c r="K7" i="32"/>
  <c r="L7" i="32"/>
  <c r="M7" i="32"/>
  <c r="N7" i="32"/>
  <c r="O7" i="32"/>
  <c r="P7" i="32"/>
  <c r="Q7" i="32"/>
  <c r="R7" i="32"/>
  <c r="S7" i="32"/>
  <c r="T7" i="32"/>
  <c r="U7" i="32"/>
  <c r="V7" i="32"/>
  <c r="W7" i="32"/>
  <c r="X7" i="32"/>
  <c r="Y7" i="32"/>
  <c r="Z7" i="32"/>
  <c r="B8" i="32"/>
  <c r="C8" i="32"/>
  <c r="D8" i="32"/>
  <c r="E8" i="32"/>
  <c r="F8" i="32"/>
  <c r="G8" i="32"/>
  <c r="H8" i="32"/>
  <c r="I8" i="32"/>
  <c r="J8" i="32"/>
  <c r="K8" i="32"/>
  <c r="L8" i="32"/>
  <c r="M8" i="32"/>
  <c r="N8" i="32"/>
  <c r="O8" i="32"/>
  <c r="P8" i="32"/>
  <c r="Q8" i="32"/>
  <c r="R8" i="32"/>
  <c r="S8" i="32"/>
  <c r="T8" i="32"/>
  <c r="U8" i="32"/>
  <c r="V8" i="32"/>
  <c r="W8" i="32"/>
  <c r="X8" i="32"/>
  <c r="Y8" i="32"/>
  <c r="Z8" i="32"/>
  <c r="B9" i="32"/>
  <c r="C9" i="32"/>
  <c r="D9" i="32"/>
  <c r="E9" i="32"/>
  <c r="F9" i="32"/>
  <c r="G9" i="32"/>
  <c r="H9" i="32"/>
  <c r="I9" i="32"/>
  <c r="J9" i="32"/>
  <c r="K9" i="32"/>
  <c r="L9" i="32"/>
  <c r="M9" i="32"/>
  <c r="N9" i="32"/>
  <c r="O9" i="32"/>
  <c r="P9" i="32"/>
  <c r="Q9" i="32"/>
  <c r="R9" i="32"/>
  <c r="S9" i="32"/>
  <c r="T9" i="32"/>
  <c r="U9" i="32"/>
  <c r="V9" i="32"/>
  <c r="W9" i="32"/>
  <c r="X9" i="32"/>
  <c r="Y9" i="32"/>
  <c r="Z9" i="32"/>
  <c r="B10" i="32"/>
  <c r="C10" i="32"/>
  <c r="D10" i="32"/>
  <c r="E10" i="32"/>
  <c r="F10" i="32"/>
  <c r="G10" i="32"/>
  <c r="H10" i="32"/>
  <c r="I10" i="32"/>
  <c r="J10" i="32"/>
  <c r="K10" i="32"/>
  <c r="L10" i="32"/>
  <c r="M10" i="32"/>
  <c r="N10" i="32"/>
  <c r="O10" i="32"/>
  <c r="P10" i="32"/>
  <c r="Q10" i="32"/>
  <c r="R10" i="32"/>
  <c r="S10" i="32"/>
  <c r="T10" i="32"/>
  <c r="U10" i="32"/>
  <c r="V10" i="32"/>
  <c r="W10" i="32"/>
  <c r="X10" i="32"/>
  <c r="Y10" i="32"/>
  <c r="Z10" i="32"/>
  <c r="B11" i="32"/>
  <c r="C11" i="32"/>
  <c r="D11" i="32"/>
  <c r="E11" i="32"/>
  <c r="F11" i="32"/>
  <c r="G11" i="32"/>
  <c r="H11" i="32"/>
  <c r="I11" i="32"/>
  <c r="J11" i="32"/>
  <c r="K11" i="32"/>
  <c r="L11" i="32"/>
  <c r="M11" i="32"/>
  <c r="N11" i="32"/>
  <c r="O11" i="32"/>
  <c r="P11" i="32"/>
  <c r="Q11" i="32"/>
  <c r="R11" i="32"/>
  <c r="S11" i="32"/>
  <c r="T11" i="32"/>
  <c r="U11" i="32"/>
  <c r="V11" i="32"/>
  <c r="W11" i="32"/>
  <c r="X11" i="32"/>
  <c r="Y11" i="32"/>
  <c r="Z11" i="32"/>
  <c r="B12" i="32"/>
  <c r="C12" i="32"/>
  <c r="D12" i="32"/>
  <c r="E12" i="32"/>
  <c r="F12" i="32"/>
  <c r="G12" i="32"/>
  <c r="H12" i="32"/>
  <c r="I12" i="32"/>
  <c r="J12" i="32"/>
  <c r="K12" i="32"/>
  <c r="L12" i="32"/>
  <c r="M12" i="32"/>
  <c r="N12" i="32"/>
  <c r="O12" i="32"/>
  <c r="P12" i="32"/>
  <c r="Q12" i="32"/>
  <c r="R12" i="32"/>
  <c r="S12" i="32"/>
  <c r="T12" i="32"/>
  <c r="U12" i="32"/>
  <c r="V12" i="32"/>
  <c r="W12" i="32"/>
  <c r="X12" i="32"/>
  <c r="Y12" i="32"/>
  <c r="Z12" i="32"/>
  <c r="B13" i="32"/>
  <c r="B14" i="32" s="1"/>
  <c r="C13" i="32"/>
  <c r="C14" i="32" s="1"/>
  <c r="D13" i="32"/>
  <c r="E13" i="32"/>
  <c r="F13" i="32"/>
  <c r="G13" i="32"/>
  <c r="H13" i="32"/>
  <c r="I13" i="32"/>
  <c r="J13" i="32"/>
  <c r="K13" i="32"/>
  <c r="L13" i="32"/>
  <c r="M13" i="32"/>
  <c r="N13" i="32"/>
  <c r="O13" i="32"/>
  <c r="P13" i="32"/>
  <c r="Q13" i="32"/>
  <c r="R13" i="32"/>
  <c r="S13" i="32"/>
  <c r="T13" i="32"/>
  <c r="U13" i="32"/>
  <c r="V13" i="32"/>
  <c r="W13" i="32"/>
  <c r="X13" i="32"/>
  <c r="Y13" i="32"/>
  <c r="Z13" i="32"/>
  <c r="D14" i="32"/>
  <c r="E14" i="32"/>
  <c r="F14" i="32"/>
  <c r="G14" i="32"/>
  <c r="H14" i="32"/>
  <c r="I14" i="32"/>
  <c r="J14" i="32"/>
  <c r="K14" i="32"/>
  <c r="L14" i="32"/>
  <c r="M14" i="32"/>
  <c r="N14" i="32"/>
  <c r="O14" i="32"/>
  <c r="P14" i="32"/>
  <c r="Q14" i="32"/>
  <c r="R14" i="32"/>
  <c r="S14" i="32"/>
  <c r="T14" i="32"/>
  <c r="U14" i="32"/>
  <c r="V14" i="32"/>
  <c r="W14" i="32"/>
  <c r="X14" i="32"/>
  <c r="Y14" i="32"/>
  <c r="Z14" i="32"/>
  <c r="B15" i="32"/>
  <c r="C15" i="32"/>
  <c r="D15" i="32"/>
  <c r="E15" i="32"/>
  <c r="F15" i="32"/>
  <c r="G15" i="32"/>
  <c r="H15" i="32"/>
  <c r="I15" i="32"/>
  <c r="J15" i="32"/>
  <c r="K15" i="32"/>
  <c r="L15" i="32"/>
  <c r="M15" i="32"/>
  <c r="N15" i="32"/>
  <c r="O15" i="32"/>
  <c r="P15" i="32"/>
  <c r="Q15" i="32"/>
  <c r="R15" i="32"/>
  <c r="S15" i="32"/>
  <c r="T15" i="32"/>
  <c r="U15" i="32"/>
  <c r="V15" i="32"/>
  <c r="W15" i="32"/>
  <c r="X15" i="32"/>
  <c r="Y15" i="32"/>
  <c r="Z15" i="32"/>
  <c r="B16" i="32"/>
  <c r="C16" i="32"/>
  <c r="D16" i="32"/>
  <c r="E16" i="32"/>
  <c r="F16" i="32"/>
  <c r="G16" i="32"/>
  <c r="H16" i="32"/>
  <c r="I16" i="32"/>
  <c r="J16" i="32"/>
  <c r="K16" i="32"/>
  <c r="L16" i="32"/>
  <c r="M16" i="32"/>
  <c r="N16" i="32"/>
  <c r="O16" i="32"/>
  <c r="P16" i="32"/>
  <c r="Q16" i="32"/>
  <c r="R16" i="32"/>
  <c r="S16" i="32"/>
  <c r="T16" i="32"/>
  <c r="U16" i="32"/>
  <c r="V16" i="32"/>
  <c r="W16" i="32"/>
  <c r="X16" i="32"/>
  <c r="Y16" i="32"/>
  <c r="Z16" i="32"/>
  <c r="B17" i="32"/>
  <c r="C17" i="32"/>
  <c r="D17" i="32"/>
  <c r="E17" i="32"/>
  <c r="F17" i="32"/>
  <c r="G17" i="32"/>
  <c r="H17" i="32"/>
  <c r="I17" i="32"/>
  <c r="J17" i="32"/>
  <c r="K17" i="32"/>
  <c r="L17" i="32"/>
  <c r="M17" i="32"/>
  <c r="N17" i="32"/>
  <c r="O17" i="32"/>
  <c r="P17" i="32"/>
  <c r="Q17" i="32"/>
  <c r="R17" i="32"/>
  <c r="S17" i="32"/>
  <c r="T17" i="32"/>
  <c r="U17" i="32"/>
  <c r="V17" i="32"/>
  <c r="W17" i="32"/>
  <c r="X17" i="32"/>
  <c r="Y17" i="32"/>
  <c r="Z17" i="32"/>
  <c r="B18" i="32"/>
  <c r="C18" i="32"/>
  <c r="D18" i="32"/>
  <c r="E18" i="32"/>
  <c r="F18" i="32"/>
  <c r="G18" i="32"/>
  <c r="H18" i="32"/>
  <c r="I18" i="32"/>
  <c r="J18" i="32"/>
  <c r="K18" i="32"/>
  <c r="L18" i="32"/>
  <c r="M18" i="32"/>
  <c r="N18" i="32"/>
  <c r="O18" i="32"/>
  <c r="P18" i="32"/>
  <c r="Q18" i="32"/>
  <c r="R18" i="32"/>
  <c r="S18" i="32"/>
  <c r="T18" i="32"/>
  <c r="U18" i="32"/>
  <c r="V18" i="32"/>
  <c r="W18" i="32"/>
  <c r="X18" i="32"/>
  <c r="Y18" i="32"/>
  <c r="Z18" i="32"/>
  <c r="B19" i="32"/>
  <c r="C19" i="32"/>
  <c r="D19" i="32"/>
  <c r="E19" i="32"/>
  <c r="F19" i="32"/>
  <c r="G19" i="32"/>
  <c r="H19" i="32"/>
  <c r="I19" i="32"/>
  <c r="J19" i="32"/>
  <c r="K19" i="32"/>
  <c r="L19" i="32"/>
  <c r="M19" i="32"/>
  <c r="N19" i="32"/>
  <c r="O19" i="32"/>
  <c r="P19" i="32"/>
  <c r="Q19" i="32"/>
  <c r="R19" i="32"/>
  <c r="S19" i="32"/>
  <c r="T19" i="32"/>
  <c r="U19" i="32"/>
  <c r="V19" i="32"/>
  <c r="W19" i="32"/>
  <c r="X19" i="32"/>
  <c r="Y19" i="32"/>
  <c r="Z19" i="32"/>
  <c r="B20" i="32"/>
  <c r="C20" i="32"/>
  <c r="D20" i="32"/>
  <c r="E20" i="32"/>
  <c r="F20" i="32"/>
  <c r="G20" i="32"/>
  <c r="H20" i="32"/>
  <c r="I20" i="32"/>
  <c r="J20" i="32"/>
  <c r="K20" i="32"/>
  <c r="L20" i="32"/>
  <c r="M20" i="32"/>
  <c r="N20" i="32"/>
  <c r="O20" i="32"/>
  <c r="P20" i="32"/>
  <c r="Q20" i="32"/>
  <c r="R20" i="32"/>
  <c r="S20" i="32"/>
  <c r="T20" i="32"/>
  <c r="U20" i="32"/>
  <c r="V20" i="32"/>
  <c r="W20" i="32"/>
  <c r="X20" i="32"/>
  <c r="Y20" i="32"/>
  <c r="Z20" i="32"/>
  <c r="B21" i="32"/>
  <c r="C21" i="32"/>
  <c r="D21" i="32"/>
  <c r="E21" i="32"/>
  <c r="F21" i="32"/>
  <c r="G21" i="32"/>
  <c r="H21" i="32"/>
  <c r="I21" i="32"/>
  <c r="J21" i="32"/>
  <c r="K21" i="32"/>
  <c r="L21" i="32"/>
  <c r="M21" i="32"/>
  <c r="N21" i="32"/>
  <c r="O21" i="32"/>
  <c r="P21" i="32"/>
  <c r="Q21" i="32"/>
  <c r="R21" i="32"/>
  <c r="S21" i="32"/>
  <c r="T21" i="32"/>
  <c r="U21" i="32"/>
  <c r="V21" i="32"/>
  <c r="W21" i="32"/>
  <c r="X21" i="32"/>
  <c r="Y21" i="32"/>
  <c r="Z21" i="32"/>
  <c r="B22" i="32"/>
  <c r="C22" i="32"/>
  <c r="D22" i="32"/>
  <c r="E22" i="32"/>
  <c r="F22" i="32"/>
  <c r="G22" i="32"/>
  <c r="H22" i="32"/>
  <c r="I22" i="32"/>
  <c r="J22" i="32"/>
  <c r="K22" i="32"/>
  <c r="L22" i="32"/>
  <c r="M22" i="32"/>
  <c r="N22" i="32"/>
  <c r="O22" i="32"/>
  <c r="P22" i="32"/>
  <c r="Q22" i="32"/>
  <c r="R22" i="32"/>
  <c r="S22" i="32"/>
  <c r="T22" i="32"/>
  <c r="U22" i="32"/>
  <c r="V22" i="32"/>
  <c r="W22" i="32"/>
  <c r="X22" i="32"/>
  <c r="Y22" i="32"/>
  <c r="Z22" i="32"/>
  <c r="B23" i="32"/>
  <c r="C23" i="32"/>
  <c r="D23" i="32"/>
  <c r="E23" i="32"/>
  <c r="F23" i="32"/>
  <c r="G23" i="32"/>
  <c r="H23" i="32"/>
  <c r="I23" i="32"/>
  <c r="J23" i="32"/>
  <c r="K23" i="32"/>
  <c r="L23" i="32"/>
  <c r="M23" i="32"/>
  <c r="N23" i="32"/>
  <c r="O23" i="32"/>
  <c r="P23" i="32"/>
  <c r="Q23" i="32"/>
  <c r="R23" i="32"/>
  <c r="S23" i="32"/>
  <c r="T23" i="32"/>
  <c r="U23" i="32"/>
  <c r="V23" i="32"/>
  <c r="W23" i="32"/>
  <c r="X23" i="32"/>
  <c r="Y23" i="32"/>
  <c r="Z23" i="32"/>
  <c r="B24" i="32"/>
  <c r="C24" i="32"/>
  <c r="D24" i="32"/>
  <c r="E24" i="32"/>
  <c r="F24" i="32"/>
  <c r="G24" i="32"/>
  <c r="H24" i="32"/>
  <c r="I24" i="32"/>
  <c r="J24" i="32"/>
  <c r="K24" i="32"/>
  <c r="L24" i="32"/>
  <c r="M24" i="32"/>
  <c r="N24" i="32"/>
  <c r="O24" i="32"/>
  <c r="P24" i="32"/>
  <c r="Q24" i="32"/>
  <c r="R24" i="32"/>
  <c r="S24" i="32"/>
  <c r="T24" i="32"/>
  <c r="U24" i="32"/>
  <c r="V24" i="32"/>
  <c r="W24" i="32"/>
  <c r="X24" i="32"/>
  <c r="Y24" i="32"/>
  <c r="Z24" i="32"/>
  <c r="B25" i="32"/>
  <c r="C25" i="32"/>
  <c r="D25" i="32"/>
  <c r="E25" i="32"/>
  <c r="F25" i="32"/>
  <c r="G25" i="32"/>
  <c r="H25" i="32"/>
  <c r="I25" i="32"/>
  <c r="J25" i="32"/>
  <c r="K25" i="32"/>
  <c r="L25" i="32"/>
  <c r="M25" i="32"/>
  <c r="N25" i="32"/>
  <c r="O25" i="32"/>
  <c r="P25" i="32"/>
  <c r="Q25" i="32"/>
  <c r="R25" i="32"/>
  <c r="S25" i="32"/>
  <c r="T25" i="32"/>
  <c r="U25" i="32"/>
  <c r="V25" i="32"/>
  <c r="W25" i="32"/>
  <c r="X25" i="32"/>
  <c r="Y25" i="32"/>
  <c r="Z25" i="32"/>
  <c r="B10" i="23"/>
  <c r="B2" i="23"/>
  <c r="B23" i="23"/>
  <c r="B4" i="36"/>
  <c r="B31" i="37"/>
  <c r="B2" i="34"/>
  <c r="D18" i="26"/>
  <c r="A888" i="17"/>
  <c r="A889" i="17"/>
  <c r="A890" i="17"/>
  <c r="A724" i="17"/>
  <c r="A588" i="17"/>
  <c r="A731" i="17"/>
  <c r="A602" i="17"/>
  <c r="J51" i="34"/>
  <c r="A434" i="17"/>
  <c r="A76" i="17"/>
  <c r="A609" i="17"/>
  <c r="A708" i="17"/>
  <c r="A716" i="17"/>
  <c r="A714" i="17"/>
  <c r="A666" i="17"/>
  <c r="A735" i="17"/>
  <c r="A733" i="17"/>
  <c r="F58" i="37" l="1"/>
  <c r="AA350" i="32"/>
  <c r="AA351" i="32"/>
  <c r="AA352" i="32"/>
  <c r="AA353" i="32"/>
  <c r="AA354" i="32"/>
  <c r="P41" i="30"/>
  <c r="Q41" i="30"/>
  <c r="R41" i="30"/>
  <c r="G9" i="37" l="1"/>
  <c r="G41" i="37"/>
  <c r="G27" i="37"/>
  <c r="G7" i="37"/>
  <c r="G42" i="37"/>
  <c r="G31" i="37"/>
  <c r="G18" i="37"/>
  <c r="G5" i="37"/>
  <c r="G12" i="37"/>
  <c r="G54" i="37"/>
  <c r="G38" i="37"/>
  <c r="G21" i="37"/>
  <c r="G4" i="37"/>
  <c r="G16" i="37"/>
  <c r="G14" i="37"/>
  <c r="G19" i="37"/>
  <c r="G26" i="37"/>
  <c r="G13" i="37"/>
  <c r="G29" i="37"/>
  <c r="G40" i="37"/>
  <c r="G35" i="37"/>
  <c r="G28" i="37"/>
  <c r="G53" i="37"/>
  <c r="G44" i="37"/>
  <c r="G3" i="37"/>
  <c r="G20" i="37"/>
  <c r="G17" i="37"/>
  <c r="G11" i="37"/>
  <c r="G22" i="37"/>
  <c r="G51" i="37"/>
  <c r="G15" i="37"/>
  <c r="G45" i="37"/>
  <c r="G25" i="37"/>
  <c r="G34" i="37"/>
  <c r="G33" i="37"/>
  <c r="G30" i="37"/>
  <c r="G43" i="37"/>
  <c r="G50" i="37"/>
  <c r="G46" i="37"/>
  <c r="G36" i="37"/>
  <c r="G32" i="37"/>
  <c r="G47" i="37"/>
  <c r="G37" i="37"/>
  <c r="G6" i="37"/>
  <c r="G8" i="37"/>
  <c r="G23" i="37"/>
  <c r="G48" i="37"/>
  <c r="G39" i="37"/>
  <c r="G49" i="37"/>
  <c r="G24" i="37"/>
  <c r="G52" i="37"/>
  <c r="G10" i="37"/>
  <c r="G2" i="37"/>
  <c r="J2" i="27"/>
  <c r="M2" i="27"/>
  <c r="I2" i="27"/>
  <c r="E1" i="27"/>
  <c r="C2" i="27"/>
  <c r="F2" i="27"/>
  <c r="B23" i="36" l="1"/>
  <c r="B30" i="36"/>
  <c r="B3" i="36"/>
  <c r="B29" i="36"/>
  <c r="B6" i="36"/>
  <c r="B13" i="36"/>
  <c r="B9" i="36"/>
  <c r="B12" i="36"/>
  <c r="B5" i="36"/>
  <c r="B22" i="36"/>
  <c r="B17" i="36"/>
  <c r="B28" i="36"/>
  <c r="B14" i="36"/>
  <c r="B18" i="36"/>
  <c r="B27" i="36"/>
  <c r="B26" i="36"/>
  <c r="B20" i="36"/>
  <c r="B19" i="36"/>
  <c r="B16" i="36"/>
  <c r="B15" i="36"/>
  <c r="B11" i="36"/>
  <c r="B21" i="36"/>
  <c r="B10" i="36"/>
  <c r="B25" i="36"/>
  <c r="B24" i="36"/>
  <c r="B8" i="36"/>
  <c r="B7" i="36"/>
  <c r="B54" i="37"/>
  <c r="B53" i="37"/>
  <c r="B52" i="37"/>
  <c r="B51" i="37"/>
  <c r="B50" i="37"/>
  <c r="B49" i="37"/>
  <c r="B48" i="37"/>
  <c r="B47" i="37"/>
  <c r="B46" i="37"/>
  <c r="B45" i="37"/>
  <c r="B44" i="37"/>
  <c r="B43" i="37"/>
  <c r="B42" i="37"/>
  <c r="B41" i="37"/>
  <c r="B40" i="37"/>
  <c r="B39" i="37"/>
  <c r="B38" i="37"/>
  <c r="B37" i="37"/>
  <c r="B36" i="37"/>
  <c r="B35" i="37"/>
  <c r="B34" i="37"/>
  <c r="B33" i="37"/>
  <c r="B32" i="37"/>
  <c r="B30" i="37"/>
  <c r="B29" i="37"/>
  <c r="B28" i="37"/>
  <c r="B27" i="37"/>
  <c r="B26" i="37"/>
  <c r="B25" i="37"/>
  <c r="B24" i="37"/>
  <c r="B23" i="37"/>
  <c r="B22" i="37"/>
  <c r="B21" i="37"/>
  <c r="B20" i="37"/>
  <c r="B19" i="37"/>
  <c r="B18" i="37"/>
  <c r="B17" i="37"/>
  <c r="B16" i="37"/>
  <c r="B15" i="37"/>
  <c r="B14" i="37"/>
  <c r="B13" i="37"/>
  <c r="B12" i="37"/>
  <c r="B11" i="37"/>
  <c r="B10" i="37"/>
  <c r="B9" i="37"/>
  <c r="B8" i="37"/>
  <c r="B7" i="37"/>
  <c r="B6" i="37"/>
  <c r="B5" i="37"/>
  <c r="B4" i="37"/>
  <c r="B3" i="37"/>
  <c r="B58" i="37" l="1"/>
  <c r="C3" i="37" s="1"/>
  <c r="B35" i="36"/>
  <c r="C7" i="36" l="1"/>
  <c r="C2" i="36"/>
  <c r="C30" i="37"/>
  <c r="C51" i="37"/>
  <c r="C21" i="37"/>
  <c r="C40" i="37"/>
  <c r="C8" i="37"/>
  <c r="C23" i="37"/>
  <c r="C2" i="37"/>
  <c r="C26" i="37"/>
  <c r="C53" i="37"/>
  <c r="C17" i="37"/>
  <c r="C36" i="37"/>
  <c r="C4" i="37"/>
  <c r="C19" i="37"/>
  <c r="C38" i="37"/>
  <c r="C29" i="37"/>
  <c r="C16" i="37"/>
  <c r="C49" i="37"/>
  <c r="C27" i="37"/>
  <c r="C22" i="37"/>
  <c r="C45" i="37"/>
  <c r="C13" i="37"/>
  <c r="C32" i="37"/>
  <c r="C47" i="37"/>
  <c r="C15" i="37"/>
  <c r="C6" i="37"/>
  <c r="C48" i="37"/>
  <c r="C31" i="37"/>
  <c r="C34" i="37"/>
  <c r="C25" i="37"/>
  <c r="C44" i="37"/>
  <c r="C12" i="37"/>
  <c r="C54" i="37"/>
  <c r="C50" i="37"/>
  <c r="C18" i="37"/>
  <c r="C41" i="37"/>
  <c r="C9" i="37"/>
  <c r="C28" i="37"/>
  <c r="C43" i="37"/>
  <c r="C11" i="37"/>
  <c r="C46" i="37"/>
  <c r="C14" i="37"/>
  <c r="C37" i="37"/>
  <c r="C5" i="37"/>
  <c r="C24" i="37"/>
  <c r="C39" i="37"/>
  <c r="C7" i="37"/>
  <c r="C42" i="37"/>
  <c r="C10" i="37"/>
  <c r="C33" i="37"/>
  <c r="C52" i="37"/>
  <c r="C20" i="37"/>
  <c r="C35" i="37"/>
  <c r="C23" i="36"/>
  <c r="C24" i="36"/>
  <c r="C20" i="36"/>
  <c r="C27" i="36"/>
  <c r="C25" i="36"/>
  <c r="C22" i="36"/>
  <c r="C6" i="36"/>
  <c r="C29" i="36"/>
  <c r="C19" i="36"/>
  <c r="C16" i="36"/>
  <c r="C12" i="36"/>
  <c r="C3" i="36"/>
  <c r="C5" i="36"/>
  <c r="C28" i="36"/>
  <c r="C30" i="36"/>
  <c r="C9" i="36"/>
  <c r="C26" i="36"/>
  <c r="C21" i="36"/>
  <c r="C15" i="36"/>
  <c r="C4" i="36"/>
  <c r="C14" i="36"/>
  <c r="C18" i="36"/>
  <c r="C13" i="36"/>
  <c r="C11" i="36"/>
  <c r="C17" i="36"/>
  <c r="C8" i="36"/>
  <c r="C10" i="36"/>
  <c r="S3" i="34" l="1"/>
  <c r="S4" i="34"/>
  <c r="S5" i="34"/>
  <c r="S6" i="34"/>
  <c r="S7" i="34"/>
  <c r="S8" i="34"/>
  <c r="S9" i="34"/>
  <c r="S10" i="34"/>
  <c r="S11" i="34"/>
  <c r="S12" i="34"/>
  <c r="S13" i="34"/>
  <c r="S14" i="34"/>
  <c r="S15" i="34"/>
  <c r="S16" i="34"/>
  <c r="S17" i="34"/>
  <c r="S18" i="34"/>
  <c r="S19" i="34"/>
  <c r="S20" i="34"/>
  <c r="S21" i="34"/>
  <c r="S22" i="34"/>
  <c r="S23" i="34"/>
  <c r="S24" i="34"/>
  <c r="S25" i="34"/>
  <c r="S26" i="34"/>
  <c r="S27" i="34"/>
  <c r="S28" i="34"/>
  <c r="S29" i="34"/>
  <c r="S30" i="34"/>
  <c r="S31" i="34"/>
  <c r="S32" i="34"/>
  <c r="S33" i="34"/>
  <c r="S34" i="34"/>
  <c r="S35" i="34"/>
  <c r="S36" i="34"/>
  <c r="S37" i="34"/>
  <c r="S38" i="34"/>
  <c r="S39" i="34"/>
  <c r="S40" i="34"/>
  <c r="S41" i="34"/>
  <c r="S42" i="34"/>
  <c r="S43" i="34"/>
  <c r="S44" i="34"/>
  <c r="S45" i="34"/>
  <c r="S46" i="34"/>
  <c r="S47" i="34"/>
  <c r="S48" i="34"/>
  <c r="S49" i="34"/>
  <c r="S50" i="34"/>
  <c r="S51" i="34"/>
  <c r="S52" i="34"/>
  <c r="S53" i="34"/>
  <c r="S54" i="34"/>
  <c r="S55" i="34"/>
  <c r="S56" i="34"/>
  <c r="S57" i="34"/>
  <c r="S58" i="34"/>
  <c r="S59" i="34"/>
  <c r="T3" i="34"/>
  <c r="T4" i="34"/>
  <c r="T5" i="34"/>
  <c r="T6" i="34"/>
  <c r="T7" i="34"/>
  <c r="T8" i="34"/>
  <c r="T9" i="34"/>
  <c r="T10" i="34"/>
  <c r="T11" i="34"/>
  <c r="T12" i="34"/>
  <c r="T13" i="34"/>
  <c r="T14" i="34"/>
  <c r="T15" i="34"/>
  <c r="T16" i="34"/>
  <c r="T17" i="34"/>
  <c r="T18" i="34"/>
  <c r="T19" i="34"/>
  <c r="T20" i="34"/>
  <c r="T21" i="34"/>
  <c r="T22" i="34"/>
  <c r="T23" i="34"/>
  <c r="T24" i="34"/>
  <c r="T25" i="34"/>
  <c r="T26" i="34"/>
  <c r="T27" i="34"/>
  <c r="T28" i="34"/>
  <c r="T29" i="34"/>
  <c r="T30" i="34"/>
  <c r="T31" i="34"/>
  <c r="T32" i="34"/>
  <c r="T33" i="34"/>
  <c r="T34" i="34"/>
  <c r="T35" i="34"/>
  <c r="T36" i="34"/>
  <c r="T37" i="34"/>
  <c r="T38" i="34"/>
  <c r="T39" i="34"/>
  <c r="T40" i="34"/>
  <c r="T41" i="34"/>
  <c r="T42" i="34"/>
  <c r="T43" i="34"/>
  <c r="T44" i="34"/>
  <c r="T45" i="34"/>
  <c r="T46" i="34"/>
  <c r="T47" i="34"/>
  <c r="T48" i="34"/>
  <c r="T49" i="34"/>
  <c r="T50" i="34"/>
  <c r="T51" i="34"/>
  <c r="T52" i="34"/>
  <c r="T53" i="34"/>
  <c r="T54" i="34"/>
  <c r="T55" i="34"/>
  <c r="T56" i="34"/>
  <c r="T57" i="34"/>
  <c r="T58" i="34"/>
  <c r="T59" i="34"/>
  <c r="U3" i="34"/>
  <c r="U4" i="34"/>
  <c r="U5" i="34"/>
  <c r="U6" i="34"/>
  <c r="U7" i="34"/>
  <c r="U8" i="34"/>
  <c r="U9" i="34"/>
  <c r="U10" i="34"/>
  <c r="U11" i="34"/>
  <c r="U12" i="34"/>
  <c r="U13" i="34"/>
  <c r="U14" i="34"/>
  <c r="U15" i="34"/>
  <c r="U16" i="34"/>
  <c r="U17" i="34"/>
  <c r="U18" i="34"/>
  <c r="U19" i="34"/>
  <c r="U20" i="34"/>
  <c r="U21" i="34"/>
  <c r="U22" i="34"/>
  <c r="U23" i="34"/>
  <c r="U24" i="34"/>
  <c r="U25" i="34"/>
  <c r="U26" i="34"/>
  <c r="U27" i="34"/>
  <c r="U28" i="34"/>
  <c r="U29" i="34"/>
  <c r="U30" i="34"/>
  <c r="U31" i="34"/>
  <c r="U32" i="34"/>
  <c r="U33" i="34"/>
  <c r="U34" i="34"/>
  <c r="U35" i="34"/>
  <c r="U36" i="34"/>
  <c r="U37" i="34"/>
  <c r="U38" i="34"/>
  <c r="U39" i="34"/>
  <c r="U40" i="34"/>
  <c r="U41" i="34"/>
  <c r="U42" i="34"/>
  <c r="U43" i="34"/>
  <c r="U44" i="34"/>
  <c r="U45" i="34"/>
  <c r="U46" i="34"/>
  <c r="U47" i="34"/>
  <c r="U48" i="34"/>
  <c r="U49" i="34"/>
  <c r="U50" i="34"/>
  <c r="U51" i="34"/>
  <c r="U52" i="34"/>
  <c r="U53" i="34"/>
  <c r="U54" i="34"/>
  <c r="U55" i="34"/>
  <c r="U56" i="34"/>
  <c r="U57" i="34"/>
  <c r="U58" i="34"/>
  <c r="U59" i="34"/>
  <c r="X3" i="34"/>
  <c r="X4" i="34"/>
  <c r="X5" i="34"/>
  <c r="X6" i="34"/>
  <c r="X7" i="34"/>
  <c r="X8" i="34"/>
  <c r="X9" i="34"/>
  <c r="X10" i="34"/>
  <c r="X11" i="34"/>
  <c r="X12" i="34"/>
  <c r="X13" i="34"/>
  <c r="X14" i="34"/>
  <c r="X15" i="34"/>
  <c r="X16" i="34"/>
  <c r="X17" i="34"/>
  <c r="X18" i="34"/>
  <c r="X19" i="34"/>
  <c r="X20" i="34"/>
  <c r="X21" i="34"/>
  <c r="X22" i="34"/>
  <c r="X23" i="34"/>
  <c r="X24" i="34"/>
  <c r="X25" i="34"/>
  <c r="X26" i="34"/>
  <c r="X27" i="34"/>
  <c r="X28" i="34"/>
  <c r="X29" i="34"/>
  <c r="X30" i="34"/>
  <c r="X31" i="34"/>
  <c r="X32" i="34"/>
  <c r="X33" i="34"/>
  <c r="X34" i="34"/>
  <c r="X35" i="34"/>
  <c r="X36" i="34"/>
  <c r="X37" i="34"/>
  <c r="X38" i="34"/>
  <c r="X39" i="34"/>
  <c r="X40" i="34"/>
  <c r="X41" i="34"/>
  <c r="X42" i="34"/>
  <c r="X43" i="34"/>
  <c r="X44" i="34"/>
  <c r="X45" i="34"/>
  <c r="X46" i="34"/>
  <c r="X47" i="34"/>
  <c r="X48" i="34"/>
  <c r="X49" i="34"/>
  <c r="X50" i="34"/>
  <c r="X51" i="34"/>
  <c r="X52" i="34"/>
  <c r="X53" i="34"/>
  <c r="X54" i="34"/>
  <c r="X55" i="34"/>
  <c r="X56" i="34"/>
  <c r="X57" i="34"/>
  <c r="X58" i="34"/>
  <c r="X59" i="34"/>
  <c r="Y3" i="34"/>
  <c r="Y4" i="34"/>
  <c r="Y5" i="34"/>
  <c r="Y6" i="34"/>
  <c r="Y7" i="34"/>
  <c r="Y8" i="34"/>
  <c r="Y9" i="34"/>
  <c r="Y10" i="34"/>
  <c r="Y11" i="34"/>
  <c r="Y12" i="34"/>
  <c r="Y13" i="34"/>
  <c r="Y14" i="34"/>
  <c r="Y15" i="34"/>
  <c r="Y16" i="34"/>
  <c r="Y17" i="34"/>
  <c r="Y18" i="34"/>
  <c r="Y19" i="34"/>
  <c r="Y20" i="34"/>
  <c r="Y21" i="34"/>
  <c r="Y22" i="34"/>
  <c r="Y23" i="34"/>
  <c r="Y24" i="34"/>
  <c r="Y25" i="34"/>
  <c r="Y26" i="34"/>
  <c r="Y27" i="34"/>
  <c r="Y28" i="34"/>
  <c r="Y29" i="34"/>
  <c r="Y30" i="34"/>
  <c r="Y31" i="34"/>
  <c r="Y32" i="34"/>
  <c r="Y33" i="34"/>
  <c r="Y34" i="34"/>
  <c r="Y35" i="34"/>
  <c r="Y36" i="34"/>
  <c r="Y37" i="34"/>
  <c r="Y38" i="34"/>
  <c r="Y39" i="34"/>
  <c r="Y40" i="34"/>
  <c r="Y41" i="34"/>
  <c r="Y42" i="34"/>
  <c r="Y43" i="34"/>
  <c r="Y44" i="34"/>
  <c r="Y45" i="34"/>
  <c r="Y46" i="34"/>
  <c r="Y47" i="34"/>
  <c r="Y48" i="34"/>
  <c r="Y49" i="34"/>
  <c r="Y50" i="34"/>
  <c r="Y51" i="34"/>
  <c r="Y52" i="34"/>
  <c r="Y53" i="34"/>
  <c r="Y54" i="34"/>
  <c r="Y55" i="34"/>
  <c r="Y56" i="34"/>
  <c r="Y57" i="34"/>
  <c r="Y58" i="34"/>
  <c r="Y59" i="34"/>
  <c r="V3" i="34"/>
  <c r="V4" i="34"/>
  <c r="V5" i="34"/>
  <c r="V6" i="34"/>
  <c r="V7" i="34"/>
  <c r="V8" i="34"/>
  <c r="V9" i="34"/>
  <c r="V10" i="34"/>
  <c r="V11" i="34"/>
  <c r="V12" i="34"/>
  <c r="V13" i="34"/>
  <c r="V14" i="34"/>
  <c r="V15" i="34"/>
  <c r="V16" i="34"/>
  <c r="V17" i="34"/>
  <c r="V18" i="34"/>
  <c r="V19" i="34"/>
  <c r="V20" i="34"/>
  <c r="V21" i="34"/>
  <c r="V22" i="34"/>
  <c r="V23" i="34"/>
  <c r="V24" i="34"/>
  <c r="V25" i="34"/>
  <c r="V26" i="34"/>
  <c r="V27" i="34"/>
  <c r="V28" i="34"/>
  <c r="V29" i="34"/>
  <c r="V30" i="34"/>
  <c r="V31" i="34"/>
  <c r="V32" i="34"/>
  <c r="V33" i="34"/>
  <c r="V34" i="34"/>
  <c r="V35" i="34"/>
  <c r="V36" i="34"/>
  <c r="V37" i="34"/>
  <c r="V38" i="34"/>
  <c r="V39" i="34"/>
  <c r="V40" i="34"/>
  <c r="V41" i="34"/>
  <c r="V42" i="34"/>
  <c r="V43" i="34"/>
  <c r="V44" i="34"/>
  <c r="V45" i="34"/>
  <c r="V46" i="34"/>
  <c r="V47" i="34"/>
  <c r="V48" i="34"/>
  <c r="V49" i="34"/>
  <c r="V50" i="34"/>
  <c r="V51" i="34"/>
  <c r="V52" i="34"/>
  <c r="V53" i="34"/>
  <c r="V54" i="34"/>
  <c r="V55" i="34"/>
  <c r="V56" i="34"/>
  <c r="V57" i="34"/>
  <c r="V58" i="34"/>
  <c r="V59" i="34"/>
  <c r="Z3" i="34"/>
  <c r="Z4" i="34"/>
  <c r="Z5" i="34"/>
  <c r="Z6" i="34"/>
  <c r="Z7" i="34"/>
  <c r="Z8" i="34"/>
  <c r="Z9" i="34"/>
  <c r="Z10" i="34"/>
  <c r="Z11" i="34"/>
  <c r="Z12" i="34"/>
  <c r="Z13" i="34"/>
  <c r="Z14" i="34"/>
  <c r="Z15" i="34"/>
  <c r="Z16" i="34"/>
  <c r="Z17" i="34"/>
  <c r="Z18" i="34"/>
  <c r="Z19" i="34"/>
  <c r="Z20" i="34"/>
  <c r="Z21" i="34"/>
  <c r="Z22" i="34"/>
  <c r="Z23" i="34"/>
  <c r="Z24" i="34"/>
  <c r="Z25" i="34"/>
  <c r="Z26" i="34"/>
  <c r="Z27" i="34"/>
  <c r="Z28" i="34"/>
  <c r="Z29" i="34"/>
  <c r="Z30" i="34"/>
  <c r="Z31" i="34"/>
  <c r="Z32" i="34"/>
  <c r="Z33" i="34"/>
  <c r="Z34" i="34"/>
  <c r="Z35" i="34"/>
  <c r="Z36" i="34"/>
  <c r="Z37" i="34"/>
  <c r="Z38" i="34"/>
  <c r="Z39" i="34"/>
  <c r="Z40" i="34"/>
  <c r="Z41" i="34"/>
  <c r="Z42" i="34"/>
  <c r="Z43" i="34"/>
  <c r="Z44" i="34"/>
  <c r="Z45" i="34"/>
  <c r="Z46" i="34"/>
  <c r="Z47" i="34"/>
  <c r="Z48" i="34"/>
  <c r="Z49" i="34"/>
  <c r="Z50" i="34"/>
  <c r="Z51" i="34"/>
  <c r="Z52" i="34"/>
  <c r="Z53" i="34"/>
  <c r="Z54" i="34"/>
  <c r="Z55" i="34"/>
  <c r="Z56" i="34"/>
  <c r="Z57" i="34"/>
  <c r="Z58" i="34"/>
  <c r="Z59" i="34"/>
  <c r="W3" i="34"/>
  <c r="W4" i="34"/>
  <c r="W5" i="34"/>
  <c r="W6" i="34"/>
  <c r="W7" i="34"/>
  <c r="W8" i="34"/>
  <c r="W9" i="34"/>
  <c r="W10" i="34"/>
  <c r="W11" i="34"/>
  <c r="W12" i="34"/>
  <c r="W13" i="34"/>
  <c r="W14" i="34"/>
  <c r="W15" i="34"/>
  <c r="W16" i="34"/>
  <c r="W17" i="34"/>
  <c r="W18" i="34"/>
  <c r="W19" i="34"/>
  <c r="W20" i="34"/>
  <c r="W21" i="34"/>
  <c r="W22" i="34"/>
  <c r="W23" i="34"/>
  <c r="W24" i="34"/>
  <c r="W25" i="34"/>
  <c r="W26" i="34"/>
  <c r="W27" i="34"/>
  <c r="W28" i="34"/>
  <c r="W29" i="34"/>
  <c r="W30" i="34"/>
  <c r="W31" i="34"/>
  <c r="W32" i="34"/>
  <c r="W33" i="34"/>
  <c r="W34" i="34"/>
  <c r="W35" i="34"/>
  <c r="W36" i="34"/>
  <c r="W37" i="34"/>
  <c r="W38" i="34"/>
  <c r="W39" i="34"/>
  <c r="W40" i="34"/>
  <c r="W41" i="34"/>
  <c r="W42" i="34"/>
  <c r="W43" i="34"/>
  <c r="W44" i="34"/>
  <c r="W45" i="34"/>
  <c r="W46" i="34"/>
  <c r="W47" i="34"/>
  <c r="W48" i="34"/>
  <c r="W49" i="34"/>
  <c r="W50" i="34"/>
  <c r="W51" i="34"/>
  <c r="W52" i="34"/>
  <c r="W53" i="34"/>
  <c r="W54" i="34"/>
  <c r="W55" i="34"/>
  <c r="W56" i="34"/>
  <c r="W57" i="34"/>
  <c r="W58" i="34"/>
  <c r="W59" i="34"/>
  <c r="Z2" i="34"/>
  <c r="Y2" i="34"/>
  <c r="X2" i="34"/>
  <c r="W2" i="34"/>
  <c r="V2" i="34"/>
  <c r="U2" i="34"/>
  <c r="T2" i="34"/>
  <c r="S2" i="34"/>
  <c r="J3" i="34"/>
  <c r="J4" i="34"/>
  <c r="J5" i="34"/>
  <c r="J6" i="34"/>
  <c r="J7" i="34"/>
  <c r="J8" i="34"/>
  <c r="J9" i="34"/>
  <c r="J10" i="34"/>
  <c r="J11" i="34"/>
  <c r="J12" i="34"/>
  <c r="J13" i="34"/>
  <c r="J14" i="34"/>
  <c r="J15" i="34"/>
  <c r="J16" i="34"/>
  <c r="J17" i="34"/>
  <c r="J18" i="34"/>
  <c r="J19" i="34"/>
  <c r="J20" i="34"/>
  <c r="J21" i="34"/>
  <c r="J22" i="34"/>
  <c r="J23" i="34"/>
  <c r="J24" i="34"/>
  <c r="J25" i="34"/>
  <c r="J26" i="34"/>
  <c r="J27" i="34"/>
  <c r="J28" i="34"/>
  <c r="J29" i="34"/>
  <c r="J30" i="34"/>
  <c r="J31" i="34"/>
  <c r="J32" i="34"/>
  <c r="J33" i="34"/>
  <c r="J34" i="34"/>
  <c r="J35" i="34"/>
  <c r="J36" i="34"/>
  <c r="J37" i="34"/>
  <c r="J38" i="34"/>
  <c r="J39" i="34"/>
  <c r="J40" i="34"/>
  <c r="J41" i="34"/>
  <c r="J42" i="34"/>
  <c r="J43" i="34"/>
  <c r="J44" i="34"/>
  <c r="J45" i="34"/>
  <c r="J46" i="34"/>
  <c r="J47" i="34"/>
  <c r="J48" i="34"/>
  <c r="J49" i="34"/>
  <c r="J50" i="34"/>
  <c r="J52" i="34"/>
  <c r="J53" i="34"/>
  <c r="J54" i="34"/>
  <c r="J55" i="34"/>
  <c r="J56" i="34"/>
  <c r="J57" i="34"/>
  <c r="J58" i="34"/>
  <c r="J59" i="34"/>
  <c r="K3" i="34"/>
  <c r="K4" i="34"/>
  <c r="K5" i="34"/>
  <c r="K6" i="34"/>
  <c r="K7" i="34"/>
  <c r="K8" i="34"/>
  <c r="K9" i="34"/>
  <c r="K10" i="34"/>
  <c r="K11" i="34"/>
  <c r="K12" i="34"/>
  <c r="K13" i="34"/>
  <c r="K14" i="34"/>
  <c r="K15" i="34"/>
  <c r="K16" i="34"/>
  <c r="K17" i="34"/>
  <c r="K18" i="34"/>
  <c r="K19" i="34"/>
  <c r="K20" i="34"/>
  <c r="K21" i="34"/>
  <c r="K22" i="34"/>
  <c r="K23" i="34"/>
  <c r="K24" i="34"/>
  <c r="K25" i="34"/>
  <c r="K26" i="34"/>
  <c r="K27" i="34"/>
  <c r="K28" i="34"/>
  <c r="K29" i="34"/>
  <c r="K30" i="34"/>
  <c r="K31" i="34"/>
  <c r="K32" i="34"/>
  <c r="K33" i="34"/>
  <c r="K34" i="34"/>
  <c r="K35" i="34"/>
  <c r="K36" i="34"/>
  <c r="K37" i="34"/>
  <c r="K38" i="34"/>
  <c r="K39" i="34"/>
  <c r="K40" i="34"/>
  <c r="K41" i="34"/>
  <c r="K42" i="34"/>
  <c r="K43" i="34"/>
  <c r="K44" i="34"/>
  <c r="K45" i="34"/>
  <c r="K46" i="34"/>
  <c r="K47" i="34"/>
  <c r="K48" i="34"/>
  <c r="K49" i="34"/>
  <c r="K50" i="34"/>
  <c r="K51" i="34"/>
  <c r="K52" i="34"/>
  <c r="K53" i="34"/>
  <c r="K54" i="34"/>
  <c r="K55" i="34"/>
  <c r="K56" i="34"/>
  <c r="K57" i="34"/>
  <c r="K58" i="34"/>
  <c r="K59" i="34"/>
  <c r="L3" i="34"/>
  <c r="L4" i="34"/>
  <c r="L5" i="34"/>
  <c r="L6" i="34"/>
  <c r="L7" i="34"/>
  <c r="L8" i="34"/>
  <c r="L9" i="34"/>
  <c r="L10" i="34"/>
  <c r="L11" i="34"/>
  <c r="L12" i="34"/>
  <c r="L13" i="34"/>
  <c r="L14" i="34"/>
  <c r="L15" i="34"/>
  <c r="L16" i="34"/>
  <c r="L17" i="34"/>
  <c r="L18" i="34"/>
  <c r="L19" i="34"/>
  <c r="L20" i="34"/>
  <c r="L21" i="34"/>
  <c r="L22" i="34"/>
  <c r="L23" i="34"/>
  <c r="L24" i="34"/>
  <c r="L25" i="34"/>
  <c r="L26" i="34"/>
  <c r="L27" i="34"/>
  <c r="L28" i="34"/>
  <c r="L29" i="34"/>
  <c r="L30" i="34"/>
  <c r="L31" i="34"/>
  <c r="L32" i="34"/>
  <c r="L33" i="34"/>
  <c r="L34" i="34"/>
  <c r="L35" i="34"/>
  <c r="L36" i="34"/>
  <c r="L37" i="34"/>
  <c r="L38" i="34"/>
  <c r="L39" i="34"/>
  <c r="L40" i="34"/>
  <c r="L41" i="34"/>
  <c r="L42" i="34"/>
  <c r="L43" i="34"/>
  <c r="L44" i="34"/>
  <c r="L45" i="34"/>
  <c r="L46" i="34"/>
  <c r="L47" i="34"/>
  <c r="L48" i="34"/>
  <c r="L49" i="34"/>
  <c r="L50" i="34"/>
  <c r="L51" i="34"/>
  <c r="L52" i="34"/>
  <c r="L53" i="34"/>
  <c r="L54" i="34"/>
  <c r="L55" i="34"/>
  <c r="L56" i="34"/>
  <c r="L57" i="34"/>
  <c r="L58" i="34"/>
  <c r="L59" i="34"/>
  <c r="M3" i="34"/>
  <c r="M4" i="34"/>
  <c r="M5" i="34"/>
  <c r="M6" i="34"/>
  <c r="M7" i="34"/>
  <c r="M8" i="34"/>
  <c r="M9" i="34"/>
  <c r="M10" i="34"/>
  <c r="M11" i="34"/>
  <c r="M12" i="34"/>
  <c r="M13" i="34"/>
  <c r="M14" i="34"/>
  <c r="M15" i="34"/>
  <c r="M16" i="34"/>
  <c r="M17" i="34"/>
  <c r="M18" i="34"/>
  <c r="M19" i="34"/>
  <c r="M20" i="34"/>
  <c r="M21" i="34"/>
  <c r="M22" i="34"/>
  <c r="M23" i="34"/>
  <c r="M24" i="34"/>
  <c r="M25" i="34"/>
  <c r="M26" i="34"/>
  <c r="M27" i="34"/>
  <c r="M28" i="34"/>
  <c r="M29" i="34"/>
  <c r="M30" i="34"/>
  <c r="M31" i="34"/>
  <c r="M32" i="34"/>
  <c r="M33" i="34"/>
  <c r="M34" i="34"/>
  <c r="M35" i="34"/>
  <c r="M36" i="34"/>
  <c r="M37" i="34"/>
  <c r="M38" i="34"/>
  <c r="M39" i="34"/>
  <c r="M40" i="34"/>
  <c r="M41" i="34"/>
  <c r="M42" i="34"/>
  <c r="M43" i="34"/>
  <c r="M44" i="34"/>
  <c r="M45" i="34"/>
  <c r="M46" i="34"/>
  <c r="M47" i="34"/>
  <c r="M48" i="34"/>
  <c r="M49" i="34"/>
  <c r="M50" i="34"/>
  <c r="M51" i="34"/>
  <c r="M52" i="34"/>
  <c r="M53" i="34"/>
  <c r="M54" i="34"/>
  <c r="M55" i="34"/>
  <c r="M56" i="34"/>
  <c r="M57" i="34"/>
  <c r="M58" i="34"/>
  <c r="M59" i="34"/>
  <c r="N3" i="34"/>
  <c r="N4" i="34"/>
  <c r="N5"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5" i="34"/>
  <c r="N56" i="34"/>
  <c r="N57" i="34"/>
  <c r="N58" i="34"/>
  <c r="N59" i="34"/>
  <c r="O3" i="34"/>
  <c r="O4" i="34"/>
  <c r="O5" i="34"/>
  <c r="O6" i="34"/>
  <c r="O7" i="34"/>
  <c r="O8" i="34"/>
  <c r="O9" i="34"/>
  <c r="O10" i="34"/>
  <c r="O11" i="34"/>
  <c r="O12" i="34"/>
  <c r="O13" i="34"/>
  <c r="O14" i="34"/>
  <c r="O15" i="34"/>
  <c r="O16" i="34"/>
  <c r="O17" i="34"/>
  <c r="O18" i="34"/>
  <c r="O19" i="34"/>
  <c r="O20" i="34"/>
  <c r="O21" i="34"/>
  <c r="O22" i="34"/>
  <c r="O23" i="34"/>
  <c r="O24" i="34"/>
  <c r="O25" i="34"/>
  <c r="O26" i="34"/>
  <c r="O27" i="34"/>
  <c r="O28" i="34"/>
  <c r="O29" i="34"/>
  <c r="O30" i="34"/>
  <c r="O31" i="34"/>
  <c r="O32" i="34"/>
  <c r="O33" i="34"/>
  <c r="O34" i="34"/>
  <c r="O35" i="34"/>
  <c r="O36" i="34"/>
  <c r="O37" i="34"/>
  <c r="O38" i="34"/>
  <c r="O39" i="34"/>
  <c r="O40" i="34"/>
  <c r="O41" i="34"/>
  <c r="O42" i="34"/>
  <c r="O43" i="34"/>
  <c r="O44" i="34"/>
  <c r="O45" i="34"/>
  <c r="O46" i="34"/>
  <c r="O47" i="34"/>
  <c r="O48" i="34"/>
  <c r="O49" i="34"/>
  <c r="O50" i="34"/>
  <c r="O51" i="34"/>
  <c r="O52" i="34"/>
  <c r="O53" i="34"/>
  <c r="O54" i="34"/>
  <c r="O55" i="34"/>
  <c r="O56" i="34"/>
  <c r="O57" i="34"/>
  <c r="O58" i="34"/>
  <c r="O59" i="34"/>
  <c r="P3" i="34"/>
  <c r="P4" i="34"/>
  <c r="P5" i="34"/>
  <c r="P6" i="34"/>
  <c r="P7" i="34"/>
  <c r="P8" i="34"/>
  <c r="P9" i="34"/>
  <c r="P10" i="34"/>
  <c r="P11" i="34"/>
  <c r="P12" i="34"/>
  <c r="P13" i="34"/>
  <c r="P14" i="34"/>
  <c r="P15" i="34"/>
  <c r="P16" i="34"/>
  <c r="P17" i="34"/>
  <c r="P18" i="34"/>
  <c r="P19" i="34"/>
  <c r="P20" i="34"/>
  <c r="P21" i="34"/>
  <c r="P22" i="34"/>
  <c r="P23" i="34"/>
  <c r="P24" i="34"/>
  <c r="P25" i="34"/>
  <c r="P26" i="34"/>
  <c r="P27" i="34"/>
  <c r="P28" i="34"/>
  <c r="P29" i="34"/>
  <c r="P30" i="34"/>
  <c r="P31" i="34"/>
  <c r="P32" i="34"/>
  <c r="P33" i="34"/>
  <c r="P34" i="34"/>
  <c r="P35" i="34"/>
  <c r="P36" i="34"/>
  <c r="P37" i="34"/>
  <c r="P38" i="34"/>
  <c r="P39" i="34"/>
  <c r="P40" i="34"/>
  <c r="P41" i="34"/>
  <c r="P42" i="34"/>
  <c r="P43" i="34"/>
  <c r="P44" i="34"/>
  <c r="P45" i="34"/>
  <c r="P46" i="34"/>
  <c r="P47" i="34"/>
  <c r="P48" i="34"/>
  <c r="P49" i="34"/>
  <c r="P50" i="34"/>
  <c r="P51" i="34"/>
  <c r="P52" i="34"/>
  <c r="P53" i="34"/>
  <c r="P54" i="34"/>
  <c r="P55" i="34"/>
  <c r="P56" i="34"/>
  <c r="P57" i="34"/>
  <c r="P58" i="34"/>
  <c r="P59" i="34"/>
  <c r="Q3" i="34"/>
  <c r="Q4" i="34"/>
  <c r="Q5" i="34"/>
  <c r="Q6" i="34"/>
  <c r="Q7" i="34"/>
  <c r="Q8" i="34"/>
  <c r="Q9" i="34"/>
  <c r="Q10" i="34"/>
  <c r="Q11" i="34"/>
  <c r="Q12" i="34"/>
  <c r="Q13" i="34"/>
  <c r="Q14" i="34"/>
  <c r="Q15" i="34"/>
  <c r="Q16" i="34"/>
  <c r="Q17" i="34"/>
  <c r="Q18" i="34"/>
  <c r="Q19" i="34"/>
  <c r="Q20" i="34"/>
  <c r="Q21" i="34"/>
  <c r="Q22" i="34"/>
  <c r="Q23" i="34"/>
  <c r="Q24" i="34"/>
  <c r="Q25" i="34"/>
  <c r="Q26" i="34"/>
  <c r="Q27" i="34"/>
  <c r="Q28" i="34"/>
  <c r="Q29" i="34"/>
  <c r="Q30" i="34"/>
  <c r="Q31" i="34"/>
  <c r="Q32" i="34"/>
  <c r="Q33" i="34"/>
  <c r="Q34" i="34"/>
  <c r="Q35" i="34"/>
  <c r="Q36" i="34"/>
  <c r="Q37" i="34"/>
  <c r="Q38" i="34"/>
  <c r="Q39" i="34"/>
  <c r="Q40" i="34"/>
  <c r="Q41" i="34"/>
  <c r="Q42" i="34"/>
  <c r="Q43" i="34"/>
  <c r="Q44" i="34"/>
  <c r="Q45" i="34"/>
  <c r="Q46" i="34"/>
  <c r="Q47" i="34"/>
  <c r="Q48" i="34"/>
  <c r="Q49" i="34"/>
  <c r="Q50" i="34"/>
  <c r="Q51" i="34"/>
  <c r="Q52" i="34"/>
  <c r="Q53" i="34"/>
  <c r="Q54" i="34"/>
  <c r="Q55" i="34"/>
  <c r="Q56" i="34"/>
  <c r="Q57" i="34"/>
  <c r="Q58" i="34"/>
  <c r="Q59" i="34"/>
  <c r="R3" i="34"/>
  <c r="R4" i="34"/>
  <c r="R5" i="34"/>
  <c r="R6" i="34"/>
  <c r="R7" i="34"/>
  <c r="R8" i="34"/>
  <c r="R9" i="34"/>
  <c r="R10" i="34"/>
  <c r="R11" i="34"/>
  <c r="R12" i="34"/>
  <c r="R13" i="34"/>
  <c r="R14" i="34"/>
  <c r="R15" i="34"/>
  <c r="R16" i="34"/>
  <c r="R17" i="34"/>
  <c r="R18" i="34"/>
  <c r="R19" i="34"/>
  <c r="R20" i="34"/>
  <c r="R21" i="34"/>
  <c r="R22" i="34"/>
  <c r="R23" i="34"/>
  <c r="R24" i="34"/>
  <c r="R25" i="34"/>
  <c r="R26" i="34"/>
  <c r="R27" i="34"/>
  <c r="R28" i="34"/>
  <c r="R29" i="34"/>
  <c r="R30" i="34"/>
  <c r="R31" i="34"/>
  <c r="R32" i="34"/>
  <c r="R33" i="34"/>
  <c r="R34" i="34"/>
  <c r="R35" i="34"/>
  <c r="R36" i="34"/>
  <c r="R37" i="34"/>
  <c r="R38" i="34"/>
  <c r="R39" i="34"/>
  <c r="R40" i="34"/>
  <c r="R41" i="34"/>
  <c r="R42" i="34"/>
  <c r="R43" i="34"/>
  <c r="R44" i="34"/>
  <c r="R45" i="34"/>
  <c r="R46" i="34"/>
  <c r="R47" i="34"/>
  <c r="R48" i="34"/>
  <c r="R49" i="34"/>
  <c r="R50" i="34"/>
  <c r="R51" i="34"/>
  <c r="R52" i="34"/>
  <c r="R53" i="34"/>
  <c r="R54" i="34"/>
  <c r="R55" i="34"/>
  <c r="R56" i="34"/>
  <c r="R57" i="34"/>
  <c r="R58" i="34"/>
  <c r="R59" i="34"/>
  <c r="R2" i="34"/>
  <c r="Q2" i="34"/>
  <c r="P2" i="34"/>
  <c r="O2" i="34"/>
  <c r="N2" i="34"/>
  <c r="M2" i="34"/>
  <c r="L2" i="34"/>
  <c r="K2" i="34"/>
  <c r="J2" i="34"/>
  <c r="C3" i="34"/>
  <c r="C4" i="34"/>
  <c r="C5"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49" i="34"/>
  <c r="C50" i="34"/>
  <c r="C51" i="34"/>
  <c r="C52" i="34"/>
  <c r="C53" i="34"/>
  <c r="C54" i="34"/>
  <c r="C55" i="34"/>
  <c r="C56" i="34"/>
  <c r="C57" i="34"/>
  <c r="C58" i="34"/>
  <c r="C59" i="34"/>
  <c r="D3" i="34"/>
  <c r="D4" i="34"/>
  <c r="D5" i="34"/>
  <c r="D6" i="34"/>
  <c r="D7" i="34"/>
  <c r="D8" i="34"/>
  <c r="D9" i="34"/>
  <c r="D10" i="34"/>
  <c r="D11" i="34"/>
  <c r="D12" i="34"/>
  <c r="D13" i="34"/>
  <c r="D14" i="34"/>
  <c r="D15" i="34"/>
  <c r="D16" i="34"/>
  <c r="D17" i="34"/>
  <c r="D18" i="34"/>
  <c r="D19" i="34"/>
  <c r="D20" i="34"/>
  <c r="D21" i="34"/>
  <c r="D22" i="34"/>
  <c r="D23" i="34"/>
  <c r="D24" i="34"/>
  <c r="D25" i="34"/>
  <c r="D26" i="34"/>
  <c r="D27" i="34"/>
  <c r="D28" i="34"/>
  <c r="D29" i="34"/>
  <c r="D30" i="34"/>
  <c r="D31" i="34"/>
  <c r="D32" i="34"/>
  <c r="D33" i="34"/>
  <c r="D34" i="34"/>
  <c r="D35" i="34"/>
  <c r="D36" i="34"/>
  <c r="D37" i="34"/>
  <c r="D38" i="34"/>
  <c r="D39" i="34"/>
  <c r="D40" i="34"/>
  <c r="D41" i="34"/>
  <c r="D42" i="34"/>
  <c r="D43" i="34"/>
  <c r="D44" i="34"/>
  <c r="D45" i="34"/>
  <c r="D46" i="34"/>
  <c r="D47" i="34"/>
  <c r="D48" i="34"/>
  <c r="D49" i="34"/>
  <c r="D50" i="34"/>
  <c r="D51" i="34"/>
  <c r="D52" i="34"/>
  <c r="D53" i="34"/>
  <c r="D54" i="34"/>
  <c r="D55" i="34"/>
  <c r="D56" i="34"/>
  <c r="D57" i="34"/>
  <c r="D58" i="34"/>
  <c r="D59" i="34"/>
  <c r="E3" i="34"/>
  <c r="E4" i="34"/>
  <c r="E5" i="34"/>
  <c r="E6" i="34"/>
  <c r="E7" i="34"/>
  <c r="E8" i="34"/>
  <c r="E9" i="34"/>
  <c r="E10" i="34"/>
  <c r="E11" i="34"/>
  <c r="E12" i="34"/>
  <c r="E13" i="34"/>
  <c r="E14" i="34"/>
  <c r="E15" i="34"/>
  <c r="E16" i="34"/>
  <c r="E17" i="34"/>
  <c r="E18" i="34"/>
  <c r="E19" i="34"/>
  <c r="E20" i="34"/>
  <c r="E21" i="34"/>
  <c r="E22" i="34"/>
  <c r="E23" i="34"/>
  <c r="E24" i="34"/>
  <c r="E25" i="34"/>
  <c r="E26" i="34"/>
  <c r="E27" i="34"/>
  <c r="E28" i="34"/>
  <c r="E29" i="34"/>
  <c r="E30" i="34"/>
  <c r="E31" i="34"/>
  <c r="E32" i="34"/>
  <c r="E33" i="34"/>
  <c r="E34" i="34"/>
  <c r="E35" i="34"/>
  <c r="E36" i="34"/>
  <c r="E37" i="34"/>
  <c r="E38" i="34"/>
  <c r="E39" i="34"/>
  <c r="E40" i="34"/>
  <c r="E41" i="34"/>
  <c r="E42" i="34"/>
  <c r="E43" i="34"/>
  <c r="E44" i="34"/>
  <c r="E45" i="34"/>
  <c r="E46" i="34"/>
  <c r="E47" i="34"/>
  <c r="E48" i="34"/>
  <c r="E49" i="34"/>
  <c r="E50" i="34"/>
  <c r="E51" i="34"/>
  <c r="E52" i="34"/>
  <c r="E53" i="34"/>
  <c r="E54" i="34"/>
  <c r="E55" i="34"/>
  <c r="E56" i="34"/>
  <c r="E57" i="34"/>
  <c r="E58" i="34"/>
  <c r="E59" i="34"/>
  <c r="F3" i="34"/>
  <c r="F4" i="34"/>
  <c r="F5" i="34"/>
  <c r="F6" i="34"/>
  <c r="F7" i="34"/>
  <c r="F8" i="34"/>
  <c r="F9" i="34"/>
  <c r="F10" i="34"/>
  <c r="F11" i="34"/>
  <c r="F12" i="34"/>
  <c r="F13" i="34"/>
  <c r="F14" i="34"/>
  <c r="F15" i="34"/>
  <c r="F16" i="34"/>
  <c r="F17" i="34"/>
  <c r="F18" i="34"/>
  <c r="F19" i="34"/>
  <c r="F20" i="34"/>
  <c r="F21" i="34"/>
  <c r="F22" i="34"/>
  <c r="F23" i="34"/>
  <c r="F24" i="34"/>
  <c r="F25" i="34"/>
  <c r="F26" i="34"/>
  <c r="F27" i="34"/>
  <c r="F28" i="34"/>
  <c r="F29" i="34"/>
  <c r="F30" i="34"/>
  <c r="F31" i="34"/>
  <c r="F32" i="34"/>
  <c r="F33" i="34"/>
  <c r="F34" i="34"/>
  <c r="F35" i="34"/>
  <c r="F36" i="34"/>
  <c r="F37" i="34"/>
  <c r="F38" i="34"/>
  <c r="F39" i="34"/>
  <c r="F40" i="34"/>
  <c r="F41" i="34"/>
  <c r="F42" i="34"/>
  <c r="F43" i="34"/>
  <c r="F44" i="34"/>
  <c r="F45" i="34"/>
  <c r="F46" i="34"/>
  <c r="F47" i="34"/>
  <c r="F48" i="34"/>
  <c r="F49" i="34"/>
  <c r="F50" i="34"/>
  <c r="F51" i="34"/>
  <c r="F52" i="34"/>
  <c r="F53" i="34"/>
  <c r="F54" i="34"/>
  <c r="F55" i="34"/>
  <c r="F56" i="34"/>
  <c r="F57" i="34"/>
  <c r="F58" i="34"/>
  <c r="F59" i="34"/>
  <c r="G3" i="34"/>
  <c r="G4" i="34"/>
  <c r="G5" i="34"/>
  <c r="G6" i="34"/>
  <c r="G7" i="34"/>
  <c r="G8" i="34"/>
  <c r="G9" i="34"/>
  <c r="G10" i="34"/>
  <c r="G11" i="34"/>
  <c r="G12" i="34"/>
  <c r="G13" i="34"/>
  <c r="G14" i="34"/>
  <c r="G15" i="34"/>
  <c r="G16" i="34"/>
  <c r="G17" i="34"/>
  <c r="G18" i="34"/>
  <c r="G19" i="34"/>
  <c r="G20" i="34"/>
  <c r="G21" i="34"/>
  <c r="G22" i="34"/>
  <c r="G23" i="34"/>
  <c r="G24" i="34"/>
  <c r="G25" i="34"/>
  <c r="G26" i="34"/>
  <c r="G27" i="34"/>
  <c r="G28" i="34"/>
  <c r="G29" i="34"/>
  <c r="G30" i="34"/>
  <c r="G31" i="34"/>
  <c r="G32" i="34"/>
  <c r="G33" i="34"/>
  <c r="G34" i="34"/>
  <c r="G35" i="34"/>
  <c r="G36" i="34"/>
  <c r="G37" i="34"/>
  <c r="G38" i="34"/>
  <c r="G39" i="34"/>
  <c r="G40" i="34"/>
  <c r="G41" i="34"/>
  <c r="G42" i="34"/>
  <c r="G43" i="34"/>
  <c r="G44" i="34"/>
  <c r="G45" i="34"/>
  <c r="G46" i="34"/>
  <c r="G47" i="34"/>
  <c r="G48" i="34"/>
  <c r="G49" i="34"/>
  <c r="G50" i="34"/>
  <c r="G51" i="34"/>
  <c r="G52" i="34"/>
  <c r="G53" i="34"/>
  <c r="G54" i="34"/>
  <c r="G55" i="34"/>
  <c r="G56" i="34"/>
  <c r="G57" i="34"/>
  <c r="G58" i="34"/>
  <c r="G59" i="34"/>
  <c r="H3" i="34"/>
  <c r="H4" i="34"/>
  <c r="H5" i="34"/>
  <c r="H6" i="34"/>
  <c r="H7" i="34"/>
  <c r="H8" i="34"/>
  <c r="H9" i="34"/>
  <c r="H10" i="34"/>
  <c r="H11" i="34"/>
  <c r="H12" i="34"/>
  <c r="H13" i="34"/>
  <c r="H14" i="34"/>
  <c r="H15" i="34"/>
  <c r="H16" i="34"/>
  <c r="H17" i="34"/>
  <c r="H18" i="34"/>
  <c r="H19" i="34"/>
  <c r="H20" i="34"/>
  <c r="H21" i="34"/>
  <c r="H22" i="34"/>
  <c r="H23" i="34"/>
  <c r="H24" i="34"/>
  <c r="H25" i="34"/>
  <c r="H26" i="34"/>
  <c r="H27" i="34"/>
  <c r="H28" i="34"/>
  <c r="H29" i="34"/>
  <c r="H30" i="34"/>
  <c r="H31" i="34"/>
  <c r="H32" i="34"/>
  <c r="H33" i="34"/>
  <c r="H34" i="34"/>
  <c r="H35" i="34"/>
  <c r="H36" i="34"/>
  <c r="H37" i="34"/>
  <c r="H38" i="34"/>
  <c r="H39" i="34"/>
  <c r="H40" i="34"/>
  <c r="H41" i="34"/>
  <c r="H42" i="34"/>
  <c r="H43" i="34"/>
  <c r="H44" i="34"/>
  <c r="H45" i="34"/>
  <c r="H46" i="34"/>
  <c r="H47" i="34"/>
  <c r="H48" i="34"/>
  <c r="H49" i="34"/>
  <c r="H50" i="34"/>
  <c r="H51" i="34"/>
  <c r="H52" i="34"/>
  <c r="H53" i="34"/>
  <c r="H54" i="34"/>
  <c r="H55" i="34"/>
  <c r="H56" i="34"/>
  <c r="H57" i="34"/>
  <c r="H58" i="34"/>
  <c r="H59" i="34"/>
  <c r="I3" i="34"/>
  <c r="I4" i="34"/>
  <c r="I5" i="34"/>
  <c r="I6" i="34"/>
  <c r="I7" i="34"/>
  <c r="I8" i="34"/>
  <c r="I9" i="34"/>
  <c r="I10" i="34"/>
  <c r="I11" i="34"/>
  <c r="I12" i="34"/>
  <c r="I13" i="34"/>
  <c r="I14" i="34"/>
  <c r="I15" i="34"/>
  <c r="I16" i="34"/>
  <c r="I17" i="34"/>
  <c r="I18" i="34"/>
  <c r="I19" i="34"/>
  <c r="I20" i="34"/>
  <c r="I21" i="34"/>
  <c r="I22" i="34"/>
  <c r="I23" i="34"/>
  <c r="I24" i="34"/>
  <c r="I25" i="34"/>
  <c r="I26" i="34"/>
  <c r="I27" i="34"/>
  <c r="I28" i="34"/>
  <c r="I29" i="34"/>
  <c r="I30" i="34"/>
  <c r="I31" i="34"/>
  <c r="I32" i="34"/>
  <c r="I33" i="34"/>
  <c r="I34" i="34"/>
  <c r="I35" i="34"/>
  <c r="I36" i="34"/>
  <c r="I37" i="34"/>
  <c r="I38" i="34"/>
  <c r="I39" i="34"/>
  <c r="I40" i="34"/>
  <c r="I41" i="34"/>
  <c r="I42" i="34"/>
  <c r="I43" i="34"/>
  <c r="I44" i="34"/>
  <c r="I45" i="34"/>
  <c r="I46" i="34"/>
  <c r="I47" i="34"/>
  <c r="I48" i="34"/>
  <c r="I49" i="34"/>
  <c r="I50" i="34"/>
  <c r="I51" i="34"/>
  <c r="I52" i="34"/>
  <c r="I53" i="34"/>
  <c r="I54" i="34"/>
  <c r="I55" i="34"/>
  <c r="I56" i="34"/>
  <c r="I57" i="34"/>
  <c r="I58" i="34"/>
  <c r="I59" i="34"/>
  <c r="I2" i="34"/>
  <c r="H2" i="34"/>
  <c r="G2" i="34"/>
  <c r="F2" i="34"/>
  <c r="E2" i="34"/>
  <c r="D2" i="34"/>
  <c r="C2" i="34"/>
  <c r="B3" i="34"/>
  <c r="B4" i="34"/>
  <c r="B5" i="34"/>
  <c r="B6" i="34"/>
  <c r="B7" i="34"/>
  <c r="B8" i="34"/>
  <c r="B9" i="34"/>
  <c r="B10" i="34"/>
  <c r="B11" i="34"/>
  <c r="B12" i="34"/>
  <c r="B13" i="34"/>
  <c r="B14" i="34"/>
  <c r="B15" i="34"/>
  <c r="B16" i="34"/>
  <c r="B17" i="34"/>
  <c r="B18" i="34"/>
  <c r="B19" i="34"/>
  <c r="B20" i="34"/>
  <c r="B21" i="34"/>
  <c r="B22" i="34"/>
  <c r="B23" i="34"/>
  <c r="B24" i="34"/>
  <c r="B25" i="34"/>
  <c r="B26" i="34"/>
  <c r="B27" i="34"/>
  <c r="B28" i="34"/>
  <c r="B29" i="34"/>
  <c r="B30" i="34"/>
  <c r="B31" i="34"/>
  <c r="B32" i="34"/>
  <c r="B33" i="34"/>
  <c r="B34" i="34"/>
  <c r="B35" i="34"/>
  <c r="B36" i="34"/>
  <c r="B37" i="34"/>
  <c r="B38" i="34"/>
  <c r="B39" i="34"/>
  <c r="B40" i="34"/>
  <c r="B41" i="34"/>
  <c r="B42" i="34"/>
  <c r="B43" i="34"/>
  <c r="B44" i="34"/>
  <c r="B45" i="34"/>
  <c r="B46" i="34"/>
  <c r="B47" i="34"/>
  <c r="B48" i="34"/>
  <c r="B49" i="34"/>
  <c r="B50" i="34"/>
  <c r="B51" i="34"/>
  <c r="B52" i="34"/>
  <c r="B53" i="34"/>
  <c r="B54" i="34"/>
  <c r="B55" i="34"/>
  <c r="B56" i="34"/>
  <c r="B57" i="34"/>
  <c r="B58" i="34"/>
  <c r="B59" i="34"/>
  <c r="AA2" i="34" l="1"/>
  <c r="B72" i="34" s="1"/>
  <c r="AA59" i="34"/>
  <c r="B129" i="34" s="1"/>
  <c r="AA43" i="34"/>
  <c r="B113" i="34" s="1"/>
  <c r="AA27" i="34"/>
  <c r="B97" i="34" s="1"/>
  <c r="AA11" i="34"/>
  <c r="B81" i="34" s="1"/>
  <c r="AA51" i="34"/>
  <c r="B121" i="34" s="1"/>
  <c r="AA35" i="34"/>
  <c r="B105" i="34" s="1"/>
  <c r="AA19" i="34"/>
  <c r="B89" i="34" s="1"/>
  <c r="AA3" i="34"/>
  <c r="B73" i="34" s="1"/>
  <c r="AA31" i="34"/>
  <c r="B101" i="34" s="1"/>
  <c r="AA7" i="34"/>
  <c r="B77" i="34" s="1"/>
  <c r="AA47" i="34"/>
  <c r="B117" i="34" s="1"/>
  <c r="AA23" i="34"/>
  <c r="B93" i="34" s="1"/>
  <c r="AA55" i="34"/>
  <c r="B125" i="34" s="1"/>
  <c r="AA39" i="34"/>
  <c r="B109" i="34" s="1"/>
  <c r="AA15" i="34"/>
  <c r="B85" i="34" s="1"/>
  <c r="AA50" i="34"/>
  <c r="B120" i="34" s="1"/>
  <c r="AA38" i="34"/>
  <c r="B108" i="34" s="1"/>
  <c r="AA26" i="34"/>
  <c r="B96" i="34" s="1"/>
  <c r="AA14" i="34"/>
  <c r="B84" i="34" s="1"/>
  <c r="AA54" i="34"/>
  <c r="B124" i="34" s="1"/>
  <c r="AA42" i="34"/>
  <c r="B112" i="34" s="1"/>
  <c r="AA30" i="34"/>
  <c r="B100" i="34" s="1"/>
  <c r="AA22" i="34"/>
  <c r="B92" i="34" s="1"/>
  <c r="AA10" i="34"/>
  <c r="B80" i="34" s="1"/>
  <c r="AA57" i="34"/>
  <c r="B127" i="34" s="1"/>
  <c r="AA53" i="34"/>
  <c r="B123" i="34" s="1"/>
  <c r="AA49" i="34"/>
  <c r="B119" i="34" s="1"/>
  <c r="AA45" i="34"/>
  <c r="B115" i="34" s="1"/>
  <c r="AA41" i="34"/>
  <c r="B111" i="34" s="1"/>
  <c r="AA37" i="34"/>
  <c r="B107" i="34" s="1"/>
  <c r="AA33" i="34"/>
  <c r="B103" i="34" s="1"/>
  <c r="AA29" i="34"/>
  <c r="B99" i="34" s="1"/>
  <c r="AA25" i="34"/>
  <c r="B95" i="34" s="1"/>
  <c r="AA21" i="34"/>
  <c r="B91" i="34" s="1"/>
  <c r="AA17" i="34"/>
  <c r="B87" i="34" s="1"/>
  <c r="AA13" i="34"/>
  <c r="B83" i="34" s="1"/>
  <c r="AA9" i="34"/>
  <c r="B79" i="34" s="1"/>
  <c r="AA5" i="34"/>
  <c r="B75" i="34" s="1"/>
  <c r="AA58" i="34"/>
  <c r="B128" i="34" s="1"/>
  <c r="AA46" i="34"/>
  <c r="B116" i="34" s="1"/>
  <c r="AA34" i="34"/>
  <c r="B104" i="34" s="1"/>
  <c r="AA18" i="34"/>
  <c r="B88" i="34" s="1"/>
  <c r="AA6" i="34"/>
  <c r="B76" i="34" s="1"/>
  <c r="AA56" i="34"/>
  <c r="B126" i="34" s="1"/>
  <c r="AA52" i="34"/>
  <c r="B122" i="34" s="1"/>
  <c r="AA48" i="34"/>
  <c r="B118" i="34" s="1"/>
  <c r="AA44" i="34"/>
  <c r="B114" i="34" s="1"/>
  <c r="AA40" i="34"/>
  <c r="B110" i="34" s="1"/>
  <c r="AA36" i="34"/>
  <c r="B106" i="34" s="1"/>
  <c r="AA32" i="34"/>
  <c r="B102" i="34" s="1"/>
  <c r="AA28" i="34"/>
  <c r="B98" i="34" s="1"/>
  <c r="AA24" i="34"/>
  <c r="B94" i="34" s="1"/>
  <c r="AA20" i="34"/>
  <c r="B90" i="34" s="1"/>
  <c r="AA16" i="34"/>
  <c r="B86" i="34" s="1"/>
  <c r="AA12" i="34"/>
  <c r="B82" i="34" s="1"/>
  <c r="AA8" i="34"/>
  <c r="B78" i="34" s="1"/>
  <c r="AA4" i="34"/>
  <c r="B74" i="34" s="1"/>
  <c r="F62" i="34"/>
  <c r="X62" i="34"/>
  <c r="L62" i="34"/>
  <c r="U62" i="34"/>
  <c r="W62" i="34"/>
  <c r="P62" i="34"/>
  <c r="Z62" i="34"/>
  <c r="O62" i="34"/>
  <c r="K62" i="34"/>
  <c r="V62" i="34"/>
  <c r="T62" i="34"/>
  <c r="E62" i="34"/>
  <c r="R62" i="34"/>
  <c r="N62" i="34"/>
  <c r="J62" i="34"/>
  <c r="Y62" i="34"/>
  <c r="S62" i="34"/>
  <c r="D62" i="34"/>
  <c r="Q62" i="34"/>
  <c r="M62" i="34"/>
  <c r="I62" i="34"/>
  <c r="H62" i="34"/>
  <c r="G62" i="34"/>
  <c r="C62" i="34"/>
  <c r="B62" i="34"/>
  <c r="AA62" i="34" l="1"/>
  <c r="D23" i="26"/>
  <c r="P23" i="26"/>
  <c r="O23" i="26"/>
  <c r="N23" i="26"/>
  <c r="M23" i="26"/>
  <c r="L23" i="26"/>
  <c r="K23" i="26"/>
  <c r="J23" i="26"/>
  <c r="I23" i="26"/>
  <c r="H23" i="26"/>
  <c r="G23" i="26"/>
  <c r="F23" i="26"/>
  <c r="E23" i="26"/>
  <c r="C23" i="26"/>
  <c r="D7" i="26"/>
  <c r="Z347" i="32" l="1"/>
  <c r="Y347" i="32"/>
  <c r="X347" i="32"/>
  <c r="W347" i="32"/>
  <c r="V347" i="32"/>
  <c r="U347" i="32"/>
  <c r="T347" i="32"/>
  <c r="S347" i="32"/>
  <c r="R347" i="32"/>
  <c r="Q347" i="32"/>
  <c r="P347" i="32"/>
  <c r="O347" i="32"/>
  <c r="N347" i="32"/>
  <c r="M347" i="32"/>
  <c r="L347" i="32"/>
  <c r="K347" i="32"/>
  <c r="J347" i="32"/>
  <c r="I347" i="32"/>
  <c r="H347" i="32"/>
  <c r="G347" i="32"/>
  <c r="F347" i="32"/>
  <c r="E347" i="32"/>
  <c r="D347" i="32"/>
  <c r="C347" i="32"/>
  <c r="B347" i="32"/>
  <c r="Z346" i="32"/>
  <c r="Y346" i="32"/>
  <c r="X346" i="32"/>
  <c r="W346" i="32"/>
  <c r="V346" i="32"/>
  <c r="U346" i="32"/>
  <c r="T346" i="32"/>
  <c r="S346" i="32"/>
  <c r="R346" i="32"/>
  <c r="Q346" i="32"/>
  <c r="P346" i="32"/>
  <c r="O346" i="32"/>
  <c r="N346" i="32"/>
  <c r="M346" i="32"/>
  <c r="L346" i="32"/>
  <c r="K346" i="32"/>
  <c r="J346" i="32"/>
  <c r="I346" i="32"/>
  <c r="H346" i="32"/>
  <c r="G346" i="32"/>
  <c r="F346" i="32"/>
  <c r="E346" i="32"/>
  <c r="D346" i="32"/>
  <c r="C346" i="32"/>
  <c r="B346" i="32"/>
  <c r="Z345" i="32"/>
  <c r="Y345" i="32"/>
  <c r="X345" i="32"/>
  <c r="W345" i="32"/>
  <c r="V345" i="32"/>
  <c r="U345" i="32"/>
  <c r="T345" i="32"/>
  <c r="S345" i="32"/>
  <c r="R345" i="32"/>
  <c r="Q345" i="32"/>
  <c r="P345" i="32"/>
  <c r="O345" i="32"/>
  <c r="N345" i="32"/>
  <c r="M345" i="32"/>
  <c r="L345" i="32"/>
  <c r="K345" i="32"/>
  <c r="J345" i="32"/>
  <c r="I345" i="32"/>
  <c r="H345" i="32"/>
  <c r="G345" i="32"/>
  <c r="F345" i="32"/>
  <c r="E345" i="32"/>
  <c r="D345" i="32"/>
  <c r="C345" i="32"/>
  <c r="B345" i="32"/>
  <c r="Z344" i="32"/>
  <c r="Y344" i="32"/>
  <c r="X344" i="32"/>
  <c r="W344" i="32"/>
  <c r="V344" i="32"/>
  <c r="U344" i="32"/>
  <c r="T344" i="32"/>
  <c r="S344" i="32"/>
  <c r="R344" i="32"/>
  <c r="Q344" i="32"/>
  <c r="P344" i="32"/>
  <c r="O344" i="32"/>
  <c r="N344" i="32"/>
  <c r="M344" i="32"/>
  <c r="L344" i="32"/>
  <c r="K344" i="32"/>
  <c r="J344" i="32"/>
  <c r="I344" i="32"/>
  <c r="H344" i="32"/>
  <c r="G344" i="32"/>
  <c r="F344" i="32"/>
  <c r="E344" i="32"/>
  <c r="D344" i="32"/>
  <c r="C344" i="32"/>
  <c r="B344" i="32"/>
  <c r="Z343" i="32"/>
  <c r="Y343" i="32"/>
  <c r="X343" i="32"/>
  <c r="W343" i="32"/>
  <c r="V343" i="32"/>
  <c r="U343" i="32"/>
  <c r="T343" i="32"/>
  <c r="S343" i="32"/>
  <c r="R343" i="32"/>
  <c r="Q343" i="32"/>
  <c r="P343" i="32"/>
  <c r="O343" i="32"/>
  <c r="N343" i="32"/>
  <c r="M343" i="32"/>
  <c r="L343" i="32"/>
  <c r="K343" i="32"/>
  <c r="J343" i="32"/>
  <c r="I343" i="32"/>
  <c r="H343" i="32"/>
  <c r="G343" i="32"/>
  <c r="F343" i="32"/>
  <c r="E343" i="32"/>
  <c r="D343" i="32"/>
  <c r="C343" i="32"/>
  <c r="B343" i="32"/>
  <c r="Z342" i="32"/>
  <c r="Y342" i="32"/>
  <c r="X342" i="32"/>
  <c r="W342" i="32"/>
  <c r="V342" i="32"/>
  <c r="U342" i="32"/>
  <c r="T342" i="32"/>
  <c r="S342" i="32"/>
  <c r="R342" i="32"/>
  <c r="Q342" i="32"/>
  <c r="P342" i="32"/>
  <c r="O342" i="32"/>
  <c r="N342" i="32"/>
  <c r="M342" i="32"/>
  <c r="L342" i="32"/>
  <c r="K342" i="32"/>
  <c r="J342" i="32"/>
  <c r="I342" i="32"/>
  <c r="H342" i="32"/>
  <c r="G342" i="32"/>
  <c r="F342" i="32"/>
  <c r="E342" i="32"/>
  <c r="D342" i="32"/>
  <c r="C342" i="32"/>
  <c r="B342" i="32"/>
  <c r="Z341" i="32"/>
  <c r="Y341" i="32"/>
  <c r="X341" i="32"/>
  <c r="W341" i="32"/>
  <c r="V341" i="32"/>
  <c r="U341" i="32"/>
  <c r="T341" i="32"/>
  <c r="S341" i="32"/>
  <c r="R341" i="32"/>
  <c r="Q341" i="32"/>
  <c r="P341" i="32"/>
  <c r="O341" i="32"/>
  <c r="N341" i="32"/>
  <c r="M341" i="32"/>
  <c r="L341" i="32"/>
  <c r="K341" i="32"/>
  <c r="J341" i="32"/>
  <c r="I341" i="32"/>
  <c r="H341" i="32"/>
  <c r="G341" i="32"/>
  <c r="F341" i="32"/>
  <c r="E341" i="32"/>
  <c r="D341" i="32"/>
  <c r="C341" i="32"/>
  <c r="B341" i="32"/>
  <c r="Z340" i="32"/>
  <c r="Y340" i="32"/>
  <c r="X340" i="32"/>
  <c r="W340" i="32"/>
  <c r="V340" i="32"/>
  <c r="U340" i="32"/>
  <c r="T340" i="32"/>
  <c r="S340" i="32"/>
  <c r="R340" i="32"/>
  <c r="Q340" i="32"/>
  <c r="P340" i="32"/>
  <c r="O340" i="32"/>
  <c r="N340" i="32"/>
  <c r="M340" i="32"/>
  <c r="L340" i="32"/>
  <c r="K340" i="32"/>
  <c r="J340" i="32"/>
  <c r="I340" i="32"/>
  <c r="H340" i="32"/>
  <c r="G340" i="32"/>
  <c r="F340" i="32"/>
  <c r="E340" i="32"/>
  <c r="D340" i="32"/>
  <c r="C340" i="32"/>
  <c r="B340" i="32"/>
  <c r="Z339" i="32"/>
  <c r="Y339" i="32"/>
  <c r="X339" i="32"/>
  <c r="W339" i="32"/>
  <c r="V339" i="32"/>
  <c r="U339" i="32"/>
  <c r="T339" i="32"/>
  <c r="S339" i="32"/>
  <c r="R339" i="32"/>
  <c r="Q339" i="32"/>
  <c r="P339" i="32"/>
  <c r="O339" i="32"/>
  <c r="N339" i="32"/>
  <c r="M339" i="32"/>
  <c r="L339" i="32"/>
  <c r="K339" i="32"/>
  <c r="J339" i="32"/>
  <c r="I339" i="32"/>
  <c r="H339" i="32"/>
  <c r="G339" i="32"/>
  <c r="F339" i="32"/>
  <c r="E339" i="32"/>
  <c r="D339" i="32"/>
  <c r="C339" i="32"/>
  <c r="B339" i="32"/>
  <c r="Z338" i="32"/>
  <c r="Y338" i="32"/>
  <c r="X338" i="32"/>
  <c r="W338" i="32"/>
  <c r="V338" i="32"/>
  <c r="U338" i="32"/>
  <c r="T338" i="32"/>
  <c r="S338" i="32"/>
  <c r="R338" i="32"/>
  <c r="Q338" i="32"/>
  <c r="P338" i="32"/>
  <c r="O338" i="32"/>
  <c r="N338" i="32"/>
  <c r="M338" i="32"/>
  <c r="L338" i="32"/>
  <c r="K338" i="32"/>
  <c r="J338" i="32"/>
  <c r="I338" i="32"/>
  <c r="H338" i="32"/>
  <c r="G338" i="32"/>
  <c r="F338" i="32"/>
  <c r="E338" i="32"/>
  <c r="D338" i="32"/>
  <c r="C338" i="32"/>
  <c r="B338" i="32"/>
  <c r="Z133" i="32"/>
  <c r="Y133" i="32"/>
  <c r="X133" i="32"/>
  <c r="W133" i="32"/>
  <c r="V133" i="32"/>
  <c r="U133" i="32"/>
  <c r="T133" i="32"/>
  <c r="S133" i="32"/>
  <c r="R133" i="32"/>
  <c r="Q133" i="32"/>
  <c r="P133" i="32"/>
  <c r="O133" i="32"/>
  <c r="N133" i="32"/>
  <c r="M133" i="32"/>
  <c r="L133" i="32"/>
  <c r="K133" i="32"/>
  <c r="J133" i="32"/>
  <c r="I133" i="32"/>
  <c r="H133" i="32"/>
  <c r="G133" i="32"/>
  <c r="F133" i="32"/>
  <c r="E133" i="32"/>
  <c r="D133" i="32"/>
  <c r="C133" i="32"/>
  <c r="B133" i="32"/>
  <c r="Z337" i="32"/>
  <c r="Y337" i="32"/>
  <c r="X337" i="32"/>
  <c r="W337" i="32"/>
  <c r="V337" i="32"/>
  <c r="U337" i="32"/>
  <c r="T337" i="32"/>
  <c r="S337" i="32"/>
  <c r="R337" i="32"/>
  <c r="Q337" i="32"/>
  <c r="P337" i="32"/>
  <c r="O337" i="32"/>
  <c r="N337" i="32"/>
  <c r="M337" i="32"/>
  <c r="L337" i="32"/>
  <c r="K337" i="32"/>
  <c r="J337" i="32"/>
  <c r="I337" i="32"/>
  <c r="H337" i="32"/>
  <c r="G337" i="32"/>
  <c r="F337" i="32"/>
  <c r="E337" i="32"/>
  <c r="D337" i="32"/>
  <c r="C337" i="32"/>
  <c r="B337" i="32"/>
  <c r="Z336" i="32"/>
  <c r="Y336" i="32"/>
  <c r="X336" i="32"/>
  <c r="W336" i="32"/>
  <c r="V336" i="32"/>
  <c r="U336" i="32"/>
  <c r="T336" i="32"/>
  <c r="S336" i="32"/>
  <c r="R336" i="32"/>
  <c r="Q336" i="32"/>
  <c r="P336" i="32"/>
  <c r="O336" i="32"/>
  <c r="N336" i="32"/>
  <c r="M336" i="32"/>
  <c r="L336" i="32"/>
  <c r="K336" i="32"/>
  <c r="J336" i="32"/>
  <c r="I336" i="32"/>
  <c r="H336" i="32"/>
  <c r="G336" i="32"/>
  <c r="F336" i="32"/>
  <c r="E336" i="32"/>
  <c r="D336" i="32"/>
  <c r="C336" i="32"/>
  <c r="B336" i="32"/>
  <c r="Z335" i="32"/>
  <c r="Y335" i="32"/>
  <c r="X335" i="32"/>
  <c r="W335" i="32"/>
  <c r="V335" i="32"/>
  <c r="U335" i="32"/>
  <c r="T335" i="32"/>
  <c r="S335" i="32"/>
  <c r="R335" i="32"/>
  <c r="Q335" i="32"/>
  <c r="P335" i="32"/>
  <c r="O335" i="32"/>
  <c r="N335" i="32"/>
  <c r="M335" i="32"/>
  <c r="L335" i="32"/>
  <c r="K335" i="32"/>
  <c r="J335" i="32"/>
  <c r="I335" i="32"/>
  <c r="H335" i="32"/>
  <c r="G335" i="32"/>
  <c r="F335" i="32"/>
  <c r="E335" i="32"/>
  <c r="D335" i="32"/>
  <c r="C335" i="32"/>
  <c r="B335" i="32"/>
  <c r="Z334" i="32"/>
  <c r="Y334" i="32"/>
  <c r="X334" i="32"/>
  <c r="W334" i="32"/>
  <c r="V334" i="32"/>
  <c r="U334" i="32"/>
  <c r="T334" i="32"/>
  <c r="S334" i="32"/>
  <c r="R334" i="32"/>
  <c r="Q334" i="32"/>
  <c r="P334" i="32"/>
  <c r="O334" i="32"/>
  <c r="N334" i="32"/>
  <c r="M334" i="32"/>
  <c r="L334" i="32"/>
  <c r="K334" i="32"/>
  <c r="J334" i="32"/>
  <c r="I334" i="32"/>
  <c r="H334" i="32"/>
  <c r="G334" i="32"/>
  <c r="F334" i="32"/>
  <c r="E334" i="32"/>
  <c r="D334" i="32"/>
  <c r="C334" i="32"/>
  <c r="B334" i="32"/>
  <c r="Z333" i="32"/>
  <c r="Y333" i="32"/>
  <c r="X333" i="32"/>
  <c r="W333" i="32"/>
  <c r="V333" i="32"/>
  <c r="U333" i="32"/>
  <c r="T333" i="32"/>
  <c r="S333" i="32"/>
  <c r="R333" i="32"/>
  <c r="Q333" i="32"/>
  <c r="P333" i="32"/>
  <c r="O333" i="32"/>
  <c r="N333" i="32"/>
  <c r="M333" i="32"/>
  <c r="L333" i="32"/>
  <c r="K333" i="32"/>
  <c r="J333" i="32"/>
  <c r="I333" i="32"/>
  <c r="H333" i="32"/>
  <c r="G333" i="32"/>
  <c r="F333" i="32"/>
  <c r="E333" i="32"/>
  <c r="D333" i="32"/>
  <c r="C333" i="32"/>
  <c r="B333" i="32"/>
  <c r="Z81" i="32"/>
  <c r="Y81" i="32"/>
  <c r="X81" i="32"/>
  <c r="W81" i="32"/>
  <c r="V81" i="32"/>
  <c r="U81" i="32"/>
  <c r="T81" i="32"/>
  <c r="S81" i="32"/>
  <c r="R81" i="32"/>
  <c r="Q81" i="32"/>
  <c r="P81" i="32"/>
  <c r="O81" i="32"/>
  <c r="N81" i="32"/>
  <c r="M81" i="32"/>
  <c r="L81" i="32"/>
  <c r="K81" i="32"/>
  <c r="J81" i="32"/>
  <c r="I81" i="32"/>
  <c r="H81" i="32"/>
  <c r="G81" i="32"/>
  <c r="F81" i="32"/>
  <c r="E81" i="32"/>
  <c r="D81" i="32"/>
  <c r="C81" i="32"/>
  <c r="B81" i="32"/>
  <c r="Z332" i="32"/>
  <c r="Y332" i="32"/>
  <c r="X332" i="32"/>
  <c r="W332" i="32"/>
  <c r="V332" i="32"/>
  <c r="U332" i="32"/>
  <c r="T332" i="32"/>
  <c r="S332" i="32"/>
  <c r="R332" i="32"/>
  <c r="Q332" i="32"/>
  <c r="P332" i="32"/>
  <c r="O332" i="32"/>
  <c r="N332" i="32"/>
  <c r="M332" i="32"/>
  <c r="L332" i="32"/>
  <c r="K332" i="32"/>
  <c r="J332" i="32"/>
  <c r="I332" i="32"/>
  <c r="H332" i="32"/>
  <c r="G332" i="32"/>
  <c r="F332" i="32"/>
  <c r="E332" i="32"/>
  <c r="D332" i="32"/>
  <c r="C332" i="32"/>
  <c r="B332" i="32"/>
  <c r="Z331" i="32"/>
  <c r="Y331" i="32"/>
  <c r="X331" i="32"/>
  <c r="W331" i="32"/>
  <c r="V331" i="32"/>
  <c r="U331" i="32"/>
  <c r="T331" i="32"/>
  <c r="S331" i="32"/>
  <c r="R331" i="32"/>
  <c r="Q331" i="32"/>
  <c r="P331" i="32"/>
  <c r="O331" i="32"/>
  <c r="N331" i="32"/>
  <c r="M331" i="32"/>
  <c r="L331" i="32"/>
  <c r="K331" i="32"/>
  <c r="J331" i="32"/>
  <c r="I331" i="32"/>
  <c r="H331" i="32"/>
  <c r="G331" i="32"/>
  <c r="F331" i="32"/>
  <c r="E331" i="32"/>
  <c r="D331" i="32"/>
  <c r="C331" i="32"/>
  <c r="B331" i="32"/>
  <c r="Z330" i="32"/>
  <c r="Y330" i="32"/>
  <c r="X330" i="32"/>
  <c r="W330" i="32"/>
  <c r="V330" i="32"/>
  <c r="U330" i="32"/>
  <c r="T330" i="32"/>
  <c r="S330" i="32"/>
  <c r="R330" i="32"/>
  <c r="Q330" i="32"/>
  <c r="P330" i="32"/>
  <c r="O330" i="32"/>
  <c r="N330" i="32"/>
  <c r="M330" i="32"/>
  <c r="L330" i="32"/>
  <c r="K330" i="32"/>
  <c r="J330" i="32"/>
  <c r="I330" i="32"/>
  <c r="H330" i="32"/>
  <c r="G330" i="32"/>
  <c r="F330" i="32"/>
  <c r="E330" i="32"/>
  <c r="D330" i="32"/>
  <c r="C330" i="32"/>
  <c r="B330" i="32"/>
  <c r="Z80" i="32"/>
  <c r="Y80" i="32"/>
  <c r="X80" i="32"/>
  <c r="W80" i="32"/>
  <c r="V80" i="32"/>
  <c r="U80" i="32"/>
  <c r="T80" i="32"/>
  <c r="S80" i="32"/>
  <c r="R80" i="32"/>
  <c r="Q80" i="32"/>
  <c r="P80" i="32"/>
  <c r="O80" i="32"/>
  <c r="N80" i="32"/>
  <c r="M80" i="32"/>
  <c r="L80" i="32"/>
  <c r="K80" i="32"/>
  <c r="J80" i="32"/>
  <c r="I80" i="32"/>
  <c r="H80" i="32"/>
  <c r="G80" i="32"/>
  <c r="F80" i="32"/>
  <c r="E80" i="32"/>
  <c r="D80" i="32"/>
  <c r="C80" i="32"/>
  <c r="B80" i="32"/>
  <c r="Z329" i="32"/>
  <c r="Y329" i="32"/>
  <c r="X329" i="32"/>
  <c r="W329" i="32"/>
  <c r="V329" i="32"/>
  <c r="U329" i="32"/>
  <c r="T329" i="32"/>
  <c r="S329" i="32"/>
  <c r="R329" i="32"/>
  <c r="Q329" i="32"/>
  <c r="P329" i="32"/>
  <c r="O329" i="32"/>
  <c r="N329" i="32"/>
  <c r="M329" i="32"/>
  <c r="L329" i="32"/>
  <c r="K329" i="32"/>
  <c r="J329" i="32"/>
  <c r="I329" i="32"/>
  <c r="H329" i="32"/>
  <c r="G329" i="32"/>
  <c r="F329" i="32"/>
  <c r="E329" i="32"/>
  <c r="D329" i="32"/>
  <c r="C329" i="32"/>
  <c r="B329" i="32"/>
  <c r="Z328" i="32"/>
  <c r="Y328" i="32"/>
  <c r="X328" i="32"/>
  <c r="W328" i="32"/>
  <c r="V328" i="32"/>
  <c r="U328" i="32"/>
  <c r="T328" i="32"/>
  <c r="S328" i="32"/>
  <c r="R328" i="32"/>
  <c r="Q328" i="32"/>
  <c r="P328" i="32"/>
  <c r="O328" i="32"/>
  <c r="N328" i="32"/>
  <c r="M328" i="32"/>
  <c r="L328" i="32"/>
  <c r="K328" i="32"/>
  <c r="J328" i="32"/>
  <c r="I328" i="32"/>
  <c r="H328" i="32"/>
  <c r="G328" i="32"/>
  <c r="F328" i="32"/>
  <c r="E328" i="32"/>
  <c r="D328" i="32"/>
  <c r="C328" i="32"/>
  <c r="B328" i="32"/>
  <c r="Z327" i="32"/>
  <c r="Y327" i="32"/>
  <c r="X327" i="32"/>
  <c r="W327" i="32"/>
  <c r="V327" i="32"/>
  <c r="U327" i="32"/>
  <c r="T327" i="32"/>
  <c r="S327" i="32"/>
  <c r="R327" i="32"/>
  <c r="Q327" i="32"/>
  <c r="P327" i="32"/>
  <c r="O327" i="32"/>
  <c r="N327" i="32"/>
  <c r="M327" i="32"/>
  <c r="L327" i="32"/>
  <c r="K327" i="32"/>
  <c r="J327" i="32"/>
  <c r="I327" i="32"/>
  <c r="H327" i="32"/>
  <c r="G327" i="32"/>
  <c r="F327" i="32"/>
  <c r="E327" i="32"/>
  <c r="D327" i="32"/>
  <c r="C327" i="32"/>
  <c r="B327" i="32"/>
  <c r="Z79" i="32"/>
  <c r="Y79" i="32"/>
  <c r="X79" i="32"/>
  <c r="W79" i="32"/>
  <c r="V79" i="32"/>
  <c r="U79" i="32"/>
  <c r="T79" i="32"/>
  <c r="S79" i="32"/>
  <c r="R79" i="32"/>
  <c r="Q79" i="32"/>
  <c r="P79" i="32"/>
  <c r="O79" i="32"/>
  <c r="N79" i="32"/>
  <c r="M79" i="32"/>
  <c r="L79" i="32"/>
  <c r="K79" i="32"/>
  <c r="J79" i="32"/>
  <c r="I79" i="32"/>
  <c r="H79" i="32"/>
  <c r="G79" i="32"/>
  <c r="F79" i="32"/>
  <c r="E79" i="32"/>
  <c r="D79" i="32"/>
  <c r="C79" i="32"/>
  <c r="B79" i="32"/>
  <c r="Z326" i="32"/>
  <c r="Y326" i="32"/>
  <c r="X326" i="32"/>
  <c r="W326" i="32"/>
  <c r="V326" i="32"/>
  <c r="U326" i="32"/>
  <c r="T326" i="32"/>
  <c r="S326" i="32"/>
  <c r="R326" i="32"/>
  <c r="Q326" i="32"/>
  <c r="P326" i="32"/>
  <c r="O326" i="32"/>
  <c r="N326" i="32"/>
  <c r="M326" i="32"/>
  <c r="L326" i="32"/>
  <c r="K326" i="32"/>
  <c r="J326" i="32"/>
  <c r="I326" i="32"/>
  <c r="H326" i="32"/>
  <c r="G326" i="32"/>
  <c r="F326" i="32"/>
  <c r="E326" i="32"/>
  <c r="D326" i="32"/>
  <c r="C326" i="32"/>
  <c r="B326" i="32"/>
  <c r="Z325" i="32"/>
  <c r="Y325" i="32"/>
  <c r="X325" i="32"/>
  <c r="W325" i="32"/>
  <c r="V325" i="32"/>
  <c r="U325" i="32"/>
  <c r="T325" i="32"/>
  <c r="S325" i="32"/>
  <c r="R325" i="32"/>
  <c r="Q325" i="32"/>
  <c r="P325" i="32"/>
  <c r="O325" i="32"/>
  <c r="N325" i="32"/>
  <c r="M325" i="32"/>
  <c r="L325" i="32"/>
  <c r="K325" i="32"/>
  <c r="J325" i="32"/>
  <c r="I325" i="32"/>
  <c r="H325" i="32"/>
  <c r="G325" i="32"/>
  <c r="F325" i="32"/>
  <c r="E325" i="32"/>
  <c r="D325" i="32"/>
  <c r="C325" i="32"/>
  <c r="B325" i="32"/>
  <c r="Z132" i="32"/>
  <c r="Y132" i="32"/>
  <c r="X132" i="32"/>
  <c r="W132" i="32"/>
  <c r="V132" i="32"/>
  <c r="U132" i="32"/>
  <c r="T132" i="32"/>
  <c r="S132" i="32"/>
  <c r="R132" i="32"/>
  <c r="Q132" i="32"/>
  <c r="P132" i="32"/>
  <c r="O132" i="32"/>
  <c r="N132" i="32"/>
  <c r="M132" i="32"/>
  <c r="L132" i="32"/>
  <c r="K132" i="32"/>
  <c r="J132" i="32"/>
  <c r="I132" i="32"/>
  <c r="H132" i="32"/>
  <c r="G132" i="32"/>
  <c r="F132" i="32"/>
  <c r="E132" i="32"/>
  <c r="D132" i="32"/>
  <c r="C132" i="32"/>
  <c r="B132" i="32"/>
  <c r="Z324" i="32"/>
  <c r="Y324" i="32"/>
  <c r="X324" i="32"/>
  <c r="W324" i="32"/>
  <c r="V324" i="32"/>
  <c r="U324" i="32"/>
  <c r="T324" i="32"/>
  <c r="S324" i="32"/>
  <c r="R324" i="32"/>
  <c r="Q324" i="32"/>
  <c r="P324" i="32"/>
  <c r="O324" i="32"/>
  <c r="N324" i="32"/>
  <c r="M324" i="32"/>
  <c r="L324" i="32"/>
  <c r="K324" i="32"/>
  <c r="J324" i="32"/>
  <c r="I324" i="32"/>
  <c r="H324" i="32"/>
  <c r="G324" i="32"/>
  <c r="F324" i="32"/>
  <c r="E324" i="32"/>
  <c r="D324" i="32"/>
  <c r="C324" i="32"/>
  <c r="B324" i="32"/>
  <c r="Z323" i="32"/>
  <c r="Y323" i="32"/>
  <c r="X323" i="32"/>
  <c r="W323" i="32"/>
  <c r="V323" i="32"/>
  <c r="U323" i="32"/>
  <c r="T323" i="32"/>
  <c r="S323" i="32"/>
  <c r="R323" i="32"/>
  <c r="Q323" i="32"/>
  <c r="P323" i="32"/>
  <c r="O323" i="32"/>
  <c r="N323" i="32"/>
  <c r="M323" i="32"/>
  <c r="L323" i="32"/>
  <c r="K323" i="32"/>
  <c r="J323" i="32"/>
  <c r="I323" i="32"/>
  <c r="H323" i="32"/>
  <c r="G323" i="32"/>
  <c r="F323" i="32"/>
  <c r="E323" i="32"/>
  <c r="D323" i="32"/>
  <c r="C323" i="32"/>
  <c r="B323" i="32"/>
  <c r="Z322" i="32"/>
  <c r="Y322" i="32"/>
  <c r="X322" i="32"/>
  <c r="W322" i="32"/>
  <c r="V322" i="32"/>
  <c r="U322" i="32"/>
  <c r="T322" i="32"/>
  <c r="S322" i="32"/>
  <c r="R322" i="32"/>
  <c r="Q322" i="32"/>
  <c r="P322" i="32"/>
  <c r="O322" i="32"/>
  <c r="N322" i="32"/>
  <c r="M322" i="32"/>
  <c r="L322" i="32"/>
  <c r="K322" i="32"/>
  <c r="J322" i="32"/>
  <c r="I322" i="32"/>
  <c r="H322" i="32"/>
  <c r="G322" i="32"/>
  <c r="F322" i="32"/>
  <c r="E322" i="32"/>
  <c r="D322" i="32"/>
  <c r="C322" i="32"/>
  <c r="B322" i="32"/>
  <c r="Z321" i="32"/>
  <c r="Y321" i="32"/>
  <c r="X321" i="32"/>
  <c r="W321" i="32"/>
  <c r="V321" i="32"/>
  <c r="U321" i="32"/>
  <c r="T321" i="32"/>
  <c r="S321" i="32"/>
  <c r="R321" i="32"/>
  <c r="Q321" i="32"/>
  <c r="P321" i="32"/>
  <c r="O321" i="32"/>
  <c r="N321" i="32"/>
  <c r="M321" i="32"/>
  <c r="L321" i="32"/>
  <c r="K321" i="32"/>
  <c r="J321" i="32"/>
  <c r="I321" i="32"/>
  <c r="H321" i="32"/>
  <c r="G321" i="32"/>
  <c r="F321" i="32"/>
  <c r="E321" i="32"/>
  <c r="D321" i="32"/>
  <c r="C321" i="32"/>
  <c r="B321" i="32"/>
  <c r="Z320" i="32"/>
  <c r="Y320" i="32"/>
  <c r="X320" i="32"/>
  <c r="W320" i="32"/>
  <c r="V320" i="32"/>
  <c r="U320" i="32"/>
  <c r="T320" i="32"/>
  <c r="S320" i="32"/>
  <c r="R320" i="32"/>
  <c r="Q320" i="32"/>
  <c r="P320" i="32"/>
  <c r="O320" i="32"/>
  <c r="N320" i="32"/>
  <c r="M320" i="32"/>
  <c r="L320" i="32"/>
  <c r="K320" i="32"/>
  <c r="J320" i="32"/>
  <c r="I320" i="32"/>
  <c r="H320" i="32"/>
  <c r="G320" i="32"/>
  <c r="F320" i="32"/>
  <c r="E320" i="32"/>
  <c r="D320" i="32"/>
  <c r="C320" i="32"/>
  <c r="B320" i="32"/>
  <c r="Z319" i="32"/>
  <c r="Y319" i="32"/>
  <c r="X319" i="32"/>
  <c r="W319" i="32"/>
  <c r="V319" i="32"/>
  <c r="U319" i="32"/>
  <c r="T319" i="32"/>
  <c r="S319" i="32"/>
  <c r="R319" i="32"/>
  <c r="Q319" i="32"/>
  <c r="P319" i="32"/>
  <c r="O319" i="32"/>
  <c r="N319" i="32"/>
  <c r="M319" i="32"/>
  <c r="L319" i="32"/>
  <c r="K319" i="32"/>
  <c r="J319" i="32"/>
  <c r="I319" i="32"/>
  <c r="H319" i="32"/>
  <c r="G319" i="32"/>
  <c r="F319" i="32"/>
  <c r="E319" i="32"/>
  <c r="D319" i="32"/>
  <c r="C319" i="32"/>
  <c r="B319" i="32"/>
  <c r="Z318" i="32"/>
  <c r="Y318" i="32"/>
  <c r="X318" i="32"/>
  <c r="W318" i="32"/>
  <c r="V318" i="32"/>
  <c r="U318" i="32"/>
  <c r="T318" i="32"/>
  <c r="S318" i="32"/>
  <c r="R318" i="32"/>
  <c r="Q318" i="32"/>
  <c r="P318" i="32"/>
  <c r="O318" i="32"/>
  <c r="N318" i="32"/>
  <c r="M318" i="32"/>
  <c r="L318" i="32"/>
  <c r="K318" i="32"/>
  <c r="J318" i="32"/>
  <c r="I318" i="32"/>
  <c r="H318" i="32"/>
  <c r="G318" i="32"/>
  <c r="F318" i="32"/>
  <c r="E318" i="32"/>
  <c r="D318" i="32"/>
  <c r="C318" i="32"/>
  <c r="B318" i="32"/>
  <c r="Z317" i="32"/>
  <c r="Y317" i="32"/>
  <c r="X317" i="32"/>
  <c r="W317" i="32"/>
  <c r="V317" i="32"/>
  <c r="U317" i="32"/>
  <c r="T317" i="32"/>
  <c r="S317" i="32"/>
  <c r="R317" i="32"/>
  <c r="Q317" i="32"/>
  <c r="P317" i="32"/>
  <c r="O317" i="32"/>
  <c r="N317" i="32"/>
  <c r="M317" i="32"/>
  <c r="L317" i="32"/>
  <c r="K317" i="32"/>
  <c r="J317" i="32"/>
  <c r="I317" i="32"/>
  <c r="H317" i="32"/>
  <c r="G317" i="32"/>
  <c r="F317" i="32"/>
  <c r="E317" i="32"/>
  <c r="D317" i="32"/>
  <c r="C317" i="32"/>
  <c r="B317" i="32"/>
  <c r="Z316" i="32"/>
  <c r="Y316" i="32"/>
  <c r="X316" i="32"/>
  <c r="W316" i="32"/>
  <c r="V316" i="32"/>
  <c r="U316" i="32"/>
  <c r="T316" i="32"/>
  <c r="S316" i="32"/>
  <c r="R316" i="32"/>
  <c r="Q316" i="32"/>
  <c r="P316" i="32"/>
  <c r="O316" i="32"/>
  <c r="N316" i="32"/>
  <c r="M316" i="32"/>
  <c r="L316" i="32"/>
  <c r="K316" i="32"/>
  <c r="J316" i="32"/>
  <c r="I316" i="32"/>
  <c r="H316" i="32"/>
  <c r="G316" i="32"/>
  <c r="F316" i="32"/>
  <c r="E316" i="32"/>
  <c r="D316" i="32"/>
  <c r="C316" i="32"/>
  <c r="B316" i="32"/>
  <c r="Z49" i="32"/>
  <c r="Y49" i="32"/>
  <c r="X49" i="32"/>
  <c r="W49" i="32"/>
  <c r="V49" i="32"/>
  <c r="U49" i="32"/>
  <c r="T49" i="32"/>
  <c r="S49" i="32"/>
  <c r="R49" i="32"/>
  <c r="Q49" i="32"/>
  <c r="P49" i="32"/>
  <c r="O49" i="32"/>
  <c r="N49" i="32"/>
  <c r="M49" i="32"/>
  <c r="L49" i="32"/>
  <c r="K49" i="32"/>
  <c r="J49" i="32"/>
  <c r="I49" i="32"/>
  <c r="H49" i="32"/>
  <c r="G49" i="32"/>
  <c r="F49" i="32"/>
  <c r="E49" i="32"/>
  <c r="D49" i="32"/>
  <c r="C49" i="32"/>
  <c r="B49" i="32"/>
  <c r="Z48" i="32"/>
  <c r="Y48" i="32"/>
  <c r="X48" i="32"/>
  <c r="W48" i="32"/>
  <c r="V48" i="32"/>
  <c r="U48" i="32"/>
  <c r="T48" i="32"/>
  <c r="S48" i="32"/>
  <c r="R48" i="32"/>
  <c r="Q48" i="32"/>
  <c r="P48" i="32"/>
  <c r="O48" i="32"/>
  <c r="N48" i="32"/>
  <c r="M48" i="32"/>
  <c r="L48" i="32"/>
  <c r="K48" i="32"/>
  <c r="J48" i="32"/>
  <c r="I48" i="32"/>
  <c r="H48" i="32"/>
  <c r="G48" i="32"/>
  <c r="F48" i="32"/>
  <c r="E48" i="32"/>
  <c r="D48" i="32"/>
  <c r="C48" i="32"/>
  <c r="B48" i="32"/>
  <c r="Z315" i="32"/>
  <c r="Y315" i="32"/>
  <c r="X315" i="32"/>
  <c r="W315" i="32"/>
  <c r="V315" i="32"/>
  <c r="U315" i="32"/>
  <c r="T315" i="32"/>
  <c r="S315" i="32"/>
  <c r="R315" i="32"/>
  <c r="Q315" i="32"/>
  <c r="P315" i="32"/>
  <c r="O315" i="32"/>
  <c r="N315" i="32"/>
  <c r="M315" i="32"/>
  <c r="L315" i="32"/>
  <c r="K315" i="32"/>
  <c r="J315" i="32"/>
  <c r="I315" i="32"/>
  <c r="H315" i="32"/>
  <c r="G315" i="32"/>
  <c r="F315" i="32"/>
  <c r="E315" i="32"/>
  <c r="D315" i="32"/>
  <c r="C315" i="32"/>
  <c r="B315" i="32"/>
  <c r="Z314" i="32"/>
  <c r="Y314" i="32"/>
  <c r="X314" i="32"/>
  <c r="W314" i="32"/>
  <c r="V314" i="32"/>
  <c r="U314" i="32"/>
  <c r="T314" i="32"/>
  <c r="S314" i="32"/>
  <c r="R314" i="32"/>
  <c r="Q314" i="32"/>
  <c r="P314" i="32"/>
  <c r="O314" i="32"/>
  <c r="N314" i="32"/>
  <c r="M314" i="32"/>
  <c r="L314" i="32"/>
  <c r="K314" i="32"/>
  <c r="J314" i="32"/>
  <c r="I314" i="32"/>
  <c r="H314" i="32"/>
  <c r="G314" i="32"/>
  <c r="F314" i="32"/>
  <c r="E314" i="32"/>
  <c r="D314" i="32"/>
  <c r="C314" i="32"/>
  <c r="B314" i="32"/>
  <c r="Z313" i="32"/>
  <c r="Y313" i="32"/>
  <c r="X313" i="32"/>
  <c r="W313" i="32"/>
  <c r="V313" i="32"/>
  <c r="U313" i="32"/>
  <c r="T313" i="32"/>
  <c r="S313" i="32"/>
  <c r="R313" i="32"/>
  <c r="Q313" i="32"/>
  <c r="P313" i="32"/>
  <c r="O313" i="32"/>
  <c r="N313" i="32"/>
  <c r="M313" i="32"/>
  <c r="L313" i="32"/>
  <c r="K313" i="32"/>
  <c r="J313" i="32"/>
  <c r="I313" i="32"/>
  <c r="H313" i="32"/>
  <c r="G313" i="32"/>
  <c r="F313" i="32"/>
  <c r="E313" i="32"/>
  <c r="D313" i="32"/>
  <c r="C313" i="32"/>
  <c r="B313" i="32"/>
  <c r="Z312" i="32"/>
  <c r="Y312" i="32"/>
  <c r="X312" i="32"/>
  <c r="W312" i="32"/>
  <c r="V312" i="32"/>
  <c r="U312" i="32"/>
  <c r="T312" i="32"/>
  <c r="S312" i="32"/>
  <c r="R312" i="32"/>
  <c r="Q312" i="32"/>
  <c r="P312" i="32"/>
  <c r="O312" i="32"/>
  <c r="N312" i="32"/>
  <c r="M312" i="32"/>
  <c r="L312" i="32"/>
  <c r="K312" i="32"/>
  <c r="J312" i="32"/>
  <c r="I312" i="32"/>
  <c r="H312" i="32"/>
  <c r="G312" i="32"/>
  <c r="F312" i="32"/>
  <c r="E312" i="32"/>
  <c r="D312" i="32"/>
  <c r="C312" i="32"/>
  <c r="B312" i="32"/>
  <c r="Z311" i="32"/>
  <c r="Y311" i="32"/>
  <c r="X311" i="32"/>
  <c r="W311" i="32"/>
  <c r="V311" i="32"/>
  <c r="U311" i="32"/>
  <c r="T311" i="32"/>
  <c r="S311" i="32"/>
  <c r="R311" i="32"/>
  <c r="Q311" i="32"/>
  <c r="P311" i="32"/>
  <c r="O311" i="32"/>
  <c r="N311" i="32"/>
  <c r="M311" i="32"/>
  <c r="L311" i="32"/>
  <c r="K311" i="32"/>
  <c r="J311" i="32"/>
  <c r="I311" i="32"/>
  <c r="H311" i="32"/>
  <c r="G311" i="32"/>
  <c r="F311" i="32"/>
  <c r="E311" i="32"/>
  <c r="D311" i="32"/>
  <c r="C311" i="32"/>
  <c r="B311" i="32"/>
  <c r="Z310" i="32"/>
  <c r="Y310" i="32"/>
  <c r="X310" i="32"/>
  <c r="W310" i="32"/>
  <c r="V310" i="32"/>
  <c r="U310" i="32"/>
  <c r="T310" i="32"/>
  <c r="S310" i="32"/>
  <c r="R310" i="32"/>
  <c r="Q310" i="32"/>
  <c r="P310" i="32"/>
  <c r="O310" i="32"/>
  <c r="N310" i="32"/>
  <c r="M310" i="32"/>
  <c r="L310" i="32"/>
  <c r="K310" i="32"/>
  <c r="J310" i="32"/>
  <c r="I310" i="32"/>
  <c r="H310" i="32"/>
  <c r="G310" i="32"/>
  <c r="F310" i="32"/>
  <c r="E310" i="32"/>
  <c r="D310" i="32"/>
  <c r="C310" i="32"/>
  <c r="B310" i="32"/>
  <c r="Z309" i="32"/>
  <c r="Y309" i="32"/>
  <c r="X309" i="32"/>
  <c r="W309" i="32"/>
  <c r="V309" i="32"/>
  <c r="U309" i="32"/>
  <c r="T309" i="32"/>
  <c r="S309" i="32"/>
  <c r="R309" i="32"/>
  <c r="Q309" i="32"/>
  <c r="P309" i="32"/>
  <c r="O309" i="32"/>
  <c r="N309" i="32"/>
  <c r="M309" i="32"/>
  <c r="L309" i="32"/>
  <c r="K309" i="32"/>
  <c r="J309" i="32"/>
  <c r="I309" i="32"/>
  <c r="H309" i="32"/>
  <c r="G309" i="32"/>
  <c r="F309" i="32"/>
  <c r="E309" i="32"/>
  <c r="D309" i="32"/>
  <c r="C309" i="32"/>
  <c r="B309" i="32"/>
  <c r="Z308" i="32"/>
  <c r="Y308" i="32"/>
  <c r="X308" i="32"/>
  <c r="W308" i="32"/>
  <c r="V308" i="32"/>
  <c r="U308" i="32"/>
  <c r="T308" i="32"/>
  <c r="S308" i="32"/>
  <c r="R308" i="32"/>
  <c r="Q308" i="32"/>
  <c r="P308" i="32"/>
  <c r="O308" i="32"/>
  <c r="N308" i="32"/>
  <c r="M308" i="32"/>
  <c r="L308" i="32"/>
  <c r="K308" i="32"/>
  <c r="J308" i="32"/>
  <c r="I308" i="32"/>
  <c r="H308" i="32"/>
  <c r="G308" i="32"/>
  <c r="F308" i="32"/>
  <c r="E308" i="32"/>
  <c r="D308" i="32"/>
  <c r="C308" i="32"/>
  <c r="B308" i="32"/>
  <c r="Z131" i="32"/>
  <c r="Y131" i="32"/>
  <c r="X131" i="32"/>
  <c r="W131" i="32"/>
  <c r="V131" i="32"/>
  <c r="U131" i="32"/>
  <c r="T131" i="32"/>
  <c r="S131" i="32"/>
  <c r="R131" i="32"/>
  <c r="Q131" i="32"/>
  <c r="P131" i="32"/>
  <c r="O131" i="32"/>
  <c r="N131" i="32"/>
  <c r="M131" i="32"/>
  <c r="L131" i="32"/>
  <c r="K131" i="32"/>
  <c r="J131" i="32"/>
  <c r="I131" i="32"/>
  <c r="H131" i="32"/>
  <c r="G131" i="32"/>
  <c r="F131" i="32"/>
  <c r="E131" i="32"/>
  <c r="D131" i="32"/>
  <c r="C131" i="32"/>
  <c r="B131" i="32"/>
  <c r="Z307" i="32"/>
  <c r="Y307" i="32"/>
  <c r="X307" i="32"/>
  <c r="W307" i="32"/>
  <c r="V307" i="32"/>
  <c r="U307" i="32"/>
  <c r="T307" i="32"/>
  <c r="S307" i="32"/>
  <c r="R307" i="32"/>
  <c r="Q307" i="32"/>
  <c r="P307" i="32"/>
  <c r="O307" i="32"/>
  <c r="N307" i="32"/>
  <c r="M307" i="32"/>
  <c r="L307" i="32"/>
  <c r="K307" i="32"/>
  <c r="J307" i="32"/>
  <c r="I307" i="32"/>
  <c r="H307" i="32"/>
  <c r="G307" i="32"/>
  <c r="F307" i="32"/>
  <c r="E307" i="32"/>
  <c r="D307" i="32"/>
  <c r="C307" i="32"/>
  <c r="B307" i="32"/>
  <c r="Z306" i="32"/>
  <c r="Y306" i="32"/>
  <c r="X306" i="32"/>
  <c r="W306" i="32"/>
  <c r="V306" i="32"/>
  <c r="U306" i="32"/>
  <c r="T306" i="32"/>
  <c r="S306" i="32"/>
  <c r="R306" i="32"/>
  <c r="Q306" i="32"/>
  <c r="P306" i="32"/>
  <c r="O306" i="32"/>
  <c r="N306" i="32"/>
  <c r="M306" i="32"/>
  <c r="L306" i="32"/>
  <c r="K306" i="32"/>
  <c r="J306" i="32"/>
  <c r="I306" i="32"/>
  <c r="H306" i="32"/>
  <c r="G306" i="32"/>
  <c r="F306" i="32"/>
  <c r="E306" i="32"/>
  <c r="D306" i="32"/>
  <c r="C306" i="32"/>
  <c r="B306" i="32"/>
  <c r="Z47" i="32"/>
  <c r="Y47" i="32"/>
  <c r="X47" i="32"/>
  <c r="W47" i="32"/>
  <c r="V47" i="32"/>
  <c r="U47" i="32"/>
  <c r="T47" i="32"/>
  <c r="S47" i="32"/>
  <c r="R47" i="32"/>
  <c r="Q47" i="32"/>
  <c r="P47" i="32"/>
  <c r="O47" i="32"/>
  <c r="N47" i="32"/>
  <c r="M47" i="32"/>
  <c r="L47" i="32"/>
  <c r="K47" i="32"/>
  <c r="J47" i="32"/>
  <c r="I47" i="32"/>
  <c r="H47" i="32"/>
  <c r="G47" i="32"/>
  <c r="F47" i="32"/>
  <c r="E47" i="32"/>
  <c r="D47" i="32"/>
  <c r="C47" i="32"/>
  <c r="B47" i="32"/>
  <c r="Z305" i="32"/>
  <c r="Y305" i="32"/>
  <c r="X305" i="32"/>
  <c r="W305" i="32"/>
  <c r="V305" i="32"/>
  <c r="U305" i="32"/>
  <c r="T305" i="32"/>
  <c r="S305" i="32"/>
  <c r="R305" i="32"/>
  <c r="Q305" i="32"/>
  <c r="P305" i="32"/>
  <c r="O305" i="32"/>
  <c r="N305" i="32"/>
  <c r="M305" i="32"/>
  <c r="L305" i="32"/>
  <c r="K305" i="32"/>
  <c r="J305" i="32"/>
  <c r="I305" i="32"/>
  <c r="H305" i="32"/>
  <c r="G305" i="32"/>
  <c r="F305" i="32"/>
  <c r="E305" i="32"/>
  <c r="D305" i="32"/>
  <c r="C305" i="32"/>
  <c r="B305" i="32"/>
  <c r="Z304" i="32"/>
  <c r="Y304" i="32"/>
  <c r="X304" i="32"/>
  <c r="W304" i="32"/>
  <c r="V304" i="32"/>
  <c r="U304" i="32"/>
  <c r="T304" i="32"/>
  <c r="S304" i="32"/>
  <c r="R304" i="32"/>
  <c r="Q304" i="32"/>
  <c r="P304" i="32"/>
  <c r="O304" i="32"/>
  <c r="N304" i="32"/>
  <c r="M304" i="32"/>
  <c r="L304" i="32"/>
  <c r="K304" i="32"/>
  <c r="J304" i="32"/>
  <c r="I304" i="32"/>
  <c r="H304" i="32"/>
  <c r="G304" i="32"/>
  <c r="F304" i="32"/>
  <c r="E304" i="32"/>
  <c r="D304" i="32"/>
  <c r="C304" i="32"/>
  <c r="B304" i="32"/>
  <c r="Z130" i="32"/>
  <c r="Y130" i="32"/>
  <c r="X130" i="32"/>
  <c r="W130" i="32"/>
  <c r="V130" i="32"/>
  <c r="U130" i="32"/>
  <c r="T130" i="32"/>
  <c r="S130" i="32"/>
  <c r="R130" i="32"/>
  <c r="Q130" i="32"/>
  <c r="P130" i="32"/>
  <c r="O130" i="32"/>
  <c r="N130" i="32"/>
  <c r="M130" i="32"/>
  <c r="L130" i="32"/>
  <c r="K130" i="32"/>
  <c r="J130" i="32"/>
  <c r="I130" i="32"/>
  <c r="H130" i="32"/>
  <c r="G130" i="32"/>
  <c r="F130" i="32"/>
  <c r="E130" i="32"/>
  <c r="D130" i="32"/>
  <c r="C130" i="32"/>
  <c r="B130" i="32"/>
  <c r="Z303" i="32"/>
  <c r="Y303" i="32"/>
  <c r="X303" i="32"/>
  <c r="W303" i="32"/>
  <c r="V303" i="32"/>
  <c r="U303" i="32"/>
  <c r="T303" i="32"/>
  <c r="S303" i="32"/>
  <c r="R303" i="32"/>
  <c r="Q303" i="32"/>
  <c r="P303" i="32"/>
  <c r="O303" i="32"/>
  <c r="N303" i="32"/>
  <c r="M303" i="32"/>
  <c r="L303" i="32"/>
  <c r="K303" i="32"/>
  <c r="J303" i="32"/>
  <c r="I303" i="32"/>
  <c r="H303" i="32"/>
  <c r="G303" i="32"/>
  <c r="F303" i="32"/>
  <c r="E303" i="32"/>
  <c r="D303" i="32"/>
  <c r="C303" i="32"/>
  <c r="B303" i="32"/>
  <c r="Z129" i="32"/>
  <c r="Y129" i="32"/>
  <c r="X129" i="32"/>
  <c r="W129" i="32"/>
  <c r="V129" i="32"/>
  <c r="U129" i="32"/>
  <c r="T129" i="32"/>
  <c r="S129" i="32"/>
  <c r="R129" i="32"/>
  <c r="Q129" i="32"/>
  <c r="P129" i="32"/>
  <c r="O129" i="32"/>
  <c r="N129" i="32"/>
  <c r="M129" i="32"/>
  <c r="L129" i="32"/>
  <c r="K129" i="32"/>
  <c r="J129" i="32"/>
  <c r="I129" i="32"/>
  <c r="H129" i="32"/>
  <c r="G129" i="32"/>
  <c r="F129" i="32"/>
  <c r="E129" i="32"/>
  <c r="D129" i="32"/>
  <c r="C129" i="32"/>
  <c r="B129" i="32"/>
  <c r="Z78" i="32"/>
  <c r="Y78" i="32"/>
  <c r="X78" i="32"/>
  <c r="W78" i="32"/>
  <c r="V78" i="32"/>
  <c r="U78" i="32"/>
  <c r="T78" i="32"/>
  <c r="S78" i="32"/>
  <c r="R78" i="32"/>
  <c r="Q78" i="32"/>
  <c r="P78" i="32"/>
  <c r="O78" i="32"/>
  <c r="N78" i="32"/>
  <c r="M78" i="32"/>
  <c r="L78" i="32"/>
  <c r="K78" i="32"/>
  <c r="J78" i="32"/>
  <c r="I78" i="32"/>
  <c r="H78" i="32"/>
  <c r="G78" i="32"/>
  <c r="F78" i="32"/>
  <c r="E78" i="32"/>
  <c r="D78" i="32"/>
  <c r="C78" i="32"/>
  <c r="B78" i="32"/>
  <c r="Z302" i="32"/>
  <c r="Y302" i="32"/>
  <c r="X302" i="32"/>
  <c r="W302" i="32"/>
  <c r="V302" i="32"/>
  <c r="U302" i="32"/>
  <c r="T302" i="32"/>
  <c r="S302" i="32"/>
  <c r="R302" i="32"/>
  <c r="Q302" i="32"/>
  <c r="P302" i="32"/>
  <c r="O302" i="32"/>
  <c r="N302" i="32"/>
  <c r="M302" i="32"/>
  <c r="L302" i="32"/>
  <c r="K302" i="32"/>
  <c r="J302" i="32"/>
  <c r="I302" i="32"/>
  <c r="H302" i="32"/>
  <c r="G302" i="32"/>
  <c r="F302" i="32"/>
  <c r="E302" i="32"/>
  <c r="D302" i="32"/>
  <c r="C302" i="32"/>
  <c r="B302" i="32"/>
  <c r="Z77" i="32"/>
  <c r="Y77" i="32"/>
  <c r="X77" i="32"/>
  <c r="W77" i="32"/>
  <c r="V77" i="32"/>
  <c r="U77" i="32"/>
  <c r="T77" i="32"/>
  <c r="S77" i="32"/>
  <c r="R77" i="32"/>
  <c r="Q77" i="32"/>
  <c r="P77" i="32"/>
  <c r="O77" i="32"/>
  <c r="N77" i="32"/>
  <c r="M77" i="32"/>
  <c r="L77" i="32"/>
  <c r="K77" i="32"/>
  <c r="J77" i="32"/>
  <c r="I77" i="32"/>
  <c r="H77" i="32"/>
  <c r="G77" i="32"/>
  <c r="F77" i="32"/>
  <c r="E77" i="32"/>
  <c r="D77" i="32"/>
  <c r="C77" i="32"/>
  <c r="B77" i="32"/>
  <c r="Z301" i="32"/>
  <c r="Y301" i="32"/>
  <c r="X301" i="32"/>
  <c r="W301" i="32"/>
  <c r="V301" i="32"/>
  <c r="U301" i="32"/>
  <c r="T301" i="32"/>
  <c r="S301" i="32"/>
  <c r="R301" i="32"/>
  <c r="Q301" i="32"/>
  <c r="P301" i="32"/>
  <c r="O301" i="32"/>
  <c r="N301" i="32"/>
  <c r="M301" i="32"/>
  <c r="L301" i="32"/>
  <c r="K301" i="32"/>
  <c r="J301" i="32"/>
  <c r="I301" i="32"/>
  <c r="H301" i="32"/>
  <c r="G301" i="32"/>
  <c r="F301" i="32"/>
  <c r="E301" i="32"/>
  <c r="D301" i="32"/>
  <c r="C301" i="32"/>
  <c r="B301" i="32"/>
  <c r="Z300" i="32"/>
  <c r="Y300" i="32"/>
  <c r="X300" i="32"/>
  <c r="W300" i="32"/>
  <c r="V300" i="32"/>
  <c r="U300" i="32"/>
  <c r="T300" i="32"/>
  <c r="S300" i="32"/>
  <c r="R300" i="32"/>
  <c r="Q300" i="32"/>
  <c r="P300" i="32"/>
  <c r="O300" i="32"/>
  <c r="N300" i="32"/>
  <c r="M300" i="32"/>
  <c r="L300" i="32"/>
  <c r="K300" i="32"/>
  <c r="J300" i="32"/>
  <c r="I300" i="32"/>
  <c r="H300" i="32"/>
  <c r="G300" i="32"/>
  <c r="F300" i="32"/>
  <c r="E300" i="32"/>
  <c r="D300" i="32"/>
  <c r="C300" i="32"/>
  <c r="B300" i="32"/>
  <c r="Z299" i="32"/>
  <c r="Y299" i="32"/>
  <c r="X299" i="32"/>
  <c r="W299" i="32"/>
  <c r="V299" i="32"/>
  <c r="U299" i="32"/>
  <c r="T299" i="32"/>
  <c r="S299" i="32"/>
  <c r="R299" i="32"/>
  <c r="Q299" i="32"/>
  <c r="P299" i="32"/>
  <c r="O299" i="32"/>
  <c r="N299" i="32"/>
  <c r="M299" i="32"/>
  <c r="L299" i="32"/>
  <c r="K299" i="32"/>
  <c r="J299" i="32"/>
  <c r="I299" i="32"/>
  <c r="H299" i="32"/>
  <c r="G299" i="32"/>
  <c r="F299" i="32"/>
  <c r="E299" i="32"/>
  <c r="D299" i="32"/>
  <c r="C299" i="32"/>
  <c r="B299" i="32"/>
  <c r="Z298" i="32"/>
  <c r="Y298" i="32"/>
  <c r="X298" i="32"/>
  <c r="W298" i="32"/>
  <c r="V298" i="32"/>
  <c r="U298" i="32"/>
  <c r="T298" i="32"/>
  <c r="S298" i="32"/>
  <c r="R298" i="32"/>
  <c r="Q298" i="32"/>
  <c r="P298" i="32"/>
  <c r="O298" i="32"/>
  <c r="N298" i="32"/>
  <c r="M298" i="32"/>
  <c r="L298" i="32"/>
  <c r="K298" i="32"/>
  <c r="J298" i="32"/>
  <c r="I298" i="32"/>
  <c r="H298" i="32"/>
  <c r="G298" i="32"/>
  <c r="F298" i="32"/>
  <c r="E298" i="32"/>
  <c r="D298" i="32"/>
  <c r="C298" i="32"/>
  <c r="B298" i="32"/>
  <c r="Z297" i="32"/>
  <c r="Y297" i="32"/>
  <c r="X297" i="32"/>
  <c r="W297" i="32"/>
  <c r="V297" i="32"/>
  <c r="U297" i="32"/>
  <c r="T297" i="32"/>
  <c r="S297" i="32"/>
  <c r="R297" i="32"/>
  <c r="Q297" i="32"/>
  <c r="P297" i="32"/>
  <c r="O297" i="32"/>
  <c r="N297" i="32"/>
  <c r="M297" i="32"/>
  <c r="L297" i="32"/>
  <c r="K297" i="32"/>
  <c r="J297" i="32"/>
  <c r="I297" i="32"/>
  <c r="H297" i="32"/>
  <c r="G297" i="32"/>
  <c r="F297" i="32"/>
  <c r="E297" i="32"/>
  <c r="D297" i="32"/>
  <c r="C297" i="32"/>
  <c r="B297" i="32"/>
  <c r="Z76" i="32"/>
  <c r="Y76" i="32"/>
  <c r="X76" i="32"/>
  <c r="W76" i="32"/>
  <c r="V76" i="32"/>
  <c r="U76" i="32"/>
  <c r="T76" i="32"/>
  <c r="S76" i="32"/>
  <c r="R76" i="32"/>
  <c r="Q76" i="32"/>
  <c r="P76" i="32"/>
  <c r="O76" i="32"/>
  <c r="N76" i="32"/>
  <c r="M76" i="32"/>
  <c r="L76" i="32"/>
  <c r="K76" i="32"/>
  <c r="J76" i="32"/>
  <c r="I76" i="32"/>
  <c r="H76" i="32"/>
  <c r="G76" i="32"/>
  <c r="F76" i="32"/>
  <c r="E76" i="32"/>
  <c r="D76" i="32"/>
  <c r="C76" i="32"/>
  <c r="B76" i="32"/>
  <c r="Z296" i="32"/>
  <c r="Y296" i="32"/>
  <c r="X296" i="32"/>
  <c r="W296" i="32"/>
  <c r="V296" i="32"/>
  <c r="U296" i="32"/>
  <c r="T296" i="32"/>
  <c r="S296" i="32"/>
  <c r="R296" i="32"/>
  <c r="Q296" i="32"/>
  <c r="P296" i="32"/>
  <c r="O296" i="32"/>
  <c r="N296" i="32"/>
  <c r="M296" i="32"/>
  <c r="L296" i="32"/>
  <c r="K296" i="32"/>
  <c r="J296" i="32"/>
  <c r="I296" i="32"/>
  <c r="H296" i="32"/>
  <c r="G296" i="32"/>
  <c r="F296" i="32"/>
  <c r="E296" i="32"/>
  <c r="D296" i="32"/>
  <c r="C296" i="32"/>
  <c r="B296" i="32"/>
  <c r="Z295" i="32"/>
  <c r="Y295" i="32"/>
  <c r="X295" i="32"/>
  <c r="W295" i="32"/>
  <c r="V295" i="32"/>
  <c r="U295" i="32"/>
  <c r="T295" i="32"/>
  <c r="S295" i="32"/>
  <c r="R295" i="32"/>
  <c r="Q295" i="32"/>
  <c r="P295" i="32"/>
  <c r="O295" i="32"/>
  <c r="N295" i="32"/>
  <c r="M295" i="32"/>
  <c r="L295" i="32"/>
  <c r="K295" i="32"/>
  <c r="J295" i="32"/>
  <c r="I295" i="32"/>
  <c r="H295" i="32"/>
  <c r="G295" i="32"/>
  <c r="F295" i="32"/>
  <c r="E295" i="32"/>
  <c r="D295" i="32"/>
  <c r="C295" i="32"/>
  <c r="B295" i="32"/>
  <c r="Z75" i="32"/>
  <c r="Y75" i="32"/>
  <c r="X75" i="32"/>
  <c r="W75" i="32"/>
  <c r="V75" i="32"/>
  <c r="U75" i="32"/>
  <c r="T75" i="32"/>
  <c r="S75" i="32"/>
  <c r="R75" i="32"/>
  <c r="Q75" i="32"/>
  <c r="P75" i="32"/>
  <c r="O75" i="32"/>
  <c r="N75" i="32"/>
  <c r="M75" i="32"/>
  <c r="L75" i="32"/>
  <c r="K75" i="32"/>
  <c r="J75" i="32"/>
  <c r="I75" i="32"/>
  <c r="H75" i="32"/>
  <c r="G75" i="32"/>
  <c r="F75" i="32"/>
  <c r="E75" i="32"/>
  <c r="D75" i="32"/>
  <c r="C75" i="32"/>
  <c r="B75" i="32"/>
  <c r="Z294" i="32"/>
  <c r="Y294" i="32"/>
  <c r="X294" i="32"/>
  <c r="W294" i="32"/>
  <c r="V294" i="32"/>
  <c r="U294" i="32"/>
  <c r="T294" i="32"/>
  <c r="S294" i="32"/>
  <c r="R294" i="32"/>
  <c r="Q294" i="32"/>
  <c r="P294" i="32"/>
  <c r="O294" i="32"/>
  <c r="N294" i="32"/>
  <c r="M294" i="32"/>
  <c r="L294" i="32"/>
  <c r="K294" i="32"/>
  <c r="J294" i="32"/>
  <c r="I294" i="32"/>
  <c r="H294" i="32"/>
  <c r="G294" i="32"/>
  <c r="F294" i="32"/>
  <c r="E294" i="32"/>
  <c r="D294" i="32"/>
  <c r="C294" i="32"/>
  <c r="B294" i="32"/>
  <c r="Z293" i="32"/>
  <c r="Y293" i="32"/>
  <c r="X293" i="32"/>
  <c r="W293" i="32"/>
  <c r="V293" i="32"/>
  <c r="U293" i="32"/>
  <c r="T293" i="32"/>
  <c r="S293" i="32"/>
  <c r="R293" i="32"/>
  <c r="Q293" i="32"/>
  <c r="P293" i="32"/>
  <c r="O293" i="32"/>
  <c r="N293" i="32"/>
  <c r="M293" i="32"/>
  <c r="L293" i="32"/>
  <c r="K293" i="32"/>
  <c r="J293" i="32"/>
  <c r="I293" i="32"/>
  <c r="H293" i="32"/>
  <c r="G293" i="32"/>
  <c r="F293" i="32"/>
  <c r="E293" i="32"/>
  <c r="D293" i="32"/>
  <c r="C293" i="32"/>
  <c r="B293" i="32"/>
  <c r="Z128" i="32"/>
  <c r="Y128" i="32"/>
  <c r="X128" i="32"/>
  <c r="W128" i="32"/>
  <c r="V128" i="32"/>
  <c r="U128" i="32"/>
  <c r="T128" i="32"/>
  <c r="S128" i="32"/>
  <c r="R128" i="32"/>
  <c r="Q128" i="32"/>
  <c r="P128" i="32"/>
  <c r="O128" i="32"/>
  <c r="N128" i="32"/>
  <c r="M128" i="32"/>
  <c r="L128" i="32"/>
  <c r="K128" i="32"/>
  <c r="J128" i="32"/>
  <c r="I128" i="32"/>
  <c r="H128" i="32"/>
  <c r="G128" i="32"/>
  <c r="F128" i="32"/>
  <c r="E128" i="32"/>
  <c r="D128" i="32"/>
  <c r="C128" i="32"/>
  <c r="B128" i="32"/>
  <c r="Z292" i="32"/>
  <c r="Y292" i="32"/>
  <c r="X292" i="32"/>
  <c r="W292" i="32"/>
  <c r="V292" i="32"/>
  <c r="U292" i="32"/>
  <c r="T292" i="32"/>
  <c r="S292" i="32"/>
  <c r="R292" i="32"/>
  <c r="Q292" i="32"/>
  <c r="P292" i="32"/>
  <c r="O292" i="32"/>
  <c r="N292" i="32"/>
  <c r="M292" i="32"/>
  <c r="L292" i="32"/>
  <c r="K292" i="32"/>
  <c r="J292" i="32"/>
  <c r="I292" i="32"/>
  <c r="H292" i="32"/>
  <c r="G292" i="32"/>
  <c r="F292" i="32"/>
  <c r="E292" i="32"/>
  <c r="D292" i="32"/>
  <c r="C292" i="32"/>
  <c r="B292" i="32"/>
  <c r="Z291" i="32"/>
  <c r="Y291" i="32"/>
  <c r="X291" i="32"/>
  <c r="W291" i="32"/>
  <c r="V291" i="32"/>
  <c r="U291" i="32"/>
  <c r="T291" i="32"/>
  <c r="S291" i="32"/>
  <c r="R291" i="32"/>
  <c r="Q291" i="32"/>
  <c r="P291" i="32"/>
  <c r="O291" i="32"/>
  <c r="N291" i="32"/>
  <c r="M291" i="32"/>
  <c r="L291" i="32"/>
  <c r="K291" i="32"/>
  <c r="J291" i="32"/>
  <c r="I291" i="32"/>
  <c r="H291" i="32"/>
  <c r="G291" i="32"/>
  <c r="F291" i="32"/>
  <c r="E291" i="32"/>
  <c r="D291" i="32"/>
  <c r="C291" i="32"/>
  <c r="B291" i="32"/>
  <c r="Z290" i="32"/>
  <c r="Y290" i="32"/>
  <c r="X290" i="32"/>
  <c r="W290" i="32"/>
  <c r="V290" i="32"/>
  <c r="U290" i="32"/>
  <c r="T290" i="32"/>
  <c r="S290" i="32"/>
  <c r="R290" i="32"/>
  <c r="Q290" i="32"/>
  <c r="P290" i="32"/>
  <c r="O290" i="32"/>
  <c r="N290" i="32"/>
  <c r="M290" i="32"/>
  <c r="L290" i="32"/>
  <c r="K290" i="32"/>
  <c r="J290" i="32"/>
  <c r="I290" i="32"/>
  <c r="H290" i="32"/>
  <c r="G290" i="32"/>
  <c r="F290" i="32"/>
  <c r="E290" i="32"/>
  <c r="D290" i="32"/>
  <c r="C290" i="32"/>
  <c r="B290" i="32"/>
  <c r="Z289" i="32"/>
  <c r="Y289" i="32"/>
  <c r="X289" i="32"/>
  <c r="W289" i="32"/>
  <c r="V289" i="32"/>
  <c r="U289" i="32"/>
  <c r="T289" i="32"/>
  <c r="S289" i="32"/>
  <c r="R289" i="32"/>
  <c r="Q289" i="32"/>
  <c r="P289" i="32"/>
  <c r="O289" i="32"/>
  <c r="N289" i="32"/>
  <c r="M289" i="32"/>
  <c r="L289" i="32"/>
  <c r="K289" i="32"/>
  <c r="J289" i="32"/>
  <c r="I289" i="32"/>
  <c r="H289" i="32"/>
  <c r="G289" i="32"/>
  <c r="F289" i="32"/>
  <c r="E289" i="32"/>
  <c r="D289" i="32"/>
  <c r="C289" i="32"/>
  <c r="B289" i="32"/>
  <c r="Z127" i="32"/>
  <c r="Y127" i="32"/>
  <c r="X127" i="32"/>
  <c r="W127" i="32"/>
  <c r="V127" i="32"/>
  <c r="U127" i="32"/>
  <c r="T127" i="32"/>
  <c r="S127" i="32"/>
  <c r="R127" i="32"/>
  <c r="Q127" i="32"/>
  <c r="P127" i="32"/>
  <c r="O127" i="32"/>
  <c r="N127" i="32"/>
  <c r="M127" i="32"/>
  <c r="L127" i="32"/>
  <c r="K127" i="32"/>
  <c r="J127" i="32"/>
  <c r="I127" i="32"/>
  <c r="H127" i="32"/>
  <c r="G127" i="32"/>
  <c r="F127" i="32"/>
  <c r="E127" i="32"/>
  <c r="D127" i="32"/>
  <c r="C127" i="32"/>
  <c r="B127" i="32"/>
  <c r="Z74" i="32"/>
  <c r="Y74" i="32"/>
  <c r="X74" i="32"/>
  <c r="W74" i="32"/>
  <c r="V74" i="32"/>
  <c r="U74" i="32"/>
  <c r="T74" i="32"/>
  <c r="S74" i="32"/>
  <c r="R74" i="32"/>
  <c r="Q74" i="32"/>
  <c r="P74" i="32"/>
  <c r="O74" i="32"/>
  <c r="N74" i="32"/>
  <c r="M74" i="32"/>
  <c r="L74" i="32"/>
  <c r="K74" i="32"/>
  <c r="J74" i="32"/>
  <c r="I74" i="32"/>
  <c r="H74" i="32"/>
  <c r="G74" i="32"/>
  <c r="F74" i="32"/>
  <c r="E74" i="32"/>
  <c r="D74" i="32"/>
  <c r="C74" i="32"/>
  <c r="B74" i="32"/>
  <c r="Z288" i="32"/>
  <c r="Y288" i="32"/>
  <c r="X288" i="32"/>
  <c r="W288" i="32"/>
  <c r="V288" i="32"/>
  <c r="U288" i="32"/>
  <c r="T288" i="32"/>
  <c r="S288" i="32"/>
  <c r="R288" i="32"/>
  <c r="Q288" i="32"/>
  <c r="P288" i="32"/>
  <c r="O288" i="32"/>
  <c r="N288" i="32"/>
  <c r="M288" i="32"/>
  <c r="L288" i="32"/>
  <c r="K288" i="32"/>
  <c r="J288" i="32"/>
  <c r="I288" i="32"/>
  <c r="H288" i="32"/>
  <c r="G288" i="32"/>
  <c r="F288" i="32"/>
  <c r="E288" i="32"/>
  <c r="D288" i="32"/>
  <c r="C288" i="32"/>
  <c r="B288" i="32"/>
  <c r="Z287" i="32"/>
  <c r="Y287" i="32"/>
  <c r="X287" i="32"/>
  <c r="W287" i="32"/>
  <c r="V287" i="32"/>
  <c r="U287" i="32"/>
  <c r="T287" i="32"/>
  <c r="S287" i="32"/>
  <c r="R287" i="32"/>
  <c r="Q287" i="32"/>
  <c r="P287" i="32"/>
  <c r="O287" i="32"/>
  <c r="N287" i="32"/>
  <c r="M287" i="32"/>
  <c r="L287" i="32"/>
  <c r="K287" i="32"/>
  <c r="J287" i="32"/>
  <c r="I287" i="32"/>
  <c r="H287" i="32"/>
  <c r="G287" i="32"/>
  <c r="F287" i="32"/>
  <c r="E287" i="32"/>
  <c r="D287" i="32"/>
  <c r="C287" i="32"/>
  <c r="B287" i="32"/>
  <c r="Z286" i="32"/>
  <c r="Y286" i="32"/>
  <c r="X286" i="32"/>
  <c r="W286" i="32"/>
  <c r="V286" i="32"/>
  <c r="U286" i="32"/>
  <c r="T286" i="32"/>
  <c r="S286" i="32"/>
  <c r="R286" i="32"/>
  <c r="Q286" i="32"/>
  <c r="P286" i="32"/>
  <c r="O286" i="32"/>
  <c r="N286" i="32"/>
  <c r="M286" i="32"/>
  <c r="L286" i="32"/>
  <c r="K286" i="32"/>
  <c r="J286" i="32"/>
  <c r="I286" i="32"/>
  <c r="H286" i="32"/>
  <c r="G286" i="32"/>
  <c r="F286" i="32"/>
  <c r="E286" i="32"/>
  <c r="D286" i="32"/>
  <c r="C286" i="32"/>
  <c r="B286" i="32"/>
  <c r="Z285" i="32"/>
  <c r="Y285" i="32"/>
  <c r="X285" i="32"/>
  <c r="W285" i="32"/>
  <c r="V285" i="32"/>
  <c r="U285" i="32"/>
  <c r="T285" i="32"/>
  <c r="S285" i="32"/>
  <c r="R285" i="32"/>
  <c r="Q285" i="32"/>
  <c r="P285" i="32"/>
  <c r="O285" i="32"/>
  <c r="N285" i="32"/>
  <c r="M285" i="32"/>
  <c r="L285" i="32"/>
  <c r="K285" i="32"/>
  <c r="J285" i="32"/>
  <c r="I285" i="32"/>
  <c r="H285" i="32"/>
  <c r="G285" i="32"/>
  <c r="F285" i="32"/>
  <c r="E285" i="32"/>
  <c r="D285" i="32"/>
  <c r="C285" i="32"/>
  <c r="B285" i="32"/>
  <c r="Z284" i="32"/>
  <c r="Y284" i="32"/>
  <c r="X284" i="32"/>
  <c r="W284" i="32"/>
  <c r="V284" i="32"/>
  <c r="U284" i="32"/>
  <c r="T284" i="32"/>
  <c r="S284" i="32"/>
  <c r="R284" i="32"/>
  <c r="Q284" i="32"/>
  <c r="P284" i="32"/>
  <c r="O284" i="32"/>
  <c r="N284" i="32"/>
  <c r="M284" i="32"/>
  <c r="L284" i="32"/>
  <c r="K284" i="32"/>
  <c r="J284" i="32"/>
  <c r="I284" i="32"/>
  <c r="H284" i="32"/>
  <c r="G284" i="32"/>
  <c r="F284" i="32"/>
  <c r="E284" i="32"/>
  <c r="D284" i="32"/>
  <c r="C284" i="32"/>
  <c r="B284" i="32"/>
  <c r="Z283" i="32"/>
  <c r="Y283" i="32"/>
  <c r="X283" i="32"/>
  <c r="W283" i="32"/>
  <c r="V283" i="32"/>
  <c r="U283" i="32"/>
  <c r="T283" i="32"/>
  <c r="S283" i="32"/>
  <c r="R283" i="32"/>
  <c r="Q283" i="32"/>
  <c r="P283" i="32"/>
  <c r="O283" i="32"/>
  <c r="N283" i="32"/>
  <c r="M283" i="32"/>
  <c r="L283" i="32"/>
  <c r="K283" i="32"/>
  <c r="J283" i="32"/>
  <c r="I283" i="32"/>
  <c r="H283" i="32"/>
  <c r="G283" i="32"/>
  <c r="F283" i="32"/>
  <c r="E283" i="32"/>
  <c r="D283" i="32"/>
  <c r="C283" i="32"/>
  <c r="B283" i="32"/>
  <c r="Z126" i="32"/>
  <c r="Y126" i="32"/>
  <c r="X126" i="32"/>
  <c r="W126" i="32"/>
  <c r="V126" i="32"/>
  <c r="U126" i="32"/>
  <c r="T126" i="32"/>
  <c r="S126" i="32"/>
  <c r="R126" i="32"/>
  <c r="Q126" i="32"/>
  <c r="P126" i="32"/>
  <c r="O126" i="32"/>
  <c r="N126" i="32"/>
  <c r="M126" i="32"/>
  <c r="L126" i="32"/>
  <c r="K126" i="32"/>
  <c r="J126" i="32"/>
  <c r="I126" i="32"/>
  <c r="H126" i="32"/>
  <c r="G126" i="32"/>
  <c r="F126" i="32"/>
  <c r="E126" i="32"/>
  <c r="D126" i="32"/>
  <c r="C126" i="32"/>
  <c r="B126" i="32"/>
  <c r="Z282" i="32"/>
  <c r="Y282" i="32"/>
  <c r="X282" i="32"/>
  <c r="W282" i="32"/>
  <c r="V282" i="32"/>
  <c r="U282" i="32"/>
  <c r="T282" i="32"/>
  <c r="S282" i="32"/>
  <c r="R282" i="32"/>
  <c r="Q282" i="32"/>
  <c r="P282" i="32"/>
  <c r="O282" i="32"/>
  <c r="N282" i="32"/>
  <c r="M282" i="32"/>
  <c r="L282" i="32"/>
  <c r="K282" i="32"/>
  <c r="J282" i="32"/>
  <c r="I282" i="32"/>
  <c r="H282" i="32"/>
  <c r="G282" i="32"/>
  <c r="F282" i="32"/>
  <c r="E282" i="32"/>
  <c r="D282" i="32"/>
  <c r="C282" i="32"/>
  <c r="B282" i="32"/>
  <c r="Z125" i="32"/>
  <c r="Y125" i="32"/>
  <c r="X125" i="32"/>
  <c r="W125" i="32"/>
  <c r="V125" i="32"/>
  <c r="U125" i="32"/>
  <c r="T125" i="32"/>
  <c r="S125" i="32"/>
  <c r="R125" i="32"/>
  <c r="Q125" i="32"/>
  <c r="P125" i="32"/>
  <c r="O125" i="32"/>
  <c r="N125" i="32"/>
  <c r="M125" i="32"/>
  <c r="L125" i="32"/>
  <c r="K125" i="32"/>
  <c r="J125" i="32"/>
  <c r="I125" i="32"/>
  <c r="H125" i="32"/>
  <c r="G125" i="32"/>
  <c r="F125" i="32"/>
  <c r="E125" i="32"/>
  <c r="D125" i="32"/>
  <c r="C125" i="32"/>
  <c r="B125" i="32"/>
  <c r="Z124" i="32"/>
  <c r="Y124" i="32"/>
  <c r="X124" i="32"/>
  <c r="W124" i="32"/>
  <c r="V124" i="32"/>
  <c r="U124" i="32"/>
  <c r="T124" i="32"/>
  <c r="S124" i="32"/>
  <c r="R124" i="32"/>
  <c r="Q124" i="32"/>
  <c r="P124" i="32"/>
  <c r="O124" i="32"/>
  <c r="N124" i="32"/>
  <c r="M124" i="32"/>
  <c r="L124" i="32"/>
  <c r="K124" i="32"/>
  <c r="J124" i="32"/>
  <c r="I124" i="32"/>
  <c r="H124" i="32"/>
  <c r="G124" i="32"/>
  <c r="F124" i="32"/>
  <c r="E124" i="32"/>
  <c r="D124" i="32"/>
  <c r="C124" i="32"/>
  <c r="B124" i="32"/>
  <c r="Z281" i="32"/>
  <c r="Y281" i="32"/>
  <c r="X281" i="32"/>
  <c r="W281" i="32"/>
  <c r="V281" i="32"/>
  <c r="U281" i="32"/>
  <c r="T281" i="32"/>
  <c r="S281" i="32"/>
  <c r="R281" i="32"/>
  <c r="Q281" i="32"/>
  <c r="P281" i="32"/>
  <c r="O281" i="32"/>
  <c r="N281" i="32"/>
  <c r="M281" i="32"/>
  <c r="L281" i="32"/>
  <c r="K281" i="32"/>
  <c r="J281" i="32"/>
  <c r="I281" i="32"/>
  <c r="H281" i="32"/>
  <c r="G281" i="32"/>
  <c r="F281" i="32"/>
  <c r="E281" i="32"/>
  <c r="D281" i="32"/>
  <c r="C281" i="32"/>
  <c r="B281" i="32"/>
  <c r="Z123" i="32"/>
  <c r="Y123" i="32"/>
  <c r="X123" i="32"/>
  <c r="W123" i="32"/>
  <c r="V123" i="32"/>
  <c r="U123" i="32"/>
  <c r="T123" i="32"/>
  <c r="S123" i="32"/>
  <c r="R123" i="32"/>
  <c r="Q123" i="32"/>
  <c r="P123" i="32"/>
  <c r="O123" i="32"/>
  <c r="N123" i="32"/>
  <c r="M123" i="32"/>
  <c r="L123" i="32"/>
  <c r="K123" i="32"/>
  <c r="J123" i="32"/>
  <c r="I123" i="32"/>
  <c r="H123" i="32"/>
  <c r="G123" i="32"/>
  <c r="F123" i="32"/>
  <c r="E123" i="32"/>
  <c r="D123" i="32"/>
  <c r="C123" i="32"/>
  <c r="B123" i="32"/>
  <c r="Z280" i="32"/>
  <c r="Y280" i="32"/>
  <c r="X280" i="32"/>
  <c r="W280" i="32"/>
  <c r="V280" i="32"/>
  <c r="U280" i="32"/>
  <c r="T280" i="32"/>
  <c r="S280" i="32"/>
  <c r="R280" i="32"/>
  <c r="Q280" i="32"/>
  <c r="P280" i="32"/>
  <c r="O280" i="32"/>
  <c r="N280" i="32"/>
  <c r="M280" i="32"/>
  <c r="L280" i="32"/>
  <c r="K280" i="32"/>
  <c r="J280" i="32"/>
  <c r="I280" i="32"/>
  <c r="H280" i="32"/>
  <c r="G280" i="32"/>
  <c r="F280" i="32"/>
  <c r="E280" i="32"/>
  <c r="D280" i="32"/>
  <c r="C280" i="32"/>
  <c r="B280" i="32"/>
  <c r="Z279" i="32"/>
  <c r="Y279" i="32"/>
  <c r="X279" i="32"/>
  <c r="W279" i="32"/>
  <c r="V279" i="32"/>
  <c r="U279" i="32"/>
  <c r="T279" i="32"/>
  <c r="S279" i="32"/>
  <c r="R279" i="32"/>
  <c r="Q279" i="32"/>
  <c r="P279" i="32"/>
  <c r="O279" i="32"/>
  <c r="N279" i="32"/>
  <c r="M279" i="32"/>
  <c r="L279" i="32"/>
  <c r="K279" i="32"/>
  <c r="J279" i="32"/>
  <c r="I279" i="32"/>
  <c r="H279" i="32"/>
  <c r="G279" i="32"/>
  <c r="F279" i="32"/>
  <c r="E279" i="32"/>
  <c r="D279" i="32"/>
  <c r="C279" i="32"/>
  <c r="B279" i="32"/>
  <c r="Z278" i="32"/>
  <c r="Y278" i="32"/>
  <c r="X278" i="32"/>
  <c r="W278" i="32"/>
  <c r="V278" i="32"/>
  <c r="U278" i="32"/>
  <c r="T278" i="32"/>
  <c r="S278" i="32"/>
  <c r="R278" i="32"/>
  <c r="Q278" i="32"/>
  <c r="P278" i="32"/>
  <c r="O278" i="32"/>
  <c r="N278" i="32"/>
  <c r="M278" i="32"/>
  <c r="L278" i="32"/>
  <c r="K278" i="32"/>
  <c r="J278" i="32"/>
  <c r="I278" i="32"/>
  <c r="H278" i="32"/>
  <c r="G278" i="32"/>
  <c r="F278" i="32"/>
  <c r="E278" i="32"/>
  <c r="D278" i="32"/>
  <c r="C278" i="32"/>
  <c r="B278" i="32"/>
  <c r="Z277" i="32"/>
  <c r="Y277" i="32"/>
  <c r="X277" i="32"/>
  <c r="W277" i="32"/>
  <c r="V277" i="32"/>
  <c r="U277" i="32"/>
  <c r="T277" i="32"/>
  <c r="S277" i="32"/>
  <c r="R277" i="32"/>
  <c r="Q277" i="32"/>
  <c r="P277" i="32"/>
  <c r="O277" i="32"/>
  <c r="N277" i="32"/>
  <c r="M277" i="32"/>
  <c r="L277" i="32"/>
  <c r="K277" i="32"/>
  <c r="J277" i="32"/>
  <c r="I277" i="32"/>
  <c r="H277" i="32"/>
  <c r="G277" i="32"/>
  <c r="F277" i="32"/>
  <c r="E277" i="32"/>
  <c r="D277" i="32"/>
  <c r="C277" i="32"/>
  <c r="B277" i="32"/>
  <c r="Z276" i="32"/>
  <c r="Y276" i="32"/>
  <c r="X276" i="32"/>
  <c r="W276" i="32"/>
  <c r="V276" i="32"/>
  <c r="U276" i="32"/>
  <c r="T276" i="32"/>
  <c r="S276" i="32"/>
  <c r="R276" i="32"/>
  <c r="Q276" i="32"/>
  <c r="P276" i="32"/>
  <c r="O276" i="32"/>
  <c r="N276" i="32"/>
  <c r="M276" i="32"/>
  <c r="L276" i="32"/>
  <c r="K276" i="32"/>
  <c r="J276" i="32"/>
  <c r="I276" i="32"/>
  <c r="H276" i="32"/>
  <c r="G276" i="32"/>
  <c r="F276" i="32"/>
  <c r="E276" i="32"/>
  <c r="D276" i="32"/>
  <c r="C276" i="32"/>
  <c r="B276" i="32"/>
  <c r="Z122" i="32"/>
  <c r="Y122" i="32"/>
  <c r="X122" i="32"/>
  <c r="W122" i="32"/>
  <c r="V122" i="32"/>
  <c r="U122" i="32"/>
  <c r="T122" i="32"/>
  <c r="S122" i="32"/>
  <c r="R122" i="32"/>
  <c r="Q122" i="32"/>
  <c r="P122" i="32"/>
  <c r="O122" i="32"/>
  <c r="N122" i="32"/>
  <c r="M122" i="32"/>
  <c r="L122" i="32"/>
  <c r="K122" i="32"/>
  <c r="J122" i="32"/>
  <c r="I122" i="32"/>
  <c r="H122" i="32"/>
  <c r="G122" i="32"/>
  <c r="F122" i="32"/>
  <c r="E122" i="32"/>
  <c r="D122" i="32"/>
  <c r="C122" i="32"/>
  <c r="B122" i="32"/>
  <c r="Z275" i="32"/>
  <c r="Y275" i="32"/>
  <c r="X275" i="32"/>
  <c r="W275" i="32"/>
  <c r="V275" i="32"/>
  <c r="U275" i="32"/>
  <c r="T275" i="32"/>
  <c r="S275" i="32"/>
  <c r="R275" i="32"/>
  <c r="Q275" i="32"/>
  <c r="P275" i="32"/>
  <c r="O275" i="32"/>
  <c r="N275" i="32"/>
  <c r="M275" i="32"/>
  <c r="L275" i="32"/>
  <c r="K275" i="32"/>
  <c r="J275" i="32"/>
  <c r="I275" i="32"/>
  <c r="H275" i="32"/>
  <c r="G275" i="32"/>
  <c r="F275" i="32"/>
  <c r="E275" i="32"/>
  <c r="D275" i="32"/>
  <c r="C275" i="32"/>
  <c r="B275" i="32"/>
  <c r="Z274" i="32"/>
  <c r="Y274" i="32"/>
  <c r="X274" i="32"/>
  <c r="W274" i="32"/>
  <c r="V274" i="32"/>
  <c r="U274" i="32"/>
  <c r="T274" i="32"/>
  <c r="S274" i="32"/>
  <c r="R274" i="32"/>
  <c r="Q274" i="32"/>
  <c r="P274" i="32"/>
  <c r="O274" i="32"/>
  <c r="N274" i="32"/>
  <c r="M274" i="32"/>
  <c r="L274" i="32"/>
  <c r="K274" i="32"/>
  <c r="J274" i="32"/>
  <c r="I274" i="32"/>
  <c r="H274" i="32"/>
  <c r="G274" i="32"/>
  <c r="F274" i="32"/>
  <c r="E274" i="32"/>
  <c r="D274" i="32"/>
  <c r="C274" i="32"/>
  <c r="B274" i="32"/>
  <c r="Z121" i="32"/>
  <c r="Y121" i="32"/>
  <c r="X121" i="32"/>
  <c r="W121" i="32"/>
  <c r="V121" i="32"/>
  <c r="U121" i="32"/>
  <c r="T121" i="32"/>
  <c r="S121" i="32"/>
  <c r="R121" i="32"/>
  <c r="Q121" i="32"/>
  <c r="P121" i="32"/>
  <c r="O121" i="32"/>
  <c r="N121" i="32"/>
  <c r="M121" i="32"/>
  <c r="L121" i="32"/>
  <c r="K121" i="32"/>
  <c r="J121" i="32"/>
  <c r="I121" i="32"/>
  <c r="H121" i="32"/>
  <c r="G121" i="32"/>
  <c r="F121" i="32"/>
  <c r="E121" i="32"/>
  <c r="D121" i="32"/>
  <c r="C121" i="32"/>
  <c r="B121" i="32"/>
  <c r="Z273" i="32"/>
  <c r="Y273" i="32"/>
  <c r="X273" i="32"/>
  <c r="W273" i="32"/>
  <c r="V273" i="32"/>
  <c r="U273" i="32"/>
  <c r="T273" i="32"/>
  <c r="S273" i="32"/>
  <c r="R273" i="32"/>
  <c r="Q273" i="32"/>
  <c r="P273" i="32"/>
  <c r="O273" i="32"/>
  <c r="N273" i="32"/>
  <c r="M273" i="32"/>
  <c r="L273" i="32"/>
  <c r="K273" i="32"/>
  <c r="J273" i="32"/>
  <c r="I273" i="32"/>
  <c r="H273" i="32"/>
  <c r="G273" i="32"/>
  <c r="F273" i="32"/>
  <c r="E273" i="32"/>
  <c r="D273" i="32"/>
  <c r="C273" i="32"/>
  <c r="B273" i="32"/>
  <c r="Z73" i="32"/>
  <c r="Y73" i="32"/>
  <c r="X73" i="32"/>
  <c r="W73" i="32"/>
  <c r="V73" i="32"/>
  <c r="U73" i="32"/>
  <c r="T73" i="32"/>
  <c r="S73" i="32"/>
  <c r="R73" i="32"/>
  <c r="Q73" i="32"/>
  <c r="P73" i="32"/>
  <c r="O73" i="32"/>
  <c r="N73" i="32"/>
  <c r="M73" i="32"/>
  <c r="L73" i="32"/>
  <c r="K73" i="32"/>
  <c r="J73" i="32"/>
  <c r="I73" i="32"/>
  <c r="H73" i="32"/>
  <c r="G73" i="32"/>
  <c r="F73" i="32"/>
  <c r="E73" i="32"/>
  <c r="D73" i="32"/>
  <c r="C73" i="32"/>
  <c r="B73" i="32"/>
  <c r="Z272" i="32"/>
  <c r="Y272" i="32"/>
  <c r="X272" i="32"/>
  <c r="W272" i="32"/>
  <c r="V272" i="32"/>
  <c r="U272" i="32"/>
  <c r="T272" i="32"/>
  <c r="S272" i="32"/>
  <c r="R272" i="32"/>
  <c r="Q272" i="32"/>
  <c r="P272" i="32"/>
  <c r="O272" i="32"/>
  <c r="N272" i="32"/>
  <c r="M272" i="32"/>
  <c r="L272" i="32"/>
  <c r="K272" i="32"/>
  <c r="J272" i="32"/>
  <c r="I272" i="32"/>
  <c r="H272" i="32"/>
  <c r="G272" i="32"/>
  <c r="F272" i="32"/>
  <c r="E272" i="32"/>
  <c r="D272" i="32"/>
  <c r="C272" i="32"/>
  <c r="B272" i="32"/>
  <c r="Z271" i="32"/>
  <c r="Y271" i="32"/>
  <c r="X271" i="32"/>
  <c r="W271" i="32"/>
  <c r="V271" i="32"/>
  <c r="U271" i="32"/>
  <c r="T271" i="32"/>
  <c r="S271" i="32"/>
  <c r="R271" i="32"/>
  <c r="Q271" i="32"/>
  <c r="P271" i="32"/>
  <c r="O271" i="32"/>
  <c r="N271" i="32"/>
  <c r="M271" i="32"/>
  <c r="L271" i="32"/>
  <c r="K271" i="32"/>
  <c r="J271" i="32"/>
  <c r="I271" i="32"/>
  <c r="H271" i="32"/>
  <c r="G271" i="32"/>
  <c r="F271" i="32"/>
  <c r="E271" i="32"/>
  <c r="D271" i="32"/>
  <c r="C271" i="32"/>
  <c r="B271" i="32"/>
  <c r="Z30" i="32"/>
  <c r="Y30" i="32"/>
  <c r="X30" i="32"/>
  <c r="W30" i="32"/>
  <c r="V30" i="32"/>
  <c r="U30" i="32"/>
  <c r="T30" i="32"/>
  <c r="S30" i="32"/>
  <c r="R30" i="32"/>
  <c r="Q30" i="32"/>
  <c r="P30" i="32"/>
  <c r="O30" i="32"/>
  <c r="N30" i="32"/>
  <c r="M30" i="32"/>
  <c r="L30" i="32"/>
  <c r="K30" i="32"/>
  <c r="J30" i="32"/>
  <c r="I30" i="32"/>
  <c r="H30" i="32"/>
  <c r="G30" i="32"/>
  <c r="F30" i="32"/>
  <c r="E30" i="32"/>
  <c r="D30" i="32"/>
  <c r="C30" i="32"/>
  <c r="B30" i="32"/>
  <c r="Z72" i="32"/>
  <c r="Y72" i="32"/>
  <c r="X72" i="32"/>
  <c r="W72" i="32"/>
  <c r="V72" i="32"/>
  <c r="U72" i="32"/>
  <c r="T72" i="32"/>
  <c r="S72" i="32"/>
  <c r="R72" i="32"/>
  <c r="Q72" i="32"/>
  <c r="P72" i="32"/>
  <c r="O72" i="32"/>
  <c r="N72" i="32"/>
  <c r="M72" i="32"/>
  <c r="L72" i="32"/>
  <c r="K72" i="32"/>
  <c r="J72" i="32"/>
  <c r="I72" i="32"/>
  <c r="H72" i="32"/>
  <c r="G72" i="32"/>
  <c r="F72" i="32"/>
  <c r="E72" i="32"/>
  <c r="D72" i="32"/>
  <c r="C72" i="32"/>
  <c r="B72" i="32"/>
  <c r="Z46" i="32"/>
  <c r="Y46" i="32"/>
  <c r="X46" i="32"/>
  <c r="W46" i="32"/>
  <c r="V46" i="32"/>
  <c r="U46" i="32"/>
  <c r="T46" i="32"/>
  <c r="S46" i="32"/>
  <c r="R46" i="32"/>
  <c r="Q46" i="32"/>
  <c r="P46" i="32"/>
  <c r="O46" i="32"/>
  <c r="N46" i="32"/>
  <c r="M46" i="32"/>
  <c r="L46" i="32"/>
  <c r="K46" i="32"/>
  <c r="J46" i="32"/>
  <c r="I46" i="32"/>
  <c r="H46" i="32"/>
  <c r="G46" i="32"/>
  <c r="F46" i="32"/>
  <c r="E46" i="32"/>
  <c r="D46" i="32"/>
  <c r="C46" i="32"/>
  <c r="B46" i="32"/>
  <c r="Z270" i="32"/>
  <c r="Y270" i="32"/>
  <c r="X270" i="32"/>
  <c r="W270" i="32"/>
  <c r="V270" i="32"/>
  <c r="U270" i="32"/>
  <c r="T270" i="32"/>
  <c r="S270" i="32"/>
  <c r="R270" i="32"/>
  <c r="Q270" i="32"/>
  <c r="P270" i="32"/>
  <c r="O270" i="32"/>
  <c r="N270" i="32"/>
  <c r="M270" i="32"/>
  <c r="L270" i="32"/>
  <c r="K270" i="32"/>
  <c r="J270" i="32"/>
  <c r="I270" i="32"/>
  <c r="H270" i="32"/>
  <c r="G270" i="32"/>
  <c r="F270" i="32"/>
  <c r="E270" i="32"/>
  <c r="D270" i="32"/>
  <c r="C270" i="32"/>
  <c r="B270" i="32"/>
  <c r="Z39" i="32"/>
  <c r="Y39" i="32"/>
  <c r="X39" i="32"/>
  <c r="W39" i="32"/>
  <c r="V39" i="32"/>
  <c r="U39" i="32"/>
  <c r="T39" i="32"/>
  <c r="S39" i="32"/>
  <c r="R39" i="32"/>
  <c r="Q39" i="32"/>
  <c r="P39" i="32"/>
  <c r="O39" i="32"/>
  <c r="N39" i="32"/>
  <c r="M39" i="32"/>
  <c r="L39" i="32"/>
  <c r="K39" i="32"/>
  <c r="J39" i="32"/>
  <c r="I39" i="32"/>
  <c r="H39" i="32"/>
  <c r="G39" i="32"/>
  <c r="F39" i="32"/>
  <c r="E39" i="32"/>
  <c r="D39" i="32"/>
  <c r="C39" i="32"/>
  <c r="B39" i="32"/>
  <c r="Z269" i="32"/>
  <c r="Y269" i="32"/>
  <c r="X269" i="32"/>
  <c r="W269" i="32"/>
  <c r="V269" i="32"/>
  <c r="U269" i="32"/>
  <c r="T269" i="32"/>
  <c r="S269" i="32"/>
  <c r="R269" i="32"/>
  <c r="Q269" i="32"/>
  <c r="P269" i="32"/>
  <c r="O269" i="32"/>
  <c r="N269" i="32"/>
  <c r="M269" i="32"/>
  <c r="L269" i="32"/>
  <c r="K269" i="32"/>
  <c r="J269" i="32"/>
  <c r="I269" i="32"/>
  <c r="H269" i="32"/>
  <c r="G269" i="32"/>
  <c r="F269" i="32"/>
  <c r="E269" i="32"/>
  <c r="D269" i="32"/>
  <c r="C269" i="32"/>
  <c r="B269" i="32"/>
  <c r="Z120" i="32"/>
  <c r="Y120" i="32"/>
  <c r="X120" i="32"/>
  <c r="W120" i="32"/>
  <c r="V120" i="32"/>
  <c r="U120" i="32"/>
  <c r="T120" i="32"/>
  <c r="S120" i="32"/>
  <c r="R120" i="32"/>
  <c r="Q120" i="32"/>
  <c r="P120" i="32"/>
  <c r="O120" i="32"/>
  <c r="N120" i="32"/>
  <c r="M120" i="32"/>
  <c r="L120" i="32"/>
  <c r="K120" i="32"/>
  <c r="J120" i="32"/>
  <c r="I120" i="32"/>
  <c r="H120" i="32"/>
  <c r="G120" i="32"/>
  <c r="F120" i="32"/>
  <c r="E120" i="32"/>
  <c r="D120" i="32"/>
  <c r="C120" i="32"/>
  <c r="B120" i="32"/>
  <c r="Z268" i="32"/>
  <c r="Y268" i="32"/>
  <c r="X268" i="32"/>
  <c r="W268" i="32"/>
  <c r="V268" i="32"/>
  <c r="U268" i="32"/>
  <c r="T268" i="32"/>
  <c r="S268" i="32"/>
  <c r="R268" i="32"/>
  <c r="Q268" i="32"/>
  <c r="P268" i="32"/>
  <c r="O268" i="32"/>
  <c r="N268" i="32"/>
  <c r="M268" i="32"/>
  <c r="L268" i="32"/>
  <c r="K268" i="32"/>
  <c r="J268" i="32"/>
  <c r="I268" i="32"/>
  <c r="H268" i="32"/>
  <c r="G268" i="32"/>
  <c r="F268" i="32"/>
  <c r="E268" i="32"/>
  <c r="D268" i="32"/>
  <c r="C268" i="32"/>
  <c r="B268" i="32"/>
  <c r="Z267" i="32"/>
  <c r="Y267" i="32"/>
  <c r="X267" i="32"/>
  <c r="W267" i="32"/>
  <c r="V267" i="32"/>
  <c r="U267" i="32"/>
  <c r="T267" i="32"/>
  <c r="S267" i="32"/>
  <c r="R267" i="32"/>
  <c r="Q267" i="32"/>
  <c r="P267" i="32"/>
  <c r="O267" i="32"/>
  <c r="N267" i="32"/>
  <c r="M267" i="32"/>
  <c r="L267" i="32"/>
  <c r="K267" i="32"/>
  <c r="J267" i="32"/>
  <c r="I267" i="32"/>
  <c r="H267" i="32"/>
  <c r="G267" i="32"/>
  <c r="F267" i="32"/>
  <c r="E267" i="32"/>
  <c r="D267" i="32"/>
  <c r="C267" i="32"/>
  <c r="B267" i="32"/>
  <c r="Z266" i="32"/>
  <c r="Y266" i="32"/>
  <c r="X266" i="32"/>
  <c r="W266" i="32"/>
  <c r="V266" i="32"/>
  <c r="U266" i="32"/>
  <c r="T266" i="32"/>
  <c r="S266" i="32"/>
  <c r="R266" i="32"/>
  <c r="Q266" i="32"/>
  <c r="P266" i="32"/>
  <c r="O266" i="32"/>
  <c r="N266" i="32"/>
  <c r="M266" i="32"/>
  <c r="L266" i="32"/>
  <c r="K266" i="32"/>
  <c r="J266" i="32"/>
  <c r="I266" i="32"/>
  <c r="H266" i="32"/>
  <c r="G266" i="32"/>
  <c r="F266" i="32"/>
  <c r="E266" i="32"/>
  <c r="D266" i="32"/>
  <c r="C266" i="32"/>
  <c r="B266" i="32"/>
  <c r="Z265" i="32"/>
  <c r="Y265" i="32"/>
  <c r="X265" i="32"/>
  <c r="W265" i="32"/>
  <c r="V265" i="32"/>
  <c r="U265" i="32"/>
  <c r="T265" i="32"/>
  <c r="S265" i="32"/>
  <c r="R265" i="32"/>
  <c r="Q265" i="32"/>
  <c r="P265" i="32"/>
  <c r="O265" i="32"/>
  <c r="N265" i="32"/>
  <c r="M265" i="32"/>
  <c r="L265" i="32"/>
  <c r="K265" i="32"/>
  <c r="J265" i="32"/>
  <c r="I265" i="32"/>
  <c r="H265" i="32"/>
  <c r="G265" i="32"/>
  <c r="F265" i="32"/>
  <c r="E265" i="32"/>
  <c r="D265" i="32"/>
  <c r="C265" i="32"/>
  <c r="B265" i="32"/>
  <c r="Z119" i="32"/>
  <c r="Y119" i="32"/>
  <c r="X119" i="32"/>
  <c r="W119" i="32"/>
  <c r="V119" i="32"/>
  <c r="U119" i="32"/>
  <c r="T119" i="32"/>
  <c r="S119" i="32"/>
  <c r="R119" i="32"/>
  <c r="Q119" i="32"/>
  <c r="P119" i="32"/>
  <c r="O119" i="32"/>
  <c r="N119" i="32"/>
  <c r="M119" i="32"/>
  <c r="L119" i="32"/>
  <c r="K119" i="32"/>
  <c r="J119" i="32"/>
  <c r="I119" i="32"/>
  <c r="H119" i="32"/>
  <c r="G119" i="32"/>
  <c r="F119" i="32"/>
  <c r="E119" i="32"/>
  <c r="D119" i="32"/>
  <c r="C119" i="32"/>
  <c r="B119" i="32"/>
  <c r="Z264" i="32"/>
  <c r="Y264" i="32"/>
  <c r="X264" i="32"/>
  <c r="W264" i="32"/>
  <c r="V264" i="32"/>
  <c r="U264" i="32"/>
  <c r="T264" i="32"/>
  <c r="S264" i="32"/>
  <c r="R264" i="32"/>
  <c r="Q264" i="32"/>
  <c r="P264" i="32"/>
  <c r="O264" i="32"/>
  <c r="N264" i="32"/>
  <c r="M264" i="32"/>
  <c r="L264" i="32"/>
  <c r="K264" i="32"/>
  <c r="J264" i="32"/>
  <c r="I264" i="32"/>
  <c r="H264" i="32"/>
  <c r="G264" i="32"/>
  <c r="F264" i="32"/>
  <c r="E264" i="32"/>
  <c r="D264" i="32"/>
  <c r="C264" i="32"/>
  <c r="B264" i="32"/>
  <c r="Z263" i="32"/>
  <c r="Y263" i="32"/>
  <c r="X263" i="32"/>
  <c r="W263" i="32"/>
  <c r="V263" i="32"/>
  <c r="U263" i="32"/>
  <c r="T263" i="32"/>
  <c r="S263" i="32"/>
  <c r="R263" i="32"/>
  <c r="Q263" i="32"/>
  <c r="P263" i="32"/>
  <c r="O263" i="32"/>
  <c r="N263" i="32"/>
  <c r="M263" i="32"/>
  <c r="L263" i="32"/>
  <c r="K263" i="32"/>
  <c r="J263" i="32"/>
  <c r="I263" i="32"/>
  <c r="H263" i="32"/>
  <c r="G263" i="32"/>
  <c r="F263" i="32"/>
  <c r="E263" i="32"/>
  <c r="D263" i="32"/>
  <c r="C263" i="32"/>
  <c r="B263" i="32"/>
  <c r="Z262" i="32"/>
  <c r="Y262" i="32"/>
  <c r="X262" i="32"/>
  <c r="W262" i="32"/>
  <c r="V262" i="32"/>
  <c r="U262" i="32"/>
  <c r="T262" i="32"/>
  <c r="S262" i="32"/>
  <c r="R262" i="32"/>
  <c r="Q262" i="32"/>
  <c r="P262" i="32"/>
  <c r="O262" i="32"/>
  <c r="N262" i="32"/>
  <c r="M262" i="32"/>
  <c r="L262" i="32"/>
  <c r="K262" i="32"/>
  <c r="J262" i="32"/>
  <c r="I262" i="32"/>
  <c r="H262" i="32"/>
  <c r="G262" i="32"/>
  <c r="F262" i="32"/>
  <c r="E262" i="32"/>
  <c r="D262" i="32"/>
  <c r="C262" i="32"/>
  <c r="B262" i="32"/>
  <c r="Z71" i="32"/>
  <c r="Y71" i="32"/>
  <c r="X71" i="32"/>
  <c r="W71" i="32"/>
  <c r="V71" i="32"/>
  <c r="U71" i="32"/>
  <c r="T71" i="32"/>
  <c r="S71" i="32"/>
  <c r="R71" i="32"/>
  <c r="Q71" i="32"/>
  <c r="P71" i="32"/>
  <c r="O71" i="32"/>
  <c r="N71" i="32"/>
  <c r="M71" i="32"/>
  <c r="L71" i="32"/>
  <c r="K71" i="32"/>
  <c r="J71" i="32"/>
  <c r="I71" i="32"/>
  <c r="H71" i="32"/>
  <c r="G71" i="32"/>
  <c r="F71" i="32"/>
  <c r="E71" i="32"/>
  <c r="D71" i="32"/>
  <c r="C71" i="32"/>
  <c r="B71" i="32"/>
  <c r="Z261" i="32"/>
  <c r="Y261" i="32"/>
  <c r="X261" i="32"/>
  <c r="W261" i="32"/>
  <c r="V261" i="32"/>
  <c r="U261" i="32"/>
  <c r="T261" i="32"/>
  <c r="S261" i="32"/>
  <c r="R261" i="32"/>
  <c r="Q261" i="32"/>
  <c r="P261" i="32"/>
  <c r="O261" i="32"/>
  <c r="N261" i="32"/>
  <c r="M261" i="32"/>
  <c r="L261" i="32"/>
  <c r="K261" i="32"/>
  <c r="J261" i="32"/>
  <c r="I261" i="32"/>
  <c r="H261" i="32"/>
  <c r="G261" i="32"/>
  <c r="F261" i="32"/>
  <c r="E261" i="32"/>
  <c r="D261" i="32"/>
  <c r="C261" i="32"/>
  <c r="B261" i="32"/>
  <c r="Z118" i="32"/>
  <c r="Y118" i="32"/>
  <c r="X118" i="32"/>
  <c r="W118" i="32"/>
  <c r="V118" i="32"/>
  <c r="U118" i="32"/>
  <c r="T118" i="32"/>
  <c r="S118" i="32"/>
  <c r="R118" i="32"/>
  <c r="Q118" i="32"/>
  <c r="P118" i="32"/>
  <c r="O118" i="32"/>
  <c r="N118" i="32"/>
  <c r="M118" i="32"/>
  <c r="L118" i="32"/>
  <c r="K118" i="32"/>
  <c r="J118" i="32"/>
  <c r="I118" i="32"/>
  <c r="H118" i="32"/>
  <c r="G118" i="32"/>
  <c r="F118" i="32"/>
  <c r="E118" i="32"/>
  <c r="D118" i="32"/>
  <c r="C118" i="32"/>
  <c r="B118" i="32"/>
  <c r="Z260" i="32"/>
  <c r="Y260" i="32"/>
  <c r="X260" i="32"/>
  <c r="W260" i="32"/>
  <c r="V260" i="32"/>
  <c r="U260" i="32"/>
  <c r="T260" i="32"/>
  <c r="S260" i="32"/>
  <c r="R260" i="32"/>
  <c r="Q260" i="32"/>
  <c r="P260" i="32"/>
  <c r="O260" i="32"/>
  <c r="N260" i="32"/>
  <c r="M260" i="32"/>
  <c r="L260" i="32"/>
  <c r="K260" i="32"/>
  <c r="J260" i="32"/>
  <c r="I260" i="32"/>
  <c r="H260" i="32"/>
  <c r="G260" i="32"/>
  <c r="F260" i="32"/>
  <c r="E260" i="32"/>
  <c r="D260" i="32"/>
  <c r="C260" i="32"/>
  <c r="B260" i="32"/>
  <c r="Z259" i="32"/>
  <c r="Y259" i="32"/>
  <c r="X259" i="32"/>
  <c r="W259" i="32"/>
  <c r="V259" i="32"/>
  <c r="U259" i="32"/>
  <c r="T259" i="32"/>
  <c r="S259" i="32"/>
  <c r="R259" i="32"/>
  <c r="Q259" i="32"/>
  <c r="P259" i="32"/>
  <c r="O259" i="32"/>
  <c r="N259" i="32"/>
  <c r="M259" i="32"/>
  <c r="L259" i="32"/>
  <c r="K259" i="32"/>
  <c r="J259" i="32"/>
  <c r="I259" i="32"/>
  <c r="H259" i="32"/>
  <c r="G259" i="32"/>
  <c r="F259" i="32"/>
  <c r="E259" i="32"/>
  <c r="D259" i="32"/>
  <c r="C259" i="32"/>
  <c r="B259" i="32"/>
  <c r="Z258" i="32"/>
  <c r="Y258" i="32"/>
  <c r="X258" i="32"/>
  <c r="W258" i="32"/>
  <c r="V258" i="32"/>
  <c r="U258" i="32"/>
  <c r="T258" i="32"/>
  <c r="S258" i="32"/>
  <c r="R258" i="32"/>
  <c r="Q258" i="32"/>
  <c r="P258" i="32"/>
  <c r="O258" i="32"/>
  <c r="N258" i="32"/>
  <c r="M258" i="32"/>
  <c r="L258" i="32"/>
  <c r="K258" i="32"/>
  <c r="J258" i="32"/>
  <c r="I258" i="32"/>
  <c r="H258" i="32"/>
  <c r="G258" i="32"/>
  <c r="F258" i="32"/>
  <c r="E258" i="32"/>
  <c r="D258" i="32"/>
  <c r="C258" i="32"/>
  <c r="B258" i="32"/>
  <c r="Z70" i="32"/>
  <c r="Y70" i="32"/>
  <c r="X70" i="32"/>
  <c r="W70" i="32"/>
  <c r="V70" i="32"/>
  <c r="U70" i="32"/>
  <c r="T70" i="32"/>
  <c r="S70" i="32"/>
  <c r="R70" i="32"/>
  <c r="Q70" i="32"/>
  <c r="P70" i="32"/>
  <c r="O70" i="32"/>
  <c r="N70" i="32"/>
  <c r="M70" i="32"/>
  <c r="L70" i="32"/>
  <c r="K70" i="32"/>
  <c r="J70" i="32"/>
  <c r="I70" i="32"/>
  <c r="H70" i="32"/>
  <c r="G70" i="32"/>
  <c r="F70" i="32"/>
  <c r="E70" i="32"/>
  <c r="D70" i="32"/>
  <c r="C70" i="32"/>
  <c r="B70" i="32"/>
  <c r="Z257" i="32"/>
  <c r="Y257" i="32"/>
  <c r="X257" i="32"/>
  <c r="W257" i="32"/>
  <c r="V257" i="32"/>
  <c r="U257" i="32"/>
  <c r="T257" i="32"/>
  <c r="S257" i="32"/>
  <c r="R257" i="32"/>
  <c r="Q257" i="32"/>
  <c r="P257" i="32"/>
  <c r="O257" i="32"/>
  <c r="N257" i="32"/>
  <c r="M257" i="32"/>
  <c r="L257" i="32"/>
  <c r="K257" i="32"/>
  <c r="J257" i="32"/>
  <c r="I257" i="32"/>
  <c r="H257" i="32"/>
  <c r="G257" i="32"/>
  <c r="F257" i="32"/>
  <c r="E257" i="32"/>
  <c r="D257" i="32"/>
  <c r="C257" i="32"/>
  <c r="B257" i="32"/>
  <c r="Z256" i="32"/>
  <c r="Y256" i="32"/>
  <c r="X256" i="32"/>
  <c r="W256" i="32"/>
  <c r="V256" i="32"/>
  <c r="U256" i="32"/>
  <c r="T256" i="32"/>
  <c r="S256" i="32"/>
  <c r="R256" i="32"/>
  <c r="Q256" i="32"/>
  <c r="P256" i="32"/>
  <c r="O256" i="32"/>
  <c r="N256" i="32"/>
  <c r="M256" i="32"/>
  <c r="L256" i="32"/>
  <c r="K256" i="32"/>
  <c r="J256" i="32"/>
  <c r="I256" i="32"/>
  <c r="H256" i="32"/>
  <c r="G256" i="32"/>
  <c r="F256" i="32"/>
  <c r="E256" i="32"/>
  <c r="D256" i="32"/>
  <c r="C256" i="32"/>
  <c r="B256" i="32"/>
  <c r="Z255" i="32"/>
  <c r="Y255" i="32"/>
  <c r="X255" i="32"/>
  <c r="W255" i="32"/>
  <c r="V255" i="32"/>
  <c r="U255" i="32"/>
  <c r="T255" i="32"/>
  <c r="S255" i="32"/>
  <c r="R255" i="32"/>
  <c r="Q255" i="32"/>
  <c r="P255" i="32"/>
  <c r="O255" i="32"/>
  <c r="N255" i="32"/>
  <c r="M255" i="32"/>
  <c r="L255" i="32"/>
  <c r="K255" i="32"/>
  <c r="J255" i="32"/>
  <c r="I255" i="32"/>
  <c r="H255" i="32"/>
  <c r="G255" i="32"/>
  <c r="F255" i="32"/>
  <c r="E255" i="32"/>
  <c r="D255" i="32"/>
  <c r="C255" i="32"/>
  <c r="B255" i="32"/>
  <c r="Z117" i="32"/>
  <c r="Y117" i="32"/>
  <c r="X117" i="32"/>
  <c r="W117" i="32"/>
  <c r="V117" i="32"/>
  <c r="U117" i="32"/>
  <c r="T117" i="32"/>
  <c r="S117" i="32"/>
  <c r="R117" i="32"/>
  <c r="Q117" i="32"/>
  <c r="P117" i="32"/>
  <c r="O117" i="32"/>
  <c r="N117" i="32"/>
  <c r="M117" i="32"/>
  <c r="L117" i="32"/>
  <c r="K117" i="32"/>
  <c r="J117" i="32"/>
  <c r="I117" i="32"/>
  <c r="H117" i="32"/>
  <c r="G117" i="32"/>
  <c r="F117" i="32"/>
  <c r="E117" i="32"/>
  <c r="D117" i="32"/>
  <c r="C117" i="32"/>
  <c r="B117" i="32"/>
  <c r="Z254" i="32"/>
  <c r="Y254" i="32"/>
  <c r="X254" i="32"/>
  <c r="W254" i="32"/>
  <c r="V254" i="32"/>
  <c r="U254" i="32"/>
  <c r="T254" i="32"/>
  <c r="S254" i="32"/>
  <c r="R254" i="32"/>
  <c r="Q254" i="32"/>
  <c r="P254" i="32"/>
  <c r="O254" i="32"/>
  <c r="N254" i="32"/>
  <c r="M254" i="32"/>
  <c r="L254" i="32"/>
  <c r="K254" i="32"/>
  <c r="J254" i="32"/>
  <c r="I254" i="32"/>
  <c r="H254" i="32"/>
  <c r="G254" i="32"/>
  <c r="F254" i="32"/>
  <c r="E254" i="32"/>
  <c r="D254" i="32"/>
  <c r="C254" i="32"/>
  <c r="B254" i="32"/>
  <c r="Z253" i="32"/>
  <c r="Y253" i="32"/>
  <c r="X253" i="32"/>
  <c r="W253" i="32"/>
  <c r="V253" i="32"/>
  <c r="U253" i="32"/>
  <c r="T253" i="32"/>
  <c r="S253" i="32"/>
  <c r="R253" i="32"/>
  <c r="Q253" i="32"/>
  <c r="P253" i="32"/>
  <c r="O253" i="32"/>
  <c r="N253" i="32"/>
  <c r="M253" i="32"/>
  <c r="L253" i="32"/>
  <c r="K253" i="32"/>
  <c r="J253" i="32"/>
  <c r="I253" i="32"/>
  <c r="H253" i="32"/>
  <c r="G253" i="32"/>
  <c r="F253" i="32"/>
  <c r="E253" i="32"/>
  <c r="D253" i="32"/>
  <c r="C253" i="32"/>
  <c r="B253" i="32"/>
  <c r="Z252" i="32"/>
  <c r="Y252" i="32"/>
  <c r="X252" i="32"/>
  <c r="W252" i="32"/>
  <c r="V252" i="32"/>
  <c r="U252" i="32"/>
  <c r="T252" i="32"/>
  <c r="S252" i="32"/>
  <c r="R252" i="32"/>
  <c r="Q252" i="32"/>
  <c r="P252" i="32"/>
  <c r="O252" i="32"/>
  <c r="N252" i="32"/>
  <c r="M252" i="32"/>
  <c r="L252" i="32"/>
  <c r="K252" i="32"/>
  <c r="J252" i="32"/>
  <c r="I252" i="32"/>
  <c r="H252" i="32"/>
  <c r="G252" i="32"/>
  <c r="F252" i="32"/>
  <c r="E252" i="32"/>
  <c r="D252" i="32"/>
  <c r="C252" i="32"/>
  <c r="B252" i="32"/>
  <c r="Z251" i="32"/>
  <c r="Y251" i="32"/>
  <c r="X251" i="32"/>
  <c r="W251" i="32"/>
  <c r="V251" i="32"/>
  <c r="U251" i="32"/>
  <c r="T251" i="32"/>
  <c r="S251" i="32"/>
  <c r="R251" i="32"/>
  <c r="Q251" i="32"/>
  <c r="P251" i="32"/>
  <c r="O251" i="32"/>
  <c r="N251" i="32"/>
  <c r="M251" i="32"/>
  <c r="L251" i="32"/>
  <c r="K251" i="32"/>
  <c r="J251" i="32"/>
  <c r="I251" i="32"/>
  <c r="H251" i="32"/>
  <c r="G251" i="32"/>
  <c r="F251" i="32"/>
  <c r="E251" i="32"/>
  <c r="D251" i="32"/>
  <c r="C251" i="32"/>
  <c r="B251" i="32"/>
  <c r="Z69" i="32"/>
  <c r="Y69" i="32"/>
  <c r="X69" i="32"/>
  <c r="W69" i="32"/>
  <c r="V69" i="32"/>
  <c r="U69" i="32"/>
  <c r="T69" i="32"/>
  <c r="S69" i="32"/>
  <c r="R69" i="32"/>
  <c r="Q69" i="32"/>
  <c r="P69" i="32"/>
  <c r="O69" i="32"/>
  <c r="N69" i="32"/>
  <c r="M69" i="32"/>
  <c r="L69" i="32"/>
  <c r="K69" i="32"/>
  <c r="J69" i="32"/>
  <c r="I69" i="32"/>
  <c r="H69" i="32"/>
  <c r="G69" i="32"/>
  <c r="F69" i="32"/>
  <c r="E69" i="32"/>
  <c r="D69" i="32"/>
  <c r="C69" i="32"/>
  <c r="B69" i="32"/>
  <c r="Z116" i="32"/>
  <c r="Y116" i="32"/>
  <c r="X116" i="32"/>
  <c r="W116" i="32"/>
  <c r="V116" i="32"/>
  <c r="U116" i="32"/>
  <c r="T116" i="32"/>
  <c r="S116" i="32"/>
  <c r="R116" i="32"/>
  <c r="Q116" i="32"/>
  <c r="P116" i="32"/>
  <c r="O116" i="32"/>
  <c r="N116" i="32"/>
  <c r="M116" i="32"/>
  <c r="L116" i="32"/>
  <c r="K116" i="32"/>
  <c r="J116" i="32"/>
  <c r="I116" i="32"/>
  <c r="H116" i="32"/>
  <c r="G116" i="32"/>
  <c r="F116" i="32"/>
  <c r="E116" i="32"/>
  <c r="D116" i="32"/>
  <c r="C116" i="32"/>
  <c r="B116" i="32"/>
  <c r="Z68" i="32"/>
  <c r="Y68" i="32"/>
  <c r="X68" i="32"/>
  <c r="W68" i="32"/>
  <c r="V68" i="32"/>
  <c r="U68" i="32"/>
  <c r="T68" i="32"/>
  <c r="S68" i="32"/>
  <c r="R68" i="32"/>
  <c r="Q68" i="32"/>
  <c r="P68" i="32"/>
  <c r="O68" i="32"/>
  <c r="N68" i="32"/>
  <c r="M68" i="32"/>
  <c r="L68" i="32"/>
  <c r="K68" i="32"/>
  <c r="J68" i="32"/>
  <c r="I68" i="32"/>
  <c r="H68" i="32"/>
  <c r="G68" i="32"/>
  <c r="F68" i="32"/>
  <c r="E68" i="32"/>
  <c r="D68" i="32"/>
  <c r="C68" i="32"/>
  <c r="B68" i="32"/>
  <c r="Z250" i="32"/>
  <c r="Y250" i="32"/>
  <c r="X250" i="32"/>
  <c r="W250" i="32"/>
  <c r="V250" i="32"/>
  <c r="U250" i="32"/>
  <c r="T250" i="32"/>
  <c r="S250" i="32"/>
  <c r="R250" i="32"/>
  <c r="Q250" i="32"/>
  <c r="P250" i="32"/>
  <c r="O250" i="32"/>
  <c r="N250" i="32"/>
  <c r="M250" i="32"/>
  <c r="L250" i="32"/>
  <c r="K250" i="32"/>
  <c r="J250" i="32"/>
  <c r="I250" i="32"/>
  <c r="H250" i="32"/>
  <c r="G250" i="32"/>
  <c r="F250" i="32"/>
  <c r="E250" i="32"/>
  <c r="D250" i="32"/>
  <c r="C250" i="32"/>
  <c r="B250" i="32"/>
  <c r="Z249" i="32"/>
  <c r="Y249" i="32"/>
  <c r="X249" i="32"/>
  <c r="W249" i="32"/>
  <c r="V249" i="32"/>
  <c r="U249" i="32"/>
  <c r="T249" i="32"/>
  <c r="S249" i="32"/>
  <c r="R249" i="32"/>
  <c r="Q249" i="32"/>
  <c r="P249" i="32"/>
  <c r="O249" i="32"/>
  <c r="N249" i="32"/>
  <c r="M249" i="32"/>
  <c r="L249" i="32"/>
  <c r="K249" i="32"/>
  <c r="J249" i="32"/>
  <c r="I249" i="32"/>
  <c r="H249" i="32"/>
  <c r="G249" i="32"/>
  <c r="F249" i="32"/>
  <c r="E249" i="32"/>
  <c r="D249" i="32"/>
  <c r="C249" i="32"/>
  <c r="B249" i="32"/>
  <c r="Z45" i="32"/>
  <c r="Y45" i="32"/>
  <c r="X45" i="32"/>
  <c r="W45" i="32"/>
  <c r="V45" i="32"/>
  <c r="U45" i="32"/>
  <c r="T45" i="32"/>
  <c r="S45" i="32"/>
  <c r="R45" i="32"/>
  <c r="Q45" i="32"/>
  <c r="P45" i="32"/>
  <c r="O45" i="32"/>
  <c r="N45" i="32"/>
  <c r="M45" i="32"/>
  <c r="L45" i="32"/>
  <c r="K45" i="32"/>
  <c r="J45" i="32"/>
  <c r="I45" i="32"/>
  <c r="H45" i="32"/>
  <c r="G45" i="32"/>
  <c r="F45" i="32"/>
  <c r="E45" i="32"/>
  <c r="D45" i="32"/>
  <c r="C45" i="32"/>
  <c r="B45" i="32"/>
  <c r="Z248" i="32"/>
  <c r="Y248" i="32"/>
  <c r="X248" i="32"/>
  <c r="W248" i="32"/>
  <c r="V248" i="32"/>
  <c r="U248" i="32"/>
  <c r="T248" i="32"/>
  <c r="S248" i="32"/>
  <c r="R248" i="32"/>
  <c r="Q248" i="32"/>
  <c r="P248" i="32"/>
  <c r="O248" i="32"/>
  <c r="N248" i="32"/>
  <c r="M248" i="32"/>
  <c r="L248" i="32"/>
  <c r="K248" i="32"/>
  <c r="J248" i="32"/>
  <c r="I248" i="32"/>
  <c r="H248" i="32"/>
  <c r="G248" i="32"/>
  <c r="F248" i="32"/>
  <c r="E248" i="32"/>
  <c r="D248" i="32"/>
  <c r="C248" i="32"/>
  <c r="B248" i="32"/>
  <c r="Z38" i="32"/>
  <c r="Y38" i="32"/>
  <c r="X38" i="32"/>
  <c r="W38" i="32"/>
  <c r="V38" i="32"/>
  <c r="U38" i="32"/>
  <c r="T38" i="32"/>
  <c r="S38" i="32"/>
  <c r="R38" i="32"/>
  <c r="Q38" i="32"/>
  <c r="P38" i="32"/>
  <c r="O38" i="32"/>
  <c r="N38" i="32"/>
  <c r="M38" i="32"/>
  <c r="L38" i="32"/>
  <c r="K38" i="32"/>
  <c r="J38" i="32"/>
  <c r="I38" i="32"/>
  <c r="H38" i="32"/>
  <c r="G38" i="32"/>
  <c r="F38" i="32"/>
  <c r="E38" i="32"/>
  <c r="D38" i="32"/>
  <c r="C38" i="32"/>
  <c r="B38" i="32"/>
  <c r="Z247" i="32"/>
  <c r="Y247" i="32"/>
  <c r="X247" i="32"/>
  <c r="W247" i="32"/>
  <c r="V247" i="32"/>
  <c r="U247" i="32"/>
  <c r="T247" i="32"/>
  <c r="S247" i="32"/>
  <c r="R247" i="32"/>
  <c r="Q247" i="32"/>
  <c r="P247" i="32"/>
  <c r="O247" i="32"/>
  <c r="N247" i="32"/>
  <c r="M247" i="32"/>
  <c r="L247" i="32"/>
  <c r="K247" i="32"/>
  <c r="J247" i="32"/>
  <c r="I247" i="32"/>
  <c r="H247" i="32"/>
  <c r="G247" i="32"/>
  <c r="F247" i="32"/>
  <c r="E247" i="32"/>
  <c r="D247" i="32"/>
  <c r="C247" i="32"/>
  <c r="B247" i="32"/>
  <c r="Z246" i="32"/>
  <c r="Y246" i="32"/>
  <c r="X246" i="32"/>
  <c r="W246" i="32"/>
  <c r="V246" i="32"/>
  <c r="U246" i="32"/>
  <c r="T246" i="32"/>
  <c r="S246" i="32"/>
  <c r="R246" i="32"/>
  <c r="Q246" i="32"/>
  <c r="P246" i="32"/>
  <c r="O246" i="32"/>
  <c r="N246" i="32"/>
  <c r="M246" i="32"/>
  <c r="L246" i="32"/>
  <c r="K246" i="32"/>
  <c r="J246" i="32"/>
  <c r="I246" i="32"/>
  <c r="H246" i="32"/>
  <c r="G246" i="32"/>
  <c r="F246" i="32"/>
  <c r="E246" i="32"/>
  <c r="D246" i="32"/>
  <c r="C246" i="32"/>
  <c r="B246" i="32"/>
  <c r="Z245" i="32"/>
  <c r="Y245" i="32"/>
  <c r="X245" i="32"/>
  <c r="W245" i="32"/>
  <c r="V245" i="32"/>
  <c r="U245" i="32"/>
  <c r="T245" i="32"/>
  <c r="S245" i="32"/>
  <c r="R245" i="32"/>
  <c r="Q245" i="32"/>
  <c r="P245" i="32"/>
  <c r="O245" i="32"/>
  <c r="N245" i="32"/>
  <c r="M245" i="32"/>
  <c r="L245" i="32"/>
  <c r="K245" i="32"/>
  <c r="J245" i="32"/>
  <c r="I245" i="32"/>
  <c r="H245" i="32"/>
  <c r="G245" i="32"/>
  <c r="F245" i="32"/>
  <c r="E245" i="32"/>
  <c r="D245" i="32"/>
  <c r="C245" i="32"/>
  <c r="B245" i="32"/>
  <c r="Z115" i="32"/>
  <c r="Y115" i="32"/>
  <c r="X115" i="32"/>
  <c r="W115" i="32"/>
  <c r="V115" i="32"/>
  <c r="U115" i="32"/>
  <c r="T115" i="32"/>
  <c r="S115" i="32"/>
  <c r="R115" i="32"/>
  <c r="Q115" i="32"/>
  <c r="P115" i="32"/>
  <c r="O115" i="32"/>
  <c r="N115" i="32"/>
  <c r="M115" i="32"/>
  <c r="L115" i="32"/>
  <c r="K115" i="32"/>
  <c r="J115" i="32"/>
  <c r="I115" i="32"/>
  <c r="H115" i="32"/>
  <c r="G115" i="32"/>
  <c r="F115" i="32"/>
  <c r="E115" i="32"/>
  <c r="D115" i="32"/>
  <c r="C115" i="32"/>
  <c r="B115" i="32"/>
  <c r="Z244" i="32"/>
  <c r="Y244" i="32"/>
  <c r="X244" i="32"/>
  <c r="W244" i="32"/>
  <c r="V244" i="32"/>
  <c r="U244" i="32"/>
  <c r="T244" i="32"/>
  <c r="S244" i="32"/>
  <c r="R244" i="32"/>
  <c r="Q244" i="32"/>
  <c r="P244" i="32"/>
  <c r="O244" i="32"/>
  <c r="N244" i="32"/>
  <c r="M244" i="32"/>
  <c r="L244" i="32"/>
  <c r="K244" i="32"/>
  <c r="J244" i="32"/>
  <c r="I244" i="32"/>
  <c r="H244" i="32"/>
  <c r="G244" i="32"/>
  <c r="F244" i="32"/>
  <c r="E244" i="32"/>
  <c r="D244" i="32"/>
  <c r="C244" i="32"/>
  <c r="B244" i="32"/>
  <c r="Z114" i="32"/>
  <c r="Y114" i="32"/>
  <c r="X114" i="32"/>
  <c r="W114" i="32"/>
  <c r="V114" i="32"/>
  <c r="U114" i="32"/>
  <c r="T114" i="32"/>
  <c r="S114" i="32"/>
  <c r="R114" i="32"/>
  <c r="Q114" i="32"/>
  <c r="P114" i="32"/>
  <c r="O114" i="32"/>
  <c r="N114" i="32"/>
  <c r="M114" i="32"/>
  <c r="L114" i="32"/>
  <c r="K114" i="32"/>
  <c r="J114" i="32"/>
  <c r="I114" i="32"/>
  <c r="H114" i="32"/>
  <c r="G114" i="32"/>
  <c r="F114" i="32"/>
  <c r="E114" i="32"/>
  <c r="D114" i="32"/>
  <c r="C114" i="32"/>
  <c r="B114" i="32"/>
  <c r="Z243" i="32"/>
  <c r="Y243" i="32"/>
  <c r="X243" i="32"/>
  <c r="W243" i="32"/>
  <c r="V243" i="32"/>
  <c r="U243" i="32"/>
  <c r="T243" i="32"/>
  <c r="S243" i="32"/>
  <c r="R243" i="32"/>
  <c r="Q243" i="32"/>
  <c r="P243" i="32"/>
  <c r="O243" i="32"/>
  <c r="N243" i="32"/>
  <c r="M243" i="32"/>
  <c r="L243" i="32"/>
  <c r="K243" i="32"/>
  <c r="J243" i="32"/>
  <c r="I243" i="32"/>
  <c r="H243" i="32"/>
  <c r="G243" i="32"/>
  <c r="F243" i="32"/>
  <c r="E243" i="32"/>
  <c r="D243" i="32"/>
  <c r="C243" i="32"/>
  <c r="B243" i="32"/>
  <c r="Z242" i="32"/>
  <c r="Y242" i="32"/>
  <c r="X242" i="32"/>
  <c r="W242" i="32"/>
  <c r="V242" i="32"/>
  <c r="U242" i="32"/>
  <c r="T242" i="32"/>
  <c r="S242" i="32"/>
  <c r="R242" i="32"/>
  <c r="Q242" i="32"/>
  <c r="P242" i="32"/>
  <c r="O242" i="32"/>
  <c r="N242" i="32"/>
  <c r="M242" i="32"/>
  <c r="L242" i="32"/>
  <c r="K242" i="32"/>
  <c r="J242" i="32"/>
  <c r="I242" i="32"/>
  <c r="H242" i="32"/>
  <c r="G242" i="32"/>
  <c r="F242" i="32"/>
  <c r="E242" i="32"/>
  <c r="D242" i="32"/>
  <c r="C242" i="32"/>
  <c r="B242" i="32"/>
  <c r="Z241" i="32"/>
  <c r="Y241" i="32"/>
  <c r="X241" i="32"/>
  <c r="W241" i="32"/>
  <c r="V241" i="32"/>
  <c r="U241" i="32"/>
  <c r="T241" i="32"/>
  <c r="S241" i="32"/>
  <c r="R241" i="32"/>
  <c r="Q241" i="32"/>
  <c r="P241" i="32"/>
  <c r="O241" i="32"/>
  <c r="N241" i="32"/>
  <c r="M241" i="32"/>
  <c r="L241" i="32"/>
  <c r="K241" i="32"/>
  <c r="J241" i="32"/>
  <c r="I241" i="32"/>
  <c r="H241" i="32"/>
  <c r="G241" i="32"/>
  <c r="F241" i="32"/>
  <c r="E241" i="32"/>
  <c r="D241" i="32"/>
  <c r="C241" i="32"/>
  <c r="B241" i="32"/>
  <c r="Z240" i="32"/>
  <c r="Y240" i="32"/>
  <c r="X240" i="32"/>
  <c r="W240" i="32"/>
  <c r="V240" i="32"/>
  <c r="U240" i="32"/>
  <c r="T240" i="32"/>
  <c r="S240" i="32"/>
  <c r="R240" i="32"/>
  <c r="Q240" i="32"/>
  <c r="P240" i="32"/>
  <c r="O240" i="32"/>
  <c r="N240" i="32"/>
  <c r="M240" i="32"/>
  <c r="L240" i="32"/>
  <c r="K240" i="32"/>
  <c r="J240" i="32"/>
  <c r="I240" i="32"/>
  <c r="H240" i="32"/>
  <c r="G240" i="32"/>
  <c r="F240" i="32"/>
  <c r="E240" i="32"/>
  <c r="D240" i="32"/>
  <c r="C240" i="32"/>
  <c r="B240" i="32"/>
  <c r="Z113" i="32"/>
  <c r="Y113" i="32"/>
  <c r="X113" i="32"/>
  <c r="W113" i="32"/>
  <c r="V113" i="32"/>
  <c r="U113" i="32"/>
  <c r="T113" i="32"/>
  <c r="S113" i="32"/>
  <c r="R113" i="32"/>
  <c r="Q113" i="32"/>
  <c r="P113" i="32"/>
  <c r="O113" i="32"/>
  <c r="N113" i="32"/>
  <c r="M113" i="32"/>
  <c r="L113" i="32"/>
  <c r="K113" i="32"/>
  <c r="J113" i="32"/>
  <c r="I113" i="32"/>
  <c r="H113" i="32"/>
  <c r="G113" i="32"/>
  <c r="F113" i="32"/>
  <c r="E113" i="32"/>
  <c r="D113" i="32"/>
  <c r="C113" i="32"/>
  <c r="B113" i="32"/>
  <c r="Z239" i="32"/>
  <c r="Y239" i="32"/>
  <c r="X239" i="32"/>
  <c r="W239" i="32"/>
  <c r="V239" i="32"/>
  <c r="U239" i="32"/>
  <c r="T239" i="32"/>
  <c r="S239" i="32"/>
  <c r="R239" i="32"/>
  <c r="Q239" i="32"/>
  <c r="P239" i="32"/>
  <c r="O239" i="32"/>
  <c r="N239" i="32"/>
  <c r="M239" i="32"/>
  <c r="L239" i="32"/>
  <c r="K239" i="32"/>
  <c r="J239" i="32"/>
  <c r="I239" i="32"/>
  <c r="H239" i="32"/>
  <c r="G239" i="32"/>
  <c r="F239" i="32"/>
  <c r="E239" i="32"/>
  <c r="D239" i="32"/>
  <c r="C239" i="32"/>
  <c r="B239" i="32"/>
  <c r="Z238" i="32"/>
  <c r="Y238" i="32"/>
  <c r="X238" i="32"/>
  <c r="W238" i="32"/>
  <c r="V238" i="32"/>
  <c r="U238" i="32"/>
  <c r="T238" i="32"/>
  <c r="S238" i="32"/>
  <c r="R238" i="32"/>
  <c r="Q238" i="32"/>
  <c r="P238" i="32"/>
  <c r="O238" i="32"/>
  <c r="N238" i="32"/>
  <c r="M238" i="32"/>
  <c r="L238" i="32"/>
  <c r="K238" i="32"/>
  <c r="J238" i="32"/>
  <c r="I238" i="32"/>
  <c r="H238" i="32"/>
  <c r="G238" i="32"/>
  <c r="F238" i="32"/>
  <c r="E238" i="32"/>
  <c r="D238" i="32"/>
  <c r="C238" i="32"/>
  <c r="B238" i="32"/>
  <c r="Z237" i="32"/>
  <c r="Y237" i="32"/>
  <c r="X237" i="32"/>
  <c r="W237" i="32"/>
  <c r="V237" i="32"/>
  <c r="U237" i="32"/>
  <c r="T237" i="32"/>
  <c r="S237" i="32"/>
  <c r="R237" i="32"/>
  <c r="Q237" i="32"/>
  <c r="P237" i="32"/>
  <c r="O237" i="32"/>
  <c r="N237" i="32"/>
  <c r="M237" i="32"/>
  <c r="L237" i="32"/>
  <c r="K237" i="32"/>
  <c r="J237" i="32"/>
  <c r="I237" i="32"/>
  <c r="H237" i="32"/>
  <c r="G237" i="32"/>
  <c r="F237" i="32"/>
  <c r="E237" i="32"/>
  <c r="D237" i="32"/>
  <c r="C237" i="32"/>
  <c r="B237" i="32"/>
  <c r="Z236" i="32"/>
  <c r="Y236" i="32"/>
  <c r="X236" i="32"/>
  <c r="W236" i="32"/>
  <c r="V236" i="32"/>
  <c r="U236" i="32"/>
  <c r="T236" i="32"/>
  <c r="S236" i="32"/>
  <c r="R236" i="32"/>
  <c r="Q236" i="32"/>
  <c r="P236" i="32"/>
  <c r="O236" i="32"/>
  <c r="N236" i="32"/>
  <c r="M236" i="32"/>
  <c r="L236" i="32"/>
  <c r="K236" i="32"/>
  <c r="J236" i="32"/>
  <c r="I236" i="32"/>
  <c r="H236" i="32"/>
  <c r="G236" i="32"/>
  <c r="F236" i="32"/>
  <c r="E236" i="32"/>
  <c r="D236" i="32"/>
  <c r="C236" i="32"/>
  <c r="B236" i="32"/>
  <c r="Z67" i="32"/>
  <c r="Y67" i="32"/>
  <c r="X67" i="32"/>
  <c r="W67" i="32"/>
  <c r="V67" i="32"/>
  <c r="U67" i="32"/>
  <c r="T67" i="32"/>
  <c r="S67" i="32"/>
  <c r="R67" i="32"/>
  <c r="Q67" i="32"/>
  <c r="P67" i="32"/>
  <c r="O67" i="32"/>
  <c r="N67" i="32"/>
  <c r="M67" i="32"/>
  <c r="L67" i="32"/>
  <c r="K67" i="32"/>
  <c r="J67" i="32"/>
  <c r="I67" i="32"/>
  <c r="H67" i="32"/>
  <c r="G67" i="32"/>
  <c r="F67" i="32"/>
  <c r="E67" i="32"/>
  <c r="D67" i="32"/>
  <c r="C67" i="32"/>
  <c r="B67" i="32"/>
  <c r="Z235" i="32"/>
  <c r="Y235" i="32"/>
  <c r="X235" i="32"/>
  <c r="W235" i="32"/>
  <c r="V235" i="32"/>
  <c r="U235" i="32"/>
  <c r="T235" i="32"/>
  <c r="S235" i="32"/>
  <c r="R235" i="32"/>
  <c r="Q235" i="32"/>
  <c r="P235" i="32"/>
  <c r="O235" i="32"/>
  <c r="N235" i="32"/>
  <c r="M235" i="32"/>
  <c r="L235" i="32"/>
  <c r="K235" i="32"/>
  <c r="J235" i="32"/>
  <c r="I235" i="32"/>
  <c r="H235" i="32"/>
  <c r="G235" i="32"/>
  <c r="F235" i="32"/>
  <c r="E235" i="32"/>
  <c r="D235" i="32"/>
  <c r="C235" i="32"/>
  <c r="B235" i="32"/>
  <c r="Z234" i="32"/>
  <c r="Y234" i="32"/>
  <c r="X234" i="32"/>
  <c r="W234" i="32"/>
  <c r="V234" i="32"/>
  <c r="U234" i="32"/>
  <c r="T234" i="32"/>
  <c r="S234" i="32"/>
  <c r="R234" i="32"/>
  <c r="Q234" i="32"/>
  <c r="P234" i="32"/>
  <c r="O234" i="32"/>
  <c r="N234" i="32"/>
  <c r="M234" i="32"/>
  <c r="L234" i="32"/>
  <c r="K234" i="32"/>
  <c r="J234" i="32"/>
  <c r="I234" i="32"/>
  <c r="H234" i="32"/>
  <c r="G234" i="32"/>
  <c r="F234" i="32"/>
  <c r="E234" i="32"/>
  <c r="D234" i="32"/>
  <c r="C234" i="32"/>
  <c r="B234" i="32"/>
  <c r="Z112" i="32"/>
  <c r="Y112" i="32"/>
  <c r="X112" i="32"/>
  <c r="W112" i="32"/>
  <c r="V112" i="32"/>
  <c r="U112" i="32"/>
  <c r="T112" i="32"/>
  <c r="S112" i="32"/>
  <c r="R112" i="32"/>
  <c r="Q112" i="32"/>
  <c r="P112" i="32"/>
  <c r="O112" i="32"/>
  <c r="N112" i="32"/>
  <c r="M112" i="32"/>
  <c r="L112" i="32"/>
  <c r="K112" i="32"/>
  <c r="J112" i="32"/>
  <c r="I112" i="32"/>
  <c r="H112" i="32"/>
  <c r="G112" i="32"/>
  <c r="F112" i="32"/>
  <c r="E112" i="32"/>
  <c r="D112" i="32"/>
  <c r="C112" i="32"/>
  <c r="B112" i="32"/>
  <c r="Z233" i="32"/>
  <c r="Y233" i="32"/>
  <c r="X233" i="32"/>
  <c r="W233" i="32"/>
  <c r="V233" i="32"/>
  <c r="U233" i="32"/>
  <c r="T233" i="32"/>
  <c r="S233" i="32"/>
  <c r="R233" i="32"/>
  <c r="Q233" i="32"/>
  <c r="P233" i="32"/>
  <c r="O233" i="32"/>
  <c r="N233" i="32"/>
  <c r="M233" i="32"/>
  <c r="L233" i="32"/>
  <c r="K233" i="32"/>
  <c r="J233" i="32"/>
  <c r="I233" i="32"/>
  <c r="H233" i="32"/>
  <c r="G233" i="32"/>
  <c r="F233" i="32"/>
  <c r="E233" i="32"/>
  <c r="D233" i="32"/>
  <c r="C233" i="32"/>
  <c r="B233" i="32"/>
  <c r="Z111" i="32"/>
  <c r="Y111" i="32"/>
  <c r="X111" i="32"/>
  <c r="W111" i="32"/>
  <c r="V111" i="32"/>
  <c r="U111" i="32"/>
  <c r="T111" i="32"/>
  <c r="S111" i="32"/>
  <c r="R111" i="32"/>
  <c r="Q111" i="32"/>
  <c r="P111" i="32"/>
  <c r="O111" i="32"/>
  <c r="N111" i="32"/>
  <c r="M111" i="32"/>
  <c r="L111" i="32"/>
  <c r="K111" i="32"/>
  <c r="J111" i="32"/>
  <c r="I111" i="32"/>
  <c r="H111" i="32"/>
  <c r="G111" i="32"/>
  <c r="F111" i="32"/>
  <c r="E111" i="32"/>
  <c r="D111" i="32"/>
  <c r="C111" i="32"/>
  <c r="B111" i="32"/>
  <c r="Z110" i="32"/>
  <c r="Y110" i="32"/>
  <c r="X110" i="32"/>
  <c r="W110" i="32"/>
  <c r="V110" i="32"/>
  <c r="U110" i="32"/>
  <c r="T110" i="32"/>
  <c r="S110" i="32"/>
  <c r="R110" i="32"/>
  <c r="Q110" i="32"/>
  <c r="P110" i="32"/>
  <c r="O110" i="32"/>
  <c r="N110" i="32"/>
  <c r="M110" i="32"/>
  <c r="L110" i="32"/>
  <c r="K110" i="32"/>
  <c r="J110" i="32"/>
  <c r="I110" i="32"/>
  <c r="H110" i="32"/>
  <c r="G110" i="32"/>
  <c r="F110" i="32"/>
  <c r="E110" i="32"/>
  <c r="D110" i="32"/>
  <c r="C110" i="32"/>
  <c r="B110" i="32"/>
  <c r="Z232" i="32"/>
  <c r="Y232" i="32"/>
  <c r="X232" i="32"/>
  <c r="W232" i="32"/>
  <c r="V232" i="32"/>
  <c r="U232" i="32"/>
  <c r="T232" i="32"/>
  <c r="S232" i="32"/>
  <c r="R232" i="32"/>
  <c r="Q232" i="32"/>
  <c r="P232" i="32"/>
  <c r="O232" i="32"/>
  <c r="N232" i="32"/>
  <c r="M232" i="32"/>
  <c r="L232" i="32"/>
  <c r="K232" i="32"/>
  <c r="J232" i="32"/>
  <c r="I232" i="32"/>
  <c r="H232" i="32"/>
  <c r="G232" i="32"/>
  <c r="F232" i="32"/>
  <c r="E232" i="32"/>
  <c r="D232" i="32"/>
  <c r="C232" i="32"/>
  <c r="B232" i="32"/>
  <c r="Z231" i="32"/>
  <c r="Y231" i="32"/>
  <c r="X231" i="32"/>
  <c r="W231" i="32"/>
  <c r="V231" i="32"/>
  <c r="U231" i="32"/>
  <c r="T231" i="32"/>
  <c r="S231" i="32"/>
  <c r="R231" i="32"/>
  <c r="Q231" i="32"/>
  <c r="P231" i="32"/>
  <c r="O231" i="32"/>
  <c r="N231" i="32"/>
  <c r="M231" i="32"/>
  <c r="L231" i="32"/>
  <c r="K231" i="32"/>
  <c r="J231" i="32"/>
  <c r="I231" i="32"/>
  <c r="H231" i="32"/>
  <c r="G231" i="32"/>
  <c r="F231" i="32"/>
  <c r="E231" i="32"/>
  <c r="D231" i="32"/>
  <c r="C231" i="32"/>
  <c r="B231" i="32"/>
  <c r="Z109" i="32"/>
  <c r="Y109" i="32"/>
  <c r="X109" i="32"/>
  <c r="W109" i="32"/>
  <c r="V109" i="32"/>
  <c r="U109" i="32"/>
  <c r="T109" i="32"/>
  <c r="S109" i="32"/>
  <c r="R109" i="32"/>
  <c r="Q109" i="32"/>
  <c r="P109" i="32"/>
  <c r="O109" i="32"/>
  <c r="N109" i="32"/>
  <c r="M109" i="32"/>
  <c r="L109" i="32"/>
  <c r="K109" i="32"/>
  <c r="J109" i="32"/>
  <c r="I109" i="32"/>
  <c r="H109" i="32"/>
  <c r="G109" i="32"/>
  <c r="F109" i="32"/>
  <c r="E109" i="32"/>
  <c r="D109" i="32"/>
  <c r="C109" i="32"/>
  <c r="B109" i="32"/>
  <c r="Z108" i="32"/>
  <c r="Y108" i="32"/>
  <c r="X108" i="32"/>
  <c r="W108" i="32"/>
  <c r="V108" i="32"/>
  <c r="U108" i="32"/>
  <c r="T108" i="32"/>
  <c r="S108" i="32"/>
  <c r="R108" i="32"/>
  <c r="Q108" i="32"/>
  <c r="P108" i="32"/>
  <c r="O108" i="32"/>
  <c r="N108" i="32"/>
  <c r="M108" i="32"/>
  <c r="L108" i="32"/>
  <c r="K108" i="32"/>
  <c r="J108" i="32"/>
  <c r="I108" i="32"/>
  <c r="H108" i="32"/>
  <c r="G108" i="32"/>
  <c r="F108" i="32"/>
  <c r="E108" i="32"/>
  <c r="D108" i="32"/>
  <c r="C108" i="32"/>
  <c r="B108" i="32"/>
  <c r="Z37" i="32"/>
  <c r="Y37" i="32"/>
  <c r="X37" i="32"/>
  <c r="W37" i="32"/>
  <c r="V37" i="32"/>
  <c r="U37" i="32"/>
  <c r="T37" i="32"/>
  <c r="S37" i="32"/>
  <c r="R37" i="32"/>
  <c r="Q37" i="32"/>
  <c r="P37" i="32"/>
  <c r="O37" i="32"/>
  <c r="N37" i="32"/>
  <c r="M37" i="32"/>
  <c r="L37" i="32"/>
  <c r="K37" i="32"/>
  <c r="J37" i="32"/>
  <c r="I37" i="32"/>
  <c r="H37" i="32"/>
  <c r="G37" i="32"/>
  <c r="F37" i="32"/>
  <c r="E37" i="32"/>
  <c r="D37" i="32"/>
  <c r="C37" i="32"/>
  <c r="B37" i="32"/>
  <c r="Z230" i="32"/>
  <c r="Y230" i="32"/>
  <c r="X230" i="32"/>
  <c r="W230" i="32"/>
  <c r="V230" i="32"/>
  <c r="U230" i="32"/>
  <c r="T230" i="32"/>
  <c r="S230" i="32"/>
  <c r="R230" i="32"/>
  <c r="Q230" i="32"/>
  <c r="P230" i="32"/>
  <c r="O230" i="32"/>
  <c r="N230" i="32"/>
  <c r="M230" i="32"/>
  <c r="L230" i="32"/>
  <c r="K230" i="32"/>
  <c r="J230" i="32"/>
  <c r="I230" i="32"/>
  <c r="H230" i="32"/>
  <c r="G230" i="32"/>
  <c r="F230" i="32"/>
  <c r="E230" i="32"/>
  <c r="D230" i="32"/>
  <c r="C230" i="32"/>
  <c r="B230" i="32"/>
  <c r="Z229" i="32"/>
  <c r="Y229" i="32"/>
  <c r="X229" i="32"/>
  <c r="W229" i="32"/>
  <c r="V229" i="32"/>
  <c r="U229" i="32"/>
  <c r="T229" i="32"/>
  <c r="S229" i="32"/>
  <c r="R229" i="32"/>
  <c r="Q229" i="32"/>
  <c r="P229" i="32"/>
  <c r="O229" i="32"/>
  <c r="N229" i="32"/>
  <c r="M229" i="32"/>
  <c r="L229" i="32"/>
  <c r="K229" i="32"/>
  <c r="J229" i="32"/>
  <c r="I229" i="32"/>
  <c r="H229" i="32"/>
  <c r="G229" i="32"/>
  <c r="F229" i="32"/>
  <c r="E229" i="32"/>
  <c r="D229" i="32"/>
  <c r="C229" i="32"/>
  <c r="B229" i="32"/>
  <c r="Z228" i="32"/>
  <c r="Y228" i="32"/>
  <c r="X228" i="32"/>
  <c r="W228" i="32"/>
  <c r="V228" i="32"/>
  <c r="U228" i="32"/>
  <c r="T228" i="32"/>
  <c r="S228" i="32"/>
  <c r="R228" i="32"/>
  <c r="Q228" i="32"/>
  <c r="P228" i="32"/>
  <c r="O228" i="32"/>
  <c r="N228" i="32"/>
  <c r="M228" i="32"/>
  <c r="L228" i="32"/>
  <c r="K228" i="32"/>
  <c r="J228" i="32"/>
  <c r="I228" i="32"/>
  <c r="H228" i="32"/>
  <c r="G228" i="32"/>
  <c r="F228" i="32"/>
  <c r="E228" i="32"/>
  <c r="D228" i="32"/>
  <c r="C228" i="32"/>
  <c r="B228" i="32"/>
  <c r="Z36" i="32"/>
  <c r="Y36" i="32"/>
  <c r="X36" i="32"/>
  <c r="W36" i="32"/>
  <c r="V36" i="32"/>
  <c r="U36" i="32"/>
  <c r="T36" i="32"/>
  <c r="S36" i="32"/>
  <c r="R36" i="32"/>
  <c r="Q36" i="32"/>
  <c r="P36" i="32"/>
  <c r="O36" i="32"/>
  <c r="N36" i="32"/>
  <c r="M36" i="32"/>
  <c r="L36" i="32"/>
  <c r="K36" i="32"/>
  <c r="J36" i="32"/>
  <c r="I36" i="32"/>
  <c r="H36" i="32"/>
  <c r="G36" i="32"/>
  <c r="F36" i="32"/>
  <c r="E36" i="32"/>
  <c r="D36" i="32"/>
  <c r="C36" i="32"/>
  <c r="B36" i="32"/>
  <c r="Z227" i="32"/>
  <c r="Y227" i="32"/>
  <c r="X227" i="32"/>
  <c r="W227" i="32"/>
  <c r="V227" i="32"/>
  <c r="U227" i="32"/>
  <c r="T227" i="32"/>
  <c r="S227" i="32"/>
  <c r="R227" i="32"/>
  <c r="Q227" i="32"/>
  <c r="P227" i="32"/>
  <c r="O227" i="32"/>
  <c r="N227" i="32"/>
  <c r="M227" i="32"/>
  <c r="L227" i="32"/>
  <c r="K227" i="32"/>
  <c r="J227" i="32"/>
  <c r="I227" i="32"/>
  <c r="H227" i="32"/>
  <c r="G227" i="32"/>
  <c r="F227" i="32"/>
  <c r="E227" i="32"/>
  <c r="D227" i="32"/>
  <c r="C227" i="32"/>
  <c r="B227" i="32"/>
  <c r="Z226" i="32"/>
  <c r="Y226" i="32"/>
  <c r="X226" i="32"/>
  <c r="W226" i="32"/>
  <c r="V226" i="32"/>
  <c r="U226" i="32"/>
  <c r="T226" i="32"/>
  <c r="S226" i="32"/>
  <c r="R226" i="32"/>
  <c r="Q226" i="32"/>
  <c r="P226" i="32"/>
  <c r="O226" i="32"/>
  <c r="N226" i="32"/>
  <c r="M226" i="32"/>
  <c r="L226" i="32"/>
  <c r="K226" i="32"/>
  <c r="J226" i="32"/>
  <c r="I226" i="32"/>
  <c r="H226" i="32"/>
  <c r="G226" i="32"/>
  <c r="F226" i="32"/>
  <c r="E226" i="32"/>
  <c r="D226" i="32"/>
  <c r="C226" i="32"/>
  <c r="B226" i="32"/>
  <c r="Z225" i="32"/>
  <c r="Y225" i="32"/>
  <c r="X225" i="32"/>
  <c r="W225" i="32"/>
  <c r="V225" i="32"/>
  <c r="U225" i="32"/>
  <c r="T225" i="32"/>
  <c r="S225" i="32"/>
  <c r="R225" i="32"/>
  <c r="Q225" i="32"/>
  <c r="P225" i="32"/>
  <c r="O225" i="32"/>
  <c r="N225" i="32"/>
  <c r="M225" i="32"/>
  <c r="L225" i="32"/>
  <c r="K225" i="32"/>
  <c r="J225" i="32"/>
  <c r="I225" i="32"/>
  <c r="H225" i="32"/>
  <c r="G225" i="32"/>
  <c r="F225" i="32"/>
  <c r="E225" i="32"/>
  <c r="D225" i="32"/>
  <c r="C225" i="32"/>
  <c r="B225" i="32"/>
  <c r="Z224" i="32"/>
  <c r="Y224" i="32"/>
  <c r="X224" i="32"/>
  <c r="W224" i="32"/>
  <c r="V224" i="32"/>
  <c r="U224" i="32"/>
  <c r="T224" i="32"/>
  <c r="S224" i="32"/>
  <c r="R224" i="32"/>
  <c r="Q224" i="32"/>
  <c r="P224" i="32"/>
  <c r="O224" i="32"/>
  <c r="N224" i="32"/>
  <c r="M224" i="32"/>
  <c r="L224" i="32"/>
  <c r="K224" i="32"/>
  <c r="J224" i="32"/>
  <c r="I224" i="32"/>
  <c r="H224" i="32"/>
  <c r="G224" i="32"/>
  <c r="F224" i="32"/>
  <c r="E224" i="32"/>
  <c r="D224" i="32"/>
  <c r="C224" i="32"/>
  <c r="B224" i="32"/>
  <c r="Z29" i="32"/>
  <c r="Y29" i="32"/>
  <c r="X29" i="32"/>
  <c r="W29" i="32"/>
  <c r="V29" i="32"/>
  <c r="U29" i="32"/>
  <c r="T29" i="32"/>
  <c r="S29" i="32"/>
  <c r="R29" i="32"/>
  <c r="Q29" i="32"/>
  <c r="P29" i="32"/>
  <c r="O29" i="32"/>
  <c r="N29" i="32"/>
  <c r="M29" i="32"/>
  <c r="L29" i="32"/>
  <c r="K29" i="32"/>
  <c r="J29" i="32"/>
  <c r="I29" i="32"/>
  <c r="H29" i="32"/>
  <c r="G29" i="32"/>
  <c r="F29" i="32"/>
  <c r="E29" i="32"/>
  <c r="D29" i="32"/>
  <c r="C29" i="32"/>
  <c r="B29" i="32"/>
  <c r="Z107" i="32"/>
  <c r="Y107" i="32"/>
  <c r="X107" i="32"/>
  <c r="W107" i="32"/>
  <c r="V107" i="32"/>
  <c r="U107" i="32"/>
  <c r="T107" i="32"/>
  <c r="S107" i="32"/>
  <c r="R107" i="32"/>
  <c r="Q107" i="32"/>
  <c r="P107" i="32"/>
  <c r="O107" i="32"/>
  <c r="N107" i="32"/>
  <c r="M107" i="32"/>
  <c r="L107" i="32"/>
  <c r="K107" i="32"/>
  <c r="J107" i="32"/>
  <c r="I107" i="32"/>
  <c r="H107" i="32"/>
  <c r="G107" i="32"/>
  <c r="F107" i="32"/>
  <c r="E107" i="32"/>
  <c r="D107" i="32"/>
  <c r="C107" i="32"/>
  <c r="B107" i="32"/>
  <c r="Z223" i="32"/>
  <c r="Y223" i="32"/>
  <c r="X223" i="32"/>
  <c r="W223" i="32"/>
  <c r="V223" i="32"/>
  <c r="U223" i="32"/>
  <c r="T223" i="32"/>
  <c r="S223" i="32"/>
  <c r="R223" i="32"/>
  <c r="Q223" i="32"/>
  <c r="P223" i="32"/>
  <c r="O223" i="32"/>
  <c r="N223" i="32"/>
  <c r="M223" i="32"/>
  <c r="L223" i="32"/>
  <c r="K223" i="32"/>
  <c r="J223" i="32"/>
  <c r="I223" i="32"/>
  <c r="H223" i="32"/>
  <c r="G223" i="32"/>
  <c r="F223" i="32"/>
  <c r="E223" i="32"/>
  <c r="D223" i="32"/>
  <c r="C223" i="32"/>
  <c r="B223" i="32"/>
  <c r="Z222" i="32"/>
  <c r="Y222" i="32"/>
  <c r="X222" i="32"/>
  <c r="W222" i="32"/>
  <c r="V222" i="32"/>
  <c r="U222" i="32"/>
  <c r="T222" i="32"/>
  <c r="S222" i="32"/>
  <c r="R222" i="32"/>
  <c r="Q222" i="32"/>
  <c r="P222" i="32"/>
  <c r="O222" i="32"/>
  <c r="N222" i="32"/>
  <c r="M222" i="32"/>
  <c r="L222" i="32"/>
  <c r="K222" i="32"/>
  <c r="J222" i="32"/>
  <c r="I222" i="32"/>
  <c r="H222" i="32"/>
  <c r="G222" i="32"/>
  <c r="F222" i="32"/>
  <c r="E222" i="32"/>
  <c r="D222" i="32"/>
  <c r="C222" i="32"/>
  <c r="B222" i="32"/>
  <c r="Z221" i="32"/>
  <c r="Y221" i="32"/>
  <c r="X221" i="32"/>
  <c r="W221" i="32"/>
  <c r="V221" i="32"/>
  <c r="U221" i="32"/>
  <c r="T221" i="32"/>
  <c r="S221" i="32"/>
  <c r="R221" i="32"/>
  <c r="Q221" i="32"/>
  <c r="P221" i="32"/>
  <c r="O221" i="32"/>
  <c r="N221" i="32"/>
  <c r="M221" i="32"/>
  <c r="L221" i="32"/>
  <c r="K221" i="32"/>
  <c r="J221" i="32"/>
  <c r="I221" i="32"/>
  <c r="H221" i="32"/>
  <c r="G221" i="32"/>
  <c r="F221" i="32"/>
  <c r="E221" i="32"/>
  <c r="D221" i="32"/>
  <c r="C221" i="32"/>
  <c r="B221" i="32"/>
  <c r="Z106" i="32"/>
  <c r="Y106" i="32"/>
  <c r="X106" i="32"/>
  <c r="W106" i="32"/>
  <c r="V106" i="32"/>
  <c r="U106" i="32"/>
  <c r="T106" i="32"/>
  <c r="S106" i="32"/>
  <c r="R106" i="32"/>
  <c r="Q106" i="32"/>
  <c r="P106" i="32"/>
  <c r="O106" i="32"/>
  <c r="N106" i="32"/>
  <c r="M106" i="32"/>
  <c r="L106" i="32"/>
  <c r="K106" i="32"/>
  <c r="J106" i="32"/>
  <c r="I106" i="32"/>
  <c r="H106" i="32"/>
  <c r="G106" i="32"/>
  <c r="F106" i="32"/>
  <c r="E106" i="32"/>
  <c r="D106" i="32"/>
  <c r="C106" i="32"/>
  <c r="B106" i="32"/>
  <c r="Z220" i="32"/>
  <c r="Y220" i="32"/>
  <c r="X220" i="32"/>
  <c r="W220" i="32"/>
  <c r="V220" i="32"/>
  <c r="U220" i="32"/>
  <c r="T220" i="32"/>
  <c r="S220" i="32"/>
  <c r="R220" i="32"/>
  <c r="Q220" i="32"/>
  <c r="P220" i="32"/>
  <c r="O220" i="32"/>
  <c r="N220" i="32"/>
  <c r="M220" i="32"/>
  <c r="L220" i="32"/>
  <c r="K220" i="32"/>
  <c r="J220" i="32"/>
  <c r="I220" i="32"/>
  <c r="H220" i="32"/>
  <c r="G220" i="32"/>
  <c r="F220" i="32"/>
  <c r="E220" i="32"/>
  <c r="D220" i="32"/>
  <c r="C220" i="32"/>
  <c r="B220" i="32"/>
  <c r="Z219" i="32"/>
  <c r="Y219" i="32"/>
  <c r="X219" i="32"/>
  <c r="W219" i="32"/>
  <c r="V219" i="32"/>
  <c r="U219" i="32"/>
  <c r="T219" i="32"/>
  <c r="S219" i="32"/>
  <c r="R219" i="32"/>
  <c r="Q219" i="32"/>
  <c r="P219" i="32"/>
  <c r="O219" i="32"/>
  <c r="N219" i="32"/>
  <c r="M219" i="32"/>
  <c r="L219" i="32"/>
  <c r="K219" i="32"/>
  <c r="J219" i="32"/>
  <c r="I219" i="32"/>
  <c r="H219" i="32"/>
  <c r="G219" i="32"/>
  <c r="F219" i="32"/>
  <c r="E219" i="32"/>
  <c r="D219" i="32"/>
  <c r="C219" i="32"/>
  <c r="B219" i="32"/>
  <c r="Z35" i="32"/>
  <c r="Y35" i="32"/>
  <c r="X35" i="32"/>
  <c r="W35" i="32"/>
  <c r="V35" i="32"/>
  <c r="U35" i="32"/>
  <c r="T35" i="32"/>
  <c r="S35" i="32"/>
  <c r="R35" i="32"/>
  <c r="Q35" i="32"/>
  <c r="P35" i="32"/>
  <c r="O35" i="32"/>
  <c r="N35" i="32"/>
  <c r="M35" i="32"/>
  <c r="L35" i="32"/>
  <c r="K35" i="32"/>
  <c r="J35" i="32"/>
  <c r="I35" i="32"/>
  <c r="H35" i="32"/>
  <c r="G35" i="32"/>
  <c r="F35" i="32"/>
  <c r="E35" i="32"/>
  <c r="D35" i="32"/>
  <c r="C35" i="32"/>
  <c r="B35" i="32"/>
  <c r="Z44" i="32"/>
  <c r="Y44" i="32"/>
  <c r="X44" i="32"/>
  <c r="W44" i="32"/>
  <c r="V44" i="32"/>
  <c r="U44" i="32"/>
  <c r="T44" i="32"/>
  <c r="S44" i="32"/>
  <c r="R44" i="32"/>
  <c r="Q44" i="32"/>
  <c r="P44" i="32"/>
  <c r="O44" i="32"/>
  <c r="N44" i="32"/>
  <c r="M44" i="32"/>
  <c r="L44" i="32"/>
  <c r="K44" i="32"/>
  <c r="J44" i="32"/>
  <c r="I44" i="32"/>
  <c r="H44" i="32"/>
  <c r="G44" i="32"/>
  <c r="F44" i="32"/>
  <c r="E44" i="32"/>
  <c r="D44" i="32"/>
  <c r="C44" i="32"/>
  <c r="B44" i="32"/>
  <c r="Z218" i="32"/>
  <c r="Y218" i="32"/>
  <c r="X218" i="32"/>
  <c r="W218" i="32"/>
  <c r="V218" i="32"/>
  <c r="U218" i="32"/>
  <c r="T218" i="32"/>
  <c r="S218" i="32"/>
  <c r="R218" i="32"/>
  <c r="Q218" i="32"/>
  <c r="P218" i="32"/>
  <c r="O218" i="32"/>
  <c r="N218" i="32"/>
  <c r="M218" i="32"/>
  <c r="L218" i="32"/>
  <c r="K218" i="32"/>
  <c r="J218" i="32"/>
  <c r="I218" i="32"/>
  <c r="H218" i="32"/>
  <c r="G218" i="32"/>
  <c r="F218" i="32"/>
  <c r="E218" i="32"/>
  <c r="D218" i="32"/>
  <c r="C218" i="32"/>
  <c r="B218" i="32"/>
  <c r="Z105" i="32"/>
  <c r="Y105" i="32"/>
  <c r="X105" i="32"/>
  <c r="W105" i="32"/>
  <c r="V105" i="32"/>
  <c r="U105" i="32"/>
  <c r="T105" i="32"/>
  <c r="S105" i="32"/>
  <c r="R105" i="32"/>
  <c r="Q105" i="32"/>
  <c r="P105" i="32"/>
  <c r="O105" i="32"/>
  <c r="N105" i="32"/>
  <c r="M105" i="32"/>
  <c r="L105" i="32"/>
  <c r="K105" i="32"/>
  <c r="J105" i="32"/>
  <c r="I105" i="32"/>
  <c r="H105" i="32"/>
  <c r="G105" i="32"/>
  <c r="F105" i="32"/>
  <c r="E105" i="32"/>
  <c r="D105" i="32"/>
  <c r="C105" i="32"/>
  <c r="B105" i="32"/>
  <c r="Z66" i="32"/>
  <c r="Y66" i="32"/>
  <c r="X66" i="32"/>
  <c r="W66" i="32"/>
  <c r="V66" i="32"/>
  <c r="U66" i="32"/>
  <c r="T66" i="32"/>
  <c r="S66" i="32"/>
  <c r="R66" i="32"/>
  <c r="Q66" i="32"/>
  <c r="P66" i="32"/>
  <c r="O66" i="32"/>
  <c r="N66" i="32"/>
  <c r="M66" i="32"/>
  <c r="L66" i="32"/>
  <c r="K66" i="32"/>
  <c r="J66" i="32"/>
  <c r="I66" i="32"/>
  <c r="H66" i="32"/>
  <c r="G66" i="32"/>
  <c r="F66" i="32"/>
  <c r="E66" i="32"/>
  <c r="D66" i="32"/>
  <c r="C66" i="32"/>
  <c r="B66" i="32"/>
  <c r="Z65" i="32"/>
  <c r="Y65" i="32"/>
  <c r="X65" i="32"/>
  <c r="W65" i="32"/>
  <c r="V65" i="32"/>
  <c r="U65" i="32"/>
  <c r="T65" i="32"/>
  <c r="S65" i="32"/>
  <c r="R65" i="32"/>
  <c r="Q65" i="32"/>
  <c r="P65" i="32"/>
  <c r="O65" i="32"/>
  <c r="N65" i="32"/>
  <c r="M65" i="32"/>
  <c r="L65" i="32"/>
  <c r="K65" i="32"/>
  <c r="J65" i="32"/>
  <c r="I65" i="32"/>
  <c r="H65" i="32"/>
  <c r="G65" i="32"/>
  <c r="F65" i="32"/>
  <c r="E65" i="32"/>
  <c r="D65" i="32"/>
  <c r="C65" i="32"/>
  <c r="B65" i="32"/>
  <c r="Z217" i="32"/>
  <c r="Y217" i="32"/>
  <c r="X217" i="32"/>
  <c r="W217" i="32"/>
  <c r="V217" i="32"/>
  <c r="U217" i="32"/>
  <c r="T217" i="32"/>
  <c r="S217" i="32"/>
  <c r="R217" i="32"/>
  <c r="Q217" i="32"/>
  <c r="P217" i="32"/>
  <c r="O217" i="32"/>
  <c r="N217" i="32"/>
  <c r="M217" i="32"/>
  <c r="L217" i="32"/>
  <c r="K217" i="32"/>
  <c r="J217" i="32"/>
  <c r="I217" i="32"/>
  <c r="H217" i="32"/>
  <c r="G217" i="32"/>
  <c r="F217" i="32"/>
  <c r="E217" i="32"/>
  <c r="D217" i="32"/>
  <c r="C217" i="32"/>
  <c r="B217" i="32"/>
  <c r="Z216" i="32"/>
  <c r="Y216" i="32"/>
  <c r="X216" i="32"/>
  <c r="W216" i="32"/>
  <c r="V216" i="32"/>
  <c r="U216" i="32"/>
  <c r="T216" i="32"/>
  <c r="S216" i="32"/>
  <c r="R216" i="32"/>
  <c r="Q216" i="32"/>
  <c r="P216" i="32"/>
  <c r="O216" i="32"/>
  <c r="N216" i="32"/>
  <c r="M216" i="32"/>
  <c r="L216" i="32"/>
  <c r="K216" i="32"/>
  <c r="J216" i="32"/>
  <c r="I216" i="32"/>
  <c r="H216" i="32"/>
  <c r="G216" i="32"/>
  <c r="F216" i="32"/>
  <c r="E216" i="32"/>
  <c r="D216" i="32"/>
  <c r="C216" i="32"/>
  <c r="B216" i="32"/>
  <c r="Z215" i="32"/>
  <c r="Y215" i="32"/>
  <c r="X215" i="32"/>
  <c r="W215" i="32"/>
  <c r="V215" i="32"/>
  <c r="U215" i="32"/>
  <c r="T215" i="32"/>
  <c r="S215" i="32"/>
  <c r="R215" i="32"/>
  <c r="Q215" i="32"/>
  <c r="P215" i="32"/>
  <c r="O215" i="32"/>
  <c r="N215" i="32"/>
  <c r="M215" i="32"/>
  <c r="L215" i="32"/>
  <c r="K215" i="32"/>
  <c r="J215" i="32"/>
  <c r="I215" i="32"/>
  <c r="H215" i="32"/>
  <c r="G215" i="32"/>
  <c r="F215" i="32"/>
  <c r="E215" i="32"/>
  <c r="D215" i="32"/>
  <c r="C215" i="32"/>
  <c r="B215" i="32"/>
  <c r="Z214" i="32"/>
  <c r="Y214" i="32"/>
  <c r="X214" i="32"/>
  <c r="W214" i="32"/>
  <c r="V214" i="32"/>
  <c r="U214" i="32"/>
  <c r="T214" i="32"/>
  <c r="S214" i="32"/>
  <c r="R214" i="32"/>
  <c r="Q214" i="32"/>
  <c r="P214" i="32"/>
  <c r="O214" i="32"/>
  <c r="N214" i="32"/>
  <c r="M214" i="32"/>
  <c r="L214" i="32"/>
  <c r="K214" i="32"/>
  <c r="J214" i="32"/>
  <c r="I214" i="32"/>
  <c r="H214" i="32"/>
  <c r="G214" i="32"/>
  <c r="F214" i="32"/>
  <c r="E214" i="32"/>
  <c r="D214" i="32"/>
  <c r="C214" i="32"/>
  <c r="B214" i="32"/>
  <c r="Z213" i="32"/>
  <c r="Y213" i="32"/>
  <c r="X213" i="32"/>
  <c r="W213" i="32"/>
  <c r="V213" i="32"/>
  <c r="U213" i="32"/>
  <c r="T213" i="32"/>
  <c r="S213" i="32"/>
  <c r="R213" i="32"/>
  <c r="Q213" i="32"/>
  <c r="P213" i="32"/>
  <c r="O213" i="32"/>
  <c r="N213" i="32"/>
  <c r="M213" i="32"/>
  <c r="L213" i="32"/>
  <c r="K213" i="32"/>
  <c r="J213" i="32"/>
  <c r="I213" i="32"/>
  <c r="H213" i="32"/>
  <c r="G213" i="32"/>
  <c r="F213" i="32"/>
  <c r="E213" i="32"/>
  <c r="D213" i="32"/>
  <c r="C213" i="32"/>
  <c r="B213" i="32"/>
  <c r="Z212" i="32"/>
  <c r="Y212" i="32"/>
  <c r="X212" i="32"/>
  <c r="W212" i="32"/>
  <c r="V212" i="32"/>
  <c r="U212" i="32"/>
  <c r="T212" i="32"/>
  <c r="S212" i="32"/>
  <c r="R212" i="32"/>
  <c r="Q212" i="32"/>
  <c r="P212" i="32"/>
  <c r="O212" i="32"/>
  <c r="N212" i="32"/>
  <c r="M212" i="32"/>
  <c r="L212" i="32"/>
  <c r="K212" i="32"/>
  <c r="J212" i="32"/>
  <c r="I212" i="32"/>
  <c r="H212" i="32"/>
  <c r="G212" i="32"/>
  <c r="F212" i="32"/>
  <c r="E212" i="32"/>
  <c r="D212" i="32"/>
  <c r="C212" i="32"/>
  <c r="B212" i="32"/>
  <c r="Z211" i="32"/>
  <c r="Y211" i="32"/>
  <c r="X211" i="32"/>
  <c r="W211" i="32"/>
  <c r="V211" i="32"/>
  <c r="U211" i="32"/>
  <c r="T211" i="32"/>
  <c r="S211" i="32"/>
  <c r="R211" i="32"/>
  <c r="Q211" i="32"/>
  <c r="P211" i="32"/>
  <c r="O211" i="32"/>
  <c r="N211" i="32"/>
  <c r="M211" i="32"/>
  <c r="L211" i="32"/>
  <c r="K211" i="32"/>
  <c r="J211" i="32"/>
  <c r="I211" i="32"/>
  <c r="H211" i="32"/>
  <c r="G211" i="32"/>
  <c r="F211" i="32"/>
  <c r="E211" i="32"/>
  <c r="D211" i="32"/>
  <c r="C211" i="32"/>
  <c r="B211" i="32"/>
  <c r="Z210" i="32"/>
  <c r="Y210" i="32"/>
  <c r="X210" i="32"/>
  <c r="W210" i="32"/>
  <c r="V210" i="32"/>
  <c r="U210" i="32"/>
  <c r="T210" i="32"/>
  <c r="S210" i="32"/>
  <c r="R210" i="32"/>
  <c r="Q210" i="32"/>
  <c r="P210" i="32"/>
  <c r="O210" i="32"/>
  <c r="N210" i="32"/>
  <c r="M210" i="32"/>
  <c r="L210" i="32"/>
  <c r="K210" i="32"/>
  <c r="J210" i="32"/>
  <c r="I210" i="32"/>
  <c r="H210" i="32"/>
  <c r="G210" i="32"/>
  <c r="F210" i="32"/>
  <c r="E210" i="32"/>
  <c r="D210" i="32"/>
  <c r="C210" i="32"/>
  <c r="B210" i="32"/>
  <c r="Z64" i="32"/>
  <c r="Y64" i="32"/>
  <c r="X64" i="32"/>
  <c r="W64" i="32"/>
  <c r="V64" i="32"/>
  <c r="U64" i="32"/>
  <c r="T64" i="32"/>
  <c r="S64" i="32"/>
  <c r="R64" i="32"/>
  <c r="Q64" i="32"/>
  <c r="P64" i="32"/>
  <c r="O64" i="32"/>
  <c r="N64" i="32"/>
  <c r="M64" i="32"/>
  <c r="L64" i="32"/>
  <c r="K64" i="32"/>
  <c r="J64" i="32"/>
  <c r="I64" i="32"/>
  <c r="H64" i="32"/>
  <c r="G64" i="32"/>
  <c r="F64" i="32"/>
  <c r="E64" i="32"/>
  <c r="D64" i="32"/>
  <c r="C64" i="32"/>
  <c r="B64" i="32"/>
  <c r="Z209" i="32"/>
  <c r="Y209" i="32"/>
  <c r="X209" i="32"/>
  <c r="W209" i="32"/>
  <c r="V209" i="32"/>
  <c r="U209" i="32"/>
  <c r="T209" i="32"/>
  <c r="S209" i="32"/>
  <c r="R209" i="32"/>
  <c r="Q209" i="32"/>
  <c r="P209" i="32"/>
  <c r="O209" i="32"/>
  <c r="N209" i="32"/>
  <c r="M209" i="32"/>
  <c r="L209" i="32"/>
  <c r="K209" i="32"/>
  <c r="J209" i="32"/>
  <c r="I209" i="32"/>
  <c r="H209" i="32"/>
  <c r="G209" i="32"/>
  <c r="F209" i="32"/>
  <c r="E209" i="32"/>
  <c r="D209" i="32"/>
  <c r="C209" i="32"/>
  <c r="B209" i="32"/>
  <c r="Z63" i="32"/>
  <c r="Y63" i="32"/>
  <c r="X63" i="32"/>
  <c r="W63" i="32"/>
  <c r="V63" i="32"/>
  <c r="U63" i="32"/>
  <c r="T63" i="32"/>
  <c r="S63" i="32"/>
  <c r="R63" i="32"/>
  <c r="Q63" i="32"/>
  <c r="P63" i="32"/>
  <c r="O63" i="32"/>
  <c r="N63" i="32"/>
  <c r="M63" i="32"/>
  <c r="L63" i="32"/>
  <c r="K63" i="32"/>
  <c r="J63" i="32"/>
  <c r="I63" i="32"/>
  <c r="H63" i="32"/>
  <c r="G63" i="32"/>
  <c r="F63" i="32"/>
  <c r="E63" i="32"/>
  <c r="D63" i="32"/>
  <c r="C63" i="32"/>
  <c r="B63" i="32"/>
  <c r="Z62" i="32"/>
  <c r="Y62" i="32"/>
  <c r="X62" i="32"/>
  <c r="W62" i="32"/>
  <c r="V62" i="32"/>
  <c r="U62" i="32"/>
  <c r="T62" i="32"/>
  <c r="S62" i="32"/>
  <c r="R62" i="32"/>
  <c r="Q62" i="32"/>
  <c r="P62" i="32"/>
  <c r="O62" i="32"/>
  <c r="N62" i="32"/>
  <c r="M62" i="32"/>
  <c r="L62" i="32"/>
  <c r="K62" i="32"/>
  <c r="J62" i="32"/>
  <c r="I62" i="32"/>
  <c r="H62" i="32"/>
  <c r="G62" i="32"/>
  <c r="F62" i="32"/>
  <c r="E62" i="32"/>
  <c r="D62" i="32"/>
  <c r="C62" i="32"/>
  <c r="B62" i="32"/>
  <c r="Z208" i="32"/>
  <c r="Y208" i="32"/>
  <c r="X208" i="32"/>
  <c r="W208" i="32"/>
  <c r="V208" i="32"/>
  <c r="U208" i="32"/>
  <c r="T208" i="32"/>
  <c r="S208" i="32"/>
  <c r="R208" i="32"/>
  <c r="Q208" i="32"/>
  <c r="P208" i="32"/>
  <c r="O208" i="32"/>
  <c r="N208" i="32"/>
  <c r="M208" i="32"/>
  <c r="L208" i="32"/>
  <c r="K208" i="32"/>
  <c r="J208" i="32"/>
  <c r="I208" i="32"/>
  <c r="H208" i="32"/>
  <c r="G208" i="32"/>
  <c r="F208" i="32"/>
  <c r="E208" i="32"/>
  <c r="D208" i="32"/>
  <c r="C208" i="32"/>
  <c r="B208" i="32"/>
  <c r="Z28" i="32"/>
  <c r="Y28" i="32"/>
  <c r="X28" i="32"/>
  <c r="W28" i="32"/>
  <c r="V28" i="32"/>
  <c r="U28" i="32"/>
  <c r="T28" i="32"/>
  <c r="S28" i="32"/>
  <c r="R28" i="32"/>
  <c r="Q28" i="32"/>
  <c r="P28" i="32"/>
  <c r="O28" i="32"/>
  <c r="N28" i="32"/>
  <c r="M28" i="32"/>
  <c r="L28" i="32"/>
  <c r="K28" i="32"/>
  <c r="J28" i="32"/>
  <c r="I28" i="32"/>
  <c r="H28" i="32"/>
  <c r="G28" i="32"/>
  <c r="F28" i="32"/>
  <c r="E28" i="32"/>
  <c r="D28" i="32"/>
  <c r="C28" i="32"/>
  <c r="B28" i="32"/>
  <c r="Z104" i="32"/>
  <c r="Y104" i="32"/>
  <c r="X104" i="32"/>
  <c r="W104" i="32"/>
  <c r="V104" i="32"/>
  <c r="U104" i="32"/>
  <c r="T104" i="32"/>
  <c r="S104" i="32"/>
  <c r="R104" i="32"/>
  <c r="Q104" i="32"/>
  <c r="P104" i="32"/>
  <c r="O104" i="32"/>
  <c r="N104" i="32"/>
  <c r="M104" i="32"/>
  <c r="L104" i="32"/>
  <c r="K104" i="32"/>
  <c r="J104" i="32"/>
  <c r="I104" i="32"/>
  <c r="H104" i="32"/>
  <c r="G104" i="32"/>
  <c r="F104" i="32"/>
  <c r="E104" i="32"/>
  <c r="D104" i="32"/>
  <c r="C104" i="32"/>
  <c r="B104" i="32"/>
  <c r="Z207" i="32"/>
  <c r="Y207" i="32"/>
  <c r="X207" i="32"/>
  <c r="W207" i="32"/>
  <c r="V207" i="32"/>
  <c r="U207" i="32"/>
  <c r="T207" i="32"/>
  <c r="S207" i="32"/>
  <c r="R207" i="32"/>
  <c r="Q207" i="32"/>
  <c r="P207" i="32"/>
  <c r="O207" i="32"/>
  <c r="N207" i="32"/>
  <c r="M207" i="32"/>
  <c r="L207" i="32"/>
  <c r="K207" i="32"/>
  <c r="J207" i="32"/>
  <c r="I207" i="32"/>
  <c r="H207" i="32"/>
  <c r="G207" i="32"/>
  <c r="F207" i="32"/>
  <c r="E207" i="32"/>
  <c r="D207" i="32"/>
  <c r="C207" i="32"/>
  <c r="B207" i="32"/>
  <c r="Z206" i="32"/>
  <c r="Y206" i="32"/>
  <c r="X206" i="32"/>
  <c r="W206" i="32"/>
  <c r="V206" i="32"/>
  <c r="U206" i="32"/>
  <c r="T206" i="32"/>
  <c r="S206" i="32"/>
  <c r="R206" i="32"/>
  <c r="Q206" i="32"/>
  <c r="P206" i="32"/>
  <c r="O206" i="32"/>
  <c r="N206" i="32"/>
  <c r="M206" i="32"/>
  <c r="L206" i="32"/>
  <c r="K206" i="32"/>
  <c r="J206" i="32"/>
  <c r="I206" i="32"/>
  <c r="H206" i="32"/>
  <c r="G206" i="32"/>
  <c r="F206" i="32"/>
  <c r="E206" i="32"/>
  <c r="D206" i="32"/>
  <c r="C206" i="32"/>
  <c r="B206" i="32"/>
  <c r="Z205" i="32"/>
  <c r="Y205" i="32"/>
  <c r="X205" i="32"/>
  <c r="W205" i="32"/>
  <c r="V205" i="32"/>
  <c r="U205" i="32"/>
  <c r="T205" i="32"/>
  <c r="S205" i="32"/>
  <c r="R205" i="32"/>
  <c r="Q205" i="32"/>
  <c r="P205" i="32"/>
  <c r="O205" i="32"/>
  <c r="N205" i="32"/>
  <c r="M205" i="32"/>
  <c r="L205" i="32"/>
  <c r="K205" i="32"/>
  <c r="J205" i="32"/>
  <c r="I205" i="32"/>
  <c r="H205" i="32"/>
  <c r="G205" i="32"/>
  <c r="F205" i="32"/>
  <c r="E205" i="32"/>
  <c r="D205" i="32"/>
  <c r="C205" i="32"/>
  <c r="B205" i="32"/>
  <c r="Z204" i="32"/>
  <c r="Y204" i="32"/>
  <c r="X204" i="32"/>
  <c r="W204" i="32"/>
  <c r="V204" i="32"/>
  <c r="U204" i="32"/>
  <c r="T204" i="32"/>
  <c r="S204" i="32"/>
  <c r="R204" i="32"/>
  <c r="Q204" i="32"/>
  <c r="P204" i="32"/>
  <c r="O204" i="32"/>
  <c r="N204" i="32"/>
  <c r="M204" i="32"/>
  <c r="L204" i="32"/>
  <c r="K204" i="32"/>
  <c r="J204" i="32"/>
  <c r="I204" i="32"/>
  <c r="H204" i="32"/>
  <c r="G204" i="32"/>
  <c r="F204" i="32"/>
  <c r="E204" i="32"/>
  <c r="D204" i="32"/>
  <c r="C204" i="32"/>
  <c r="B204" i="32"/>
  <c r="Z203" i="32"/>
  <c r="Y203" i="32"/>
  <c r="X203" i="32"/>
  <c r="W203" i="32"/>
  <c r="V203" i="32"/>
  <c r="U203" i="32"/>
  <c r="T203" i="32"/>
  <c r="S203" i="32"/>
  <c r="R203" i="32"/>
  <c r="Q203" i="32"/>
  <c r="P203" i="32"/>
  <c r="O203" i="32"/>
  <c r="N203" i="32"/>
  <c r="M203" i="32"/>
  <c r="L203" i="32"/>
  <c r="K203" i="32"/>
  <c r="J203" i="32"/>
  <c r="I203" i="32"/>
  <c r="H203" i="32"/>
  <c r="G203" i="32"/>
  <c r="F203" i="32"/>
  <c r="E203" i="32"/>
  <c r="D203" i="32"/>
  <c r="C203" i="32"/>
  <c r="B203" i="32"/>
  <c r="Z202" i="32"/>
  <c r="Y202" i="32"/>
  <c r="X202" i="32"/>
  <c r="W202" i="32"/>
  <c r="V202" i="32"/>
  <c r="U202" i="32"/>
  <c r="T202" i="32"/>
  <c r="S202" i="32"/>
  <c r="R202" i="32"/>
  <c r="Q202" i="32"/>
  <c r="P202" i="32"/>
  <c r="O202" i="32"/>
  <c r="N202" i="32"/>
  <c r="M202" i="32"/>
  <c r="L202" i="32"/>
  <c r="K202" i="32"/>
  <c r="J202" i="32"/>
  <c r="I202" i="32"/>
  <c r="H202" i="32"/>
  <c r="G202" i="32"/>
  <c r="F202" i="32"/>
  <c r="E202" i="32"/>
  <c r="D202" i="32"/>
  <c r="C202" i="32"/>
  <c r="B202" i="32"/>
  <c r="Z103" i="32"/>
  <c r="Y103" i="32"/>
  <c r="X103" i="32"/>
  <c r="W103" i="32"/>
  <c r="V103" i="32"/>
  <c r="U103" i="32"/>
  <c r="T103" i="32"/>
  <c r="S103" i="32"/>
  <c r="R103" i="32"/>
  <c r="Q103" i="32"/>
  <c r="P103" i="32"/>
  <c r="O103" i="32"/>
  <c r="N103" i="32"/>
  <c r="M103" i="32"/>
  <c r="L103" i="32"/>
  <c r="K103" i="32"/>
  <c r="J103" i="32"/>
  <c r="I103" i="32"/>
  <c r="H103" i="32"/>
  <c r="G103" i="32"/>
  <c r="F103" i="32"/>
  <c r="E103" i="32"/>
  <c r="D103" i="32"/>
  <c r="C103" i="32"/>
  <c r="B103" i="32"/>
  <c r="Z201" i="32"/>
  <c r="Y201" i="32"/>
  <c r="X201" i="32"/>
  <c r="W201" i="32"/>
  <c r="V201" i="32"/>
  <c r="U201" i="32"/>
  <c r="T201" i="32"/>
  <c r="S201" i="32"/>
  <c r="R201" i="32"/>
  <c r="Q201" i="32"/>
  <c r="P201" i="32"/>
  <c r="O201" i="32"/>
  <c r="N201" i="32"/>
  <c r="M201" i="32"/>
  <c r="L201" i="32"/>
  <c r="K201" i="32"/>
  <c r="J201" i="32"/>
  <c r="I201" i="32"/>
  <c r="H201" i="32"/>
  <c r="G201" i="32"/>
  <c r="F201" i="32"/>
  <c r="E201" i="32"/>
  <c r="D201" i="32"/>
  <c r="C201" i="32"/>
  <c r="B201" i="32"/>
  <c r="Z200" i="32"/>
  <c r="Y200" i="32"/>
  <c r="X200" i="32"/>
  <c r="W200" i="32"/>
  <c r="V200" i="32"/>
  <c r="U200" i="32"/>
  <c r="T200" i="32"/>
  <c r="S200" i="32"/>
  <c r="R200" i="32"/>
  <c r="Q200" i="32"/>
  <c r="P200" i="32"/>
  <c r="O200" i="32"/>
  <c r="N200" i="32"/>
  <c r="M200" i="32"/>
  <c r="L200" i="32"/>
  <c r="K200" i="32"/>
  <c r="J200" i="32"/>
  <c r="I200" i="32"/>
  <c r="H200" i="32"/>
  <c r="G200" i="32"/>
  <c r="F200" i="32"/>
  <c r="E200" i="32"/>
  <c r="D200" i="32"/>
  <c r="C200" i="32"/>
  <c r="B200" i="32"/>
  <c r="Z349" i="32"/>
  <c r="Y349" i="32"/>
  <c r="X349" i="32"/>
  <c r="W349" i="32"/>
  <c r="V349" i="32"/>
  <c r="U349" i="32"/>
  <c r="T349" i="32"/>
  <c r="S349" i="32"/>
  <c r="R349" i="32"/>
  <c r="Q349" i="32"/>
  <c r="P349" i="32"/>
  <c r="O349" i="32"/>
  <c r="N349" i="32"/>
  <c r="M349" i="32"/>
  <c r="L349" i="32"/>
  <c r="K349" i="32"/>
  <c r="J349" i="32"/>
  <c r="I349" i="32"/>
  <c r="H349" i="32"/>
  <c r="G349" i="32"/>
  <c r="F349" i="32"/>
  <c r="E349" i="32"/>
  <c r="D349" i="32"/>
  <c r="C349" i="32"/>
  <c r="Z61" i="32"/>
  <c r="Y61" i="32"/>
  <c r="X61" i="32"/>
  <c r="W61" i="32"/>
  <c r="V61" i="32"/>
  <c r="U61" i="32"/>
  <c r="T61" i="32"/>
  <c r="S61" i="32"/>
  <c r="R61" i="32"/>
  <c r="Q61" i="32"/>
  <c r="P61" i="32"/>
  <c r="O61" i="32"/>
  <c r="N61" i="32"/>
  <c r="M61" i="32"/>
  <c r="L61" i="32"/>
  <c r="K61" i="32"/>
  <c r="J61" i="32"/>
  <c r="I61" i="32"/>
  <c r="H61" i="32"/>
  <c r="G61" i="32"/>
  <c r="F61" i="32"/>
  <c r="E61" i="32"/>
  <c r="D61" i="32"/>
  <c r="C61" i="32"/>
  <c r="B61" i="32"/>
  <c r="Z34" i="32"/>
  <c r="Y34" i="32"/>
  <c r="X34" i="32"/>
  <c r="W34" i="32"/>
  <c r="V34" i="32"/>
  <c r="U34" i="32"/>
  <c r="T34" i="32"/>
  <c r="S34" i="32"/>
  <c r="R34" i="32"/>
  <c r="Q34" i="32"/>
  <c r="P34" i="32"/>
  <c r="O34" i="32"/>
  <c r="N34" i="32"/>
  <c r="M34" i="32"/>
  <c r="L34" i="32"/>
  <c r="K34" i="32"/>
  <c r="J34" i="32"/>
  <c r="I34" i="32"/>
  <c r="H34" i="32"/>
  <c r="G34" i="32"/>
  <c r="F34" i="32"/>
  <c r="E34" i="32"/>
  <c r="D34" i="32"/>
  <c r="C34" i="32"/>
  <c r="B34" i="32"/>
  <c r="Z199" i="32"/>
  <c r="Y199" i="32"/>
  <c r="X199" i="32"/>
  <c r="W199" i="32"/>
  <c r="V199" i="32"/>
  <c r="U199" i="32"/>
  <c r="T199" i="32"/>
  <c r="S199" i="32"/>
  <c r="R199" i="32"/>
  <c r="Q199" i="32"/>
  <c r="P199" i="32"/>
  <c r="O199" i="32"/>
  <c r="N199" i="32"/>
  <c r="M199" i="32"/>
  <c r="L199" i="32"/>
  <c r="K199" i="32"/>
  <c r="J199" i="32"/>
  <c r="I199" i="32"/>
  <c r="H199" i="32"/>
  <c r="G199" i="32"/>
  <c r="F199" i="32"/>
  <c r="E199" i="32"/>
  <c r="D199" i="32"/>
  <c r="C199" i="32"/>
  <c r="B199" i="32"/>
  <c r="Z198" i="32"/>
  <c r="Y198" i="32"/>
  <c r="X198" i="32"/>
  <c r="W198" i="32"/>
  <c r="V198" i="32"/>
  <c r="U198" i="32"/>
  <c r="T198" i="32"/>
  <c r="S198" i="32"/>
  <c r="R198" i="32"/>
  <c r="Q198" i="32"/>
  <c r="P198" i="32"/>
  <c r="O198" i="32"/>
  <c r="N198" i="32"/>
  <c r="M198" i="32"/>
  <c r="L198" i="32"/>
  <c r="K198" i="32"/>
  <c r="J198" i="32"/>
  <c r="I198" i="32"/>
  <c r="H198" i="32"/>
  <c r="G198" i="32"/>
  <c r="F198" i="32"/>
  <c r="E198" i="32"/>
  <c r="D198" i="32"/>
  <c r="C198" i="32"/>
  <c r="B198" i="32"/>
  <c r="Z197" i="32"/>
  <c r="Y197" i="32"/>
  <c r="X197" i="32"/>
  <c r="W197" i="32"/>
  <c r="V197" i="32"/>
  <c r="U197" i="32"/>
  <c r="T197" i="32"/>
  <c r="S197" i="32"/>
  <c r="R197" i="32"/>
  <c r="Q197" i="32"/>
  <c r="P197" i="32"/>
  <c r="O197" i="32"/>
  <c r="N197" i="32"/>
  <c r="M197" i="32"/>
  <c r="L197" i="32"/>
  <c r="K197" i="32"/>
  <c r="J197" i="32"/>
  <c r="I197" i="32"/>
  <c r="H197" i="32"/>
  <c r="G197" i="32"/>
  <c r="F197" i="32"/>
  <c r="E197" i="32"/>
  <c r="D197" i="32"/>
  <c r="C197" i="32"/>
  <c r="B197" i="32"/>
  <c r="Z196" i="32"/>
  <c r="Y196" i="32"/>
  <c r="X196" i="32"/>
  <c r="W196" i="32"/>
  <c r="V196" i="32"/>
  <c r="U196" i="32"/>
  <c r="T196" i="32"/>
  <c r="S196" i="32"/>
  <c r="R196" i="32"/>
  <c r="Q196" i="32"/>
  <c r="P196" i="32"/>
  <c r="O196" i="32"/>
  <c r="N196" i="32"/>
  <c r="M196" i="32"/>
  <c r="L196" i="32"/>
  <c r="K196" i="32"/>
  <c r="J196" i="32"/>
  <c r="I196" i="32"/>
  <c r="H196" i="32"/>
  <c r="G196" i="32"/>
  <c r="F196" i="32"/>
  <c r="E196" i="32"/>
  <c r="D196" i="32"/>
  <c r="C196" i="32"/>
  <c r="B196" i="32"/>
  <c r="Z195" i="32"/>
  <c r="Y195" i="32"/>
  <c r="X195" i="32"/>
  <c r="W195" i="32"/>
  <c r="V195" i="32"/>
  <c r="U195" i="32"/>
  <c r="T195" i="32"/>
  <c r="S195" i="32"/>
  <c r="R195" i="32"/>
  <c r="Q195" i="32"/>
  <c r="P195" i="32"/>
  <c r="O195" i="32"/>
  <c r="N195" i="32"/>
  <c r="M195" i="32"/>
  <c r="L195" i="32"/>
  <c r="K195" i="32"/>
  <c r="J195" i="32"/>
  <c r="I195" i="32"/>
  <c r="H195" i="32"/>
  <c r="G195" i="32"/>
  <c r="F195" i="32"/>
  <c r="E195" i="32"/>
  <c r="D195" i="32"/>
  <c r="C195" i="32"/>
  <c r="B195" i="32"/>
  <c r="Z27" i="32"/>
  <c r="Y27" i="32"/>
  <c r="X27" i="32"/>
  <c r="W27" i="32"/>
  <c r="V27" i="32"/>
  <c r="U27" i="32"/>
  <c r="T27" i="32"/>
  <c r="S27" i="32"/>
  <c r="R27" i="32"/>
  <c r="Q27" i="32"/>
  <c r="P27" i="32"/>
  <c r="O27" i="32"/>
  <c r="N27" i="32"/>
  <c r="M27" i="32"/>
  <c r="L27" i="32"/>
  <c r="K27" i="32"/>
  <c r="J27" i="32"/>
  <c r="I27" i="32"/>
  <c r="H27" i="32"/>
  <c r="G27" i="32"/>
  <c r="F27" i="32"/>
  <c r="E27" i="32"/>
  <c r="D27" i="32"/>
  <c r="C27" i="32"/>
  <c r="B27" i="32"/>
  <c r="Z194" i="32"/>
  <c r="Y194" i="32"/>
  <c r="X194" i="32"/>
  <c r="W194" i="32"/>
  <c r="V194" i="32"/>
  <c r="U194" i="32"/>
  <c r="T194" i="32"/>
  <c r="S194" i="32"/>
  <c r="R194" i="32"/>
  <c r="Q194" i="32"/>
  <c r="P194" i="32"/>
  <c r="O194" i="32"/>
  <c r="N194" i="32"/>
  <c r="M194" i="32"/>
  <c r="L194" i="32"/>
  <c r="K194" i="32"/>
  <c r="J194" i="32"/>
  <c r="I194" i="32"/>
  <c r="H194" i="32"/>
  <c r="G194" i="32"/>
  <c r="F194" i="32"/>
  <c r="E194" i="32"/>
  <c r="D194" i="32"/>
  <c r="C194" i="32"/>
  <c r="B194" i="32"/>
  <c r="Z102" i="32"/>
  <c r="Y102" i="32"/>
  <c r="X102" i="32"/>
  <c r="W102" i="32"/>
  <c r="V102" i="32"/>
  <c r="U102" i="32"/>
  <c r="T102" i="32"/>
  <c r="S102" i="32"/>
  <c r="R102" i="32"/>
  <c r="Q102" i="32"/>
  <c r="P102" i="32"/>
  <c r="O102" i="32"/>
  <c r="N102" i="32"/>
  <c r="M102" i="32"/>
  <c r="L102" i="32"/>
  <c r="K102" i="32"/>
  <c r="J102" i="32"/>
  <c r="I102" i="32"/>
  <c r="H102" i="32"/>
  <c r="G102" i="32"/>
  <c r="F102" i="32"/>
  <c r="E102" i="32"/>
  <c r="D102" i="32"/>
  <c r="C102" i="32"/>
  <c r="B102" i="32"/>
  <c r="Z26" i="32"/>
  <c r="Y26" i="32"/>
  <c r="X26" i="32"/>
  <c r="W26" i="32"/>
  <c r="V26" i="32"/>
  <c r="U26" i="32"/>
  <c r="T26" i="32"/>
  <c r="S26" i="32"/>
  <c r="R26" i="32"/>
  <c r="Q26" i="32"/>
  <c r="P26" i="32"/>
  <c r="O26" i="32"/>
  <c r="N26" i="32"/>
  <c r="M26" i="32"/>
  <c r="L26" i="32"/>
  <c r="K26" i="32"/>
  <c r="J26" i="32"/>
  <c r="I26" i="32"/>
  <c r="H26" i="32"/>
  <c r="G26" i="32"/>
  <c r="F26" i="32"/>
  <c r="E26" i="32"/>
  <c r="D26" i="32"/>
  <c r="C26" i="32"/>
  <c r="B26" i="32"/>
  <c r="Z193" i="32"/>
  <c r="Y193" i="32"/>
  <c r="X193" i="32"/>
  <c r="W193" i="32"/>
  <c r="V193" i="32"/>
  <c r="U193" i="32"/>
  <c r="T193" i="32"/>
  <c r="S193" i="32"/>
  <c r="R193" i="32"/>
  <c r="Q193" i="32"/>
  <c r="P193" i="32"/>
  <c r="O193" i="32"/>
  <c r="N193" i="32"/>
  <c r="M193" i="32"/>
  <c r="L193" i="32"/>
  <c r="K193" i="32"/>
  <c r="J193" i="32"/>
  <c r="I193" i="32"/>
  <c r="H193" i="32"/>
  <c r="G193" i="32"/>
  <c r="F193" i="32"/>
  <c r="E193" i="32"/>
  <c r="D193" i="32"/>
  <c r="C193" i="32"/>
  <c r="B193" i="32"/>
  <c r="Z192" i="32"/>
  <c r="Y192" i="32"/>
  <c r="X192" i="32"/>
  <c r="W192" i="32"/>
  <c r="V192" i="32"/>
  <c r="U192" i="32"/>
  <c r="T192" i="32"/>
  <c r="S192" i="32"/>
  <c r="R192" i="32"/>
  <c r="Q192" i="32"/>
  <c r="P192" i="32"/>
  <c r="O192" i="32"/>
  <c r="N192" i="32"/>
  <c r="M192" i="32"/>
  <c r="L192" i="32"/>
  <c r="K192" i="32"/>
  <c r="J192" i="32"/>
  <c r="I192" i="32"/>
  <c r="H192" i="32"/>
  <c r="G192" i="32"/>
  <c r="F192" i="32"/>
  <c r="E192" i="32"/>
  <c r="D192" i="32"/>
  <c r="C192" i="32"/>
  <c r="B192" i="32"/>
  <c r="Z191" i="32"/>
  <c r="Y191" i="32"/>
  <c r="X191" i="32"/>
  <c r="W191" i="32"/>
  <c r="V191" i="32"/>
  <c r="U191" i="32"/>
  <c r="T191" i="32"/>
  <c r="S191" i="32"/>
  <c r="R191" i="32"/>
  <c r="Q191" i="32"/>
  <c r="P191" i="32"/>
  <c r="O191" i="32"/>
  <c r="N191" i="32"/>
  <c r="M191" i="32"/>
  <c r="L191" i="32"/>
  <c r="K191" i="32"/>
  <c r="J191" i="32"/>
  <c r="I191" i="32"/>
  <c r="H191" i="32"/>
  <c r="G191" i="32"/>
  <c r="F191" i="32"/>
  <c r="E191" i="32"/>
  <c r="D191" i="32"/>
  <c r="C191" i="32"/>
  <c r="B191" i="32"/>
  <c r="Z190" i="32"/>
  <c r="Y190" i="32"/>
  <c r="X190" i="32"/>
  <c r="W190" i="32"/>
  <c r="V190" i="32"/>
  <c r="U190" i="32"/>
  <c r="T190" i="32"/>
  <c r="S190" i="32"/>
  <c r="R190" i="32"/>
  <c r="Q190" i="32"/>
  <c r="P190" i="32"/>
  <c r="O190" i="32"/>
  <c r="N190" i="32"/>
  <c r="M190" i="32"/>
  <c r="L190" i="32"/>
  <c r="K190" i="32"/>
  <c r="J190" i="32"/>
  <c r="I190" i="32"/>
  <c r="H190" i="32"/>
  <c r="G190" i="32"/>
  <c r="F190" i="32"/>
  <c r="E190" i="32"/>
  <c r="D190" i="32"/>
  <c r="C190" i="32"/>
  <c r="B190" i="32"/>
  <c r="Z60" i="32"/>
  <c r="Y60" i="32"/>
  <c r="X60" i="32"/>
  <c r="W60" i="32"/>
  <c r="V60" i="32"/>
  <c r="U60" i="32"/>
  <c r="T60" i="32"/>
  <c r="S60" i="32"/>
  <c r="R60" i="32"/>
  <c r="Q60" i="32"/>
  <c r="P60" i="32"/>
  <c r="O60" i="32"/>
  <c r="N60" i="32"/>
  <c r="M60" i="32"/>
  <c r="L60" i="32"/>
  <c r="K60" i="32"/>
  <c r="J60" i="32"/>
  <c r="I60" i="32"/>
  <c r="H60" i="32"/>
  <c r="G60" i="32"/>
  <c r="F60" i="32"/>
  <c r="E60" i="32"/>
  <c r="D60" i="32"/>
  <c r="C60" i="32"/>
  <c r="B60" i="32"/>
  <c r="Z101" i="32"/>
  <c r="Y101" i="32"/>
  <c r="X101" i="32"/>
  <c r="W101" i="32"/>
  <c r="V101" i="32"/>
  <c r="U101" i="32"/>
  <c r="T101" i="32"/>
  <c r="S101" i="32"/>
  <c r="R101" i="32"/>
  <c r="Q101" i="32"/>
  <c r="P101" i="32"/>
  <c r="O101" i="32"/>
  <c r="N101" i="32"/>
  <c r="M101" i="32"/>
  <c r="L101" i="32"/>
  <c r="K101" i="32"/>
  <c r="J101" i="32"/>
  <c r="I101" i="32"/>
  <c r="H101" i="32"/>
  <c r="G101" i="32"/>
  <c r="F101" i="32"/>
  <c r="E101" i="32"/>
  <c r="D101" i="32"/>
  <c r="C101" i="32"/>
  <c r="B101" i="32"/>
  <c r="Z100" i="32"/>
  <c r="Y100" i="32"/>
  <c r="X100" i="32"/>
  <c r="W100" i="32"/>
  <c r="V100" i="32"/>
  <c r="U100" i="32"/>
  <c r="T100" i="32"/>
  <c r="S100" i="32"/>
  <c r="R100" i="32"/>
  <c r="Q100" i="32"/>
  <c r="P100" i="32"/>
  <c r="O100" i="32"/>
  <c r="N100" i="32"/>
  <c r="M100" i="32"/>
  <c r="L100" i="32"/>
  <c r="K100" i="32"/>
  <c r="J100" i="32"/>
  <c r="I100" i="32"/>
  <c r="H100" i="32"/>
  <c r="G100" i="32"/>
  <c r="F100" i="32"/>
  <c r="E100" i="32"/>
  <c r="D100" i="32"/>
  <c r="C100" i="32"/>
  <c r="B100" i="32"/>
  <c r="Z59" i="32"/>
  <c r="Y59" i="32"/>
  <c r="X59" i="32"/>
  <c r="W59" i="32"/>
  <c r="V59" i="32"/>
  <c r="U59" i="32"/>
  <c r="T59" i="32"/>
  <c r="S59" i="32"/>
  <c r="R59" i="32"/>
  <c r="Q59" i="32"/>
  <c r="P59" i="32"/>
  <c r="O59" i="32"/>
  <c r="N59" i="32"/>
  <c r="M59" i="32"/>
  <c r="L59" i="32"/>
  <c r="K59" i="32"/>
  <c r="J59" i="32"/>
  <c r="I59" i="32"/>
  <c r="H59" i="32"/>
  <c r="G59" i="32"/>
  <c r="F59" i="32"/>
  <c r="E59" i="32"/>
  <c r="D59" i="32"/>
  <c r="C59" i="32"/>
  <c r="B59" i="32"/>
  <c r="Z99" i="32"/>
  <c r="Y99" i="32"/>
  <c r="X99" i="32"/>
  <c r="W99" i="32"/>
  <c r="V99" i="32"/>
  <c r="U99" i="32"/>
  <c r="T99" i="32"/>
  <c r="S99" i="32"/>
  <c r="R99" i="32"/>
  <c r="Q99" i="32"/>
  <c r="P99" i="32"/>
  <c r="O99" i="32"/>
  <c r="N99" i="32"/>
  <c r="M99" i="32"/>
  <c r="L99" i="32"/>
  <c r="K99" i="32"/>
  <c r="J99" i="32"/>
  <c r="I99" i="32"/>
  <c r="H99" i="32"/>
  <c r="G99" i="32"/>
  <c r="F99" i="32"/>
  <c r="E99" i="32"/>
  <c r="D99" i="32"/>
  <c r="C99" i="32"/>
  <c r="B99" i="32"/>
  <c r="Z98" i="32"/>
  <c r="Y98" i="32"/>
  <c r="X98" i="32"/>
  <c r="W98" i="32"/>
  <c r="V98" i="32"/>
  <c r="U98" i="32"/>
  <c r="T98" i="32"/>
  <c r="S98" i="32"/>
  <c r="R98" i="32"/>
  <c r="Q98" i="32"/>
  <c r="P98" i="32"/>
  <c r="O98" i="32"/>
  <c r="N98" i="32"/>
  <c r="M98" i="32"/>
  <c r="L98" i="32"/>
  <c r="K98" i="32"/>
  <c r="J98" i="32"/>
  <c r="I98" i="32"/>
  <c r="H98" i="32"/>
  <c r="G98" i="32"/>
  <c r="F98" i="32"/>
  <c r="E98" i="32"/>
  <c r="D98" i="32"/>
  <c r="C98" i="32"/>
  <c r="B98" i="32"/>
  <c r="Z97" i="32"/>
  <c r="Y97" i="32"/>
  <c r="X97" i="32"/>
  <c r="W97" i="32"/>
  <c r="V97" i="32"/>
  <c r="U97" i="32"/>
  <c r="T97" i="32"/>
  <c r="S97" i="32"/>
  <c r="R97" i="32"/>
  <c r="Q97" i="32"/>
  <c r="P97" i="32"/>
  <c r="O97" i="32"/>
  <c r="N97" i="32"/>
  <c r="M97" i="32"/>
  <c r="L97" i="32"/>
  <c r="K97" i="32"/>
  <c r="J97" i="32"/>
  <c r="I97" i="32"/>
  <c r="H97" i="32"/>
  <c r="G97" i="32"/>
  <c r="F97" i="32"/>
  <c r="E97" i="32"/>
  <c r="D97" i="32"/>
  <c r="C97" i="32"/>
  <c r="B97" i="32"/>
  <c r="Z189" i="32"/>
  <c r="Y189" i="32"/>
  <c r="X189" i="32"/>
  <c r="W189" i="32"/>
  <c r="V189" i="32"/>
  <c r="U189" i="32"/>
  <c r="T189" i="32"/>
  <c r="S189" i="32"/>
  <c r="R189" i="32"/>
  <c r="Q189" i="32"/>
  <c r="P189" i="32"/>
  <c r="O189" i="32"/>
  <c r="N189" i="32"/>
  <c r="M189" i="32"/>
  <c r="L189" i="32"/>
  <c r="K189" i="32"/>
  <c r="J189" i="32"/>
  <c r="I189" i="32"/>
  <c r="H189" i="32"/>
  <c r="G189" i="32"/>
  <c r="F189" i="32"/>
  <c r="E189" i="32"/>
  <c r="D189" i="32"/>
  <c r="C189" i="32"/>
  <c r="B189" i="32"/>
  <c r="Z188" i="32"/>
  <c r="Y188" i="32"/>
  <c r="X188" i="32"/>
  <c r="W188" i="32"/>
  <c r="V188" i="32"/>
  <c r="U188" i="32"/>
  <c r="T188" i="32"/>
  <c r="S188" i="32"/>
  <c r="R188" i="32"/>
  <c r="Q188" i="32"/>
  <c r="P188" i="32"/>
  <c r="O188" i="32"/>
  <c r="N188" i="32"/>
  <c r="M188" i="32"/>
  <c r="L188" i="32"/>
  <c r="K188" i="32"/>
  <c r="J188" i="32"/>
  <c r="I188" i="32"/>
  <c r="H188" i="32"/>
  <c r="G188" i="32"/>
  <c r="F188" i="32"/>
  <c r="E188" i="32"/>
  <c r="D188" i="32"/>
  <c r="C188" i="32"/>
  <c r="B188" i="32"/>
  <c r="Z187" i="32"/>
  <c r="Y187" i="32"/>
  <c r="X187" i="32"/>
  <c r="W187" i="32"/>
  <c r="V187" i="32"/>
  <c r="U187" i="32"/>
  <c r="T187" i="32"/>
  <c r="S187" i="32"/>
  <c r="R187" i="32"/>
  <c r="Q187" i="32"/>
  <c r="P187" i="32"/>
  <c r="O187" i="32"/>
  <c r="N187" i="32"/>
  <c r="M187" i="32"/>
  <c r="L187" i="32"/>
  <c r="K187" i="32"/>
  <c r="J187" i="32"/>
  <c r="I187" i="32"/>
  <c r="H187" i="32"/>
  <c r="G187" i="32"/>
  <c r="F187" i="32"/>
  <c r="E187" i="32"/>
  <c r="D187" i="32"/>
  <c r="C187" i="32"/>
  <c r="B187" i="32"/>
  <c r="Z186" i="32"/>
  <c r="Y186" i="32"/>
  <c r="X186" i="32"/>
  <c r="W186" i="32"/>
  <c r="V186" i="32"/>
  <c r="U186" i="32"/>
  <c r="T186" i="32"/>
  <c r="S186" i="32"/>
  <c r="R186" i="32"/>
  <c r="Q186" i="32"/>
  <c r="P186" i="32"/>
  <c r="O186" i="32"/>
  <c r="N186" i="32"/>
  <c r="M186" i="32"/>
  <c r="L186" i="32"/>
  <c r="K186" i="32"/>
  <c r="J186" i="32"/>
  <c r="I186" i="32"/>
  <c r="H186" i="32"/>
  <c r="G186" i="32"/>
  <c r="F186" i="32"/>
  <c r="E186" i="32"/>
  <c r="D186" i="32"/>
  <c r="C186" i="32"/>
  <c r="B186" i="32"/>
  <c r="Z185" i="32"/>
  <c r="Y185" i="32"/>
  <c r="X185" i="32"/>
  <c r="W185" i="32"/>
  <c r="V185" i="32"/>
  <c r="U185" i="32"/>
  <c r="T185" i="32"/>
  <c r="S185" i="32"/>
  <c r="R185" i="32"/>
  <c r="Q185" i="32"/>
  <c r="P185" i="32"/>
  <c r="O185" i="32"/>
  <c r="N185" i="32"/>
  <c r="M185" i="32"/>
  <c r="L185" i="32"/>
  <c r="K185" i="32"/>
  <c r="J185" i="32"/>
  <c r="I185" i="32"/>
  <c r="H185" i="32"/>
  <c r="G185" i="32"/>
  <c r="F185" i="32"/>
  <c r="E185" i="32"/>
  <c r="D185" i="32"/>
  <c r="C185" i="32"/>
  <c r="B185" i="32"/>
  <c r="Z184" i="32"/>
  <c r="Y184" i="32"/>
  <c r="X184" i="32"/>
  <c r="W184" i="32"/>
  <c r="V184" i="32"/>
  <c r="U184" i="32"/>
  <c r="T184" i="32"/>
  <c r="S184" i="32"/>
  <c r="R184" i="32"/>
  <c r="Q184" i="32"/>
  <c r="P184" i="32"/>
  <c r="O184" i="32"/>
  <c r="N184" i="32"/>
  <c r="M184" i="32"/>
  <c r="L184" i="32"/>
  <c r="K184" i="32"/>
  <c r="J184" i="32"/>
  <c r="I184" i="32"/>
  <c r="H184" i="32"/>
  <c r="G184" i="32"/>
  <c r="F184" i="32"/>
  <c r="E184" i="32"/>
  <c r="D184" i="32"/>
  <c r="C184" i="32"/>
  <c r="B184" i="32"/>
  <c r="Z183" i="32"/>
  <c r="Y183" i="32"/>
  <c r="X183" i="32"/>
  <c r="W183" i="32"/>
  <c r="V183" i="32"/>
  <c r="U183" i="32"/>
  <c r="T183" i="32"/>
  <c r="S183" i="32"/>
  <c r="R183" i="32"/>
  <c r="Q183" i="32"/>
  <c r="P183" i="32"/>
  <c r="O183" i="32"/>
  <c r="N183" i="32"/>
  <c r="M183" i="32"/>
  <c r="L183" i="32"/>
  <c r="K183" i="32"/>
  <c r="J183" i="32"/>
  <c r="I183" i="32"/>
  <c r="H183" i="32"/>
  <c r="G183" i="32"/>
  <c r="F183" i="32"/>
  <c r="E183" i="32"/>
  <c r="D183" i="32"/>
  <c r="C183" i="32"/>
  <c r="B183" i="32"/>
  <c r="Z182" i="32"/>
  <c r="Y182" i="32"/>
  <c r="X182" i="32"/>
  <c r="W182" i="32"/>
  <c r="V182" i="32"/>
  <c r="U182" i="32"/>
  <c r="T182" i="32"/>
  <c r="S182" i="32"/>
  <c r="R182" i="32"/>
  <c r="Q182" i="32"/>
  <c r="P182" i="32"/>
  <c r="O182" i="32"/>
  <c r="N182" i="32"/>
  <c r="M182" i="32"/>
  <c r="L182" i="32"/>
  <c r="K182" i="32"/>
  <c r="J182" i="32"/>
  <c r="I182" i="32"/>
  <c r="H182" i="32"/>
  <c r="G182" i="32"/>
  <c r="F182" i="32"/>
  <c r="E182" i="32"/>
  <c r="D182" i="32"/>
  <c r="C182" i="32"/>
  <c r="B182" i="32"/>
  <c r="Z181" i="32"/>
  <c r="Y181" i="32"/>
  <c r="X181" i="32"/>
  <c r="W181" i="32"/>
  <c r="V181" i="32"/>
  <c r="U181" i="32"/>
  <c r="T181" i="32"/>
  <c r="S181" i="32"/>
  <c r="R181" i="32"/>
  <c r="Q181" i="32"/>
  <c r="P181" i="32"/>
  <c r="O181" i="32"/>
  <c r="N181" i="32"/>
  <c r="M181" i="32"/>
  <c r="L181" i="32"/>
  <c r="K181" i="32"/>
  <c r="J181" i="32"/>
  <c r="I181" i="32"/>
  <c r="H181" i="32"/>
  <c r="G181" i="32"/>
  <c r="F181" i="32"/>
  <c r="E181" i="32"/>
  <c r="D181" i="32"/>
  <c r="C181" i="32"/>
  <c r="B181" i="32"/>
  <c r="Z96" i="32"/>
  <c r="Y96" i="32"/>
  <c r="X96" i="32"/>
  <c r="W96" i="32"/>
  <c r="V96" i="32"/>
  <c r="U96" i="32"/>
  <c r="T96" i="32"/>
  <c r="S96" i="32"/>
  <c r="R96" i="32"/>
  <c r="Q96" i="32"/>
  <c r="P96" i="32"/>
  <c r="O96" i="32"/>
  <c r="N96" i="32"/>
  <c r="M96" i="32"/>
  <c r="L96" i="32"/>
  <c r="K96" i="32"/>
  <c r="J96" i="32"/>
  <c r="I96" i="32"/>
  <c r="H96" i="32"/>
  <c r="G96" i="32"/>
  <c r="F96" i="32"/>
  <c r="E96" i="32"/>
  <c r="D96" i="32"/>
  <c r="C96" i="32"/>
  <c r="B96" i="32"/>
  <c r="Z180" i="32"/>
  <c r="Y180" i="32"/>
  <c r="X180" i="32"/>
  <c r="W180" i="32"/>
  <c r="V180" i="32"/>
  <c r="U180" i="32"/>
  <c r="T180" i="32"/>
  <c r="S180" i="32"/>
  <c r="R180" i="32"/>
  <c r="Q180" i="32"/>
  <c r="P180" i="32"/>
  <c r="O180" i="32"/>
  <c r="N180" i="32"/>
  <c r="M180" i="32"/>
  <c r="L180" i="32"/>
  <c r="K180" i="32"/>
  <c r="J180" i="32"/>
  <c r="I180" i="32"/>
  <c r="H180" i="32"/>
  <c r="G180" i="32"/>
  <c r="F180" i="32"/>
  <c r="E180" i="32"/>
  <c r="D180" i="32"/>
  <c r="C180" i="32"/>
  <c r="B180" i="32"/>
  <c r="Z58" i="32"/>
  <c r="Y58" i="32"/>
  <c r="X58" i="32"/>
  <c r="W58" i="32"/>
  <c r="V58" i="32"/>
  <c r="U58" i="32"/>
  <c r="T58" i="32"/>
  <c r="S58" i="32"/>
  <c r="R58" i="32"/>
  <c r="Q58" i="32"/>
  <c r="P58" i="32"/>
  <c r="O58" i="32"/>
  <c r="N58" i="32"/>
  <c r="M58" i="32"/>
  <c r="L58" i="32"/>
  <c r="K58" i="32"/>
  <c r="J58" i="32"/>
  <c r="I58" i="32"/>
  <c r="H58" i="32"/>
  <c r="G58" i="32"/>
  <c r="F58" i="32"/>
  <c r="E58" i="32"/>
  <c r="D58" i="32"/>
  <c r="C58" i="32"/>
  <c r="B58" i="32"/>
  <c r="Z57" i="32"/>
  <c r="Y57" i="32"/>
  <c r="X57" i="32"/>
  <c r="W57" i="32"/>
  <c r="V57" i="32"/>
  <c r="U57" i="32"/>
  <c r="T57" i="32"/>
  <c r="S57" i="32"/>
  <c r="R57" i="32"/>
  <c r="Q57" i="32"/>
  <c r="P57" i="32"/>
  <c r="O57" i="32"/>
  <c r="N57" i="32"/>
  <c r="M57" i="32"/>
  <c r="L57" i="32"/>
  <c r="K57" i="32"/>
  <c r="J57" i="32"/>
  <c r="I57" i="32"/>
  <c r="H57" i="32"/>
  <c r="G57" i="32"/>
  <c r="F57" i="32"/>
  <c r="E57" i="32"/>
  <c r="D57" i="32"/>
  <c r="C57" i="32"/>
  <c r="B57" i="32"/>
  <c r="Z179" i="32"/>
  <c r="Y179" i="32"/>
  <c r="X179" i="32"/>
  <c r="W179" i="32"/>
  <c r="V179" i="32"/>
  <c r="U179" i="32"/>
  <c r="T179" i="32"/>
  <c r="S179" i="32"/>
  <c r="R179" i="32"/>
  <c r="Q179" i="32"/>
  <c r="P179" i="32"/>
  <c r="O179" i="32"/>
  <c r="N179" i="32"/>
  <c r="M179" i="32"/>
  <c r="L179" i="32"/>
  <c r="K179" i="32"/>
  <c r="J179" i="32"/>
  <c r="I179" i="32"/>
  <c r="H179" i="32"/>
  <c r="G179" i="32"/>
  <c r="F179" i="32"/>
  <c r="E179" i="32"/>
  <c r="D179" i="32"/>
  <c r="C179" i="32"/>
  <c r="B179" i="32"/>
  <c r="Z178" i="32"/>
  <c r="Y178" i="32"/>
  <c r="X178" i="32"/>
  <c r="W178" i="32"/>
  <c r="V178" i="32"/>
  <c r="U178" i="32"/>
  <c r="T178" i="32"/>
  <c r="S178" i="32"/>
  <c r="R178" i="32"/>
  <c r="Q178" i="32"/>
  <c r="P178" i="32"/>
  <c r="O178" i="32"/>
  <c r="N178" i="32"/>
  <c r="M178" i="32"/>
  <c r="L178" i="32"/>
  <c r="K178" i="32"/>
  <c r="J178" i="32"/>
  <c r="I178" i="32"/>
  <c r="H178" i="32"/>
  <c r="G178" i="32"/>
  <c r="F178" i="32"/>
  <c r="E178" i="32"/>
  <c r="D178" i="32"/>
  <c r="C178" i="32"/>
  <c r="B178" i="32"/>
  <c r="Z56" i="32"/>
  <c r="Y56" i="32"/>
  <c r="X56" i="32"/>
  <c r="W56" i="32"/>
  <c r="V56" i="32"/>
  <c r="U56" i="32"/>
  <c r="T56" i="32"/>
  <c r="S56" i="32"/>
  <c r="R56" i="32"/>
  <c r="Q56" i="32"/>
  <c r="P56" i="32"/>
  <c r="O56" i="32"/>
  <c r="N56" i="32"/>
  <c r="M56" i="32"/>
  <c r="L56" i="32"/>
  <c r="K56" i="32"/>
  <c r="J56" i="32"/>
  <c r="I56" i="32"/>
  <c r="H56" i="32"/>
  <c r="G56" i="32"/>
  <c r="F56" i="32"/>
  <c r="E56" i="32"/>
  <c r="D56" i="32"/>
  <c r="C56" i="32"/>
  <c r="B56" i="32"/>
  <c r="Z95" i="32"/>
  <c r="Y95" i="32"/>
  <c r="X95" i="32"/>
  <c r="W95" i="32"/>
  <c r="V95" i="32"/>
  <c r="U95" i="32"/>
  <c r="T95" i="32"/>
  <c r="S95" i="32"/>
  <c r="R95" i="32"/>
  <c r="Q95" i="32"/>
  <c r="P95" i="32"/>
  <c r="O95" i="32"/>
  <c r="N95" i="32"/>
  <c r="M95" i="32"/>
  <c r="L95" i="32"/>
  <c r="K95" i="32"/>
  <c r="J95" i="32"/>
  <c r="I95" i="32"/>
  <c r="H95" i="32"/>
  <c r="G95" i="32"/>
  <c r="F95" i="32"/>
  <c r="E95" i="32"/>
  <c r="D95" i="32"/>
  <c r="C95" i="32"/>
  <c r="B95" i="32"/>
  <c r="Z94" i="32"/>
  <c r="Y94" i="32"/>
  <c r="X94" i="32"/>
  <c r="W94" i="32"/>
  <c r="V94" i="32"/>
  <c r="U94" i="32"/>
  <c r="T94" i="32"/>
  <c r="S94" i="32"/>
  <c r="R94" i="32"/>
  <c r="Q94" i="32"/>
  <c r="P94" i="32"/>
  <c r="O94" i="32"/>
  <c r="N94" i="32"/>
  <c r="M94" i="32"/>
  <c r="L94" i="32"/>
  <c r="K94" i="32"/>
  <c r="J94" i="32"/>
  <c r="I94" i="32"/>
  <c r="H94" i="32"/>
  <c r="G94" i="32"/>
  <c r="F94" i="32"/>
  <c r="E94" i="32"/>
  <c r="D94" i="32"/>
  <c r="C94" i="32"/>
  <c r="B94" i="32"/>
  <c r="Z177" i="32"/>
  <c r="Y177" i="32"/>
  <c r="X177" i="32"/>
  <c r="W177" i="32"/>
  <c r="V177" i="32"/>
  <c r="U177" i="32"/>
  <c r="T177" i="32"/>
  <c r="S177" i="32"/>
  <c r="R177" i="32"/>
  <c r="Q177" i="32"/>
  <c r="P177" i="32"/>
  <c r="O177" i="32"/>
  <c r="N177" i="32"/>
  <c r="M177" i="32"/>
  <c r="L177" i="32"/>
  <c r="K177" i="32"/>
  <c r="J177" i="32"/>
  <c r="I177" i="32"/>
  <c r="H177" i="32"/>
  <c r="G177" i="32"/>
  <c r="F177" i="32"/>
  <c r="E177" i="32"/>
  <c r="D177" i="32"/>
  <c r="C177" i="32"/>
  <c r="B177" i="32"/>
  <c r="Z55" i="32"/>
  <c r="Y55" i="32"/>
  <c r="X55" i="32"/>
  <c r="W55" i="32"/>
  <c r="V55" i="32"/>
  <c r="U55" i="32"/>
  <c r="T55" i="32"/>
  <c r="S55" i="32"/>
  <c r="R55" i="32"/>
  <c r="Q55" i="32"/>
  <c r="P55" i="32"/>
  <c r="O55" i="32"/>
  <c r="N55" i="32"/>
  <c r="M55" i="32"/>
  <c r="L55" i="32"/>
  <c r="K55" i="32"/>
  <c r="J55" i="32"/>
  <c r="I55" i="32"/>
  <c r="H55" i="32"/>
  <c r="G55" i="32"/>
  <c r="F55" i="32"/>
  <c r="E55" i="32"/>
  <c r="D55" i="32"/>
  <c r="C55" i="32"/>
  <c r="B55" i="32"/>
  <c r="Z93" i="32"/>
  <c r="Y93" i="32"/>
  <c r="X93" i="32"/>
  <c r="W93" i="32"/>
  <c r="V93" i="32"/>
  <c r="U93" i="32"/>
  <c r="T93" i="32"/>
  <c r="S93" i="32"/>
  <c r="R93" i="32"/>
  <c r="Q93" i="32"/>
  <c r="P93" i="32"/>
  <c r="O93" i="32"/>
  <c r="N93" i="32"/>
  <c r="M93" i="32"/>
  <c r="L93" i="32"/>
  <c r="K93" i="32"/>
  <c r="J93" i="32"/>
  <c r="I93" i="32"/>
  <c r="H93" i="32"/>
  <c r="G93" i="32"/>
  <c r="F93" i="32"/>
  <c r="E93" i="32"/>
  <c r="D93" i="32"/>
  <c r="C93" i="32"/>
  <c r="B93" i="32"/>
  <c r="Z43" i="32"/>
  <c r="Y43" i="32"/>
  <c r="X43" i="32"/>
  <c r="W43" i="32"/>
  <c r="V43" i="32"/>
  <c r="U43" i="32"/>
  <c r="T43" i="32"/>
  <c r="S43" i="32"/>
  <c r="R43" i="32"/>
  <c r="Q43" i="32"/>
  <c r="P43" i="32"/>
  <c r="O43" i="32"/>
  <c r="N43" i="32"/>
  <c r="M43" i="32"/>
  <c r="L43" i="32"/>
  <c r="K43" i="32"/>
  <c r="J43" i="32"/>
  <c r="I43" i="32"/>
  <c r="H43" i="32"/>
  <c r="G43" i="32"/>
  <c r="F43" i="32"/>
  <c r="E43" i="32"/>
  <c r="D43" i="32"/>
  <c r="C43" i="32"/>
  <c r="B43" i="32"/>
  <c r="Z176" i="32"/>
  <c r="Y176" i="32"/>
  <c r="X176" i="32"/>
  <c r="W176" i="32"/>
  <c r="V176" i="32"/>
  <c r="U176" i="32"/>
  <c r="T176" i="32"/>
  <c r="S176" i="32"/>
  <c r="R176" i="32"/>
  <c r="Q176" i="32"/>
  <c r="P176" i="32"/>
  <c r="O176" i="32"/>
  <c r="N176" i="32"/>
  <c r="M176" i="32"/>
  <c r="L176" i="32"/>
  <c r="K176" i="32"/>
  <c r="J176" i="32"/>
  <c r="I176" i="32"/>
  <c r="H176" i="32"/>
  <c r="G176" i="32"/>
  <c r="F176" i="32"/>
  <c r="E176" i="32"/>
  <c r="D176" i="32"/>
  <c r="C176" i="32"/>
  <c r="B176" i="32"/>
  <c r="Z92" i="32"/>
  <c r="Y92" i="32"/>
  <c r="X92" i="32"/>
  <c r="W92" i="32"/>
  <c r="V92" i="32"/>
  <c r="U92" i="32"/>
  <c r="T92" i="32"/>
  <c r="S92" i="32"/>
  <c r="R92" i="32"/>
  <c r="Q92" i="32"/>
  <c r="P92" i="32"/>
  <c r="O92" i="32"/>
  <c r="N92" i="32"/>
  <c r="M92" i="32"/>
  <c r="L92" i="32"/>
  <c r="K92" i="32"/>
  <c r="J92" i="32"/>
  <c r="I92" i="32"/>
  <c r="H92" i="32"/>
  <c r="G92" i="32"/>
  <c r="F92" i="32"/>
  <c r="E92" i="32"/>
  <c r="D92" i="32"/>
  <c r="C92" i="32"/>
  <c r="B92" i="32"/>
  <c r="Z42" i="32"/>
  <c r="Y42" i="32"/>
  <c r="X42" i="32"/>
  <c r="W42" i="32"/>
  <c r="V42" i="32"/>
  <c r="U42" i="32"/>
  <c r="T42" i="32"/>
  <c r="S42" i="32"/>
  <c r="R42" i="32"/>
  <c r="Q42" i="32"/>
  <c r="P42" i="32"/>
  <c r="O42" i="32"/>
  <c r="N42" i="32"/>
  <c r="M42" i="32"/>
  <c r="L42" i="32"/>
  <c r="K42" i="32"/>
  <c r="J42" i="32"/>
  <c r="I42" i="32"/>
  <c r="H42" i="32"/>
  <c r="G42" i="32"/>
  <c r="F42" i="32"/>
  <c r="E42" i="32"/>
  <c r="D42" i="32"/>
  <c r="C42" i="32"/>
  <c r="B42" i="32"/>
  <c r="Z175" i="32"/>
  <c r="Y175" i="32"/>
  <c r="X175" i="32"/>
  <c r="W175" i="32"/>
  <c r="V175" i="32"/>
  <c r="U175" i="32"/>
  <c r="T175" i="32"/>
  <c r="S175" i="32"/>
  <c r="R175" i="32"/>
  <c r="Q175" i="32"/>
  <c r="P175" i="32"/>
  <c r="O175" i="32"/>
  <c r="N175" i="32"/>
  <c r="M175" i="32"/>
  <c r="L175" i="32"/>
  <c r="K175" i="32"/>
  <c r="J175" i="32"/>
  <c r="I175" i="32"/>
  <c r="H175" i="32"/>
  <c r="G175" i="32"/>
  <c r="F175" i="32"/>
  <c r="E175" i="32"/>
  <c r="D175" i="32"/>
  <c r="C175" i="32"/>
  <c r="B175" i="32"/>
  <c r="Z54" i="32"/>
  <c r="Y54" i="32"/>
  <c r="X54" i="32"/>
  <c r="W54" i="32"/>
  <c r="V54" i="32"/>
  <c r="U54" i="32"/>
  <c r="T54" i="32"/>
  <c r="S54" i="32"/>
  <c r="R54" i="32"/>
  <c r="Q54" i="32"/>
  <c r="P54" i="32"/>
  <c r="O54" i="32"/>
  <c r="N54" i="32"/>
  <c r="M54" i="32"/>
  <c r="L54" i="32"/>
  <c r="K54" i="32"/>
  <c r="J54" i="32"/>
  <c r="I54" i="32"/>
  <c r="H54" i="32"/>
  <c r="G54" i="32"/>
  <c r="F54" i="32"/>
  <c r="E54" i="32"/>
  <c r="D54" i="32"/>
  <c r="C54" i="32"/>
  <c r="B54" i="32"/>
  <c r="Z174" i="32"/>
  <c r="Y174" i="32"/>
  <c r="X174" i="32"/>
  <c r="W174" i="32"/>
  <c r="V174" i="32"/>
  <c r="U174" i="32"/>
  <c r="T174" i="32"/>
  <c r="S174" i="32"/>
  <c r="R174" i="32"/>
  <c r="Q174" i="32"/>
  <c r="P174" i="32"/>
  <c r="O174" i="32"/>
  <c r="N174" i="32"/>
  <c r="M174" i="32"/>
  <c r="L174" i="32"/>
  <c r="K174" i="32"/>
  <c r="J174" i="32"/>
  <c r="I174" i="32"/>
  <c r="H174" i="32"/>
  <c r="G174" i="32"/>
  <c r="F174" i="32"/>
  <c r="E174" i="32"/>
  <c r="D174" i="32"/>
  <c r="C174" i="32"/>
  <c r="B174" i="32"/>
  <c r="Z173" i="32"/>
  <c r="Y173" i="32"/>
  <c r="X173" i="32"/>
  <c r="W173" i="32"/>
  <c r="V173" i="32"/>
  <c r="U173" i="32"/>
  <c r="T173" i="32"/>
  <c r="S173" i="32"/>
  <c r="R173" i="32"/>
  <c r="Q173" i="32"/>
  <c r="P173" i="32"/>
  <c r="O173" i="32"/>
  <c r="N173" i="32"/>
  <c r="M173" i="32"/>
  <c r="L173" i="32"/>
  <c r="K173" i="32"/>
  <c r="J173" i="32"/>
  <c r="I173" i="32"/>
  <c r="H173" i="32"/>
  <c r="G173" i="32"/>
  <c r="F173" i="32"/>
  <c r="E173" i="32"/>
  <c r="D173" i="32"/>
  <c r="C173" i="32"/>
  <c r="B173" i="32"/>
  <c r="Z172" i="32"/>
  <c r="Y172" i="32"/>
  <c r="X172" i="32"/>
  <c r="W172" i="32"/>
  <c r="V172" i="32"/>
  <c r="U172" i="32"/>
  <c r="T172" i="32"/>
  <c r="S172" i="32"/>
  <c r="R172" i="32"/>
  <c r="Q172" i="32"/>
  <c r="P172" i="32"/>
  <c r="O172" i="32"/>
  <c r="N172" i="32"/>
  <c r="M172" i="32"/>
  <c r="L172" i="32"/>
  <c r="K172" i="32"/>
  <c r="J172" i="32"/>
  <c r="I172" i="32"/>
  <c r="H172" i="32"/>
  <c r="G172" i="32"/>
  <c r="F172" i="32"/>
  <c r="E172" i="32"/>
  <c r="D172" i="32"/>
  <c r="C172" i="32"/>
  <c r="B172" i="32"/>
  <c r="Z91" i="32"/>
  <c r="Y91" i="32"/>
  <c r="X91" i="32"/>
  <c r="W91" i="32"/>
  <c r="V91" i="32"/>
  <c r="U91" i="32"/>
  <c r="T91" i="32"/>
  <c r="S91" i="32"/>
  <c r="R91" i="32"/>
  <c r="Q91" i="32"/>
  <c r="P91" i="32"/>
  <c r="O91" i="32"/>
  <c r="N91" i="32"/>
  <c r="M91" i="32"/>
  <c r="L91" i="32"/>
  <c r="K91" i="32"/>
  <c r="J91" i="32"/>
  <c r="I91" i="32"/>
  <c r="H91" i="32"/>
  <c r="G91" i="32"/>
  <c r="F91" i="32"/>
  <c r="E91" i="32"/>
  <c r="D91" i="32"/>
  <c r="C91" i="32"/>
  <c r="B91" i="32"/>
  <c r="Z171" i="32"/>
  <c r="Y171" i="32"/>
  <c r="X171" i="32"/>
  <c r="W171" i="32"/>
  <c r="V171" i="32"/>
  <c r="U171" i="32"/>
  <c r="T171" i="32"/>
  <c r="S171" i="32"/>
  <c r="R171" i="32"/>
  <c r="Q171" i="32"/>
  <c r="P171" i="32"/>
  <c r="O171" i="32"/>
  <c r="N171" i="32"/>
  <c r="M171" i="32"/>
  <c r="L171" i="32"/>
  <c r="K171" i="32"/>
  <c r="J171" i="32"/>
  <c r="I171" i="32"/>
  <c r="H171" i="32"/>
  <c r="G171" i="32"/>
  <c r="F171" i="32"/>
  <c r="E171" i="32"/>
  <c r="D171" i="32"/>
  <c r="C171" i="32"/>
  <c r="B171" i="32"/>
  <c r="Z53" i="32"/>
  <c r="Y53" i="32"/>
  <c r="X53" i="32"/>
  <c r="W53" i="32"/>
  <c r="V53" i="32"/>
  <c r="U53" i="32"/>
  <c r="T53" i="32"/>
  <c r="S53" i="32"/>
  <c r="R53" i="32"/>
  <c r="Q53" i="32"/>
  <c r="P53" i="32"/>
  <c r="O53" i="32"/>
  <c r="N53" i="32"/>
  <c r="M53" i="32"/>
  <c r="L53" i="32"/>
  <c r="K53" i="32"/>
  <c r="J53" i="32"/>
  <c r="I53" i="32"/>
  <c r="H53" i="32"/>
  <c r="G53" i="32"/>
  <c r="F53" i="32"/>
  <c r="E53" i="32"/>
  <c r="D53" i="32"/>
  <c r="C53" i="32"/>
  <c r="B53" i="32"/>
  <c r="Z170" i="32"/>
  <c r="Y170" i="32"/>
  <c r="X170" i="32"/>
  <c r="W170" i="32"/>
  <c r="V170" i="32"/>
  <c r="U170" i="32"/>
  <c r="T170" i="32"/>
  <c r="S170" i="32"/>
  <c r="R170" i="32"/>
  <c r="Q170" i="32"/>
  <c r="P170" i="32"/>
  <c r="O170" i="32"/>
  <c r="N170" i="32"/>
  <c r="M170" i="32"/>
  <c r="L170" i="32"/>
  <c r="K170" i="32"/>
  <c r="J170" i="32"/>
  <c r="I170" i="32"/>
  <c r="H170" i="32"/>
  <c r="G170" i="32"/>
  <c r="F170" i="32"/>
  <c r="E170" i="32"/>
  <c r="D170" i="32"/>
  <c r="C170" i="32"/>
  <c r="B170" i="32"/>
  <c r="Z169" i="32"/>
  <c r="Y169" i="32"/>
  <c r="X169" i="32"/>
  <c r="W169" i="32"/>
  <c r="V169" i="32"/>
  <c r="U169" i="32"/>
  <c r="T169" i="32"/>
  <c r="S169" i="32"/>
  <c r="R169" i="32"/>
  <c r="Q169" i="32"/>
  <c r="P169" i="32"/>
  <c r="O169" i="32"/>
  <c r="N169" i="32"/>
  <c r="M169" i="32"/>
  <c r="L169" i="32"/>
  <c r="K169" i="32"/>
  <c r="J169" i="32"/>
  <c r="I169" i="32"/>
  <c r="H169" i="32"/>
  <c r="G169" i="32"/>
  <c r="F169" i="32"/>
  <c r="E169" i="32"/>
  <c r="D169" i="32"/>
  <c r="C169" i="32"/>
  <c r="B169" i="32"/>
  <c r="Z168" i="32"/>
  <c r="Y168" i="32"/>
  <c r="X168" i="32"/>
  <c r="W168" i="32"/>
  <c r="V168" i="32"/>
  <c r="U168" i="32"/>
  <c r="T168" i="32"/>
  <c r="S168" i="32"/>
  <c r="R168" i="32"/>
  <c r="Q168" i="32"/>
  <c r="P168" i="32"/>
  <c r="O168" i="32"/>
  <c r="N168" i="32"/>
  <c r="M168" i="32"/>
  <c r="L168" i="32"/>
  <c r="K168" i="32"/>
  <c r="J168" i="32"/>
  <c r="I168" i="32"/>
  <c r="H168" i="32"/>
  <c r="G168" i="32"/>
  <c r="F168" i="32"/>
  <c r="E168" i="32"/>
  <c r="D168" i="32"/>
  <c r="C168" i="32"/>
  <c r="B168" i="32"/>
  <c r="Z33" i="32"/>
  <c r="Y33" i="32"/>
  <c r="X33" i="32"/>
  <c r="W33" i="32"/>
  <c r="V33" i="32"/>
  <c r="U33" i="32"/>
  <c r="T33" i="32"/>
  <c r="S33" i="32"/>
  <c r="R33" i="32"/>
  <c r="Q33" i="32"/>
  <c r="P33" i="32"/>
  <c r="O33" i="32"/>
  <c r="N33" i="32"/>
  <c r="M33" i="32"/>
  <c r="L33" i="32"/>
  <c r="K33" i="32"/>
  <c r="J33" i="32"/>
  <c r="I33" i="32"/>
  <c r="H33" i="32"/>
  <c r="G33" i="32"/>
  <c r="F33" i="32"/>
  <c r="E33" i="32"/>
  <c r="D33" i="32"/>
  <c r="C33" i="32"/>
  <c r="B33" i="32"/>
  <c r="Z167" i="32"/>
  <c r="Y167" i="32"/>
  <c r="X167" i="32"/>
  <c r="W167" i="32"/>
  <c r="V167" i="32"/>
  <c r="U167" i="32"/>
  <c r="T167" i="32"/>
  <c r="S167" i="32"/>
  <c r="R167" i="32"/>
  <c r="Q167" i="32"/>
  <c r="P167" i="32"/>
  <c r="O167" i="32"/>
  <c r="N167" i="32"/>
  <c r="M167" i="32"/>
  <c r="L167" i="32"/>
  <c r="K167" i="32"/>
  <c r="J167" i="32"/>
  <c r="I167" i="32"/>
  <c r="H167" i="32"/>
  <c r="G167" i="32"/>
  <c r="F167" i="32"/>
  <c r="E167" i="32"/>
  <c r="D167" i="32"/>
  <c r="C167" i="32"/>
  <c r="B167" i="32"/>
  <c r="Z166" i="32"/>
  <c r="Y166" i="32"/>
  <c r="X166" i="32"/>
  <c r="W166" i="32"/>
  <c r="V166" i="32"/>
  <c r="U166" i="32"/>
  <c r="T166" i="32"/>
  <c r="S166" i="32"/>
  <c r="R166" i="32"/>
  <c r="Q166" i="32"/>
  <c r="P166" i="32"/>
  <c r="O166" i="32"/>
  <c r="N166" i="32"/>
  <c r="M166" i="32"/>
  <c r="L166" i="32"/>
  <c r="K166" i="32"/>
  <c r="J166" i="32"/>
  <c r="I166" i="32"/>
  <c r="H166" i="32"/>
  <c r="G166" i="32"/>
  <c r="F166" i="32"/>
  <c r="E166" i="32"/>
  <c r="D166" i="32"/>
  <c r="C166" i="32"/>
  <c r="B166" i="32"/>
  <c r="Z165" i="32"/>
  <c r="Y165" i="32"/>
  <c r="X165" i="32"/>
  <c r="W165" i="32"/>
  <c r="V165" i="32"/>
  <c r="U165" i="32"/>
  <c r="T165" i="32"/>
  <c r="S165" i="32"/>
  <c r="R165" i="32"/>
  <c r="Q165" i="32"/>
  <c r="P165" i="32"/>
  <c r="O165" i="32"/>
  <c r="N165" i="32"/>
  <c r="M165" i="32"/>
  <c r="L165" i="32"/>
  <c r="K165" i="32"/>
  <c r="J165" i="32"/>
  <c r="I165" i="32"/>
  <c r="H165" i="32"/>
  <c r="G165" i="32"/>
  <c r="F165" i="32"/>
  <c r="E165" i="32"/>
  <c r="D165" i="32"/>
  <c r="C165" i="32"/>
  <c r="B165" i="32"/>
  <c r="Z164" i="32"/>
  <c r="Y164" i="32"/>
  <c r="X164" i="32"/>
  <c r="W164" i="32"/>
  <c r="V164" i="32"/>
  <c r="U164" i="32"/>
  <c r="T164" i="32"/>
  <c r="S164" i="32"/>
  <c r="R164" i="32"/>
  <c r="Q164" i="32"/>
  <c r="P164" i="32"/>
  <c r="O164" i="32"/>
  <c r="N164" i="32"/>
  <c r="M164" i="32"/>
  <c r="L164" i="32"/>
  <c r="K164" i="32"/>
  <c r="J164" i="32"/>
  <c r="I164" i="32"/>
  <c r="H164" i="32"/>
  <c r="G164" i="32"/>
  <c r="F164" i="32"/>
  <c r="E164" i="32"/>
  <c r="D164" i="32"/>
  <c r="C164" i="32"/>
  <c r="B164" i="32"/>
  <c r="Z348" i="32"/>
  <c r="Y348" i="32"/>
  <c r="X348" i="32"/>
  <c r="W348" i="32"/>
  <c r="V348" i="32"/>
  <c r="U348" i="32"/>
  <c r="T348" i="32"/>
  <c r="S348" i="32"/>
  <c r="R348" i="32"/>
  <c r="Q348" i="32"/>
  <c r="P348" i="32"/>
  <c r="O348" i="32"/>
  <c r="N348" i="32"/>
  <c r="M348" i="32"/>
  <c r="L348" i="32"/>
  <c r="K348" i="32"/>
  <c r="J348" i="32"/>
  <c r="I348" i="32"/>
  <c r="H348" i="32"/>
  <c r="G348" i="32"/>
  <c r="F348" i="32"/>
  <c r="E348" i="32"/>
  <c r="D348" i="32"/>
  <c r="C348" i="32"/>
  <c r="B348" i="32"/>
  <c r="Z163" i="32"/>
  <c r="Y163" i="32"/>
  <c r="X163" i="32"/>
  <c r="W163" i="32"/>
  <c r="V163" i="32"/>
  <c r="U163" i="32"/>
  <c r="T163" i="32"/>
  <c r="S163" i="32"/>
  <c r="R163" i="32"/>
  <c r="Q163" i="32"/>
  <c r="P163" i="32"/>
  <c r="O163" i="32"/>
  <c r="N163" i="32"/>
  <c r="M163" i="32"/>
  <c r="L163" i="32"/>
  <c r="K163" i="32"/>
  <c r="J163" i="32"/>
  <c r="I163" i="32"/>
  <c r="H163" i="32"/>
  <c r="G163" i="32"/>
  <c r="F163" i="32"/>
  <c r="E163" i="32"/>
  <c r="D163" i="32"/>
  <c r="C163" i="32"/>
  <c r="B163" i="32"/>
  <c r="Z32" i="32"/>
  <c r="Y32" i="32"/>
  <c r="X32" i="32"/>
  <c r="W32" i="32"/>
  <c r="V32" i="32"/>
  <c r="U32" i="32"/>
  <c r="T32" i="32"/>
  <c r="S32" i="32"/>
  <c r="R32" i="32"/>
  <c r="Q32" i="32"/>
  <c r="P32" i="32"/>
  <c r="O32" i="32"/>
  <c r="N32" i="32"/>
  <c r="M32" i="32"/>
  <c r="L32" i="32"/>
  <c r="K32" i="32"/>
  <c r="J32" i="32"/>
  <c r="I32" i="32"/>
  <c r="H32" i="32"/>
  <c r="G32" i="32"/>
  <c r="F32" i="32"/>
  <c r="E32" i="32"/>
  <c r="D32" i="32"/>
  <c r="C32" i="32"/>
  <c r="B32" i="32"/>
  <c r="Z162" i="32"/>
  <c r="Y162" i="32"/>
  <c r="X162" i="32"/>
  <c r="W162" i="32"/>
  <c r="V162" i="32"/>
  <c r="U162" i="32"/>
  <c r="T162" i="32"/>
  <c r="S162" i="32"/>
  <c r="R162" i="32"/>
  <c r="Q162" i="32"/>
  <c r="P162" i="32"/>
  <c r="O162" i="32"/>
  <c r="N162" i="32"/>
  <c r="M162" i="32"/>
  <c r="L162" i="32"/>
  <c r="K162" i="32"/>
  <c r="J162" i="32"/>
  <c r="I162" i="32"/>
  <c r="H162" i="32"/>
  <c r="G162" i="32"/>
  <c r="F162" i="32"/>
  <c r="E162" i="32"/>
  <c r="D162" i="32"/>
  <c r="C162" i="32"/>
  <c r="B162" i="32"/>
  <c r="Z90" i="32"/>
  <c r="Y90" i="32"/>
  <c r="X90" i="32"/>
  <c r="W90" i="32"/>
  <c r="V90" i="32"/>
  <c r="U90" i="32"/>
  <c r="T90" i="32"/>
  <c r="S90" i="32"/>
  <c r="R90" i="32"/>
  <c r="Q90" i="32"/>
  <c r="P90" i="32"/>
  <c r="O90" i="32"/>
  <c r="N90" i="32"/>
  <c r="M90" i="32"/>
  <c r="L90" i="32"/>
  <c r="K90" i="32"/>
  <c r="J90" i="32"/>
  <c r="I90" i="32"/>
  <c r="H90" i="32"/>
  <c r="G90" i="32"/>
  <c r="F90" i="32"/>
  <c r="E90" i="32"/>
  <c r="D90" i="32"/>
  <c r="C90" i="32"/>
  <c r="B90" i="32"/>
  <c r="Z161" i="32"/>
  <c r="Y161" i="32"/>
  <c r="X161" i="32"/>
  <c r="W161" i="32"/>
  <c r="V161" i="32"/>
  <c r="U161" i="32"/>
  <c r="T161" i="32"/>
  <c r="S161" i="32"/>
  <c r="R161" i="32"/>
  <c r="Q161" i="32"/>
  <c r="P161" i="32"/>
  <c r="O161" i="32"/>
  <c r="N161" i="32"/>
  <c r="M161" i="32"/>
  <c r="L161" i="32"/>
  <c r="K161" i="32"/>
  <c r="J161" i="32"/>
  <c r="I161" i="32"/>
  <c r="H161" i="32"/>
  <c r="G161" i="32"/>
  <c r="F161" i="32"/>
  <c r="E161" i="32"/>
  <c r="D161" i="32"/>
  <c r="C161" i="32"/>
  <c r="B161" i="32"/>
  <c r="Z41" i="32"/>
  <c r="Y41" i="32"/>
  <c r="X41" i="32"/>
  <c r="W41" i="32"/>
  <c r="V41" i="32"/>
  <c r="U41" i="32"/>
  <c r="T41" i="32"/>
  <c r="S41" i="32"/>
  <c r="R41" i="32"/>
  <c r="Q41" i="32"/>
  <c r="P41" i="32"/>
  <c r="O41" i="32"/>
  <c r="N41" i="32"/>
  <c r="M41" i="32"/>
  <c r="L41" i="32"/>
  <c r="K41" i="32"/>
  <c r="J41" i="32"/>
  <c r="I41" i="32"/>
  <c r="H41" i="32"/>
  <c r="G41" i="32"/>
  <c r="F41" i="32"/>
  <c r="E41" i="32"/>
  <c r="D41" i="32"/>
  <c r="C41" i="32"/>
  <c r="B41" i="32"/>
  <c r="Z160" i="32"/>
  <c r="Y160" i="32"/>
  <c r="X160" i="32"/>
  <c r="W160" i="32"/>
  <c r="V160" i="32"/>
  <c r="U160" i="32"/>
  <c r="T160" i="32"/>
  <c r="S160" i="32"/>
  <c r="R160" i="32"/>
  <c r="Q160" i="32"/>
  <c r="P160" i="32"/>
  <c r="O160" i="32"/>
  <c r="N160" i="32"/>
  <c r="M160" i="32"/>
  <c r="L160" i="32"/>
  <c r="K160" i="32"/>
  <c r="J160" i="32"/>
  <c r="I160" i="32"/>
  <c r="H160" i="32"/>
  <c r="G160" i="32"/>
  <c r="F160" i="32"/>
  <c r="E160" i="32"/>
  <c r="D160" i="32"/>
  <c r="C160" i="32"/>
  <c r="B160" i="32"/>
  <c r="Z159" i="32"/>
  <c r="Y159" i="32"/>
  <c r="X159" i="32"/>
  <c r="W159" i="32"/>
  <c r="V159" i="32"/>
  <c r="U159" i="32"/>
  <c r="T159" i="32"/>
  <c r="S159" i="32"/>
  <c r="R159" i="32"/>
  <c r="Q159" i="32"/>
  <c r="P159" i="32"/>
  <c r="O159" i="32"/>
  <c r="N159" i="32"/>
  <c r="M159" i="32"/>
  <c r="L159" i="32"/>
  <c r="K159" i="32"/>
  <c r="J159" i="32"/>
  <c r="I159" i="32"/>
  <c r="H159" i="32"/>
  <c r="G159" i="32"/>
  <c r="F159" i="32"/>
  <c r="E159" i="32"/>
  <c r="D159" i="32"/>
  <c r="C159" i="32"/>
  <c r="B159" i="32"/>
  <c r="Z158" i="32"/>
  <c r="Y158" i="32"/>
  <c r="X158" i="32"/>
  <c r="W158" i="32"/>
  <c r="V158" i="32"/>
  <c r="U158" i="32"/>
  <c r="T158" i="32"/>
  <c r="S158" i="32"/>
  <c r="R158" i="32"/>
  <c r="Q158" i="32"/>
  <c r="P158" i="32"/>
  <c r="O158" i="32"/>
  <c r="N158" i="32"/>
  <c r="M158" i="32"/>
  <c r="L158" i="32"/>
  <c r="K158" i="32"/>
  <c r="J158" i="32"/>
  <c r="I158" i="32"/>
  <c r="H158" i="32"/>
  <c r="G158" i="32"/>
  <c r="F158" i="32"/>
  <c r="E158" i="32"/>
  <c r="D158" i="32"/>
  <c r="C158" i="32"/>
  <c r="B158" i="32"/>
  <c r="Z157" i="32"/>
  <c r="Y157" i="32"/>
  <c r="X157" i="32"/>
  <c r="W157" i="32"/>
  <c r="V157" i="32"/>
  <c r="U157" i="32"/>
  <c r="T157" i="32"/>
  <c r="S157" i="32"/>
  <c r="R157" i="32"/>
  <c r="Q157" i="32"/>
  <c r="P157" i="32"/>
  <c r="O157" i="32"/>
  <c r="N157" i="32"/>
  <c r="M157" i="32"/>
  <c r="L157" i="32"/>
  <c r="K157" i="32"/>
  <c r="J157" i="32"/>
  <c r="I157" i="32"/>
  <c r="H157" i="32"/>
  <c r="G157" i="32"/>
  <c r="F157" i="32"/>
  <c r="E157" i="32"/>
  <c r="D157" i="32"/>
  <c r="C157" i="32"/>
  <c r="B157" i="32"/>
  <c r="Z52" i="32"/>
  <c r="Y52" i="32"/>
  <c r="X52" i="32"/>
  <c r="W52" i="32"/>
  <c r="V52" i="32"/>
  <c r="U52" i="32"/>
  <c r="T52" i="32"/>
  <c r="S52" i="32"/>
  <c r="R52" i="32"/>
  <c r="Q52" i="32"/>
  <c r="P52" i="32"/>
  <c r="O52" i="32"/>
  <c r="N52" i="32"/>
  <c r="M52" i="32"/>
  <c r="L52" i="32"/>
  <c r="K52" i="32"/>
  <c r="J52" i="32"/>
  <c r="I52" i="32"/>
  <c r="H52" i="32"/>
  <c r="G52" i="32"/>
  <c r="F52" i="32"/>
  <c r="E52" i="32"/>
  <c r="D52" i="32"/>
  <c r="C52" i="32"/>
  <c r="B52" i="32"/>
  <c r="Z156" i="32"/>
  <c r="Y156" i="32"/>
  <c r="X156" i="32"/>
  <c r="W156" i="32"/>
  <c r="V156" i="32"/>
  <c r="U156" i="32"/>
  <c r="T156" i="32"/>
  <c r="S156" i="32"/>
  <c r="R156" i="32"/>
  <c r="Q156" i="32"/>
  <c r="P156" i="32"/>
  <c r="O156" i="32"/>
  <c r="N156" i="32"/>
  <c r="M156" i="32"/>
  <c r="L156" i="32"/>
  <c r="K156" i="32"/>
  <c r="J156" i="32"/>
  <c r="I156" i="32"/>
  <c r="H156" i="32"/>
  <c r="G156" i="32"/>
  <c r="F156" i="32"/>
  <c r="E156" i="32"/>
  <c r="D156" i="32"/>
  <c r="C156" i="32"/>
  <c r="B156" i="32"/>
  <c r="Z155" i="32"/>
  <c r="Y155" i="32"/>
  <c r="X155" i="32"/>
  <c r="W155" i="32"/>
  <c r="V155" i="32"/>
  <c r="U155" i="32"/>
  <c r="T155" i="32"/>
  <c r="S155" i="32"/>
  <c r="R155" i="32"/>
  <c r="Q155" i="32"/>
  <c r="P155" i="32"/>
  <c r="O155" i="32"/>
  <c r="N155" i="32"/>
  <c r="M155" i="32"/>
  <c r="L155" i="32"/>
  <c r="K155" i="32"/>
  <c r="J155" i="32"/>
  <c r="I155" i="32"/>
  <c r="H155" i="32"/>
  <c r="G155" i="32"/>
  <c r="F155" i="32"/>
  <c r="E155" i="32"/>
  <c r="D155" i="32"/>
  <c r="C155" i="32"/>
  <c r="B155" i="32"/>
  <c r="Z154" i="32"/>
  <c r="Y154" i="32"/>
  <c r="X154" i="32"/>
  <c r="W154" i="32"/>
  <c r="V154" i="32"/>
  <c r="U154" i="32"/>
  <c r="T154" i="32"/>
  <c r="S154" i="32"/>
  <c r="R154" i="32"/>
  <c r="Q154" i="32"/>
  <c r="P154" i="32"/>
  <c r="O154" i="32"/>
  <c r="N154" i="32"/>
  <c r="M154" i="32"/>
  <c r="L154" i="32"/>
  <c r="K154" i="32"/>
  <c r="J154" i="32"/>
  <c r="I154" i="32"/>
  <c r="H154" i="32"/>
  <c r="G154" i="32"/>
  <c r="F154" i="32"/>
  <c r="E154" i="32"/>
  <c r="D154" i="32"/>
  <c r="C154" i="32"/>
  <c r="B154" i="32"/>
  <c r="Z153" i="32"/>
  <c r="Y153" i="32"/>
  <c r="X153" i="32"/>
  <c r="W153" i="32"/>
  <c r="V153" i="32"/>
  <c r="U153" i="32"/>
  <c r="T153" i="32"/>
  <c r="S153" i="32"/>
  <c r="R153" i="32"/>
  <c r="Q153" i="32"/>
  <c r="P153" i="32"/>
  <c r="O153" i="32"/>
  <c r="N153" i="32"/>
  <c r="M153" i="32"/>
  <c r="L153" i="32"/>
  <c r="K153" i="32"/>
  <c r="J153" i="32"/>
  <c r="I153" i="32"/>
  <c r="H153" i="32"/>
  <c r="G153" i="32"/>
  <c r="F153" i="32"/>
  <c r="E153" i="32"/>
  <c r="D153" i="32"/>
  <c r="C153" i="32"/>
  <c r="B153" i="32"/>
  <c r="Z89" i="32"/>
  <c r="Y89" i="32"/>
  <c r="X89" i="32"/>
  <c r="W89" i="32"/>
  <c r="V89" i="32"/>
  <c r="U89" i="32"/>
  <c r="T89" i="32"/>
  <c r="S89" i="32"/>
  <c r="R89" i="32"/>
  <c r="Q89" i="32"/>
  <c r="P89" i="32"/>
  <c r="O89" i="32"/>
  <c r="N89" i="32"/>
  <c r="M89" i="32"/>
  <c r="L89" i="32"/>
  <c r="K89" i="32"/>
  <c r="J89" i="32"/>
  <c r="I89" i="32"/>
  <c r="H89" i="32"/>
  <c r="G89" i="32"/>
  <c r="F89" i="32"/>
  <c r="E89" i="32"/>
  <c r="D89" i="32"/>
  <c r="C89" i="32"/>
  <c r="B89" i="32"/>
  <c r="Z152" i="32"/>
  <c r="Y152" i="32"/>
  <c r="X152" i="32"/>
  <c r="W152" i="32"/>
  <c r="V152" i="32"/>
  <c r="U152" i="32"/>
  <c r="T152" i="32"/>
  <c r="S152" i="32"/>
  <c r="R152" i="32"/>
  <c r="Q152" i="32"/>
  <c r="P152" i="32"/>
  <c r="O152" i="32"/>
  <c r="N152" i="32"/>
  <c r="M152" i="32"/>
  <c r="L152" i="32"/>
  <c r="K152" i="32"/>
  <c r="J152" i="32"/>
  <c r="I152" i="32"/>
  <c r="H152" i="32"/>
  <c r="G152" i="32"/>
  <c r="F152" i="32"/>
  <c r="E152" i="32"/>
  <c r="D152" i="32"/>
  <c r="C152" i="32"/>
  <c r="B152" i="32"/>
  <c r="Z88" i="32"/>
  <c r="Y88" i="32"/>
  <c r="X88" i="32"/>
  <c r="W88" i="32"/>
  <c r="V88" i="32"/>
  <c r="U88" i="32"/>
  <c r="T88" i="32"/>
  <c r="S88" i="32"/>
  <c r="R88" i="32"/>
  <c r="Q88" i="32"/>
  <c r="P88" i="32"/>
  <c r="O88" i="32"/>
  <c r="N88" i="32"/>
  <c r="M88" i="32"/>
  <c r="L88" i="32"/>
  <c r="K88" i="32"/>
  <c r="J88" i="32"/>
  <c r="I88" i="32"/>
  <c r="H88" i="32"/>
  <c r="G88" i="32"/>
  <c r="F88" i="32"/>
  <c r="E88" i="32"/>
  <c r="D88" i="32"/>
  <c r="C88" i="32"/>
  <c r="B88" i="32"/>
  <c r="Z151" i="32"/>
  <c r="Y151" i="32"/>
  <c r="X151" i="32"/>
  <c r="W151" i="32"/>
  <c r="V151" i="32"/>
  <c r="U151" i="32"/>
  <c r="T151" i="32"/>
  <c r="S151" i="32"/>
  <c r="R151" i="32"/>
  <c r="Q151" i="32"/>
  <c r="P151" i="32"/>
  <c r="O151" i="32"/>
  <c r="N151" i="32"/>
  <c r="M151" i="32"/>
  <c r="L151" i="32"/>
  <c r="K151" i="32"/>
  <c r="J151" i="32"/>
  <c r="I151" i="32"/>
  <c r="H151" i="32"/>
  <c r="G151" i="32"/>
  <c r="F151" i="32"/>
  <c r="E151" i="32"/>
  <c r="D151" i="32"/>
  <c r="C151" i="32"/>
  <c r="B151" i="32"/>
  <c r="Z150" i="32"/>
  <c r="Y150" i="32"/>
  <c r="X150" i="32"/>
  <c r="W150" i="32"/>
  <c r="V150" i="32"/>
  <c r="U150" i="32"/>
  <c r="T150" i="32"/>
  <c r="S150" i="32"/>
  <c r="R150" i="32"/>
  <c r="Q150" i="32"/>
  <c r="P150" i="32"/>
  <c r="O150" i="32"/>
  <c r="N150" i="32"/>
  <c r="M150" i="32"/>
  <c r="L150" i="32"/>
  <c r="K150" i="32"/>
  <c r="J150" i="32"/>
  <c r="I150" i="32"/>
  <c r="H150" i="32"/>
  <c r="G150" i="32"/>
  <c r="F150" i="32"/>
  <c r="E150" i="32"/>
  <c r="D150" i="32"/>
  <c r="C150" i="32"/>
  <c r="B150" i="32"/>
  <c r="Z87" i="32"/>
  <c r="Y87" i="32"/>
  <c r="X87" i="32"/>
  <c r="W87" i="32"/>
  <c r="V87" i="32"/>
  <c r="U87" i="32"/>
  <c r="T87" i="32"/>
  <c r="S87" i="32"/>
  <c r="R87" i="32"/>
  <c r="Q87" i="32"/>
  <c r="P87" i="32"/>
  <c r="O87" i="32"/>
  <c r="N87" i="32"/>
  <c r="M87" i="32"/>
  <c r="L87" i="32"/>
  <c r="K87" i="32"/>
  <c r="J87" i="32"/>
  <c r="I87" i="32"/>
  <c r="H87" i="32"/>
  <c r="G87" i="32"/>
  <c r="F87" i="32"/>
  <c r="E87" i="32"/>
  <c r="D87" i="32"/>
  <c r="C87" i="32"/>
  <c r="B87" i="32"/>
  <c r="Z149" i="32"/>
  <c r="Y149" i="32"/>
  <c r="X149" i="32"/>
  <c r="W149" i="32"/>
  <c r="V149" i="32"/>
  <c r="U149" i="32"/>
  <c r="T149" i="32"/>
  <c r="S149" i="32"/>
  <c r="R149" i="32"/>
  <c r="Q149" i="32"/>
  <c r="P149" i="32"/>
  <c r="O149" i="32"/>
  <c r="N149" i="32"/>
  <c r="M149" i="32"/>
  <c r="L149" i="32"/>
  <c r="K149" i="32"/>
  <c r="J149" i="32"/>
  <c r="I149" i="32"/>
  <c r="H149" i="32"/>
  <c r="G149" i="32"/>
  <c r="F149" i="32"/>
  <c r="E149" i="32"/>
  <c r="D149" i="32"/>
  <c r="C149" i="32"/>
  <c r="B149" i="32"/>
  <c r="Z86" i="32"/>
  <c r="Y86" i="32"/>
  <c r="X86" i="32"/>
  <c r="W86" i="32"/>
  <c r="V86" i="32"/>
  <c r="U86" i="32"/>
  <c r="T86" i="32"/>
  <c r="S86" i="32"/>
  <c r="R86" i="32"/>
  <c r="Q86" i="32"/>
  <c r="P86" i="32"/>
  <c r="O86" i="32"/>
  <c r="N86" i="32"/>
  <c r="M86" i="32"/>
  <c r="L86" i="32"/>
  <c r="K86" i="32"/>
  <c r="J86" i="32"/>
  <c r="I86" i="32"/>
  <c r="H86" i="32"/>
  <c r="G86" i="32"/>
  <c r="F86" i="32"/>
  <c r="E86" i="32"/>
  <c r="D86" i="32"/>
  <c r="C86" i="32"/>
  <c r="B86" i="32"/>
  <c r="Z148" i="32"/>
  <c r="Y148" i="32"/>
  <c r="X148" i="32"/>
  <c r="W148" i="32"/>
  <c r="V148" i="32"/>
  <c r="U148" i="32"/>
  <c r="T148" i="32"/>
  <c r="S148" i="32"/>
  <c r="R148" i="32"/>
  <c r="Q148" i="32"/>
  <c r="P148" i="32"/>
  <c r="O148" i="32"/>
  <c r="N148" i="32"/>
  <c r="M148" i="32"/>
  <c r="L148" i="32"/>
  <c r="K148" i="32"/>
  <c r="J148" i="32"/>
  <c r="I148" i="32"/>
  <c r="H148" i="32"/>
  <c r="G148" i="32"/>
  <c r="F148" i="32"/>
  <c r="E148" i="32"/>
  <c r="D148" i="32"/>
  <c r="C148" i="32"/>
  <c r="B148" i="32"/>
  <c r="Z147" i="32"/>
  <c r="Y147" i="32"/>
  <c r="X147" i="32"/>
  <c r="W147" i="32"/>
  <c r="V147" i="32"/>
  <c r="U147" i="32"/>
  <c r="T147" i="32"/>
  <c r="S147" i="32"/>
  <c r="R147" i="32"/>
  <c r="Q147" i="32"/>
  <c r="P147" i="32"/>
  <c r="O147" i="32"/>
  <c r="N147" i="32"/>
  <c r="M147" i="32"/>
  <c r="L147" i="32"/>
  <c r="K147" i="32"/>
  <c r="J147" i="32"/>
  <c r="I147" i="32"/>
  <c r="H147" i="32"/>
  <c r="G147" i="32"/>
  <c r="F147" i="32"/>
  <c r="E147" i="32"/>
  <c r="D147" i="32"/>
  <c r="C147" i="32"/>
  <c r="B147" i="32"/>
  <c r="Z146" i="32"/>
  <c r="Y146" i="32"/>
  <c r="X146" i="32"/>
  <c r="W146" i="32"/>
  <c r="V146" i="32"/>
  <c r="U146" i="32"/>
  <c r="T146" i="32"/>
  <c r="S146" i="32"/>
  <c r="R146" i="32"/>
  <c r="Q146" i="32"/>
  <c r="P146" i="32"/>
  <c r="O146" i="32"/>
  <c r="N146" i="32"/>
  <c r="M146" i="32"/>
  <c r="L146" i="32"/>
  <c r="K146" i="32"/>
  <c r="J146" i="32"/>
  <c r="I146" i="32"/>
  <c r="H146" i="32"/>
  <c r="G146" i="32"/>
  <c r="F146" i="32"/>
  <c r="E146" i="32"/>
  <c r="D146" i="32"/>
  <c r="C146" i="32"/>
  <c r="B146" i="32"/>
  <c r="Z31" i="32"/>
  <c r="Y31" i="32"/>
  <c r="X31" i="32"/>
  <c r="W31" i="32"/>
  <c r="V31" i="32"/>
  <c r="U31" i="32"/>
  <c r="T31" i="32"/>
  <c r="S31" i="32"/>
  <c r="R31" i="32"/>
  <c r="Q31" i="32"/>
  <c r="P31" i="32"/>
  <c r="O31" i="32"/>
  <c r="N31" i="32"/>
  <c r="M31" i="32"/>
  <c r="L31" i="32"/>
  <c r="K31" i="32"/>
  <c r="J31" i="32"/>
  <c r="I31" i="32"/>
  <c r="H31" i="32"/>
  <c r="G31" i="32"/>
  <c r="F31" i="32"/>
  <c r="E31" i="32"/>
  <c r="D31" i="32"/>
  <c r="C31" i="32"/>
  <c r="B31" i="32"/>
  <c r="Z145" i="32"/>
  <c r="Y145" i="32"/>
  <c r="X145" i="32"/>
  <c r="W145" i="32"/>
  <c r="V145" i="32"/>
  <c r="U145" i="32"/>
  <c r="T145" i="32"/>
  <c r="S145" i="32"/>
  <c r="R145" i="32"/>
  <c r="Q145" i="32"/>
  <c r="P145" i="32"/>
  <c r="O145" i="32"/>
  <c r="N145" i="32"/>
  <c r="M145" i="32"/>
  <c r="L145" i="32"/>
  <c r="K145" i="32"/>
  <c r="J145" i="32"/>
  <c r="I145" i="32"/>
  <c r="H145" i="32"/>
  <c r="G145" i="32"/>
  <c r="F145" i="32"/>
  <c r="E145" i="32"/>
  <c r="D145" i="32"/>
  <c r="C145" i="32"/>
  <c r="B145" i="32"/>
  <c r="Z144" i="32"/>
  <c r="Y144" i="32"/>
  <c r="X144" i="32"/>
  <c r="W144" i="32"/>
  <c r="V144" i="32"/>
  <c r="U144" i="32"/>
  <c r="T144" i="32"/>
  <c r="S144" i="32"/>
  <c r="R144" i="32"/>
  <c r="Q144" i="32"/>
  <c r="P144" i="32"/>
  <c r="O144" i="32"/>
  <c r="N144" i="32"/>
  <c r="M144" i="32"/>
  <c r="L144" i="32"/>
  <c r="K144" i="32"/>
  <c r="J144" i="32"/>
  <c r="I144" i="32"/>
  <c r="H144" i="32"/>
  <c r="G144" i="32"/>
  <c r="F144" i="32"/>
  <c r="E144" i="32"/>
  <c r="D144" i="32"/>
  <c r="C144" i="32"/>
  <c r="B144" i="32"/>
  <c r="Z143" i="32"/>
  <c r="Y143" i="32"/>
  <c r="X143" i="32"/>
  <c r="W143" i="32"/>
  <c r="V143" i="32"/>
  <c r="U143" i="32"/>
  <c r="T143" i="32"/>
  <c r="S143" i="32"/>
  <c r="R143" i="32"/>
  <c r="Q143" i="32"/>
  <c r="P143" i="32"/>
  <c r="O143" i="32"/>
  <c r="N143" i="32"/>
  <c r="M143" i="32"/>
  <c r="L143" i="32"/>
  <c r="K143" i="32"/>
  <c r="J143" i="32"/>
  <c r="I143" i="32"/>
  <c r="H143" i="32"/>
  <c r="G143" i="32"/>
  <c r="F143" i="32"/>
  <c r="E143" i="32"/>
  <c r="D143" i="32"/>
  <c r="C143" i="32"/>
  <c r="B143" i="32"/>
  <c r="Z142" i="32"/>
  <c r="Y142" i="32"/>
  <c r="X142" i="32"/>
  <c r="W142" i="32"/>
  <c r="V142" i="32"/>
  <c r="U142" i="32"/>
  <c r="T142" i="32"/>
  <c r="S142" i="32"/>
  <c r="R142" i="32"/>
  <c r="Q142" i="32"/>
  <c r="P142" i="32"/>
  <c r="O142" i="32"/>
  <c r="N142" i="32"/>
  <c r="M142" i="32"/>
  <c r="L142" i="32"/>
  <c r="K142" i="32"/>
  <c r="J142" i="32"/>
  <c r="I142" i="32"/>
  <c r="H142" i="32"/>
  <c r="G142" i="32"/>
  <c r="F142" i="32"/>
  <c r="E142" i="32"/>
  <c r="D142" i="32"/>
  <c r="C142" i="32"/>
  <c r="B142" i="32"/>
  <c r="Z40" i="32"/>
  <c r="Y40" i="32"/>
  <c r="X40" i="32"/>
  <c r="W40" i="32"/>
  <c r="V40" i="32"/>
  <c r="U40" i="32"/>
  <c r="T40" i="32"/>
  <c r="S40" i="32"/>
  <c r="R40" i="32"/>
  <c r="Q40" i="32"/>
  <c r="P40" i="32"/>
  <c r="O40" i="32"/>
  <c r="N40" i="32"/>
  <c r="M40" i="32"/>
  <c r="L40" i="32"/>
  <c r="K40" i="32"/>
  <c r="J40" i="32"/>
  <c r="I40" i="32"/>
  <c r="H40" i="32"/>
  <c r="G40" i="32"/>
  <c r="F40" i="32"/>
  <c r="E40" i="32"/>
  <c r="D40" i="32"/>
  <c r="C40" i="32"/>
  <c r="B40" i="32"/>
  <c r="Z85" i="32"/>
  <c r="Y85" i="32"/>
  <c r="X85" i="32"/>
  <c r="W85" i="32"/>
  <c r="V85" i="32"/>
  <c r="U85" i="32"/>
  <c r="T85" i="32"/>
  <c r="S85" i="32"/>
  <c r="R85" i="32"/>
  <c r="Q85" i="32"/>
  <c r="P85" i="32"/>
  <c r="O85" i="32"/>
  <c r="N85" i="32"/>
  <c r="M85" i="32"/>
  <c r="L85" i="32"/>
  <c r="K85" i="32"/>
  <c r="J85" i="32"/>
  <c r="I85" i="32"/>
  <c r="H85" i="32"/>
  <c r="G85" i="32"/>
  <c r="F85" i="32"/>
  <c r="E85" i="32"/>
  <c r="D85" i="32"/>
  <c r="C85" i="32"/>
  <c r="B85" i="32"/>
  <c r="Z84" i="32"/>
  <c r="Y84" i="32"/>
  <c r="X84" i="32"/>
  <c r="W84" i="32"/>
  <c r="V84" i="32"/>
  <c r="U84" i="32"/>
  <c r="T84" i="32"/>
  <c r="S84" i="32"/>
  <c r="R84" i="32"/>
  <c r="Q84" i="32"/>
  <c r="P84" i="32"/>
  <c r="O84" i="32"/>
  <c r="N84" i="32"/>
  <c r="M84" i="32"/>
  <c r="L84" i="32"/>
  <c r="K84" i="32"/>
  <c r="J84" i="32"/>
  <c r="I84" i="32"/>
  <c r="H84" i="32"/>
  <c r="G84" i="32"/>
  <c r="F84" i="32"/>
  <c r="E84" i="32"/>
  <c r="D84" i="32"/>
  <c r="C84" i="32"/>
  <c r="B84" i="32"/>
  <c r="Z141" i="32"/>
  <c r="Y141" i="32"/>
  <c r="X141" i="32"/>
  <c r="W141" i="32"/>
  <c r="V141" i="32"/>
  <c r="U141" i="32"/>
  <c r="T141" i="32"/>
  <c r="S141" i="32"/>
  <c r="R141" i="32"/>
  <c r="Q141" i="32"/>
  <c r="P141" i="32"/>
  <c r="O141" i="32"/>
  <c r="N141" i="32"/>
  <c r="M141" i="32"/>
  <c r="L141" i="32"/>
  <c r="K141" i="32"/>
  <c r="J141" i="32"/>
  <c r="I141" i="32"/>
  <c r="H141" i="32"/>
  <c r="G141" i="32"/>
  <c r="F141" i="32"/>
  <c r="E141" i="32"/>
  <c r="D141" i="32"/>
  <c r="C141" i="32"/>
  <c r="B141" i="32"/>
  <c r="Z140" i="32"/>
  <c r="Y140" i="32"/>
  <c r="X140" i="32"/>
  <c r="W140" i="32"/>
  <c r="V140" i="32"/>
  <c r="U140" i="32"/>
  <c r="T140" i="32"/>
  <c r="S140" i="32"/>
  <c r="R140" i="32"/>
  <c r="Q140" i="32"/>
  <c r="P140" i="32"/>
  <c r="O140" i="32"/>
  <c r="N140" i="32"/>
  <c r="M140" i="32"/>
  <c r="L140" i="32"/>
  <c r="K140" i="32"/>
  <c r="J140" i="32"/>
  <c r="I140" i="32"/>
  <c r="H140" i="32"/>
  <c r="G140" i="32"/>
  <c r="F140" i="32"/>
  <c r="E140" i="32"/>
  <c r="D140" i="32"/>
  <c r="C140" i="32"/>
  <c r="B140" i="32"/>
  <c r="Z83" i="32"/>
  <c r="Y83" i="32"/>
  <c r="X83" i="32"/>
  <c r="W83" i="32"/>
  <c r="V83" i="32"/>
  <c r="U83" i="32"/>
  <c r="T83" i="32"/>
  <c r="S83" i="32"/>
  <c r="R83" i="32"/>
  <c r="Q83" i="32"/>
  <c r="P83" i="32"/>
  <c r="O83" i="32"/>
  <c r="N83" i="32"/>
  <c r="M83" i="32"/>
  <c r="L83" i="32"/>
  <c r="K83" i="32"/>
  <c r="J83" i="32"/>
  <c r="I83" i="32"/>
  <c r="H83" i="32"/>
  <c r="G83" i="32"/>
  <c r="F83" i="32"/>
  <c r="E83" i="32"/>
  <c r="D83" i="32"/>
  <c r="C83" i="32"/>
  <c r="B83" i="32"/>
  <c r="Z139" i="32"/>
  <c r="Y139" i="32"/>
  <c r="X139" i="32"/>
  <c r="W139" i="32"/>
  <c r="V139" i="32"/>
  <c r="U139" i="32"/>
  <c r="T139" i="32"/>
  <c r="S139" i="32"/>
  <c r="R139" i="32"/>
  <c r="Q139" i="32"/>
  <c r="P139" i="32"/>
  <c r="O139" i="32"/>
  <c r="N139" i="32"/>
  <c r="M139" i="32"/>
  <c r="L139" i="32"/>
  <c r="K139" i="32"/>
  <c r="J139" i="32"/>
  <c r="I139" i="32"/>
  <c r="H139" i="32"/>
  <c r="G139" i="32"/>
  <c r="F139" i="32"/>
  <c r="E139" i="32"/>
  <c r="D139" i="32"/>
  <c r="C139" i="32"/>
  <c r="B139" i="32"/>
  <c r="Z138" i="32"/>
  <c r="Y138" i="32"/>
  <c r="X138" i="32"/>
  <c r="W138" i="32"/>
  <c r="V138" i="32"/>
  <c r="U138" i="32"/>
  <c r="T138" i="32"/>
  <c r="S138" i="32"/>
  <c r="R138" i="32"/>
  <c r="Q138" i="32"/>
  <c r="P138" i="32"/>
  <c r="O138" i="32"/>
  <c r="N138" i="32"/>
  <c r="M138" i="32"/>
  <c r="L138" i="32"/>
  <c r="K138" i="32"/>
  <c r="J138" i="32"/>
  <c r="I138" i="32"/>
  <c r="H138" i="32"/>
  <c r="G138" i="32"/>
  <c r="F138" i="32"/>
  <c r="E138" i="32"/>
  <c r="D138" i="32"/>
  <c r="C138" i="32"/>
  <c r="B138" i="32"/>
  <c r="Z51" i="32"/>
  <c r="Y51" i="32"/>
  <c r="X51" i="32"/>
  <c r="W51" i="32"/>
  <c r="V51" i="32"/>
  <c r="U51" i="32"/>
  <c r="T51" i="32"/>
  <c r="S51" i="32"/>
  <c r="R51" i="32"/>
  <c r="Q51" i="32"/>
  <c r="P51" i="32"/>
  <c r="O51" i="32"/>
  <c r="N51" i="32"/>
  <c r="M51" i="32"/>
  <c r="L51" i="32"/>
  <c r="K51" i="32"/>
  <c r="J51" i="32"/>
  <c r="I51" i="32"/>
  <c r="H51" i="32"/>
  <c r="G51" i="32"/>
  <c r="F51" i="32"/>
  <c r="E51" i="32"/>
  <c r="D51" i="32"/>
  <c r="C51" i="32"/>
  <c r="B51" i="32"/>
  <c r="Z137" i="32"/>
  <c r="Y137" i="32"/>
  <c r="X137" i="32"/>
  <c r="W137" i="32"/>
  <c r="V137" i="32"/>
  <c r="U137" i="32"/>
  <c r="T137" i="32"/>
  <c r="S137" i="32"/>
  <c r="R137" i="32"/>
  <c r="Q137" i="32"/>
  <c r="P137" i="32"/>
  <c r="O137" i="32"/>
  <c r="N137" i="32"/>
  <c r="M137" i="32"/>
  <c r="L137" i="32"/>
  <c r="K137" i="32"/>
  <c r="J137" i="32"/>
  <c r="I137" i="32"/>
  <c r="H137" i="32"/>
  <c r="G137" i="32"/>
  <c r="F137" i="32"/>
  <c r="E137" i="32"/>
  <c r="D137" i="32"/>
  <c r="C137" i="32"/>
  <c r="B137" i="32"/>
  <c r="Z82" i="32"/>
  <c r="Y82" i="32"/>
  <c r="X82" i="32"/>
  <c r="W82" i="32"/>
  <c r="V82" i="32"/>
  <c r="U82" i="32"/>
  <c r="T82" i="32"/>
  <c r="S82" i="32"/>
  <c r="R82" i="32"/>
  <c r="Q82" i="32"/>
  <c r="P82" i="32"/>
  <c r="O82" i="32"/>
  <c r="N82" i="32"/>
  <c r="M82" i="32"/>
  <c r="L82" i="32"/>
  <c r="K82" i="32"/>
  <c r="J82" i="32"/>
  <c r="I82" i="32"/>
  <c r="H82" i="32"/>
  <c r="G82" i="32"/>
  <c r="F82" i="32"/>
  <c r="E82" i="32"/>
  <c r="D82" i="32"/>
  <c r="C82" i="32"/>
  <c r="B82" i="32"/>
  <c r="Z136" i="32"/>
  <c r="Y136" i="32"/>
  <c r="X136" i="32"/>
  <c r="W136" i="32"/>
  <c r="V136" i="32"/>
  <c r="U136" i="32"/>
  <c r="T136" i="32"/>
  <c r="S136" i="32"/>
  <c r="R136" i="32"/>
  <c r="Q136" i="32"/>
  <c r="P136" i="32"/>
  <c r="O136" i="32"/>
  <c r="N136" i="32"/>
  <c r="M136" i="32"/>
  <c r="L136" i="32"/>
  <c r="K136" i="32"/>
  <c r="J136" i="32"/>
  <c r="I136" i="32"/>
  <c r="H136" i="32"/>
  <c r="G136" i="32"/>
  <c r="F136" i="32"/>
  <c r="E136" i="32"/>
  <c r="D136" i="32"/>
  <c r="C136" i="32"/>
  <c r="B136" i="32"/>
  <c r="Z50" i="32"/>
  <c r="Y50" i="32"/>
  <c r="X50" i="32"/>
  <c r="W50" i="32"/>
  <c r="V50" i="32"/>
  <c r="U50" i="32"/>
  <c r="T50" i="32"/>
  <c r="S50" i="32"/>
  <c r="R50" i="32"/>
  <c r="Q50" i="32"/>
  <c r="P50" i="32"/>
  <c r="O50" i="32"/>
  <c r="N50" i="32"/>
  <c r="M50" i="32"/>
  <c r="L50" i="32"/>
  <c r="K50" i="32"/>
  <c r="J50" i="32"/>
  <c r="I50" i="32"/>
  <c r="H50" i="32"/>
  <c r="G50" i="32"/>
  <c r="F50" i="32"/>
  <c r="E50" i="32"/>
  <c r="D50" i="32"/>
  <c r="C50" i="32"/>
  <c r="B50" i="32"/>
  <c r="Z135" i="32"/>
  <c r="Y135" i="32"/>
  <c r="X135" i="32"/>
  <c r="W135" i="32"/>
  <c r="V135" i="32"/>
  <c r="U135" i="32"/>
  <c r="T135" i="32"/>
  <c r="S135" i="32"/>
  <c r="R135" i="32"/>
  <c r="Q135" i="32"/>
  <c r="P135" i="32"/>
  <c r="O135" i="32"/>
  <c r="N135" i="32"/>
  <c r="M135" i="32"/>
  <c r="L135" i="32"/>
  <c r="K135" i="32"/>
  <c r="J135" i="32"/>
  <c r="I135" i="32"/>
  <c r="H135" i="32"/>
  <c r="G135" i="32"/>
  <c r="F135" i="32"/>
  <c r="E135" i="32"/>
  <c r="D135" i="32"/>
  <c r="C135" i="32"/>
  <c r="B135" i="32"/>
  <c r="Z134" i="32"/>
  <c r="Y134" i="32"/>
  <c r="X134" i="32"/>
  <c r="W134" i="32"/>
  <c r="V134" i="32"/>
  <c r="U134" i="32"/>
  <c r="T134" i="32"/>
  <c r="S134" i="32"/>
  <c r="R134" i="32"/>
  <c r="Q134" i="32"/>
  <c r="P134" i="32"/>
  <c r="O134" i="32"/>
  <c r="N134" i="32"/>
  <c r="M134" i="32"/>
  <c r="L134" i="32"/>
  <c r="K134" i="32"/>
  <c r="J134" i="32"/>
  <c r="I134" i="32"/>
  <c r="H134" i="32"/>
  <c r="G134" i="32"/>
  <c r="F134" i="32"/>
  <c r="E134" i="32"/>
  <c r="D134" i="32"/>
  <c r="C134" i="32"/>
  <c r="B134" i="32"/>
  <c r="P18" i="26"/>
  <c r="O18" i="26"/>
  <c r="N18" i="26"/>
  <c r="M18" i="26"/>
  <c r="L18" i="26"/>
  <c r="K18" i="26"/>
  <c r="J18" i="26"/>
  <c r="I18" i="26"/>
  <c r="H18" i="26"/>
  <c r="G18" i="26"/>
  <c r="F18" i="26"/>
  <c r="E18" i="26"/>
  <c r="C18" i="26"/>
  <c r="P25" i="26"/>
  <c r="O25" i="26"/>
  <c r="N25" i="26"/>
  <c r="M25" i="26"/>
  <c r="L25" i="26"/>
  <c r="K25" i="26"/>
  <c r="J25" i="26"/>
  <c r="I25" i="26"/>
  <c r="H25" i="26"/>
  <c r="G25" i="26"/>
  <c r="F25" i="26"/>
  <c r="E25" i="26"/>
  <c r="D25" i="26"/>
  <c r="C25" i="26"/>
  <c r="P15" i="26"/>
  <c r="O15" i="26"/>
  <c r="N15" i="26"/>
  <c r="M15" i="26"/>
  <c r="L15" i="26"/>
  <c r="K15" i="26"/>
  <c r="J15" i="26"/>
  <c r="I15" i="26"/>
  <c r="H15" i="26"/>
  <c r="G15" i="26"/>
  <c r="F15" i="26"/>
  <c r="E15" i="26"/>
  <c r="D15" i="26"/>
  <c r="C15" i="26"/>
  <c r="P10" i="26"/>
  <c r="O10" i="26"/>
  <c r="N10" i="26"/>
  <c r="M10" i="26"/>
  <c r="L10" i="26"/>
  <c r="K10" i="26"/>
  <c r="J10" i="26"/>
  <c r="I10" i="26"/>
  <c r="H10" i="26"/>
  <c r="G10" i="26"/>
  <c r="F10" i="26"/>
  <c r="E10" i="26"/>
  <c r="D10" i="26"/>
  <c r="C10" i="26"/>
  <c r="P22" i="26"/>
  <c r="O22" i="26"/>
  <c r="N22" i="26"/>
  <c r="M22" i="26"/>
  <c r="L22" i="26"/>
  <c r="K22" i="26"/>
  <c r="J22" i="26"/>
  <c r="I22" i="26"/>
  <c r="H22" i="26"/>
  <c r="G22" i="26"/>
  <c r="F22" i="26"/>
  <c r="E22" i="26"/>
  <c r="D22" i="26"/>
  <c r="C22" i="26"/>
  <c r="P9" i="26"/>
  <c r="O9" i="26"/>
  <c r="N9" i="26"/>
  <c r="M9" i="26"/>
  <c r="L9" i="26"/>
  <c r="K9" i="26"/>
  <c r="J9" i="26"/>
  <c r="I9" i="26"/>
  <c r="H9" i="26"/>
  <c r="G9" i="26"/>
  <c r="F9" i="26"/>
  <c r="E9" i="26"/>
  <c r="D9" i="26"/>
  <c r="C9" i="26"/>
  <c r="P8" i="26"/>
  <c r="O8" i="26"/>
  <c r="N8" i="26"/>
  <c r="M8" i="26"/>
  <c r="L8" i="26"/>
  <c r="K8" i="26"/>
  <c r="J8" i="26"/>
  <c r="I8" i="26"/>
  <c r="H8" i="26"/>
  <c r="G8" i="26"/>
  <c r="F8" i="26"/>
  <c r="E8" i="26"/>
  <c r="D8" i="26"/>
  <c r="C8" i="26"/>
  <c r="P14" i="26"/>
  <c r="O14" i="26"/>
  <c r="N14" i="26"/>
  <c r="M14" i="26"/>
  <c r="L14" i="26"/>
  <c r="K14" i="26"/>
  <c r="J14" i="26"/>
  <c r="I14" i="26"/>
  <c r="H14" i="26"/>
  <c r="G14" i="26"/>
  <c r="F14" i="26"/>
  <c r="E14" i="26"/>
  <c r="D14" i="26"/>
  <c r="C14" i="26"/>
  <c r="P12" i="26"/>
  <c r="O12" i="26"/>
  <c r="N12" i="26"/>
  <c r="M12" i="26"/>
  <c r="L12" i="26"/>
  <c r="K12" i="26"/>
  <c r="J12" i="26"/>
  <c r="I12" i="26"/>
  <c r="H12" i="26"/>
  <c r="G12" i="26"/>
  <c r="F12" i="26"/>
  <c r="E12" i="26"/>
  <c r="D12" i="26"/>
  <c r="C12" i="26"/>
  <c r="P13" i="26"/>
  <c r="O13" i="26"/>
  <c r="N13" i="26"/>
  <c r="M13" i="26"/>
  <c r="L13" i="26"/>
  <c r="K13" i="26"/>
  <c r="J13" i="26"/>
  <c r="I13" i="26"/>
  <c r="H13" i="26"/>
  <c r="G13" i="26"/>
  <c r="F13" i="26"/>
  <c r="E13" i="26"/>
  <c r="D13" i="26"/>
  <c r="C13" i="26"/>
  <c r="P20" i="26"/>
  <c r="O20" i="26"/>
  <c r="N20" i="26"/>
  <c r="M20" i="26"/>
  <c r="L20" i="26"/>
  <c r="K20" i="26"/>
  <c r="J20" i="26"/>
  <c r="I20" i="26"/>
  <c r="H20" i="26"/>
  <c r="G20" i="26"/>
  <c r="F20" i="26"/>
  <c r="E20" i="26"/>
  <c r="D20" i="26"/>
  <c r="C20" i="26"/>
  <c r="P26" i="26"/>
  <c r="O26" i="26"/>
  <c r="N26" i="26"/>
  <c r="M26" i="26"/>
  <c r="L26" i="26"/>
  <c r="K26" i="26"/>
  <c r="J26" i="26"/>
  <c r="I26" i="26"/>
  <c r="H26" i="26"/>
  <c r="G26" i="26"/>
  <c r="F26" i="26"/>
  <c r="E26" i="26"/>
  <c r="D26" i="26"/>
  <c r="C26" i="26"/>
  <c r="P16" i="26"/>
  <c r="O16" i="26"/>
  <c r="N16" i="26"/>
  <c r="M16" i="26"/>
  <c r="L16" i="26"/>
  <c r="K16" i="26"/>
  <c r="J16" i="26"/>
  <c r="I16" i="26"/>
  <c r="H16" i="26"/>
  <c r="G16" i="26"/>
  <c r="F16" i="26"/>
  <c r="E16" i="26"/>
  <c r="D16" i="26"/>
  <c r="C16" i="26"/>
  <c r="P19" i="26"/>
  <c r="O19" i="26"/>
  <c r="N19" i="26"/>
  <c r="M19" i="26"/>
  <c r="L19" i="26"/>
  <c r="K19" i="26"/>
  <c r="J19" i="26"/>
  <c r="I19" i="26"/>
  <c r="H19" i="26"/>
  <c r="G19" i="26"/>
  <c r="F19" i="26"/>
  <c r="E19" i="26"/>
  <c r="D19" i="26"/>
  <c r="C19" i="26"/>
  <c r="P4" i="26"/>
  <c r="O4" i="26"/>
  <c r="N4" i="26"/>
  <c r="M4" i="26"/>
  <c r="L4" i="26"/>
  <c r="K4" i="26"/>
  <c r="J4" i="26"/>
  <c r="I4" i="26"/>
  <c r="H4" i="26"/>
  <c r="G4" i="26"/>
  <c r="F4" i="26"/>
  <c r="E4" i="26"/>
  <c r="D4" i="26"/>
  <c r="C4" i="26"/>
  <c r="P3" i="26"/>
  <c r="O3" i="26"/>
  <c r="N3" i="26"/>
  <c r="M3" i="26"/>
  <c r="L3" i="26"/>
  <c r="K3" i="26"/>
  <c r="J3" i="26"/>
  <c r="I3" i="26"/>
  <c r="H3" i="26"/>
  <c r="G3" i="26"/>
  <c r="F3" i="26"/>
  <c r="E3" i="26"/>
  <c r="D3" i="26"/>
  <c r="C3" i="26"/>
  <c r="P6" i="26"/>
  <c r="O6" i="26"/>
  <c r="N6" i="26"/>
  <c r="M6" i="26"/>
  <c r="L6" i="26"/>
  <c r="K6" i="26"/>
  <c r="J6" i="26"/>
  <c r="I6" i="26"/>
  <c r="H6" i="26"/>
  <c r="G6" i="26"/>
  <c r="F6" i="26"/>
  <c r="E6" i="26"/>
  <c r="D6" i="26"/>
  <c r="C6" i="26"/>
  <c r="P17" i="26"/>
  <c r="O17" i="26"/>
  <c r="N17" i="26"/>
  <c r="M17" i="26"/>
  <c r="L17" i="26"/>
  <c r="K17" i="26"/>
  <c r="J17" i="26"/>
  <c r="I17" i="26"/>
  <c r="H17" i="26"/>
  <c r="G17" i="26"/>
  <c r="F17" i="26"/>
  <c r="E17" i="26"/>
  <c r="D17" i="26"/>
  <c r="C17" i="26"/>
  <c r="P21" i="26"/>
  <c r="O21" i="26"/>
  <c r="N21" i="26"/>
  <c r="M21" i="26"/>
  <c r="L21" i="26"/>
  <c r="K21" i="26"/>
  <c r="J21" i="26"/>
  <c r="I21" i="26"/>
  <c r="H21" i="26"/>
  <c r="G21" i="26"/>
  <c r="F21" i="26"/>
  <c r="E21" i="26"/>
  <c r="D21" i="26"/>
  <c r="C21" i="26"/>
  <c r="P24" i="26"/>
  <c r="O24" i="26"/>
  <c r="N24" i="26"/>
  <c r="M24" i="26"/>
  <c r="L24" i="26"/>
  <c r="K24" i="26"/>
  <c r="J24" i="26"/>
  <c r="I24" i="26"/>
  <c r="H24" i="26"/>
  <c r="G24" i="26"/>
  <c r="F24" i="26"/>
  <c r="E24" i="26"/>
  <c r="D24" i="26"/>
  <c r="C24" i="26"/>
  <c r="P11" i="26"/>
  <c r="O11" i="26"/>
  <c r="N11" i="26"/>
  <c r="M11" i="26"/>
  <c r="L11" i="26"/>
  <c r="K11" i="26"/>
  <c r="J11" i="26"/>
  <c r="I11" i="26"/>
  <c r="H11" i="26"/>
  <c r="G11" i="26"/>
  <c r="F11" i="26"/>
  <c r="E11" i="26"/>
  <c r="D11" i="26"/>
  <c r="C11" i="26"/>
  <c r="P5" i="26"/>
  <c r="O5" i="26"/>
  <c r="N5" i="26"/>
  <c r="M5" i="26"/>
  <c r="L5" i="26"/>
  <c r="K5" i="26"/>
  <c r="J5" i="26"/>
  <c r="I5" i="26"/>
  <c r="H5" i="26"/>
  <c r="G5" i="26"/>
  <c r="F5" i="26"/>
  <c r="E5" i="26"/>
  <c r="D5" i="26"/>
  <c r="C5" i="26"/>
  <c r="P2" i="26"/>
  <c r="O2" i="26"/>
  <c r="N2" i="26"/>
  <c r="M2" i="26"/>
  <c r="L2" i="26"/>
  <c r="K2" i="26"/>
  <c r="J2" i="26"/>
  <c r="I2" i="26"/>
  <c r="H2" i="26"/>
  <c r="G2" i="26"/>
  <c r="F2" i="26"/>
  <c r="E2" i="26"/>
  <c r="D2" i="26"/>
  <c r="C2" i="26"/>
  <c r="P27" i="26"/>
  <c r="O27" i="26"/>
  <c r="N27" i="26"/>
  <c r="M27" i="26"/>
  <c r="L27" i="26"/>
  <c r="K27" i="26"/>
  <c r="J27" i="26"/>
  <c r="I27" i="26"/>
  <c r="H27" i="26"/>
  <c r="G27" i="26"/>
  <c r="F27" i="26"/>
  <c r="E27" i="26"/>
  <c r="D27" i="26"/>
  <c r="C27" i="26"/>
  <c r="P7" i="26"/>
  <c r="O7" i="26"/>
  <c r="N7" i="26"/>
  <c r="M7" i="26"/>
  <c r="L7" i="26"/>
  <c r="K7" i="26"/>
  <c r="J7" i="26"/>
  <c r="I7" i="26"/>
  <c r="H7" i="26"/>
  <c r="G7" i="26"/>
  <c r="F7" i="26"/>
  <c r="E7" i="26"/>
  <c r="C7" i="26"/>
  <c r="D2" i="27"/>
  <c r="B3" i="23"/>
  <c r="B5" i="23"/>
  <c r="B4" i="23"/>
  <c r="B6" i="23"/>
  <c r="B7" i="23"/>
  <c r="B8" i="23"/>
  <c r="B9" i="23"/>
  <c r="B11" i="23"/>
  <c r="B13" i="23"/>
  <c r="B12" i="23"/>
  <c r="B14" i="23"/>
  <c r="B15" i="23"/>
  <c r="B16" i="23"/>
  <c r="B17" i="23"/>
  <c r="B20" i="23"/>
  <c r="B18" i="23"/>
  <c r="B19" i="23"/>
  <c r="B21" i="23"/>
  <c r="B22" i="23"/>
  <c r="B24" i="23"/>
  <c r="B26" i="23"/>
  <c r="B25" i="23"/>
  <c r="A758" i="17"/>
  <c r="A128" i="17"/>
  <c r="A801" i="17"/>
  <c r="A101" i="17"/>
  <c r="A25" i="17"/>
  <c r="A757" i="17"/>
  <c r="A772" i="17"/>
  <c r="A685" i="17"/>
  <c r="A736" i="17"/>
  <c r="A143" i="17"/>
  <c r="A409" i="17"/>
  <c r="A457" i="17"/>
  <c r="A435" i="17"/>
  <c r="A477" i="17"/>
  <c r="A782" i="17"/>
  <c r="A723" i="17"/>
  <c r="A563" i="17"/>
  <c r="A291" i="17"/>
  <c r="A645" i="17"/>
  <c r="A877" i="17"/>
  <c r="A809" i="17"/>
  <c r="A789" i="17"/>
  <c r="A785" i="17"/>
  <c r="A288" i="17"/>
  <c r="A144" i="17"/>
  <c r="A458" i="17"/>
  <c r="A777" i="17"/>
  <c r="A589" i="17"/>
  <c r="A34" i="17"/>
  <c r="A65" i="17"/>
  <c r="A53" i="17"/>
  <c r="A879" i="17"/>
  <c r="A870" i="17"/>
  <c r="A729" i="17"/>
  <c r="A519" i="17"/>
  <c r="A507" i="17"/>
  <c r="A668" i="17"/>
  <c r="A571" i="17"/>
  <c r="A484" i="17"/>
  <c r="A684" i="17"/>
  <c r="A137" i="17"/>
  <c r="A542" i="17"/>
  <c r="A416" i="17"/>
  <c r="A761" i="17"/>
  <c r="A393" i="17"/>
  <c r="A686" i="17"/>
  <c r="A359" i="17"/>
  <c r="A505" i="17"/>
  <c r="A832" i="17"/>
  <c r="A30" i="17"/>
  <c r="A849" i="17"/>
  <c r="A168" i="17"/>
  <c r="A358" i="17"/>
  <c r="A276" i="17"/>
  <c r="A503" i="17"/>
  <c r="A380" i="17"/>
  <c r="A712" i="17"/>
  <c r="A722" i="17"/>
  <c r="A379" i="17"/>
  <c r="A491" i="17"/>
  <c r="A268" i="17"/>
  <c r="A612" i="17"/>
  <c r="A45" i="17"/>
  <c r="A335" i="17"/>
  <c r="A36" i="17"/>
  <c r="A830" i="17"/>
  <c r="A373" i="17"/>
  <c r="A153" i="17"/>
  <c r="A707" i="17"/>
  <c r="A788" i="17"/>
  <c r="A456" i="17"/>
  <c r="A279" i="17"/>
  <c r="A433" i="17"/>
  <c r="A103" i="17"/>
  <c r="A711" i="17"/>
  <c r="A710" i="17"/>
  <c r="A504" i="17"/>
  <c r="A478" i="17"/>
  <c r="A50" i="17"/>
  <c r="A590" i="17"/>
  <c r="A455" i="17"/>
  <c r="A721" i="17"/>
  <c r="A468" i="17"/>
  <c r="A47" i="17"/>
  <c r="A270" i="17"/>
  <c r="A424" i="17"/>
  <c r="A412" i="17"/>
  <c r="A620" i="17"/>
  <c r="A16" i="17"/>
  <c r="A665" i="17"/>
  <c r="A177" i="17"/>
  <c r="A11" i="17"/>
  <c r="A271" i="17"/>
  <c r="A142" i="17"/>
  <c r="A89" i="17"/>
  <c r="A878" i="17"/>
  <c r="A587" i="17"/>
  <c r="A655" i="17"/>
  <c r="A653" i="17"/>
  <c r="A652" i="17"/>
  <c r="A635" i="17"/>
  <c r="A615" i="17"/>
  <c r="A644" i="17"/>
  <c r="A207" i="17"/>
  <c r="A862" i="17"/>
  <c r="A628" i="17"/>
  <c r="A90" i="17"/>
  <c r="A728" i="17"/>
  <c r="A727" i="17"/>
  <c r="A67" i="17"/>
  <c r="A131" i="17"/>
  <c r="A378" i="17"/>
  <c r="A765" i="17"/>
  <c r="A269" i="17"/>
  <c r="A234" i="17"/>
  <c r="A290" i="17"/>
  <c r="A179" i="17"/>
  <c r="A178" i="17"/>
  <c r="A427" i="17"/>
  <c r="A229" i="17"/>
  <c r="A228" i="17"/>
  <c r="A675" i="17"/>
  <c r="A52" i="17"/>
  <c r="A643" i="17"/>
  <c r="A152" i="17"/>
  <c r="A822" i="17"/>
  <c r="A678" i="17"/>
  <c r="A768" i="17"/>
  <c r="A576" i="17"/>
  <c r="A613" i="17"/>
  <c r="A750" i="17"/>
  <c r="A740" i="17"/>
  <c r="A580" i="17"/>
  <c r="A544" i="17"/>
  <c r="A800" i="17"/>
  <c r="A408" i="17"/>
  <c r="A331" i="17"/>
  <c r="A461" i="17"/>
  <c r="A265" i="17"/>
  <c r="A146" i="17"/>
  <c r="A585" i="17"/>
  <c r="A158" i="17"/>
  <c r="A167" i="17"/>
  <c r="A206" i="17"/>
  <c r="A277" i="17"/>
  <c r="A848" i="17"/>
  <c r="A124" i="17"/>
  <c r="A213" i="17"/>
  <c r="A802" i="17"/>
  <c r="A407" i="17"/>
  <c r="A535" i="17"/>
  <c r="A420" i="17"/>
  <c r="A718" i="17"/>
  <c r="A803" i="17"/>
  <c r="A33" i="17"/>
  <c r="A539" i="17"/>
  <c r="A440" i="17"/>
  <c r="A541" i="17"/>
  <c r="A241" i="17"/>
  <c r="A751" i="17"/>
  <c r="A166" i="17"/>
  <c r="A95" i="17"/>
  <c r="A330" i="17"/>
  <c r="A811" i="17"/>
  <c r="A815" i="17"/>
  <c r="A267" i="17"/>
  <c r="A308" i="17"/>
  <c r="A795" i="17"/>
  <c r="A376" i="17"/>
  <c r="A303" i="17"/>
  <c r="A375" i="17"/>
  <c r="A307" i="17"/>
  <c r="A346" i="17"/>
  <c r="A564" i="17"/>
  <c r="A370" i="17"/>
  <c r="A286" i="17"/>
  <c r="A577" i="17"/>
  <c r="A575" i="17"/>
  <c r="A837" i="17"/>
  <c r="A607" i="17"/>
  <c r="A726" i="17"/>
  <c r="A605" i="17"/>
  <c r="A574" i="17"/>
  <c r="A573" i="17"/>
  <c r="A604" i="17"/>
  <c r="A490" i="17"/>
  <c r="A467" i="17"/>
  <c r="A306" i="17"/>
  <c r="A324" i="17"/>
  <c r="A82" i="17"/>
  <c r="A641" i="17"/>
  <c r="A24" i="17"/>
  <c r="A244" i="17"/>
  <c r="A783" i="17"/>
  <c r="A670" i="17"/>
  <c r="A672" i="17"/>
  <c r="A26" i="17"/>
  <c r="A292" i="17"/>
  <c r="A21" i="17"/>
  <c r="A39" i="17"/>
  <c r="A357" i="17"/>
  <c r="A232" i="17"/>
  <c r="A183" i="17"/>
  <c r="A263" i="17"/>
  <c r="A345" i="17"/>
  <c r="A278" i="17"/>
  <c r="A829" i="17"/>
  <c r="A295" i="17"/>
  <c r="A741" i="17"/>
  <c r="A533" i="17"/>
  <c r="A648" i="17"/>
  <c r="A570" i="17"/>
  <c r="A115" i="17"/>
  <c r="A70" i="17"/>
  <c r="A231" i="17"/>
  <c r="A804" i="17"/>
  <c r="A344" i="17"/>
  <c r="A876" i="17"/>
  <c r="A174" i="17"/>
  <c r="A161" i="17"/>
  <c r="A187" i="17"/>
  <c r="A692" i="17"/>
  <c r="A581" i="17"/>
  <c r="A734" i="17"/>
  <c r="A481" i="17"/>
  <c r="A660" i="17"/>
  <c r="A480" i="17"/>
  <c r="A479" i="17"/>
  <c r="A20" i="17"/>
  <c r="A551" i="17"/>
  <c r="A192" i="17"/>
  <c r="A312" i="17"/>
  <c r="A528" i="17"/>
  <c r="A790" i="17"/>
  <c r="A343" i="17"/>
  <c r="A396" i="17"/>
  <c r="A395" i="17"/>
  <c r="A406" i="17"/>
  <c r="A569" i="17"/>
  <c r="A866" i="17"/>
  <c r="A874" i="17"/>
  <c r="A418" i="17"/>
  <c r="A417" i="17"/>
  <c r="A869" i="17"/>
  <c r="A284" i="17"/>
  <c r="A546" i="17"/>
  <c r="A567" i="17"/>
  <c r="A621" i="17"/>
  <c r="A516" i="17"/>
  <c r="A99" i="17"/>
  <c r="A554" i="17"/>
  <c r="A297" i="17"/>
  <c r="A296" i="17"/>
  <c r="A323" i="17"/>
  <c r="A46" i="17"/>
  <c r="A23" i="17"/>
  <c r="A597" i="17"/>
  <c r="A22" i="17"/>
  <c r="A598" i="17"/>
  <c r="A522" i="17"/>
  <c r="A887" i="17"/>
  <c r="A190" i="17"/>
  <c r="A807" i="17"/>
  <c r="A536" i="17"/>
  <c r="A847" i="17"/>
  <c r="A475" i="17"/>
  <c r="A191" i="17"/>
  <c r="A540" i="17"/>
  <c r="A696" i="17"/>
  <c r="A431" i="17"/>
  <c r="A489" i="17"/>
  <c r="A151" i="17"/>
  <c r="A713" i="17"/>
  <c r="A555" i="17"/>
  <c r="A298" i="17"/>
  <c r="A377" i="17"/>
  <c r="A309" i="17"/>
  <c r="A702" i="17"/>
  <c r="A743" i="17"/>
  <c r="A98" i="17"/>
  <c r="A562" i="17"/>
  <c r="A784" i="17"/>
  <c r="A272" i="17"/>
  <c r="A83" i="17"/>
  <c r="A132" i="17"/>
  <c r="A57" i="17"/>
  <c r="A182" i="17"/>
  <c r="A819" i="17"/>
  <c r="A464" i="17"/>
  <c r="A139" i="17"/>
  <c r="A831" i="17"/>
  <c r="A113" i="17"/>
  <c r="A348" i="17"/>
  <c r="A313" i="17"/>
  <c r="A304" i="17"/>
  <c r="A552" i="17"/>
  <c r="A185" i="17"/>
  <c r="A556" i="17"/>
  <c r="A356" i="17"/>
  <c r="A760" i="17"/>
  <c r="A29" i="17"/>
  <c r="A86" i="17"/>
  <c r="A31" i="17"/>
  <c r="A853" i="17"/>
  <c r="A846" i="17"/>
  <c r="A845" i="17"/>
  <c r="A844" i="17"/>
  <c r="A843" i="17"/>
  <c r="A372" i="17"/>
  <c r="A371" i="17"/>
  <c r="A595" i="17"/>
  <c r="A250" i="17"/>
  <c r="A134" i="17"/>
  <c r="A342" i="17"/>
  <c r="A410" i="17"/>
  <c r="A827" i="17"/>
  <c r="A886" i="17"/>
  <c r="A813" i="17"/>
  <c r="A821" i="17"/>
  <c r="A300" i="17"/>
  <c r="A842" i="17"/>
  <c r="A841" i="17"/>
  <c r="A812" i="17"/>
  <c r="A814" i="17"/>
  <c r="A649" i="17"/>
  <c r="A548" i="17"/>
  <c r="A836" i="17"/>
  <c r="A840" i="17"/>
  <c r="A826" i="17"/>
  <c r="A823" i="17"/>
  <c r="A835" i="17"/>
  <c r="A820" i="17"/>
  <c r="A717" i="17"/>
  <c r="A825" i="17"/>
  <c r="A818" i="17"/>
  <c r="A447" i="17"/>
  <c r="A855" i="17"/>
  <c r="A773" i="17"/>
  <c r="A817" i="17"/>
  <c r="A834" i="17"/>
  <c r="A839" i="17"/>
  <c r="A816" i="17"/>
  <c r="A852" i="17"/>
  <c r="A37" i="17"/>
  <c r="A851" i="17"/>
  <c r="A850" i="17"/>
  <c r="A40" i="17"/>
  <c r="A3" i="17"/>
  <c r="A28" i="17"/>
  <c r="A799" i="17"/>
  <c r="A71" i="17"/>
  <c r="A766" i="17"/>
  <c r="A769" i="17"/>
  <c r="A245" i="17"/>
  <c r="A227" i="17"/>
  <c r="A594" i="17"/>
  <c r="A521" i="17"/>
  <c r="A203" i="17"/>
  <c r="A633" i="17"/>
  <c r="A545" i="17"/>
  <c r="A706" i="17"/>
  <c r="A321" i="17"/>
  <c r="A48" i="17"/>
  <c r="A314" i="17"/>
  <c r="A136" i="17"/>
  <c r="A164" i="17"/>
  <c r="A138" i="17"/>
  <c r="A341" i="17"/>
  <c r="A437" i="17"/>
  <c r="A767" i="17"/>
  <c r="A770" i="17"/>
  <c r="A715" i="17"/>
  <c r="A881" i="17"/>
  <c r="A441" i="17"/>
  <c r="A512" i="17"/>
  <c r="A511" i="17"/>
  <c r="A614" i="17"/>
  <c r="A647" i="17"/>
  <c r="A756" i="17"/>
  <c r="A752" i="17"/>
  <c r="A487" i="17"/>
  <c r="A764" i="17"/>
  <c r="A742" i="17"/>
  <c r="A720" i="17"/>
  <c r="A725" i="17"/>
  <c r="A109" i="17"/>
  <c r="A739" i="17"/>
  <c r="A640" i="17"/>
  <c r="A78" i="17"/>
  <c r="A219" i="17"/>
  <c r="A543" i="17"/>
  <c r="A42" i="17"/>
  <c r="A669" i="17"/>
  <c r="A123" i="17"/>
  <c r="A287" i="17"/>
  <c r="A96" i="17"/>
  <c r="A636" i="17"/>
  <c r="A775" i="17"/>
  <c r="A674" i="17"/>
  <c r="A664" i="17"/>
  <c r="A663" i="17"/>
  <c r="A87" i="17"/>
  <c r="A732" i="17"/>
  <c r="A85" i="17"/>
  <c r="A627" i="17"/>
  <c r="A485" i="17"/>
  <c r="A4" i="17"/>
  <c r="A774" i="17"/>
  <c r="A100" i="17"/>
  <c r="A15" i="17"/>
  <c r="A779" i="17"/>
  <c r="A392" i="17"/>
  <c r="A510" i="17"/>
  <c r="A93" i="17"/>
  <c r="A744" i="17"/>
  <c r="A549" i="17"/>
  <c r="A43" i="17"/>
  <c r="A198" i="17"/>
  <c r="A599" i="17"/>
  <c r="A14" i="17"/>
  <c r="A9" i="17"/>
  <c r="A79" i="17"/>
  <c r="A69" i="17"/>
  <c r="A68" i="17"/>
  <c r="A216" i="17"/>
  <c r="A225" i="17"/>
  <c r="A215" i="17"/>
  <c r="A77" i="17"/>
  <c r="A8" i="17"/>
  <c r="A583" i="17"/>
  <c r="A181" i="17"/>
  <c r="A162" i="17"/>
  <c r="A160" i="17"/>
  <c r="A159" i="17"/>
  <c r="A221" i="17"/>
  <c r="A274" i="17"/>
  <c r="A156" i="17"/>
  <c r="A147" i="17"/>
  <c r="A7" i="17"/>
  <c r="A105" i="17"/>
  <c r="A13" i="17"/>
  <c r="A104" i="17"/>
  <c r="A102" i="17"/>
  <c r="A6" i="17"/>
  <c r="A201" i="17"/>
  <c r="A217" i="17"/>
  <c r="A394" i="17"/>
  <c r="A414" i="17"/>
  <c r="A531" i="17"/>
  <c r="A189" i="17"/>
  <c r="A12" i="17"/>
  <c r="A526" i="17"/>
  <c r="A796" i="17"/>
  <c r="A639" i="17"/>
  <c r="A114" i="17"/>
  <c r="A56" i="17"/>
  <c r="A524" i="17"/>
  <c r="A579" i="17"/>
  <c r="A810" i="17"/>
  <c r="A863" i="17"/>
  <c r="A682" i="17"/>
  <c r="A391" i="17"/>
  <c r="A534" i="17"/>
  <c r="A294" i="17"/>
  <c r="A281" i="17"/>
  <c r="A865" i="17"/>
  <c r="A514" i="17"/>
  <c r="A873" i="17"/>
  <c r="A550" i="17"/>
  <c r="A632" i="17"/>
  <c r="A623" i="17"/>
  <c r="A223" i="17"/>
  <c r="A222" i="17"/>
  <c r="A133" i="17"/>
  <c r="A163" i="17"/>
  <c r="A94" i="17"/>
  <c r="A116" i="17"/>
  <c r="A148" i="17"/>
  <c r="A558" i="17"/>
  <c r="A27" i="17"/>
  <c r="A654" i="17"/>
  <c r="A776" i="17"/>
  <c r="A560" i="17"/>
  <c r="A226" i="17"/>
  <c r="A432" i="17"/>
  <c r="A73" i="17"/>
  <c r="A72" i="17"/>
  <c r="A120" i="17"/>
  <c r="A121" i="17"/>
  <c r="A122" i="17"/>
  <c r="A119" i="17"/>
  <c r="A199" i="17"/>
  <c r="A205" i="17"/>
  <c r="A218" i="17"/>
  <c r="A520" i="17"/>
  <c r="A44" i="17"/>
  <c r="A347" i="17"/>
  <c r="A617" i="17"/>
  <c r="A415" i="17"/>
  <c r="A63" i="17"/>
  <c r="A786" i="17"/>
  <c r="A41" i="17"/>
  <c r="A88" i="17"/>
  <c r="A805" i="17"/>
  <c r="A618" i="17"/>
  <c r="A600" i="17"/>
  <c r="A759" i="17"/>
  <c r="A282" i="17"/>
  <c r="A186" i="17"/>
  <c r="A311" i="17"/>
  <c r="A108" i="17"/>
  <c r="A508" i="17"/>
  <c r="A634" i="17"/>
  <c r="A679" i="17"/>
  <c r="A262" i="17"/>
  <c r="A266" i="17"/>
  <c r="A794" i="17"/>
  <c r="A360" i="17"/>
  <c r="A165" i="17"/>
  <c r="A19" i="17"/>
  <c r="A854" i="17"/>
  <c r="A252" i="17"/>
  <c r="A419" i="17"/>
  <c r="A676" i="17"/>
  <c r="A173" i="17"/>
  <c r="A259" i="17"/>
  <c r="A107" i="17"/>
  <c r="A106" i="17"/>
  <c r="A340" i="17"/>
  <c r="A339" i="17"/>
  <c r="A405" i="17"/>
  <c r="A320" i="17"/>
  <c r="A319" i="17"/>
  <c r="A369" i="17"/>
  <c r="A318" i="17"/>
  <c r="A404" i="17"/>
  <c r="A338" i="17"/>
  <c r="A17" i="17"/>
  <c r="A403" i="17"/>
  <c r="A530" i="17"/>
  <c r="A32" i="17"/>
  <c r="A202" i="17"/>
  <c r="A196" i="17"/>
  <c r="A195" i="17"/>
  <c r="A194" i="17"/>
  <c r="A224" i="17"/>
  <c r="A748" i="17"/>
  <c r="A111" i="17"/>
  <c r="A596" i="17"/>
  <c r="A824" i="17"/>
  <c r="A473" i="17"/>
  <c r="A402" i="17"/>
  <c r="A145" i="17"/>
  <c r="A141" i="17"/>
  <c r="A694" i="17"/>
  <c r="A472" i="17"/>
  <c r="A680" i="17"/>
  <c r="A858" i="17"/>
  <c r="A885" i="17"/>
  <c r="A572" i="17"/>
  <c r="A246" i="17"/>
  <c r="A778" i="17"/>
  <c r="A798" i="17"/>
  <c r="A518" i="17"/>
  <c r="A622" i="17"/>
  <c r="A797" i="17"/>
  <c r="A462" i="17"/>
  <c r="A135" i="17"/>
  <c r="A236" i="17"/>
  <c r="A450" i="17"/>
  <c r="A771" i="17"/>
  <c r="A35" i="17"/>
  <c r="A54" i="17"/>
  <c r="A368" i="17"/>
  <c r="A390" i="17"/>
  <c r="A389" i="17"/>
  <c r="A401" i="17"/>
  <c r="A125" i="17"/>
  <c r="A18" i="17"/>
  <c r="A112" i="17"/>
  <c r="A51" i="17"/>
  <c r="A118" i="17"/>
  <c r="A249" i="17"/>
  <c r="A248" i="17"/>
  <c r="A247" i="17"/>
  <c r="A155" i="17"/>
  <c r="A149" i="17"/>
  <c r="A197" i="17"/>
  <c r="A289" i="17"/>
  <c r="A547" i="17"/>
  <c r="A423" i="17"/>
  <c r="A355" i="17"/>
  <c r="A426" i="17"/>
  <c r="A425" i="17"/>
  <c r="A422" i="17"/>
  <c r="A337" i="17"/>
  <c r="A388" i="17"/>
  <c r="A117" i="17"/>
  <c r="A566" i="17"/>
  <c r="A700" i="17"/>
  <c r="A525" i="17"/>
  <c r="A273" i="17"/>
  <c r="A532" i="17"/>
  <c r="A254" i="17"/>
  <c r="A302" i="17"/>
  <c r="A169" i="17"/>
  <c r="A413" i="17"/>
  <c r="A58" i="17"/>
  <c r="A857" i="17"/>
  <c r="A257" i="17"/>
  <c r="A256" i="17"/>
  <c r="A301" i="17"/>
  <c r="A255" i="17"/>
  <c r="A429" i="17"/>
  <c r="A781" i="17"/>
  <c r="A793" i="17"/>
  <c r="A792" i="17"/>
  <c r="A538" i="17"/>
  <c r="A400" i="17"/>
  <c r="A349" i="17"/>
  <c r="A690" i="17"/>
  <c r="A611" i="17"/>
  <c r="A561" i="17"/>
  <c r="A787" i="17"/>
  <c r="A336" i="17"/>
  <c r="A493" i="17"/>
  <c r="A387" i="17"/>
  <c r="A492" i="17"/>
  <c r="A498" i="17"/>
  <c r="A399" i="17"/>
  <c r="A367" i="17"/>
  <c r="A354" i="17"/>
  <c r="A366" i="17"/>
  <c r="A619" i="17"/>
  <c r="A501" i="17"/>
  <c r="A172" i="17"/>
  <c r="A2" i="17"/>
  <c r="A833" i="17"/>
  <c r="A81" i="17"/>
  <c r="A80" i="17"/>
  <c r="A5" i="17"/>
  <c r="A763" i="17"/>
  <c r="A351" i="17"/>
  <c r="A872" i="17"/>
  <c r="A586" i="17"/>
  <c r="A305" i="17"/>
  <c r="A856" i="17"/>
  <c r="A411" i="17"/>
  <c r="A705" i="17"/>
  <c r="A747" i="17"/>
  <c r="A317" i="17"/>
  <c r="A474" i="17"/>
  <c r="A325" i="17"/>
  <c r="A326" i="17"/>
  <c r="A506" i="17"/>
  <c r="A453" i="17"/>
  <c r="A466" i="17"/>
  <c r="A110" i="17"/>
  <c r="A129" i="17"/>
  <c r="A749" i="17"/>
  <c r="A97" i="17"/>
  <c r="A753" i="17"/>
  <c r="A293" i="17"/>
  <c r="A258" i="17"/>
  <c r="A238" i="17"/>
  <c r="A237" i="17"/>
  <c r="A608" i="17"/>
  <c r="A130" i="17"/>
  <c r="A709" i="17"/>
  <c r="A667" i="17"/>
  <c r="A884" i="17"/>
  <c r="A754" i="17"/>
  <c r="A261" i="17"/>
  <c r="A386" i="17"/>
  <c r="A500" i="17"/>
  <c r="A499" i="17"/>
  <c r="A497" i="17"/>
  <c r="A496" i="17"/>
  <c r="A502" i="17"/>
  <c r="A385" i="17"/>
  <c r="A683" i="17"/>
  <c r="A671" i="17"/>
  <c r="A553" i="17"/>
  <c r="A280" i="17"/>
  <c r="A49" i="17"/>
  <c r="A673" i="17"/>
  <c r="A242" i="17"/>
  <c r="A808" i="17"/>
  <c r="A486" i="17"/>
  <c r="A353" i="17"/>
  <c r="A334" i="17"/>
  <c r="A352" i="17"/>
  <c r="A438" i="17"/>
  <c r="A365" i="17"/>
  <c r="A364" i="17"/>
  <c r="A240" i="17"/>
  <c r="A333" i="17"/>
  <c r="A332" i="17"/>
  <c r="A154" i="17"/>
  <c r="A459" i="17"/>
  <c r="A322" i="17"/>
  <c r="A470" i="17"/>
  <c r="A592" i="17"/>
  <c r="A398" i="17"/>
  <c r="A439" i="17"/>
  <c r="A476" i="17"/>
  <c r="A868" i="17"/>
  <c r="A838" i="17"/>
  <c r="A140" i="17"/>
  <c r="A882" i="17"/>
  <c r="A517" i="17"/>
  <c r="A275" i="17"/>
  <c r="A436" i="17"/>
  <c r="A60" i="17"/>
  <c r="A871" i="17"/>
  <c r="A446" i="17"/>
  <c r="A745" i="17"/>
  <c r="A445" i="17"/>
  <c r="A687" i="17"/>
  <c r="A264" i="17"/>
  <c r="A64" i="17"/>
  <c r="A883" i="17"/>
  <c r="A515" i="17"/>
  <c r="A430" i="17"/>
  <c r="A315" i="17"/>
  <c r="A703" i="17"/>
  <c r="A719" i="17"/>
  <c r="A762" i="17"/>
  <c r="A180" i="17"/>
  <c r="A631" i="17"/>
  <c r="A626" i="17"/>
  <c r="A630" i="17"/>
  <c r="A625" i="17"/>
  <c r="A200" i="17"/>
  <c r="A509" i="17"/>
  <c r="A646" i="17"/>
  <c r="A867" i="17"/>
  <c r="A861" i="17"/>
  <c r="A176" i="17"/>
  <c r="A230" i="17"/>
  <c r="A260" i="17"/>
  <c r="A688" i="17"/>
  <c r="A463" i="17"/>
  <c r="A698" i="17"/>
  <c r="A864" i="17"/>
  <c r="A616" i="17"/>
  <c r="A471" i="17"/>
  <c r="A482" i="17"/>
  <c r="A465" i="17"/>
  <c r="A384" i="17"/>
  <c r="A299" i="17"/>
  <c r="A350" i="17"/>
  <c r="A658" i="17"/>
  <c r="A657" i="17"/>
  <c r="A656" i="17"/>
  <c r="A449" i="17"/>
  <c r="A650" i="17"/>
  <c r="A860" i="17"/>
  <c r="A875" i="17"/>
  <c r="A170" i="17"/>
  <c r="A220" i="17"/>
  <c r="A701" i="17"/>
  <c r="A697" i="17"/>
  <c r="A209" i="17"/>
  <c r="A208" i="17"/>
  <c r="A211" i="17"/>
  <c r="A210" i="17"/>
  <c r="A61" i="17"/>
  <c r="A659" i="17"/>
  <c r="A662" i="17"/>
  <c r="A661" i="17"/>
  <c r="A310" i="17"/>
  <c r="A629" i="17"/>
  <c r="A624" i="17"/>
  <c r="A175" i="17"/>
  <c r="A651" i="17"/>
  <c r="A704" i="17"/>
  <c r="A75" i="17"/>
  <c r="A383" i="17"/>
  <c r="A316" i="17"/>
  <c r="A421" i="17"/>
  <c r="A62" i="17"/>
  <c r="A483" i="17"/>
  <c r="A253" i="17"/>
  <c r="A584" i="17"/>
  <c r="A285" i="17"/>
  <c r="A513" i="17"/>
  <c r="A452" i="17"/>
  <c r="A451" i="17"/>
  <c r="A559" i="17"/>
  <c r="A738" i="17"/>
  <c r="A730" i="17"/>
  <c r="A780" i="17"/>
  <c r="A699" i="17"/>
  <c r="A235" i="17"/>
  <c r="A243" i="17"/>
  <c r="A454" i="17"/>
  <c r="A880" i="17"/>
  <c r="A565" i="17"/>
  <c r="A610" i="17"/>
  <c r="A442" i="17"/>
  <c r="A448" i="17"/>
  <c r="A582" i="17"/>
  <c r="A251" i="17"/>
  <c r="A443" i="17"/>
  <c r="A806" i="17"/>
  <c r="A578" i="17"/>
  <c r="A791" i="17"/>
  <c r="A591" i="17"/>
  <c r="A495" i="17"/>
  <c r="A494" i="17"/>
  <c r="A689" i="17"/>
  <c r="A691" i="17"/>
  <c r="A374" i="17"/>
  <c r="A603" i="17"/>
  <c r="A157" i="17"/>
  <c r="A606" i="17"/>
  <c r="A460" i="17"/>
  <c r="A55" i="17"/>
  <c r="A693" i="17"/>
  <c r="A557" i="17"/>
  <c r="A568" i="17"/>
  <c r="A363" i="17"/>
  <c r="A382" i="17"/>
  <c r="A362" i="17"/>
  <c r="A329" i="17"/>
  <c r="A328" i="17"/>
  <c r="A327" i="17"/>
  <c r="A695" i="17"/>
  <c r="A397" i="17"/>
  <c r="A361" i="17"/>
  <c r="A66" i="17"/>
  <c r="A84" i="17"/>
  <c r="A171" i="17"/>
  <c r="A184" i="17"/>
  <c r="A233" i="17"/>
  <c r="A523" i="17"/>
  <c r="A681" i="17"/>
  <c r="A601" i="17"/>
  <c r="A828" i="17"/>
  <c r="A444" i="17"/>
  <c r="A428" i="17"/>
  <c r="A212" i="17"/>
  <c r="A642" i="17"/>
  <c r="A859" i="17"/>
  <c r="A188" i="17"/>
  <c r="A214" i="17"/>
  <c r="A537" i="17"/>
  <c r="A488" i="17"/>
  <c r="A469" i="17"/>
  <c r="A381" i="17"/>
  <c r="A126" i="17"/>
  <c r="A127" i="17"/>
  <c r="A239" i="17"/>
  <c r="A91" i="17"/>
  <c r="A92" i="17"/>
  <c r="A677" i="17"/>
  <c r="A737" i="17"/>
  <c r="A150" i="17"/>
  <c r="A593" i="17"/>
  <c r="A638" i="17"/>
  <c r="A637" i="17"/>
  <c r="A204" i="17"/>
  <c r="A283" i="17"/>
  <c r="A10" i="17"/>
  <c r="A74" i="17"/>
  <c r="A529" i="17"/>
  <c r="A527" i="17"/>
  <c r="A59" i="17"/>
  <c r="A755" i="17"/>
  <c r="A746" i="17"/>
  <c r="A193" i="17"/>
  <c r="B361" i="32" l="1"/>
  <c r="C361" i="32"/>
  <c r="D361" i="32"/>
  <c r="F361" i="32"/>
  <c r="N361" i="32"/>
  <c r="E361" i="32"/>
  <c r="G361" i="32"/>
  <c r="H361" i="32"/>
  <c r="I361" i="32"/>
  <c r="Q361" i="32"/>
  <c r="G23" i="23"/>
  <c r="C7" i="23" s="1"/>
  <c r="AA343" i="32"/>
  <c r="AA347" i="32"/>
  <c r="AA344" i="32"/>
  <c r="AA241" i="32"/>
  <c r="AA114" i="32"/>
  <c r="AA246" i="32"/>
  <c r="AA248" i="32"/>
  <c r="AA68" i="32"/>
  <c r="AA252" i="32"/>
  <c r="AA255" i="32"/>
  <c r="AA258" i="32"/>
  <c r="AA261" i="32"/>
  <c r="AA264" i="32"/>
  <c r="AA267" i="32"/>
  <c r="AA39" i="32"/>
  <c r="AA30" i="32"/>
  <c r="AA273" i="32"/>
  <c r="AA122" i="32"/>
  <c r="AA279" i="32"/>
  <c r="AA124" i="32"/>
  <c r="AA283" i="32"/>
  <c r="AA287" i="32"/>
  <c r="AA289" i="32"/>
  <c r="AA17" i="32"/>
  <c r="AA294" i="32"/>
  <c r="AA76" i="32"/>
  <c r="AA300" i="32"/>
  <c r="AA78" i="32"/>
  <c r="AA304" i="32"/>
  <c r="AA307" i="32"/>
  <c r="AA310" i="32"/>
  <c r="AA313" i="32"/>
  <c r="AA49" i="32"/>
  <c r="AA317" i="32"/>
  <c r="AA321" i="32"/>
  <c r="AA132" i="32"/>
  <c r="AA327" i="32"/>
  <c r="AA330" i="32"/>
  <c r="AA81" i="32"/>
  <c r="AA336" i="32"/>
  <c r="AA339" i="32"/>
  <c r="AA211" i="32"/>
  <c r="AA215" i="32"/>
  <c r="AA66" i="32"/>
  <c r="AA12" i="32"/>
  <c r="AA106" i="32"/>
  <c r="AA107" i="32"/>
  <c r="AA226" i="32"/>
  <c r="AA229" i="32"/>
  <c r="AA256" i="32"/>
  <c r="AA70" i="32"/>
  <c r="AA14" i="32"/>
  <c r="AA136" i="32"/>
  <c r="AA51" i="32"/>
  <c r="AA83" i="32"/>
  <c r="AA84" i="32"/>
  <c r="AA143" i="32"/>
  <c r="AA146" i="32"/>
  <c r="AA149" i="32"/>
  <c r="AA88" i="32"/>
  <c r="AA153" i="32"/>
  <c r="AA52" i="32"/>
  <c r="AA160" i="32"/>
  <c r="AA90" i="32"/>
  <c r="AA163" i="32"/>
  <c r="AA166" i="32"/>
  <c r="AA169" i="32"/>
  <c r="AA91" i="32"/>
  <c r="AA54" i="32"/>
  <c r="AA176" i="32"/>
  <c r="AA177" i="32"/>
  <c r="AA56" i="32"/>
  <c r="AA58" i="32"/>
  <c r="AA182" i="32"/>
  <c r="AA186" i="32"/>
  <c r="AA97" i="32"/>
  <c r="AA100" i="32"/>
  <c r="AA190" i="32"/>
  <c r="AA192" i="32"/>
  <c r="AA194" i="32"/>
  <c r="AA197" i="32"/>
  <c r="AA61" i="32"/>
  <c r="AA103" i="32"/>
  <c r="AA205" i="32"/>
  <c r="AA28" i="32"/>
  <c r="AA63" i="32"/>
  <c r="AA16" i="32"/>
  <c r="AA231" i="32"/>
  <c r="AA233" i="32"/>
  <c r="AA67" i="32"/>
  <c r="AA239" i="32"/>
  <c r="AA242" i="32"/>
  <c r="AA244" i="32"/>
  <c r="AA13" i="32"/>
  <c r="AA45" i="32"/>
  <c r="AA116" i="32"/>
  <c r="AA253" i="32"/>
  <c r="AA259" i="32"/>
  <c r="AA71" i="32"/>
  <c r="AA119" i="32"/>
  <c r="AA268" i="32"/>
  <c r="AA270" i="32"/>
  <c r="AA271" i="32"/>
  <c r="AA121" i="32"/>
  <c r="AA276" i="32"/>
  <c r="AA280" i="32"/>
  <c r="AA125" i="32"/>
  <c r="AA284" i="32"/>
  <c r="AA288" i="32"/>
  <c r="AA10" i="32"/>
  <c r="AA292" i="32"/>
  <c r="AA75" i="32"/>
  <c r="AA297" i="32"/>
  <c r="AA301" i="32"/>
  <c r="AA129" i="32"/>
  <c r="AA305" i="32"/>
  <c r="AA131" i="32"/>
  <c r="AA311" i="32"/>
  <c r="AA314" i="32"/>
  <c r="AA22" i="32"/>
  <c r="AA318" i="32"/>
  <c r="AA322" i="32"/>
  <c r="AA325" i="32"/>
  <c r="AA328" i="32"/>
  <c r="AA331" i="32"/>
  <c r="AA333" i="32"/>
  <c r="AA337" i="32"/>
  <c r="AA340" i="32"/>
  <c r="AA3" i="32"/>
  <c r="AA115" i="32"/>
  <c r="AA247" i="32"/>
  <c r="AA249" i="32"/>
  <c r="AA69" i="32"/>
  <c r="AA254" i="32"/>
  <c r="AA257" i="32"/>
  <c r="AA260" i="32"/>
  <c r="AA262" i="32"/>
  <c r="AA265" i="32"/>
  <c r="AA120" i="32"/>
  <c r="AA46" i="32"/>
  <c r="AA272" i="32"/>
  <c r="AA274" i="32"/>
  <c r="AA277" i="32"/>
  <c r="AA123" i="32"/>
  <c r="AA282" i="32"/>
  <c r="AA285" i="32"/>
  <c r="AA74" i="32"/>
  <c r="AA290" i="32"/>
  <c r="AA128" i="32"/>
  <c r="AA295" i="32"/>
  <c r="AA298" i="32"/>
  <c r="AA77" i="32"/>
  <c r="AA303" i="32"/>
  <c r="AA47" i="32"/>
  <c r="AA308" i="32"/>
  <c r="AA21" i="32"/>
  <c r="AA315" i="32"/>
  <c r="AA316" i="32"/>
  <c r="AA319" i="32"/>
  <c r="AA323" i="32"/>
  <c r="AA326" i="32"/>
  <c r="AA329" i="32"/>
  <c r="AA8" i="32"/>
  <c r="AA334" i="32"/>
  <c r="AA133" i="32"/>
  <c r="AA341" i="32"/>
  <c r="AA345" i="32"/>
  <c r="AA243" i="32"/>
  <c r="AA245" i="32"/>
  <c r="AA38" i="32"/>
  <c r="AA250" i="32"/>
  <c r="AA251" i="32"/>
  <c r="AA117" i="32"/>
  <c r="AA118" i="32"/>
  <c r="AA263" i="32"/>
  <c r="AA266" i="32"/>
  <c r="AA269" i="32"/>
  <c r="AA72" i="32"/>
  <c r="AA73" i="32"/>
  <c r="AA275" i="32"/>
  <c r="AA278" i="32"/>
  <c r="AA281" i="32"/>
  <c r="AA126" i="32"/>
  <c r="AA286" i="32"/>
  <c r="AA127" i="32"/>
  <c r="AA291" i="32"/>
  <c r="AA293" i="32"/>
  <c r="AA296" i="32"/>
  <c r="AA299" i="32"/>
  <c r="AA302" i="32"/>
  <c r="AA130" i="32"/>
  <c r="AA306" i="32"/>
  <c r="AA309" i="32"/>
  <c r="AA312" i="32"/>
  <c r="AA48" i="32"/>
  <c r="AA23" i="32"/>
  <c r="AA320" i="32"/>
  <c r="AA324" i="32"/>
  <c r="AA79" i="32"/>
  <c r="AA80" i="32"/>
  <c r="AA332" i="32"/>
  <c r="AA335" i="32"/>
  <c r="AA338" i="32"/>
  <c r="AA342" i="32"/>
  <c r="AA346" i="32"/>
  <c r="AA134" i="32"/>
  <c r="AA82" i="32"/>
  <c r="AA138" i="32"/>
  <c r="AA140" i="32"/>
  <c r="AA85" i="32"/>
  <c r="AA144" i="32"/>
  <c r="AA147" i="32"/>
  <c r="AA87" i="32"/>
  <c r="AA18" i="32"/>
  <c r="AA154" i="32"/>
  <c r="AA157" i="32"/>
  <c r="AA41" i="32"/>
  <c r="AA162" i="32"/>
  <c r="AA348" i="32"/>
  <c r="AA167" i="32"/>
  <c r="AA170" i="32"/>
  <c r="AA172" i="32"/>
  <c r="AA175" i="32"/>
  <c r="AA43" i="32"/>
  <c r="AA94" i="32"/>
  <c r="AA178" i="32"/>
  <c r="AA180" i="32"/>
  <c r="AA183" i="32"/>
  <c r="AA187" i="32"/>
  <c r="AA98" i="32"/>
  <c r="AA9" i="32"/>
  <c r="AA5" i="32"/>
  <c r="AA193" i="32"/>
  <c r="AA27" i="32"/>
  <c r="AA198" i="32"/>
  <c r="AA349" i="32"/>
  <c r="AA202" i="32"/>
  <c r="AA206" i="32"/>
  <c r="AA6" i="32"/>
  <c r="AA209" i="32"/>
  <c r="AA212" i="32"/>
  <c r="AA216" i="32"/>
  <c r="AA105" i="32"/>
  <c r="AA35" i="32"/>
  <c r="AA221" i="32"/>
  <c r="AA29" i="32"/>
  <c r="AA227" i="32"/>
  <c r="AA230" i="32"/>
  <c r="AA2" i="32"/>
  <c r="AA232" i="32"/>
  <c r="AA112" i="32"/>
  <c r="AA236" i="32"/>
  <c r="AA113" i="32"/>
  <c r="AA135" i="32"/>
  <c r="AA15" i="32"/>
  <c r="AA139" i="32"/>
  <c r="AA141" i="32"/>
  <c r="AA40" i="32"/>
  <c r="AA145" i="32"/>
  <c r="AA148" i="32"/>
  <c r="AA150" i="32"/>
  <c r="AA152" i="32"/>
  <c r="AA155" i="32"/>
  <c r="AA158" i="32"/>
  <c r="AA4" i="32"/>
  <c r="AA32" i="32"/>
  <c r="AA164" i="32"/>
  <c r="AA33" i="32"/>
  <c r="AA53" i="32"/>
  <c r="AA173" i="32"/>
  <c r="AA42" i="32"/>
  <c r="AA93" i="32"/>
  <c r="AA19" i="32"/>
  <c r="AA179" i="32"/>
  <c r="AA96" i="32"/>
  <c r="AA184" i="32"/>
  <c r="AA188" i="32"/>
  <c r="AA99" i="32"/>
  <c r="AA101" i="32"/>
  <c r="AA191" i="32"/>
  <c r="AA26" i="32"/>
  <c r="AA195" i="32"/>
  <c r="AA199" i="32"/>
  <c r="AA200" i="32"/>
  <c r="AA203" i="32"/>
  <c r="AA207" i="32"/>
  <c r="AA208" i="32"/>
  <c r="AA64" i="32"/>
  <c r="AA213" i="32"/>
  <c r="AA217" i="32"/>
  <c r="AA218" i="32"/>
  <c r="AA219" i="32"/>
  <c r="AA222" i="32"/>
  <c r="AA224" i="32"/>
  <c r="AA36" i="32"/>
  <c r="AA37" i="32"/>
  <c r="AA20" i="32"/>
  <c r="AA110" i="32"/>
  <c r="AA234" i="32"/>
  <c r="AA237" i="32"/>
  <c r="AA240" i="32"/>
  <c r="AA50" i="32"/>
  <c r="AA137" i="32"/>
  <c r="AA24" i="32"/>
  <c r="AA25" i="32"/>
  <c r="AA142" i="32"/>
  <c r="AA31" i="32"/>
  <c r="AA86" i="32"/>
  <c r="AA151" i="32"/>
  <c r="AA89" i="32"/>
  <c r="AA156" i="32"/>
  <c r="AA159" i="32"/>
  <c r="AA161" i="32"/>
  <c r="AA7" i="32"/>
  <c r="AA165" i="32"/>
  <c r="AA168" i="32"/>
  <c r="AA171" i="32"/>
  <c r="AA174" i="32"/>
  <c r="AA92" i="32"/>
  <c r="AA55" i="32"/>
  <c r="AA95" i="32"/>
  <c r="AA57" i="32"/>
  <c r="AA181" i="32"/>
  <c r="AA185" i="32"/>
  <c r="AA189" i="32"/>
  <c r="AA59" i="32"/>
  <c r="AA60" i="32"/>
  <c r="AA11" i="32"/>
  <c r="AA102" i="32"/>
  <c r="AA196" i="32"/>
  <c r="AA34" i="32"/>
  <c r="AA201" i="32"/>
  <c r="AA204" i="32"/>
  <c r="AA104" i="32"/>
  <c r="AA62" i="32"/>
  <c r="AA210" i="32"/>
  <c r="AA214" i="32"/>
  <c r="AA65" i="32"/>
  <c r="AA44" i="32"/>
  <c r="AA220" i="32"/>
  <c r="AA223" i="32"/>
  <c r="AA225" i="32"/>
  <c r="AA228" i="32"/>
  <c r="AA108" i="32"/>
  <c r="AA109" i="32"/>
  <c r="AA111" i="32"/>
  <c r="AA235" i="32"/>
  <c r="AA238" i="32"/>
  <c r="D29" i="26"/>
  <c r="D30" i="26" s="1"/>
  <c r="D38" i="26" s="1"/>
  <c r="L29" i="26"/>
  <c r="H29" i="26"/>
  <c r="H30" i="26" s="1"/>
  <c r="D43" i="26" s="1"/>
  <c r="P29" i="26"/>
  <c r="P30" i="26" s="1"/>
  <c r="D42" i="26" s="1"/>
  <c r="G29" i="26"/>
  <c r="G30" i="26" s="1"/>
  <c r="D41" i="26" s="1"/>
  <c r="K29" i="26"/>
  <c r="O29" i="26"/>
  <c r="O30" i="26" s="1"/>
  <c r="D39" i="26" s="1"/>
  <c r="I29" i="26"/>
  <c r="I30" i="26" s="1"/>
  <c r="D40" i="26" s="1"/>
  <c r="E29" i="26"/>
  <c r="E30" i="26" s="1"/>
  <c r="M29" i="26"/>
  <c r="F29" i="26"/>
  <c r="F30" i="26" s="1"/>
  <c r="D37" i="26" s="1"/>
  <c r="J29" i="26"/>
  <c r="N29" i="26"/>
  <c r="U361" i="32"/>
  <c r="Y361" i="32"/>
  <c r="M361" i="32"/>
  <c r="K361" i="32"/>
  <c r="O361" i="32"/>
  <c r="S361" i="32"/>
  <c r="W361" i="32"/>
  <c r="J361" i="32"/>
  <c r="R361" i="32"/>
  <c r="V361" i="32"/>
  <c r="Z361" i="32"/>
  <c r="C30" i="26"/>
  <c r="B23" i="26" s="1"/>
  <c r="L361" i="32"/>
  <c r="P361" i="32"/>
  <c r="T361" i="32"/>
  <c r="X361" i="32"/>
  <c r="D44" i="26" l="1"/>
  <c r="E44" i="26" s="1"/>
  <c r="D47" i="26"/>
  <c r="D48" i="26"/>
  <c r="E48" i="26" s="1"/>
  <c r="D49" i="26"/>
  <c r="E49" i="26" s="1"/>
  <c r="D50" i="26"/>
  <c r="E50" i="26" s="1"/>
  <c r="D45" i="26"/>
  <c r="E45" i="26" s="1"/>
  <c r="D46" i="26"/>
  <c r="E46" i="26" s="1"/>
  <c r="Z363" i="32"/>
  <c r="C21" i="23"/>
  <c r="C11" i="23"/>
  <c r="C4" i="23"/>
  <c r="C8" i="23"/>
  <c r="C14" i="23"/>
  <c r="C24" i="23"/>
  <c r="J30" i="26"/>
  <c r="B7" i="26"/>
  <c r="C18" i="23"/>
  <c r="C25" i="23"/>
  <c r="C16" i="23"/>
  <c r="C3" i="23"/>
  <c r="C6" i="23"/>
  <c r="C22" i="23"/>
  <c r="C12" i="23"/>
  <c r="C2" i="23"/>
  <c r="C20" i="23"/>
  <c r="C17" i="23"/>
  <c r="H23" i="23"/>
  <c r="C10" i="23"/>
  <c r="C26" i="23"/>
  <c r="C9" i="23"/>
  <c r="C5" i="23"/>
  <c r="C13" i="23"/>
  <c r="C19" i="23"/>
  <c r="C23" i="23"/>
  <c r="C15" i="23"/>
  <c r="B11" i="26"/>
  <c r="B17" i="26"/>
  <c r="B25" i="26"/>
  <c r="B3" i="26"/>
  <c r="B22" i="26"/>
  <c r="B20" i="26"/>
  <c r="E38" i="26"/>
  <c r="B12" i="26"/>
  <c r="E39" i="26"/>
  <c r="B19" i="26"/>
  <c r="B2" i="26"/>
  <c r="B8" i="26"/>
  <c r="B10" i="26"/>
  <c r="B24" i="26"/>
  <c r="B16" i="26"/>
  <c r="E41" i="26"/>
  <c r="B13" i="26"/>
  <c r="B21" i="26"/>
  <c r="B15" i="26"/>
  <c r="E37" i="26"/>
  <c r="B14" i="26"/>
  <c r="B27" i="26"/>
  <c r="E42" i="26"/>
  <c r="B18" i="26"/>
  <c r="B6" i="26"/>
  <c r="B5" i="26"/>
  <c r="B9" i="26"/>
  <c r="B4" i="26"/>
  <c r="B26" i="26"/>
  <c r="E40" i="26"/>
  <c r="E43" i="26"/>
  <c r="E47" i="26" l="1"/>
  <c r="D36" i="26"/>
  <c r="F12" i="36"/>
  <c r="H12" i="36" s="1"/>
  <c r="F18" i="36"/>
  <c r="H18" i="36" s="1"/>
  <c r="F28" i="36"/>
  <c r="H28" i="36" s="1"/>
  <c r="F17" i="36"/>
  <c r="H17" i="36" s="1"/>
  <c r="F30" i="36"/>
  <c r="H30" i="36" s="1"/>
  <c r="F29" i="36"/>
  <c r="H29" i="36" s="1"/>
  <c r="F21" i="36"/>
  <c r="H21" i="36" s="1"/>
  <c r="F6" i="36"/>
  <c r="H6" i="36" s="1"/>
  <c r="F13" i="36"/>
  <c r="H13" i="36" s="1"/>
  <c r="F7" i="36"/>
  <c r="H7" i="36" s="1"/>
  <c r="F22" i="36"/>
  <c r="H22" i="36" s="1"/>
  <c r="F24" i="36"/>
  <c r="H24" i="36" s="1"/>
  <c r="F15" i="36"/>
  <c r="H15" i="36" s="1"/>
  <c r="F31" i="36"/>
  <c r="H31" i="36" s="1"/>
  <c r="F19" i="36"/>
  <c r="H19" i="36" s="1"/>
  <c r="F8" i="36"/>
  <c r="H8" i="36" s="1"/>
  <c r="F23" i="36"/>
  <c r="H23" i="36" s="1"/>
  <c r="F9" i="36"/>
  <c r="H9" i="36" s="1"/>
  <c r="F2" i="36"/>
  <c r="F11" i="36"/>
  <c r="H11" i="36" s="1"/>
  <c r="F27" i="36"/>
  <c r="H27" i="36" s="1"/>
  <c r="F14" i="36"/>
  <c r="H14" i="36" s="1"/>
  <c r="F10" i="36"/>
  <c r="H10" i="36" s="1"/>
  <c r="F16" i="36"/>
  <c r="H16" i="36" s="1"/>
  <c r="F20" i="36"/>
  <c r="H20" i="36" s="1"/>
  <c r="F4" i="36"/>
  <c r="H4" i="36" s="1"/>
  <c r="F3" i="36"/>
  <c r="H3" i="36" s="1"/>
  <c r="F32" i="36"/>
  <c r="H32" i="36" s="1"/>
  <c r="F5" i="36"/>
  <c r="H5" i="36" s="1"/>
  <c r="E36" i="26" l="1"/>
  <c r="F35" i="36"/>
  <c r="G25" i="36" s="1"/>
  <c r="G32" i="36" l="1"/>
  <c r="G9" i="36"/>
  <c r="G31" i="36"/>
  <c r="G14" i="36"/>
  <c r="G17" i="36"/>
  <c r="G19" i="36"/>
  <c r="G22" i="36"/>
  <c r="G15" i="36"/>
  <c r="G13" i="36"/>
  <c r="G30" i="36"/>
  <c r="G29" i="36"/>
  <c r="G10" i="36"/>
  <c r="G12" i="36"/>
  <c r="G26" i="36"/>
  <c r="G20" i="36"/>
  <c r="G21" i="36"/>
  <c r="G8" i="36"/>
  <c r="G11" i="36"/>
  <c r="G28" i="36"/>
  <c r="G6" i="36"/>
  <c r="G24" i="36"/>
  <c r="G7" i="36"/>
  <c r="G18" i="36"/>
  <c r="G23" i="36"/>
  <c r="G5" i="36"/>
  <c r="G27" i="36"/>
  <c r="G3" i="36"/>
  <c r="G4" i="36"/>
  <c r="G16" i="36"/>
</calcChain>
</file>

<file path=xl/sharedStrings.xml><?xml version="1.0" encoding="utf-8"?>
<sst xmlns="http://schemas.openxmlformats.org/spreadsheetml/2006/main" count="23802" uniqueCount="6621">
  <si>
    <t>Code</t>
  </si>
  <si>
    <t>Axe de recherche</t>
  </si>
  <si>
    <t>Thèmes</t>
  </si>
  <si>
    <t>Mots clés</t>
  </si>
  <si>
    <t>Titre</t>
  </si>
  <si>
    <t>Acronyme</t>
  </si>
  <si>
    <t>Objectifs</t>
  </si>
  <si>
    <t>Types d'expertise</t>
  </si>
  <si>
    <t>Lien d'accès</t>
  </si>
  <si>
    <t>Date de publication</t>
  </si>
  <si>
    <t>Durée de la recherche (an)</t>
  </si>
  <si>
    <t>Référant</t>
  </si>
  <si>
    <t>Organisme</t>
  </si>
  <si>
    <t>Adresse E-Mail</t>
  </si>
  <si>
    <t>Institutions partenaires</t>
  </si>
  <si>
    <t>Collaborateurs</t>
  </si>
  <si>
    <t>Financement</t>
  </si>
  <si>
    <t>Cultures Cibles</t>
  </si>
  <si>
    <t>Source de publication</t>
  </si>
  <si>
    <t>DOI/ référence</t>
  </si>
  <si>
    <t>Air : pollution, gestion, qualité, altération</t>
  </si>
  <si>
    <t>thème</t>
  </si>
  <si>
    <t>mot-clé</t>
  </si>
  <si>
    <t>Encadrement, conseil, valorisation</t>
  </si>
  <si>
    <t>encadrement scientifique et technique</t>
  </si>
  <si>
    <t>gestion des déchets, gestion des ressources, ressource en eau, ressource naturelle, suivi environnemental</t>
  </si>
  <si>
    <t>Institut Scientifique de Service Public</t>
  </si>
  <si>
    <t>ISSeP</t>
  </si>
  <si>
    <t>Institut scientifique Wallon de surveillance, de sûreté et de recherche &amp; développement en environnement.</t>
  </si>
  <si>
    <t>ASBL</t>
  </si>
  <si>
    <t>https://www.issep.be/</t>
  </si>
  <si>
    <t>Detaille R.</t>
  </si>
  <si>
    <t>info@issep.be</t>
  </si>
  <si>
    <t>CESRW-Commission déchets, DGRNE - Comité de pilotage de l’Observatoire des eaux souterraines, DGRNE - Comité de suivi convention Synclineau, DGRNE - Office Wallon des Déchets, Comité Régional PHYTO</t>
  </si>
  <si>
    <t>-</t>
  </si>
  <si>
    <t>Autre</t>
  </si>
  <si>
    <t>agriculture biologique</t>
  </si>
  <si>
    <t>agroalimentaires</t>
  </si>
  <si>
    <t>encadrement scientifique et technique, indicateur environnemental</t>
  </si>
  <si>
    <t>analyse physico-chimique, gestion agricole, suivi environnemental</t>
  </si>
  <si>
    <t>Centre de Michamps</t>
  </si>
  <si>
    <t>Analyse, conseil et recherche en agriculture, en environnement et en agro-alimentaire</t>
  </si>
  <si>
    <t>https://centredemichamps.be/qui-sommes-nous/</t>
  </si>
  <si>
    <t>centredemichamps@uclouvain.be</t>
  </si>
  <si>
    <t xml:space="preserve">Agro Louvain Services, REQUASUD asbl, Fourrages Mieux </t>
  </si>
  <si>
    <t>Wallonie, Université Catholique de Louvain, Province de Luxembourg</t>
  </si>
  <si>
    <t>agriculture conventionnelle</t>
  </si>
  <si>
    <t>agrochimie</t>
  </si>
  <si>
    <t>bonne pratique agricole, encadrement scientifique et technique</t>
  </si>
  <si>
    <t>gestion agricole, gestion durable, production agricole, suivi environnemental</t>
  </si>
  <si>
    <t>Centre des Technologies Agronomiques (CTA)</t>
  </si>
  <si>
    <t>CTASTREE</t>
  </si>
  <si>
    <t>Approche systémique et collaborative des exploitations agricoles bio sur le site du CTA de Strée</t>
  </si>
  <si>
    <t>Projet</t>
  </si>
  <si>
    <t>https://www.cta-stree.be/le-centre/</t>
  </si>
  <si>
    <t>Abras M.</t>
  </si>
  <si>
    <t>CRA-W</t>
  </si>
  <si>
    <t>m.abras@cra.wallonie.be</t>
  </si>
  <si>
    <t>Carah asbl, GAL Condruses, Devenirs asbl, AWAF asbl, EPUVAL asbl, Université de Liège, Haute Ecole Charlemagne, ITCF, ValBiom asbl, Edora, Adisif, Université Catholique de Louvain</t>
  </si>
  <si>
    <t>Agriculture wallonie</t>
  </si>
  <si>
    <t>Biodiversité</t>
  </si>
  <si>
    <t>autres</t>
  </si>
  <si>
    <t>analyse biologique</t>
  </si>
  <si>
    <t>encadrement scientifique et technique, pollinisateur</t>
  </si>
  <si>
    <t>analyse physico-chimique, auxiliaire des cultures, valorisation</t>
  </si>
  <si>
    <t>CARI</t>
  </si>
  <si>
    <t>Assistance technique aux apiculteurs: - information - formation continue - valorisation de la qualité des produits de la ruche - services, Recherche appliquée en rapport avec les problèmes rencontrés sur le terrain, Suivi du secteur, Représentation des apiculteurs au niveau régional, fédéral, européen et international, Information du public sur l’abeille et l’apiculture</t>
  </si>
  <si>
    <t>https://www.cari.be/</t>
  </si>
  <si>
    <t>info@cari.be</t>
  </si>
  <si>
    <t>Université Catholique de Louvain, AgroLouvain Services</t>
  </si>
  <si>
    <t>CE, Wallonie</t>
  </si>
  <si>
    <t>Biopesticide, biocontrôle, agriculture biologique</t>
  </si>
  <si>
    <t>bonne pratique agricole</t>
  </si>
  <si>
    <t>analyse physico-chimiques</t>
  </si>
  <si>
    <t>Ingénierie agricole, développement d’outils</t>
  </si>
  <si>
    <t>essai variétal, protection phytosanitaire</t>
  </si>
  <si>
    <t>culture expérimentale, résistance, sélection variétale</t>
  </si>
  <si>
    <t>OBEV essai variétal DHS VCU</t>
  </si>
  <si>
    <t>essai variétal DHS VCU (froment, escourgeon, épeautre, maïs grain, maïs ensilage, betterave fourragère, chicorée et pomme de terre)</t>
  </si>
  <si>
    <t>https://www.cra.wallonie.be/fr/evaluation-des-varietes-en-vue-de-leur-inscription-au-catalogue-belge</t>
  </si>
  <si>
    <t>Jacquemin G.</t>
  </si>
  <si>
    <t>g.jacquemin@cra.wallonie.be</t>
  </si>
  <si>
    <t>CRA-W, ILVO</t>
  </si>
  <si>
    <t>Rossana Bacchetta</t>
  </si>
  <si>
    <t>Communication</t>
  </si>
  <si>
    <t>condition de croissance contrôlée</t>
  </si>
  <si>
    <t>auxiliaire des cultures</t>
  </si>
  <si>
    <t>Technique de lutte alternative</t>
  </si>
  <si>
    <t>contrôle des maladies, pathologie végétale, résistance variétale</t>
  </si>
  <si>
    <t>cultivar, culture, protection des cultures</t>
  </si>
  <si>
    <t>Disease resistance in old fruit tree cultivar: evaluation and commercial value</t>
  </si>
  <si>
    <t xml:space="preserve">Screening de variétés pour resistance </t>
  </si>
  <si>
    <t>Articles</t>
  </si>
  <si>
    <t>https://www.cra.wallonie.be/fr/disease-resistance-in-old-fruit-tree-cultivar-evaluation-and-commercial-value-1987</t>
  </si>
  <si>
    <t>Bauvin J.</t>
  </si>
  <si>
    <t>Lateur M., Populer C.</t>
  </si>
  <si>
    <t>Pommiers, poiriers et Prunier</t>
  </si>
  <si>
    <t>Contrôle des maladies, gestion des ravageurs</t>
  </si>
  <si>
    <t>contournement des résistances</t>
  </si>
  <si>
    <t>bioagresseurs</t>
  </si>
  <si>
    <t>encadrement scientifique et technique, lutte intégrée</t>
  </si>
  <si>
    <t>lutte, production agricole, protection des cultures, suivi environnemental</t>
  </si>
  <si>
    <t>Groupement d'Arboriculteurs pratiquant en Wallonie les techniques Intégrées</t>
  </si>
  <si>
    <t>GAWI</t>
  </si>
  <si>
    <t>l'encadrement technique des arboriculteurs en Production Fruitière Intégrée, la validation des techniques de production intégrée et des mesures de protection de l'environnement et de la santé, la rédaction et l'actualisation du cahier des charges Fruitnet pour la production intégrée des fruits à pépins, l'aide à la mise au point de cahiers des charges pour la production intégrée d'autres cultures fruitières et/ou légumières.</t>
  </si>
  <si>
    <t>http://www.asblgawi.com/fint.html</t>
  </si>
  <si>
    <t>Denis J.</t>
  </si>
  <si>
    <t>Gawi asbl</t>
  </si>
  <si>
    <t>asblgawi@asblgawi.com</t>
  </si>
  <si>
    <t>Centre d'Etude Technique d'Arboriculture Fruitière de Namur, Centre Fruitier Wallon, Centre Maraîcher de Hesbaye asbl, Centre Royal de Recherches de Gorsem, Fondation Roi Baudouin, Service Développement production Végétale et Cultures Fruitières-Ministère des Classes Moyennes et de l'Agriculture, Unité de phytopathologie-Département de lutte biologique et de Ressources phytogénétiques-Ministère des Classes Moyennes et de l'Agriculture, Département Biotechnologie - Centre de Recherches Agronomiques - Ministère des Classes Moyennes et de l'Agriculture, Station Provinciale d'Analyses Agricoles de la Province de Liège, Ville de Visé, GAPI - Fr, COVAPI - Fr, CRRG - Fr, Fédération régionale de Défense contre les Ennemis des Cultures - Service de la Protection des Végétaux - Nord-Pas de Calais, SERDA - Fr, Cabinet Fruits-Conseil - Fr, Station Cantonale de Châteauneuf - service de protection des plantes - Ch, Station Fédérale de Recherches Agronomiques de Changins - Ch, CULTIVAL - Ch</t>
  </si>
  <si>
    <t>Gawi</t>
  </si>
  <si>
    <t>Eau : pollution, gestion, qualité, altération</t>
  </si>
  <si>
    <t>contrôle des maladies</t>
  </si>
  <si>
    <t>Biocontrôle</t>
  </si>
  <si>
    <t>agroalimentaire, agrochimie, gestion durable, suivi environnemental</t>
  </si>
  <si>
    <t>Requasud - réseau de laboratoires wallons</t>
  </si>
  <si>
    <t>REQUASUD asbl</t>
  </si>
  <si>
    <t>Mettre à disposition des agriculteurs, des producteurs artisanaux et des Petites et Moyennes Entreprises des secteurs agricole et agro-alimentaire, un service d’analyses et de conseils adaptés, fiables, rapides, performants et à la pointe du progrès scientifique en la matière - Répondre à la mise en place, au développement et à l’évolution de politiques concernant la qualité des produits agricoles et agro-alimentaires, la mise aux normes des différents acteurs du secteur, la gestion durable des sols agricoles, en accord avec les exigences de protection de l’environnement.</t>
  </si>
  <si>
    <t>https://www.requasud.be/presentation/</t>
  </si>
  <si>
    <t>Ferber F.</t>
  </si>
  <si>
    <t>f.ferber@cra.wallonie.be</t>
  </si>
  <si>
    <t>CRA-W, Université Catholique de Louvain, Gembloux Agro Bio-Tech - Université de Liège</t>
  </si>
  <si>
    <t>Reuter V., Godrie T., Ramampandrison B., Pitchugina E., Tuyls J., Cugnon T., Mariage C., Abdelmassih M., Minet O., Decruyenaere V.</t>
  </si>
  <si>
    <t>Wallonie</t>
  </si>
  <si>
    <t>REQUASUD</t>
  </si>
  <si>
    <t>Ecotoxicologie</t>
  </si>
  <si>
    <t>détection</t>
  </si>
  <si>
    <t>bioinformatique</t>
  </si>
  <si>
    <t>résistance variétale</t>
  </si>
  <si>
    <t>Old cultivar of fruit trees and disease resistance: behaviour of FGR apple and plum cultivar recommended to nursery growers</t>
  </si>
  <si>
    <t>https://www.cra.wallonie.be/fr/old-cultivar-of-fruit-trees-and-disease-resistance-behaviour-of-fgr-apple-and-plum-cultivar-recommended-to-nursery-growers-1990</t>
  </si>
  <si>
    <t>Populer C.</t>
  </si>
  <si>
    <t>Lateur M.</t>
  </si>
  <si>
    <t>Pommiers et Pruniers</t>
  </si>
  <si>
    <t>diagnostic</t>
  </si>
  <si>
    <t>Biopesticides</t>
  </si>
  <si>
    <t>encadrement scientifique et technique, méthode alternative, sensibilisation</t>
  </si>
  <si>
    <t>gestion durable, pollution chimique, réduction, ressource naturelle, suivi environnemental</t>
  </si>
  <si>
    <t>Ecoconso asbl</t>
  </si>
  <si>
    <t>Ecoconso</t>
  </si>
  <si>
    <t>vise prioritairement une consommation respectueuse de l'environnement et de la santé - situe son action dans un large mouvement pour une consommation durable</t>
  </si>
  <si>
    <t>https://www.ecoconso.be/</t>
  </si>
  <si>
    <t>Phukan D.</t>
  </si>
  <si>
    <t>info@ecoconso.be</t>
  </si>
  <si>
    <t>De Bruyn R., Marechal C., Melchior A., Moerman J., Kuza C., Paquay F., Wulf A., Cremer B.</t>
  </si>
  <si>
    <t>Fédération Wallonie-Bruxelles, Wallonie</t>
  </si>
  <si>
    <t>ecoconso asbl</t>
  </si>
  <si>
    <t>Epidémiologie, phytopathologie</t>
  </si>
  <si>
    <t>biostatistique</t>
  </si>
  <si>
    <t>encadrement scientifique et technique, indicateur environnemental, produit phytopharmaceutique</t>
  </si>
  <si>
    <t>gestion durable, indicateur, pesticide, protection des cultures, suivi environnemental</t>
  </si>
  <si>
    <t>Coordination Recherche et Développement rural</t>
  </si>
  <si>
    <t>CORDER</t>
  </si>
  <si>
    <t xml:space="preserve">Permettre l’interaction entre les acteurs du monde rural, Savoir reconnaître une maladie sur les plantes/la culture, identifier l’agent responsable de cette maladie, comprendre pourquoi celle-ci apparaît, Lorsque l’utilisateur décide de traiter, informer sur les produits autorisés, leurs caractéristiques, leurs modalités d’usage et le cadre légal lié à leur utilisation </t>
  </si>
  <si>
    <t>https://www.corder.be/fr/le-comite-regional-phyto-en-quelques-mots</t>
  </si>
  <si>
    <t>Bragard C.</t>
  </si>
  <si>
    <t>Corder asbl</t>
  </si>
  <si>
    <t>corder@uclouvain.be</t>
  </si>
  <si>
    <t>Agence Fédérale pour la Sécurité de la Chaîne Alimentaire, Cabinet du Ministre de l'Économie de la Recherche et de l'Innovation du Numérique de l'Agriculture de l'Urbanisme et de l'Aménagement du territoire de l'IFAPME et de Centres de Compétences, Département de L'Environnement et de l'Eau Direction des eaux de surface, Département du Développement Direction du Développement et de la Vulgarisation, Service produits phytopharmaceutiques et angrais-DG Animaux Végétaux et Alimentation-SPF, Végétaux et Alimentation Service produits phytopharmaceutiques et engrais, Agra-Ost asbl, Biowallonie asbl, Carah asbl, Centre d'Essais Horticoles de Wallonie-CEHW, CIPF asbl, Centre Interprofessionnel Maraîcher-CIM, CePiCOP asbl, Centre Pilote Maïs-CPM, Centre Pilote Pomme de Terre-CPP, CPL Végémar, CRA-W, FIWAP, Fourrages Mieux, Gawi asbl, Groupement des Fraisiéristes Wallons-GFW, Irbab asbl, Service de la Protection des Végétaux-Picardie-SPV, Union Ardennaise des Pépiniéristes-UAP, Gembloux Agro Bio-Tech - Université de Liège, Université Catholique de Louvain, Université de Namur, Université Libre de Bruxelles, Adalia asbl, PreventAgri, Natagriwal asbl, PROTECT'eau asbl, SoCoPro asbl, FUGEA, Fédération Wallonne de l'Agriculture, Fédération Wallonne Horticole, AquaWal, Inter-Environnement Wallonie-IEW, Pesticide Action Network-PAN, Phytodis asbl, Phytofar asbl</t>
  </si>
  <si>
    <t>Schmit J. F., Mibeya E., Godeaux D., Delaunois P., Dewasmes V., Guelton O., Wahlen J., Grogna P., Mahieu O., Stalport A., Faux F., Foucart G., Renard F., Delvigne A., Bertel X., Cartrysse C., Foucart G., Lebrun P., Florins D., Legrand J., Deproft M., Weickmans B., Huyghebaert B., Mostade O., Knoden D., Thiry P., Bullen E., Pittomvils H., Antoons K., Leuba M., Ernould D., Bodson B., Verheggen F., Legrève A., Tychon B., El Jaroudi M., Kestemont P., André M., Gastiny F., Bedoret H., Copus A., Louppe H., Grosjean E., Duvivier P., Decock B., Semaille M. L., Vanhemelen C., Vertongen S., Van Damme J., Morelle B., Pétiniot A., Ladeuze E., Delbrassinne S.</t>
  </si>
  <si>
    <t>Espace naturel</t>
  </si>
  <si>
    <t>essai variétal</t>
  </si>
  <si>
    <t>Biotes</t>
  </si>
  <si>
    <t>diagnostic, indicateur environnemental, lutte intégrée, OAD</t>
  </si>
  <si>
    <t>bioagresseur, biocontrôle, protection des cultures</t>
  </si>
  <si>
    <t>EcotoxforIPM</t>
  </si>
  <si>
    <t>Evaluer l'impact des produits de protection des plantes sur les principales espèces d'arthropodes utiles jouant un rôle dans le contrôle des ravageurs des cultures en région wallonne</t>
  </si>
  <si>
    <t>https://www.cra.wallonie.be/fr/ecotoxforipm</t>
  </si>
  <si>
    <t>Goffart J.</t>
  </si>
  <si>
    <t>j.goffart@cra.wallonie.be</t>
  </si>
  <si>
    <t>Pigeon O., Jansen J-P.</t>
  </si>
  <si>
    <t>Etude des populations</t>
  </si>
  <si>
    <t>fertilisation</t>
  </si>
  <si>
    <t>chromatographie</t>
  </si>
  <si>
    <t>bioagresseur, culture, protection des cultures, résistance, ressource génétique</t>
  </si>
  <si>
    <t>Screening fruit tree genetic resources in Belgium for disease resistance and other desirable characters</t>
  </si>
  <si>
    <t>https://www.cra.wallonie.be/fr/screening-fruit-tree-genetic-resources-in-belgium-for-disease-resistance-and-other-desirable-characters-1994</t>
  </si>
  <si>
    <t>m.lateur@cra.wallonie.be</t>
  </si>
  <si>
    <t>Arbre fruitier</t>
  </si>
  <si>
    <t>Gestion agricole</t>
  </si>
  <si>
    <t>impact sur la santé</t>
  </si>
  <si>
    <t>contrôle des ravageurs</t>
  </si>
  <si>
    <t>cultivar, culture, protection des cultures, ressource génétique, sélection variétale</t>
  </si>
  <si>
    <t>Valorisation of fruit tree genetic resources</t>
  </si>
  <si>
    <t>https://www.cra.wallonie.be/fr/valorisation-of-fruit-tree-genetic-resources-1994</t>
  </si>
  <si>
    <t>Gestion intégrée et durable des ressources naturelles</t>
  </si>
  <si>
    <t>indicateur environnemental</t>
  </si>
  <si>
    <t>croissance des plantes</t>
  </si>
  <si>
    <t>Recherche statistique, bioinformatique</t>
  </si>
  <si>
    <t>diagnostic, pathologie végétale</t>
  </si>
  <si>
    <t>cultivar, culture, protection des cultures, résistance, ressource génétique</t>
  </si>
  <si>
    <t>Computerized data collection for the evaluation of the susceptibility to diseases of fruit trees</t>
  </si>
  <si>
    <t>Evaluation de la susceptibilité de certains arbres fruitiers à différentes maladies</t>
  </si>
  <si>
    <t>https://www.cra.wallonie.be/fr/computerized-data-collection-for-the-evaluation-of-the-susceptibility-to-diseases-of-fruit-trees-1995</t>
  </si>
  <si>
    <t>Oger R.</t>
  </si>
  <si>
    <t xml:space="preserve">Lateur M. </t>
  </si>
  <si>
    <t xml:space="preserve">Industrie agroalimentaire (production, rendement, déchet) </t>
  </si>
  <si>
    <t>lutte intégrée</t>
  </si>
  <si>
    <t>cultivars</t>
  </si>
  <si>
    <t>cultivar, culture, ressource génétique</t>
  </si>
  <si>
    <t>RGF apple varieties distributed by the Gembloux Phytopathological Station</t>
  </si>
  <si>
    <t>https://www.cra.wallonie.be/fr/rgf-apple-varieties-distributed-by-the-gembloux-phytopathological-station-1996</t>
  </si>
  <si>
    <t xml:space="preserve">Populer C. </t>
  </si>
  <si>
    <t>Pommiers</t>
  </si>
  <si>
    <t>maladie</t>
  </si>
  <si>
    <t>culture expérimentale</t>
  </si>
  <si>
    <t>bonne pratique agricole, produit phytopharmaceutique</t>
  </si>
  <si>
    <t>agroalimentaire, pesticide, technique agricole</t>
  </si>
  <si>
    <t>Efficiency of rinse systems for pesticide containers.</t>
  </si>
  <si>
    <t>Optimisation des systèmes de rinçage des récipients de produits phytopharmaceutiques</t>
  </si>
  <si>
    <t>https://www.cra.wallonie.be/fr/efficiency-of-rinse-systems-for-pesticide-containers-1996</t>
  </si>
  <si>
    <t xml:space="preserve">Mostade O. </t>
  </si>
  <si>
    <t>Huyghebaert B., Seutin H., Pigeon O., Galoux M., Oger R.</t>
  </si>
  <si>
    <t>Législation</t>
  </si>
  <si>
    <t>méthode alternative</t>
  </si>
  <si>
    <t>culture in vitro</t>
  </si>
  <si>
    <t>essai variétal, résistance variétale, transformation des résidus</t>
  </si>
  <si>
    <t>cultivar, culture, culture expérimentale, production agricole</t>
  </si>
  <si>
    <t>Research to increase the value of old fruit tree cultivar of our regions for use in the fruit processing sector</t>
  </si>
  <si>
    <t xml:space="preserve">Augmenter la valeur commerciale des anciennes variétés de  pomiers pour la production de cidre, compote et autres produits boulangers </t>
  </si>
  <si>
    <t>https://www.cra.wallonie.be/fr/research-to-increase-the-value-of-old-fruit-tree-cultivar-of-our-regions-for-use-in-the-fruit-processing-sector-1998</t>
  </si>
  <si>
    <t>Planchon V., Agneessens R., Hallet A.</t>
  </si>
  <si>
    <t>Produit phytopharmaceutique autorisé en agriculture biologique</t>
  </si>
  <si>
    <t>OAD</t>
  </si>
  <si>
    <t>cultures</t>
  </si>
  <si>
    <t>Fruit tree genetic resources and disease resistance</t>
  </si>
  <si>
    <t>Evaluation de la susceptibilité de certains vieux cultivar d'arbres fruitiers à différentes maladies</t>
  </si>
  <si>
    <t>https://www.cra.wallonie.be/fr/fruit-tree-genetic-resources-and-disease-resistance-1998</t>
  </si>
  <si>
    <t>Lateur M., Wagemans C.</t>
  </si>
  <si>
    <t>Recherche fondamentale</t>
  </si>
  <si>
    <t>pathologie végétale</t>
  </si>
  <si>
    <t>écoagriculture</t>
  </si>
  <si>
    <t>culture, protection des cultures, résistance, ressource génétique, sélection variétale</t>
  </si>
  <si>
    <t>Evaluation of fruit tree genetic resources as sources of polygenic scab resistance in an apple breeding programme</t>
  </si>
  <si>
    <t>Improve the durability of the Vf scab resistance</t>
  </si>
  <si>
    <t>https://www.cra.wallonie.be/fr/evaluation-of-fruit-tree-genetic-resources-as-sources-of-polygenic-scab-resistance-in-an-apple-breeding-programme-1999</t>
  </si>
  <si>
    <t>Wagemans C., Populer C.</t>
  </si>
  <si>
    <t>pollinisateur</t>
  </si>
  <si>
    <t>gestion agricole</t>
  </si>
  <si>
    <t>Fruit tree genetic resources and integrated fruit production</t>
  </si>
  <si>
    <t>identify potentially useful material through specific pathways of evaluation</t>
  </si>
  <si>
    <t>https://www.cra.wallonie.be/fr/fruit-tree-genetic-resources-and-integrated-fruit-production-2000</t>
  </si>
  <si>
    <t>Résistance aux produits phytopharmaceutiques</t>
  </si>
  <si>
    <t>production commerciale</t>
  </si>
  <si>
    <t>Gestion des déchets</t>
  </si>
  <si>
    <t>protection des cultures, résistance, sélection variétale</t>
  </si>
  <si>
    <t>Influence of scab inoculum concentration in an apple breeding program focused on quantitative resistance</t>
  </si>
  <si>
    <t xml:space="preserve">The objective is to create apple cultivar possessing durable disease resistance to scab (Venturia inaequalis), powdery mildew (Podosphaera leucotricha) and Nectria canker, combined with good fruit quality, high yield and long storage ability. </t>
  </si>
  <si>
    <t>https://www.cra.wallonie.be/fr/influence-of-scab-inoculum-concentration-in-an-apple-breeding-program-focused-on-quantitative-resistance-2000</t>
  </si>
  <si>
    <t>Lefrancq B., Wagemans C.</t>
  </si>
  <si>
    <t>Santé: toxicologie, protection des utilisateurs, consommateurs, riverains</t>
  </si>
  <si>
    <t>produit phytopharmaceutique</t>
  </si>
  <si>
    <t>gestion des ressources</t>
  </si>
  <si>
    <t>bioagresseur, cultivar, protection des cultures, résistance</t>
  </si>
  <si>
    <t>Variability of the pathogenicity of Venturia inaequalis in Europe</t>
  </si>
  <si>
    <t>DARE (Durable Apple Resistance in Europe)</t>
  </si>
  <si>
    <t>Established a collection of strains of Venturia inaequalis</t>
  </si>
  <si>
    <t>Projet - Articles</t>
  </si>
  <si>
    <t>https://www.cra.wallonie.be/fr/variability-of-the-pathogenicity-of-venturia-inaequalis-in-europe-2004</t>
  </si>
  <si>
    <t>Parisi L.</t>
  </si>
  <si>
    <t>Fouillet V., Schouten H., Groenwold R., Laurens F., Didelot F., Evans K., Fischer C., Gennari F., Kemp H., Patocchi A., Thissen J., Tsipouridis C., Parisi L., Lefrancq B., Lespinasse Y., Pinet C., Laurens F., Durel C.</t>
  </si>
  <si>
    <t>Sol et fertilisation : pollution, gestion, qualité, fertilisation, altération</t>
  </si>
  <si>
    <t>protection biologique</t>
  </si>
  <si>
    <t>gestion des sols</t>
  </si>
  <si>
    <t>gestion des ressources, gestion durable, suivi environnemental, valorisation</t>
  </si>
  <si>
    <t>Oeuvrons pour des espaces verts sains, conçus et gérés dans le respect de l'environnement et de la nature</t>
  </si>
  <si>
    <t>Adalia</t>
  </si>
  <si>
    <t>Sensibiliser professionnels et particuliers, enfants comme adultes, à la nécessité et aux enjeux d’une gestion écologique des espaces verts, Informer, conseiller et former sur les méthodes respectueuses de la nature et de la santé, Animer des réseaux, valoriser et accompagner les initiatives de conception et d’entretien d’espaces verts à impact positif sur l’environnement</t>
  </si>
  <si>
    <t>https://www.adalia.be/</t>
  </si>
  <si>
    <t>André M.</t>
  </si>
  <si>
    <t>Adalia asbl</t>
  </si>
  <si>
    <t>marie@adalia.be</t>
  </si>
  <si>
    <t xml:space="preserve">Collège des producteurs, Contrat Rivière de Wallonie, Comité Régional PHYTO, Ecowal, Fédération Wallone Horticole, Fondation Rurale de Wallonie, Institut Eco-Conseil, Inter-Environnement Wallonie, Natagora, Nord Nature Chico Mendes, Par cet Jardins de Walloie, Parc naturels de Wallonie, Plante et Cité, PreventAgri, Programme Wallon de Réduction des pesticide, PROTECT'eau, Union de Villes et Communes de Wallonie, SPW, SPGE </t>
  </si>
  <si>
    <t>Wallonie - SPGE</t>
  </si>
  <si>
    <t>Espaces verts</t>
  </si>
  <si>
    <t>protection phytosanitaire</t>
  </si>
  <si>
    <t>gestion durable</t>
  </si>
  <si>
    <t>culture, protection des cultures, résistance</t>
  </si>
  <si>
    <t>La résistance aux maladies, clé de la culture du pommier en production intégrée et en agriculture biologique.</t>
  </si>
  <si>
    <t>https://www.cra.wallonie.be/fr/la-resistance-aux-maladies-cle-de-la-culture-du-pommier-en-production-integree-et-en-agriculture-biologique-2001</t>
  </si>
  <si>
    <t xml:space="preserve">Lefrancq B., Jamar L., Vilette I., Rondia A. </t>
  </si>
  <si>
    <t>Utilisation de produit phytopharmaceutique</t>
  </si>
  <si>
    <t>qualité de l'air</t>
  </si>
  <si>
    <t>impacts</t>
  </si>
  <si>
    <t>culture, protection des cultures, résistance, sélection variétale</t>
  </si>
  <si>
    <t>The resistance to diseases, key to apple culture in integrated production and biological agriculture</t>
  </si>
  <si>
    <t>https://www.cra.wallonie.be/fr/the-resistance-to-diseases-key-to-apple-culture-in-integrated-production-and-biological-agriculture-2001</t>
  </si>
  <si>
    <t>Lefrancq B., Jamar L., Villette I., Rondia A.</t>
  </si>
  <si>
    <t>qualité de l'eau</t>
  </si>
  <si>
    <t>impacts socio-économiques</t>
  </si>
  <si>
    <t>indicateur environnemental, produit phytopharmaceutique</t>
  </si>
  <si>
    <t>pesticide, production agricole, ressource naturelle</t>
  </si>
  <si>
    <t>Development of awareness tools for a sustainable use of pesticide</t>
  </si>
  <si>
    <t xml:space="preserve">indicateurs environnementaux </t>
  </si>
  <si>
    <t xml:space="preserve">Improve sustainable use of pesticide based on quantitative assessment of their impact and on awareness tools adapted to the farmers perceptions ans constraints; provide farmers, extension services and also authorities with tools allowing easy evaluation of various pesticide and use scenarios </t>
  </si>
  <si>
    <t>http://www.belspo.be/belspo/fedra/proj.asp?l=en&amp;COD=CP/34</t>
  </si>
  <si>
    <t>3 (26 mois)</t>
  </si>
  <si>
    <t>Maraite H.</t>
  </si>
  <si>
    <t>bccm.mucl@mbla.ucl.ac.be</t>
  </si>
  <si>
    <t>Belgian Science Policy Office, Université de Gent, Université Catholique de Louvain, CRIOC, Fédération Wallonne de l'Agriculture, Direction générale de l'Agriculture, DRC, CIPF asbl, Irbab asbl, Phytofar asbl, CERVA</t>
  </si>
  <si>
    <t>Pussemier L., Debongnie Ph., Van Bol V., Godfriaux J., Steurbaut W., Claeys S.</t>
  </si>
  <si>
    <t>résistance</t>
  </si>
  <si>
    <t>Indicateur</t>
  </si>
  <si>
    <t>cultivar, protection des cultures, sélection variétale</t>
  </si>
  <si>
    <t>Varieties of apple for biological production</t>
  </si>
  <si>
    <t>listed the apple varieties for organic production</t>
  </si>
  <si>
    <t>https://www.cra.wallonie.be/fr/varieties-of-apple-for-biological-production-2001</t>
  </si>
  <si>
    <t>Sansdrap A.</t>
  </si>
  <si>
    <t>Lateur M., Vercammen J., Truiden S., Warnier O.</t>
  </si>
  <si>
    <t>lutte biologique</t>
  </si>
  <si>
    <t>protection des cultures, résistance</t>
  </si>
  <si>
    <t>Natural compounds used as elicitors of systemic induced resistance offer new prospects to control pome fruit tree diseases</t>
  </si>
  <si>
    <t xml:space="preserve">reduce pesticide negative side-effects on environment and human health. </t>
  </si>
  <si>
    <t>https://www.cra.wallonie.be/fr/natural-compounds-used-as-elicitors-of-systemic-induced-resistance-offer-new-prospects-to-control-pome-fruit-tree-diseases-2002</t>
  </si>
  <si>
    <t>sensibilisation</t>
  </si>
  <si>
    <t>luttes</t>
  </si>
  <si>
    <t>agriculture biologique, agriculture conventionnelle, diagnostic</t>
  </si>
  <si>
    <t>culture, production agricole</t>
  </si>
  <si>
    <t>Recherche en vue de développer une production commerciale de pommes en culture biologique: une première en Belgique.</t>
  </si>
  <si>
    <t>Etablir des bases scientifiques pour une production fruitière rentable en culture biologique en Belgique.</t>
  </si>
  <si>
    <t>https://www.cra.wallonie.be/fr/recherche-en-vue-de-developper-une-production-commerciale-de-pommes-en-culture-biologique-une-premiere-en-belgique-2002</t>
  </si>
  <si>
    <t>Lefrancq B.</t>
  </si>
  <si>
    <t>Jamar L., Lateur M., Verheyden C.</t>
  </si>
  <si>
    <t>transformation des résidus</t>
  </si>
  <si>
    <t>pesticides</t>
  </si>
  <si>
    <t>agriculture biologique, lutte intégrée, protection phytosanitaire</t>
  </si>
  <si>
    <t>biocontrôle, protection des cultures, résistance</t>
  </si>
  <si>
    <t>Research with a view to developing commercial production of apples by organic methods: a first in Belgium</t>
  </si>
  <si>
    <t xml:space="preserve">The direct control of diseases in greenhouses. </t>
  </si>
  <si>
    <t>https://www.cra.wallonie.be/fr/research-with-a-view-to-developing-commercial-production-of-apples-by-organic-methods-a-first-in-belgium-2002</t>
  </si>
  <si>
    <t>phénotypage</t>
  </si>
  <si>
    <t>impact sur la santé, indicateur environnemental, OAD</t>
  </si>
  <si>
    <t>pesticide, protection des cultures</t>
  </si>
  <si>
    <t xml:space="preserve">Développement d’outils de sensibilisation pour un usage durable des pesticide - Projet indicateurs environnementaux </t>
  </si>
  <si>
    <t>Améliorer la connaissance des producteurs, Développer un PIAS (pesticide Impact Assessment System) permettant l’évaluation de l’impact global, Fournir un classement objectif des pesticide, Apporter un système d’aide à la décision</t>
  </si>
  <si>
    <t>https://www.corder.be/fr/node/187</t>
  </si>
  <si>
    <t>Unité de phytopathologie - Université Catholique de Louvain, CERVA, Université de Gent</t>
  </si>
  <si>
    <t>Etat Fédéral - SPP Politique scientifique</t>
  </si>
  <si>
    <t>pollutions chimiques</t>
  </si>
  <si>
    <t>pesticide</t>
  </si>
  <si>
    <t xml:space="preserve">Agriclturs et pesticide : Connaissance, attitudes et pratiques - Projet SPP-PS </t>
  </si>
  <si>
    <t xml:space="preserve">SPP-PS </t>
  </si>
  <si>
    <t>Développement d'outils d'aide à la décision pour une utilisation durable des pesticide</t>
  </si>
  <si>
    <t>https://www.corder.be/fr/node/186</t>
  </si>
  <si>
    <t>Marot J.</t>
  </si>
  <si>
    <t>Université Catholique de Louvain, CERVA, Université de Gent</t>
  </si>
  <si>
    <t>Godfriaux J., Maraite H., Claeys S., steurbaut W., Van Bol V., Debongnie Ph., Pussemier L.</t>
  </si>
  <si>
    <t>production agricole</t>
  </si>
  <si>
    <t>An innovative multidisciplinary project to breed high-quality disease resistant apples.</t>
  </si>
  <si>
    <t>Actes de colloques</t>
  </si>
  <si>
    <t>https://www.cra.wallonie.be/fr/an-innovative-multidisciplinary-project-to-breed-high-quality-disease-resistant-apples-2003</t>
  </si>
  <si>
    <t>Gianfranceschi L.</t>
  </si>
  <si>
    <t>Soglio V., Sansavini S., Tartarini S., Van de Weg E., Schouten H., Laurens F., Durel C., Gessier C., Patocchi A., Kellerhals M., Seymour G., Evans K., Dunemann F., Lateur M., Antofie A., Tomala K., Gawronska H., Zurawicz E., Korbin M.</t>
  </si>
  <si>
    <t>protection des cultures</t>
  </si>
  <si>
    <t>méthode alternative, produit phytopharmaceutique, protection phytosanitaire</t>
  </si>
  <si>
    <t>gestion durable, protection des cultures, suivi environnemental</t>
  </si>
  <si>
    <t>Association belge des Distributeurs de Produits de protection des plantes - PHYTODIS</t>
  </si>
  <si>
    <t>Phytodis</t>
  </si>
  <si>
    <t>favoriser la distribution de produits de protection des plantes et de produits assimilés dans le respect des législations fédérales et régionales ainsi que du "Responsible Care</t>
  </si>
  <si>
    <t>https://www.phytodis.be/web/conseil%20d_administration/1011306039/list1187970077/f1.html</t>
  </si>
  <si>
    <t>Pétiniot A.</t>
  </si>
  <si>
    <t xml:space="preserve">nfo@phytodis.be </t>
  </si>
  <si>
    <t>Ladeuze E., Boeraeve L., Bodyn P., Bracq F., Degrande J., Dethier F., Deronne F., Orts L., Massonet C., Pauwels T., Stiernet J., Vrancken R., Vandendriessche B.</t>
  </si>
  <si>
    <t>qualité nutritionnelle</t>
  </si>
  <si>
    <t>encadrement scientifique et technique, impact sur la santé, indicateur environnemental</t>
  </si>
  <si>
    <t>impact socio-économique, santé humaine, suivi environnemental</t>
  </si>
  <si>
    <t>Plan National d’Action Environnement Santé belge</t>
  </si>
  <si>
    <t>NEHAP</t>
  </si>
  <si>
    <t>fournir un cadre global cohérent pour une action environnement-santé à tous les niveaux institutionnels de la Belgique</t>
  </si>
  <si>
    <t>https://www.environnement-sante.be/fr/bienvenue-sur-nehap-Belgique</t>
  </si>
  <si>
    <t>nehap@sante.belgique.be</t>
  </si>
  <si>
    <t>SPF Santé publique Sécurité de la chaîne alimentaire et Environnement, CIMES, la Cellule environnement-santé</t>
  </si>
  <si>
    <t>SPF</t>
  </si>
  <si>
    <t>réduction</t>
  </si>
  <si>
    <t>contrôle des maladies, lutte intégrée, protection phytosanitaire</t>
  </si>
  <si>
    <t>analyse physico-chimique, pesticide, résistance</t>
  </si>
  <si>
    <t>The buprestid, Agrilus sinuatus Ol., confirmed pest in pear orchards</t>
  </si>
  <si>
    <t>https://www.cra.wallonie.be/fr/the-buprestid-agrilus-sinuatus-ol-confirmed-pest-in-pear-orchards-2004</t>
  </si>
  <si>
    <t>Fassotte C.</t>
  </si>
  <si>
    <t>Lateur M., Villette I., Cors R.</t>
  </si>
  <si>
    <t>Poiriers</t>
  </si>
  <si>
    <t>culture, sélection variétale</t>
  </si>
  <si>
    <t>La certification de l'identité des variétés de fruits à pépins commercialisées en Belgique</t>
  </si>
  <si>
    <t>https://www.cra.wallonie.be/fr/la-certification-de-lidentite-des-varietes-de-fruits-a-pepins-commercialisees-en-belgique-2004</t>
  </si>
  <si>
    <t>Magein H., Mingeot D.</t>
  </si>
  <si>
    <t>Fruits à pépins</t>
  </si>
  <si>
    <t>ressources en eau</t>
  </si>
  <si>
    <t>Production de pommes de haute qualité et résistantes aux maladies dans le cadre d'une agriculture durable.</t>
  </si>
  <si>
    <t>https://www.cra.wallonie.be/fr/production-de-pommes-de-haute-qualite-et-resistantes-aux-maladies-dans-le-cadre-dune-agriculture-durable-2004</t>
  </si>
  <si>
    <t>Oger R., Antofie A.</t>
  </si>
  <si>
    <t>ressources génétiques</t>
  </si>
  <si>
    <t>lutte intégrée, pathologie végétale</t>
  </si>
  <si>
    <t>bioagresseur, biocontrôle, culture, protection des cultures</t>
  </si>
  <si>
    <t>Resurgence in Belgium of 'lead' disease of fruit trees</t>
  </si>
  <si>
    <t>https://www.cra.wallonie.be/fr/resurgence-in-belgium-of-lead-disease-of-fruit-trees-2004</t>
  </si>
  <si>
    <t>Schmitz S., Etienne M., Zini J.</t>
  </si>
  <si>
    <t>ressources naturelles</t>
  </si>
  <si>
    <t>cultivar, protection des cultures, résistance, ressource génétique</t>
  </si>
  <si>
    <t>Local European cultivar as sources of durable scab resistance in apple</t>
  </si>
  <si>
    <t>European DARE</t>
  </si>
  <si>
    <t xml:space="preserve">Find cultivar which show a broad spectrum of resistance to the different scab races. </t>
  </si>
  <si>
    <t>https://www.cra.wallonie.be/fr/local-european-cultivar-as-sources-of-durable-scab-resistance-in-apple-2004</t>
  </si>
  <si>
    <t>Laurens F.</t>
  </si>
  <si>
    <t>Chevalier M., Dolega E., Gennari F., Goerre M., Fischer C., Kellerhals M., Lateur M., Lefrancq B., Parisi L., Schouten H., Tartarini S.</t>
  </si>
  <si>
    <t>santé humaine</t>
  </si>
  <si>
    <t>cultivar, protection des cultures, résistance, ressource génétique, sélection variétale</t>
  </si>
  <si>
    <t>Screening method for polygenic scab resistance within an apple breeding programme: relationship between early greenhouse screening test on young seedlings and their scab susceptibility in natural field conditions</t>
  </si>
  <si>
    <t>Create high quality commercial cultivar carrying durable resistance to scab, powdery mildew and Nectria canker</t>
  </si>
  <si>
    <t>https://www.cra.wallonie.be/fr/screening-method-for-polygenic-scab-resistance-within-an-apple-breeding-programme-relationship-between-early-greenhouse-screening-test-on-young-seedlings-and-their-scab-susceptibility-in-natural-field-conditions-2004</t>
  </si>
  <si>
    <t>Lateur M., Rondia A.</t>
  </si>
  <si>
    <t>sécurité alimentaire</t>
  </si>
  <si>
    <t>indicateur environnemental, OAD, produit phytopharmaceutique</t>
  </si>
  <si>
    <t>pesticide, production agricole</t>
  </si>
  <si>
    <t>Utilisation durable des pesticide basée sur le processus decisionnel en milieu agricole - Projet indicateurs environnementaux</t>
  </si>
  <si>
    <t>Etudier les pratiques, les attitudes et les connaissances des agriculteurs belges par rapport à la problématique de l’utilisation des pesticide, Affiner l’indicateur de risques des pesticide POCER en POCER II comme outil de sensibilisation à une utilisation durable des pesticide</t>
  </si>
  <si>
    <t>Pussemier L., Debongnie Ph., Van Bol V., Godfriaux J., Marot J., Steurbaut W., Claeys S.</t>
  </si>
  <si>
    <t>sélection variétale</t>
  </si>
  <si>
    <t>biostatistique, cultivar, culture, ressource génétique</t>
  </si>
  <si>
    <t>Development of a specific software for the management of the recurrent synonymous problem of cultivar inside plant genetic resources databases : the case of the european ECP/GR Pyrus database.</t>
  </si>
  <si>
    <t>specific software developed with the aim of clarifying the situation and to lead to better data management and a better strategy for safe conservation of the European Pyrus genetic resources.</t>
  </si>
  <si>
    <t>https://www.cra.wallonie.be/fr/development-of-a-specific-software-for-the-management-of-the-recurrent-synonymous-problem-of-cultivar-inside-plant-genetic-resources-databases-the-case-of-the-european-ecpgr-pyrus-database-2004</t>
  </si>
  <si>
    <t>sensibilité</t>
  </si>
  <si>
    <t>Studying Apple Biodiversity : Opportunities for Conservation and Sustainable Use of Genetic Resources.</t>
  </si>
  <si>
    <t>https://www.cra.wallonie.be/fr/studying-apple-biodiversity-opportunities-for-conservation-and-sustainable-use-of-genetic-resources-2004</t>
  </si>
  <si>
    <t>Vanwynsberghe L.</t>
  </si>
  <si>
    <t>Antofie A., Arezki O., Coart E., Jacques, D., Lateur M., Roldan-Ruiz I., Oger R., Royen L., Vander Mijnsbrugge K., Watillon B., Keulemans W.</t>
  </si>
  <si>
    <t>spectroscopie</t>
  </si>
  <si>
    <t>culture, gestion agricole, protection des cultures, résistance, ressource génétique</t>
  </si>
  <si>
    <t xml:space="preserve">Interreg III - transfrontier fruit heritage and biodiversity - management and valorization of French-Belgian fruit biodiversity - Interreg III Programme </t>
  </si>
  <si>
    <t>Interreg III</t>
  </si>
  <si>
    <t>Create a centre of excellence for fruit genetic resources for the Belgian-French transfrontier zone</t>
  </si>
  <si>
    <t>https://www.cra.wallonie.be/fr/interreg-iii-transfrontier-fruit-heritage-and-biodiversity-management-and-valorization-of-french-belgian-fruit-biodiversity-2004</t>
  </si>
  <si>
    <t>Villette I.</t>
  </si>
  <si>
    <t>Antofie A., Lateur M., Lascostes M., Stievenard R., Delahaye B.</t>
  </si>
  <si>
    <t>stress abiotique</t>
  </si>
  <si>
    <t>cultivar, protection des cultures, résistance</t>
  </si>
  <si>
    <t>Study of components of partial resistance to scab on a range of apple cultivar</t>
  </si>
  <si>
    <t>identify the main components of partial resistance to scab on a range of apple cultivar</t>
  </si>
  <si>
    <t>https://www.cra.wallonie.be/fr/study-of-components-of-partial-resistance-to-scab-on-a-range-of-apple-cultivar-2004</t>
  </si>
  <si>
    <t>Lateur M., Lefrancq B., Lepoivre P.</t>
  </si>
  <si>
    <t>stress biotique</t>
  </si>
  <si>
    <t>pesticide, pollution chimique, ressource en eau</t>
  </si>
  <si>
    <t>Train Operators to Promote best management Practices and Sustainabiliy</t>
  </si>
  <si>
    <t>TOPPS LIFE</t>
  </si>
  <si>
    <t>Recueillir et développer un ensemble de bonnes pratiques agricoles pour parvenir à réduire les pollutions ponctuelles des ressources en eau par les PPP</t>
  </si>
  <si>
    <t>https://protecteau.be/fr/phytos/professionnels/bonnes-pratiques/doc-11822</t>
  </si>
  <si>
    <t>manfred.roettele@betterdecisions.de</t>
  </si>
  <si>
    <t>European Crop Protection Association, Universidad Politécnica de Cataluña-es, Université Torino-DEIAFA-it, ARVALIS-Institut du végétal - fr, Cemagref - fr, Collage de l'Université Haper Adams-uk, Provinciaal Onderzoeks en Voorlichtingscentrum voor Land- en Tuinbouw-be, PC - fruit-be, Landwirtschaftskammer NRW-de, Service danois de conseil agricole-dk, Institut de recherche en pomologie et floriculture-pl, Institut de la remise en état des terres et de l'agriculture des prairies-pl</t>
  </si>
  <si>
    <t>CE - CropLife Europe</t>
  </si>
  <si>
    <t>Protect'eau</t>
  </si>
  <si>
    <t>suivi environnemental</t>
  </si>
  <si>
    <t>résistance variétale et lutte contre le mildiou</t>
  </si>
  <si>
    <t>https://www.cra.wallonie.be/fr/resistance-varietale-et-lutte-contre-le-mildiou-2006</t>
  </si>
  <si>
    <t>Dupuis B.</t>
  </si>
  <si>
    <t>Michelante D., Boreux M., Cremer S., Laguesse L., Soete A., Seutin H.</t>
  </si>
  <si>
    <t>Pomme de terre</t>
  </si>
  <si>
    <t>techniques agricole</t>
  </si>
  <si>
    <t>agriculture biologique, méthode alternative</t>
  </si>
  <si>
    <t>analyse physico-chimique, bioagresseur, culture, protection des cultures, résistance</t>
  </si>
  <si>
    <t>Recherche de méthode alternative de lutte contre la tavelure du pommier dans le cadre de la production biologique : trois années d'expérimentation au CRA-W</t>
  </si>
  <si>
    <t>Experimenter un système de production qui interviente un grand nombre de paramètres afin de rechercher des innovations potentielles qui pourront se mettre en pratique</t>
  </si>
  <si>
    <t>https://www.cra.wallonie.be/fr/recherche-de-methodes-alternatives-de-lutte-contre-la-tavelure-du-pommier-dans-le-cadre-de-la-production-biologique-trois-annees-dexperimentation-au-cra-w-2005</t>
  </si>
  <si>
    <t>Jamar L.</t>
  </si>
  <si>
    <t>jamar@cra.wallonie.be</t>
  </si>
  <si>
    <t>télédétection spatiale</t>
  </si>
  <si>
    <t>lutte intégrée, méthode alternative</t>
  </si>
  <si>
    <t>analyse physico-chimique, bioagresseur, protection des cultures, résistance</t>
  </si>
  <si>
    <t>Research on alternative methods of control of spot on apple for organic production: three years of experimentation in Cra-W</t>
  </si>
  <si>
    <t xml:space="preserve">Discusse of different methods for the control apple spot in Belgium. </t>
  </si>
  <si>
    <t>https://www.cra.wallonie.be/fr/research-on-alternative-methods-of-control-of-spot-on-apple-for-organic-production-three-years-of-experimentation-in-cra-w-2005</t>
  </si>
  <si>
    <t>territoire transfrontalier</t>
  </si>
  <si>
    <t>agriculture biologique, contrôle des maladies, lutte intégrée, protection biologique, protection phytosanitaire</t>
  </si>
  <si>
    <t>culture, protection des cultures</t>
  </si>
  <si>
    <t>Développement d'une protection phytosanitaire optimale en verger de pommiers conduits selon le mode de production biologique</t>
  </si>
  <si>
    <t>https://www.cra.wallonie.be/fr/developpement-dune-protection-phytosanitaire-optimale-en-verger-de-pommiers-conduits-selon-le-mode-de-production-biologique-2005</t>
  </si>
  <si>
    <t xml:space="preserve">Jamar L. </t>
  </si>
  <si>
    <t>toxicité</t>
  </si>
  <si>
    <t>Exploitation de la résistance systémique induite dans la lutte contre les maladies du pommier</t>
  </si>
  <si>
    <t>https://www.cra.wallonie.be/fr/exploitation-de-la-resistance-systemique-induite-dans-la-lutte-contre-les-maladies-du-pommier-2005</t>
  </si>
  <si>
    <t>valorisation</t>
  </si>
  <si>
    <t>culture, ressource génétique</t>
  </si>
  <si>
    <t>Gestion de la biodiversité de variétés de poires : patrimoine historique, culturel, scientifique et économique - Etat des lieux et lancement d'un programme d'amélioration transfrontalier</t>
  </si>
  <si>
    <t>https://www.cra.wallonie.be/fr/gestion-de-la-biodiversite-de-varietes-de-poires-patrimoine-historique-culturel-scientifique-et-economique-etat-des-lieux-et-lancement-dun-programme-damelioration-transfrontalier-2005</t>
  </si>
  <si>
    <t>Villette I., Rondia A., Stievenard R., Lascostes M.</t>
  </si>
  <si>
    <t>Les ressource génétique du pommier et leur évaluation pour la résistance aux maladies</t>
  </si>
  <si>
    <t>https://www.cra.wallonie.be/fr/les-ressources-genetiques-du-pommier-et-leur-evaluation-pour-la-resistance-aux-maladies-2005</t>
  </si>
  <si>
    <t>Report on new activities on Belgian Prunus Fruit Tree Genetic Resources</t>
  </si>
  <si>
    <t>https://www.cra.wallonie.be/fr/report-on-new-activities-on-belgian-prunus-fruit-tree-genetic-resources-2005</t>
  </si>
  <si>
    <t>Arbre fruitier prunus</t>
  </si>
  <si>
    <t>produit phytopharmaceutique, résistance variétale</t>
  </si>
  <si>
    <t>contrôle des ravageurs, pesticide, protection des cultures, résistance</t>
  </si>
  <si>
    <t>Use of fongicides against powdery mildew during artificial scab inoculation test in a breeding programme focused on partial resistance</t>
  </si>
  <si>
    <t>https://www.cra.wallonie.be/fr/use-of-fongicides-against-powdery-mildew-during-artificial-scab-inoculation-test-in-a-breeding-programme-focused-on-partial-resistance-2005</t>
  </si>
  <si>
    <t>culture, gestion agricole, protection des cultures</t>
  </si>
  <si>
    <t>centre pilote wallon Céréales et Oléo-protéagineux asbl</t>
  </si>
  <si>
    <t>CEPICOP</t>
  </si>
  <si>
    <t>encadre et conseille les agriculteurs sur le plan technique et économique pour e développement et la vulgarisation des techniques liées à la culture des céréales, des oléagineux et des protéagineux en Wallonie</t>
  </si>
  <si>
    <t>https://centrespilotes.be/cp/cepicop/about/presentation/</t>
  </si>
  <si>
    <t>Losseau X.</t>
  </si>
  <si>
    <t>CePiCOP asbl</t>
  </si>
  <si>
    <t>cepicop@centrespilotes.be</t>
  </si>
  <si>
    <t>Carah asbl, CRA-W, Unité de phytotechnie tempérée-Gembloux Agro Bio-Tech - Université de Liège, Promotion de l'orge de brasserie, Association pour la Promotion des protéagineux et oléagineux - APPO, Cadco asbl</t>
  </si>
  <si>
    <t>Cartrysse C., Vancutsem F., Bartel X., Monfort B.</t>
  </si>
  <si>
    <t>Multi-residue method for determination of pesticide residues in potatoes by GC-NPD</t>
  </si>
  <si>
    <t>https://www.cra.wallonie.be/fr/multi-residue-method-for-determination-of-pesticide-residues-in-potatoes-by-gc-npd-2005</t>
  </si>
  <si>
    <t>Pigeon O.</t>
  </si>
  <si>
    <t>o.pigeon@cra.wallonie.be</t>
  </si>
  <si>
    <t>Ducat N., Demeulenaere J-L., Soete A., Somerhausen E.</t>
  </si>
  <si>
    <t>Calcul d’indicateurs de risques liés à l’utilisation de produits phytosanitaires. Etude préliminaire : détermination du niveau d’utilisation de pesticide en Région Wallonne - Etude CERVA</t>
  </si>
  <si>
    <t xml:space="preserve">Pesticide risk assessment in the Walloon Region, To Obtain the pesticide use distribution among pesticide categories  and users inside agricultural regions and river sub-basins. </t>
  </si>
  <si>
    <t>Rapports</t>
  </si>
  <si>
    <t>https://www.corder.be/fr/node/189</t>
  </si>
  <si>
    <t>Pissard A.</t>
  </si>
  <si>
    <t>a.pissard@cra.wallonie.be</t>
  </si>
  <si>
    <t>Centre d'Etude et de Recherches Vétérinaires et Agrochimiques</t>
  </si>
  <si>
    <t>Van Bol V., Piñeros Garcet J. D., Harcz P., Pussemier L.</t>
  </si>
  <si>
    <t>Wallonie - SPW - DGARNE</t>
  </si>
  <si>
    <t>bioinformatique, pesticide</t>
  </si>
  <si>
    <t>BMH-WAL : Biomonitoring humain wallon</t>
  </si>
  <si>
    <t>BMH-WAL</t>
  </si>
  <si>
    <t>déterminer les niveaux d’imprégnation de la population wallonne aux diverses substances chimiques présentes dans l’environnement.</t>
  </si>
  <si>
    <t>https://www.issep.be/biomonitoring/</t>
  </si>
  <si>
    <t>Remy S.</t>
  </si>
  <si>
    <t>biomonitoring@issep.be</t>
  </si>
  <si>
    <t xml:space="preserve">ISSeP, Service de Toxicologie clinique - CHU - Liège, Louvain Center for Toxicology and Applied Pharamcology - Université Catholique de Louvain, SCIENSANO </t>
  </si>
  <si>
    <t>Maggi P., Ruthy  I., Jacques A., Pirard C., Charlier C., Ruttens A.</t>
  </si>
  <si>
    <t>diagnostic, OAD</t>
  </si>
  <si>
    <t>bioinformatique, ressource génétique</t>
  </si>
  <si>
    <t>Outils de diagnostic disponibles dans les laboratoires wallons. La filière de certification des arbres fruitiers</t>
  </si>
  <si>
    <t>Schmitz S.</t>
  </si>
  <si>
    <t>Chandelier A., Bultreys A., Fassotte C., Lateur M., Magein H., Harvent J., Steyer S.</t>
  </si>
  <si>
    <t>agriculture biologique, contrôle des maladies, protection phytosanitaire</t>
  </si>
  <si>
    <t>Développement d'une protection phytosanitaire optimale en vergers de pommiers conduits suivant le mode de production biologique</t>
  </si>
  <si>
    <t>https://www.cra.wallonie.be/fr/developpement-dune-protection-phytosanitaire-optimale-en-vergers-de-pommiers-conduits-suivant-le-mode-de-production-biologique-2006</t>
  </si>
  <si>
    <t>agriculture biologique, contrôle des maladies, produit phytopharmaceutique</t>
  </si>
  <si>
    <t>culture, protection des cultures, réduction</t>
  </si>
  <si>
    <t>Strategies to reduce copper use in organic apple production</t>
  </si>
  <si>
    <t>reduce copper use</t>
  </si>
  <si>
    <t>https://www.cra.wallonie.be/fr/strategies-to-reduce-copper-use-in-organic-apple-production-2006</t>
  </si>
  <si>
    <t>Pommiers et Poiriers</t>
  </si>
  <si>
    <t>EU/INTERREG trans-border project between France and Belgium on the conservation, evaluation and valorization of Malus and Pyrus genetic resources.</t>
  </si>
  <si>
    <t>EU/INTERREG trans-border</t>
  </si>
  <si>
    <t>Projet - Actes de colloques</t>
  </si>
  <si>
    <t>https://www.cra.wallonie.be/fr/euinterreg-trans-border-project-between-france-and-belgium-on-the-conservation-evaluation-and-valorization-of-malus-and-pyrus-genetic-resources-2006</t>
  </si>
  <si>
    <t>Rondia A., Lascostes M., Stievenard R.</t>
  </si>
  <si>
    <t>culture, protection des cultures, résistance, ressource génétique</t>
  </si>
  <si>
    <t>Example of an apple breeding programme aimed at quantitative disease resistance based on the utilization of Belgian genetic resouces : Current status 2006. Cost Action 864.</t>
  </si>
  <si>
    <t>https://www.cra.wallonie.be/fr/example-of-an-apple-breeding-programme-aimed-at-quantitative-disease-resistance-based-on-the-utilization-of-belgian-geetic-resouces-current-status-2006-cost-action-864-2006</t>
  </si>
  <si>
    <t>Doucet D.</t>
  </si>
  <si>
    <t>Quel avenir pour des anciennes variétés fruitières dans les vergers professionnels de demain?</t>
  </si>
  <si>
    <t>https://www.cra.wallonie.be/fr/quel-avenir-pour-des-anciennes-varietes-fruitieres-dans-les-vergers-professionnels-de-demain-2006</t>
  </si>
  <si>
    <t>Stratégie nationale de gestion durable des collections de ressource génétique du pommier cultivé ( Malus domestica).</t>
  </si>
  <si>
    <t>https://www.cra.wallonie.be/fr/strategie-nationale-de-gestion-durable-des-collections-de-ressources-genetiques-du-pommier-cultive-malus-domestica-2006</t>
  </si>
  <si>
    <t>culture, protection des cultures, ressource génétique</t>
  </si>
  <si>
    <t>Strategies for sale conservation of Malus / Pyrus genetic resources</t>
  </si>
  <si>
    <t>https://www.cra.wallonie.be/fr/strategies-for-sale-conservation-of-malus-pyrus-genetic-resources-2006</t>
  </si>
  <si>
    <t>Study of the Malus sylvestris diversity in Belgium.</t>
  </si>
  <si>
    <t>https://www.cra.wallonie.be/fr/study-of-the-malus-sylvestris-diversity-in-belgium-2006</t>
  </si>
  <si>
    <t>Coart E., Roldan-Ruiz I., Jacques D., Vand de Mijnburghe K., Keulemans W.</t>
  </si>
  <si>
    <t>AEGIS ( A European Genebank Integrated System) and other alternatives for long-term safe conservation of Malus and Pyrus European genetic resources.</t>
  </si>
  <si>
    <t>https://www.cra.wallonie.be/fr/aegis-a-european-genebank-integrated-system-and-other-alternatives-for-logn-term-safe-conservation-of-malus-and-pyrus-european-genetic-resources-2006</t>
  </si>
  <si>
    <t>cultivar, culture, protection des cultures, résistance</t>
  </si>
  <si>
    <t>Application acide ?aminobutyrique de de Chelal Alga® sur plants de pommier : ?de de l'interaction entre le niveau de restance partielle du cultivar et l'induction de restance vis-?is de la tavelure.</t>
  </si>
  <si>
    <t>https://www.cra.wallonie.be/fr/application-acide-aminobutyrique-de-de-chelal-alga-sur-plants-de-pommier-de-de-linteraction-entre-le-niveau-de-rstance-partielle-du-cultivar-et-linduction-de-rstance-vis-is-de-la-tavelure-2006</t>
  </si>
  <si>
    <t>cultivar, culture, protection des cultures, résistance, sélection variétale</t>
  </si>
  <si>
    <t>Influence of lightening condition during artificial scab inoculation test in a breeding programme focused on partial resistance.</t>
  </si>
  <si>
    <t>https://pubmed.ncbi.nlm.nih.gov/17390863/</t>
  </si>
  <si>
    <t>https://www.cra.wallonie.be/fr/influence-of-lightening-condition-during-artificial-scab-inoculation-test-in-a-breeding-programme-focused-on-partial-resistance-2006</t>
  </si>
  <si>
    <t>La résistance systémique induite sur le pommier : approche méthodologique</t>
  </si>
  <si>
    <t>https://www.cra.wallonie.be/fr/la-resistance-systemique-induite-sur-le-pommier-approche-methodologique-2006</t>
  </si>
  <si>
    <t>Pestana Relvas M., Lateur M.</t>
  </si>
  <si>
    <t xml:space="preserve">Le CRA-W propose une griotte de vigueur modérée tolérante à la moniliose ses fleurs! </t>
  </si>
  <si>
    <t>https://www.cra.wallonie.be/fr/le-cra-w-propose-une-griotte-de-vigueur-moderee-tolerante-a-la-moniliose-ses-fleurs-2006</t>
  </si>
  <si>
    <t>Magein H.</t>
  </si>
  <si>
    <t>Mahoux A., Lateur M.</t>
  </si>
  <si>
    <t>analyse biologique, protection des cultures</t>
  </si>
  <si>
    <t>Productions de plants de pommes de terre: l'observation d'une fréquence d'infection plus importante par le virus Y de la pomme de terre (PVY, Potato Virus Y) en Wallonie en 2005 n'est-elle pas le signe d'une évolution des souches vers des pathotypes dont</t>
  </si>
  <si>
    <t>https://www.cra.wallonie.be/fr/productions-de-plants-de-pommes-de-terre-lobservation-dune-frequence-dinfection-plus-importante-par-le-virus-y-de-la-pomme-de-terre-pvy-potato-virus-y-en-wallonie-en-2005-nest-elle-pas-le-signe-dune-evolution-des-souches-vers-des-pathotypes-dont-2006</t>
  </si>
  <si>
    <t>Rolot J.</t>
  </si>
  <si>
    <t>Georges G., Deveux L.</t>
  </si>
  <si>
    <t>diagnostic, impact sur la santé, indicateur environnemental, produit phytopharmaceutique</t>
  </si>
  <si>
    <t>bioinformatique, impact, pesticide, réduction</t>
  </si>
  <si>
    <t>Health and environmental effects of pesticide and type 18 biocides</t>
  </si>
  <si>
    <t>HEEPEBI</t>
  </si>
  <si>
    <t>la réalisation d'un inventaire détaillé, pour la situation belge, des effets sur la santé et l'environnement des produits phytopharmaceutiques et des biocides de type 18 (insecticides, acaricides et produits utilisés pour lutter contre les autres arthropodes)</t>
  </si>
  <si>
    <t>https://www.corder.be/fr/node/188</t>
  </si>
  <si>
    <t>Vergucht S.</t>
  </si>
  <si>
    <t>PRPB</t>
  </si>
  <si>
    <t>Université de Gent, CERVA, ECOLAS, Université Catholique de Louvain, VAR</t>
  </si>
  <si>
    <t xml:space="preserve"> De Voghel S., Misson C., Vrancken C.,
Callebaut K., Steurbaut W., Pussemier L., Marot J., Maraite H., Vanhaecke P.</t>
  </si>
  <si>
    <t>Etat Fédéral - SPF</t>
  </si>
  <si>
    <t>Création d'un réseau wallon de vergers d'anciennes variétés</t>
  </si>
  <si>
    <t>https://www.cra.wallonie.be/fr/creation-dun-reseau-wallon-de-vergers-danciennes-varietes-2006</t>
  </si>
  <si>
    <t>Pahaut B., Poirson C., Lateur M.</t>
  </si>
  <si>
    <t>analyse physico-chimique, protection des cultures, technique agricole</t>
  </si>
  <si>
    <t>Comparison of different techniques for inoculation of " Candidatus Phytoplasmad mali" on apple and periwinkle in biological indexing procedure.</t>
  </si>
  <si>
    <t>https://orbi.uliege.be/bitstream/2268/36853/1/N%c2%b0362-%20aldaghi%202007.pdf</t>
  </si>
  <si>
    <t>les comparaisons entre 4 techniques de greffe sur des plants de pommiers et de pervenche pour l'inoculation de "Ca P. mali" et sa détection par Les indexations biologiques</t>
  </si>
  <si>
    <t>https://www.cra.wallonie.be/fr/comparison-of-different-techniques-for-inoculation-of-candidatus-phytoplasmad-mali-on-apple-and-periwinkle-in-biological-indexing-procedure-2007</t>
  </si>
  <si>
    <t>Aldaghi M.</t>
  </si>
  <si>
    <t>Massart S., Roussel S., Steyer S., Lateur M., Jijakli M.</t>
  </si>
  <si>
    <t>Pommiers et pervenche</t>
  </si>
  <si>
    <t>Comparison of different techniques for inoculation of "Candidatus Phytoplasma mali" on apple and periwinkle in biological indexing procedure</t>
  </si>
  <si>
    <t>https://pubmed.ncbi.nlm.nih.gov/18396810/</t>
  </si>
  <si>
    <t>https://www.cra.wallonie.be/fr/comparison-of-different-techniques-for-inoculation-of-candidatus-phytoplasma-mali-on-apple-and-periwinkle-in-biological-indexing-procedure-2007</t>
  </si>
  <si>
    <t>indicateur environnemental, méthode alternative, lutte intégrée</t>
  </si>
  <si>
    <t>culture, culture expérimentale, protection des cultures, technique agricole</t>
  </si>
  <si>
    <t>Study on some grafting techniques for their capability in rapid and efficient transmission of Apple proliferation disease on host plants</t>
  </si>
  <si>
    <t>https://www.researchgate.net/publication/237464962_Study_on_diverse_grafting_techniques_for_their_capability_in_rapid_and_efficient_transmission_of_apple_proliferation_disease_to_different_host_plants</t>
  </si>
  <si>
    <t>https://www.cra.wallonie.be/fr/study-on-some-grafting-techniques-for-their-capability-in-rapid-and-efficient-transmission-of-apple-proliferation-disease-on-host-plants-2007</t>
  </si>
  <si>
    <t>Massart S., Steyer S., Lateur M., Jijakli M.</t>
  </si>
  <si>
    <t>indicateur environnemental, produit phytopharmaceutique, qualité de l'eau</t>
  </si>
  <si>
    <t>pesticide, pollution chimique, réduction, ressource en eau</t>
  </si>
  <si>
    <t>Réduction des contaminations des eaux souterraines et des capatages en particulier par les pesticide (cellule d'intervention)</t>
  </si>
  <si>
    <t>https://researchportal.unamur.be/fr/projects/geological-and-hydrogeological-characterization-of-well-fields-th</t>
  </si>
  <si>
    <t>Hallet V.</t>
  </si>
  <si>
    <t>Université de Namur</t>
  </si>
  <si>
    <t>vincent.hallet@unamur.be</t>
  </si>
  <si>
    <t>Capette L., Sorel A.</t>
  </si>
  <si>
    <t>produit phytopharmaceutique, qualité de l'eau</t>
  </si>
  <si>
    <t>Caractérisation du contexte géologique et hydrogéologique au droit de différents captages dans le cadre d'une réduction des contaminations des eaux souterraines par les pesticide (Etude de faisabilité)</t>
  </si>
  <si>
    <t>https://researchportal.unamur.be/fr/projects/hydrogeological-and-geological-caraterisation-around-well-field-c</t>
  </si>
  <si>
    <t>vincent.hallet@ulb.be</t>
  </si>
  <si>
    <t>Sorel A.</t>
  </si>
  <si>
    <t>agriculture biologique, lutte intégrée, méthode alternative</t>
  </si>
  <si>
    <t>Evaluation of innovative products to reduce copper applications to control potato late blight in organic production systems</t>
  </si>
  <si>
    <t>VETAB</t>
  </si>
  <si>
    <t>Déterminer des alternatives à l'utilisation massive de cuivre pour lutter contre le mildiou de la pomme de terre (Phytophtora infestans (Mont.) de Bary) dans les systèmes biologiques.</t>
  </si>
  <si>
    <t>https://www.cra.wallonie.be/fr/evaluation-of-innovative-products-to-reduce-copper-applications-to-control-potato-late-blight-in-organic-production-systems-2007</t>
  </si>
  <si>
    <t>Rolot J., Stilmant D., Labbe V., Laguesse L.</t>
  </si>
  <si>
    <t>cultivar, culture expérimentale, pesticide, protection des cultures, résistance</t>
  </si>
  <si>
    <t>Multilocal field trials to test alternative products to reduce copper applications to control potato late blight in organic systems</t>
  </si>
  <si>
    <t>https://www.researchgate.net/publication/271799290_Multilocal_field_trials_to_test_alternative_products_to_reduce_copper_applications_to_control_potato_late_blight_in_organic_systems</t>
  </si>
  <si>
    <t>Déterminer des alternatives à l'utilisation massive de cuivre pour lutter contre le mildiou de la pomme de terre (Phytophtora infestans (Mont.) de Bary) dans les systèmes biologiques</t>
  </si>
  <si>
    <t>https://www.cra.wallonie.be/fr/multilocal-field-trials-to-test-alternative-products-to-reduce-copper-applications-to-control-potato-late-blight-in-organic-systems-2007</t>
  </si>
  <si>
    <t>Dubois L., De Reycke C., Rolot J., Stilmant D., Seutin H., Laguesse L.</t>
  </si>
  <si>
    <t>agriculture biologique, essai variétal, résistance</t>
  </si>
  <si>
    <t>culture expérimentale, protection des cultures, résistance, sélection variétale</t>
  </si>
  <si>
    <t>essai variétal d'épeautre en culture bio. Des résultats 2007 en net retrait par rapport aux deux années précédentes</t>
  </si>
  <si>
    <t>https://www.cra.wallonie.be/fr/essais-varietaux-depeautre-en-culture-bio-des-resultats-2007-en-net-retrait-par-rapport-aux-deux-annees-precedentes-2007</t>
  </si>
  <si>
    <t>Escarnot E.</t>
  </si>
  <si>
    <t>e.escarnot@cra.wallonie.be</t>
  </si>
  <si>
    <t xml:space="preserve">Sinnaeve G., Stilmant D., Herman J., Couvreur L., Nihoul P., Leonard V. </t>
  </si>
  <si>
    <t>Céréales</t>
  </si>
  <si>
    <t>contournement des résistances, essai variétal, résistance variétale</t>
  </si>
  <si>
    <t>production agricole, protection des cultures, résistance, ressource génétique</t>
  </si>
  <si>
    <t>Evalution rapide de la durabilité de la résistance du froment d'hiver aux rouilles</t>
  </si>
  <si>
    <t>Amélioration du froment d'hiver du département lutte biologique et ressources phytogénétiques</t>
  </si>
  <si>
    <t>Livres / Manuels</t>
  </si>
  <si>
    <t>https://www.cra.wallonie.be/fr/evalution-rapide-de-la-durabilite-de-la-resistance-du-froment-dhiver-aux-rouilles-2007</t>
  </si>
  <si>
    <t>analyse biologique, culture in vitro, pollution chimique, protection des cultures, résistance</t>
  </si>
  <si>
    <t>Control of apple scab (Venturia inaequalis) with bicarbonate salts under controlled environment</t>
  </si>
  <si>
    <t xml:space="preserve">Etudier l'efficacité du bicarbonate de potassium contre Venturi a inaequalis </t>
  </si>
  <si>
    <t>https://www.cra.wallonie.be/fr/control-of-apple-scab-venturia-inaequalis-with-bicarbonate-salts-under-controlled-environment-2007</t>
  </si>
  <si>
    <t>Lefrancq B., Lateur M.</t>
  </si>
  <si>
    <t>méthode alternative, produit phytopharmaceutique</t>
  </si>
  <si>
    <t>analyse biologique, biocontrôle, protection des cultures, résistance, toxicité</t>
  </si>
  <si>
    <t>Stop-spray strategy using a new formulation of potassium bicarbonate, silicon and sulphur compounds for primary scab control in organic apple production</t>
  </si>
  <si>
    <t>Réduire la quantité de fongicide appliquée dans le verger</t>
  </si>
  <si>
    <t>https://www.cra.wallonie.be/fr/stop-spray-strategy-using-a-new-formulation-of-potassium-bicarbonate-silicon-and-sulphur-compounds-for-primary-scab-control-in-organic-apple-production-2007</t>
  </si>
  <si>
    <t>Lefrancq B., Fassotte C., Lateur M.</t>
  </si>
  <si>
    <t>biocontrôle, cultivar, culture</t>
  </si>
  <si>
    <t>Strategies to reduce copper use in organic apple production, ISHS.</t>
  </si>
  <si>
    <t xml:space="preserve"> Des stratégies de lutte contre la tavelure du pommier (venturia inaequalis)</t>
  </si>
  <si>
    <t>https://www.cra.wallonie.be/fr/strategies-to-reduce-copper-use-in-organic-apple-production-ishs-2007</t>
  </si>
  <si>
    <t>ECPGR Working Group on Malus &amp; Pyrus Genetic Resources : a unique opportunity for European collaborations.</t>
  </si>
  <si>
    <t>https://www.cra.wallonie.be/fr/ecpgr-working-group-on-malus-pyrus-genetic-resources-a-unique-opportunity-for-european-collaborations-2007</t>
  </si>
  <si>
    <t>Gelvonauskis B., Oger R., Antofie A., Ellen E., Kellerhals M., Dapena E., Mader S., Hanke V., Hjalmarsson I., Ikase L., Blazek J., Kullaj E., Laurens F., Maggioni L.</t>
  </si>
  <si>
    <t>Etude de la biodiversité du pommier en Belgique. Opportunités pour la conservation et l'utilisation durable de ressource génétique.</t>
  </si>
  <si>
    <t>https://www.cra.wallonie.be/fr/etude-de-la-biodiversite-du-pommier-en-belgique-opportunites-pour-la-conservation-et-lutilisation-durable-de-ressources-genetiques-2007</t>
  </si>
  <si>
    <t>Coart E., Jacques D., Keulemans J., Vander Mijnsbrugge K., Lemaire S., Antofie A., Vanwynsberghe L., Watillon B., Royen L., Roldan Ruiz I.</t>
  </si>
  <si>
    <t>Evaluation and use of pear genetic resources in an interregional cooperative breeding programme focused on disease resistance &amp; fruit quality.</t>
  </si>
  <si>
    <t>https://www.cra.wallonie.be/fr/evaluation-and-use-of-pear-genetic-resources-in-an-interregional-cooperative-breeding-programme-focused-on-disease-resistance-fruit-quality-2007</t>
  </si>
  <si>
    <t>Stievenard R., Rondia A., Lascostes M.</t>
  </si>
  <si>
    <t>Natural extracts and 2,6-dichloroisonicotinic acid induce resistance against scab in apple seedlings.</t>
  </si>
  <si>
    <t>https://www.cra.wallonie.be/fr/natural-extracts-and-26-dichloroisonicotinic-acid-induce-resistance-against-scab-in-apple-seedlings-2007</t>
  </si>
  <si>
    <t>analyse physico-chimique, protection des cultures, ressource génétique, sensibilité</t>
  </si>
  <si>
    <t>Inter-laboratory evaluation of a duplex RT-PCR method using crude extracts for the simultaneous detection of Prune dwarf virus and Prunus necrotic ringspot virus - 2007</t>
  </si>
  <si>
    <t>Gérer le risque associé à l'utilisation de méthode de RT-PCR duplex dans les analyses de routine et de rédiger et sélectionner un protocole complet et détaillé pour accompagner ce test RT-PCR duplex.</t>
  </si>
  <si>
    <t>https://www.cra.wallonie.be/fr/inter-laboratory-evaluation-of-a-duplex-rt-pcr-method-using-crude-extracts-for-the-simultaneous-detection-of-prune-dwarf-virus-and-prunus-necrotic-ringspot-virus-2007</t>
  </si>
  <si>
    <t>Massart S.</t>
  </si>
  <si>
    <t>Brostaux Y., Barbarossa L., César V., Olmos A., Cieslinska M., Fonseca F., Guillem R., Lavina A., Steyer S., Dutrecq O., Wetzel T., Kummert J., Jijakli M.</t>
  </si>
  <si>
    <t>Service d'avertissement mildiou du CRA-W, bilan de la saison 2008</t>
  </si>
  <si>
    <t>https://www.cra.wallonie.be/fr/service-davertissement-mildiou-du-cra-w-bilan-de-la-saison-2008-2008</t>
  </si>
  <si>
    <t>Bédard C.</t>
  </si>
  <si>
    <t>Rolot J., Decamps C., Labbé V., Soete A., Laguesse L.</t>
  </si>
  <si>
    <t>détection, OAD</t>
  </si>
  <si>
    <t>gestion des sols, gestion durable, pollution chimique</t>
  </si>
  <si>
    <t>Gestion Durable des Sédiments Transfrontaliers</t>
  </si>
  <si>
    <t xml:space="preserve">GeDSeT </t>
  </si>
  <si>
    <t>Développer d’un outil d’aide à la décision à destination des gestionnaires des sédiments de voies d’eau</t>
  </si>
  <si>
    <t>https://www.issep.be/gedset/</t>
  </si>
  <si>
    <t>Haouche L.</t>
  </si>
  <si>
    <t>claire.alary@mines-douai.fr</t>
  </si>
  <si>
    <t xml:space="preserve"> ISSeP, CTP, EMD, BRGM, INERIS</t>
  </si>
  <si>
    <t>Alary C., Mossmann R. J., Bréquel H., Gaucher R.</t>
  </si>
  <si>
    <t>CE - FEDER - INTERREG - FWVL</t>
  </si>
  <si>
    <t>cultivar</t>
  </si>
  <si>
    <t>Etude des variétés candidates à une utilisation en agriculture biologique - 2004</t>
  </si>
  <si>
    <t>https://www.cra.wallonie.be/fr/etude-des-varietes-candidates-a-une-utilisation-en-agriculture-biologique-2004-2008</t>
  </si>
  <si>
    <t xml:space="preserve">Dupuis B. </t>
  </si>
  <si>
    <t xml:space="preserve">Laguesse L., Seutin H., Rolot J., Soete A. </t>
  </si>
  <si>
    <t>Service d'avertissement "mildiou" du CRA-W. Bilan de la saison 2007</t>
  </si>
  <si>
    <t>https://www.cra.wallonie.be/fr/service-davertissement-mildiou-du-cra-w-bilan-de-la-saison-2007-2008</t>
  </si>
  <si>
    <t xml:space="preserve"> Rolot J., Verlaine A., Labbe V., Soete A., Laguesse L. </t>
  </si>
  <si>
    <t>contrôle des maladies, produit phytopharmaceutique</t>
  </si>
  <si>
    <t>A during-infection spray strategy using sulfur compounds, copper, silicon and a new formulation of potassium bicarbonate for primary scab control in organic appel production</t>
  </si>
  <si>
    <t>https://www.cra.wallonie.be/fr/a-during-infection-spray-strategy-using-sulfur-compounds-copper-silicon-and-a-new-formulation-of-potassium-bicarbonate-for-primary-scab-control-in-organic-appel-production-2008</t>
  </si>
  <si>
    <t>l.jamar@cra.wallonie.be</t>
  </si>
  <si>
    <t>Lefrancq L., Fassotte C., Lateur M.</t>
  </si>
  <si>
    <t>Alternative strategies using sulphur, copper and potassium bicarbonate for primary scab control in organic apple production in Belgium</t>
  </si>
  <si>
    <t>https://www.cra.wallonie.be/fr/alternative-strategies-using-sulphur-copper-and-potassium-bicarbonate-for-primary-scab-control-in-organic-apple-production-in-belgium-2008</t>
  </si>
  <si>
    <t>Pahaut B., Lateur M.</t>
  </si>
  <si>
    <t>diagnostic, indicateur environnemental</t>
  </si>
  <si>
    <t>Soil chemical and biological properties in conventional and organic orchards</t>
  </si>
  <si>
    <t>https://www.cra.wallonie.be/fr/soil-chemical-and-biological-properties-in-conventional-and-organic-orchards-2008</t>
  </si>
  <si>
    <t>Aubinet M., Culot M., Magein H., Lateur M.</t>
  </si>
  <si>
    <t>agriculture conventionnelle, lutte intégrée</t>
  </si>
  <si>
    <t>analyse biologique, croissance des plantes, gestion des sols, indicateur, production agricole</t>
  </si>
  <si>
    <t>Soil microbial activity and earthworm abundance in orchards under conventional and organic growth management systems.</t>
  </si>
  <si>
    <t xml:space="preserve">Evaluer les effets de 5 années de systèmes de production fruitière conventionnels et biologiques sur plusieurs propriétés biologiques du sol. </t>
  </si>
  <si>
    <t>https://www.cra.wallonie.be/fr/soil-microbial-activity-and-earthworm-abundance-in-orchards-under-conventional-and-organic-growth-management-systems-2008</t>
  </si>
  <si>
    <t>Aubinet M., Fievez T., Magein H., Lateur M.</t>
  </si>
  <si>
    <t>indicateur, pesticide, santé humaine</t>
  </si>
  <si>
    <t>Contribution à l'actualisation des indicateurs de l’état de l’environnement wallon relatifs à l’utilisation des produits phytopharmaceutiques - Projet "indicateurs pesticide"</t>
  </si>
  <si>
    <t>Estimation des utilisations nationales et régionales par type de produits (désinfectants du sol, fongicides*, herbicides*, insecticides*, produits hors protection des plantes, traitements de semences …) et par type d’usages (agricole, par Infrabel2, par les administrations publiques et par les « particuliers »)</t>
  </si>
  <si>
    <t xml:space="preserve">Marot J. </t>
  </si>
  <si>
    <t>Université Catholique de Louvain</t>
  </si>
  <si>
    <t>Association autrichienne pour la promotion de la prairie - At, Agra-Ost asbl, Centre Nature de Botrange, Faculté d'ingénerie biologique agronomique et environnementale - Université Catholique de Louvain, CRPHYTO - CORDER asbl, Département Sciences du vivant - CRA-W, Département Valorisation des productions agricoles - CRA-W, Département Agriculture et milieu naturel - CRA-W, Service Technico-Economique - AWE, Fourrages Mieux, Gembloux Agro Bio-Tech - Université de Liège, Direction Générale Statistique et Information économique, SPW, PROTECT'eau asbl, BS-TI Technisches Institut St.Vith, Université Libre de Bruxelles, ADCF - Ch, DLR Eifel - De</t>
  </si>
  <si>
    <t xml:space="preserve">Rigo V., Fautre H., Bragard C., Brahy M. V., Goor M. F., Godeaux D., Hallet C., Van Bol M. V., Cors M. F., De Proft M. M., Ducatillon M. C., Foucart M. G., Hermann M. O., Knoden M. D., Lebrun M. P., Weickmans M. B., Deforet JP </t>
  </si>
  <si>
    <t>Inter-laboratory evaluation of a duplex RT-PCR method using crude extracts for the simultaneous detection of Prune dwarf virus and Prunus necrotic ringspot virus - 2008</t>
  </si>
  <si>
    <t>https://www.cra.wallonie.be/fr/inter-laboratory-evaluation-of-a-duplex-rt-pcr-method-using-crude-extracts-for-the-simultaneous-detection-of-prune-dwarf-virus-and-prunus-necrotic-ringspot-virus-2008</t>
  </si>
  <si>
    <t> Brostaux Y., Barbarossa L., Cesar V., Cieslinska M., Dutrecq O., Fonseca F., Guillem R., Lavifia A., Olmos A., Steyer S., Wetzel T., Kummert J., Jijakli M. H., César V. </t>
  </si>
  <si>
    <t>biocontrôle, protection des cultures</t>
  </si>
  <si>
    <t>Effectiveness of paraffinic mineral oil, insecticides and vegetal oil to control Potato virus Y (PVY) spread in potato seeds multiplication fields</t>
  </si>
  <si>
    <t>Lutter contre la propagation du virus Y de la pomme de terre (PVY)</t>
  </si>
  <si>
    <t>https://www.cra.wallonie.be/fr/effectiveness-of-paraffinic-mineral-oil-insecticides-and-vegetal-oil-to-control-potato-virus-y-pvy-spread-in-potato-seeds-multiplication-fields-2008</t>
  </si>
  <si>
    <t>Seutin H., Deveux L.</t>
  </si>
  <si>
    <t>agriculture conventionnelle, production commerciale</t>
  </si>
  <si>
    <t>culture in vitro, production agricole</t>
  </si>
  <si>
    <t>Les vitrotubercules, minitubercules et plantules font des petits</t>
  </si>
  <si>
    <t xml:space="preserve"> Techniques de micropropagation in vitro de la pomme de terre pour la produc-tion de matériel initial destiné à alimen-ter la tête de la filière de  multiplication</t>
  </si>
  <si>
    <t>https://www.cra.wallonie.be/fr/les-vitrotubercules-minitubercules-et-plantules-font-des-petits-2008</t>
  </si>
  <si>
    <t>Devos M., Roisin L.</t>
  </si>
  <si>
    <t>analyse physico-chimique, spectroscopie, télédétection spatiale</t>
  </si>
  <si>
    <t>BeetSpec</t>
  </si>
  <si>
    <t>développer des solutions analytiques basées sur la spectroscopie proche infrarouge et l'imagerie hyperspectrale</t>
  </si>
  <si>
    <t>https://www.cra.wallonie.be/fr/beetspec</t>
  </si>
  <si>
    <t>Vermeulen P.</t>
  </si>
  <si>
    <t>p.vermeulen@cra.wallonie.be</t>
  </si>
  <si>
    <t>SES - VANDERHAVE, CRA-W</t>
  </si>
  <si>
    <t>Tossens A., Baeten V., Fernandez Pierna J. A., Lecler B., Vermeulen P., Kayoka Mukendi N, Mauro S.</t>
  </si>
  <si>
    <t>Fonds privés (expertises,…)</t>
  </si>
  <si>
    <t>Betterave sucrière</t>
  </si>
  <si>
    <t>agriculture biologique, lutte intégrée, produit phytopharmaceutique</t>
  </si>
  <si>
    <t>culture, écoagriculture, pesticide</t>
  </si>
  <si>
    <t>Eco-design and Co-design: application to fruit production in Europe</t>
  </si>
  <si>
    <t>Autosuffisance, en minimisant les apports externes et en maximisant l'utilisation des ressource naturelle; la connectivité entre les couches de végétation pour améliorer les avantages; l'adaptabilité et la réversibilité des options de gestion.</t>
  </si>
  <si>
    <t>https://hal.inrae.fr/hal-02755726/document</t>
  </si>
  <si>
    <t>Bellon S.</t>
  </si>
  <si>
    <t>Fauriel J., Hemptine J. L., Jamar L., Lauri P. E., Lateur M., Libourel G., Simon S.</t>
  </si>
  <si>
    <t>pathologie végétale, résistance</t>
  </si>
  <si>
    <t>Sensibilité variétale du froment d'hiver à la rouille brune et à la rouille jaune</t>
  </si>
  <si>
    <t>https://www.cra.wallonie.be/fr/sensibilite-varietale-du-froment-dhiver-a-la-rouille-brune-et-a-la-rouille-jaune-2009</t>
  </si>
  <si>
    <t>auxiliaire des cultures, pollution chimique</t>
  </si>
  <si>
    <t>Plan d’accompagnement des apiculteurs wallons face aux nouveaux défis de leur secteur</t>
  </si>
  <si>
    <t>https://www.cari.be/medias/abcie_articles/163_aide.pdf</t>
  </si>
  <si>
    <t>Fayet A.</t>
  </si>
  <si>
    <t>CARI asbl</t>
  </si>
  <si>
    <t>Baudouin J., Beulens A., Bruneau E., Bryon F., Dinsart J., Hautier L., Illing I., Kottgen D., Remy J. M., Roberti Ph. A., Strebelle J. L., Wautier Y.</t>
  </si>
  <si>
    <t xml:space="preserve">2948, D32-0041, </t>
  </si>
  <si>
    <t>Diversification variétale en pommes de terre en région wallonne. Synthèse de 2 années d'expérimentation à Ath, Gembloux et Libramont</t>
  </si>
  <si>
    <t>https://www.cra.wallonie.be/fr/diversification-varietale-en-pommes-de-terre-en-region-wallonne-synthese-de-2-annees-dexperimentation-a-ath-gembloux-et-libramont-2009</t>
  </si>
  <si>
    <t xml:space="preserve">Soete A., Lebrun P. </t>
  </si>
  <si>
    <t>Création et expérimentation de variétés de pommes adaptées à l'agriculture biologique</t>
  </si>
  <si>
    <t>https://www.cra.wallonie.be/fr/creation-et-experimentation-de-varietes-de-pommes-adaptees-a-lagriculture-biologique-2009</t>
  </si>
  <si>
    <t xml:space="preserve">Pissard A., Bastiaanse H., Donis T., Jamar L. </t>
  </si>
  <si>
    <t>culture, production agricole, ressource génétique</t>
  </si>
  <si>
    <t>Gestion européenne des collections de ressource génétique fruitières</t>
  </si>
  <si>
    <t>https://www.cra.wallonie.be/fr/gestion-europeenne-des-collections-de-ressources-genetiques-fruitieres-2009</t>
  </si>
  <si>
    <t>technique agricole</t>
  </si>
  <si>
    <t>impact technico-économiques du non-labour en wallonie</t>
  </si>
  <si>
    <t>Objectiver les impact technico-économiques dans les conditions pédoclimatiques wallonnes</t>
  </si>
  <si>
    <t>http://www.greenotec.be/pages/etudes/impact-technico-economiques-du-non-labour-en-wallonie.html</t>
  </si>
  <si>
    <t>Pauly S.</t>
  </si>
  <si>
    <t>Greenotec asbl</t>
  </si>
  <si>
    <t>ARVALIS-Institut du végétal - fr, Greenotec asbl</t>
  </si>
  <si>
    <t>Dieryck G., Berrodier M., Weykmans S.</t>
  </si>
  <si>
    <t>Greenotec</t>
  </si>
  <si>
    <t>pollution chimique, ressource en eau</t>
  </si>
  <si>
    <t>Environmentaly Optimised Sprayer</t>
  </si>
  <si>
    <t>EOS</t>
  </si>
  <si>
    <t>Compiler les informations pour le développement et la conception des pulvérisateurs afin de réduire les risques de contamination de l‘eau</t>
  </si>
  <si>
    <t>https://protecteau.be/resources/shared/Phytos/Bonnes%20pratiques/TOPPS/EOS-handbook_fin15_3-2011.pdf</t>
  </si>
  <si>
    <t>Schmider F.</t>
  </si>
  <si>
    <t>CropLife Europe</t>
  </si>
  <si>
    <t>Université de Turin, Agro-ingénierie-it, Université Politecnica Catalunya-es, Julius Kühn Inst.-de, InHort-pl, Inst. Francais de vigne et du Vin - fr, Visavis-se, Danois Agric. Adisory Service-dk, Inagro, Landwirtschaftskammer-de, Syngenta, Bayer Cropscience, BASF, Amanzone-de, Caffini-it, ARAG-it</t>
  </si>
  <si>
    <t xml:space="preserve">Mestdagh I., Balsari P., Marucco P., Doruchowski G., Joachim Wehmann H., Roettele M., Gil E., Codis S., Kramer H., Henning Petersen P., Nielson E., Garuti A., Caffini G., Kiefer S., Nolte M., Friebleben R., Wohlhauser R., Rutherford S. </t>
  </si>
  <si>
    <t>indicateur</t>
  </si>
  <si>
    <t>DurAgr'ISO14001</t>
  </si>
  <si>
    <t>La mise en place d'une démarche transrégionale de gestion de la durabilité des exploitations agricoles au départ d'une certification environnementale</t>
  </si>
  <si>
    <t>https://www.cra.wallonie.be/fr/duragriso14001</t>
  </si>
  <si>
    <t>Thilmany F.</t>
  </si>
  <si>
    <t>f.thilmany@cra.wallonia.be</t>
  </si>
  <si>
    <t>FUGA, PNPC, PeriG Consultants, Association Terr'Avenir Picardie, Inagro</t>
  </si>
  <si>
    <t>Stilmant D.</t>
  </si>
  <si>
    <t>CE - FEDER - INTERREG - FWVL, Wallonie</t>
  </si>
  <si>
    <t>lutte intégrée, protection biologique</t>
  </si>
  <si>
    <t>biopesticide, protection des cultures, résistance</t>
  </si>
  <si>
    <t>FIRST Spin-Off -ELISCREEN</t>
  </si>
  <si>
    <t>ELISCREEN</t>
  </si>
  <si>
    <t>Stimuler la défense naturelles des cultures contre les maladies</t>
  </si>
  <si>
    <t>https://www.unamur.be/recherche/services-adre/financements/region-wallonne/projets/fiche-projet-eliscreen-fso/view</t>
  </si>
  <si>
    <t>Van Custem P.</t>
  </si>
  <si>
    <t>encadrement scientifique et technique, qualité de l'air</t>
  </si>
  <si>
    <t>Aerosols, Clouds, and Trace gases Research InfraStructure Network</t>
  </si>
  <si>
    <t>ACTRIS</t>
  </si>
  <si>
    <t>Définir un standard de qualité élevé et mettre en commun nos outils et nos expériences à l’échelle européenne sur la mesure de la qualité de l’air</t>
  </si>
  <si>
    <t>https://www.issep.be/wp-content/uploads/Projet-ACTRIS.pdf</t>
  </si>
  <si>
    <t>Bergmans B.</t>
  </si>
  <si>
    <t>b.bergmans@issep.be</t>
  </si>
  <si>
    <t>CNR, CNRS, UJF, ULille, UBP, UR, TROPOS, NOA, NILU, FMI, PSI, UHEL, EMPA, ECMWF, MET, INOE, LMU, UVA, AEMET, UGR, UPC, BSC, CIEMAT, INTA, CSIC, KNMI, TUD, TNO, UU, ECN, CHMI, ICPF, CVGZ, ULUND, CyI, RIUUK, DWD, ULeeds, UYORK, STFC, UREAD, UHERTS, NERC, UPAC, IPNASB, CNISM, INRNE, NUIG, IG PAS, IEE PAS, IMWM-NRI</t>
  </si>
  <si>
    <t>ISSep</t>
  </si>
  <si>
    <t>bioinformatique, lutte, protection des cultures</t>
  </si>
  <si>
    <t>AVERMILPOT</t>
  </si>
  <si>
    <t>Assurer le maintien du service d’avertissements "mildiou" unique en Wallonie</t>
  </si>
  <si>
    <t>https://www.cra.wallonie.be/fr/avermilpot</t>
  </si>
  <si>
    <t>César V.</t>
  </si>
  <si>
    <t>v.cesar@cra.wallonie.be</t>
  </si>
  <si>
    <t>SPW, CRA-W</t>
  </si>
  <si>
    <t>Labbe V., Rosillon D.</t>
  </si>
  <si>
    <r>
      <t xml:space="preserve">Epidémiologie, </t>
    </r>
    <r>
      <rPr>
        <sz val="12"/>
        <rFont val="Arial"/>
        <family val="2"/>
      </rPr>
      <t>phytopathologie</t>
    </r>
  </si>
  <si>
    <t>pathologie végétale, résistance variétale</t>
  </si>
  <si>
    <t>Etude de la sensibilité variétale de la pomme de terre au mildiou du feuillage (Phytophthora infestans) en Belgique en 2010</t>
  </si>
  <si>
    <t>https://www.cra.wallonie.be/fr/etude-de-la-sensibilite-varietale-de-la-pomme-de-terre-au-mildiou-du-feuillage-phytophthora-infestans-en-belgique-en-2010-2010</t>
  </si>
  <si>
    <t>indicateur, pesticide, suivi environnemental</t>
  </si>
  <si>
    <t>Recherche relative à l’actualisation des indicateurs des rapports sur l’état de l’environnement wallon relatifs à l’utilisation de produits phytopharmaceutiques</t>
  </si>
  <si>
    <t>EQPP</t>
  </si>
  <si>
    <t xml:space="preserve"> </t>
  </si>
  <si>
    <t>https://www.corder.be/fr/projets-de-recherche</t>
  </si>
  <si>
    <t>Counet L.</t>
  </si>
  <si>
    <t>Université Catholique de Louvain, CORDER asbl</t>
  </si>
  <si>
    <t>Janssens L., Marot J., Bragard C.</t>
  </si>
  <si>
    <t>culture</t>
  </si>
  <si>
    <t>Nouveau plaisir - Recherche de diversité parmi les pommiers aneuploïdes</t>
  </si>
  <si>
    <t>https://www.cra.wallonie.be/fr/nouveau-plaisir-recherche-de-diversite-parmi-les-pommiers-aneuploides-2010</t>
  </si>
  <si>
    <t>Druart P.</t>
  </si>
  <si>
    <t xml:space="preserve">Magein H., Lateur M. </t>
  </si>
  <si>
    <t>résistance, sélection variétale</t>
  </si>
  <si>
    <t>Epanis: la nouvelle variété d'épeautre du CRAW</t>
  </si>
  <si>
    <t>https://www.cra.wallonie.be/fr/epanis-la-nouvelle-variete-depeautre-du-craw-2010</t>
  </si>
  <si>
    <t>Couvreur L., Jacquemin J-M.</t>
  </si>
  <si>
    <t>qualité nutritionnelle, ressource génétique</t>
  </si>
  <si>
    <t>Quantitative and qualitative study of spelt and wheat fibres in varying milling fractions.</t>
  </si>
  <si>
    <t>Etudier la composition en fibres de quatre génotypes d'épeautre et de trois génotypes de blé</t>
  </si>
  <si>
    <t>https://www.cra.wallonie.be/fr/quantitative-and-qualitative-study-of-spelt-and-wheat-fibres-in-varying-milling-fractions-2010</t>
  </si>
  <si>
    <t>Agneessens R., Wathelet B., Paquot M.</t>
  </si>
  <si>
    <t>gestion des ressources, spectroscopie</t>
  </si>
  <si>
    <t>Projet ImagingLab</t>
  </si>
  <si>
    <t>ImagingLab</t>
  </si>
  <si>
    <t>Développement de solutions analytiques basées sur l'imagerie proche infrarouge hyperspectrale pour les secteurs agricole et alimentaire</t>
  </si>
  <si>
    <t>https://www.cra.wallonie.be/fr/imaginglab</t>
  </si>
  <si>
    <t>Fernandez Pierna J. A.</t>
  </si>
  <si>
    <t>j.fernandez@cra.wallonie.be</t>
  </si>
  <si>
    <t>CRA-W,  Université Catholique de Louvain, Université de Liège, Gembloux Agro Bio-Tech - Université de Liège</t>
  </si>
  <si>
    <t>analyse physico-chimique, production agricole</t>
  </si>
  <si>
    <t>Bettraves Fourrageres (Demi fourragères ! Demi sucrières!)</t>
  </si>
  <si>
    <t>http://www.fourragesmieux.be/Documents_telechargeables/10_02_04_Frankinet_nutrition.pdf</t>
  </si>
  <si>
    <t>Frankinet A.</t>
  </si>
  <si>
    <t>Alfra</t>
  </si>
  <si>
    <t>info@alfra.be</t>
  </si>
  <si>
    <t>Alfra, Fourrages Mieux</t>
  </si>
  <si>
    <t>Betterave</t>
  </si>
  <si>
    <t>Fourragesmieux</t>
  </si>
  <si>
    <t>indicateur environnemental, diagnostic, OAD</t>
  </si>
  <si>
    <t>écoagriculture, gestion agricole, territoire transfrontalier</t>
  </si>
  <si>
    <t>Des Fourages de qualité</t>
  </si>
  <si>
    <t>Inter'herbe</t>
  </si>
  <si>
    <t xml:space="preserve"> Optimisation de la qualité de la flore et des fourrages, la réorganisation du pâturage, l'observation des systèmes fourragers, le suivi de la qualité des fourrages</t>
  </si>
  <si>
    <t>http://www.fourragesmieux.be/divers_collaboration_interherbe.html</t>
  </si>
  <si>
    <t>Inter'Herbe</t>
  </si>
  <si>
    <t>Fourrages Mieux asbl</t>
  </si>
  <si>
    <t xml:space="preserve">GAL de la Botte du Hainaut, ADARTH - GEDA de l'Avesnois, CDA de l'Aisne, Fourrages Mieux, CAR du Nord-Pas de Calais, Université Catholique de Louvain, PNR de l'Avesnois </t>
  </si>
  <si>
    <t>Delmotte A., De Wilde Q., Leborgne G., Widar J., Terrel J., Decamps C., Lesage P.</t>
  </si>
  <si>
    <t>CE - FEDER - INTERREG - FWVL, Wallonie, Province de Luxembourg, Chambres d'agriculture-fr, Région Nord-Pas de Calais</t>
  </si>
  <si>
    <t>Fourage</t>
  </si>
  <si>
    <t>contrôle des maladies, résistance variétale</t>
  </si>
  <si>
    <t>A low input strategy for apple scab control in organic apple production</t>
  </si>
  <si>
    <t>Evaluer l'efficacité de la stratégie de pulvérisation pendant l'infection en utilisant des quantités réduites de fongicides inorganiques tels que le soufre, le soufre de chaux, le bicarbonate de cuivre et de potassium pour le contrôle primaire de la tavelure</t>
  </si>
  <si>
    <t>https://www.cra.wallonie.be/fr/a-low-input-strategy-for-apple-scab-control-in-organic-apple-production-2010</t>
  </si>
  <si>
    <t>culture, pesticide, technique agricole</t>
  </si>
  <si>
    <t>Comparative performance of recycling tunnel and convention sprayer using standard and drift-mitigating nozzles in dwarf apple orchards.</t>
  </si>
  <si>
    <t>Evaluer les performances du pulvérisateur tunnel et des buses d'atténuation de la dérive par rapport à un traitement de référence utilisant des technologies standard</t>
  </si>
  <si>
    <t>https://www.cra.wallonie.be/fr/comparative-performance-of-recycling-tunnel-and-convention-sprayer-using-standard-and-drift-mitigating-nozzles-in-dwarf-apple-orchards-2010</t>
  </si>
  <si>
    <t xml:space="preserve">Mosade O., Huyghebaert B., Pigeon O., Lateur M. </t>
  </si>
  <si>
    <t>bioagresseur, protection des cultures</t>
  </si>
  <si>
    <t>L'extrait d'écorce d'orange comme produit de protection des plantes</t>
  </si>
  <si>
    <t>Evaluer l'efficacité des produit de protection contre des maladies et ravageurs de fruits et de légumes</t>
  </si>
  <si>
    <t>https://www.cra.wallonie.be/fr/lextrait-decorce-dorange-comme-produit-de-protection-des-plantes-2010</t>
  </si>
  <si>
    <t>PRLRN, PLANETE légumes en Alsace, CRA-W, FREDON</t>
  </si>
  <si>
    <t>Amiraux C., Grebert D., Oste S., Lateur M.</t>
  </si>
  <si>
    <t>Primary scab control using a ‘during-infection’ spray timing and the effect on fruit quality and yield in organic apple production</t>
  </si>
  <si>
    <t>Contribuer à la réduction du cuivre dans la production de pommes biologiques en évaluant dans un premier temps l'efficacité relative de cinq fongicides inorganiques et cinq plantes naturelles extraits dans la lutte primaire contre la tavelure, puis évaluer sur le long terme l'efficacité de la stratégie de pulvérisation de "l'infection durable" en utilisant des quantités de fongicides</t>
  </si>
  <si>
    <t>https://www.cra.wallonie.be/fr/primary-scab-control-using-a-during-infection-spray-timing-and-the-effect-on-fruit-quality-and-yield-in-organic-apple-production-2010</t>
  </si>
  <si>
    <t xml:space="preserve">Cavelier M., Lateur M. </t>
  </si>
  <si>
    <t>méthode alternative, protection phytosanitaire</t>
  </si>
  <si>
    <t>bioagresseur, réduction</t>
  </si>
  <si>
    <t>Réduction de l’inoculum tavelure : journée de démonstration à Gembloux</t>
  </si>
  <si>
    <t>https://www.cra.wallonie.be/fr/reduction-de-linoculum-tavelure-journee-de-demonstration-a-gembloux-2010</t>
  </si>
  <si>
    <t xml:space="preserve">Lateur M., Tournant L. </t>
  </si>
  <si>
    <t>agrochimie, culture, sélection variétale, technique agricole</t>
  </si>
  <si>
    <t>Le management de la betterave fourragère : enquête en ferme</t>
  </si>
  <si>
    <t>http://www.fourragesmieux.be/Documents_telechargeables/10_02_04_Management_betteraves.pdf</t>
  </si>
  <si>
    <t>Knoden D.</t>
  </si>
  <si>
    <t>knoden@fourragesmieux.be</t>
  </si>
  <si>
    <t>Fourrages Mieux, SPW, DER</t>
  </si>
  <si>
    <t>biostatistique, indicateur, pesticide</t>
  </si>
  <si>
    <t>Estimation quantitative des utilisations de produits phytopharmaceutiques par les différents secteurs d’activité en Wallonie - Projet "indicateurs pesticide" - 2010</t>
  </si>
  <si>
    <t>EQPP - 2010</t>
  </si>
  <si>
    <t xml:space="preserve">Développer et Actualiser les indicateurs de l’Etat de l’environnement wallon relatifs aux produits phytopharmaceutiques 2010 </t>
  </si>
  <si>
    <t>Lievens E.</t>
  </si>
  <si>
    <t>Université Catholique de Louvain, SPW Agriculture ressource naturelle et Environnement, CRPHYTO - CORDER asbl, Wallonie, DAEA</t>
  </si>
  <si>
    <t xml:space="preserve"> Janssens L., Bragard C., Bellayachi A.,Brahy V.,Cappellen O., Delaunois P., Delloye F., Godeaux D., Marsin J-M., Miserque O., Popescu C., Renard V., Triolet N., Van Bol V.</t>
  </si>
  <si>
    <t>Urgent need for new appel breeding methods better adapted to low-input agro-ecosystems.</t>
  </si>
  <si>
    <t>https://www.cra.wallonie.be/fr/urgent-need-for-new-appel-breeding-methods-better-adapted-to-low-input-agro-ecosystems-2010</t>
  </si>
  <si>
    <t xml:space="preserve">Warlop F. </t>
  </si>
  <si>
    <t>Dapena E., Lateur M., Bastiaanse H., Blazquez M. D., Fillatre J-Y., Gomez C., Jamar L., Leterme E., Libourel G., Minarro M., Parveaud C. E., Pissard A., Rondia A., Stievenard R.</t>
  </si>
  <si>
    <t>bonne pratique agricole, diagnostic</t>
  </si>
  <si>
    <t>gestion agricole, indicateur, production agricole</t>
  </si>
  <si>
    <t>Livret Inter'Herbe</t>
  </si>
  <si>
    <t>Proposer un diagnostic simplifié de vos parcelles, sur base de la flore présente.</t>
  </si>
  <si>
    <t>http://www.fourragesmieux.be/Documents_telechargeables/Livret_interherbe.pdf</t>
  </si>
  <si>
    <t>GAL de la Botte du Hainaut, ADARTH - GEDA de l'Avesnois, CDA de l'Aisne, Fourrages Mieux, CAR du Nord-Pas de Calais, Université Catholique de Louvain, PNRde l'Avesnois</t>
  </si>
  <si>
    <t>Collignn O., De Wilde Q., Leborgne G., Widar J., Terrel J., Decamps C., Lesage P.</t>
  </si>
  <si>
    <t>CE - FEDER - INTERREG - FWVL, Wallonie, Chambres d'agriculture-fr, Région Nord-Pa de Calais</t>
  </si>
  <si>
    <t>protection des cultures, résistance, sélection variétale, technique agricole</t>
  </si>
  <si>
    <t>Phytotechnie de la betterave fourragere</t>
  </si>
  <si>
    <t>http://www.fourragesmieux.be/Documents_telechargeables/10_02_04_Wauters_BetteraveFourragere.pdf</t>
  </si>
  <si>
    <t>Wauters A.</t>
  </si>
  <si>
    <t>Irbab asbl</t>
  </si>
  <si>
    <t>a.wauters@irbab.be</t>
  </si>
  <si>
    <t>Irbab asbl, Fourrages Mieux</t>
  </si>
  <si>
    <t>encadrement scientifique et technique, indicateur environnemental, OAD</t>
  </si>
  <si>
    <t>gestion des sols, production agricole, technique agricole, télédétection spatiale</t>
  </si>
  <si>
    <t>Programme d’Appui au Développement de l’Irrigation au Burkina Faso</t>
  </si>
  <si>
    <t>PADI</t>
  </si>
  <si>
    <t>https://www.issep.be/wp-content/uploads/Projet-PADI.pdf</t>
  </si>
  <si>
    <t>Hallot E.</t>
  </si>
  <si>
    <t>e.hallot@issep.be</t>
  </si>
  <si>
    <t>SPW Agriculture ressource naturelle et Environnement, DEMNA - SPW, EED - Argenco - Université de Liège, MAAH (Burkina Faso)</t>
  </si>
  <si>
    <t>Fédération Wallonie-Bruxelles - WBI</t>
  </si>
  <si>
    <t>diagnostic, encadrement scientifique et technique</t>
  </si>
  <si>
    <t>agrochimie, gestion des sols, protection des cultures, technique agricole</t>
  </si>
  <si>
    <t>Impact des techniques culturales sur l'évolution de la teneur en carbone organique du sol en Hainaut - Projet Prosensols</t>
  </si>
  <si>
    <t>Analyse des teneurs en carbone pour les  sols cultivés en labour / non-labour</t>
  </si>
  <si>
    <t>http://www.greenotec.be/pages/etudes/impact-des-techniques-culturales-sur-l-evolution-de-la-teneur-en-carbone-organique-du-sol-en-hainaut.html</t>
  </si>
  <si>
    <t>Cambier J. F.</t>
  </si>
  <si>
    <t>Bielders C., Van Wesemael B., D'haene K., Sleutel S., De Neve S., Gabriêls D., Hofman G., Labreuche J., Le souder C., Castillon P., Ouvry J. F., Real B., Germon  J. C., De Tourdonnet S.</t>
  </si>
  <si>
    <t>CE - FEDER - INTERREG</t>
  </si>
  <si>
    <t>contrôle des maladies, pathologie végétale, protection phytosanitaire</t>
  </si>
  <si>
    <t>Caractérisation des souches de mildiou en Wallonie - 2011</t>
  </si>
  <si>
    <t>https://www.cra.wallonie.be/fr/caracterisation-des-souches-de-mildiou-en-wallonie-en-2011-2011</t>
  </si>
  <si>
    <t>pathologie végétale, protection phytosanitaire</t>
  </si>
  <si>
    <t>Etude de la sensibilité variétale de la pomme de terre au mildiou du feuillage (Phytophthora infestans) à Libramont en 2011</t>
  </si>
  <si>
    <t>https://www.cra.wallonie.be/fr/etude-de-la-sensibilite-varietale-de-la-pomme-de-terre-au-mildiou-du-feuillage-phytophthora-infestans-a-libramont-en-2011-2011</t>
  </si>
  <si>
    <t>diagnostic, protection phytosanitaire</t>
  </si>
  <si>
    <t>bioagresseur, phénotypage</t>
  </si>
  <si>
    <t>Phenotypic characteristics of Belgian populations of Phytophthora infestans (2005-2010)</t>
  </si>
  <si>
    <t>Collect and teste a phenotypic characteristics of isolates of Phytophtora infestans</t>
  </si>
  <si>
    <t>https://www.cra.wallonie.be/fr/phenotypic-characteristics-of-belgian-populations-of-phytophthora-infestans-2005-2010-2011</t>
  </si>
  <si>
    <t>TOPPS Prowadis</t>
  </si>
  <si>
    <t>Définir et de diffuser des solutions concrètes aux problèmes de pollutions diffuses de l’eau par les PPP en ciblant principalement la dérive de pulvérisation et le transfert de PPP par ruissellement et érosion</t>
  </si>
  <si>
    <t>http://www.topps-life.org/topps-prowadis-project.html</t>
  </si>
  <si>
    <t>Université de Turin-Agro-ingénierie - It, Université Politecnica Catalunya - es, Julius Kühn Inst. de, InHort - pl, Inst. Francais de vigne et du Vin - fr, Danois Agric. Adisory Service-dk, Inagro, ARVALIS - Institut du végétal - fr, Irstea - fr, Université de Cordoue - es, Université de Turin-DISAFA - it, État de Bavière Res. Inst. - de, Service danois de conseil agricole - dk, Institut de protection de l'environnement - pl</t>
  </si>
  <si>
    <t>lutte intégrée, méthode alternative, produit phytopharmaceutique</t>
  </si>
  <si>
    <t>bioagresseur, lutte, pesticide, protection des cultures</t>
  </si>
  <si>
    <t>protection biologique du Maïs</t>
  </si>
  <si>
    <t>PROBIOM</t>
  </si>
  <si>
    <t>Trouver un agent de biocontrôle indigène à la Wallonie pour protéger la plantule de maïs contre les attaques des champignons pathogènes du sol, et développer une formulation d'enrobage de semence</t>
  </si>
  <si>
    <t>https://cipf.be/resources/shared/files/fr/probiom.pdf</t>
  </si>
  <si>
    <t>Legrève A.</t>
  </si>
  <si>
    <t>anne.legrève@uclouvain.be</t>
  </si>
  <si>
    <t>CIPF asbl, ELI - Université Catholique de Louvain</t>
  </si>
  <si>
    <t>Coninck E., Foucart G.</t>
  </si>
  <si>
    <t>Maïs</t>
  </si>
  <si>
    <t>CIPF</t>
  </si>
  <si>
    <t>DOI : 10.1111/jam.14641</t>
  </si>
  <si>
    <t>agrochimie, production agricole</t>
  </si>
  <si>
    <t>Characterization of hemicellulosic fractions from spelt hull extracted by different methods</t>
  </si>
  <si>
    <t>https://www.cra.wallonie.be/fr/characterization-of-hemicellulosic-fractions-from-spelt-hull-extracted-by-different-methods-2011</t>
  </si>
  <si>
    <t xml:space="preserve">Aguedo M., Paquot M. </t>
  </si>
  <si>
    <t>Extraction and characterization of water-extractable and water-unextractable arabinoxylans from spelt bran: Study of the hydrolysis conditions for monosaccharides analysis</t>
  </si>
  <si>
    <t>https://www.cra.wallonie.be/fr/extraction-and-characterization-of-water-extractable-and-water-unextractable-arabinoxylans-from-spelt-bran-study-of-the-hydrolysis-conditions-for-monosaccharides-analysis-2011</t>
  </si>
  <si>
    <t xml:space="preserve">Aguedo M., Agneessens R., Wathelet B., Paquot M. </t>
  </si>
  <si>
    <t>agriculture biologique, lutte intégrée</t>
  </si>
  <si>
    <t>production agricole, protection des cultures, résistance</t>
  </si>
  <si>
    <t>Apple scab (Venturia inaequalis) control in organic production</t>
  </si>
  <si>
    <t>https://www.cra.wallonie.be/fr/apple-scab-venturia-inaequalis-control-in-organic-production-2011</t>
  </si>
  <si>
    <t>Oste S., Lateur M.</t>
  </si>
  <si>
    <t>agriculture biologique, pathologie végétale, protection phytosanitaire</t>
  </si>
  <si>
    <t>Effet de la gestion des litières de feuilles en automne sur le développement de la tavelure du pommier en verger biologique</t>
  </si>
  <si>
    <t>https://www.cra.wallonie.be/fr/effet-de-la-gestion-des-litieres-de-feuilles-en-automne-sur-le-developpement-de-la-tavelure-du-pommier-en-verger-biologique-2011</t>
  </si>
  <si>
    <t xml:space="preserve">Oste S., Tournant L., Wateau K., Lateur M. </t>
  </si>
  <si>
    <t>Organic Appel Production: Conclusion of an eight year study in Belgium</t>
  </si>
  <si>
    <t>https://www.cra.wallonie.be/fr/organic-appel-production-conclusion-of-an-eight-year-study-in-belgium-2011</t>
  </si>
  <si>
    <t>L'agro-écosystème &lt;&gt;: mythe ou réalité?</t>
  </si>
  <si>
    <t>https://www.cra.wallonie.be/fr/lagro-ecosysteme-mythe-ou-realite-2011</t>
  </si>
  <si>
    <t>Jamar L., Bellon S.</t>
  </si>
  <si>
    <t>Baiting of Phytophthora from forest soil: comparison of methods</t>
  </si>
  <si>
    <t>https://www.cra.wallonie.be/fr/baiting-of-phytophthora-from-forest-soil-comparison-of-methods-2011</t>
  </si>
  <si>
    <t xml:space="preserve">Helson M., Fauche F., Chandelier A. </t>
  </si>
  <si>
    <t>encadrement scientifique et technique, fertilisation, indicateur environnemental, OAD</t>
  </si>
  <si>
    <t>agrochimie, bioinformatique</t>
  </si>
  <si>
    <t>Etude des potentialités de la fluorescence chlorophyllienne pour déterminer le statut azoté de la culture de pomme de terre</t>
  </si>
  <si>
    <t>POTFLUO</t>
  </si>
  <si>
    <t>https://www.cra.wallonie.be/fr/potfluo</t>
  </si>
  <si>
    <t>Ben Abdallah F.</t>
  </si>
  <si>
    <t>f.benabdallah@cra.wallonie.be</t>
  </si>
  <si>
    <t>Wallonie - SPW - DGO3</t>
  </si>
  <si>
    <t>impact sur la santé, indicateur environnemental, produit phytopharmaceutique</t>
  </si>
  <si>
    <t>Estimation quantitative des utilisations de produits phytopharmaceutiques par les différents secteurs d’activité en Wallonie</t>
  </si>
  <si>
    <t>Identify actors responsible of non-agricultural use of plant protection products in belgium, define a methodology generating statistics on non-agricultural use of pesticide for each category of actors identified, propose a methodology of consolidation on pesticide statistics of sales based on the obtained results</t>
  </si>
  <si>
    <t>http://etat.environnement.wallonie.be/files/Studies/CRP_4_Carola_et_al_2012_2014.pdf</t>
  </si>
  <si>
    <t>Carrola S.</t>
  </si>
  <si>
    <t>ELIM - ELI - Université Catholique de Louvain, Université de Gent, PFRPP, SPF - Santé publique Sécurité de la chaîne alimentaire et Environnement</t>
  </si>
  <si>
    <t xml:space="preserve"> Lievens E, Janssens L., Bragard C. </t>
  </si>
  <si>
    <t>Caractérisation des souches de mildiou en Wallonie - 2012</t>
  </si>
  <si>
    <t>https://www.cra.wallonie.be/fr/caracterisation-des-souches-de-mildiou-en-wallonie-en-2012-2012</t>
  </si>
  <si>
    <t>contrôle des maladies, protection phytosanitaire</t>
  </si>
  <si>
    <t>Etude de la sensibilité variétale de la pomme de terre au mildiou du feuillage (Phytophthora infestans) en Haute Belgique en 2012</t>
  </si>
  <si>
    <t>https://www.cra.wallonie.be/fr/etude-de-la-sensibilite-varietale-de-la-pomme-de-terre-au-mildiou-du-feuillage-phytophthora-infestans-en-haute-belgique-en-2012-2012</t>
  </si>
  <si>
    <t>Caractérisation géologique et hydrogéologique au droit de différents captages faisant l'objet de la cellule de diagnostic "pesticide-captages"</t>
  </si>
  <si>
    <t>https://researchportal.unamur.be/fr/projects/caract%C3%A9risation-g%C3%A9ologique-et-hydrog%C3%A9ologique-au-droit-de-diff%C3%A9re</t>
  </si>
  <si>
    <t>impact sur la santé, qualité de l'eau</t>
  </si>
  <si>
    <t>gestion des ressources, pollution chimique, ressource en eau</t>
  </si>
  <si>
    <t xml:space="preserve"> Inventaire des Matières Hormonales et Organiques en Traces dans les Eaux Patrimoniales et Potabilisables</t>
  </si>
  <si>
    <t>IMHOTEP</t>
  </si>
  <si>
    <t>Réaliser un inventaire des niveaux de concentration de résidus de médicaments (RMs) dans différents compartiments du cycle anthropique de l’eau (effluents de stations d’épuration, eaux de ruissellement, eaux de surface et souterraines, eaux brutes potabilisables, eaux de distribution et eaux embouteillées)</t>
  </si>
  <si>
    <t>http://eau.wallonie.be/IMG/pdf/IMHOTEP_RF_180807.pdf</t>
  </si>
  <si>
    <t>Société Wallonne des eaux</t>
  </si>
  <si>
    <t>SPW Agriculture ressource naturelle et Environnement, Gembloux Agro Bio-Tech - Université de Liège, SWDE, Université de Liège, Université Catholique de Louvain, Université de Mons, Université Libre de Bruxelles, SPGE, ISSeP, Aquawal</t>
  </si>
  <si>
    <t>Brahy V., Delloye F, Lognay G., Rokart S., Nohoul J. C., Nott K., Gillet M., Blankert B., Govaerts B., Gustin P., Kauffmann J. M., Bastin M. B. B., Collart P., Cuveleir C., Didy C., Heillier J. F., Latour C., Marneffe Y., Prevedello C., Renard V., Monticelli G., Dubuisson G., Kouyoumdjian F., Lognay G., Netchacovitch L., Barbera B., Glineur A., Nemes S.</t>
  </si>
  <si>
    <t>Wallonie - SPW</t>
  </si>
  <si>
    <t>SPW</t>
  </si>
  <si>
    <t>Alkaline Extraction and charaterization of hemicelluloses from spelt bran and hull</t>
  </si>
  <si>
    <t>https://www.cra.wallonie.be/fr/alkaline-extraction-and-charaterization-of-hemicelluloses-from-spelt-bran-and-hull-2012</t>
  </si>
  <si>
    <t>Aguedo M., Paquot M.</t>
  </si>
  <si>
    <t>agroalimentaire, agrochimie, production agricole, qualité nutritionnelle</t>
  </si>
  <si>
    <t>Comparative review of the content and profiles of macronutrients in spelt and wheat</t>
  </si>
  <si>
    <t>https://www.cra.wallonie.be/fr/comparative-review-of-the-content-and-profiles-of-macronutrients-in-spelt-and-wheat-2012</t>
  </si>
  <si>
    <t>Jacquemin J-M., Agneessens R., Paquot M.</t>
  </si>
  <si>
    <t>Enzymatic hydrolysis of arabinoxylans from spelt bran and hull</t>
  </si>
  <si>
    <t>https://www.cra.wallonie.be/fr/enzymatic-hydrolysis-of-arabinoxylans-from-spelt-bran-and-hull-2012</t>
  </si>
  <si>
    <t xml:space="preserve"> Aguedo M., Paquot M.</t>
  </si>
  <si>
    <t>agrochimie, analyse physico-chimique</t>
  </si>
  <si>
    <t>Extraction and characterization of arbinoxilans from spelt bran and hemicelluloses from spelt hull by chemical and enzymatical methods</t>
  </si>
  <si>
    <t>Thèses / Mémoires</t>
  </si>
  <si>
    <t>https://www.cra.wallonie.be/fr/extraction-and-characterization-of-arbinoxilans-from-spelt-bran-and-hemicelluloses-from-spelt-hull-by-chemical-and-enzymatical-methods-2012</t>
  </si>
  <si>
    <t>Université de Liège, CRA-W</t>
  </si>
  <si>
    <t>diagnostic, encadrement scientifique et technique, fertilisation</t>
  </si>
  <si>
    <t>agrochimie, biocontrôle, culture expérimentale, protection des cultures</t>
  </si>
  <si>
    <t>Nutrition azotée de l'épeautre en Ardenne et région limoneuse</t>
  </si>
  <si>
    <t>https://www.cra.wallonie.be/fr/nutrition-azotee-de-lepeautre-en-ardenne-et-region-limoneuse-2012</t>
  </si>
  <si>
    <t>Seutin B., De Toffoli M., Lambert R., Vancutsem F</t>
  </si>
  <si>
    <t>agriculture biologique, fertilisation, résistance variétale</t>
  </si>
  <si>
    <t>biopesticide, pesticide, technique agricole</t>
  </si>
  <si>
    <t>Vers le verger faibles intrants ?</t>
  </si>
  <si>
    <t>Interreg TransBioFruit</t>
  </si>
  <si>
    <t>https://www.cra.wallonie.be/fr/vers-le-verger-faibles-intrants-2012</t>
  </si>
  <si>
    <t>CRA-W, Fredon Nord Pas de Calais</t>
  </si>
  <si>
    <t>Tournant L., Lateur M.</t>
  </si>
  <si>
    <t>Verger</t>
  </si>
  <si>
    <t>agriculture biologique, produit phytopharmaceutique</t>
  </si>
  <si>
    <t>pesticide, protection des cultures, résistance, sélection variétale</t>
  </si>
  <si>
    <t>Scab control in organic apple production: conclusions of an eight year study in temperate weather conditions</t>
  </si>
  <si>
    <t xml:space="preserve">Identifier un moyen innovant de réduire l'utilisation de fongicides, et en particulier de fongicides à base de cuivre, pour lutter contre la tavelure du pommier (V. inaequalis) en production biologique.  </t>
  </si>
  <si>
    <t>https://www.cra.wallonie.be/fr/scab-control-in-organic-apple-production-conclusions-of-an-eight-year-study-in-temperate-weather-conditions-2012</t>
  </si>
  <si>
    <t xml:space="preserve">Oste S., Lateur M. </t>
  </si>
  <si>
    <t>contrôle des maladies, produit phytopharmaceutique, résistance variétale</t>
  </si>
  <si>
    <t>Tavelure : mieux raisonner sa protection</t>
  </si>
  <si>
    <t>maitriser la tavelure et diminuer l'usage de produits de protection</t>
  </si>
  <si>
    <t>https://www.cra.wallonie.be/fr/tavelure-mieux-raisonner-sa-protection-2012</t>
  </si>
  <si>
    <t xml:space="preserve">Lateur M., Oste S. </t>
  </si>
  <si>
    <t>Vers le verger faibles intrants ? CR visites de vergers en Suisses</t>
  </si>
  <si>
    <t>Etudier les possibilités et les limites d'une production de fruits sans pesticide</t>
  </si>
  <si>
    <t>https://www.cra.wallonie.be/fr/vers-le-verger-faibles-intrants-cr-visites-de-vergers-en-suisses-2012</t>
  </si>
  <si>
    <t>essai variétal, lutte intégrée, méthode alternative, résitance, sensibilisation</t>
  </si>
  <si>
    <t>cultivar, écoagriculture, gestion agricole, ressource génétique, sélection variétale, suivi environnemental</t>
  </si>
  <si>
    <t>Sauvegarde et valorisation du patrimoine fruitier indigène</t>
  </si>
  <si>
    <t>PATFRUITWAL</t>
  </si>
  <si>
    <t>https://centredemichamps.be/wp-content/uploads/2019/03/resume-projet-pommiers-sauvages-2012-2015.pdf</t>
  </si>
  <si>
    <t>CRA-W,SPW - DAEA, Université Catholique de Louvain, Centre de Michamps</t>
  </si>
  <si>
    <t>Estimation quantitative des utilisations de produits phytopharmaceutiques par les différents secteurs d’activité en Wallonie - Projet "indicateurs pesticide" - 2012</t>
  </si>
  <si>
    <t>EQPP - 2012</t>
  </si>
  <si>
    <t>Développer et Actualiser les indicateurs de l’Etat de l’environnement wallon relatifs aux produits phytopharmaceutiques 2012</t>
  </si>
  <si>
    <t>Janssens L., Bragard C.</t>
  </si>
  <si>
    <t>culture, qualité nutritionnelle, spectroscopie</t>
  </si>
  <si>
    <t>Classical and NIR measurements of the quality and nutritional parameters of apples: a methodological study of intra-fruit variability</t>
  </si>
  <si>
    <t>Etudiée la variabilité intra-fruit des variétés de pommes en termes de paramètres de qualité (contenu en sucre, polyphénols totaux et vitamine C)</t>
  </si>
  <si>
    <t>https://www.cra.wallonie.be/fr/classical-and-nir-measurements-of-the-quality-and-nutritional-parameters-of-apples-a-methodological-study-of-intra-fruit-variability-2012</t>
  </si>
  <si>
    <t>Baeten V., Romnée J., Dupont P., Mouteau A., Lateur M.</t>
  </si>
  <si>
    <t>gestion agricole, production agricole, sélection variétale, technique agricole</t>
  </si>
  <si>
    <t>Agriculture de conservation, Colza Associé, Couvert Permanent et Semis Direct</t>
  </si>
  <si>
    <t>Evaluation des pratiques Colza - Amélioration des performances, Optimisation et diminution des intrants, accompagnement des agriculteurs dans une démarche innovante</t>
  </si>
  <si>
    <t>Documentaires</t>
  </si>
  <si>
    <t>https://www.youtube.com/watch?v=x9FUcihuEgA&amp;ab_channel=GreenotecASBL</t>
  </si>
  <si>
    <t>Sauzet G.</t>
  </si>
  <si>
    <t>Terres Inovia - fr, Greenotec asbl</t>
  </si>
  <si>
    <t>encadrement scientifique et technique, pollinisateur, produit phytopharmaceutique</t>
  </si>
  <si>
    <t>auxiliaire des cultures, pesticide, pollution chimique, qualité nutritionnelle</t>
  </si>
  <si>
    <t xml:space="preserve">Approche expérimentale des mortalités inexpliquées des colonies d’abeilles en Wallonie </t>
  </si>
  <si>
    <t>Suivi des dépérissements  de colonies en Wallonie</t>
  </si>
  <si>
    <t>https://www.beewallonie.be/projets-subsidies-par-la-region-wallonne/projets-scientifiques/</t>
  </si>
  <si>
    <t>Simon-Delso N.</t>
  </si>
  <si>
    <t>simon@cari.be</t>
  </si>
  <si>
    <t>CRA-W, CARI, Unité d'entomologie Fonctionnelle-Gembloux Agro Bio-Tech - Université de Liège</t>
  </si>
  <si>
    <t xml:space="preserve">Hautier L., Szöke S., Dermine M., Bruneau E., San Martin G.  </t>
  </si>
  <si>
    <t>Beewallonie</t>
  </si>
  <si>
    <t>D32-0075</t>
  </si>
  <si>
    <t>agrochimie, biostatistique, qualité nutritionnelle, spectroscopie</t>
  </si>
  <si>
    <t>CHEMOSPEC</t>
  </si>
  <si>
    <t>CHEMOSPEC-U15</t>
  </si>
  <si>
    <t>the development of new chemometric methods and algorithms for spectroscopic and chromatographic data</t>
  </si>
  <si>
    <t>https://www.cra.wallonie.be/en/chemospec-u15</t>
  </si>
  <si>
    <t>Baeten V.</t>
  </si>
  <si>
    <t>v.baeten@cra.wallonie.be</t>
  </si>
  <si>
    <t>Dardenne P., Fernandez Pierna J. A., Kayoka Mukendi N., Vincke D., Joissains M.</t>
  </si>
  <si>
    <t>Wallonie - CRA-W</t>
  </si>
  <si>
    <t>diagnostic, encadrement scientifique et technique, OAD</t>
  </si>
  <si>
    <t>agrochimie, bioinformatique, spectroscopie</t>
  </si>
  <si>
    <t>IR-U12</t>
  </si>
  <si>
    <t>Construire des bases de données et des équations de calibrage</t>
  </si>
  <si>
    <t>https://www.cra.wallonie.be/fr/ir-u12</t>
  </si>
  <si>
    <t>Gembloux Agro Bio-Tech - Université de Liège, CRA-W</t>
  </si>
  <si>
    <t>Fernandez Pierna J. A., Lecler B., Sinnaeve G., Vermeulen P., Decruyenaere V., Crasset N., Mauro S., Minet O., Brichard S.</t>
  </si>
  <si>
    <t>contrôle des maladies, encadrement scientifique et technique, pathologie végétale, résistance variétale</t>
  </si>
  <si>
    <t>cDNA-AFLP Analysis of Differentially Expressed Transcripts in Partially Resistant Apple Cultivar Leaves Infected by Venturia inaequalis</t>
  </si>
  <si>
    <t>Investigate the molecular and biochemical mechanisms involved in the partial resistance against Venturia inaequalis of an old Belgian apple cultivar 'Président Roulin'.</t>
  </si>
  <si>
    <t>https://www.cra.wallonie.be/fr/cdna-aflp-analysis-of-differentially-expressed-transcripts-in-partially-resistant-apple-cultivar-leaves-infected-by-venturia-inaequalis-2013</t>
  </si>
  <si>
    <t>Bastiaanse H.</t>
  </si>
  <si>
    <t>Pissard A., Mingeot D., Muhovski Y., Jacquemin J-M., Lepoivre P., Lateur M.</t>
  </si>
  <si>
    <t>Caractérisation des souches de mildiou collectées en Wallonie - 2013</t>
  </si>
  <si>
    <t>https://www.cra.wallonie.be/fr/caracterisation-des-souches-de-mildiou-collectees-en-wallonie-en-2013-2013</t>
  </si>
  <si>
    <t>contournement des résistances, pathologie végétale</t>
  </si>
  <si>
    <t>protection des cultures, sélection variétale</t>
  </si>
  <si>
    <t>Etude de la sensibilité variétale de la pomme de terre au mildiou du feuillage (Phytophthora infestans) en Haute Belgique en 2013</t>
  </si>
  <si>
    <t>https://www.cra.wallonie.be/fr/etude-de-la-sensibilite-varietale-de-la-pomme-de-terre-au-mildiou-du-feuillage-phytophthora-infestans-en-haute-belgique-en-2013-2013</t>
  </si>
  <si>
    <t>encadrement scientifique et technique, qualité de l'eau</t>
  </si>
  <si>
    <t>analyse physico-chimique, gestion des sols, pollution chimique, ressource en eau</t>
  </si>
  <si>
    <t>Développement d'outils d'évaluation des variations qualitatives des gissements de sédiments dans les cours d'eau navigables et non navgables. Identification des interactions entre les deux gisements via les phénomènes de transport</t>
  </si>
  <si>
    <t>GISSeD</t>
  </si>
  <si>
    <t>Développer des outils d’évaluation des flux de sédiments et de polluants associés dans les cours d’eau navigables et non navigables.</t>
  </si>
  <si>
    <t>https://www.issep.be/wp-content/uploads/Projet-GISSeD.pdf</t>
  </si>
  <si>
    <t>Denis A-C.</t>
  </si>
  <si>
    <t>ac.denis@issep.be</t>
  </si>
  <si>
    <t>ISSeP, Université de Liège, SPW Mobilité et voies Hydrauliques, SPW Agriculture ressource naturelle et Environnement</t>
  </si>
  <si>
    <t>Frippiat C., Veschkens M.</t>
  </si>
  <si>
    <t>Fonds Moerman</t>
  </si>
  <si>
    <t>encadrement scientifique et technique, méthode alternative, qualité de l'eau</t>
  </si>
  <si>
    <t>bioinformatique, biote, suivi environnemental</t>
  </si>
  <si>
    <t>Projet Moerman « Biotes »</t>
  </si>
  <si>
    <t>Développerr le monitoring des masses d’eau de surface sur la matrice « biotes », développer, évaluer et valider l’utilisation des échantillonneurs passifs comme alternative possible à la matrice « biotes ».</t>
  </si>
  <si>
    <t>https://www.issep.be/biotes/</t>
  </si>
  <si>
    <t>ISSeP, SPW Agriculture ressource naturelle et Environnement, Université de Liège</t>
  </si>
  <si>
    <t>analyse physico-chimique, chromatographie</t>
  </si>
  <si>
    <t>Profiles of the volatile organic compounds emitted by the masses of Abies nordmanniana somatic embryos at maintenance and maturation stages.</t>
  </si>
  <si>
    <t>Select woody species without genetic re-combination, propagate well-shaped Abies nordmanniana clonally.</t>
  </si>
  <si>
    <t>https://www.cra.wallonie.be/fr/profiles-of-the-volatile-organic-compounds-emitted-by-the-masses-of-abies-nordmanniana-somatic-embryos-at-maintenance-and-maturation-stages-2013</t>
  </si>
  <si>
    <t>Michiels F., Misson J. P., Seffer X., Wathelet J. P., Fauconnier M. L.</t>
  </si>
  <si>
    <t>Sapin</t>
  </si>
  <si>
    <t>encadrement scientifique et technique, essai variétal</t>
  </si>
  <si>
    <t>production agricole, sélection variétale, technique agricole</t>
  </si>
  <si>
    <t>Evaluation de variétés européennes d'épautre en région gembloutoise.</t>
  </si>
  <si>
    <t>https://www.cra.wallonie.be/fr/evaluation-de-varietes-europeennes-depautre-en-region-gembloutoise-2013</t>
  </si>
  <si>
    <t xml:space="preserve"> Sinnaeve G., Planchon E.</t>
  </si>
  <si>
    <t xml:space="preserve">valorisation du  patrimoine apicole wallon </t>
  </si>
  <si>
    <t>D32-0151</t>
  </si>
  <si>
    <t>culture, pesticide, phénotypage, résistance</t>
  </si>
  <si>
    <t>Screening of Apple cultivar for Resistance to European Canker, Neonectria ditissima</t>
  </si>
  <si>
    <t>Study the heritable variation in quatitative resistance by phenotyping sets of cultuvars</t>
  </si>
  <si>
    <t>https://www.cra.wallonie.be/fr/screening-of-apple-cultivar-for-resistance-to-european-canker-neonectria-ditissima-2013</t>
  </si>
  <si>
    <t>Gaskava-Gustavsson L.</t>
  </si>
  <si>
    <t>Zborowska A., Sehic J., Rur M., Nybom H., Englund J. E., Lateur M., Van De Weg  E., Holefors A.</t>
  </si>
  <si>
    <t>impact sur la santé, indicateur environnemental, produit phytopharmaceutique, qualité de l'air</t>
  </si>
  <si>
    <t>biocontrôle, pesticide, pollution chimique, santé humaine</t>
  </si>
  <si>
    <t>EXposition de la POpulation aux pesticide Environnementaux</t>
  </si>
  <si>
    <t>EXPOPESTEN</t>
  </si>
  <si>
    <t>Evaluer l’exposition des wallons aux pesticide par inhalation, à l’échelle de la Wallonie, Comparer l’exposition environnementale et globale aux pesticide de deux populations d’enfants : une population d’enfants habitant en zone rurale éloignée de zones d’épandages agricoles et une population d’enfants vivant dans une zone géographique soumise à des épandages agricoles fréquents</t>
  </si>
  <si>
    <t>https://www.issep.be/expopesten-2/</t>
  </si>
  <si>
    <t>Giusti A.</t>
  </si>
  <si>
    <t>s.remy@issep.be</t>
  </si>
  <si>
    <t>Cellule Environnement - Santé - ISSeP, Cellule de Chimie Organique - ISSeP, Cellule Qualité de l’Air - ISSeP, CRA-W, CORDER asbl, Université de Liège, Université de Gent, Université Catholique de Louvain, SPW Agriculture ressource naturelle et Environnement, AWAC, VITO, LNE - Vlanderen</t>
  </si>
  <si>
    <t>Champon L., Remy S., Galloy A., Gérard G., Veschkens M., Delvaux A., Pigeon O., Janssens L.,Charlier C., Pirard C., Spanoghe P., Van Maele-Fabry G., Maes E., Heilier J-F., Brouhon J-M., Schoeters G., Teughels C., Olivier Cappellen O., Giusti A., Maassen V., Mahiat S.</t>
  </si>
  <si>
    <t>encadrement scientifique et technique, essai variétal, OAD</t>
  </si>
  <si>
    <t>chromatographie, croissance des plantes, qualité nutritionnelle, stress abiotique, suivi environnemental</t>
  </si>
  <si>
    <t>impact des stress sur les échanges de composés organiques volatils biogéniques entre des cultures et l'atmosphère</t>
  </si>
  <si>
    <t>CROSTVOC</t>
  </si>
  <si>
    <t>Qualifier, Quantifier, Comprendre les mécanismes des échanges de COVB de ces cultures et Evaluer la capacité des modèles d’up-scaling à reproduire les échanges observés</t>
  </si>
  <si>
    <t>Projet - Thèses / Mémoires</t>
  </si>
  <si>
    <t>https://orbi.uliege.be/handle/2268/229634</t>
  </si>
  <si>
    <t>Heinesch B.</t>
  </si>
  <si>
    <t>Université de Liège</t>
  </si>
  <si>
    <t>Bernard.Heinesch@uliege.be</t>
  </si>
  <si>
    <t>Gembloux Agro Bio-Tech - Université de Liège,  groupe de spectrométrie de masse de l’Institut d’Aéronomie Spatiale</t>
  </si>
  <si>
    <t>Bachy A., Aubinet M., Bodson B., Amelynck C., Delaplace P.</t>
  </si>
  <si>
    <t>FRS - FNRS, Wallonie</t>
  </si>
  <si>
    <t>Céréales, Maïs</t>
  </si>
  <si>
    <t>pollution chimique, suivi environnemental</t>
  </si>
  <si>
    <t>Système Intégré d’observation du carbone en Fédération Wallonie Bruxelles</t>
  </si>
  <si>
    <t>ICOS-WB</t>
  </si>
  <si>
    <t>Système intégré d’observation du carbone en Fédération Wallonie Bruxelles</t>
  </si>
  <si>
    <t>https://www.issep.be/wp-content/uploads/Projet-ICOS.pdf</t>
  </si>
  <si>
    <t>Lenartz F.</t>
  </si>
  <si>
    <t>f.lenartz@issep.be</t>
  </si>
  <si>
    <t>Université de Liège, GSF, LUEM, UOA, UMCCB, CRA-W, ISSeP, Université Catholique de Louvain, Gembloux Agro Bio-Tech - Université de Liège</t>
  </si>
  <si>
    <t>Bergmans B., Heinesch B.</t>
  </si>
  <si>
    <t>CE - HORIZON 2020 - ESFRI</t>
  </si>
  <si>
    <t>contrôle des maladies, détection, pathologie végétale</t>
  </si>
  <si>
    <t>analyse physico-chimique, bioagresseur</t>
  </si>
  <si>
    <t>Detection and identification of chrysanthemum tospoviruses</t>
  </si>
  <si>
    <t>https://www.cra.wallonie.be/fr/detection-and-identification-of-chrysanthemum-tospoviruses-2013</t>
  </si>
  <si>
    <t>Olivier T.</t>
  </si>
  <si>
    <t xml:space="preserve">Demonty E., Fauche F., Steyer S. </t>
  </si>
  <si>
    <t>détection, encadrement scientifique et technique</t>
  </si>
  <si>
    <t>bioagresseur</t>
  </si>
  <si>
    <t>Generic detection and identification of pospiviroids</t>
  </si>
  <si>
    <t>https://www.cra.wallonie.be/fr/generic-detection-and-identification-of-pospiviroids-2013</t>
  </si>
  <si>
    <t>Demonty E., Fauche F., Steyer S.</t>
  </si>
  <si>
    <t>culture expérimentale, gestion agricole, gestion durable, ressource naturelle, valorisation</t>
  </si>
  <si>
    <t>Rapport d'activité 2013 et communication 2014</t>
  </si>
  <si>
    <t>Assurer des services de soutien, de conseil de sensibilisation, d'information et de mobilisation des acteurs de terrain</t>
  </si>
  <si>
    <t>http://www.agraost.be/doc/Rapportdactivite2013etcommunications2014pdf.pdf</t>
  </si>
  <si>
    <t>Philippe A.</t>
  </si>
  <si>
    <t>Natagriwal asbl</t>
  </si>
  <si>
    <t>aphilippe@natagriwal.be</t>
  </si>
  <si>
    <t>Agra-Ost asbl, Natagriwal asbl, SPW, DER, CRA-W, Université Catholique de Louvain, CPL Végémar, Centre de coordination des régions herbagères de l'Eifel - Ardennes</t>
  </si>
  <si>
    <t>Hennes M., Ortmanns P., Kayls N., Luxen P., Goffinet M., Held P., Hermann J., Kaut M., Langer B., Rauw P.,Sarlette C., Gennen J., Godden B., Goffin C., Luxen P., Manderfeld S., Michel C., Steffen M., Vliegen T., Perez A.</t>
  </si>
  <si>
    <t>AGRA-OST</t>
  </si>
  <si>
    <t>agrochimie, qualité nutritionnelle, spectroscopie</t>
  </si>
  <si>
    <t>Non-destructive measurement of vitamin C, total polyphenol and sugar content in apples using near infrared spectroscopy (NIRS)</t>
  </si>
  <si>
    <t>Evaluate the potential of near‐infrared (NIR) spectroscopy as a rapid and non‐destructive method to determine the sugar, vitamin C and total polyphenol content in apples</t>
  </si>
  <si>
    <t>https://onlinelibrary.wiley.com/doi/full/10.1002/jsfa.5779</t>
  </si>
  <si>
    <t>Fernandez Pierna J. A., Baeten V., Sinnaeve G., Lognay G., Mouteau A., Dupont P., Rondia A., Lateur M.</t>
  </si>
  <si>
    <t>agrochimie, culture, spectroscopie</t>
  </si>
  <si>
    <t>Use of NIR Spectroscopy in an Apple Breeding Program for Quality and Nutritional Parameters</t>
  </si>
  <si>
    <t>Create and select new apple cultivar pressenting a differentiated quality (high antiooxidant content combined with scab tolerence and high fruit quality)</t>
  </si>
  <si>
    <t>https://www.cra.wallonie.be/fr/use-of-nir-spectroscopy-in-an-apple-breeding-program-for-quality-and-nutritional-parameters-2013</t>
  </si>
  <si>
    <t xml:space="preserve">Bastiaanse H., Baeten V., Sinnaeve G., Romnée J. M., Dupont P., Mouteau A., Lateur M. </t>
  </si>
  <si>
    <t>Use of NIR spectroscopy to determine the polyphenol content in peel and flesh of apple cultivar.</t>
  </si>
  <si>
    <t>https://www.cra.wallonie.be/fr/use-of-nir-spectroscopy-to-determine-the-polyphenol-content-in-peel-and-flesh-of-apple-cultivar-2013</t>
  </si>
  <si>
    <t>Baeten V., Dardenne P., Pompeu D., Mouteau A., Dupont P., Lateur M.</t>
  </si>
  <si>
    <t>encadrement scientifique et technique, méthode alternative, protection biologique</t>
  </si>
  <si>
    <t>biocontrôle, gestion des sols, gestion durable, indicateur</t>
  </si>
  <si>
    <t>Développement d'indicateurs de la qualité biologique et du carbone organique du sol pour l'évaluation de l'état des sols agricoles en Wallonie</t>
  </si>
  <si>
    <t>CARBIOSOL</t>
  </si>
  <si>
    <t>étude de nouveau indicateurs (fraction de carbone et indicateurs biologiques) et par l'évaluation de leurs capacité à mesurer la qualité des sols agricoles en wallonie</t>
  </si>
  <si>
    <t>https://sol.environnement.wallonie.be/files/Document/Guides/192063-SPW-VOLUME%20CARBIOSOL.pdf</t>
  </si>
  <si>
    <t>Quentin V.</t>
  </si>
  <si>
    <t>Laboratoire d'écologie végétale et microbienne - Université de liège, ELI - Université Catholique de Louvain</t>
  </si>
  <si>
    <t>Chartin C., Krüger I., Wesemael B. V., Carnol M.</t>
  </si>
  <si>
    <t>pesticide, réduction</t>
  </si>
  <si>
    <t>Programme wallon de réduction des pesticide</t>
  </si>
  <si>
    <t>PWRP I</t>
  </si>
  <si>
    <t>Utilisation des pesticide compatible avec le développement durable en réduisant les risques et les effets des pesticide sur la santé humaine et sur l’environnement, encourager le recours à la lutte intégrée contre les ennemis des cultures et à des méthodes ou techniques de substitution</t>
  </si>
  <si>
    <t>https://agriculture.wallonie.be/documents/20182/37931/20130122_Enqu%C3%AAte+pesticide_A4+FR_Interieur_PRINT.pdf/2e9b2a16-c414-4a3c-9170-45f69a46653f</t>
  </si>
  <si>
    <t>Renard J.</t>
  </si>
  <si>
    <t>Région Wallonne</t>
  </si>
  <si>
    <t>SPW, SPF Santé publique Sécurité de la chaîne alimentaire et Environnement, CRPHYTO - CORDER asbl, Adalia asbl, EcoConso asbl, Cellule permanente environnement - santé, Centre Anti-Poisons, ISSeP, Protectis - SPGE, NaturaWal asbl, PreventAgri, Agence Fédérale pour la Sécurité de la Chaîne Alimentaire, Zonder is gezonder, VELT, Institut bruxellois pour gestion de l’environnement, PROTECT'eau asbl, Natagora asbl, Nature &amp; Progrès asbl, CRA-W, Pôle de gestion différenciée des espaces verts, Fédération des Jeunes Agriculteurs, Phytofar asbl</t>
  </si>
  <si>
    <t xml:space="preserve">Delvaux C., Ledieu F., Willems W., Van Bol V., Gosselin P., Godeaux D.,Popescu C., Charlier G., Limbourg Q., Klinkenberg H., Brahy V., Nadin P., Poismans R., Delaunois P., </t>
  </si>
  <si>
    <t>contrôle des maladies, encadrement scientifique et technique, essai variétal</t>
  </si>
  <si>
    <t>protection des cultures, résistance, ressource génétique, sélection variétale</t>
  </si>
  <si>
    <t>GEREPHYTI : La recherche au service de la sélection en pomme de terre</t>
  </si>
  <si>
    <t>GEREPHYTI</t>
  </si>
  <si>
    <t>Amélioration et gestion de la résistance de la pomme de terre à Phytophthora infestans</t>
  </si>
  <si>
    <t>https://www.cra.wallonie.be/uploads/2018/02/3-gerephyti-et-selection-classique-a-soete.pdf</t>
  </si>
  <si>
    <t>Soete A.</t>
  </si>
  <si>
    <t>a.soete@cra.wallonie.be</t>
  </si>
  <si>
    <t>bonne pratique agricole, indicateur environnemental, méthode alternative, production commerciale</t>
  </si>
  <si>
    <t>écoagriculture, gestion agricole, production agricole, suivi environnemental</t>
  </si>
  <si>
    <t>Production agricole durable de biomasse énergie en zone de forte contraintes 
environnementales: Quelles alternatives pour quelle filière?</t>
  </si>
  <si>
    <t>ENERBIOM-2</t>
  </si>
  <si>
    <t>Potentiel de développement agronomique, impact environnemental et potentiel d'utilisation des cultures énergétiques</t>
  </si>
  <si>
    <t>http://www.interreg-4agr.eu/fr/projet-detail.php?projectId=36</t>
  </si>
  <si>
    <t>d.stilmant@cra.wallonie.be</t>
  </si>
  <si>
    <t>CRA-W, Agra-Ost asbl, Wallonie, Institut für Zukunftsenergiesysteme - de, Services Agricoles - Province de Liège, DLR - Eifel, CRP - GL - EVA, CRAL - fr, Agria Lourraine, TRAME</t>
  </si>
  <si>
    <t>CE - FEADER</t>
  </si>
  <si>
    <t>biocontrôle, santé humaine, sécurité alimentaire</t>
  </si>
  <si>
    <t>Projet FoodIntegrity</t>
  </si>
  <si>
    <t>FoodIntegrity</t>
  </si>
  <si>
    <t>Inventaire d’outils et de moyens pour détecter les fraudes et assurer l'intégrité de la chaîne alimentaire</t>
  </si>
  <si>
    <t>https://secure.fera.defra.gov.uk/foodintegrity/index.cfm?sectionid=21</t>
  </si>
  <si>
    <t>FERA, FAO, JRC-EC, CRA-W</t>
  </si>
  <si>
    <t>Brereton P., Fernandez Pierna J. A., Lecler B., Vermeulen P., Kayoka Mukendi N., Arnould Q., Brichard S.</t>
  </si>
  <si>
    <t>CE</t>
  </si>
  <si>
    <t>diagnostic, encadrement scientifique et technique, protection phytosanitaire</t>
  </si>
  <si>
    <t>biocontrôle, bioinformatique, culture, qualité nutritionnelle, télédétection spatiale</t>
  </si>
  <si>
    <t>PhotonFruit</t>
  </si>
  <si>
    <t>Emergent Spectroscopic Techniques for the Quality Control and Traceability of Fruits and Fruits Based Products, extension to other agro-food products.</t>
  </si>
  <si>
    <t>https://www.cra.wallonie.be/en/photonfruit</t>
  </si>
  <si>
    <t>CRA-W, Université Catholique de Louvain, UNICAMP, UFPA, UFPE</t>
  </si>
  <si>
    <t>Pasquini C., Rohwedder Jarbas J. R., Raimundo Júnior I. M., Rogez H., Pimentel Avelar M. F., Dardenne P., Baeren V., Fernandez Pierna J. A., Larondelle Y., Leyssens T.</t>
  </si>
  <si>
    <t>Fédération Wallonie-Bruxelles - WBI - CAPES</t>
  </si>
  <si>
    <t>Gene expression profiling by cDNA-AFLP reveals potential candidate genes for partial resistance of ‘Président Roulin’ against Venturia inaequalis</t>
  </si>
  <si>
    <t>https://www.cra.wallonie.be/fr/gene-expression-profiling-by-cdna-aflp-reveals-potential-candidate-genes-for-partial-resistance-of-president-roulin-against-venturia-inaequalis-2014</t>
  </si>
  <si>
    <t>Muhovski Y., Parisi O., Paris R., Mingeot D., Lateur M.</t>
  </si>
  <si>
    <t>analyse biologique, bioagresseur, phénotypage, résistance</t>
  </si>
  <si>
    <t>Variation in populations of Phytophthora infestans collected in Walloon region (Belgium) in 2010-2013</t>
  </si>
  <si>
    <t>Test the phenotypic characteristics of 404 isolats of Phytophthora infestans in the south part of Belgium - EuroBlight Phytophthora infestans monitoring Project</t>
  </si>
  <si>
    <t>https://www.cra.wallonie.be/fr/variation-in-populations-of-phytophthora-infestans-collected-in-walloon-region-belgium-in-2010-2013-2014</t>
  </si>
  <si>
    <t>Caractérisation des souches de mildiou en Wallonie - 2014</t>
  </si>
  <si>
    <t>https://www.cra.wallonie.be/fr/caracterisation-des-souches-de-mildiou-en-wallonie-cra-w-en-2014-2014</t>
  </si>
  <si>
    <t>lutte intégrée, résistance variétale</t>
  </si>
  <si>
    <t>culture expérimentale, protection des cultures, sensibilité</t>
  </si>
  <si>
    <t>Les résultats au fil des ans de l'essai MILVAR à Libramont - 2014</t>
  </si>
  <si>
    <t>https://www.cra.wallonie.be/fr/les-resultats-au-fil-des-ans-de-lessai-milvar-a-libramont-2014</t>
  </si>
  <si>
    <t>CRA-W, FIWAP</t>
  </si>
  <si>
    <t>encadrement scientifique et technique, méthode alternative, OAD, qualité de l'air</t>
  </si>
  <si>
    <t>gestion agricole, pollution chimique, télédétection spatiale</t>
  </si>
  <si>
    <t>GéoCAN</t>
  </si>
  <si>
    <t>Optimisation de l’utilisation du carburant dans la mécanisation agricole wallonne</t>
  </si>
  <si>
    <t>https://www.cra.wallonie.be/en/geocan</t>
  </si>
  <si>
    <t>Defays G.</t>
  </si>
  <si>
    <t>g.defays@cra.wallonie.be</t>
  </si>
  <si>
    <t>Herman J. L., Viviane Planchon V., Noel H., Matagne S.</t>
  </si>
  <si>
    <t>indicateur environnemental, qualité de l'eau</t>
  </si>
  <si>
    <t>Empreinte environnementale des prairies: quelle gestion afin de limiter les fruites d'azote vers l'environnement</t>
  </si>
  <si>
    <t>EMVI-PRAI</t>
  </si>
  <si>
    <t>les risques de fuite d’azote vers les nappes.</t>
  </si>
  <si>
    <t>https://www.cra.wallonie.be/fr/emvi-prai</t>
  </si>
  <si>
    <t>Hennart S.</t>
  </si>
  <si>
    <t>s.hennart@cra.wallonie.be</t>
  </si>
  <si>
    <t>Decruyenaere V., Chartier M., Montfort E., Froidmont E., Reuter V., Ducat N., Hennart S., Stilmant D., Planchon V., Seutin Y., Lambert A., Pirson J., Pittie R., Pittie D.</t>
  </si>
  <si>
    <t>bioinformatique, gestion durable, indicateur, ressource naturelle, suivi environnemental</t>
  </si>
  <si>
    <t>Evaluation Intégrée des Ecosystèmes et des Services Ecosystémiques en Wallonie</t>
  </si>
  <si>
    <t>Wal-ES</t>
  </si>
  <si>
    <t>plateforme fédératrice qui vise la création et la diffusion d'une série d'outils méthodologiques d'aide à la décision publique faisant usage de la notion de services écosystémiques.</t>
  </si>
  <si>
    <t>Projet - Application web / smartphone</t>
  </si>
  <si>
    <t>http://webserver.wal-es.be/fr/le-projet-wal-es.html?IDC=5734</t>
  </si>
  <si>
    <t>Dendoncker N.</t>
  </si>
  <si>
    <t>nicolas.dendoncker@unamur.be</t>
  </si>
  <si>
    <t>Gembloux Agro Bio-Tech - Université de Liège, Université de Namur, SPW, VITO</t>
  </si>
  <si>
    <t>Dufrêne</t>
  </si>
  <si>
    <t>agriculture conventionnelle, produit phytopharmaceutique</t>
  </si>
  <si>
    <t>pesticide, protection des cultures, qualité nutritionnelle</t>
  </si>
  <si>
    <t>EIP-AGRI Focus Group Non-chemical weed management in arable cropping systems</t>
  </si>
  <si>
    <t>EIP-AGRI</t>
  </si>
  <si>
    <t>Developing and/or promoting non chemical weed management (NCWM) techniques can reduce the risks linked to the use of herbicides</t>
  </si>
  <si>
    <t>https://ec.europa.eu/eip/agriculture/sites/agri-eip/files/eip-agri_fg_non-chemical_weed_management_final_report_2020_en.pdf</t>
  </si>
  <si>
    <t>servicepoint@eip-agri.eu</t>
  </si>
  <si>
    <t xml:space="preserve"> 6-12 scientists, 3-6 farmers, 2-4 advisors and 2-4 other relevant actors (such as for instance agri-business, NGOs)</t>
  </si>
  <si>
    <t>CE - Horizon 2020, CE - FEADER</t>
  </si>
  <si>
    <t>EU</t>
  </si>
  <si>
    <t>biocontrôle, protection des cultures, qualité nutritionnelle, sécurité alimentaire</t>
  </si>
  <si>
    <t>Développement de nouvelles méthodes pour le contrôle de qualité et sécurité de céréales</t>
  </si>
  <si>
    <t>AdhocCerealControl</t>
  </si>
  <si>
    <t>https://www.frs-fnrs.be/docs/Inst_soeurs_Resultats_Appels_2014.pdf</t>
  </si>
  <si>
    <t>CRA-W, Université de Stellenbosch</t>
  </si>
  <si>
    <t>Dardenne P., Jmaes Williams P.</t>
  </si>
  <si>
    <t>FRS - FNRS, NRF afrique du Sud</t>
  </si>
  <si>
    <t>FRS - FNRS</t>
  </si>
  <si>
    <t>gestion agricole, gestion durable, sécurité alimentaire</t>
  </si>
  <si>
    <t>Services opérationnels au Collèges des Producteurs</t>
  </si>
  <si>
    <t>SoCoPro</t>
  </si>
  <si>
    <t>Assurer une représentativité des dynamiques en alimentation durable</t>
  </si>
  <si>
    <t>https://socopro-asbl.be/</t>
  </si>
  <si>
    <t>Grosjean E.</t>
  </si>
  <si>
    <t>Collège des Producteurs</t>
  </si>
  <si>
    <t>emmanuel.grosjean@collegedesproducteurs.b</t>
  </si>
  <si>
    <t>SoCoPro asbl, Manger Demain</t>
  </si>
  <si>
    <t>gestion des ressources, gestion durable, lutte biologique</t>
  </si>
  <si>
    <t>Les principales clès du verger bio transfrontalier – Pommes et poires, une approche globale</t>
  </si>
  <si>
    <t>https://www.cra.wallonie.be/fr/les-principales-cles-du-verger-bio-transfrontalier-pommes-et-poires-une-approche-globale-2014</t>
  </si>
  <si>
    <t>Lateur M., Tournant L., Leleu Wateau K., Dewaegeneire P., Oste S., Montignies E., Thiran B., Fitoussi J., Delebecq A.</t>
  </si>
  <si>
    <t>culture, pesticide, réduction</t>
  </si>
  <si>
    <t>Réduction du cuivre – Focus pomme de terre et arboriculture fruitière</t>
  </si>
  <si>
    <t>https://www.cra.wallonie.be/fr/reduction-du-cuivre-focus-pomme-de-terre-et-arboriculture-fruitiere-2014</t>
  </si>
  <si>
    <t>Bataille C., César V.</t>
  </si>
  <si>
    <t>Pomme de terre et Arbre fruitier</t>
  </si>
  <si>
    <t>culture, biocontrôle</t>
  </si>
  <si>
    <t>Vade Mecum : la culture de luzerne</t>
  </si>
  <si>
    <t>http://www.fourragesmieux.be/Documents_telechargeables/vademecum_luzerne.pdf</t>
  </si>
  <si>
    <t>info@fourragesmieux.be</t>
  </si>
  <si>
    <t>Fourrages Mieux</t>
  </si>
  <si>
    <t>Crémer S.</t>
  </si>
  <si>
    <t>Medicago sativa</t>
  </si>
  <si>
    <t>auxiliaire des cultures, bioagresseur, résistance, ressource génétique</t>
  </si>
  <si>
    <t>SELAPIS</t>
  </si>
  <si>
    <t>Evaluation de la diversité génétique des abeilles domestiques (Apis mellifèra L) en Wallonie et sélection de souches résistantes à l'acarien Varroa D</t>
  </si>
  <si>
    <t>Leclercq G.</t>
  </si>
  <si>
    <t>Unité d'entomologie Fonctionnelle-Gembloux Agro Bio Tech - Université de Liège, Ingénierie des productions animales - Génétique - génomique et modélisation numériques Gembloux Agro Bio-Tech - Université de Liège</t>
  </si>
  <si>
    <t>Noel G., Gengler N., Francis F., Bebermans J., Petit J., Rafalowicz T., Janssens V.</t>
  </si>
  <si>
    <t>D31-1328, D31-1280 et D31-1350</t>
  </si>
  <si>
    <t>bioinformatique, pollution chimique</t>
  </si>
  <si>
    <t>Exposition, trafic et carbone noir</t>
  </si>
  <si>
    <t>EXTRACAR</t>
  </si>
  <si>
    <t>Développement de techniques pour évaluer les concentrations atmosphériques en black carbon, polluant émis conjointement aux PMx par tout processus de combustion incomplète</t>
  </si>
  <si>
    <t>https://www.issep.be/extracar/</t>
  </si>
  <si>
    <t xml:space="preserve"> Bruxelles-Environnement, UHasselt, Université de Liège</t>
  </si>
  <si>
    <t>Estimation quantitative des utilisations de produits phytopharmaceutiques par les différents secteurs d’activité en Wallonie - Projet "indicateurs pesticide" - 2014</t>
  </si>
  <si>
    <t>EQPP - 2014</t>
  </si>
  <si>
    <t>Carrola S., Janssens L., Bragard C.</t>
  </si>
  <si>
    <t>Les marqueurs moléculaires au service de l'arboriculture fruitière</t>
  </si>
  <si>
    <t>https://www.cra.wallonie.be/fr/les-marqueurs-moleculaires-au-service-de-larboriculture-fruitiere-2014</t>
  </si>
  <si>
    <t>Mingeot D.</t>
  </si>
  <si>
    <t>d.mingeot@cra.wallonie.be</t>
  </si>
  <si>
    <t>Magein H., Lateur M.</t>
  </si>
  <si>
    <t>Interactions between Phytophthora infestans RxLR effectors and potato host proteins</t>
  </si>
  <si>
    <t>learn more about the regulation of expression and the delivery system of RxLR-effectors and to identify their molecular targets in the host plant.</t>
  </si>
  <si>
    <t>https://www.cra.wallonie.be/fr/interactions-between-phytophthora-infestans-rxlr-effectors-and-potato-host-proteins-2014</t>
  </si>
  <si>
    <t>Muhovski Y.</t>
  </si>
  <si>
    <t>Rolot J. L.</t>
  </si>
  <si>
    <t>NRL FA - National Reference Laboratory for Feed Additives</t>
  </si>
  <si>
    <t>NRL FA</t>
  </si>
  <si>
    <t>To acquire a high and up to date knowledge on methods used to identify and quantify beneficial micro-organisms for animal health.</t>
  </si>
  <si>
    <t>https://www.cra.wallonie.be/fr/nrl-fa</t>
  </si>
  <si>
    <t>Ninane V.</t>
  </si>
  <si>
    <t>v.ninane@cra.wallonie.be</t>
  </si>
  <si>
    <t>CRA-W, EU-RL FA</t>
  </si>
  <si>
    <t>Von Holst C.</t>
  </si>
  <si>
    <t>agriculture biologique, bonne pratique agricole, protection phytosanitaire</t>
  </si>
  <si>
    <t>culture, production agricole, sélection variétale, technique agricole</t>
  </si>
  <si>
    <t>Adapting Apple Ideotypes to Low-Input Fruit Production Agro-Ecosystems,</t>
  </si>
  <si>
    <t>Analyser les différents facteurs agronomiques, optimiser les systèmes à faible apport d'intrants de l'IFP et de l'OFP</t>
  </si>
  <si>
    <t>https://www.cra.wallonie.be/fr/adapting-apple-ideotypes-to-low-input-fruit-production-agro-ecosystems-2014</t>
  </si>
  <si>
    <t>Jamar L., Lateur M., Laurens F., Lauri P. E.</t>
  </si>
  <si>
    <t>analyse complémentaire des résultats obtenus lors du projet : « Approche expérimentale des mortalités inexpliquées des colonies d’abeilles en Wallonie »</t>
  </si>
  <si>
    <t>Recherche d’un lien entre les contaminations observées sur le pollen de trappe et l’occupation du sol autour des ruchers.</t>
  </si>
  <si>
    <t>Wallonie - CRA-W, CARI</t>
  </si>
  <si>
    <t>D32-0221</t>
  </si>
  <si>
    <t>encadrement scientifique et technique, OAD</t>
  </si>
  <si>
    <t>bioagresseur, bioinformatique, culture, protection des cultures, territoire transfrontalier</t>
  </si>
  <si>
    <t>Auxiliaires, ravageurs, maladies - Guide de reconnaissance en vergers bio transfrontaliers</t>
  </si>
  <si>
    <t>Donner une vision globale des principaux auxiliaires, ravageurs et pathologies des vergers observés en région transfrontalière franco-belge</t>
  </si>
  <si>
    <t>https://www.cra.wallonie.be/fr/auxiliaires-ravageurs-maladies-guide-de-reconnaissance-en-vergers-bio-transfrontaliers-2014</t>
  </si>
  <si>
    <t>Tournant L.</t>
  </si>
  <si>
    <t>Jamar L., Leleu Wateau K., Lateur M., Masschelein M., Oste S., Barbieux J., Sallets P., Grogna P., Delebecq A.</t>
  </si>
  <si>
    <t>Carmat</t>
  </si>
  <si>
    <t>Utiliser le CO2 présent au sein des rejets gazeux de la sidérurgie pour fabriquer des produits commercialisables issus des scories démétallisées peu ou pas valorisées via un procédé de carbonatation original</t>
  </si>
  <si>
    <t>https://www.issep.be/carmat/</t>
  </si>
  <si>
    <t>agriculture biologique, fertilisation</t>
  </si>
  <si>
    <t>gestion des sols, production agricole, protection des cultures, technique agricole</t>
  </si>
  <si>
    <t>Mise en place d’une expérimentation système centrée sur les grandes cultures en agriculture biologique</t>
  </si>
  <si>
    <t>Mettre en place des essais; Système autonome pour limiter les apports exogènes d'azote et de phosphore et système ABC (Agriculture Biologique de Conservation) pour limiter les apports d'intrants exogène</t>
  </si>
  <si>
    <t>https://www.cra.wallonie.be/fr/la-recherche-en-agriculture-biologique-au-cra-w</t>
  </si>
  <si>
    <t>CPL Végémar, Biowallonie asbl, Université Catholique de Louvain, Gembloux Agro Bio-Tech - Université de Liège, CRA-W</t>
  </si>
  <si>
    <t>CE - Horizon 2020</t>
  </si>
  <si>
    <t>spectroscopie, télédétection spatiale</t>
  </si>
  <si>
    <t>projet TERA4ALL</t>
  </si>
  <si>
    <t>TERA4ALL</t>
  </si>
  <si>
    <t>Promouvoir les technologies THz auprès des industries et développer des techniques d'imagerie et de spectroscopie innovantes</t>
  </si>
  <si>
    <t>https://www.csl.uliege.be/cms/c_10370033/en/csl-tera4all</t>
  </si>
  <si>
    <t>Multitel asbl, CRA-W, Université Catholique de Louvain, Université de Liège, Centre Spatial de Liège</t>
  </si>
  <si>
    <t>CE - FEDER, Wallonie</t>
  </si>
  <si>
    <t>cultivar, culture, protection des cultures, ressource génétique</t>
  </si>
  <si>
    <t>Candidate defense genes as predictors of partial resistance in ‘Président Roulin’ against apple scab caused by Venturia inaequalis</t>
  </si>
  <si>
    <t>Améliorer la compréhension de la résistance partielle à la tavelure du pommie afin de développer des marqueurs moléculaires fonctionnels pour la sélection de nouveaux cultivar</t>
  </si>
  <si>
    <t>https://www.cra.wallonie.be/fr/candidate-defense-genes-as-predictors-of-partial-resistance-in-president-roulin-against-apple-scab-caused-by-venturia-inaequalis-2015</t>
  </si>
  <si>
    <t>Muhovski Y., Mingeot D., Lateur M.</t>
  </si>
  <si>
    <t>Enquête sur la présence d’Agrobacterium vitis en vignoble</t>
  </si>
  <si>
    <t>https://www.cra.wallonie.be/fr/enquete-sur-la-presence-dagrobacterium-vitis-en-vignoble-2015</t>
  </si>
  <si>
    <t>Bultreys A.</t>
  </si>
  <si>
    <t>production agricole, qualité nutritionnelle, santé humaine</t>
  </si>
  <si>
    <t>Développement récent de la culture de l’épeautre en Belgique</t>
  </si>
  <si>
    <t>https://www.cra.wallonie.be/fr/developpement-recent-de-la-culture-de-lepeautre-en-belgique-2015</t>
  </si>
  <si>
    <t>Burny P.</t>
  </si>
  <si>
    <t>gestion agricole, gestion des sols</t>
  </si>
  <si>
    <t>Gestion des prairies permanentes: impact sur la fertilité des sols</t>
  </si>
  <si>
    <t>https://www.cra.wallonie.be/fr/gestion-des-prairies-permanentes-impact-sur-la-fertilite-des-sols-2015</t>
  </si>
  <si>
    <t>Campion M.</t>
  </si>
  <si>
    <t>m.campion@cra.wallonie.be</t>
  </si>
  <si>
    <t>Ninane M., Stilmant D., Roisin C., Godden B.</t>
  </si>
  <si>
    <t>encadrement scientifique et technique, fertilisation</t>
  </si>
  <si>
    <t>analyse biologique, gestion agricole</t>
  </si>
  <si>
    <t>Impact des modes de gestion des prairies sur les paramètres d'activités microbiologiques du sol et les services écosystémiques rendus : 1er résultats</t>
  </si>
  <si>
    <t>https://www.cra.wallonie.be/fr/impact-des-modes-de-gestion-des-prairies-sur-les-parametres-dactivites-microbiologiques-du-sol-et-les-services-ecosystemiques-rendus-1er-resultats-2015</t>
  </si>
  <si>
    <t>Godden B., Stilmant D., Hautier L.</t>
  </si>
  <si>
    <t>bioagresseur, production agricole, sensibilité</t>
  </si>
  <si>
    <t>La cécidomyie équestre : quelle nuisibilité sur le blé?</t>
  </si>
  <si>
    <t>https://www.cra.wallonie.be/fr/la-cecidomyie-equestre-quelle-nuisibilite-sur-le-ble-2015</t>
  </si>
  <si>
    <t>Censier F.</t>
  </si>
  <si>
    <t>Chavalle S., San Martin G., Wittouck D., De Proft M., Bodson B.</t>
  </si>
  <si>
    <t>lutte intégrée contre les ravageurs – Suivi des populations de cécidomyie équestre, Haplodiplosis marginata, grâce au développement d’un piège à phéromone.</t>
  </si>
  <si>
    <t>https://www.cra.wallonie.be/fr/lutte-integree-contre-les-ravageurs-suivi-des-populations-de-cecidomyie-equestre-haplodiplosis-marginata-grace-au-developpement-dun-piege-a-pheromone-2015</t>
  </si>
  <si>
    <t>Fischer C., Chavalle S., Heuskin S., Fauconnier M. L., De Proft M., Lognay G., Laurent P., Bodson B.</t>
  </si>
  <si>
    <t>Evaluation of foliar resistance to Phytophthora infestans in potato varieties in Belgium (2013-2014)</t>
  </si>
  <si>
    <t>Test 36 varieties for their susceptiblility to late blight</t>
  </si>
  <si>
    <t>https://www.cra.wallonie.be/fr/evaluation-of-foliar-resistance-to-phytophthora-infestans-in-potato-varieties-in-belgium-2013-2014-2015</t>
  </si>
  <si>
    <t>Les capteurs de spores… pour une lutte contre le mildiou encore plus raisonnée en culture de la pomme de terre</t>
  </si>
  <si>
    <t>https://www.cra.wallonie.be/fr/les-capteurs-de-spores-pour-une-lutte-contre-le-mildiou-encore-plus-raisonnee-en-culture-de-la-pomme-de-terre-2015</t>
  </si>
  <si>
    <t>Les résultats au fil des ans de l'essai MILVAR à Libramont - 2015</t>
  </si>
  <si>
    <t>https://www.cra.wallonie.be/fr/les-resultats-au-fil-des-ans-de-lessai-milvar-a-libramont-2015</t>
  </si>
  <si>
    <t>contrôle des maladies, produit phytopharmaceutique, protection phytosanitaire</t>
  </si>
  <si>
    <t>bioagresseur, contrôle des ravageurs, pesticide, protection des cultures</t>
  </si>
  <si>
    <t>La cécidomyie Orange du blé et autres cécidomyies des céréales</t>
  </si>
  <si>
    <t>CECIDOMYIES</t>
  </si>
  <si>
    <t>Développement de la lutte intégrée contre la cécidomyie orange du blé, Sitodiplosis mosellana (Géhin)</t>
  </si>
  <si>
    <t>https://www.cra.wallonie.be/uploads/2018/02/TAP_647_-_Brochure_Chavalle_et_al__La_c%C3%A9cidomyie_orange_du_bl%C3%A9_et_autres_c%C3%A9cido_des_c%C3%A9r%C3%A9ales.pdf</t>
  </si>
  <si>
    <t>Chavalle S.</t>
  </si>
  <si>
    <t>s.chavalle@cra.wallonie.be</t>
  </si>
  <si>
    <t>CRA-W, Gembloux Agro Bio-Tech - Université de Liège</t>
  </si>
  <si>
    <t>Censier F., San Martin Y Gomez G., De Proft, Jacquemin G., Mahieu A., Denayer J., Berger A., Berger A., Gasia D., Rousseau H., Ruth M.</t>
  </si>
  <si>
    <t>Actualités en ravageurs – Cécidomyie équestre : retour inattendu</t>
  </si>
  <si>
    <t>déterminer les  niveaux  d’attaque  par  la  cécidomyie  équestre</t>
  </si>
  <si>
    <t>https://www.cra.wallonie.be/fr/actualites-en-ravageurs-cecidomyie-equestre-retour-inattendu-2015</t>
  </si>
  <si>
    <t>De Proft M.</t>
  </si>
  <si>
    <t>Actualités en ravageurs – Variétés résistantes à la cécidomyie orange du blé : intérêt agronomique et méthode de caractérisation.</t>
  </si>
  <si>
    <t xml:space="preserve"> Mesurer  les  niveaux  d’attaque par cécidomyie orange, évaluer les pertes de rendement dans les champs de blé</t>
  </si>
  <si>
    <t>https://www.cra.wallonie.be/fr/actualites-en-ravageurs-varietes-resistantes-a-la-cecidomyie-orange-du-ble-interet-agronomique-et-methode-de-caracterisation-2015</t>
  </si>
  <si>
    <t>Jacquemin G., De Proft M.</t>
  </si>
  <si>
    <t>lutte intégrée, méthode alternative, résistance variétale</t>
  </si>
  <si>
    <t>bioagresseur, résistance, sélection variétale</t>
  </si>
  <si>
    <t>Cécidomyie orange : repérer les blés qui lui résistent</t>
  </si>
  <si>
    <t xml:space="preserve">Mesurer le degré de résistance dans les essais via le nombre de larves développées dans les épis </t>
  </si>
  <si>
    <t>https://www.cra.wallonie.be/fr/cecidomyie-orange-reperer-les-bles-qui-lui-resistent-2015</t>
  </si>
  <si>
    <t>encadrement scientifique et technique, protection phytosanitaire</t>
  </si>
  <si>
    <t>cultivar, pesticide, résistance</t>
  </si>
  <si>
    <t>Comparative emergence phenology of the orange wheat blossom midge, Sitodiplosis mosellana (Géhin) (Diptera: Cecidomyiidae) and its parasitoids (Hymenoptera: Pteromalidae and Platygastridae) under controlled conditions.</t>
  </si>
  <si>
    <t>Comparer l'efficacité de certains insecticides, et analyser la relation entre le rendement et le nombre de larves</t>
  </si>
  <si>
    <t>https://www.cra.wallonie.be/fr/comparative-emergence-phenology-of-the-orange-wheat-blossom-midge-sitodiplosis-mosellana-gehin-diptera-cecidomyiidae-and-its-parasitoids-hymenoptera-pteromalidae-and-platygastridae-under-controlled-conditions-2015</t>
  </si>
  <si>
    <t>Buhl P. N., Censier F., De Proft M.</t>
  </si>
  <si>
    <t>bioagresseur, lutte, protection des cultures</t>
  </si>
  <si>
    <t>lutte intégrée contre les ravageurs</t>
  </si>
  <si>
    <t>https://www.cra.wallonie.be/fr/lutte-integree-contre-les-ravageurs-2015</t>
  </si>
  <si>
    <t>lutte intégrée contre les ravageurs – Protection contre la cécidomyie orange du blé : détermination du risque, efficacité insecticides, variétés résistantes.</t>
  </si>
  <si>
    <t>https://www.cra.wallonie.be/fr/lutte-integree-contre-les-ravageurs-protection-contre-la-cecidomyie-orange-du-ble-determination-du-risque-efficacite-insecticides-varietes-resistantes-2015</t>
  </si>
  <si>
    <t>bioagresseur, lutte, protection des cultures, résistance</t>
  </si>
  <si>
    <t>Protection of winter wheat against orange wheat blossom midge, Sitodiplosis mosellana (Géhin) (Diptera: Cecidomyiidae): efficacy of insecticides and cultivar resistance.</t>
  </si>
  <si>
    <t>https://www.cra.wallonie.be/fr/protection-of-winter-wheat-against-orange-wheat-blossom-midge-sitodiplosis-mosellana-gehin-diptera-cecidomyiidae-efficacy-of-insecticides-and-cultivar-resistance-2015</t>
  </si>
  <si>
    <t>Censier F., San Martin G., De Proft M.</t>
  </si>
  <si>
    <t>pesticide, protection des cultures, toxicité</t>
  </si>
  <si>
    <t>Toxicity of several fungicides for orange wheat blossom midge, Sitodiplosis mosellana (Géhin) (Diptera: Cecidomyiidae).</t>
  </si>
  <si>
    <t>https://www.cra.wallonie.be/fr/toxicity-of-several-fungicides-for-orange-wheat-blossom-midge-sitodiplosis-mosellana-gehin-diptera-cecidomyiidae-2015</t>
  </si>
  <si>
    <t>Jansen J. P., San Martin G., De Proft M.</t>
  </si>
  <si>
    <t>Actualisation des données et des indicateurs pesticide en vue de la présentation dans les rapports sur l’état de l’environnement wallon</t>
  </si>
  <si>
    <t>EQPP - indicateurs pesticide</t>
  </si>
  <si>
    <t>Actualiser la répartition des quantités vendues de toutes les substances actives du marché belge entre les différents types d’utilisateurs pour des années déterminées, analyser la faisabilité de produire une estimation des quantités de produits phytopharmaceutiques (PPP) appliquées à une échelle géographique plus précise en Wallonie</t>
  </si>
  <si>
    <t>http://etat.environnement.wallonie.be/files/Studies/CRP_5_CORDER_ELIM_ELI_UCL_2015.pdf</t>
  </si>
  <si>
    <t>Janssens L.</t>
  </si>
  <si>
    <t>SPW Agriculture ressource naturelle et Environnement, CRPHYTO - CORDER asbl, Wallonie, ELIM - ELI - Université Catholique de Louvain</t>
  </si>
  <si>
    <t>OAD, protection phytosanitaire</t>
  </si>
  <si>
    <t>détection, méthodes d’identification et étude de l’impact d’Epitrix sp. en Belgique</t>
  </si>
  <si>
    <t>DEPITRIM</t>
  </si>
  <si>
    <t>Etudier la biologie des altises du genre Epitrix, de développer des outils d’identification des différentes espèces et d’évaluer l’impact potentiel de ces petits coléoptères dans le contexte de la production et de la transformation de la pomme de terre en Belgique</t>
  </si>
  <si>
    <t>https://www.cra.wallonie.be/fr/depitrim</t>
  </si>
  <si>
    <t>info@cra.wallonie.be</t>
  </si>
  <si>
    <t>ILVO, Université de Gent, Interprovinciaal proefcentrum voor de aardappelteelt-PCA</t>
  </si>
  <si>
    <t>Maes M., Berkvens N., DeClercq P., Goeminne M., Warnier A. M., Denayer J., San Martin G.</t>
  </si>
  <si>
    <t>Etat Fédéral - SPF Santé Publique Sécurité de la Chaîne alimentaire et Environnement</t>
  </si>
  <si>
    <t>biocontrôle, technique agricole</t>
  </si>
  <si>
    <t>La luzerne cultivée</t>
  </si>
  <si>
    <t>caractérisation botanique et ecologique de luzerne</t>
  </si>
  <si>
    <t>http://www.fourragesmieux.be/Documents_telechargeables/Medicago_sativa_fiche.pdf</t>
  </si>
  <si>
    <t>Fourrages Mieux, Université Catholique de Louvain</t>
  </si>
  <si>
    <t>Knoden D., Decamps C</t>
  </si>
  <si>
    <t>chromatographie, gestion agricole</t>
  </si>
  <si>
    <t>Utilisation de la méthodologie des surfaces de réponses pour optimiser une méthode d'analyse quantitative de phytooestrogènes par UPLC®-MS/MS dans les fourrages.</t>
  </si>
  <si>
    <t>PhytoHealth</t>
  </si>
  <si>
    <t>Des végétaux riches en phytoestrogènes pour redorer l’image des productions animales en terme de santé</t>
  </si>
  <si>
    <t>https://www.cra.wallonie.be/fr/utilisation-de-la-methodologie-des-surfaces-de-reponses-pour-optimiser-une-methode-danalyse-quantitative-de-phytooestrogenes-par-uplc-msms-dans-les-fourrages-2015</t>
  </si>
  <si>
    <t>Daems F.</t>
  </si>
  <si>
    <t>Romnée J. M., Lognay G., Froidmont E.</t>
  </si>
  <si>
    <t>encadrement scientifique et technique, production commerciale</t>
  </si>
  <si>
    <t>gestion agricole, production agricole, qualité nutritionnelle, sélection variétale</t>
  </si>
  <si>
    <t>Une récolte des froments rapide et à maturité mais un bilan qualitatif 2015 assombri par les menaces sur le blé meunier</t>
  </si>
  <si>
    <t xml:space="preserve">                               </t>
  </si>
  <si>
    <t>https://www.cra.wallonie.be/en/une-recolte-des-froments-rapide-et-a-maturite-mais-un-bilan-qualitatif-2015-assombri-par-les-menaces-sur-le-ble-meunier-2015</t>
  </si>
  <si>
    <t>De Neuville M.</t>
  </si>
  <si>
    <t>g.sinnaeve@cra.wallonie.be</t>
  </si>
  <si>
    <t>Sinnaeve G.</t>
  </si>
  <si>
    <t>Gestion des maladies, des parasites et des ravageurs.</t>
  </si>
  <si>
    <t>BIOPRO</t>
  </si>
  <si>
    <t>https://www.cra.wallonie.be/fr/gestion-des-maladies-des-parasites-et-des-ravageurs-2015</t>
  </si>
  <si>
    <t>m.deproft@cra.wallonie.be</t>
  </si>
  <si>
    <t>Legrand J., Abras M., Couval G., Debode F., Stilmant D., Delanote L., Jamar L., Corre-Hellou G., Bataille C., Hautier H., Limbourg Q., Dewasmes V., César V.</t>
  </si>
  <si>
    <t>fertilisation, méthode alternative</t>
  </si>
  <si>
    <t>biocontrôle, gestion des sols, production agricole</t>
  </si>
  <si>
    <t>La performance d’une variété de froment est-elle liée à son potentiel de mycorhization ?</t>
  </si>
  <si>
    <t>MICROSOILSYSTEM</t>
  </si>
  <si>
    <t>Améliorer la nutrition des plantes (phosphore, azote et oligoéléments) ainsi que leur résistance à certains stress biotiques et abiotiques</t>
  </si>
  <si>
    <t>Declerck S.</t>
  </si>
  <si>
    <t>b.hardy@cra.wallonie.be</t>
  </si>
  <si>
    <t>Université Catholique de Louvain, MiPI - Université de Liège, CtRAb - CRA-W</t>
  </si>
  <si>
    <t>Ongena M., Jacques P., Cornélis J. T., Van Damme J., Hardy B., Morelle M., Brieuc H., Vanwindekens F., Huyghebaert B.</t>
  </si>
  <si>
    <t>CE - Horizon 2020, Wallonie</t>
  </si>
  <si>
    <t>détection, diagnostic</t>
  </si>
  <si>
    <t>Mesures sur site pour une gestion intelligente d’espace anthropisés</t>
  </si>
  <si>
    <t>MESGANTHROP</t>
  </si>
  <si>
    <t>mettre en œuvre des outils de mesures sur le terrain afin de : diminuer les délais de caractérisation ;  conduire à une caractérisation plus précise de sites et sols pollués à moindre coût.</t>
  </si>
  <si>
    <t>https://www.issep.be/wp-content/uploads/Projet-MESGANTHROP.pdf</t>
  </si>
  <si>
    <t>Delavaquerie B.</t>
  </si>
  <si>
    <t>b.delavaquerie@issep.be</t>
  </si>
  <si>
    <t>ISSeP, SPW</t>
  </si>
  <si>
    <t>Haouche L., Carpentier J-L., Heynen F-X.</t>
  </si>
  <si>
    <t>diagnostic, encadrement scientifique et technique, impact sur la santé</t>
  </si>
  <si>
    <t>agroalimentaire, impact socio-économique, santé humaine</t>
  </si>
  <si>
    <t>Bilan et apports de différentes analyses sociales du cycle de vie menées dans le secteur des agro-industries</t>
  </si>
  <si>
    <t>ALT-4-CER</t>
  </si>
  <si>
    <t>Analyses environnementales du cycle de vie (AECV) des productions agro-industrielles wallonnes, focus sur les pratiques agricoles émergentes</t>
  </si>
  <si>
    <t>https://popups.uliege.be/1780-4507/index.php?id=12444&amp;format=pdf</t>
  </si>
  <si>
    <t>Delcour A.</t>
  </si>
  <si>
    <t>a.delcour@cra.wallonie.be</t>
  </si>
  <si>
    <t xml:space="preserve"> Van Stappen F., Burny P., Goffart J., Stilmant D., Mathot M., Loriers A., Rabier F.</t>
  </si>
  <si>
    <t>agroalimentaire, impact socio-économique, santé humaine, suivi environnemental</t>
  </si>
  <si>
    <t>Assessment and contributions of different Social Life Cycle Assessments performed in the agribusiness sector</t>
  </si>
  <si>
    <t>Donner un retour d'information au secteur de l'agroalimentaire et aux chercheurs concernant les perspectives d'utilisation future de l'analyse sociale du cycle de vie dans le secteur de l'agroalimentaire</t>
  </si>
  <si>
    <t>https://www.cra.wallonie.be/fr/assessment-and-contributions-of-different-social-life-cycle-assessments-performed-in-the-agribusiness-sector-2015</t>
  </si>
  <si>
    <t>Van Stappen F., Burny P., Goffart J., Stilmant D.</t>
  </si>
  <si>
    <t>gestion agricole, suivi environnemental</t>
  </si>
  <si>
    <t>S-LCA of cereal cultivation and processing in Wallonia</t>
  </si>
  <si>
    <t>https://www.cra.wallonie.be/fr/s-lca-of-cereal-cultivation-and-processing-in-wallonia-2015</t>
  </si>
  <si>
    <t>Planchon V., Stilmant D.</t>
  </si>
  <si>
    <t>culture, pesticide, ressource en eau</t>
  </si>
  <si>
    <t>Multi-residual methods for determination of pesticide in surface water with use of parallel evaporation system Multivapor. Seminar on solvent extraction &amp; parallel evaporation</t>
  </si>
  <si>
    <t>https://www.cra.wallonie.be/en/multi-residual-methods-for-determination-of-pesticide-in-surface-water-with-use-of-parallel-evaporation-system-multivapor-seminar-on-solvent-extraction-parallel-evaporation-2015</t>
  </si>
  <si>
    <t>Delvaux A.</t>
  </si>
  <si>
    <t>Rousseau G., Ducat N., Pigeon O.</t>
  </si>
  <si>
    <t>NANH2O</t>
  </si>
  <si>
    <t>Elaboration d’un protocole de caractérisation des nanoparticules dans les eaux naturelles et étude du transfert des nanoparticules dans les aquifères.</t>
  </si>
  <si>
    <t>https://www.issep.be/wp-content/uploads/Projet-NANH2O.pdf</t>
  </si>
  <si>
    <t>Ronchi B.</t>
  </si>
  <si>
    <t>b.ronchi@issep.be</t>
  </si>
  <si>
    <t>ISSeP, Université de Liège,  EWTS</t>
  </si>
  <si>
    <t>Harmonia + and Pandora +: risk screening tools for potentially invasive plants, animals and their pathogens</t>
  </si>
  <si>
    <t>https://www.cra.wallonie.be/fr/harmonia-and-pandora-risk-screening-tools-for-potentially-invasive-plants-animals-and-their-pathogens-2015</t>
  </si>
  <si>
    <t>D'hondt B.</t>
  </si>
  <si>
    <t>bram.dhondt@inbo.be</t>
  </si>
  <si>
    <t>CRA-W, Belgian Science Policy Office, INBO, SPW, Veterinary and Agrochemical Research Centre, Université Libre de Bruxelles, Avia-GIS - Precision Pest Management Unit</t>
  </si>
  <si>
    <t>Vanderhoeven S., Roelandt S., Mayer F., Versteirt V., Adriaens T., Ducheyne E., San Martin G., Grégoire J-C, Stiers I., Quoilin S., Cigar J., Heughebaert A., Branquart E.</t>
  </si>
  <si>
    <t>Plate forme Wal-ES. Les services écosystémiques des prairies - 2015</t>
  </si>
  <si>
    <t>https://www.cra.wallonie.be/fr/plate-forme-wal-es-les-services-ecosystemiques-des-prairies-2015</t>
  </si>
  <si>
    <t>Dufrêne M.</t>
  </si>
  <si>
    <t>Marc.Dufrene@Uliege.be</t>
  </si>
  <si>
    <t>Campion M., Ninane M., Hautier L., Stilmant D.</t>
  </si>
  <si>
    <t>analyse physico-chimique, gestion des sols, spectroscopie</t>
  </si>
  <si>
    <t>Comparison of PLS and SVM discriminant analysis for NIR hyperspectral data of wheat roots in soil</t>
  </si>
  <si>
    <t>https://www.cra.wallonie.be/fr/comparison-of-pls-and-svm-discriminant-analysis-for-nir-hyperspectral-data-of-wheat-roots-in-soil-2015</t>
  </si>
  <si>
    <t>Eylenbosch D.</t>
  </si>
  <si>
    <t>d.eylenbosch@cra.wallonie.be</t>
  </si>
  <si>
    <t>Fernández Pierna J. A., Baeten V., Bodson B.</t>
  </si>
  <si>
    <t>agrochimie, gestion des sols, spectroscopie</t>
  </si>
  <si>
    <t>Use of NIR hyperspectral imaging and chemometrics to quantify roots and crop residues in soil</t>
  </si>
  <si>
    <t>https://www.cra.wallonie.be/fr/use-of-nir-hyperspectral-imaging-and-chemometrics-to-quantify-roots-and-crop-residues-in-soil-2015</t>
  </si>
  <si>
    <t>agriculture biologique, bonne pratique agricole</t>
  </si>
  <si>
    <t>gestion agricole, qualité nutritionnelle</t>
  </si>
  <si>
    <t>Quelles ressources fourragères pour améliorer mon autonomie alimentaire ?</t>
  </si>
  <si>
    <t>Dresser une typologie des ressources fourragères autoproduites dans les conditions de l’agriculture biologique en Région wallonne.</t>
  </si>
  <si>
    <t>Faux A. M.</t>
  </si>
  <si>
    <t>a.faux@cra.wallonie.be</t>
  </si>
  <si>
    <t>Decruyenaere V.</t>
  </si>
  <si>
    <t>Quels itinéraires techniques pour améliorer mon autonomie alimentaire ?</t>
  </si>
  <si>
    <t>Caractériser le niveau d’autonomie alimentaire atteint par des fermes d’élevage bovin biologique, et ses relations avec les performances animales et économiques</t>
  </si>
  <si>
    <t>Évaluation du potentiel des variétés d’épeautre en agriculture biologique</t>
  </si>
  <si>
    <t>Implantation de plusieurs sites expérimentaux sur des parcelles bio. Evaluation des caractéristiques agronomiques, du potentiel de rendement et de la qualité technologique des variétés. Classement des variétés et recommandations à destination des agriculteurs</t>
  </si>
  <si>
    <t>CRA-W, Carah asbl, CPL Végémar</t>
  </si>
  <si>
    <t>Évaluation du potentiel des variétés de froment en agriculture biologique</t>
  </si>
  <si>
    <t xml:space="preserve">Implantation de plusieurs sites expérimentaux sur des parcelles bio. Évaluation des caractéristiques agronomiques, du potentiel de rendement et de la qualité technologique des variétés. Classement des variétés et recommandations en fonction de l’espèce </t>
  </si>
  <si>
    <t>Évaluation du potentiel des variétés de triticale en agriculture biologique</t>
  </si>
  <si>
    <t>Implantation de plusieurs sites expérimentaux sur des parcelles bio. Évaluation des caractéristiques agronomiques, du potentiel de rendement et de la qualité technologique des variétés. Classement des variétés et recommandations à destination des agriculteurs.</t>
  </si>
  <si>
    <t>culture, protection des cultures, technique agricole</t>
  </si>
  <si>
    <t>Vade Mecum : désherbage de la luzerne</t>
  </si>
  <si>
    <t>Eviter le désherbage de la luzerne - salisement , désherbage mécanique, désherbage chimique</t>
  </si>
  <si>
    <t>http://www.fourragesmieux.be/Documents_telechargeables/Vade_Mecum_desherbage_luzerne.pdf</t>
  </si>
  <si>
    <t>Fourrages Mieux, Agra-Ost asbl</t>
  </si>
  <si>
    <t>Wallonie, Province de Luxembourg - Département d'Economie Rural</t>
  </si>
  <si>
    <t>biocontrôle, gestion agricole, production agricole</t>
  </si>
  <si>
    <t>Transition vers le Semis Direct sous couvert permanent GIEE Magellan</t>
  </si>
  <si>
    <t>Mieux maitriser les systèmesde semis direct sous couvert et accompagner les agriculteurs, évaluation multi-critères des systèmes de culture en SDCV, acoompagner les agriculteurs intéressés par le SDCV et donner des pistes pour amorcer la conversion</t>
  </si>
  <si>
    <t>https://www.youtube.com/watch?v=m-DYrkG7nns&amp;feature=emb_title&amp;ab_channel=GreenotecASBL</t>
  </si>
  <si>
    <t>Geloen M.</t>
  </si>
  <si>
    <t>Terres Inovia-Fr</t>
  </si>
  <si>
    <t>Terres Inovia - Fr, GIEE Magellan, Greenotec asbl</t>
  </si>
  <si>
    <t>Vernillat B.</t>
  </si>
  <si>
    <t>agrochimie, gestion agricole, gestion durable</t>
  </si>
  <si>
    <t>Risques environnementaux et intérêts agronomiques de l’implantation de cultures de légumes après prairie permanente - PGDA III</t>
  </si>
  <si>
    <t>Godden B.</t>
  </si>
  <si>
    <t>b.godden@cra.wallonie.be</t>
  </si>
  <si>
    <t>Hardy B.</t>
  </si>
  <si>
    <t>agrochimie, gestion des sols</t>
  </si>
  <si>
    <t>fertilisation des céréales en agriculture biologique - 2015</t>
  </si>
  <si>
    <t>Estimation du niveau de fertilité de sols, caractérisation d'engrais organiques du commerce et évaluation de leurs potentiel de minéralisation, essai de ces engrais au champ et évaluation économique</t>
  </si>
  <si>
    <t>Abras M., Huyghebaert B.</t>
  </si>
  <si>
    <t>Gestion d’une interculture longue avant légume (céleri rave) et comparaison d’engrais organiques</t>
  </si>
  <si>
    <t>Améliorer la fertilité et fournir de l'azote aux légumes qui suivent</t>
  </si>
  <si>
    <t>gestion des ressources, gestion des sols</t>
  </si>
  <si>
    <t>Gestion de la fertilité des sols et des matières organiques, une question centrale en agriculture biologique</t>
  </si>
  <si>
    <t>La réalisation d'un socle de connaissance, basé à la fois sur une bibliographie scientifique et technique, et appuyée par des résultats collectés depuis les années 1980</t>
  </si>
  <si>
    <t>agriculture biologique, fertilisation, produit phytopharmaceutique</t>
  </si>
  <si>
    <t>gestion des sols, protection des cultures</t>
  </si>
  <si>
    <t>Statut organique et potentiel de minéralisation du carbone et de l’azote des sols en agriculture biologique</t>
  </si>
  <si>
    <t>Etablir un référentiel pour l’AB en région wallonne pour les variables d’intérêt</t>
  </si>
  <si>
    <t>Hrady B.</t>
  </si>
  <si>
    <t>agriculture biologique, agriculture conventionnelle, fertilisation</t>
  </si>
  <si>
    <t>culture, gestion des sols</t>
  </si>
  <si>
    <t>Comment apprécier et améliorer la fertilité de nos terres et jardins en bio</t>
  </si>
  <si>
    <t>https://www.cra.wallonie.be/fr/comment-apprecier-et-ameliorer-la-fertilite-de-nos-terres-et-jardins-en-bio-2015</t>
  </si>
  <si>
    <t>Jamar L., Rondia A.</t>
  </si>
  <si>
    <t>analyse physico-chimique, biocontrôle, qualité nutritionnelle</t>
  </si>
  <si>
    <t>Lignin in plant biomasses: comparative metrological assessment of the detergent fiber and the insoluble dietary fiber methods</t>
  </si>
  <si>
    <t>https://www.cra.wallonie.be/en/lignin-in-plant-biomasses-comparative-metrological-assessment-of-the-detergent-fiber-and-the-insoluble-dietary-fiber-methods-2015</t>
  </si>
  <si>
    <t>Godin B.</t>
  </si>
  <si>
    <t>b.godin@cra.wallonie.be</t>
  </si>
  <si>
    <t>Agneessens R., Gerin P., Delcarte J.</t>
  </si>
  <si>
    <t>DOI 10.1007/s10570-015-0656-5</t>
  </si>
  <si>
    <t>analyse physico-chimique, bioinformatique, spectroscopie</t>
  </si>
  <si>
    <t>Prediction of chemical characteristics of fibrous plant biomasses by their near infrared spectrum: comparing local versus partial least square models and cross-validation versus independent validations</t>
  </si>
  <si>
    <t>https://www.cra.wallonie.be/en/prediction-of-chemical-characteristics-of-fibrous-plant-biomasses-by-their-near-infrared-spectrum-comparing-local-versus-partial-least-square-models-and-cross-validation-versus-independent-validations-2015</t>
  </si>
  <si>
    <t>Agneessens R., Delcarte J., Dardenne P.</t>
  </si>
  <si>
    <t>Prediction of chemical characteristics of fibrous plant biomasses from their near infrared spectrum: comparing local versus partial least square models and cross-validation versus independent validations</t>
  </si>
  <si>
    <t>https://www.cra.wallonie.be/en/prediction-of-chemical-characteristics-of-fibrous-plant-biomasses-from-their-near-infrared-spectrum-comparing-local-versus-partial-least-square-models-and-cross-validation-versus-independent-validations-2015</t>
  </si>
  <si>
    <t xml:space="preserve">Agneessens R., Delcarte J., Dardenne P. </t>
  </si>
  <si>
    <t xml:space="preserve">	http://dx.doi.org/10.1255/jnirs.1138</t>
  </si>
  <si>
    <t>agrochimie, biostatistique, gestion des déchets, pollution chimique, spectroscopie</t>
  </si>
  <si>
    <t>Biochemical methane potential prediction of plant biomasses: comparing chemical composition versus near infrared methods and linear versus non-linear models</t>
  </si>
  <si>
    <t>https://www.sciencedirect.com/science/article/abs/pii/S0960852414015478</t>
  </si>
  <si>
    <t>Evaluer la fiabilité de différents modèles pour prédire le potentiel biochimique du méthane de diverses biomasses végétales</t>
  </si>
  <si>
    <t>Agneessens R., Gerin P., Dardenne P., Delfosse P., Delcarte J.</t>
  </si>
  <si>
    <t>http://dx.doi.org/10.1016/j.biortech.2014.10.115</t>
  </si>
  <si>
    <t>encadrement scientifique et technique, protection biologique</t>
  </si>
  <si>
    <t>bioinformatique, technique agricole, télédétection spatiale</t>
  </si>
  <si>
    <t>Belgian collaborative agriculture monitoring at parcel level for sustainable cropping systems - 2015</t>
  </si>
  <si>
    <t>BELCAM</t>
  </si>
  <si>
    <t>utiliser les données satellitaires pour faire des observations et des conseils à l'échelle de la parcelle</t>
  </si>
  <si>
    <t>http://belcam.info/</t>
  </si>
  <si>
    <t>Goffart D.</t>
  </si>
  <si>
    <t>d.goffart@cra.wallonie.be</t>
  </si>
  <si>
    <t>Université Catholique de Louvain, CRA-W, INRA - fr, Université de Liège, VITO, Cadco asbl, Carah asbl, FIWAP, Province Antwerpen, Inagro, Landbouwcentrum Granen Vlaanderen-LCG, Interprovinciaal proefcentrum voor de aardappelteelt - PCA, CIPF asbl, REQUASUD asbl</t>
  </si>
  <si>
    <t xml:space="preserve">Curnel Y., Planchon V., Defourny P., Delloye C., Leonard A., Hamid Sallah A., Wellens J., Tychon B., Baret F., Gobin A., Piccard I. </t>
  </si>
  <si>
    <t>condition de croissance contrôlée, encadrement scientifique et technique, protection phytosanitaire</t>
  </si>
  <si>
    <t>gestion agricole, télédétection spatiale</t>
  </si>
  <si>
    <t>Improved potato monitoring in Belgium using remote sensing and crop growth modelling</t>
  </si>
  <si>
    <t>iPot</t>
  </si>
  <si>
    <t>https://www.cra.wallonie.be/fr/the-ipot-project-improved-potato-monitoring-in-belgium-using-remote-sensing-and-crop-growth-modelling-2015</t>
  </si>
  <si>
    <t>Curnel Y., Planchon V., Piccard I., Nackearts K., Gobin A., Wellens J., Tychon B., Cattoor N., Cools R.</t>
  </si>
  <si>
    <t>agriculture conventionnelle, bonne pratique agricole, fertilisation</t>
  </si>
  <si>
    <t>gestion des sols, lutte biologique, technique agricole</t>
  </si>
  <si>
    <t>Comment les pratiques agricoles influencent-elles la mycorhization du froment ? -  Projet MicroSoilSystem</t>
  </si>
  <si>
    <t xml:space="preserve">Dégager les facteurs agronomiques favorables et défavorables à la mycorhization. </t>
  </si>
  <si>
    <t>Morelle M., Huyghebaert B.</t>
  </si>
  <si>
    <t>agriculture biologique, OAD</t>
  </si>
  <si>
    <t>bioinformatique, gestion des sols</t>
  </si>
  <si>
    <t xml:space="preserve">Suivi à long terme de la fertilité des sols des plateformes d’essai en agriculture biologique </t>
  </si>
  <si>
    <t>Evaluer les effets de pratiques de gestion différenciées sur la fertilité des sols en termes de qualité physicochimique, de teneur en matière organique, de biodiversité et d’état sanitaire</t>
  </si>
  <si>
    <t>Suivi du statut et du potentiel de fourniture en azote pour des situations de référence en AB</t>
  </si>
  <si>
    <t>Suiver la fertilité azotée pour des cultures de céréales, de légumes et de pommiers</t>
  </si>
  <si>
    <t>Godden B., Abras M.</t>
  </si>
  <si>
    <t>CéréaleS et Pommiers</t>
  </si>
  <si>
    <t>bioagresseur, production agricole, ressource génétique, technique agricole</t>
  </si>
  <si>
    <t>Actualités en ravageurs – Saison 2015 : attaque et dégâts de cécidomyie orange du blé.</t>
  </si>
  <si>
    <t>https://www.cra.wallonie.be/fr/actualites-en-ravageurs-saison-2015-attaque-et-degats-de-cecidomyie-orange-du-ble-2015</t>
  </si>
  <si>
    <t>Hautier L.</t>
  </si>
  <si>
    <t>l.hautier@cra.wallonie.be</t>
  </si>
  <si>
    <t xml:space="preserve">Chavalle S., De Proft M. </t>
  </si>
  <si>
    <t>lutte intégrée, protection phytosanitaire</t>
  </si>
  <si>
    <t>impact, protection des cultures, sélection variétale</t>
  </si>
  <si>
    <t>Protection des plantes en agriculture biologique. Coup d'oeil sur les nuisibles identifiés... et les méthodes de lutte mobilisées</t>
  </si>
  <si>
    <t>recenser les poblèmes de santé des plantes les plus gênants et les techniques et  pratiques développées pour en réduire l'impact</t>
  </si>
  <si>
    <t>https://www.cra.wallonie.be/fr/protection-des-plantes-en-agriculture-biologique-coup-doeil-sur-les-nuisibles-identifies-et-les-methodes-de-lutte-mobilisees-2015</t>
  </si>
  <si>
    <t>culture expérimentale, sélection variétale</t>
  </si>
  <si>
    <t>Variétés. Résultats des essais pour l'admission au Catalogue national des variétés</t>
  </si>
  <si>
    <t>https://www.cra.wallonie.be/fr/2-varietes-resultats-des-essais-pour-ladmission-au-catalogue-national-des-varietes-2015</t>
  </si>
  <si>
    <t>contrôle des maladies, essai variétal</t>
  </si>
  <si>
    <t>Il y a un essai variétal à visiter près de chez vous : à ne pas manquer !</t>
  </si>
  <si>
    <t>https://www.cra.wallonie.be/fr/il-y-a-un-essai-varietal-a-visiter-pres-de-chez-vous-a-ne-pas-manquer-2015</t>
  </si>
  <si>
    <t>culture, technique agricole</t>
  </si>
  <si>
    <t>Légumineuses en relais dans une céréale : biomasses produites et arrières effets</t>
  </si>
  <si>
    <t>Jamar D.</t>
  </si>
  <si>
    <t>d.jamar@cra.wallonie.be</t>
  </si>
  <si>
    <t>Gestion préventive des populations d’adventices en grandes cultures sans élevage</t>
  </si>
  <si>
    <t>La maitrise des adventices</t>
  </si>
  <si>
    <t>Adventices</t>
  </si>
  <si>
    <t>A la ferme des "Crutins", Pierre Pirson et sa fille Wendy pilotent un système en transition pour plus d'autonomie et de cohérence agronomique.</t>
  </si>
  <si>
    <t>https://www.cra.wallonie.be/fr/a-la-ferme-des-crutins-pierre-pirson-et-sa-fille-wendy-pilotent-un-systeme-en-transition-pour-plus-dautonomie-et-de-coherence-agronomique-2015</t>
  </si>
  <si>
    <t>écoagriculture, gestion agricole</t>
  </si>
  <si>
    <t>Confrontation participative et émergence de l’hypothèse de la « prairie structurée » : une conception agro-écologique de la prairie, dissidente de la prairie idéale</t>
  </si>
  <si>
    <t>https://www.cra.wallonie.be/fr/confrontation-participative-et-emergence-de-lhypothese-de-la-prairie-structuree-une-conception-agro-ecologique-de-la-prairie-dissidente-de-la-prairie-ideale-2015</t>
  </si>
  <si>
    <t>Stilmant D., Stassart P.</t>
  </si>
  <si>
    <t>culture, écoagriculture</t>
  </si>
  <si>
    <t>Protéagineux de printemps, pois, féveroles, lupins, cultures pures et associations en AB</t>
  </si>
  <si>
    <t>https://www.cra.wallonie.be/fr/proteagineux-de-printemps-pois-feveroles-lupins-cultures-pures-et-associations-en-ab-2015</t>
  </si>
  <si>
    <t>Seutin Y., Clement C.</t>
  </si>
  <si>
    <t>Co-conception participative et mise en place d’une plateforme expérimentale en maraîchage au CRA-W</t>
  </si>
  <si>
    <t>Expérimenter un concept de maraîchage extensif comportant deux cultures de légumes dans une rotation de six ans, étude d’une forme de maraîchage intensif dans une rotation comportant des cultures de légumes sur légumes</t>
  </si>
  <si>
    <t>CRA-W, Centre Technique Horticole de Gembloux, Centre Interprofessionnel Maraîcher-CIM, Groupement des Fraisiéristes Wallons-GFW, CPL Végémar, Fédération Wallonne Horticole, Biowallonie asbl, Université Catholique de Louvain, Université de Liège</t>
  </si>
  <si>
    <t>Leclercq V., Huyghebaert B.</t>
  </si>
  <si>
    <t>agriculture biologique, encadrement scientifique et technique</t>
  </si>
  <si>
    <t>culture, écoagriculture, technique agricole</t>
  </si>
  <si>
    <t>Comment concevoir et aménager son projet de verger-maraîcher en agriculture biologique ?</t>
  </si>
  <si>
    <t>Caractérisation du microclimat et des conditions de croissance des interactions entre les arbres et les cultures maraîchères ; Étude des interactions avec la biodiversité fonctionnelle ; Dégagement de références technico-économiques et des performances agronomiques globales de ces systèmes.</t>
  </si>
  <si>
    <t>CRA-W, CTH</t>
  </si>
  <si>
    <t>Rondia A.</t>
  </si>
  <si>
    <t>OAD, produit phytopharmaceutique, protection phytosanitaire</t>
  </si>
  <si>
    <t>culture, pollution chimique, protection des cultures, réduction</t>
  </si>
  <si>
    <t>Comment limiter l’usage du cuivre en culture de pomme de terre, légumes et arboriculture fruitière ?</t>
  </si>
  <si>
    <t>Réduire l’usage du cuivre et maintenir la protection de la culture</t>
  </si>
  <si>
    <t>CRA-W, FIWAP, CTH</t>
  </si>
  <si>
    <t>Cesar V., Limbourg Q., Ryckmans D., Bataille C.</t>
  </si>
  <si>
    <t>Exploration de pratiques en maraîchage sur sol vivant (MSV) : les effets du paillage de miscanthus et de la réduction du travail du sol</t>
  </si>
  <si>
    <t>Etude de l'impact des couverts végétaux sur les performances culturales et la fértilité du sol, comparaison de  modalités de gestion des adventices</t>
  </si>
  <si>
    <t>CRA-W, ValBiom asbl</t>
  </si>
  <si>
    <t>Rondia A., Sallets P.</t>
  </si>
  <si>
    <t>agriculture biologique, encadrement scientifique et technique, essai variétal</t>
  </si>
  <si>
    <t>production agricole, protection des cultures, sélection variétale</t>
  </si>
  <si>
    <t>Quelles variétés de carottes et céleris-raves cultiver en agriculture biologique ?</t>
  </si>
  <si>
    <t>Comparaison durant deux saisons de production (2016-2017) du comportement de 10 variétés de céleris-raves. L’essai est mené chez cinq producteurs en région wallonne. Comparaison durant deux saisons de production (2018-2019) du comportement de 10 variétés de carottes chez un producteur professionnel en région namuroise. Évaluation des variétés tant sur le plan de la qualité que sur les performances de production. Des évaluations des teneurs en sucre, matière sèche et qualités gustatives de ces variétés ont été réalisées en parallèle.</t>
  </si>
  <si>
    <t>Leclercq M., Rondia A., Lambert J., Beaucarne T., Deecker N., Van-parijs S. G., Geeraerts T., Baré P.</t>
  </si>
  <si>
    <t>Carottes et Céleris-raves</t>
  </si>
  <si>
    <t>Quelles variétés de haricots et maïs doux cultiver en agriculture biologique ?</t>
  </si>
  <si>
    <t>Comparaison durant deux saisons de production, 2016-2017, du comportement de 10 variétés de maïs doux chez 10 maraichers différents de notre région afin d’éviter les pollinisations croisées. Comparer, sur deux saisons de production, 2018-2019, le comportement de 10 variétés de haricots en récolte groupée ou échelonnée en station (sur limon fin argileux à Gembloux) et chez un producteur. Évaluation des performances, des qualités nutritionnelles et gustatives de ces variétés</t>
  </si>
  <si>
    <t>Rondia A., Leclercq M., Deecker N., Van-Parijs S. C., Geeraerts T., Cycle-en-Terre, Legros L., Debry B.</t>
  </si>
  <si>
    <t>Haricot et Maïs</t>
  </si>
  <si>
    <t>Quelles variétés de poireaux et d’oignons cultiver en agriculture biologique ?</t>
  </si>
  <si>
    <t>Comparaison durant deux saisons de production (2016- 2017), du comportement de 20 variétés de poireaux d’automne et d’hiver en AB sur cinq sites en Wallonie et étude de l’impact de l’itinéraire technique sur la qualité et les performances de la production ; Évaluation des qualités gustatives et de digestibilité des différentes variétés de poireaux ; Comparaison du comportement de dix variétés d’oignons, hybrides et populations, durant deux saisons de production (2018- 2019) sur limon f in argileux à Gembloux</t>
  </si>
  <si>
    <t>CTH, Université de Liège, CRA-W</t>
  </si>
  <si>
    <t>Leclercq M., Rondia A., Lambert J., Beaucarne T., Cantaert V., Deecker N., Van-Parijs S. G.</t>
  </si>
  <si>
    <t>Poireaux &amp; Oignons</t>
  </si>
  <si>
    <t>agriculture biologique, encadrement scientifique et technique, lutte intégrée, méthode alternative</t>
  </si>
  <si>
    <t>bioagresseur, culture, gestion durable, ressource naturelle</t>
  </si>
  <si>
    <t>Comment installer et gérer des bandes fleuries en verger biologique ?</t>
  </si>
  <si>
    <t>EcoOrchard</t>
  </si>
  <si>
    <t xml:space="preserve"> Contrôle des bio-agresseurs en vergers</t>
  </si>
  <si>
    <t>CRA-W, ERNET Core Organic Plus</t>
  </si>
  <si>
    <t>Jorion A., Pfiffner L., Cahenzli F., Steinemann B., Sigsgaard L., Daniel C., Herz A., Warlop F., Tchamitchian M., Kelderer M., Kruzynska D., Korsgaard M., Tasin M., Ozolina-Pole L., Rose F.</t>
  </si>
  <si>
    <t>CE - Horizon 2020 - ERA-NET</t>
  </si>
  <si>
    <t>auxiliaire des cultures, bioagresseur, gestion durable, ressource génétique, territoire transfrontalier</t>
  </si>
  <si>
    <t>Verger Bio – la diversité transfrontalière</t>
  </si>
  <si>
    <t>https://www.cra.wallonie.be/fr/verger-bio-la-diversite-transfrontaliere-2015</t>
  </si>
  <si>
    <t xml:space="preserve">Lateur M., Tournant L., Leleu Wateau K., Masschelein M., Barbieux J., Oste S., Sallets P., Grogna P., Delebecq A. </t>
  </si>
  <si>
    <t>CE - FEDER - INTERREG - FWVL, Wallonie, la Région Nord Pas-de-Calais, le Conseil Général du Pas-de-Calais et le Conseil Général du Nord</t>
  </si>
  <si>
    <t>culture, écoagriculture, gestion durable</t>
  </si>
  <si>
    <t>Co-Design and set-up of innovative fruit-based agroforestry cropping system in Belgium - 2015</t>
  </si>
  <si>
    <t>Tester un mélange de cultivar de fruits et légumes robustes sélectionnés crée une biodiversité fonctionnelle qui réduit considérablement le risque de ravageurs et de maladies; les cultures annuelles et le couvert forestier peuvent avoir un impact sur le fonctionnement du sol, les interactions biologiques et les réglementations; dans notre ratio optimisé et les distances entre les légumes et les arbres dans des systèmes de cultures en allées intensifiées et organisées</t>
  </si>
  <si>
    <t>https://www.cra.wallonie.be/fr/co-design-and-set-up-of-innovative-fruit-based-agroforestry-cropping-system-in-belgium-2015</t>
  </si>
  <si>
    <t>Rondia A., Lateur M., Stilmant D., Minet L., Froncoux A.</t>
  </si>
  <si>
    <t>protection des cultures, technique agricole</t>
  </si>
  <si>
    <t>Pratiques alternatives aux produits phytosanitaires en arboriculture</t>
  </si>
  <si>
    <t>https://www.cra.wallonie.be/fr/pratiques-alternatives-aux-produits-phytosanitaires-en-arboriculture-2015</t>
  </si>
  <si>
    <t>Recherche de méthode alternative de protection vis-à-vis des Gloeosporioses en productions fruitières biologiques.</t>
  </si>
  <si>
    <t>https://www.cra.wallonie.be/fr/recherche-de-methodes-alternatives-de-protection-vis-a-vis-des-gloeosporioses-en-productions-fruitieres-biologiques-2015</t>
  </si>
  <si>
    <t>Recherche de méthode alternative de protection vis-a-vis des Gloesporioses en productions fruitières biologiques. Suivi de l'impact d'une formulation à base d'argiles calcinées et d'un activateur de dépenses naturelle sur les gloeosporioses</t>
  </si>
  <si>
    <t>https://www.cra.wallonie.be/fr/recherche-de-methodes-alternatives-de-protection-vis-a-vis-des-gloesporioses-en-productions-fruitieres-biologiques-suivi-de-limpact-dune-formulation-a-base-dargiles-calcinees-et-dun-activateur-de-depenses-naturelle-sur-les-gloeosporioses-2015</t>
  </si>
  <si>
    <t>produit phytopharmaceutique, protection phytosanitaire</t>
  </si>
  <si>
    <t>bioagresseur, pesticide, protection des cultures</t>
  </si>
  <si>
    <t>Protection insecticide des colzas : Maintenir les parasites des mélighètes</t>
  </si>
  <si>
    <t>https://www.cra.wallonie.be/fr/protection-insecticide-des-colzas-maintenir-les-parasites-des-melighetes-2015</t>
  </si>
  <si>
    <t>Jansen J. P.</t>
  </si>
  <si>
    <t>Brassica napus L.</t>
  </si>
  <si>
    <t>pesticide, technique agricole</t>
  </si>
  <si>
    <t>Optimisation de la méthode d’évaluation de la résistance au lavage de moustiquaires traitées avec des insecticides</t>
  </si>
  <si>
    <t>https://www.cra.wallonie.be/en/optimisation-de-la-methode-devaluation-de-la-resistance-au-lavage-de-moustiquaires-traitees-avec-des-insecticides-2015</t>
  </si>
  <si>
    <t>Lagasse De Locht D.</t>
  </si>
  <si>
    <t>Mabon N., Pigeon O.</t>
  </si>
  <si>
    <t>agriculture biologique, lutte intégrée, méthode alternative, protection phytosanitaire</t>
  </si>
  <si>
    <t>biocontrôle, gestion durable, lutte biologique, protection des cultures</t>
  </si>
  <si>
    <t>Production de métabolites secondaires à haute valeur ajoutée par l’intermédiaire de racines transformées</t>
  </si>
  <si>
    <t>BioRoots</t>
  </si>
  <si>
    <t>soutenir les producteurs biologiques dans une approche raisonné des ravageurs et des maladies prioritaires à travers une approche participative et dans le respect des principes de l’agriculture biologique.</t>
  </si>
  <si>
    <t>https://www.ccbt.be/?q=node/474</t>
  </si>
  <si>
    <t>Landuyt C.</t>
  </si>
  <si>
    <t>CCBT</t>
  </si>
  <si>
    <t>carmen.landuyt@ccbt.be</t>
  </si>
  <si>
    <t>CCBT, PCG, Inagro, PPK, Pcfruit</t>
  </si>
  <si>
    <t>Desoignies  N.</t>
  </si>
  <si>
    <t>contournement des résistances, contrôle des maladies, encadrement scientifique et technique, essai variétal, méthode alternative</t>
  </si>
  <si>
    <t>protection des cultures, résistance, ressource génétique</t>
  </si>
  <si>
    <t>Comment créer une nouvelle variété fruitière ? La « Ducasse » fruit d’une sélection 100 % bio - BIO2020</t>
  </si>
  <si>
    <t xml:space="preserve"> Créer des nouvelles variétés qui répondent à une demande du secteur</t>
  </si>
  <si>
    <t>CRA-W, CtRAb</t>
  </si>
  <si>
    <t>Rondia A., Donis T.</t>
  </si>
  <si>
    <t>contrôle des ravageurs, production agricole</t>
  </si>
  <si>
    <t>Vers des productions adaptées contre les ravageurs</t>
  </si>
  <si>
    <t>Interreg Zéro-Phyto Fruits &amp; Légumes</t>
  </si>
  <si>
    <t>Création de différents outils de partage de références et d’expériences</t>
  </si>
  <si>
    <t>Jorion A.</t>
  </si>
  <si>
    <t>CE - Horizon 2020, CE - FEDER - INTERREG - FWVL</t>
  </si>
  <si>
    <t>Robots désherbeurs : une solution mature, performante et adaptée aux maraîchages en Wallonie ?</t>
  </si>
  <si>
    <t>Évaluation technique de robots,  Évaluation socio-économique</t>
  </si>
  <si>
    <t>Leclercq V.</t>
  </si>
  <si>
    <t>v.leclercq@cra.wallonie.be</t>
  </si>
  <si>
    <t>Limbourg Q., Jama L., Rabier F., Huyghebaert B.</t>
  </si>
  <si>
    <t>contrôle des maladies, détection</t>
  </si>
  <si>
    <t>contrôle des ravageurs, protection des cultures</t>
  </si>
  <si>
    <t>Contarinia pseudotsugae : Un nouvel insecte détecté sur Douglas</t>
  </si>
  <si>
    <t>https://www.cra.wallonie.be/fr/contarinia-pseudotsugae-un-nouvel-insecte-detecte-sur-douglas-2015</t>
  </si>
  <si>
    <t>Leroy Q.</t>
  </si>
  <si>
    <t xml:space="preserve">San Martin G., Schmitz S. </t>
  </si>
  <si>
    <t>agriculture biologique, produit phytopharmaceutique, protection phytosanitaire</t>
  </si>
  <si>
    <t>pesticide, protection des cultures, réduction</t>
  </si>
  <si>
    <t>Evaluation de deux stratégies visant à réduire l’usage du cuivre en production biologique de pomme de terre et de fruits à pépins.</t>
  </si>
  <si>
    <t>https://www.cra.wallonie.be/fr/evaluation-de-deux-strategies-visant-a-reduire-lusage-du-cuivre-en-production-biologique-de-pomme-de-terre-et-de-fruits-a-pepins-2015</t>
  </si>
  <si>
    <t>Limbourg Q.</t>
  </si>
  <si>
    <t>q.linbourg@cra.wallonie.be</t>
  </si>
  <si>
    <t>Jamar L., César V.</t>
  </si>
  <si>
    <t>Pomme de terre et fruits à pépins</t>
  </si>
  <si>
    <t>culture, spectroscopie</t>
  </si>
  <si>
    <t>Comparison between benchtop and ultra-compact handheld NIR spectrometers for the evaluation of apple quality</t>
  </si>
  <si>
    <t>https://www.cra.wallonie.be/fr/comparison-between-benchtop-and-ultra-compact-handheld-nir-spectrometers-for-the-evaluation-of-apple-quality-2015</t>
  </si>
  <si>
    <t>Marques E.</t>
  </si>
  <si>
    <t>Pissard A., Dardenne P., Lateur M., Pasquini C., Avelar M. F. P., Baeten V.</t>
  </si>
  <si>
    <t>écoagriculture, gestion agricole, gestion des sols, suivi environnemental</t>
  </si>
  <si>
    <t xml:space="preserve">Préservation de la fertilité des sols : le projet européen SOILVEG </t>
  </si>
  <si>
    <t>SOILVEG</t>
  </si>
  <si>
    <t>Améliorations des sols et des ressources, dans les systèmes bio de productions de légumes par l’introduction et la gestion de plante à fonctions agro-écologiques pendant l’interculture</t>
  </si>
  <si>
    <t>https://www.cra.wallonie.be/fr/preservation-de-la-fertilite-des-sols-le-projet-europeen-soilveg</t>
  </si>
  <si>
    <t>Minnekeer B.</t>
  </si>
  <si>
    <t>b.minnekeer@cra,wallonie.be</t>
  </si>
  <si>
    <t>CtRAB-CRA-W, Inagro, ILVO, Université de Gent, CRA - RPS-It, UM Martina BAVEC - Si, AU-FOOD - Dk, CSIC - Es, UNIBO - It, ECRI Ingrid Bender - Ee, CRA-SCA - It, university of Barcelona - Es, GRAB - Fr, SSCBI Inga Jansone Latvia</t>
  </si>
  <si>
    <t xml:space="preserve">Godden B., Arlotti D., </t>
  </si>
  <si>
    <t>CE - Core Organic Plus</t>
  </si>
  <si>
    <t>agriculture biologique, encadrement scientifique et technique, protection phytosanitaire</t>
  </si>
  <si>
    <t>Qu’entend-on par variétés de pommes de terre robustes ?</t>
  </si>
  <si>
    <t>Mise en place d’un essai de 24 variétés de pommes de terre sélectionnées pour leurs qualités de résistance et/ou tolérance au mildiou et implantées sur des parcelles bio au CRA-W ; Comparaison des résultats des différents sites expérimentaux wallons et flamands pendant 3 ans (2018-2021) ; Évaluation de la résistance/tolérance au mildiou feuilles aux champs ; mesures de critères quantitatifs et qualitatifs ; tests culinaires ; Établissement d’une liste annuelle de variétés adaptées</t>
  </si>
  <si>
    <t>Morelle M.</t>
  </si>
  <si>
    <t>m.morelle@cra.wallonie.be</t>
  </si>
  <si>
    <t>Ben Abdallah F., Abras M., Morelle M.</t>
  </si>
  <si>
    <t>impact socio-économique, production agricole, suivi environnemental</t>
  </si>
  <si>
    <t>Economic valuation of ecosystem services provided by grassland in Wallonia</t>
  </si>
  <si>
    <t>BIOECOSYS</t>
  </si>
  <si>
    <t>Maintain food supply by reducing environmental impact and promoting the production of ecosystem services (ES) which contribute to human well-being.</t>
  </si>
  <si>
    <t>https://www.cra.wallonie.be/fr/economic-valuation-of-ecosystem-services-provided-by-grassland-in-wallonia-2015</t>
  </si>
  <si>
    <t>Ninane M.</t>
  </si>
  <si>
    <t>CRA-W, Gembloux Agro Bio-Tech-UUniversité de Liège</t>
  </si>
  <si>
    <t>Burny P., Hautier L., Stilmant D.</t>
  </si>
  <si>
    <t>The principle of environmental integration under scrutiny</t>
  </si>
  <si>
    <t>https://www.cra.wallonie.be/fr/the-principle-of-environmental-integration-under-scrutiny-2015</t>
  </si>
  <si>
    <t>Petrescu-Mag R.</t>
  </si>
  <si>
    <t>Rapport d'activité 2015 et communication 2016</t>
  </si>
  <si>
    <t>Assurer des services de soutien, de conseil de sensibilisation, d'information  et de mobilisation des acteurs de terrain</t>
  </si>
  <si>
    <t>http://www.agraost.be/doc/Rapportdactivite2015pdf.pdf</t>
  </si>
  <si>
    <t>Agra-Ost asbl, Université Catholique de Louvain, Centre de Michamps asbl, CRA-W, CPL Végémar, Fourrages Mieux, Deutschsprachige Gemeinschaft</t>
  </si>
  <si>
    <t>Hannes M., Ortmanns P., Kayls N., Luxen P., Goffinet M., Held R., Jenchenne M., Kaut M., Langer B., Rauw P., Theissen S., Gennen J., Goffin C., Jonas M., Luxen P., Manderfeld S., Michel C., Vliegen T., Wahlen J., Hennes G.</t>
  </si>
  <si>
    <t>Wallonie - SPW, Province de Luxembourg - Département d'Economie Rural</t>
  </si>
  <si>
    <t>culture expérimentale, protection des cultures</t>
  </si>
  <si>
    <t>Premier essai de suivi d’une culture de betterave biologique par le CRA-W</t>
  </si>
  <si>
    <t xml:space="preserve">Implantation et suivi d’une culture de betterave biologique à Rêves (2019) sur 11 ha avec deux systèmes de gestion des adventices </t>
  </si>
  <si>
    <t>Rabier F.</t>
  </si>
  <si>
    <t>f.rabier@cra,wallonie.be</t>
  </si>
  <si>
    <t>DECiDE, a tool for assessing greenhouse gas emissions and energy consumption</t>
  </si>
  <si>
    <t>https://www.cra.wallonie.be/fr/decide-a-tool-for-assessing-greenhouse-gas-emissions-and-energy-consumption-2015</t>
  </si>
  <si>
    <t>agriculture biologique, pollinisateur</t>
  </si>
  <si>
    <t>auxiliaire des cultures, suivi environnemental</t>
  </si>
  <si>
    <t>Quelle est l’importance des abeilles sauvages dans un verger de production ?</t>
  </si>
  <si>
    <t>Relever la présence des différentes espèces de guêpes et d’abeilles solitaires caulicoles, dont les osmies font partie, qui composent la faune des vergers étudiés, l’attractivité du modèle de nichoir utilisé détermine s’il est approprié à l’installation d’un système d’osmiculture, intégrer ou renforcer des populations de ces abeilles solitaires dans des vergers en déficience de pollinisateur sauvages.</t>
  </si>
  <si>
    <t>a.rondia@cra.wallonie.be</t>
  </si>
  <si>
    <t>De Fays T., Guerriat P.</t>
  </si>
  <si>
    <t>production agricole, résistance, sélection variétale</t>
  </si>
  <si>
    <t>Quelles variétés de choux de Milan et de Bruxelles cultiver en agriculture biologique ?</t>
  </si>
  <si>
    <t>Comparaison durant deux saisons de production, 2017-2018, le comportement de 8 variétés de choux de Milan et de 4 variétés de choux de Bruxelles en AB. Étude de l’impact de l’itinéraire technique, selon trois modalités, sur la qualité et les performances de la production. Ces trois modalités sont : (1) bâches plastiques non biodégradables, (2) désherbage mécanique et (3) couvert mulch (miscanthus).</t>
  </si>
  <si>
    <t>Choux de Milan &amp; Choux de Bruxelles</t>
  </si>
  <si>
    <t>Quels sont les nouveaux porte-greffes adaptés aux critères de l’agriculture biologique ?</t>
  </si>
  <si>
    <t>Comparer 12 SPG sur 7 variétés de pommes</t>
  </si>
  <si>
    <t>CRA-W, CTIFL - fr</t>
  </si>
  <si>
    <t>Reconciling expert judgement and habitat suitability models as tools for guiding sampling of threatened specie</t>
  </si>
  <si>
    <t>https://www.cra.wallonie.be/fr/reconciling-expert-judgement-and-habitat-suitability-models-as-tools-for-guiding-sampling-of-threatened-species-2015</t>
  </si>
  <si>
    <t>San Martin G.</t>
  </si>
  <si>
    <t>Aizpurua O., Cantu-Salazar L., Biver G., Brotons L., Titeux N.</t>
  </si>
  <si>
    <t>gestion agricole, résistance, sélection variétale</t>
  </si>
  <si>
    <t>Amélioration variétale en pomme de terre à Libramont. Pour la création de variétés belges résistantes au mildiou</t>
  </si>
  <si>
    <t>Inscrire au catalogues national des variétés locales résistates au mildiou et utilisables pour la production de plants en Belgique</t>
  </si>
  <si>
    <t>https://www.cra.wallonie.be/fr/amelioration-varietale-en-pomme-de-terre-a-libramont-pour-la-creation-de-varietes-belges-resistantes-au-mildiou-2015</t>
  </si>
  <si>
    <t>Assessment of late-blight resistant: two methods</t>
  </si>
  <si>
    <t>https://www.cra.wallonie.be/fr/assessment-of-late-blight-resistant-two-methods-2015</t>
  </si>
  <si>
    <t>Rolot J., César V.</t>
  </si>
  <si>
    <t>biopesticide, biostatistique, gestion agricole, protection des cultures</t>
  </si>
  <si>
    <t>Diversification through Rotation, Intercropping, Multiple Cropping, Promoted with Actors and value-Chains towards Sustainability</t>
  </si>
  <si>
    <t>Diverimpact</t>
  </si>
  <si>
    <t>Mise au point de techniques « zéro phyto – zéro-travail du sol » adaptées à une diversité de conditions pédoclimatiques et de conduites ; Détermination de la durabilité de systèmes innovants AB-AC</t>
  </si>
  <si>
    <t>https://www.diverimpact.net/</t>
  </si>
  <si>
    <t>ACTA - fr, Agrosolutions-InVivo - fr, AIDER-ro, APCA - fr, ASR-Associazione Sviluppo Rurale-it, Baertschi Agrartecnin AG-ch, Ecole Supérieure d'Agriculture - fr, Institut de recherche de l'agriculture biologique FiBL, FIRAB-it, Hushallningssaellskapet skane-se, Inagro, INRAE - fr, Institute of Soil Science and Plant Cultivation, State Research Institute-pl, Linking Environment and Farming-uk, Chamber of Agriculture Lower Saxony-de, Mühle Rytz AG-ch, Organic Research Centre-UK, SoCoPro asbl, Swedish University of Agricultural Sciences-se, Thünen Institute for Biodiversity-de, ELI-UCL, Université d'Amesterdam-nl, FSE-WUR-nl, PAGV-WUR-nl, Walagri, CRA-W, CREA-it, Bionext-nl, Barwy Zdrowia-pl, ERF-nl</t>
  </si>
  <si>
    <t>Vanwindekens F., Jamar D., Arlotti D., Florence Van Stappen, Legein L., Gyselynck W., Depuydt O., Vanhove P.</t>
  </si>
  <si>
    <t>indicateur environnemental, protection phytosanitaire</t>
  </si>
  <si>
    <t>TRANSAE</t>
  </si>
  <si>
    <t>Diminuer l’intensité du travail du sol et l’utilisation de produits phytosanitaires</t>
  </si>
  <si>
    <t>https://transae.eu/fr</t>
  </si>
  <si>
    <t>Parc naturel régional des Caps et Marais d’Opale, APAD62, CEDAPAS, Unité de recherche EDYSAN-Université de Picardie Jules Verne, Inagro,  ILVO, CRA-W, Greenotec asbl</t>
  </si>
  <si>
    <t>Jamar D., Gyselynck W.</t>
  </si>
  <si>
    <t>Contribution à la définition d'un programme de recherche global pour l'agriculture biologique en Wallonie: identification des priorités pour la période 2015-2020.</t>
  </si>
  <si>
    <t>https://www.cra.wallonie.be/fr/contribution-a-la-definition-dun-programme-de-recherche-global-pour-lagriculture-biologique-en-wallonie-identification-des-priorites-pour-la-periode-2015-2020-2015</t>
  </si>
  <si>
    <t xml:space="preserve">Vanwindekens F., Decruyenaere V., Vankeerberghen A., Abras M., Farinelle A., Moerman M., Lefèvre A., Froidmont E., Van Damme J. </t>
  </si>
  <si>
    <t>contrôle des ravageurs, lutte, stress biotique</t>
  </si>
  <si>
    <t>Coup d'oeil sur les nuisibles identifiés.. et les méthodes de lutte mobilisées</t>
  </si>
  <si>
    <t>https://www.cra.wallonie.be/fr/coup-doeil-sur-les-nuisibles-identifies-et-les-methodes-de-lutte-mobilisees-2015</t>
  </si>
  <si>
    <t>croissance des plantes, gestion des sols</t>
  </si>
  <si>
    <t>Change in ATP-binding cassette B1/19, glutamine synthetase and alcohol dehydrogenase gene expression during root elongation in Betula pendula Roth and Alnus glutinosa L. Gaertn in response to leachate and leonardite humic substances.</t>
  </si>
  <si>
    <t>Evaluer la bioactivité des lixiviats de décharge et de la léonadite HS sur l'aulne et le bouleau pendant l'élongation des racines in vitro</t>
  </si>
  <si>
    <t>https://www.cra.wallonie.be/fr/change-in-atp-binding-cassette-b119-glutamine-synthetase-and-alcohol-dehydrogenase-gene-expression-during-root-elongation-in-betula-pendula-roth-and-alnus-glutinosa-l-gaertn-in-response-to-leachate-and-leonardite-humic-substances-2015</t>
  </si>
  <si>
    <t>Tahiri A.</t>
  </si>
  <si>
    <t>Delporte F., Muhovski Y., Ongena M., Thonart P., Druart P.</t>
  </si>
  <si>
    <t xml:space="preserve">	doi: 10.1016/j.plaphy.2015</t>
  </si>
  <si>
    <t>production agricole, technique agricole</t>
  </si>
  <si>
    <t>LCAs of cereal productions – Case study: Consequential LCA of a farm-scale biogas plant.</t>
  </si>
  <si>
    <t>https://www.cra.wallonie.be/fr/lcas-of-cereal-productions-case-study-consequential-lca-of-a-farm-scale-biogas-plant-2015</t>
  </si>
  <si>
    <t>Van Stappen F.</t>
  </si>
  <si>
    <t>gestion agricole, production agricole</t>
  </si>
  <si>
    <t>Local data for agricultural Life Cycle Assessment: the case of cereal production in Wallonia</t>
  </si>
  <si>
    <t>https://www.cra.wallonie.be/fr/local-data-for-agricultural-life-cycle-assessment-the-case-of-cereal-production-in-wallonia-2015</t>
  </si>
  <si>
    <t>Delcour A., Loriers A., Mathot M., Stilmant D., Decruyenaere V., Rabier F., Goffart J.</t>
  </si>
  <si>
    <t>Organic versus conventional farming: the case of wheat production in Wallonia (Belgium)</t>
  </si>
  <si>
    <t>https://www.cra.wallonie.be/fr/organic-versus-conventional-farming-the-case-of-wheat-production-in-wallonia-belgium-2015</t>
  </si>
  <si>
    <t>Loriers A., Mathot M., Planchon V., Stilmant D., Debode F.</t>
  </si>
  <si>
    <t>analyse physico-chimique, qualité nutritionnelle</t>
  </si>
  <si>
    <t>ABC</t>
  </si>
  <si>
    <t>Amélioration de la rentabilité de la betterave par la valorisation des engrais verts à base de légumineuses et des engrais de ferme durant l'intercult</t>
  </si>
  <si>
    <t>https://www.gembloux.ulg.ac.be/gp/grenera/Bibliotheque/PROTECTeau/Rapportdact%202016.pdf</t>
  </si>
  <si>
    <t>Vandergeten J-P.</t>
  </si>
  <si>
    <t>Gembloux Agro-Bio Tech</t>
  </si>
  <si>
    <t>Irbab asbl, Université Catholique de Louvain</t>
  </si>
  <si>
    <t>De Toffoli M., Bachelart F., Imbrecht O., Colinet G.</t>
  </si>
  <si>
    <t>bioinformatique, gestion agricole</t>
  </si>
  <si>
    <t>Développement d’une méthode de modélisation des systèmes de pratiques et application à la gestion des prairies en région herbagère belge</t>
  </si>
  <si>
    <t>https://www.cra.wallonie.be/fr/developpement-dune-methode-de-modelisation-des-systemes-de-pratiques-et-application-a-la-gestion-des-prairies-en-region-herbagere-belge-2015</t>
  </si>
  <si>
    <t>Vanwindekens F.</t>
  </si>
  <si>
    <t>f.vanwindekens@cra.wallonie.be</t>
  </si>
  <si>
    <t>Baret P., Stilmant D.</t>
  </si>
  <si>
    <t>lutte biologique, production agricole</t>
  </si>
  <si>
    <t>Réseau de connaissances organiques Arable</t>
  </si>
  <si>
    <t>OK-Net Arable</t>
  </si>
  <si>
    <t>Augmenter la productivité et la qualité des cultures biologiques en améliorant l'échange de connaissances entre les agriculteurs, les conseillers agricoles et les scientifiques.</t>
  </si>
  <si>
    <t>https://ec.europa.eu/eip/agriculture/en/find-connect/projects/ok-net-arable-%E2%80%93-organic-knowledge-network-arable</t>
  </si>
  <si>
    <t>bram.moeskops@ifoam-eu.org</t>
  </si>
  <si>
    <t xml:space="preserve">
IFOAM UE</t>
  </si>
  <si>
    <t>14 groupes d'innovation d'agriculteurs dans 10 pays</t>
  </si>
  <si>
    <t>agriculture conventionnelle, produit phytopharmaceutique, protection phytosanitaire</t>
  </si>
  <si>
    <t>bioagresseur, biocontrôle, bioinformatique, écoagriculture, territoire transfrontalier</t>
  </si>
  <si>
    <t>Nouvelles molécules biosourcées et multifonctionnelles pour le contrôle des agents phytopathogènes des cultures de la région transfrontalière - Projet SMARTBIOCONTROL</t>
  </si>
  <si>
    <t>BioScreen</t>
  </si>
  <si>
    <t>Nouvelle molécules biosourcées et multifonctionnelles pour le biocontrôle des agent phtypathogènes des cultures de la région transfrontalière</t>
  </si>
  <si>
    <t>http://www.smartbiocontrol.eu/fr/projet-bioscreen/</t>
  </si>
  <si>
    <t>Ait Barka E.</t>
  </si>
  <si>
    <t>Université de Reims Champagne Ardenne</t>
  </si>
  <si>
    <t>ea.barka@univ-reims.fr</t>
  </si>
  <si>
    <t>Université Littoral Côte d'Opale, Université d'Artois, Université de Gent, Université Catholique de Louvain, Institut supérieur d'agriculture de Lille, Université de Lille, Materia Nova, Gembloux Agro Bio-Tech - Université de Liège</t>
  </si>
  <si>
    <t>Calonne M., Declerq S., Leclère V., Randoux B., Desprez S., Jacques P., Martin P., Höfte M., Trapet P., Siah A.</t>
  </si>
  <si>
    <t>CE - FEDER - INTERREG, Wallonie, Province de West-vlaanderen, Province de Flandre Oriental, Région Hauts-de-France, Grand Est</t>
  </si>
  <si>
    <t>Establishing the Nitrogen Dilution Curve for Potato Cultivar Bintje in Belgium</t>
  </si>
  <si>
    <t>https://www.cra.wallonie.be/fr/establishing-the-nitrogen-dilution-curve-for-potato-cultivar-bintje-in-belgium-2016</t>
  </si>
  <si>
    <t>Olivier M., Goffart J., Minet O.</t>
  </si>
  <si>
    <t>Utilisation de la fluorescence chlorophyllienne pour l’évaluation du statut azoté des cultures</t>
  </si>
  <si>
    <t>https://www.cra.wallonie.be/fr/utilisation-de-la-fluorescence-chlorophyllienne-pour-levaluation-du-statut-azote-des-cultures-synthese-bibliographique-2016</t>
  </si>
  <si>
    <t>Philippe W., Goffart J.</t>
  </si>
  <si>
    <t>culture, ressource génétique, technique agricole</t>
  </si>
  <si>
    <t>Molecular investigations of the somatic embryogenesis recalcitrance in the cherry (Prunus cerasus L.) rootstock CAB 6P</t>
  </si>
  <si>
    <t>https://www.cra.wallonie.be/fr/molecular-investigations-of-the-somatic-embryogenesis-recalcitrance-in-the-cherry-prunus-cerasus-l-rootstock-cab-6p-2016</t>
  </si>
  <si>
    <t>Ben Mahmoud K.</t>
  </si>
  <si>
    <t>Jedidi E., Delporte F., Muhovski Y., Jemmali A., Druart P.</t>
  </si>
  <si>
    <t>doi:10.3906/biy-1604-105</t>
  </si>
  <si>
    <t>gestion des sols, gestion durable, indicateur, pollution chimique, suivi environnemental</t>
  </si>
  <si>
    <t>Etude de l'activité biologique du système "Sol-Plante" en vue de préserver les fonctionnalités des sols agricoles (SOLINDIC)</t>
  </si>
  <si>
    <t>Solindic</t>
  </si>
  <si>
    <t xml:space="preserve">Etudier l’émission de composés organiques volatils (COV) émis par la microflore du sol et par la plante comme indicateurs biologiques des expressions de stress et outil d’évaluation/de prévention au bénéfice de l’agriculteur. </t>
  </si>
  <si>
    <t>https://orbi.uliege.be/handle/2268/202161</t>
  </si>
  <si>
    <t>Blondel A.</t>
  </si>
  <si>
    <t>a.blondel@cra.wallonie.be</t>
  </si>
  <si>
    <t>Durenne B., Mingeot D., Ninane V., Ducat N., Pigeon O., Roisin C., Romnée J. M., Planchon V., Fauconnier M-L., Druart P.</t>
  </si>
  <si>
    <t>http://hdl.handle.net/2268/202161</t>
  </si>
  <si>
    <t>culture expérimentale, gestion des sols, production agricole, résistance</t>
  </si>
  <si>
    <t>Inoculation of Medicago sativa cover crop with Rhizophagus irregularis</t>
  </si>
  <si>
    <t>Investigate the impact on potato yield of the co-inoculation of R. irregularis MUCL 41833 and T. harzianum MUCL 29707 applied to a cover crop preceding potato planting or to potato at planting</t>
  </si>
  <si>
    <t>https://www.cra.wallonie.be/fr/inoculation-of-medicago-sativa-cover-crop-with-rhizophagus-irregularis-2016</t>
  </si>
  <si>
    <t>Buysens C.</t>
  </si>
  <si>
    <t>Ferrais F., Dupr de Baulois H., Declerck S., César V.</t>
  </si>
  <si>
    <t>bioinformatique, territoire transfrontalier</t>
  </si>
  <si>
    <t>Allons vers la spécialisation intelligente</t>
  </si>
  <si>
    <t>GOTOS3-PILOT</t>
  </si>
  <si>
    <t>Un portefeuille de 17 projets,  afin de renforcer l’écosystème transfrontalier de la recherche et l’innovation et de favoriser le développement économique des PME de la région transfrontalière.</t>
  </si>
  <si>
    <t>https://www.interreg-fwvl.eu/fr/gotos3-pilot</t>
  </si>
  <si>
    <t>Caille H.</t>
  </si>
  <si>
    <t>Agence Régionale de Développement et d’Innovation des Hauts-de-France</t>
  </si>
  <si>
    <t>contact@hautsdefrance-id.fr</t>
  </si>
  <si>
    <t>POM West-Vlaanderen, SPW Economie emploi recherche, Agence pour l'Entreprise &amp; l'Innovation, SOWALFIN, IDETA, CELABOR, Vlakwa, Armines, CCI Artois, Lille Design, Université de Mons, Technology Compus Ostend-Katholieke Universiteit Leuven, Materia Nova, Centexbel, Pictanovo, Matiken, Université de Gent, Pole compétitivité UP-tex, Ecolde des Mines de Douai, IMT Lille Douai, Euramaterials</t>
  </si>
  <si>
    <t>Mobilisation des entreprises touristiques et des citoyens de l’Ardenne transfrontalière</t>
  </si>
  <si>
    <t>ARDENNE AMBASSADORS</t>
  </si>
  <si>
    <t>Valoriser et développer de manière innovante, créative et durable le patrimoine transfrontalier via le tourisme</t>
  </si>
  <si>
    <t>https://www.interreg-fwvl.eu/fr/ardenne-ambassadors</t>
  </si>
  <si>
    <t>Carion M-C.</t>
  </si>
  <si>
    <t>Fédération du Tourisme de la Province de Namur</t>
  </si>
  <si>
    <t>mc.carion@ftpn.be</t>
  </si>
  <si>
    <t>CCILB, Fédération Touristique du Luxembourg Belge, Office de Tourisme Charleville-Sedan en Ardenne, Val d'Ardenne, Agence de Développement Touristique des Ardennes, Chambre de Commerce et d’Industrie des Ardennes françaises, Chambre de Commerce et d'Industrie Liège-Verviers-Namur, Bureau Economique de la Province de Namur, IDELUX, Agence de Développement Economique des Ardennes</t>
  </si>
  <si>
    <t>lutte intégrée, produit phytopharmaceutique</t>
  </si>
  <si>
    <t>pesticide, protection des cultures, suivi environnemental</t>
  </si>
  <si>
    <t>A pheromone trap monitoring system for the saddle gall midge, Haplodiplosis marginata (von Roser) (Diptera: Cecidomyidae)</t>
  </si>
  <si>
    <t>Déterminer le moment optimal pour les applications d'insecticides et pour comprendre l'énigmatique dynamique des populations de cet insecte</t>
  </si>
  <si>
    <t>https://www.cra.wallonie.be/fr/a-pheromone-trap-monitoring-system-for-the-saddle-gall-midge-haplodiplosis-marginata-von-roser-diptera-cecidomyidae-2016</t>
  </si>
  <si>
    <t>Heuskin S., San Martin G., Michels F., Fauconnier M. L., De Proft M., Lognay G., Bodson B.</t>
  </si>
  <si>
    <t>Targeted control of the saddle gall midge, Haplodiplosis marginata (von Roser) (Diptera: Cecidomyiidae), and the benefits of good control of this pest to winter wheat yield.</t>
  </si>
  <si>
    <t>Control of the saddle gall midge, Haplodiplosis marginata (von Roser) (Diptera: Cecidomyiidae)</t>
  </si>
  <si>
    <t>https://www.cra.wallonie.be/fr/targeted-control-of-the-saddle-gall-midge-haplodiplosis-marginata-von-roser-diptera-cecidomyiidae-and-the-benefits-of-good-control-of-this-pest-to-winter-wheat-yield-2016</t>
  </si>
  <si>
    <t>Chavalle S., San Martin G., De Proft M., Bodson B.</t>
  </si>
  <si>
    <t>Les résultats au fil des ans des essais MILVAR à Ath et Libramont</t>
  </si>
  <si>
    <t>https://www.cra.wallonie.be/fr/les-resultats-au-fil-des-ans-des-essais-milvar-a-ath-et-libramont-2016</t>
  </si>
  <si>
    <t>Assessment of inoculation methods for screening black alder resistance to Phytophthora x alni.</t>
  </si>
  <si>
    <t>Tester des méthodes pour évaluer la résistance des aulnes riverains à la maladie, et à cribler les génotypes d'aulnes pour la résistance</t>
  </si>
  <si>
    <t>https://www.cra.wallonie.be/fr/assessment-of-inoculation-methods-for-screening-black-alder-resistance-to-phytophthora-x-alni-2016</t>
  </si>
  <si>
    <t>Chandelier A.</t>
  </si>
  <si>
    <t>a.chandelier@cra.wallonie.be</t>
  </si>
  <si>
    <t>Husson C., Druart P., Marçais B.</t>
  </si>
  <si>
    <t>Aulne glutineux</t>
  </si>
  <si>
    <t>protection des cultures, ressource génétique</t>
  </si>
  <si>
    <t>Temporal evolution of collar lesions associated with ash dieback and the occurence of Armillaria in Belgian forests.</t>
  </si>
  <si>
    <t>https://www.cra.wallonie.be/fr/temporal-evolution-of-collar-lesions-associated-with-ash-dieback-and-the-occurence-of-armillaria-in-belgian-forests-2016</t>
  </si>
  <si>
    <t>Gerarts F., San Martin G., Herman M., Delahaye L.</t>
  </si>
  <si>
    <t>biostatistique, gestion des ressources, indicateur, suivi environnemental</t>
  </si>
  <si>
    <t>Factors Affecting the Presence and the Diversity of Bryophytes in the Petrifying Sources Habitat (7220) in Wallonia and the Brussels-Capital Region, Belgium</t>
  </si>
  <si>
    <t>https://www.cra.wallonie.be/fr/factors-affecting-the-presence-and-the-diversity-of-bryophytes-in-the-petrifying-sources-habitat-7220-in-wallonia-and-the-brussels-capital-region-belgium-2016</t>
  </si>
  <si>
    <t>Couvreur J. M.</t>
  </si>
  <si>
    <t>San Martin G., Sotiaux A.</t>
  </si>
  <si>
    <t>bioinformatique, production agricole, technique agricole</t>
  </si>
  <si>
    <t>SPATIAL</t>
  </si>
  <si>
    <t>Suivi des productions et pratiques agricoles à l'échelle territoriale et parcellaire par modélisation et observation de la Terre</t>
  </si>
  <si>
    <t>https://www.cra.wallonie.be/fr/spatial</t>
  </si>
  <si>
    <t>Curnel Y.</t>
  </si>
  <si>
    <t>y.curnel@cra.wallonia.be</t>
  </si>
  <si>
    <t>CRA-W, Université Catholique de Louvain, Université de Liège</t>
  </si>
  <si>
    <t>Goffart J-P, Limbourg Q.</t>
  </si>
  <si>
    <t>gestion agricole, technique agricole</t>
  </si>
  <si>
    <t>Changes in the isoflavone concentration in red clover (Trifolium pratense L.) during ensiling and storage in laboratory-scale silos.</t>
  </si>
  <si>
    <t>Etudier l'évolution des concentrations de quatre composés dans le trèfle rouge ensilé à la récolte.</t>
  </si>
  <si>
    <t>https://www.cra.wallonie.be/en/changes-in-the-isoflavone-concentration-in-red-clover-trifolium-pratense-l-during-ensiling-and-storage-in-laboratory-scale-silos-2016</t>
  </si>
  <si>
    <t>Decruyenaere V., Agneessens R., Lognay G., Romnée J. M., Froidmont E.</t>
  </si>
  <si>
    <t>Trifolium pratense L.</t>
  </si>
  <si>
    <t>http://dx.doi.org/10.1016/j.anifeedsci.2016.04.008</t>
  </si>
  <si>
    <t>analyse physico-chimique, biostatistique</t>
  </si>
  <si>
    <t>Use of response surface methodology to optimize samples preparations in laboratory.</t>
  </si>
  <si>
    <t>https://www.cra.wallonie.be/en/use-of-response-surface-methodology-to-optimize-samples-preparations-in-laboratory-2016</t>
  </si>
  <si>
    <t>Romnée J. M., Lognay G.</t>
  </si>
  <si>
    <t>chromatographie, spectroscopie</t>
  </si>
  <si>
    <t>Quantification of four isoflavones in forages with UPLC-MS/MS, using the Box-Behnken experimental design to optimize sample preparation</t>
  </si>
  <si>
    <t>développer une méthode analytique fiable et performante pour quantifier quatre isoflavones dans l'une des plus importantes sources d'isoflavones dans l'alimentation des vaches</t>
  </si>
  <si>
    <t>https://www.cra.wallonie.be/fr/quantification-of-four-isoflavones-in-forages-with-uplc-msms-using-the-box-behnken-experimental-design-to-optimize-sample-preparation-2016</t>
  </si>
  <si>
    <t>Romnée J. M., Rasse A., Froidmont E., Heuskin S., Lognay G.</t>
  </si>
  <si>
    <t>biostatistique, qualité nutritionnelle, spectroscopie</t>
  </si>
  <si>
    <t>Sous l'angle de la qualité aussi : une récolte de froment particulièrement atypique et décevante</t>
  </si>
  <si>
    <t>https://www.cra.wallonie.be/en/sous-langle-de-la-qualite-aussi-une-recolte-de-froment-particulierement-atypique-et-decevante-2016</t>
  </si>
  <si>
    <t>Agriculture biologique et résidus de pesticide</t>
  </si>
  <si>
    <t>https://www.cra.wallonie.be/fr/agriculture-biologique-et-residus-de-pesticide-2016</t>
  </si>
  <si>
    <t>biocontrôle, pesticide, territoire transfrontalier</t>
  </si>
  <si>
    <t xml:space="preserve">Conception et réalisation de BIOSENSeurs pour une agriculture durable et efficiente </t>
  </si>
  <si>
    <t>BIOSENS</t>
  </si>
  <si>
    <t>Conception et réalisation de biosenseurs pour une agriculture durable et efficiente</t>
  </si>
  <si>
    <t>https://www.interreg-fwvl.eu/fr/biosens</t>
  </si>
  <si>
    <t>Desprez S.</t>
  </si>
  <si>
    <t>Materia Nova</t>
  </si>
  <si>
    <t>Sylvain.Desprez@materianova.be</t>
  </si>
  <si>
    <t>CSL - Université de Liège, CHRU-Lile, Université de Lille, MULTITEL, Carah asbl, CNRS, Gembloux Agro Bio-Tech - Université de Liège, FREDON, Université de Gent, PCG</t>
  </si>
  <si>
    <t>Oste S., Tournatn L., Krier F., Hôfte M., Neukermans J., Dortu F., Jacques P., Lanterbecq D., Vilcot J-P., Lenaerts C., Sendid B.</t>
  </si>
  <si>
    <t>gestion durable, ressource naturelle, territoire transfrontalier</t>
  </si>
  <si>
    <t xml:space="preserve">Développement d'une offre de tourisme durable en Ardenne transfrontalière (Projet A) </t>
  </si>
  <si>
    <t>ARDENNE ECOTOURISM</t>
  </si>
  <si>
    <t>Renforcer l’attractivité touristique transfrontalière de l’Ardenne et valoriser le patrimoine naturel, culturel et gastronomique ardennais à travers une véritable stratégie de développement touristique transfrontalière durable</t>
  </si>
  <si>
    <t>https://www.interreg-fwvl.eu/fr/ardenne-ecotourism</t>
  </si>
  <si>
    <t>Drothier S.</t>
  </si>
  <si>
    <t>Agence de Développement Touristique des Ardennes</t>
  </si>
  <si>
    <t>drothier@ardennes.com</t>
  </si>
  <si>
    <t>PNVH, Commission de gestion du Parc Naturel des deux Ourthes, Commission de gestion du Parc naturel Haute-Sûre Forêt d'Anlier, Commision de gestion du Parc naturel de la Vallée d'Attert, RND, ACW, PNRA - france, FTPN, FTLB, IDELUX, La Grande Forêt de Saint Hubert</t>
  </si>
  <si>
    <t>encadrement scientifique et technique, pollinisateur, sensibilisation</t>
  </si>
  <si>
    <t>auxiliaire des cultures, écoagriculture, gestion durable, ressource naturelle, suivi environnemental, territoire transfrontalier</t>
  </si>
  <si>
    <t>Sauvons nos pollinisateur - Plan d'action transfrontalier pour les pollinisateur sauvages</t>
  </si>
  <si>
    <t>SAPOLL</t>
  </si>
  <si>
    <t>Mettre en place un plan d’actionen faveur des pollinisateur sauvages de la zone transfrontalière</t>
  </si>
  <si>
    <t>http://sapoll.eu/</t>
  </si>
  <si>
    <t>Laboratoire de Zoologie - Université de Mons, Biodiversité et paysage - Gembloux Agro Bio-Tech - Université de Liège, natagora, natuurpunt asbl, CEN - Nord-Pas-de-Calais, EDEN62, Le département du Pas-de-Calais, GON - Nord-Pas-de-Calais</t>
  </si>
  <si>
    <t>Drossart M., Rasmont P.</t>
  </si>
  <si>
    <t>détection, indicateur environnemental, qualité de l'eau</t>
  </si>
  <si>
    <t>indicateur, gestion des ressources, ressource en eau, suivi environnemental</t>
  </si>
  <si>
    <t>Programme d'Actions sur les Rivières par une approche Intégrée et Sectorisée</t>
  </si>
  <si>
    <t>PARIS</t>
  </si>
  <si>
    <t>Appui technique et scientifique des PARIS (Programme d'Actions sur les Rivières par une approche Intégrée et Sectorisée)</t>
  </si>
  <si>
    <t>http://geoportail.wallonie.be/catalogue/50bf7812-799b-4d2f-bccc-cdbb3e2d6e08.html</t>
  </si>
  <si>
    <t>Claessens H.</t>
  </si>
  <si>
    <t>Gembloux Agro Bio-Tech - Université de Liège</t>
  </si>
  <si>
    <t>analyse physico-chimique, phénotypage, stress abiotique</t>
  </si>
  <si>
    <t xml:space="preserve">Using Tdu-Gc-Ms To Investigate The Vocs Emission Of Brassica Napus L. Plantlets Cultivated In Vitro And Exposed To Cadmium Abiotic Stress.                           </t>
  </si>
  <si>
    <t>https://www.cra.wallonie.be/fr/using-tdu-gc-ms-to-investigate-the-vocs-emission-of-brassica-napus-l-plantlets-cultivated-in-vitro-and-exposed-to-cadmium-abiotic-stress-2016</t>
  </si>
  <si>
    <t>Durenne B.</t>
  </si>
  <si>
    <t>b.durenne@cra.wallonie.be</t>
  </si>
  <si>
    <t>Blondel A., Druart P., Fauconnier M. L.</t>
  </si>
  <si>
    <t>Impact des pesticide sur la santé des abeilles – Bee Tox Check</t>
  </si>
  <si>
    <t>Bee Tox Check</t>
  </si>
  <si>
    <t>évaluer la présence de résidus de contaminants chimiques dans les cires des ruches et l’impact de ces résidus sur la santé des abeilles.</t>
  </si>
  <si>
    <t>El Agrebi N.</t>
  </si>
  <si>
    <t>nelagrebi@uliege.be</t>
  </si>
  <si>
    <t>Faculté de Médecine - Université de Liège, CARI, CRA-W</t>
  </si>
  <si>
    <t>Wilmart O., Urbain B., Danneels E. L., De Graaf D. C., Saegerman C.</t>
  </si>
  <si>
    <t>CE - Programme Miel, Wallonie</t>
  </si>
  <si>
    <t>D32-0286</t>
  </si>
  <si>
    <t>Comparaison des performances des modèles d'analyse discriminante PLS et SVM: application sur des spectres proche infrarouge de racines et de pailles de froment d'hiver</t>
  </si>
  <si>
    <t>https://www.cra.wallonie.be/fr/comparaison-des-performances-des-modeles-danalyse-discriminante-pls-et-svm-application-sur-des-spectres-proche-infrarouge-de-racines-et-de-pailles-de-froment-dhiver-2016</t>
  </si>
  <si>
    <t xml:space="preserve">Fernandez Pierna J. A., Baeten V., Bodson B. </t>
  </si>
  <si>
    <t>Fourrages Natura 2000 et MAEC</t>
  </si>
  <si>
    <t>Déterminer la valeur alimentaire des fourrages issus de prairies à flores très diversifiées, Caractériser les rendements quantitatifs et qualitatifs des prairies sous MAEC ou sous Natura 2000 à contraintes fortes, Caractériser les pratiques actuelles de valorisation des fourrages issus de MAEC ou de Natura 2000 à contraintes fortes, Réaliser une étude technico-économique sur l’utilisation de tels fourrages</t>
  </si>
  <si>
    <t>http://www.fourragesmieux.be/divers_collaboration_Natura2000_MEAC.html</t>
  </si>
  <si>
    <t>Farinelle A.</t>
  </si>
  <si>
    <t>farinelle@fourragesmieux.be</t>
  </si>
  <si>
    <t>Fourrages Mieux, Province de Luxembourg</t>
  </si>
  <si>
    <t>biocontrôle, culture, écoagriculture, suivi environnemental</t>
  </si>
  <si>
    <t>Organic farmers’ reality to manage functional agrobiodiversity in European organic apple orchards.</t>
  </si>
  <si>
    <t>https://www.cra.wallonie.be/fr/organic-farmers-reality-to-manage-functional-agrobiodiversity-in-european-organic-apple-orchards-2016</t>
  </si>
  <si>
    <t>Fernique S.</t>
  </si>
  <si>
    <t>INRA-Fr</t>
  </si>
  <si>
    <t>spenvern@paca.inra.fr</t>
  </si>
  <si>
    <t>CRA-W, INRA - Fr, UCPH - Dk, GRAB - Fr, Inhort - Pl, JKI - De, LPPRC - lv, Institut de recherche de l'agriculture biologique FiBL, SLU - Se, LAIM - It</t>
  </si>
  <si>
    <t>Penvern S., Cardona A., Ahrenfeldt E., Grébeau D., Jamar L., Kruzynska D., Matray S., Ozolina-Pole L., Ralle B., Sigsgaard L., Steinemann B., wiergiel W., Telfser J., Warlop F., Herz A.</t>
  </si>
  <si>
    <t>Perturbateurs endocriniens dans les eaux wallonnes : mise au point des méthodes et premier screening</t>
  </si>
  <si>
    <t>https://www.cra.wallonie.be/en/perturbateurs-endocriniens-dans-les-eaux-wallonnes-mise-au-point-des-methodes-et-premier-screening-2016</t>
  </si>
  <si>
    <t>Frippiat C.</t>
  </si>
  <si>
    <t>Nott K., Burlion N., Carbonnelle P., Chalon C., Detaille R., Delvaux A., Galloy A., Marneffe Y., Nix P., Pigeon O., Ronkart S., Rousseau G., Delloye F., Brahy V.</t>
  </si>
  <si>
    <t>encadrement scientifique et technique, OAD, qualité de l'eau</t>
  </si>
  <si>
    <t>indicateur, ressource en eau, suivi environnemental, télédétection spatiale</t>
  </si>
  <si>
    <t>Riparian Remote Monitoring for river management in Wallonia</t>
  </si>
  <si>
    <t>RiReMo</t>
  </si>
  <si>
    <t>Développer une analyse automatisée du réseau fluvial régional et de la zone tampon riveraine</t>
  </si>
  <si>
    <t>https://eo.belspo.be/en/stereo-in-action/projects/riparian-remote-monitoring-river-management-wallonia</t>
  </si>
  <si>
    <t>Lejeune P.</t>
  </si>
  <si>
    <t>p.lejeune@ulg.ac.be</t>
  </si>
  <si>
    <t>Desteucq O., Michez A.</t>
  </si>
  <si>
    <t>STEREO III Earth Observation Research Program (SR/00/347).</t>
  </si>
  <si>
    <t>culture, santé humaine</t>
  </si>
  <si>
    <t>La valorisation des légumineuses ; intérêts en alimentation humaine. Quelle place d'avenir pour les légumineuses en Wallonie ?</t>
  </si>
  <si>
    <t>https://www.cra.wallonie.be/fr/la-valorisation-des-legumineuses-interets-en-alimentation-humaine-quelle-place-davenir-pour-les-legumineuses-en-wallonie-2016</t>
  </si>
  <si>
    <t>Froidmont E.</t>
  </si>
  <si>
    <t>e.froidmont@cra.wallonie.be</t>
  </si>
  <si>
    <t>Larondelle Y.</t>
  </si>
  <si>
    <t>impact sur la santé, production commerciale</t>
  </si>
  <si>
    <t>culture, production agricole, qualité nutritionnelle</t>
  </si>
  <si>
    <t>Les légumineuses, une question de bon sens.</t>
  </si>
  <si>
    <t>Développer des stratégies en matière d’alimentation animale pour satisfaire aux besoins nutritifs et à la santé de l’animal, contrôler l’impact de ces stratégies sur l’environnement et établir leur apport à la qualité nutritionnelle des aliments destinés à la consommation humaine</t>
  </si>
  <si>
    <t>https://www.cra.wallonie.be/fr/les-legumineuses-une-question-de-bon-sens-2016</t>
  </si>
  <si>
    <t>agroalimentaire, analyse physico-chimique</t>
  </si>
  <si>
    <t>Improved sugar yields from biomass sorghum feedstocks: comparing low-lignin mutants and pretreatment chemistries</t>
  </si>
  <si>
    <t>https://www.cra.wallonie.be/en/improved-sugar-yields-from-biomass-sorghum-feedstocks-comparing-low-lignin-mutants-and-pretreatment-chemistries-2016</t>
  </si>
  <si>
    <t>Nagle N., Sattler S., Agneessens R., Delcarte J., Wolfrum E.</t>
  </si>
  <si>
    <t>Reactivity of glucan and xylan in corn stover: Effect of pelleting and deacetylation on dilute acid pretreatment</t>
  </si>
  <si>
    <t>https://www.cra.wallonie.be/en/reactivity-of-glucan-and-xylan-in-corn-stover-effect-of-pelleting-and-deacetylation-on-dilute-acid-pretreatment-2016</t>
  </si>
  <si>
    <t>Nagle N., Delcarte J., Wolfrum E.</t>
  </si>
  <si>
    <t>agrochimie, analyse physico-chimique, sélection variétale</t>
  </si>
  <si>
    <t>Reactivity of glucan and xylan in sorghum feedstocks: Comparing wild versus reduced lignin content lines and dilute versus deacetylation followed by diluted acid pretreatment</t>
  </si>
  <si>
    <t>https://www.cra.wallonie.be/en/reactivity-of-glucan-and-xylan-in-sorghum-feedstocks-comparing-wild-versus-reduced-lignin-content-lines-and-dilute-versus-deacetylation-followed-by-diluted-acid-pretreatment-2016</t>
  </si>
  <si>
    <t>encadrement scientifique et technique, transformation des résidus</t>
  </si>
  <si>
    <t>gestion des déchets, gestion durable, territoire transfrontalier</t>
  </si>
  <si>
    <t>Développement transfrontalier de matériaux composites polymère-fibres naturelles. Prise en compte des aspects émissifs et sensoriels</t>
  </si>
  <si>
    <t>COMPOSENS</t>
  </si>
  <si>
    <t>Développement transfrontalier de matériaux composites polymère-fibres naturelles</t>
  </si>
  <si>
    <t>http://composens.eu/</t>
  </si>
  <si>
    <t>Goffin B.</t>
  </si>
  <si>
    <t>Certech</t>
  </si>
  <si>
    <t>benedicte.goffin@certech.be</t>
  </si>
  <si>
    <t>Certech, Gembloux Agro Bio-Tech - Université de Liège, ValBiom asbl, INRAE UMR FARE - Fr, CRITT MDTS - Fr imt Lille Douai - Fr, Armines - Fr</t>
  </si>
  <si>
    <t xml:space="preserve">Lemaitre P., Demeyer M., Cauwe B., Boudifa M., Auzene D., Lacrampe M. F., Berthelin C., Beaugrand J., 
Kurek B., Berzin F., Richel A., Morin S., Groignet R.  </t>
  </si>
  <si>
    <t>CE - FEDER - INTERREG, Wallonie, Région Grand Est, Département des Ardennes</t>
  </si>
  <si>
    <t>Using response surface methodology as a tool for process optimization with the open-source software R: Subcritical water pretreatment of wheat straw</t>
  </si>
  <si>
    <t>https://www.cra.wallonie.be/en/using-response-surface-methodology-as-a-tool-for-process-optimization-with-the-open-source-software-r-subcritical-water-pretreatment-of-wheat-straw-2016</t>
  </si>
  <si>
    <t>Gofflot S.</t>
  </si>
  <si>
    <t>s.gofflot@cra.wallonie.be</t>
  </si>
  <si>
    <t>Godin B., Goffin I., Nyssen N., Delcarte J., Sinnaeve G.</t>
  </si>
  <si>
    <t>agroalimentaire, production agricole</t>
  </si>
  <si>
    <t>Pour une meilleure gestion des coûts de production en Agriculture Biologique</t>
  </si>
  <si>
    <t>TresoGest</t>
  </si>
  <si>
    <t>Mise à disposition d'un outil d’aide à la gestion financière des fermes pour fédérer les agriculteurs et partager l’innovation en agriculture bio.</t>
  </si>
  <si>
    <t>https://www.cra.wallonie.be/fr/tresogest</t>
  </si>
  <si>
    <t>Guillaume M.</t>
  </si>
  <si>
    <t>m.guillaume@cra.wallonie.be</t>
  </si>
  <si>
    <t>Biowallonie asbl, UNAB, CETA bio, AWE, ILVO, CRA-W</t>
  </si>
  <si>
    <t xml:space="preserve">Wallonie - CRA-W </t>
  </si>
  <si>
    <t>produit phytopharmaceutique, résistance</t>
  </si>
  <si>
    <t>An experimental hut evaluation of Olyset Plus, a long-lasting insecticidal net treated with a mixture of permethrin and piperonyl butoxide, against Anopheles fluviatilis in Odisha State, India</t>
  </si>
  <si>
    <t>https://www.cra.wallonie.be/en/an-experimental-hut-evaluation-of-olyset-plus-a-long-lasting-insecticidal-net-treated-with-a-mixture-of-permethrin-and-piperonyl-butoxide-against-anopheles-fluviatilis-in-odisha-state-india-2016</t>
  </si>
  <si>
    <t>Gunasekaran K. S.</t>
  </si>
  <si>
    <t>Sahu S., Vijayakumar T. S., Yadav R., Subramanian S., Pigeon O., Jambulingam P.</t>
  </si>
  <si>
    <t>gestion des sols, territoire transfrontalier</t>
  </si>
  <si>
    <t>Nouvelles ressources transfrontalières :vers une validation de scénario de valorisation de sédiments et autres matériaux</t>
  </si>
  <si>
    <t>VALSE</t>
  </si>
  <si>
    <t>Démonstration de la faisabilité de la réutilisation de matières et des bénéfices de l'économie circulaire.</t>
  </si>
  <si>
    <t>https://www.issep.be/wp-content/uploads/Projet-Valse.pdf</t>
  </si>
  <si>
    <t>l.haouche@issep.be</t>
  </si>
  <si>
    <t>ISSeP, INERIS, brgm, VITO, ARMINS, CTP, SPW, vnf, Vlaanderen, SEDISOL, Université de Lille, IMT Lille Douai</t>
  </si>
  <si>
    <t>CE - FEDER, Wallonie - SPW - DGO3, Wallonie - ISSeP</t>
  </si>
  <si>
    <t>auxiliaire des cultures, pesticide, qualité nutritionnelle</t>
  </si>
  <si>
    <t>Les légumineuses fourragères, une ressource de choix pour les pollinisateur</t>
  </si>
  <si>
    <t>https://www.cra.wallonie.be/fr/les-legumineuses-fourrageres-une-ressource-de-choix-pour-les-pollinisateur-2016</t>
  </si>
  <si>
    <t>Hainaut H., Vereecken N.</t>
  </si>
  <si>
    <t>bonne pratique agricole, protection phytosanitaire</t>
  </si>
  <si>
    <t>Comment maîtriser les risques de contamination liès au stockage des céréales en ferme</t>
  </si>
  <si>
    <t xml:space="preserve">                                       </t>
  </si>
  <si>
    <t>https://www.cra.wallonie.be/en/comment-maitriser-les-risques-de-contamination-lies-au-stockage-des-cereales-en-ferme-2016</t>
  </si>
  <si>
    <t>Hellin F.</t>
  </si>
  <si>
    <t>Sinnaeve G., Gofflot S.</t>
  </si>
  <si>
    <t>Protection intégrée des semis et des jeunes emblavures - 2016</t>
  </si>
  <si>
    <t>https://www.cra.wallonie.be/fr/protection-integree-des-semis-et-des-jeunes-emblavures-2016</t>
  </si>
  <si>
    <t>Henriet F.</t>
  </si>
  <si>
    <t>Chavalle S., Bataille C., Hautier L., Bertel X., De Proft M.</t>
  </si>
  <si>
    <t>Que vaut un ensilage de CIPAN fourragère ?</t>
  </si>
  <si>
    <t>https://www.cra.wallonie.be/fr/que-vaut-un-ensilage-de-cipan-fourragere-2016</t>
  </si>
  <si>
    <t>Herremans S.</t>
  </si>
  <si>
    <t>s.herremans@cra.wallonie.be</t>
  </si>
  <si>
    <t>Mathieux S., Decruyenaere V., Froidmont E.</t>
  </si>
  <si>
    <t>culture, bioinformatique</t>
  </si>
  <si>
    <t>EBIO-Network: a web-based platform for knowledge sharing on functional agrobiodiversity in organic apple production.</t>
  </si>
  <si>
    <t>CoreOrganic plus EcoOrchard</t>
  </si>
  <si>
    <t>Fournir des informations techniques sur la manière de créer, de conserver et d'évaluer l'agrobiodiversité fonctionnelle (FAB) dans la production de pommes</t>
  </si>
  <si>
    <t>https://www.cra.wallonie.be/fr/ebio-network-a-web-based-platform-for-knowledge-sharing-on-functional-agrobiodiversity-in-organic-apple-production-2016</t>
  </si>
  <si>
    <t>Herz A.</t>
  </si>
  <si>
    <t>Matray S., Sharifova H., Wolck A., Sigsgaard L., Penvern S., Fernique S., Tchamitchian M., Warlop F., Pfiffner L., Kelderer M., Kruzynska D., Jamar L., Porcel M.</t>
  </si>
  <si>
    <t>bonne pratique agricole, méthode alternative, protection phytosanitaire</t>
  </si>
  <si>
    <t>gestion des sols, gestion durable, impact socio-économique, production agricole</t>
  </si>
  <si>
    <t>Soil Care for profitable and sustainable crop production in Europe.</t>
  </si>
  <si>
    <t>SoilCare</t>
  </si>
  <si>
    <t xml:space="preserve">identifier et évaluer des systèmes de culture prometteurs pour l'amélioration des sols et des techniques agronomiques qui augmentent la rentabilité et la durabilité de l'agriculture à travers l'Europe. </t>
  </si>
  <si>
    <t>https://www.soilcare-project.eu/</t>
  </si>
  <si>
    <t>Hessel R.</t>
  </si>
  <si>
    <t>Université de Wageningen</t>
  </si>
  <si>
    <t>rudi.hessel@wur.nl</t>
  </si>
  <si>
    <t>Wageningen Research, Newcastle University, Katholieke Universiteit Leuven, University of Gloucestershire, University Hohenheim, Research Institute for Knowledge Systems, Technical University of Crete, Joint Research Centre, University of Bern, Milieu LTD, Norwegian Institute of Bioeconomy Research, Bodemkundige Dienst van België, Aarhus University, Game &amp; Wildlife Conservation Trust, Teagasc, Escola Superior Agrária de Coimbra, Institutul National de Cercetare-Dezvoltare pentru Pedologie, Agrochimie si Protectia Mediului, University of Padova, Institute of Agrophysics of the Polish Academy of Sciences, Wageningen University, University of Pannonia, Swedish University of Agricultural Sciences, Agro Intelligence Aps., Crop Research Institute, University of Almeria, Fédération Régionale des Agrobiologistes de Bretagne, Scienceview Media</t>
  </si>
  <si>
    <t>Van Den Elsen E., Verzandvoort S., Assinck F., Van Kleef L.</t>
  </si>
  <si>
    <t xml:space="preserve">DLO-ALTERRA, NL. </t>
  </si>
  <si>
    <t>lutte, protection des cultures</t>
  </si>
  <si>
    <t>BioComgest - Projet SMARTBIOCONTROL</t>
  </si>
  <si>
    <t>BioComgest</t>
  </si>
  <si>
    <t>Développer de nouveaux produits biologiques performants afin de lutter contre les maladies des cultures.</t>
  </si>
  <si>
    <t>https://www.interreg-fwvl.eu/fr/biocomgest</t>
  </si>
  <si>
    <t>Jacques P.</t>
  </si>
  <si>
    <t>philippe.jacques@ulg.ac.be</t>
  </si>
  <si>
    <t>Gembloux Agro Bio-Tech - Université de Liège, Université de Lille, Provinciaal Proefcentrum voor de Groenteteelt, Université de Reims Champagne-Ardenne, Materia Nova</t>
  </si>
  <si>
    <t>Leclère V., Krier F., Ait Barka E., Neukermans J., Desprez S.</t>
  </si>
  <si>
    <t>CE - FEDER - INTERREG - FWVL, Wallonie, Province de West-vlaanderen, Province de Flandre Oriental, Région Hauts-de-France, Grand Est</t>
  </si>
  <si>
    <t>biocontrôle, biopesticide, lutte</t>
  </si>
  <si>
    <t>SMARTBIOCONTROL</t>
  </si>
  <si>
    <t>Alternative concrète aux pesticide chimiques traditionnels utilisés dans la culture conventionnelle</t>
  </si>
  <si>
    <t>http://www.smartbiocontrol.eu/fr/accueil/</t>
  </si>
  <si>
    <t>Gembloux Agro Bio-Tech - Université de Liège, Université de Lille, Université de Reims Champagne - Ardenne</t>
  </si>
  <si>
    <t>Declerck S., Comont E., Jorion A., Siah A., Ait Barka E., Ongena M., Krier F., Coutte F., Leclère V., Höfte M., Dorey S., Martin P., Randoux B., Claverie E., Desprez S., Lippens L., Craeye S., Darxich S., Brito R., Neukermans J.</t>
  </si>
  <si>
    <t>UCL</t>
  </si>
  <si>
    <t>culture, écoagriculture, gestion agricole</t>
  </si>
  <si>
    <t>Des légumineuses cultivées en association, un laboratoire pour l'agro-écologie</t>
  </si>
  <si>
    <t>https://www.cra.wallonie.be/fr/des-legumineuses-cultivees-en-association-un-laboratoire-pour-lagro-ecologie-2016</t>
  </si>
  <si>
    <t>En agriculture biologique. Les associations céréales-protéagineux de printemps passées au crible</t>
  </si>
  <si>
    <t>https://www.cra.wallonie.be/fr/en-agriculture-biologique-les-associations-cereales-proteagineux-de-printemps-passees-au-crible-2016</t>
  </si>
  <si>
    <t>culture, gestion des sols, technique agricole</t>
  </si>
  <si>
    <t>Les couverts végétaux d'inter-c implanter en relais dans la céréale qui les précède?</t>
  </si>
  <si>
    <t>https://www.cra.wallonie.be/fr/les-couverts-vegetaux-dinter-culture-pourquoi-ne-pas-les-implanter-en-relais-dans-la-cereale-qui-les-precede-2016</t>
  </si>
  <si>
    <t>agrochimie, biocontrôle, production agricole</t>
  </si>
  <si>
    <t>Amélioration de la fertilité du sol en maraîchage (1)</t>
  </si>
  <si>
    <t>https://www.cra.wallonie.be/fr/amelioration-de-la-fertilite-du-sol-en-maraichage-1-2016</t>
  </si>
  <si>
    <t xml:space="preserve">Sallets P. </t>
  </si>
  <si>
    <t>Amélioration de la fertilité du sol en maraîchage (2)</t>
  </si>
  <si>
    <t>https://www.cra.wallonie.be/fr/amelioration-de-la-fertilite-du-sol-en-maraichage-2-2016</t>
  </si>
  <si>
    <t>Co-Design and set-up of innovative fruit-based agroforestry cropping system in Belgium - 2016</t>
  </si>
  <si>
    <t>https://www.cra.wallonie.be/fr/co-design-and-set-up-of-innovative-fruit-based-agroforestry-cropping-system-in-belgium-2016</t>
  </si>
  <si>
    <t>Rondia A., Lateur M., Minet L., Froncoux A., Stilmant D.</t>
  </si>
  <si>
    <t>Du maraichage sur sol vivant sans apport d’azote.</t>
  </si>
  <si>
    <t>https://www.cra.wallonie.be/fr/du-maraichage-sur-sol-vivant-sans-apport-dazote-2016</t>
  </si>
  <si>
    <t>gestion durable, technique agricole</t>
  </si>
  <si>
    <t>Functional agrobiodiversity in apple and pear pest management in Belgium</t>
  </si>
  <si>
    <t>Compare during two growing seasons, the type and abundance of beneficials in Belgium orchards under conventional and organic production systems applying different Functional AgroBiodiversity (FAB) techniques, collect the existing information about FAB and its management techniques to improve knowledge and practical experience between scientists, advisors and owners of the fruit orchard and co-design and establishment of innovative fruit-based agroforestry cropping systems, including the best registered FAB techniques</t>
  </si>
  <si>
    <t>https://www.cra.wallonie.be/fr/functional-agrobiodiversity-in-apple-and-pear-pest-management-in-belgium-2016</t>
  </si>
  <si>
    <t>CRA-W, The Rural Development Administration (RDA) of the Republic of Korea</t>
  </si>
  <si>
    <t xml:space="preserve">Janghoon S., Lambert K., Pahaut B., Fauche F., Rondia A., Choi J., Lateur M. </t>
  </si>
  <si>
    <t>culture, gestion agricole</t>
  </si>
  <si>
    <t>Le Centre wallon de recherches agronomiques entame des recherches en maraîchage bio</t>
  </si>
  <si>
    <t>https://www.cra.wallonie.be/fr/le-centre-wallon-de-recherches-agronomiques-entame-des-recherches-en-maraichage-bio-2016</t>
  </si>
  <si>
    <t>Rondia A., Reyser J., Godden B., Van Damme J.</t>
  </si>
  <si>
    <t>gestion agricole, protection des cultures</t>
  </si>
  <si>
    <t>Liste de sélectivité des produits de protection des plantes à l'égard des arthropodes utiles en culture de pommes de terre</t>
  </si>
  <si>
    <t>https://www.cra.wallonie.be/fr/liste-de-selectivite-des-produits-de-protection-des-plantes-a-legard-des-arthropodes-utiles-en-culture-de-pommes-de-terre-2016</t>
  </si>
  <si>
    <t>Pucerons sur pommes de terre : 20 années d'étude en Wallonie</t>
  </si>
  <si>
    <t>https://www.cra.wallonie.be/fr/pucerons-sur-pommes-de-terre-20-annees-detude-en-wallonie-2016</t>
  </si>
  <si>
    <t>analyse physico-chimique, stress abiotique</t>
  </si>
  <si>
    <t>Diagonal two-dimensional electrophoresis (D-2DE): a new approach to study the effect of osmotic stress induced by polyethylene glycol in durum wheat (Triticum durum Desf.)</t>
  </si>
  <si>
    <t>https://www.cra.wallonie.be/fr/diagonal-two-dimensional-electrophoresis-d-2de-a-new-approach-to-study-the-effect-of-osmotic-stress-induced-by-polyethylene-glycol-in-durum-wheat-triticum-durum-desf-2016</t>
  </si>
  <si>
    <t>Kacem S.</t>
  </si>
  <si>
    <t>Mauro S., Muhovski Y., Delporte F., Renaut J., Djekoun A., Watillon B.</t>
  </si>
  <si>
    <t>bioinformatique, gestion durable</t>
  </si>
  <si>
    <t>Key challenges and priorities for modelling European grasslands under climate change</t>
  </si>
  <si>
    <t>https://www.cra.wallonie.be/fr/key-challenges-and-priorities-for-modelling-european-grasslands-under-climate-change-2016</t>
  </si>
  <si>
    <t>Kipling R. P.</t>
  </si>
  <si>
    <t>Virkajarvi P., Breitsameter L., Curnel Y., De Swaef T., Gustavsson A. M., Hennart S., Hoglind M., Jarvenranta K., Minet J., Nendel C., Persson T., Picon-Cochard C., Rolinski S., Sandars D. L., Scollan N. D., Sebek L., Seddaiu G., Topp C. F. E.</t>
  </si>
  <si>
    <t>contrôle des maladies, méthode alternative, protection phytosanitaire</t>
  </si>
  <si>
    <t>biocontrôle, biopesticide, protection des cultures</t>
  </si>
  <si>
    <t>Nouvelles Stratégies De Production Et De Formulation De biopesticide Faiblement Toxiques - Projet SMARTBIOCONTROL</t>
  </si>
  <si>
    <t>BioProd</t>
  </si>
  <si>
    <t>Nouvelles stratégies de production et de formulation de biopesticide faiblement toxiques</t>
  </si>
  <si>
    <t>http://www.smartbiocontrol.eu/fr/projet-bioprod/</t>
  </si>
  <si>
    <t>Krier F.</t>
  </si>
  <si>
    <t>Université de Lille</t>
  </si>
  <si>
    <t>francois.krier@univ-lille.fr</t>
  </si>
  <si>
    <t>Université de Lille, Eurasanté, Université Catholique de Louvain, Université de Gent, Materia Nova, Gembloux Agro Bio-Tech - Université de Liège, Lipofabrik, ISA - Yncréa Hauts-de - france</t>
  </si>
  <si>
    <t>Declerq S., Calonne M., Spanoghe P., Desprez S., Jacques P., Delecroix A., Degraeve C., Comont E.</t>
  </si>
  <si>
    <t>Agronomie des couverts végétaux: retour d'expériences et visite des parcelles d'essais dans le contexte des grandes cultures biologiques</t>
  </si>
  <si>
    <t>https://www.cra.wallonie.be/fr/agronomie-des-couverts-vegetaux-retour-dexperiences-et-visite-des-parcelles-dessais-dans-le-contexte-des-grandes-cultures-biologiques-2016</t>
  </si>
  <si>
    <t>Labreuche J.</t>
  </si>
  <si>
    <t>Merchier M., Lecat A., Cosperec Y., Salito G., Menu P., Cartrysse C., Legrand J., Piqueray J., Khalidi M., Foucart G., Hooft J. F., De Toffoli M., Herremans S., Jamar L., Guillaume M., Abras M., Rabier F., Jamar D.</t>
  </si>
  <si>
    <t>FIWAP</t>
  </si>
  <si>
    <t>Lebrun P.</t>
  </si>
  <si>
    <t>FIWAP asbl</t>
  </si>
  <si>
    <t>pl@fiwap.be</t>
  </si>
  <si>
    <t>contrôle des maladies, lutte intégrée</t>
  </si>
  <si>
    <t>Etude de l’élicitation de la plante par COS-OGA pour  lutter contre le mildiou de la pomme de terre et l’alternariose de la tomate</t>
  </si>
  <si>
    <t>ELIBIO</t>
  </si>
  <si>
    <t>comprendre le mode d’action et les conditions requises à l’expression des mécanismes de défense de la plante</t>
  </si>
  <si>
    <t>https://docplayer.fr/123114586-Durabilite-environnementale-de-la-pomme-de-terre-en-wallonie-un-vrai-defi-la-recherche-s-y-engage.html</t>
  </si>
  <si>
    <t>Université Catholique de Louvain, Université de Namur, SPW</t>
  </si>
  <si>
    <t>contrôle des maladies, méthode alternative, pathologie végétale, protection biologique</t>
  </si>
  <si>
    <t>biocontrôle, contrôle des ravageurs, lutte biologique</t>
  </si>
  <si>
    <t xml:space="preserve"> WACOBI</t>
  </si>
  <si>
    <t>Valorisation de bactéries issues de sols wallons pour le contrôle biologique d'agents phytopathogènes ou la stimulation des défenses de la plante</t>
  </si>
  <si>
    <t>https://www.sillonbelge.be/art/d-20180926-3NRPWK</t>
  </si>
  <si>
    <t>Sillonbelge</t>
  </si>
  <si>
    <t>Stratégies visant à réduire l’usage du cuivre en production biologique de pomme de terre</t>
  </si>
  <si>
    <t>https://www.cra.wallonie.be/fr/strategies-visant-a-reduire-lusage-du-cuivre-en-production-biologique-de-pomme-de-terre-2016</t>
  </si>
  <si>
    <t>César V., Jamar L.</t>
  </si>
  <si>
    <t>contrôle des maladies, lutte intégrée, résistance</t>
  </si>
  <si>
    <t>biocontrôle, biopesticide, lutte, protection des cultures, territoire transfrontalier</t>
  </si>
  <si>
    <t>BIOPROTECT - Projet SMARTBIOCONTROL</t>
  </si>
  <si>
    <t>BioProtect</t>
  </si>
  <si>
    <t>Favoriser l’utilisation des produits de biocontrôle dans la région transfrontalière afin de lutter de façon plus durable contre les maladies en agriculture.</t>
  </si>
  <si>
    <t>http://www.smartbiocontrol.eu/fr/projet-bioprotect/</t>
  </si>
  <si>
    <t>Lippens L.</t>
  </si>
  <si>
    <t>PCG Kruishoutem</t>
  </si>
  <si>
    <t>louis@pcgroenteteelt.be</t>
  </si>
  <si>
    <t>PCG, CRA-W, Chambre d’Agriculture de Région Nord Pas-de-Calais, FREDON, Pôle Légumes Région Nord, Université Catholique de Louvain, Université du Littoral-Côte d’Opale, Université de Gent, Inagro, Gembloux Agro Bio-Tech - Université de Liège, LIPOFABRIK, ISA - Yncréa Hauts De france, ARVALIS-Institut du végétal - fr</t>
  </si>
  <si>
    <t>Lateur M., Neukermans J., Jorion A., Werbroeck D., Oste S., Tournant L., Declerc S., Calonne M., Randoux B., Höfte M., Darwich S., Craeye S., Dumont B., Delecroix A., Degraeve C., Siah A., Choma C.</t>
  </si>
  <si>
    <t>gestion durable, territoire transfrontalier</t>
  </si>
  <si>
    <t>ARDENNE ATTRACTIVITY</t>
  </si>
  <si>
    <t>https://www.interreg-fwvl.eu/fr/ardenne-attractivity</t>
  </si>
  <si>
    <t>Lorandeau X.</t>
  </si>
  <si>
    <t>Destination Ardenne-Fr</t>
  </si>
  <si>
    <t>Fédération du Tourisme de la Province de Namur, Fédération Touristique du Luxembourg Belge, Agence de Développement Touristique des Ardennes, IDELUX- Projets publics</t>
  </si>
  <si>
    <t>culture, suivi environnemental</t>
  </si>
  <si>
    <t>Les légumineuses, un atout pour l'empreinte environnementale de nos systèmes agraires?</t>
  </si>
  <si>
    <t>https://www.cra.wallonie.be/fr/les-legumineuses-un-atout-pour-lempreinte-environnementale-de-nos-systemes-agraires-2016</t>
  </si>
  <si>
    <t>Mathot M.</t>
  </si>
  <si>
    <t>Légumineuses</t>
  </si>
  <si>
    <t>Variétés – Froment d’hiver - 2016</t>
  </si>
  <si>
    <t>https://www.cra.wallonie.be/fr/varietes-froment-dhiver-2016</t>
  </si>
  <si>
    <t>Meza R.</t>
  </si>
  <si>
    <t>Eylenbosch D., Jacquemin G., Bacchetta R., Heens B., Mahieu O., Monfort B., Chavalle S., De Proft M., Goffart J., Gofflot S., Van Remoortel V., Sinnaeve G., Bodson B.</t>
  </si>
  <si>
    <t>bioinformatique, gestion agricole, spectroscopie</t>
  </si>
  <si>
    <t>La spectrométrie proche infrarouge: une technologie rapide, précise et écologique pour déterminer la composition et la qualité des produits agricoles et alimentaires</t>
  </si>
  <si>
    <t>https://www.cra.wallonie.be/fr/la-spectrometrie-proche-infrarouge-une-technologie-rapide-precise-et-ecologique-pour-determiner-la-composition-et-la-qualite-des-produits-agricoles-et-alimentaires-2016</t>
  </si>
  <si>
    <t>Minet O.</t>
  </si>
  <si>
    <t>o.minet@cra.wallonie.be</t>
  </si>
  <si>
    <t xml:space="preserve">Ferber F., Jacob L., Lecler B., Agneessens R., Cugnon T., Decruyenaere V., Genot V., Gofflot S., Pitchugina E., Planchon V., Rennesson M., Sinnaeve G., Wavreille J., Dardenne P., Baeten V. </t>
  </si>
  <si>
    <t>agrochimie, gestion agricole</t>
  </si>
  <si>
    <t xml:space="preserve">Reactivity of glucan and xylan in sorghum feedstocks: Comparing wild versus reduced lignin content lines and dilute acid versus deacetylation followed by dilute acid pretreatment                           </t>
  </si>
  <si>
    <t xml:space="preserve">       </t>
  </si>
  <si>
    <t>https://www.cra.wallonie.be/en/reactivity-of-glucan-and-xylan-in-sorghum-feedstocks-comparing-wild-versus-reduced-lignin-content-lines-and-dilute-acid-versus-deacetylation-followed-by-dilute-acid-pretreatment-2016</t>
  </si>
  <si>
    <t>Nagle N.</t>
  </si>
  <si>
    <t>Agneessens R., Delcarte J., Godin B., Sattler S., Wolfrum E.</t>
  </si>
  <si>
    <t>Evolution and distribution of hydrolytis enzyme activities during preharvest sprouting of wheat (Triticum aestivum) in the field.</t>
  </si>
  <si>
    <t>https://www.cra.wallonie.be/en/evolution-and-distribution-of-hydrolytis-enzyme-activities-during-preharvest-sprouting-of-wheat-triticum-aestivum-in-the-field-2016</t>
  </si>
  <si>
    <t>Olaerts H.</t>
  </si>
  <si>
    <t>Roye C., Derde L., Sinnaeve G., Meza R., Bodson B., Courtin C.</t>
  </si>
  <si>
    <t>Blé tendre Triticum aestivum</t>
  </si>
  <si>
    <t>agrochimie, qualité nutritionnelle</t>
  </si>
  <si>
    <t>Impact of preharvest spouting of wheat (Triticum aestivum) in the field on starch, protein, and arabinoxylan properties.</t>
  </si>
  <si>
    <t>https://www.cra.wallonie.be/en/impact-of-preharvest-spouting-of-wheat-triticum-aestivum-in-the-field-on-starch-protein-and-arabinoxylan-properties-2016</t>
  </si>
  <si>
    <t>gestion des ressources, gestion durable, ressource naturelle, territoire transfrontalier</t>
  </si>
  <si>
    <t>Forêt Pro Bos</t>
  </si>
  <si>
    <t>FPB</t>
  </si>
  <si>
    <t>répondre aux besoins de quantifier, renouveler, regrouper et valoriser la ressource en bois régionale</t>
  </si>
  <si>
    <t>https://www.foret-pro-bos.eu/fr/presentation/projet</t>
  </si>
  <si>
    <t>Parfonry A.</t>
  </si>
  <si>
    <t>Carah asbl, Province de Hainaut, CNPF, SRFB, Office économique wallon, Houtinfobois, AWAF asbl, APB, PEFC, Bosgroep Ijzer en Leie</t>
  </si>
  <si>
    <t>CE - FEDER, Wallonie, conseil régional du Champagne-Ardenne</t>
  </si>
  <si>
    <t>encadrement scientifique et technique, produit phytopharmaceutique</t>
  </si>
  <si>
    <t>analyse physico-chimique, pesticide</t>
  </si>
  <si>
    <t>Evaluation of analysis and physico-chemical aspects of the pesticide registration dossier in the European Union</t>
  </si>
  <si>
    <t>https://www.cra.wallonie.be/en/evaluation-of-analysis-and-physico-chemical-aspects-of-the-pesticide-registration-dossier-in-the-european-union-2016</t>
  </si>
  <si>
    <t>biocontrôle, pesticide</t>
  </si>
  <si>
    <t>Pesticide registration in the EU</t>
  </si>
  <si>
    <t>https://www.cra.wallonie.be/en/pesticide-registration-in-the-eu-2016</t>
  </si>
  <si>
    <t>impact sur la santé, produit phytopharmaceutique</t>
  </si>
  <si>
    <t>biocontrôle, pesticide, santé humaine</t>
  </si>
  <si>
    <t>Quality Control of public health pesticide.</t>
  </si>
  <si>
    <t>https://www.cra.wallonie.be/en/quality-control-of-public-health-pesticide-2016</t>
  </si>
  <si>
    <t xml:space="preserve">Baes M., Cornet C., Mabon N. </t>
  </si>
  <si>
    <t>WHO Pesticide Evaluation Scheme and data requirements for public health pesticide</t>
  </si>
  <si>
    <t>https://www.cra.wallonie.be/en/who-pesticide-evaluation-scheme-and-data-requirements-for-public-health-pesticide-2016</t>
  </si>
  <si>
    <t>pesticide, santé humaine</t>
  </si>
  <si>
    <t>WHO specifications for pesticide</t>
  </si>
  <si>
    <t>https://www.cra.wallonie.be/en/who-specifications-for-pesticide-2016</t>
  </si>
  <si>
    <t>A patient-centric next generation global IT solution for biotech organisations Solution IT globale de nouvelle génération, centrée sur le patient, à destination du secteur des biotechnologies</t>
  </si>
  <si>
    <t>BioCloud4.0</t>
  </si>
  <si>
    <t>Mise au point d’un système de gestion IT de mise en culture des cellules souches en salle blanche dans le cadre des thérapies géniques.</t>
  </si>
  <si>
    <t>https://www.issep.be/wp-content/uploads/Projet-BioCLoud.pdf</t>
  </si>
  <si>
    <t>Pirard W.</t>
  </si>
  <si>
    <t>w.pirard@issep.be</t>
  </si>
  <si>
    <t>Sapristic International SA, BiiON SA, JUMO Automation SPRL, Signal Engineering and Electronics SPRL, MaSTherCell SA, Novadip Biosciences SA, Université Catholique de Louvain, Université de Mons</t>
  </si>
  <si>
    <t>Wallonie - BioWin</t>
  </si>
  <si>
    <t>agrochimie, analyse biologique, culture</t>
  </si>
  <si>
    <t>Determination of total phenolic compound content and antioxidant activity in cherry species and cultivar</t>
  </si>
  <si>
    <t xml:space="preserve">Analyze the total phenolic compound (TPC) content and the antioxidant capacity (AC) of a large range of cultivar using the same methodology in one laboratory, and determine the possible relationship between agronomic characteristics and AC. </t>
  </si>
  <si>
    <t>https://content.iospress.com/articles/journal-of-berry-research/jbr109</t>
  </si>
  <si>
    <t>CRA-W, CEDEVIT asbl, CREDEC Université de Liège</t>
  </si>
  <si>
    <t xml:space="preserve">Lateur M., Baeten V., Magein H., Dupont P., Tabart J., Pincemail J., Kevers C. </t>
  </si>
  <si>
    <t>Cerise</t>
  </si>
  <si>
    <t>ressource en eau, technique agricole</t>
  </si>
  <si>
    <t>Transfer of INNOvative techniques for sustainable Water use in FERtigated crops</t>
  </si>
  <si>
    <t xml:space="preserve">FERTINNOWA </t>
  </si>
  <si>
    <t>To optimize the efficiency of water and nutrient use and thereby reduce the impact on the environment.</t>
  </si>
  <si>
    <t>https://ec.europa.eu/eip/agriculture/en/find-connect/projects/transfer-innovative-techniques-sustainable-water</t>
  </si>
  <si>
    <t>Proefstation voor de Groenteteelt (PSKW)</t>
  </si>
  <si>
    <t>Proefstation voor de Groenteteelt</t>
  </si>
  <si>
    <t>info@proefstation.be</t>
  </si>
  <si>
    <t>PSKW, PCS VZW, Association Provencale de Recherche et d'Experimentation Legumiere</t>
  </si>
  <si>
    <t>ARDENNE MARKETING</t>
  </si>
  <si>
    <t>Mettre en œuvre une stratégie marketing touristique multicanal basée sur des méthodes innovantes inspirées des nouvelles approches de marketing territoriales approuvées</t>
  </si>
  <si>
    <t>https://www.interreg-fwvl.eu/fr/ardenne-marketing</t>
  </si>
  <si>
    <t>Rousseau F.</t>
  </si>
  <si>
    <t>FTPN, Agence de Développement Touristique des Ardennes, Pays de Famenne, IDELUX</t>
  </si>
  <si>
    <t>Innovative design and management to boost functional biodiversity of organic orchards.</t>
  </si>
  <si>
    <t>https://www.cra.wallonie.be/fr/innovative-design-and-management-to-boost-functional-biodiversity-of-organic-orchards-2016</t>
  </si>
  <si>
    <t>Sigsgaard L.</t>
  </si>
  <si>
    <t>Warlop F., Herz A., Tchamitchian M., Porcel-Vilches M., Pfiffner L., Kelderer M., Jamar L., Kruzynska D., Korsgaard M., Ozolina-Pole L., Ralle B., Penvern S.</t>
  </si>
  <si>
    <t>croissance des plantes, production agricole, technique agricole</t>
  </si>
  <si>
    <t>Etude de systèmes culturaux économes en intrants. Les association triticale-pois en bio, sous la loupe du CRA-W en Centre Ardenne</t>
  </si>
  <si>
    <t>https://www.cra.wallonie.be/fr/etude-de-systemes-culturaux-economes-en-intrants-les-association-triticale-pois-en-bio-sous-la-loupe-du-cra-w-en-centre-ardenne-2016</t>
  </si>
  <si>
    <t>Seutin Y., Clement C., Jamar D.</t>
  </si>
  <si>
    <t>gestion durable, impact socio-économique, technique agricole</t>
  </si>
  <si>
    <t>Optimiser la place des légumineuses dans nos systèmes agraires, quelles questions pour la recherche?</t>
  </si>
  <si>
    <t>https://www.cra.wallonie.be/fr/optimiser-la-place-des-legumineuses-dans-nos-systemes-agraires-quelles-questions-pour-la-recherche-2016</t>
  </si>
  <si>
    <t xml:space="preserve">Jamar D. </t>
  </si>
  <si>
    <t>gestion durable, ressource naturelle</t>
  </si>
  <si>
    <t>ECOPAD</t>
  </si>
  <si>
    <t>Protection et amélioration de la biodiversité, protection de la nature et infrastructure verte</t>
  </si>
  <si>
    <t>https://www.interreg-fwvl.eu/fr/ecopad</t>
  </si>
  <si>
    <t>Tack A.</t>
  </si>
  <si>
    <t>Unilet - fr, APEF - fr, Chambre d'Agriculture de Région Nord Pas-de-Calais, FREDON Nord Pas-de-Calais, Inagro, Centre pour l'Agronomie et l'Agro-industrie de la Province de Hainaut, FREDON Hauts-de - france</t>
  </si>
  <si>
    <t>culture expérimentale, pesticide, protection des cultures</t>
  </si>
  <si>
    <t>Interceptor® long-lasting insecticidal net: Phase III evaluation over three years of household use and calibration with Phase II experimental hut outcomes</t>
  </si>
  <si>
    <t>https://www.cra.wallonie.be/en/interceptor-long-lasting-insecticidal-net-phase-iii-evaluation-over-three-years-of-household-use-and-calibration-with-phase-ii-experimental-hut-outcomes-2016</t>
  </si>
  <si>
    <t xml:space="preserve">Tungu P. </t>
  </si>
  <si>
    <t>Kirby M., Malima R., Kisinza W. N., Magesa S., Maxwell C., Batengana B., Pigeon O., Rowland M.</t>
  </si>
  <si>
    <t>écoagriculture, santé humaine, technique agricole</t>
  </si>
  <si>
    <t>PIRAT</t>
  </si>
  <si>
    <t>Développement et application d'une méthodologie pour identifier les pratiques innovantes et les relier à la résilience d’agroécosystèmes en transition</t>
  </si>
  <si>
    <t>https://www.cra.wallonie.be/fr/pirat</t>
  </si>
  <si>
    <t>CRA-W, Université Catholique de Louvain</t>
  </si>
  <si>
    <t>culture expérimentale, phénotypage, télédétection spatiale</t>
  </si>
  <si>
    <t>BEETPHEN</t>
  </si>
  <si>
    <t>Phenotypage de la betterave sucrière en essais de sélection parTélédétection hyperspectrale</t>
  </si>
  <si>
    <t>https://www.cra.wallonie.be/fr/beetphen</t>
  </si>
  <si>
    <t>SESVANDERHAVE N.V./S.A., VITO, CRA-W</t>
  </si>
  <si>
    <t xml:space="preserve">Amand O., Goffart J., Baeten V., Fernandez Pierna J. A., Curnel Y., Scaut B., Brichard S., Ben Abdallah F., Vincke D., Philippe W., Plasman L., Stevens F. </t>
  </si>
  <si>
    <t>chromatographie, pesticide, spectroscopie</t>
  </si>
  <si>
    <t>Assessment of pesticide coating on cereal seeds by near infrared hyperspectral imaging</t>
  </si>
  <si>
    <t>Evaluer la qualité du traitement par imagerie hyper spectrale dans le proche infrarouge en analysant plusieurs semences simultanément</t>
  </si>
  <si>
    <t>https://www.cra.wallonie.be/en/assessment-of-pesticide-coating-on-cereal-seeds-by-near-infrared-hyperspectral-imaging-2016</t>
  </si>
  <si>
    <t>Flémal P., Pigeon O., Fernandez Pierna J. A., Dardenne P., Baeten V.</t>
  </si>
  <si>
    <t>agrochimie, pesticide, télédétection spatiale</t>
  </si>
  <si>
    <t>Evaluation of pesticide coating efficiency on cereal seeds by combining NIR hyperspectral imaging and chemometrics</t>
  </si>
  <si>
    <t>https://www.cra.wallonie.be/en/evaluation-of-pesticide-coating-efficiency-on-cereal-seeds-by-combining-nir-hyperspectral-imaging-and-chemometrics-2016</t>
  </si>
  <si>
    <t>Flemal P., Pigeon O., De Vos P., Fernandez Pierna J. A., Dardenne P., Baeten V.</t>
  </si>
  <si>
    <t>contournement des résistances, encadrement scientifique et technique, méthode alternative</t>
  </si>
  <si>
    <t>production agricole, protection des cultures, toxicité, valorisation</t>
  </si>
  <si>
    <t>Céréales : Maladies fongiques et indice de Hagberg.</t>
  </si>
  <si>
    <t>https://www.cra.wallonie.be/en/cereales-maladies-fongiques-et-indice-de-hagberg-2016</t>
  </si>
  <si>
    <t>Vienne M. F.</t>
  </si>
  <si>
    <t xml:space="preserve"> TRANS AGRO FOREST</t>
  </si>
  <si>
    <t>Développer la gestion intégrée et durable des ressource naturelle et des écosystèmes transfrontaliers</t>
  </si>
  <si>
    <t>https://www.interreg-fwvl.eu/fr/trans-agro-forest</t>
  </si>
  <si>
    <t>Walrant F.</t>
  </si>
  <si>
    <t>Chambre Régionale d'Agriculture Hauts de France, Centre de Développement Agroforestier de Chimay, ressource naturelle Développement, Chambre d'Agriculture du Nord-Pas de Calais, Bosgroep Ijzer&amp; Leie</t>
  </si>
  <si>
    <t>gestion agricole, territoire transfrontalier</t>
  </si>
  <si>
    <t>Mise en œuvre de composites haute performance bio-sourcés allégés pour des applications structurelles dans le secteur des transports</t>
  </si>
  <si>
    <t>BIOCOMPAL</t>
  </si>
  <si>
    <t>le développement de nouveaux matériaux allégés bio-basés à haute performance et faible empreinte carbone par une valorisation à très haute valeur ajoutée de la biomasse agricole et forestière régionale</t>
  </si>
  <si>
    <t>http://www.biocompal.eu/</t>
  </si>
  <si>
    <t>Materia Nova, Inagro, Armines, Centexbel, Ecole Nationale Supérieure des Mines de Douai</t>
  </si>
  <si>
    <t>agroalimentaire, gestion agricole, production agricole</t>
  </si>
  <si>
    <t>Collège des producteurs</t>
  </si>
  <si>
    <t>Permettre aux agriculteurs de faire valoir leurs intérêts auprès des pouvoirs publics, Assurer une meilleure adéquation entre les besoins des producteurs et les mesures que le gouvernement prend</t>
  </si>
  <si>
    <t>http://www.collegedesproducteurs.be/site/</t>
  </si>
  <si>
    <t>SoCoPro asbl</t>
  </si>
  <si>
    <t>info.socopro@collegedesproducteurs.be</t>
  </si>
  <si>
    <t>MIIMOSA, CIV, Cellule d'information lait, Cellule d'information viandes, Belgian Fair Trade Federation</t>
  </si>
  <si>
    <t>pesticide, protection des cultures, résistance, santé humaine</t>
  </si>
  <si>
    <t xml:space="preserve">produits phytopharmaceutiques agréés en cultures de pomme de terre pour un usage professionnel </t>
  </si>
  <si>
    <t>Eviter les résistances des maladies ou des ravageurs</t>
  </si>
  <si>
    <t>FIWAP, Carah asbl, CRA-W, CORDER asbl, Pameseb asbl, Interprovinciaal proefcentrum voor de aardappelteelt - PCA</t>
  </si>
  <si>
    <t>pesticide, réduction, technique agricole</t>
  </si>
  <si>
    <t>Produits biocides affectés au circuit restreint : du neuf dans les obligations des vendeurs et utilisateurs</t>
  </si>
  <si>
    <t>http://fiwap.be/documentation/produits-biocides-affectes-au-circuit-restreint-du-neuf-dans-les-obligations-des-vendeurs-et-utilisateurs/</t>
  </si>
  <si>
    <t>Acquisition de données d’observation de la Terre en support à la recherche scientifique</t>
  </si>
  <si>
    <t>BELAIR</t>
  </si>
  <si>
    <t>Renforcer les collaborations et d’améliorer l’intégration de données d’observation de la Terre dans les modèles existants ou en développements</t>
  </si>
  <si>
    <t>https://www.issep.be/wp-content/uploads/Projet-BELAIR.pdf</t>
  </si>
  <si>
    <t>Beaumont B.</t>
  </si>
  <si>
    <t>b.beaumont@issep.be</t>
  </si>
  <si>
    <t>ISSeP, Université Catholique de Louvain, Gembloux Agro Bio-Tech - Université de Liège, Institut d'Aéronomie Spatiale de Belgique, VITO, Katholieke Universiteit Leuven, Université Libre de Bruxelles, CSL, Hasselt University</t>
  </si>
  <si>
    <t>indicateur environnemental, OAD</t>
  </si>
  <si>
    <t>bioinformatique, impact, suivi environnemental, valorisation</t>
  </si>
  <si>
    <t>Valorisation d’Outils d’aide à la décision en Agriculture et en Environnement dans le plan numérique 4.0 de la Wallonie</t>
  </si>
  <si>
    <t>OpEnAgro 4.0</t>
  </si>
  <si>
    <t>https://www.issep.be/wp-content/uploads/Projet-OpenAgro.pdf</t>
  </si>
  <si>
    <t xml:space="preserve"> ISSeP, CRA-W, PICARRE, CRIDS - Université de Namur</t>
  </si>
  <si>
    <t>Vincke D., Gérard G., Hallot E., Daguerre I., Caldana M., Knockaert M., Michaux B.</t>
  </si>
  <si>
    <t>Wallonie - CRA-W, Wallonie - ISSeP</t>
  </si>
  <si>
    <t>bioinformatique, télédétection spatiale</t>
  </si>
  <si>
    <t>SAGRIWASENT</t>
  </si>
  <si>
    <t>Développer des méthodologies à l’aide d’outils innovants pour la gestion des signalétiques du LPIS sur base d’images satellitaires</t>
  </si>
  <si>
    <t>https://www.cra.wallonie.be/fr/sagriwasent</t>
  </si>
  <si>
    <t>Beriaux E.</t>
  </si>
  <si>
    <t>e.beriaux@cra.wallonie.be</t>
  </si>
  <si>
    <t>Université Catholique de Louvain, ISSeP, GTEO SKYWIN - ISSeP</t>
  </si>
  <si>
    <t>Defourny P.</t>
  </si>
  <si>
    <t>gestion des sols, pollution chimique, suivi environnemental</t>
  </si>
  <si>
    <t>Mise en place d’expérimentations de phytostabilisation en Wallonie</t>
  </si>
  <si>
    <t>WALLPHY</t>
  </si>
  <si>
    <t>Améliorer les connaissances dans le phytomanagement pour élargir l’offre de modes de gestion et de valorisation des sites pollués en Wallonie ; Evaluer les performances de cette
phytotechnologie dans la stabilisation des polluants et la maitrise des risques sanitaires et environnementaux ; Contribuer au développement durable grâce à une réflexion sur l’utilisation de la biomasse produite dans une logique d’économie circulaire.</t>
  </si>
  <si>
    <t>https://www.issep.be/wp-content/uploads/Projet-WALLPHY.pdf</t>
  </si>
  <si>
    <t>Bouhoulle E.</t>
  </si>
  <si>
    <t>el.bouhoulle@issep.be</t>
  </si>
  <si>
    <t>ISSeP, ValBiom absl, SPAQUE</t>
  </si>
  <si>
    <t>Haouche L., Carlo Di Antonio</t>
  </si>
  <si>
    <t>impact sur la santé, méthode alternative, qualité de l'air</t>
  </si>
  <si>
    <t>impact socio-économique, santé humaine</t>
  </si>
  <si>
    <t>Wood pellets &amp; biomass: NPs release along the life cycle &amp; environmental balance</t>
  </si>
  <si>
    <t>NanoBiom</t>
  </si>
  <si>
    <t>Etudier l’impact environnemental réel de l’utilisation énergétique de la biomasse</t>
  </si>
  <si>
    <t>https://www.issep.be/wp-content/uploads/Projet-NANOBIOM.pdf</t>
  </si>
  <si>
    <t>Breulet H.</t>
  </si>
  <si>
    <t>h.breulet@issep.be</t>
  </si>
  <si>
    <t>Université de Liège, Université Libre de Bruxelles, Engie, INERIS, CRM</t>
  </si>
  <si>
    <t>Dyakov I, Bergmans B.</t>
  </si>
  <si>
    <t>Tracing native and inoculated Rhizophagus irregularis in three potato cultivar (Charlotte, Nicola and Bintje) grown under field conditions</t>
  </si>
  <si>
    <t xml:space="preserve">inoculate the Rhizophagus irregularis MUCL 41833 on three potato cultivar under field conditions in Belgium and detection of the markers by Real-Time quantitative PCR </t>
  </si>
  <si>
    <t>https://www.cra.wallonie.be/fr/tracing-native-and-inoculated-rhizophagus-irregularis-in-three-potato-cultivar-charlotte-nicola-and-bintje-grown-under-field-conditions-2017</t>
  </si>
  <si>
    <t>Alaux P., Huret S., Declerck S., Cranenbrouck S., César V.</t>
  </si>
  <si>
    <t>Les résultats au fil des ans de l'essai MILVAR à Libramont FIWAP</t>
  </si>
  <si>
    <t>MilVar</t>
  </si>
  <si>
    <t>Evaluer la sensibilité au mildiou (Phytophthora infestans) du feuillage d’un panel de variétés de pomme de terre</t>
  </si>
  <si>
    <t>http://fiwap.be/wp-content/uploads/2020/05/1712PdtBioEssaiMilvar.pdf</t>
  </si>
  <si>
    <t>Ryckmans D.</t>
  </si>
  <si>
    <t>Phenotypic and genotypic characteristics of Belgian isolates of Phytophthora infestans in 2013-2016</t>
  </si>
  <si>
    <t>To teste a phenotypic characteristics of isolates of Phytophtora infestans</t>
  </si>
  <si>
    <t>https://www.cra.wallonie.be/fr/phenotypic-and-genotypic-characteristics-of-belgian-isolates-of-phytophthora-infestans-in-2013-2016-2017</t>
  </si>
  <si>
    <t>protection des cultures, suivi environnemental</t>
  </si>
  <si>
    <t>Le chancre du châtaignier, une nouvelle problématique phytosanitaire en Wallonie</t>
  </si>
  <si>
    <t>https://www.cra.wallonie.be/fr/le-chancre-du-chataignier-une-nouvelle-problematique-phytosanitaire-en-wallonie-2017</t>
  </si>
  <si>
    <t>Teng F., Coppolino G., Delahaye L., Herman M.</t>
  </si>
  <si>
    <t>Chataigne</t>
  </si>
  <si>
    <t>gestion durable, suivi environnemental</t>
  </si>
  <si>
    <t>Observatoire Wallon de la Santé des Forêts</t>
  </si>
  <si>
    <t>OWSF</t>
  </si>
  <si>
    <t>Recherches relatives à la protection phytosanitaire des forêts en Wallonie</t>
  </si>
  <si>
    <t>https://www.cra.wallonie.be/fr/owsf</t>
  </si>
  <si>
    <t>Observatoire Wallon de la Santé des Forêt - SPW, CRA-W</t>
  </si>
  <si>
    <t>Schmitz S., San Martin G.</t>
  </si>
  <si>
    <t>phénotypage, résistance</t>
  </si>
  <si>
    <t>Assessing cultivar resistance to Sitodiplosis mosellana (Géhin) (Diptera: Cecidomyiidae) using a phenotyping method under semi-field conditions.</t>
  </si>
  <si>
    <t>https://www.cra.wallonie.be/fr/assessing-cultivar-resistance-to-sitodiplosis-mosellana-gehin-diptera-cecidomyiidae-using-a-phenotyping-method-under-semi-field-conditions-2017</t>
  </si>
  <si>
    <t>lutte intégrée contre les ravageurs.</t>
  </si>
  <si>
    <t>https://www.cra.wallonie.be/fr/lutte-integree-contre-les-ravageurs-2017</t>
  </si>
  <si>
    <t>Hautier L., De Proft M.</t>
  </si>
  <si>
    <t>bioagresseur, bioinformatique, protection des cultures</t>
  </si>
  <si>
    <t>Monitoring des vols de cécidomyie orange du blé, Sitodiplosis mosellana (Géhin), et de cécidomyie équestre, Haplodiplosis marginata (von Roser), à l’aide de pièges à phéromone.</t>
  </si>
  <si>
    <t>https://www.cra.wallonie.be/fr/monitoring-des-vols-de-cecidomyie-orange-du-ble-sitodiplosis-mosellana-gehin-et-de-cecidomyie-equestre-haplodiplosis-marginata-von-roser-a-laide-de-pieges-a-pheromone-2017</t>
  </si>
  <si>
    <t>Laurent P., De Proft M.</t>
  </si>
  <si>
    <t>analyse physico-chimique, pollution chimique, télédétection spatiale</t>
  </si>
  <si>
    <t>Land Use,Land Use Change and Forestry - LULUCF</t>
  </si>
  <si>
    <t xml:space="preserve"> EO4 LULUCF</t>
  </si>
  <si>
    <t>Vise à mettre au point une méthode d'extraction de ces informations afin de faciliter et d’améliorer les estimations des superficies des terres du secteur LULUCF.</t>
  </si>
  <si>
    <t>https://www.issep.be/wp-content/uploads/Projet-EO4LULUCF.pdf</t>
  </si>
  <si>
    <t>Close O.</t>
  </si>
  <si>
    <t>o.close@issep.be</t>
  </si>
  <si>
    <t>CRA-W, Gembloux Agro Bio-Tech - Université de Liège, VMM, IBGE - BIM, IR-CélineE, SG - GEOM - SPW, SPW, ISSeP, AWAC</t>
  </si>
  <si>
    <t>biostatistique, indicateur, pesticide, santé humaine</t>
  </si>
  <si>
    <t>Estimation quantitative des utilisations de produits phytopharmaceutiques par les différents secteurs d’activité - Projet "indicateurs pesticide" - 2017</t>
  </si>
  <si>
    <t>EQPP - 2017</t>
  </si>
  <si>
    <t>Actualiser la répartition des quantités vendues de toutes les substances actives présentes sur le marché belge par type d’utilisateurs et par catégorie de substances actives pour les années 2014 et 2015, estimer les quantités de substances actives utilisées dans le secteur agricole à l’échelle de la Wallonie pour les années 2014 et 2015</t>
  </si>
  <si>
    <t>http://etat.environnement.wallonie.be/files/Studies/Rapport_final-Convention_7.pdf</t>
  </si>
  <si>
    <t>SPW Agriculture ressource naturelle et Environnement, CORDER asbl, ELIM - ELI - Université Catholique de Louvain</t>
  </si>
  <si>
    <t>Etude des maladies et des ravageurs associés au genévrier commun en Belgique</t>
  </si>
  <si>
    <t>LIFE14</t>
  </si>
  <si>
    <t>Evaluer l'impact des causes phytosantaires de dépérissement de  genévrier commun</t>
  </si>
  <si>
    <t>https://www.corder.be/fr/node/108</t>
  </si>
  <si>
    <t>SPW, Clinique des Plantes - CORDER asbl</t>
  </si>
  <si>
    <t>Juniperus communis L.</t>
  </si>
  <si>
    <t>LIFE14 IPE/BE/000002 BNIP</t>
  </si>
  <si>
    <t>encadrement scientifique et technique, sensibilisation</t>
  </si>
  <si>
    <t>écoagriculture, gestion des ressources, ressource naturelle, territoire transfrontalier</t>
  </si>
  <si>
    <t>NOE / NOAH : Un réseau partagé de reconnexions écologiques innovantes et citoyennes en Grande Région</t>
  </si>
  <si>
    <t>NOE/NOAH</t>
  </si>
  <si>
    <t>un réseau partagé de reconnexions écologiques innovantes et citoyennes en Grand Région</t>
  </si>
  <si>
    <t>http://www.coop-site.net/Botrange/?NoE</t>
  </si>
  <si>
    <t>Crutzen F.</t>
  </si>
  <si>
    <t>Parc Naturel Hautes Fagnes Eifel</t>
  </si>
  <si>
    <t>florine.crutzen@botrange.be</t>
  </si>
  <si>
    <t>Ville de differdange, centre Pompidou Metz, syndicat de coopération pour le Parc Naturel Régional des Vosges du Nord, Metz métropole, PNHFE - commission de gestion du Parc naturel Hautes Fagnes - Eifel, association TCRM BLIDA, province de Liège, Biosphärenreservat Pfälzerwald-Nordvogesen / Naturpark Pfälzerwald, Natagora asbl, Les domaines touristiques du Vallon de la Lembree, ville de Luxembourg, ville de Verviers, Université de Liège, Hochschule für Musik Saar, Stiftung Saarländischer Kulturbesitz, département de la ruralité et des cours d'eau - SPW Agriculture ressource naturelle et Environnement, Syndicat mixte du musée de la mine, Université de Lorraine, Naturpark Nordeifel e.V - NRW, Naturpark Nordeifel e.V - RLP, Institut européen d'écologie, Conseil départemental de Meurthe et Moselle, Stadt Trier, Université du Luxembourg</t>
  </si>
  <si>
    <t>CE - FEDER - INTERREG, Wallonie</t>
  </si>
  <si>
    <t>agroalimentaire, pesticide</t>
  </si>
  <si>
    <t>Développement de bio-pesticide ou de répulsifs sur base d'extraits naturels obtenus à partir de co-produits agricoles, agro-industriels et agro-forestiers wallons.</t>
  </si>
  <si>
    <t>WALBIOPEST</t>
  </si>
  <si>
    <t>Développer des bio-pesticide à base d’extraits naturels issus de co-produits agricoles, forestiers et agro-industriels disponibles en Région wallonne</t>
  </si>
  <si>
    <t>https://agriculture.wallonie.be/resultat-de-l-appel-recherche-2017</t>
  </si>
  <si>
    <t>Cuvelier R.</t>
  </si>
  <si>
    <t>Celabor</t>
  </si>
  <si>
    <t>roland.cuvelier@celabor.be</t>
  </si>
  <si>
    <t>CELABOR, Centre de ressources en extraction végétale et chimie, Unité Protection des Plantes et Éco-toxicologie - CRA-W, Unité Biomasse, bioproduits et énergie - CRA-W</t>
  </si>
  <si>
    <t>biostatistique, qualité nutritionnelle</t>
  </si>
  <si>
    <t>Les blés 2017 sous l'angle de la qualité : Rien de particulier, et des teneurs en protéines faiblardes</t>
  </si>
  <si>
    <t>https://www.cra.wallonie.be/en/les-bles-2017-sous-langle-de-la-qualite-rien-de-particulier-et-des-teneurs-en-proteines-faiblardes-2017</t>
  </si>
  <si>
    <t>Sous l'oeil du Département Valorisation des productions (CRA-W): Des milliers d'échantillons de céréales passés au crible.</t>
  </si>
  <si>
    <t>Analyses de la qualité des céréales menées dans le laboratoire de technologie céréalière du CRA-W</t>
  </si>
  <si>
    <t>https://www.cra.wallonie.be/en/sous-loeil-du-departement-valorisation-des-productions-cra-w-des-milliers-dechantillons-de-cereales-passes-au-crible-2017</t>
  </si>
  <si>
    <t>biopesticide</t>
  </si>
  <si>
    <t>Les biopesticide de plus en plus étudiés</t>
  </si>
  <si>
    <t>https://www.cra.wallonie.be/fr/les-biopesticide-de-plus-en-plus-etudies-2017</t>
  </si>
  <si>
    <t>De Ryckel B.</t>
  </si>
  <si>
    <t>analyse physico-chimique, phénotypage</t>
  </si>
  <si>
    <t>Could indolic glucosinolates root profiling be correlated to Brassica napus L. cadmium stress tolerance?</t>
  </si>
  <si>
    <t>https://www.cra.wallonie.be/fr/could-indolic-glucosinolates-root-profiling-be-correlated-to-brassica-napus-l-cadmium-stress-tolerance-2017</t>
  </si>
  <si>
    <t>analyse physico-chimique, pesticide, phénotypage</t>
  </si>
  <si>
    <t>Phenotyping of Brassica napus L. plantlets affected during in vitro growth by the presence of epoxiconazole - 2017</t>
  </si>
  <si>
    <t>https://www.cra.wallonie.be/fr/phenotyping-of-brassica-napus-l-plantlets-affected-during-in-vitro-growth-by-the-presence-of-epoxiconazole-oral-communication-2017</t>
  </si>
  <si>
    <t>Blondel A., Ducat N., Pigeon O., Fauconnier M. L., Druart P.</t>
  </si>
  <si>
    <t>analyse physico-chimique, pesticide, phénotypage, stress abiotique</t>
  </si>
  <si>
    <t>Using phenotyping and complementary VOC profiling approach to investigate physiological response of Brassica napus L. plantlets under cadmium and epoxiconazole abiotic stresses.</t>
  </si>
  <si>
    <t>Analyse VOC profile with a non-destructive method in parallel to this phenotype characterization in absence of interferences with uncontrolled environmental conditions</t>
  </si>
  <si>
    <t>https://www.cra.wallonie.be/fr/using-phenotyping-and-complementary-voc-profiling-approach-to-investigate-physiological-response-of-brassica-napus-l-plantlets-under-cadmium-and-epoxiconazole-abiotic-stresses-2017</t>
  </si>
  <si>
    <t>Geerts P., Druart P., Blondel A., Fauconnier M. L.</t>
  </si>
  <si>
    <t>essai variétal, fertilisation</t>
  </si>
  <si>
    <t>culture expérimentale, gestion des sols, technique agricole</t>
  </si>
  <si>
    <t>Nutrition azotée de l'épeautre en Ardenne et en région limoneuse</t>
  </si>
  <si>
    <t>Fumure azotée d'épautre en région limoneuse Gembloux et en Ardenne</t>
  </si>
  <si>
    <t>https://www.cra.wallonie.be/fr/nutrition-azotee-de-lepeautre-en-ardenne-et-en-region-limoneuse-2017</t>
  </si>
  <si>
    <t>CRA-W, Université de Liège, Université Catholique de Louvain, Centre de Michamps asbl, SPW Agriculture ressource naturelle et Environnement</t>
  </si>
  <si>
    <t xml:space="preserve"> Meza R., Cremer S., De Toffoli M., Lambert R., Sinnaeve G., Bodson B., Dumont B.</t>
  </si>
  <si>
    <t>Epautre</t>
  </si>
  <si>
    <t>agrochimie, spectroscopie</t>
  </si>
  <si>
    <t>Quantification of roots by the use of NIR hyperspectral imaging and chemometrics</t>
  </si>
  <si>
    <t>https://www.cra.wallonie.be/fr/quantification-of-roots-by-the-use-of-nir-hyperspectral-imaging-and-chemometrics-2017</t>
  </si>
  <si>
    <t>Hiel M. P., Baeten V., Bodson B., Fernandez Pierna J. A.</t>
  </si>
  <si>
    <t>impact, pesticide, ressource en eau, santé humaine, suivi environnemental</t>
  </si>
  <si>
    <t>STation d’Epuration</t>
  </si>
  <si>
    <t>STEP-PE</t>
  </si>
  <si>
    <t>STation d’EPuration : leur impact sur la Perturbation Endocrinienne en milieu aquatique en Région wallonne et leur efficacité de traitement</t>
  </si>
  <si>
    <t>https://www.issep.be/wp-content/uploads/Projet-STEP-PE.pdf</t>
  </si>
  <si>
    <t>Chalon C.</t>
  </si>
  <si>
    <t>c.chalon@issep.be</t>
  </si>
  <si>
    <t>LDPH - Université de Liège, Laboratoire de morphologie fonctionnelle et evolutive - Université de Liège, URBE, ISSeP</t>
  </si>
  <si>
    <t>biocontrôle, ressource en eau, suivi environnemental</t>
  </si>
  <si>
    <t>Echantillonneurs passifs et intégrateurs : bilan quantitatif des polluants émis</t>
  </si>
  <si>
    <t>ECHAPA</t>
  </si>
  <si>
    <t>Evaluation de l’apport potentiel des échantillonneurs passifs et intégrateurs dans les stratégies de contrôle de la qualité des eaux de surface en Région wallonne</t>
  </si>
  <si>
    <t>https://www.issep.be/wp-content/uploads/Projet-ECHAPA.pdf</t>
  </si>
  <si>
    <t>ISSeP, VMM, CRA-W, Université de Liège, Université Antwerpen, SPW</t>
  </si>
  <si>
    <t>Leroy D.</t>
  </si>
  <si>
    <t>pesticide, ressource en eau</t>
  </si>
  <si>
    <t>pesticide et métabolites de pesticide dans les eaux souterraines wallonnes : Résultats du projet BIODIEN - BIODIEN projet</t>
  </si>
  <si>
    <t>BIODIEN</t>
  </si>
  <si>
    <t>Protection de la santé publique et de l’environnement</t>
  </si>
  <si>
    <t>https://www.issep.be/biodien-2/</t>
  </si>
  <si>
    <t>ISSeP (DLA/CCO, DRC/CEX, DLA/CMB), SWDE, CRA-W</t>
  </si>
  <si>
    <t>Nott K., Burlion N., Chalon C., Galloy A., Marneffe Y., Nix P., Carbonnelle P., Ronkart S., Delvaux A., Pigeon O., Rousseau G., Delloye F., Brahy V., Canisius M. F.</t>
  </si>
  <si>
    <t>Mesurer pour mieux agir. Changement climatique et agriculture : se poser les bonnes questions.</t>
  </si>
  <si>
    <t>https://www.cra.wallonie.be/en/mesurer-pour-mieux-agir-changement-climatique-et-agriculture-se-poser-les-bonnes-questions-2017</t>
  </si>
  <si>
    <t>Dehareng F.</t>
  </si>
  <si>
    <t>pesticide, ressource génétique, sélection variétale</t>
  </si>
  <si>
    <t>Culture In Vitro</t>
  </si>
  <si>
    <t>CIV</t>
  </si>
  <si>
    <t>Laboratoire de micropropagation et d’assainissement végétal</t>
  </si>
  <si>
    <t>https://www.cra.wallonie.be/fr/civ</t>
  </si>
  <si>
    <t>Geerts P.</t>
  </si>
  <si>
    <t>p.geerts@cra.wallonie.be</t>
  </si>
  <si>
    <t>bioinformatique, culture</t>
  </si>
  <si>
    <t>Fractionnement et conversion de résidus de céréales et plantes cellulosiques en molécules d'intérêt: tensio-actifs et carboxylates plateforme à moyennes chaînes</t>
  </si>
  <si>
    <t>e-BIO2CHEM</t>
  </si>
  <si>
    <t>https://agriculture.wallonie.be/resultat-de-l-appel-recherche-2017?inheritRedirect=true#e-BIO2CHEM</t>
  </si>
  <si>
    <t>Gerin P.</t>
  </si>
  <si>
    <t>ressource en eau</t>
  </si>
  <si>
    <t>GISREAUX - Towards an increased collaboration between public laboratories in the Walloon water sector</t>
  </si>
  <si>
    <t>https://www.cra.wallonie.be/fr/gisreaux-towards-an-increased-collaboration-between-public-laboratories-in-the-walloon-water-sector-2017</t>
  </si>
  <si>
    <t>Canisius M. F., Nott K., Ronkart S., Pigeon O., Rousseau G., Ruelle M., Brahy V., Delloye F.</t>
  </si>
  <si>
    <t>De l’orge brassicole pour du micromaltage en Wallonie</t>
  </si>
  <si>
    <t>https://www.cra.wallonie.be/en/de-lorge-brassicole-pour-du-micromaltage-en-wallonie-2017</t>
  </si>
  <si>
    <t>Louppe H., Gofflot S., Winandy S.</t>
  </si>
  <si>
    <t>Le houblon et sa culture Partie 1</t>
  </si>
  <si>
    <t>https://www.cra.wallonie.be/fr/le-houblon-et-sa-culture-partie-1-2017</t>
  </si>
  <si>
    <t xml:space="preserve">Louppe H., Steyer S., Winandy S. </t>
  </si>
  <si>
    <t>Houblon</t>
  </si>
  <si>
    <t>production agricole, résistance, technique agricole</t>
  </si>
  <si>
    <t>Le houblon et sa culture Partie 2</t>
  </si>
  <si>
    <t>https://www.cra.wallonie.be/fr/le-houblon-et-sa-culture-partie-2-2017</t>
  </si>
  <si>
    <t>gestion agricole, gestion des sols, production agricole, télédétection spatiale</t>
  </si>
  <si>
    <t>UAV borne spectrometers for high resolution soil and crop monitoring</t>
  </si>
  <si>
    <t>UAVSoil</t>
  </si>
  <si>
    <t>Optimisation de la gestion agricole à l’échelle de la parcelle par l’utilisation d’images issues de capteurs embarqués sur drone pour caractériser l’hétérogénéité de la culture et du sol</t>
  </si>
  <si>
    <t>https://www.cra.wallonie.be/fr/uavsoil</t>
  </si>
  <si>
    <t>CRA-W, Université Catholique de Louvain, Helmholtz-Zentrum Potsdam Deutsches GeoForschungsZentrum</t>
  </si>
  <si>
    <t>Van Wesemael B., Chabrillat S., Curnel Y., Planchon V.,  Limbourg Q., Raspini L.</t>
  </si>
  <si>
    <t>Enquête sur l'utilisation réelle des pesticide</t>
  </si>
  <si>
    <t>Déterminer si les pratiques liées à l’agriculture de conservation sont favorables à l’environnement, au niveau de l’utilisation des produits phytos.</t>
  </si>
  <si>
    <t>http://www.greenotec.be/pages/etudes/enquete-sur-l-utilisation-reelle-des-pesticide.html</t>
  </si>
  <si>
    <t>Madec M., Constance R., Aminot Q.</t>
  </si>
  <si>
    <t>Screening of endocrine disruptors in walloon waters</t>
  </si>
  <si>
    <t>https://www.cra.wallonie.be/fr/screening-of-endocrine-disruptors-in-walloon-waters-2017</t>
  </si>
  <si>
    <t>Nott K., Burlion N., Carbonnelle P., Chalon C., Delvaux A., Galloy A., Marneffe Y., Pigeon O., Ronkart S., Rousseau G., Brahy V., Delloye F.</t>
  </si>
  <si>
    <t>produit phytopharmaceutique, qualité de l'air</t>
  </si>
  <si>
    <t>Evolution of ambient air concentrations of 46 pesticide in Wallonia, Belgium in summer 2015</t>
  </si>
  <si>
    <t>https://www.cra.wallonie.be/fr/evolution-of-ambient-air-concentrations-of-46-pesticide-in-wallonia-belgium-in-summer-2015-2017</t>
  </si>
  <si>
    <t>Galloy A., Gérard G., Pigeon O., Delvaux A., Remy S.</t>
  </si>
  <si>
    <t>encadrement scientifique et technique, qualité de l'eau, sensibilisation</t>
  </si>
  <si>
    <t>gestion des ressources, pollution chimique, ressource en eau, territoire transfrontalier</t>
  </si>
  <si>
    <t>Développement d'une approche intégrée pour le diagnostic de la qualité des eaux de la Meuse</t>
  </si>
  <si>
    <t>DIADeM</t>
  </si>
  <si>
    <t>identifier et mesurer les perturbations dues aux rejets des stations d’épuration –STEPs- (notamment des résidus médicamenteux) sur les organismes aquatiques du milieu récepteur.</t>
  </si>
  <si>
    <t>https://www.interregdiadem.eu/</t>
  </si>
  <si>
    <t>Kestemont P.</t>
  </si>
  <si>
    <t xml:space="preserve">patrick.kestemont@unamur.be </t>
  </si>
  <si>
    <t>Université de Namur, Université de Reims, Université de Liège, Irstea, INERIS, La Société Wallonne des Eaux, CER Groupe, EPAMA EPTB Meuse, SPGE, ACCUSTICA, Agence de l'Eau - Rhine-Meuse, Contrat de rivière Haute-Meuse asbl, crsa, Ardenne Metropole</t>
  </si>
  <si>
    <t xml:space="preserve">Geffard A., Courcy M., Delaunay C., Gernez E., Fufza A.,Batoulle S., Beaudouin R., De Laender F. </t>
  </si>
  <si>
    <t>CE - FEDER, Wallonie - SPW - DGARNE</t>
  </si>
  <si>
    <t>contrôle des maladies, méthode alternative</t>
  </si>
  <si>
    <t>bioagresseur, culture, lutte</t>
  </si>
  <si>
    <t>Une nouvelle technologie de protection durable des arbres contre les insectes ravageurs : l’injection directe d’huiles essentielles</t>
  </si>
  <si>
    <t>TREE-INJECTION</t>
  </si>
  <si>
    <t>La création d’une nouvelle méthode de protection des arbres contre les insectes ravageurs</t>
  </si>
  <si>
    <t>Hance T.</t>
  </si>
  <si>
    <t>Wallonie - SPW Agriculture</t>
  </si>
  <si>
    <t>Evaluation du risque, pour les abeilles, de l’exposition aux pesticide systémiques et aux stress nutritionnels via le pollen</t>
  </si>
  <si>
    <t>PolBEES</t>
  </si>
  <si>
    <t>https://www.cra.wallonie.be/fr/polbees</t>
  </si>
  <si>
    <t>CRA-W, CARI, Université de Namur, Université Libre de Bruxelles</t>
  </si>
  <si>
    <t>San Martin G., Mingeot D., Dubois B., Delvaux A., Rousseau G., Mauro S., Gofflot S., Fumière O., Janssen E., Bruneau E, Simon N., Renard P., Arnould T., Vereecken N., Pigeon O.</t>
  </si>
  <si>
    <t>Protection intégrée des semis et des jeunes emblavures - 2017</t>
  </si>
  <si>
    <t>https://www.cra.wallonie.be/fr/protection-integree-des-semis-et-des-jeunes-emblavures-2017</t>
  </si>
  <si>
    <t>analyse physico-chimique, technique agricole</t>
  </si>
  <si>
    <t>Comparison of two laboratory-scale ensiling methods to assess effect of reducing sugars</t>
  </si>
  <si>
    <t>https://www.cra.wallonie.be/fr/comparison-of-two-laboratory-scale-ensiling-methods-to-assess-effect-of-reducing-sugars-2017</t>
  </si>
  <si>
    <t>Decruyenaere V., Beckers Y., Froidmont E.</t>
  </si>
  <si>
    <t>Innovative silage additives to reduce proteolysis in the silo</t>
  </si>
  <si>
    <t>Identifier les additifs capables de réduire les pertes dans le silo et potentiellement efficaces pour améliorer l'efficacité de l'ensilage.</t>
  </si>
  <si>
    <t>https://www.cra.wallonie.be/fr/innovative-silage-additives-to-reduce-proteolysis-in-the-silo-2017</t>
  </si>
  <si>
    <t>culture, pesticide, résistance</t>
  </si>
  <si>
    <t>Effectiveness of lime sulphur and other inorganic fungicides against pear scab as affected by rainfall and timing application.</t>
  </si>
  <si>
    <t>Determine, under controlled conditions, the preventive and curative action and the rainfastness of such new fungicide formulations available for organic pear farming</t>
  </si>
  <si>
    <t>https://www.cra.wallonie.be/fr/effectiveness-of-lime-sulphur-and-other-inorganic-fungicides-against-pear-scab-as-affected-by-rainfall-and-timing-application-2017</t>
  </si>
  <si>
    <t>Song J., Fauche F., Choi J., Lateur M.</t>
  </si>
  <si>
    <t>http://link.springer.com/article/10.1007/s41348-017-0085-9</t>
  </si>
  <si>
    <t>La protection phytosanitaire en arboriculture – focus tavelure.</t>
  </si>
  <si>
    <t>https://www.cra.wallonie.be/fr/la-protection-phytosanitaire-en-arboriculture-focus-tavelure-2017</t>
  </si>
  <si>
    <t>bioagresseur, biocontrôle, pesticide</t>
  </si>
  <si>
    <t>A large field trial to assess the short-term and long-term effects of several 4 insecticides used to control the pollen beetle on parastic hymenoptera in oilseed rape</t>
  </si>
  <si>
    <t>Evaluer les effets de plusieurs insecticides utilisés pour lutter contre le coléoptère du pollen sur les hyménoptères parasites dans le colza</t>
  </si>
  <si>
    <t>https://www.cra.wallonie.be/fr/a-large-field-trial-to-assess-the-short-term-and-long-term-effects-of-several-4-insecticides-used-to-control-the-pollen-beetle-on-parastic-hymenoptera-in-oilseed-rape-2017</t>
  </si>
  <si>
    <t>culture, contrôle des ravageurs</t>
  </si>
  <si>
    <t>Les altises américaines de la pomme de terre, enseignement de deux années de recherches</t>
  </si>
  <si>
    <t>https://www.cra.wallonie.be/fr/les-altises-americaines-de-la-pomme-de-terre-enseignement-de-deux-annees-de-recherches-2017</t>
  </si>
  <si>
    <t>Liste de Sélectivité des pesticide vis-à-vis des insectes utiles en pomme de terre</t>
  </si>
  <si>
    <t>https://www.cra.wallonie.be/fr/liste-de-selectivite-des-pesticide-vis-a-vis-des-insectes-utiles-en-pomme-de-terre-2017</t>
  </si>
  <si>
    <t>agrochimie, protection des cultures, stress abiotique</t>
  </si>
  <si>
    <t>In vitro screening of durum wheat against water-stress mediated through polyethylene glycol</t>
  </si>
  <si>
    <t>Evaluate three durum wheat (Triticum durum Desf.) genotypes response to water stress at callus induction and plant regeneration levels</t>
  </si>
  <si>
    <t>https://www.cra.wallonie.be/fr/in-vitro-screening-of-durum-wheat-against-water-stress-mediated-through-polyethylene-glycol-2017</t>
  </si>
  <si>
    <t>Delporte F., Muhovski Y., Djekoun A., Watillon B.</t>
  </si>
  <si>
    <t>http://dx.doi.org/10.1016/j.jgeb.2017.04.004</t>
  </si>
  <si>
    <t>pollution chimique, santé humaine, suivi environnemental</t>
  </si>
  <si>
    <t>CARIBOUH</t>
  </si>
  <si>
    <t>Dresser le diagnostic de l’impact sur la santé humaine et sur l’environnement de certains polluants émergents potentiellement présents dans les boues de STEP wallonnes utilisées comme amendement de sols agricoles.</t>
  </si>
  <si>
    <t>https://www.issep.be/wp-content/uploads/Projet-Caribouh.pdf</t>
  </si>
  <si>
    <t>Kech C.</t>
  </si>
  <si>
    <t>c.kech@issep.be</t>
  </si>
  <si>
    <t>Cellule de Chimie Organique, Cellule Ecotoxicologie, Cellule Environnement et Santé</t>
  </si>
  <si>
    <t>La gestion patrimoniale des forêts anciennes de Wallonie (Belgique) - 2017</t>
  </si>
  <si>
    <t>https://www.cra.wallonie.be/fr/la-gestion-patrimoniale-des-forets-anciennes-de-wallonie-belgique-2017</t>
  </si>
  <si>
    <t>Kervyn T.</t>
  </si>
  <si>
    <t>Scohy J. P., Collette O., Hardy B., Delahaye F., Wibail L., Jacquemin F., Dufrêne M., Claessens H.</t>
  </si>
  <si>
    <t>contrôle des ravageurs, lutte biologique, protection des cultures</t>
  </si>
  <si>
    <t>Identifying obstacles and ranking common biological control research priorities for Europe to manage most economically important pests in arable, vegetable and perennial crops.</t>
  </si>
  <si>
    <t>https://www.cra.wallonie.be/fr/identifying-obstacles-and-ranking-common-biological-control-research-priorities-for-europe-to-manage-most-economically-important-pests-in-arable-vegetable-and-perennial-crops-2017</t>
  </si>
  <si>
    <t>Lamicchane J. R.</t>
  </si>
  <si>
    <t>Bischoff-Schaefer M., Bluemel S., Dachbrodt-Saaydeh S., Dreux L., Jansen J. P., Kiss J., Köhl J., Kudsk P., Malausa T., Messéan A., Nicot P. C., Ricci P., Thibierge J., Villeneuve F.</t>
  </si>
  <si>
    <t>lutte intégrée, méthode alternative, protection phytosanitaire, résistance variétale</t>
  </si>
  <si>
    <t>production agricole, protection des cultures, ressource génétique, sélection variétale</t>
  </si>
  <si>
    <t>Gestion et valorisation des collections de ressource génétique</t>
  </si>
  <si>
    <t>GEVALRESGEN</t>
  </si>
  <si>
    <t>https://www.cra.wallonie.be/fr/gevalresgen</t>
  </si>
  <si>
    <t>CRA-W, ILVO, Katholieke Universiteit Leuven, SPW - DAEA, Université Catholique de Louvain, Université Libre de Bruxelles, Université de Liège, Gembloux Agro Bio-Tech - Université de Liège</t>
  </si>
  <si>
    <t>Mingeot D., Baeten V., Sinnaeve G., Chandelier A., Schmitz S., Lateur M., Decruyenaere V., Geerts P., Gofflot S.</t>
  </si>
  <si>
    <t>écoagriculture, gestion agricole, gestion durable, sécurité alimentaire</t>
  </si>
  <si>
    <t>Manger Demain</t>
  </si>
  <si>
    <t>Réduction des pertes alimentaires pour les maillons producteurs et artisans-transformateurs, Mise en place d’un lien fort entre alimentation et production</t>
  </si>
  <si>
    <t>https://www.mangerdemain.be/</t>
  </si>
  <si>
    <t>Legrain M.</t>
  </si>
  <si>
    <t>marie.legrain@mangerdemain.be</t>
  </si>
  <si>
    <t>Manger Demain, SoCoPro asbl</t>
  </si>
  <si>
    <t>Outdoor and Indoor Exposure</t>
  </si>
  <si>
    <t>OIE</t>
  </si>
  <si>
    <t>Identifier précisément la pollution atmosphérique due au trafic dans l’air ambiant et l’air intérieur</t>
  </si>
  <si>
    <t>https://www.issep.be/wp-content/uploads/Projet-OIE.pdf</t>
  </si>
  <si>
    <t>AWAC, Bruxelles-Environnement, CECOTEPE, CENAERO, IMOB, VITO, ISSeP</t>
  </si>
  <si>
    <t>production commerciale, transformation des résidus</t>
  </si>
  <si>
    <t>production agricole, suivi environnemental</t>
  </si>
  <si>
    <t>Comparative life cycle assessment of torrefied pellet production from five lignocellulosic biomass types</t>
  </si>
  <si>
    <t>To evaluate the potential environmental benefit of the production of wood torrefied pellets compared to wood pellets, also studies the possibility of using alternative sources of lignocellulosic biomass for pellet production</t>
  </si>
  <si>
    <t>https://www.cra.wallonie.be/fr/comparative-life-cycle-assessment-of-torrefied-pellet-production-from-five-lignocellulosic-biomass-types-2017</t>
  </si>
  <si>
    <t>Loriers A.</t>
  </si>
  <si>
    <t>a.loriers@cra,wallonie.be</t>
  </si>
  <si>
    <t>Planchon V., Godin B., Delcarte J., Stilmant D., Van Stappen F.</t>
  </si>
  <si>
    <t>Grünes Land Eifel-Ardennen ou Région herbagère de l’Eifel-Ardennes</t>
  </si>
  <si>
    <t>GLEA</t>
  </si>
  <si>
    <t>Gestion de la prairie, avec la recommandation variétale, les essais (de persistance… ) ou encore le conseil</t>
  </si>
  <si>
    <t>http://www.fourragesmieux.be/divers_collaboration_glea.html</t>
  </si>
  <si>
    <t>Luxen P.</t>
  </si>
  <si>
    <t>Association autrichienne pour la promotion de la prairie - At, Agra-Ost asbl, Centre Nature de Botrange, Faculté d'ingénerie biologique agronomique et environnementale - Université Catholique de Louvain, CRPHYTO - CORDER asbl, Département Sciences du vivant-CRA-W, Département Valorisation des productions agricoles - CRA-W, Département Agriculture et milieu naturel-CRA-W, Service Technico-Economique - AWE, Fourrages Mieux, Gembloux Agro Bio-Tech - Université de Liège, Direction Générale Statistique et Information économique, SPW, PROTECT'eau asbl, BS - TI Technisches Institut St.Vith, Université Libre de Bruxelles, ADCF - Ch, DLR Eifel - De</t>
  </si>
  <si>
    <t>Goffin C., Krautzer B., Potsch E., Lambert R., Decamps C., Diederich F., Destain J. P., Knoden D., Cremer S., Widar J., SPF Economie, Paquet M., J., Georges B., Ortmanns P., Jeangros B., Lorenz A., Thiex S., Franken-Welz H.</t>
  </si>
  <si>
    <t>Wallonie, Communauté germanophone Belgique, Land de Rhénamie-Palatinat Allemagne</t>
  </si>
  <si>
    <t>pathologie végétale, produit phytopharmaceutique</t>
  </si>
  <si>
    <t>Analytical strategies used to develop a multi active ingredient method for QC of Public health pesticide</t>
  </si>
  <si>
    <t>https://www.cra.wallonie.be/fr/analytical-strategies-used-to-develop-a-multi-active-ingredient-method-for-qc-of-public-health-pesticide-2017</t>
  </si>
  <si>
    <t>Mabon N.</t>
  </si>
  <si>
    <t>Baes M., Pigeon O.</t>
  </si>
  <si>
    <t>essai variétal, produit phytopharmaceutique, protection phytosanitaire</t>
  </si>
  <si>
    <t>culture expérimentale, pesticide</t>
  </si>
  <si>
    <t>Results of a Small Scale Collaborative Trial on a new CIPAC method for Alpha-cypermethrin and/or Chlorfenapyr in Technical grade Material and Long Lasting Insecticidal Net</t>
  </si>
  <si>
    <t>https://www.cra.wallonie.be/fr/results-of-a-small-scale-collaborative-trial-on-a-new-cipac-method-for-alpha-cypermethrin-andor-chlorfenapyr-in-technical-grade-material-and-long-lasting-insecticidal-net-2017</t>
  </si>
  <si>
    <t>contrôle des maladies, impact sur la santé, lutte intégrée, produit phytopharmaceutique</t>
  </si>
  <si>
    <t>biocontrôle, lutte, pesticide, protection des cultures</t>
  </si>
  <si>
    <t>Review of Interceptor G2 LN, Dawaplus 3.0 LN, Dawaplus 4.0 LN, Sumilarv 2 MR, Chlorfenapyr 240 SC</t>
  </si>
  <si>
    <t>La gestion des pesticide afin de réduire les risques pour l'homme et l'environnement</t>
  </si>
  <si>
    <t>https://www.cra.wallonie.be/fr/review-of-interceptor-g2-ln-dawaplus-30-ln-dawaplus-40-ln-sumilarv-2-mr-chlorfenapyr-240-sc-2017</t>
  </si>
  <si>
    <t>Variétés – Froment d’hiver - 2017</t>
  </si>
  <si>
    <t>https://www.cra.wallonie.be/en/varietes-froment-dhiver-2017</t>
  </si>
  <si>
    <t>Dumont B., Jacquemin G., Bacchetta R., Heens B., Mahieu O., Monfort B., Chavalle S., De Proft M., Goffart J., Gofflot S., Van Remoortel V., Sinnaeve G., Bodson B.</t>
  </si>
  <si>
    <t>écoagriculture, gestion des sols</t>
  </si>
  <si>
    <t>Grassland in Wallonia: expected location based on key ecosystem services</t>
  </si>
  <si>
    <t>https://www.cra.wallonie.be/fr/grassland-in-wallonia-expected-location-based-on-key-ecosystem-services-2017</t>
  </si>
  <si>
    <t>Hautier L., Planchon V., Burny P., Campion M., Goffart J., Stilmant D.</t>
  </si>
  <si>
    <t>Annual CIPAC/FAO/WHO Belgian Report on the Quality Control of pesticide</t>
  </si>
  <si>
    <t>https://www.cra.wallonie.be/fr/annual-cipacfaowho-belgian-report-on-the-quality-control-of-pesticide-2017</t>
  </si>
  <si>
    <t>Etienne-Thewissen F., Baes M.</t>
  </si>
  <si>
    <t>analyse physico-chimique, culture expérimentale, pesticide, technique agricole</t>
  </si>
  <si>
    <t>CIPAC Handbook O</t>
  </si>
  <si>
    <t>https://www.cra.wallonie.be/fr/cipac-method-mt-195-wash-resistance-index-of-lns-2017</t>
  </si>
  <si>
    <t>Müller M., Kozuki Y., Rodler M.</t>
  </si>
  <si>
    <t>ISBN 978-1-911009-14-6</t>
  </si>
  <si>
    <t>Subjects from the 16th FAO/WHO JMPS Closed Meeting</t>
  </si>
  <si>
    <t>https://www.cra.wallonie.be/fr/subjects-from-the-16th-faowho-jmps-closed-meeting-2017</t>
  </si>
  <si>
    <t>Müller M.</t>
  </si>
  <si>
    <t>Method Extension of Existing CIPAC Method for Pyriproxyfen And Alpha-Cypermethrin In Long Lasting Insecticidal Net - Royal guard.</t>
  </si>
  <si>
    <t>https://www.cra.wallonie.be/fr/method-extension-of-existing-cipac-method-for-pyriproxyfen-and-alpha-cypermethrin-in-long-lasting-insecticidal-net-royal-guard-2017</t>
  </si>
  <si>
    <t>Ramesh A.</t>
  </si>
  <si>
    <t>agroalimentaire, gestion des déchets, technique agricole, territoire transfrontalier</t>
  </si>
  <si>
    <t>ValBran</t>
  </si>
  <si>
    <t>Développer de nouvelles voies de valorisation du son de blé, pour la production de molécules tensio-actives à haute valeur ajoutée</t>
  </si>
  <si>
    <t>https://www.valbran.eu/fr/</t>
  </si>
  <si>
    <t>Rémond C.</t>
  </si>
  <si>
    <t>caroline.remond@univ-reims.fr</t>
  </si>
  <si>
    <t>Université de Reims Champagne Ardenne, GEC - Upicardie - Fr, laboratoire de Biophysique moléculaire aux Interfaces-Gembloux Agro Bio-Tech - Université de Liège, ValBiom asbl, Inagro, VITO, IAR - Fr, CATALISTI, GreenWin, European Regional Development Fund, Grand Est Alsace Champagne-Ardenne Lorraine, Wallonie, West - Vlaanderen</t>
  </si>
  <si>
    <t>Géradon C.</t>
  </si>
  <si>
    <t>Characterization of metallic trace elements in soils by portable X-ray fluorescence spectrometry</t>
  </si>
  <si>
    <t>https://www.cra.wallonie.be/en/characterization-of-metallic-trace-elements-in-soils-by-portable-x-ray-fluorescence-spectrometry-2017</t>
  </si>
  <si>
    <t>Rosière C.</t>
  </si>
  <si>
    <t>Godin B., Liénard A., Colinet F.</t>
  </si>
  <si>
    <t>la plateforme météo des OAD agricoles</t>
  </si>
  <si>
    <t>AGROMET</t>
  </si>
  <si>
    <t>La creation d'un réseau de stations virtuelles météorologies qui dispose de données à très heute résolution</t>
  </si>
  <si>
    <t>https://www.cra.wallonie.be/fr/agromet</t>
  </si>
  <si>
    <t>Rosillon D.</t>
  </si>
  <si>
    <t>d.rosillon@cra.wallonie.be</t>
  </si>
  <si>
    <t>CRA-W, Institut Royal Météorologique, Gembloux Agro Bio-Tech - Université de Liège, Université Catholique de Louvain, Interprovinciaal proefcentrum voor de aardappelteelt-PCA</t>
  </si>
  <si>
    <t>Tricot C., Journée M., Dumont B., Bogaert P., Vanhaverbeke P.</t>
  </si>
  <si>
    <t>La protection des plantes culture par culture – focus arboriculture</t>
  </si>
  <si>
    <t>https://www.cra.wallonie.be/fr/la-protection-des-plantes-culture-par-culture-focus-arboriculture-2017</t>
  </si>
  <si>
    <t>Sallet P.</t>
  </si>
  <si>
    <t>Thiry P., Jamar L.</t>
  </si>
  <si>
    <t>auxiliaire des cultures, ressource naturelle</t>
  </si>
  <si>
    <t>III - Ecologie de la Forêt et de l'Arbre - Coléoptères, papillons et compagnie.</t>
  </si>
  <si>
    <t>https://www.cra.wallonie.be/fr/iii-ecologie-de-la-foret-et-de-larbre-coleopteres-papillons-et-compagnie-2017</t>
  </si>
  <si>
    <t>First report of Neonectria neomacrospora on Abies grandis in Belgium</t>
  </si>
  <si>
    <t>https://www.cra.wallonie.be/fr/first-report-of-neonectria-neomacrospora-on-abies-grandis-in-belgium-2017</t>
  </si>
  <si>
    <t>Charlier A., Chandelier A.</t>
  </si>
  <si>
    <t>diagnostic, encadrement scientifique et technique, pathologie végétale, protection phytosanitaire</t>
  </si>
  <si>
    <t>analyse physico-chimique, biocontrôle, contrôle des ravageurs, gestion agricole, protection des cultures</t>
  </si>
  <si>
    <t>Laboratoire de diagnostic et d’identification des pathogènes et ravageurs des végétaux et établissement de collections biologiques de référence.</t>
  </si>
  <si>
    <t xml:space="preserve">diagnostic et identification des pathogènes et ravageurs des végétaux </t>
  </si>
  <si>
    <t>https://www.cra.wallonie.be/fr/laboratoire-de-diagnostic-et-didentification-des-pathogenes-et-ravageurs-des-vegetaux-et-etablissement-de-collections-biologiques-de-reference</t>
  </si>
  <si>
    <t>s.schmitz@cra.wallonie.be</t>
  </si>
  <si>
    <t>Bultreys A., Henriet F., Chandelier A., Steyer S.</t>
  </si>
  <si>
    <t>La maladie des bandes rouges, histoire d'une discrète progression dans les peuplements de pins noirs de Wallonie</t>
  </si>
  <si>
    <t>https://www.cra.wallonie.be/fr/la-maladie-des-bandes-rouges-histoire-dune-discrete-progression-dans-les-peuplements-de-pins-noirs-de-wallonie-2017</t>
  </si>
  <si>
    <t>Teng F., Charlier A., Delahaye L., Chandelier A.</t>
  </si>
  <si>
    <t>Pin noir</t>
  </si>
  <si>
    <t>Les maladies et ravageurs du douglas</t>
  </si>
  <si>
    <t>https://www.cra.wallonie.be/fr/les-maladies-et-ravageurs-du-douglas-2017</t>
  </si>
  <si>
    <t>auxiliaire des cultures, impact, pesticide</t>
  </si>
  <si>
    <t>The challenges of predicting pesticide exposure of honey bees at landscape level.</t>
  </si>
  <si>
    <t>Evaluate the risks of pesticide for pollinators</t>
  </si>
  <si>
    <t>https://www.cra.wallonie.be/fr/the-challenges-of-predicting-pesticide-exposure-of-honey-bees-at-landscape-level-2017</t>
  </si>
  <si>
    <t>San Martin G., Bruneau E., Delcourt B., Hautier L.</t>
  </si>
  <si>
    <t>Toxicity assessment on honey bee larvae of a repeated exposition of a systemic fungicide, boscalid.</t>
  </si>
  <si>
    <t>Understand if boscalid could be toxic for immature stages of honey bees.</t>
  </si>
  <si>
    <t>https://www.cra.wallonie.be/fr/toxicity-assessment-on-honey-bee-larvae-of-a-repeated-exposition-of-a-systemic-fungicide-boscalid-2017</t>
  </si>
  <si>
    <t>San Martin G., Bruneau E., Hautier L., Medrzycki P.</t>
  </si>
  <si>
    <t>lutte intégrée, OAD</t>
  </si>
  <si>
    <t>bioagresseur, lutte, résistance</t>
  </si>
  <si>
    <t>BetaProtTech</t>
  </si>
  <si>
    <t>Conception et validation d’un modèle de prévision et d’avertissement des maladies fongiques de la betterave avec étude des résistances et application des principes de la lutte intégrée.</t>
  </si>
  <si>
    <t>Tychon B.</t>
  </si>
  <si>
    <t>Spheres - Université de Liège, Irbab asbl, AgrOptimize</t>
  </si>
  <si>
    <t>auxiliaire des cultures, gestion agricole, gestion durable, ressource naturelle</t>
  </si>
  <si>
    <t>Ouvrage collectif "L'apiculteur au coeur des abeilles"</t>
  </si>
  <si>
    <t>Etudier les relations entre l'apiculteur et les abeilles (animaux d'élevage mi-sauvages, mi-domestiqués)</t>
  </si>
  <si>
    <t>https://researchportal.unamur.be/fr/projects/ouvrage-collectif-lapiculteur-au-coeur-des-abeilles</t>
  </si>
  <si>
    <t>Van Dam D.</t>
  </si>
  <si>
    <t>denise.vandam@unamur.be</t>
  </si>
  <si>
    <t>Eposoco - Université de Namur, Vulsoc - Université de Namur, Ilee - Université de Namur, Transitions - Université de Namur, Paths - Université de Namur</t>
  </si>
  <si>
    <t>Permentier I., Nizet J., Fayet A.</t>
  </si>
  <si>
    <t>Gestion des Adventices par Innovations de la Nutririon azotée</t>
  </si>
  <si>
    <t>GAIN</t>
  </si>
  <si>
    <t>Utilisation plus efficace de l’azote contenu dans les engrais et gestion intégrée des adventices en permettant à la plante d’intérêt d’avoir un avantage compétitif sur les plantes adventices en améliorant de manière sélective l’accès aux ressources azotées du sol pour leur croissance.</t>
  </si>
  <si>
    <t>https://agriculture.wallonie.be/resultat-de-l-appel-recherche-2017#GAIN</t>
  </si>
  <si>
    <t>Vanderschuren H.</t>
  </si>
  <si>
    <t>encadrement scientifique et technique, produit phytopharmaceutique, protection phytosanitaire</t>
  </si>
  <si>
    <t>agrochimie, biocontrôle, spectroscopie</t>
  </si>
  <si>
    <t>Contrôle de la qualité du traitement de semences de céréales</t>
  </si>
  <si>
    <t>https://www.cra.wallonie.be/fr/controle-de-la-qualite-du-traitement-de-semences-de-cereales-2017</t>
  </si>
  <si>
    <t>De Vos P.</t>
  </si>
  <si>
    <t>protection des cultures, télédétection spatiale</t>
  </si>
  <si>
    <t>NIR imaging helps improve seed QC</t>
  </si>
  <si>
    <t>https://www.cra.wallonie.be/fr/nir-imaging-helps-improve-seed-qc-2017</t>
  </si>
  <si>
    <t>culture, phénotypage</t>
  </si>
  <si>
    <t>Plant phenotyping activities at the Walloon Agricultural Research Centre</t>
  </si>
  <si>
    <t>https://www.cra.wallonie.be/fr/plant-phenotyping-activities-at-the-walloon-agricultural-research-centre-2017</t>
  </si>
  <si>
    <t>Vincke D.</t>
  </si>
  <si>
    <t>d.vincke@cra.wallonie.be</t>
  </si>
  <si>
    <t>Durenne B., Mingeot D., Escarnot E., Jacquemin G., Ben Abdallah F., Curnel Y., Mauro S., Geerts P., Lateur M., Planchon V., Baeten V., Vermeulen P., Goffart J.</t>
  </si>
  <si>
    <t>contrôle des ravageurs, impact socio-économique</t>
  </si>
  <si>
    <t>GECOMARA</t>
  </si>
  <si>
    <t>L'impact economique, écologique, environnemental et sociétal des échanges commerciaux ( introduction de ravageurs exotiques)</t>
  </si>
  <si>
    <t>https://www.cra.wallonie.be/fr/gecomara</t>
  </si>
  <si>
    <t>Watillon B.</t>
  </si>
  <si>
    <t>b.watillon@cra.wallonie.be</t>
  </si>
  <si>
    <t>CRA-W, ILVO, Université Catholique de Louvain, Université Libre de Bruxelles, Gembloux Agro Bio-Tech - Université de Liège</t>
  </si>
  <si>
    <t>lutte biologique, sélection variétale</t>
  </si>
  <si>
    <t>Stimuler les semences biologiques et la sélection végétale</t>
  </si>
  <si>
    <t>LIVESEED</t>
  </si>
  <si>
    <t>Améliorer la transparence et la compétitivité du secteur des semences et de la sélection biologiques, en encourageant une plus grande utilisation des semences biologiques</t>
  </si>
  <si>
    <t>https://ec.europa.eu/eip/agriculture/en/find-connect/projects/liveseed-boosting-organic-seed-and-plant-breeding</t>
  </si>
  <si>
    <t>IFOAM UE, Institut de recherche de l'agriculture biologique FiBL, Aegilops, AGES-at, Agrologica-dk, Agroscope - ch, AREI-Lativa, Bingenheimer Saatgut AG-de, Bionext - nl, BIOSELENA - bg, Bundesverband Naturkost Naturwaren eV - de, CREA-it, Recherche sur les plantes de Wageningen-1uis Bolk - nl, MTA ATK-hu, ÖMKI-hu, Centre de recherche biologique-uk, Rete Semi Rurali - it, Sativa Rheinau AG - ch, SEAE - es, L&amp;F Seges - dk, NARDI - ro, UBIOS - fr, Universié d'Evora - pt, UNIVPM-it, Universität Kassel - de, Graines biologiques Vitalis - nl, Université polytechnique de Valence - es</t>
  </si>
  <si>
    <t>Les résultats au fil des ans de l’essai MilVar à Libramont – 2017 - MilVar</t>
  </si>
  <si>
    <r>
      <t>Evaluer la sensibilité au mildiou (</t>
    </r>
    <r>
      <rPr>
        <i/>
        <sz val="12"/>
        <rFont val="Arial"/>
        <family val="2"/>
      </rPr>
      <t>Phytophthora infestans</t>
    </r>
    <r>
      <rPr>
        <sz val="12"/>
        <rFont val="Arial"/>
        <family val="2"/>
      </rPr>
      <t>) du feuillage d’un panel de variétés de pomme de terre</t>
    </r>
  </si>
  <si>
    <t>http://fiwap.be/documentation/les-resultats-au-fil-des-ans-de-lessai-milvar-a-libramont-2017/</t>
  </si>
  <si>
    <t>FIWAP, CRA-W</t>
  </si>
  <si>
    <t>Les journées internationales de la prairie</t>
  </si>
  <si>
    <t>Informer et conseiller les agriculteurs ; Vulgariser les bonnes pratiques de gestion des prairies ; Effectuer des comparaisons entre les trois pays (techniques culturales, législations, résultats de recherches...) ; Pemettre des échanges entre les 3 pays</t>
  </si>
  <si>
    <t>http://www.fourragesmieux.be/divers_collaboration_jip.html</t>
  </si>
  <si>
    <t xml:space="preserve"> Wallonie, le Grand-Duché-lu, le Land de Rhénanie Palatinat-de</t>
  </si>
  <si>
    <t>gestion des déchets, gestion des ressources, pollution chimique, ressource en eau</t>
  </si>
  <si>
    <t xml:space="preserve">conseils techniques personnalisés et encadrement administratif pour respecter les dispositions du Programme de Gestion Durable de l'Azote (PGDA) et la réglementation relative aux produits phytopharmaceutiques visant à réduire les risques de contamination de nos ressources en eau. </t>
  </si>
  <si>
    <t>https://protecteau.be/fr</t>
  </si>
  <si>
    <t>Wouez D.</t>
  </si>
  <si>
    <t>PROTECT'eau asbl</t>
  </si>
  <si>
    <t>dimitri.wouez@protecteau.be</t>
  </si>
  <si>
    <t>UCL, Ulg-Gembloux Agro-Bio Tech, CRA-W</t>
  </si>
  <si>
    <t>Overview of existing and new data reviewed by WHOPES for evaluation of PBO nets.</t>
  </si>
  <si>
    <t>https://www.cra.wallonie.be/fr/overview-of-existing-and-new-data-reviewed-by-whopes-for-evaluation-of-pbo-nets-2017</t>
  </si>
  <si>
    <t>Yadav R.</t>
  </si>
  <si>
    <t>est-ce lié à notre domaine de recherches ?</t>
  </si>
  <si>
    <t>Contributions of cuticle permeability and enzyme detoxification to pyrethroid resistance in the major malaria vector Anopheles gambiae</t>
  </si>
  <si>
    <t>https://www.cra.wallonie.be/fr/contributions-of-cuticle-permeability-and-enzyme-detoxification-to-pyrethroid-resistance-in-the-major-malaria-vector-anopheles-gambiae-2017</t>
  </si>
  <si>
    <t>Yahouedo G.</t>
  </si>
  <si>
    <t>Chandre F., Rossignol M., Ginibre C., Balabanidou V., Garcia Albeniz Mendez N., Pigeon O., Vontas J., Cornelie S.</t>
  </si>
  <si>
    <t>agriculture biologique, essai variétal, résistance variétale</t>
  </si>
  <si>
    <t>Variétés de céréales en agriculture biologique.</t>
  </si>
  <si>
    <t>https://www.cra.wallonie.be/en/varietes-de-cereales-en-agriculture-biologique-2018</t>
  </si>
  <si>
    <t>Legrand J., Stalport A., Mahieu O., Gofflot S., Sinnaeve G.</t>
  </si>
  <si>
    <t>contrôle des maladies, méthode alternative, produit phytopharmaceutique</t>
  </si>
  <si>
    <t>culture expérimentale, protection des cultures, résistance</t>
  </si>
  <si>
    <t>Impact of Rhizophagus irregularis MUCL 41833 on disease symptoms caused by Phytophthora infestans in potato grown under field conditions</t>
  </si>
  <si>
    <t>Alternatives approaches to control Phytophthora infestans ( to use of BioControl agents AMF, …)</t>
  </si>
  <si>
    <t>https://www.cra.wallonie.be/fr/impact-of-rhizophagus-irregularis-mucl-41833-on-disease-symptoms-caused-by-phytophthora-infestans-in-potato-grown-under-field-conditions-2018</t>
  </si>
  <si>
    <t>Alaux P.</t>
  </si>
  <si>
    <t>biocontrôle, spectroscopie</t>
  </si>
  <si>
    <t>L'innovation technologique au service de la qualité et de l'authentification des productions agricoles et alimentaires</t>
  </si>
  <si>
    <t>Déterminer des paramètres clés à suivre pour un contrôle de qualité au plus près des produits</t>
  </si>
  <si>
    <t>https://www.cra.wallonie.be/en/linnovation-technologique-au-service-de-la-qualite-et-de-lauthentification-des-productions-agricoles-et-alimentaires-2018</t>
  </si>
  <si>
    <t>encadrement scientifique et technique, indicateur environnemental, pollinisateur</t>
  </si>
  <si>
    <t>auxiliaire des cultures, gestion durable, gestion des ressources, indicateur, suivi environnemental</t>
  </si>
  <si>
    <t>pan-european assessment, monitoring, and mitigation of stressors on the health of bees</t>
  </si>
  <si>
    <t>PoshBee</t>
  </si>
  <si>
    <t>Garantir la santé durable des abeilles et de leurs services de pollinisation en Europe</t>
  </si>
  <si>
    <t>https://cordis.europa.eu/project/id/773921/fr</t>
  </si>
  <si>
    <t>Barraud A.</t>
  </si>
  <si>
    <t>Université de Mons</t>
  </si>
  <si>
    <t>alexandre.barraud@umons.ac.be</t>
  </si>
  <si>
    <t>BIOBEST Groupe NV, Université de Mons, Pensoft Publishers - Bu, Université AARHUS - Dk, EESTI Maaulikool-Ee, EESTI POLLUMAJANDUS -KAUBANDUSKODA - Ee, EESTI KUTSELISTE MESINIKE UHING - Ee, Aneses - Fr, Plateforme Biopark d'Archamps, CNRS - Fr, INRAE - Fr, Université de Bordeaux</t>
  </si>
  <si>
    <t>Zambra E., Martinet B., P-L. Zerck P-L., Gerard M., Evrard D., Brasero N., Evrard D., Vanderplanck M., Nadarajah S., Michez D.</t>
  </si>
  <si>
    <t>Elsevier</t>
  </si>
  <si>
    <t xml:space="preserve">Subvention: 773921 </t>
  </si>
  <si>
    <t>WALlonie Occupation et Utilisation du Sol</t>
  </si>
  <si>
    <t>WALOUS</t>
  </si>
  <si>
    <t>Concevoir une méthodologie opérationnelle et reproductible de cartographie de l’occupation du sol et de l’utilisation du sol, consolidée par l’analyse des besoins métiers et conforme avec les normes wallonnes et européennes.</t>
  </si>
  <si>
    <t>https://www.issep.be/wp-content/uploads/Projet-WALOUS.pdf</t>
  </si>
  <si>
    <t>Université Catholique de Louvain, Université Libre de Bruxelles, ISSeP</t>
  </si>
  <si>
    <t>Wallonie - SPW - DGO3, Wallonie - SPW - Département de la Géomatique</t>
  </si>
  <si>
    <t>culture expérimentale, indicateur</t>
  </si>
  <si>
    <t>Comparison of optical indicators for potato crop nitrogen status assessment including novel approaches based on leaf fluorescence and flavonoid content</t>
  </si>
  <si>
    <t>https://www.cra.wallonie.be/fr/comparison-of-optical-indicators-for-potato-crop-nitrogen-status-assessment-including-novel-approaches-based-on-leaf-fluorescence-and-flavonoid-content-2018</t>
  </si>
  <si>
    <t>Somatic Embryogenesis in Cherry (Prunus sp.)</t>
  </si>
  <si>
    <t>https://www.cra.wallonie.be/fr/somatic-embryogenesis-in-cherry-prunus-sp-2018</t>
  </si>
  <si>
    <t>Muhovski Y., Delporte F., Jemmali A., Druart P.</t>
  </si>
  <si>
    <t>https://www.springer.com/us/book/9783319790862</t>
  </si>
  <si>
    <t>ressource génétique, technique agricole</t>
  </si>
  <si>
    <t>Vegetative Propagation of Argania spinosa (L.) Skeels Cuttings: Effects of Nutrient Solution.</t>
  </si>
  <si>
    <t xml:space="preserve">Test the effects of the mineral composition of nutrient solution, Quoirin and Lepoivre, Murashige and Skoog, and Woody Plant Medium, cutting type and cutting position on sprouting and rooting performance of Argania spinosa </t>
  </si>
  <si>
    <t>https://www.cra.wallonie.be/fr/vegetative-propagation-of-argania-spinosa-l-skeels-cuttings-effects-of-nutrient-solution-2018</t>
  </si>
  <si>
    <t>Benbya A.</t>
  </si>
  <si>
    <t>Mdarhri Alaoui M., Gaboun F., Delporte F., Cherkaoui S.</t>
  </si>
  <si>
    <t>Argania spinosa L.</t>
  </si>
  <si>
    <t>http://dx.doi.org/10.22161/ijeab/3.4.31</t>
  </si>
  <si>
    <t>pollution chimique, santé humaine</t>
  </si>
  <si>
    <t>INDoorAIR POLLutionNETwork</t>
  </si>
  <si>
    <t>INDAIRPOLLNET</t>
  </si>
  <si>
    <t>Améliorer ensemble la santé et la qualité de vie de l’ensemble des citoyens</t>
  </si>
  <si>
    <t>https://www.issep.be/wp-content/uploads/Projet-INDAIRPOLLNET.pdf</t>
  </si>
  <si>
    <t>Université Epoka - Al, Université de Rijeka - Hr, Faculté d'Ingénierie Géotechnique - Université de Zagreb - Hr, Université de Chimie et de Technologie - Cz, Université Tchèque des Sciences de la Vie de Prague (CZU) - Cz, Université de Hrdec Kralove - Cz, Université d'Aarhus - Dk, ICIEE - Dk, TalTech - Université de Tallin - Ee, Université de l'Est de la Finlande - Fi, Institut National de la Santé et du Bien-être - Fi, CSTB - Fr, Ircelyon - Fr, Université de Lille - Fr, Aix-Marseille Université - Fr, IMT - Université de Lille - Fr,  EUFH - De, BAM - De, UBA - De, Institut de Recherche sur l'Atmosphère et l'Environnement - Université de Wuppertal - De, Université Aristote de Thessalonique - Gr, MENG - Université Aristote de Thessalonique - Gr, UCIPS - Université Hellénique Internationale (IHU) - Gr, Université de Macédonie Occidentale - Gr, Institut d'Informatique - Université de Szeged - Hu, Université Eötvös Loránd - Hu, DCU - Ie, CRAC - Université College Cork (UCC) - Ie, Université nationale d'Irlande Galway - Ie, Collège académique d'ingénierie ORT Braude - Il, ismn - CNR - It, Université de Šiauliai-Lt, Université de Technologie de Kaunas - Lt, Université Technique de Riga - Lt, FTMC - Lt, Université de Malte - Mt, TFB - Université Saint-Clément d'Ohrid de Bitola - Mk, UKIM - Mk, INESCTEC - Pl, université de technologie de Lublin - Pl, WSB - Pl, CESAM - Université d'Aveiro - Pt, ISEL - Pt, INSA - Pt, C2TN - Université de Lisbonne - Pt, SIGARRA - Université de Porto - Pt, Université de Fernando Pessoa - Pt, BEIA - Ro, Université de Novi Sad - Rs, VINCA - Rs, SVF - TUKE - Sk, airelimpio - Es, ISP - Université de Valladolid - Es, IDAEA - Es, CEAM - Es, Tengbom - Se, IVL - Se, Université de Lund - Se, SCOEH - Ch, Université des Sciences Appliquées et des Arts de Lucerne - Ch, EMPA- Ch, Université d'Istanbul-Cerrahpasa - Tr, Université de Bursa Uludağ - Tr, Université de Nottingham - Uk, Université de Sheffield - Uk, Université de Cambridge - Uk, Manchester - Uk, Université de York - Uk, CEH - Uk, Markes - Uk, Leeds - Uk</t>
  </si>
  <si>
    <t>CE - COST</t>
  </si>
  <si>
    <t>OAD, qualité de l'air</t>
  </si>
  <si>
    <t>Smart indoor air monitoring network to reduce the impact of pollutants on environment and health</t>
  </si>
  <si>
    <t xml:space="preserve">SMART’IN AIR </t>
  </si>
  <si>
    <t>Développer un outil de visualisation en temps réel des deux polluants majeurs de l’air intérieur afin de pouvoir prendre des mesures concrètes de réductions et ainsi améliorer la santé des citoyens</t>
  </si>
  <si>
    <t>https://www.issep.be/wp-content/uploads/Projet-SMARTINAIR.pdf</t>
  </si>
  <si>
    <t>ISSeP, IAS, THURMELEC, ADVANTIC SISTEMAS, Dimos Thessalonikis, YSERVICIOS S.L, FARO, PADOVA, Plovdiv, CNRS</t>
  </si>
  <si>
    <t>Veschkens M.</t>
  </si>
  <si>
    <t>CE - LIFE</t>
  </si>
  <si>
    <t>chromatographie, gestion des sols, pesticide</t>
  </si>
  <si>
    <t>Validation of an analytical method for 1,2,4-triazole in soil using Liquid Chromatography Coupled to Electrospray Tandem Mass Spectrometry and monitoring of propiconazole degradation in a batch study</t>
  </si>
  <si>
    <t>https://www.cra.wallonie.be/fr/validation-of-an-analytical-method-for-124-triazole-in-soil-using-liquid-chromatography-coupled-to-electrospray-tandem-mass-spectrometry-and-monitoring-of-propiconazole-degradation-in-a-batch-study-2018</t>
  </si>
  <si>
    <t>Krings B., Ducat N., Pigeon O.</t>
  </si>
  <si>
    <t>https://doi.org/10.1016/j.chroma.2018.05.056</t>
  </si>
  <si>
    <t>Validation of an analytical method for glyphosate residues in soil without derivatization step using LC-MS/MS</t>
  </si>
  <si>
    <t>https://www.cra.wallonie.be/fr/validation-of-an-analytical-method-for-glyphosate-residues-in-soil-without-derivatization-step-using-lc-msms-2018</t>
  </si>
  <si>
    <t>écoagriculture, gestion durable, ressource naturelle</t>
  </si>
  <si>
    <t>LEADER Haies</t>
  </si>
  <si>
    <t>Amélioration de la fonction écologique des haies par la diversification de leurs fonctions</t>
  </si>
  <si>
    <t>Améliorer la fonction écologique des haies; à identifier et diversifier les fonctions pour les agriculteurs, les gestionnaires de RAVEL; à augmenté l'intérêt que les gestionnaires portent à ces éléments</t>
  </si>
  <si>
    <t>http://www.coop-site.net/Botrange/?Projet</t>
  </si>
  <si>
    <t>Brüls J.</t>
  </si>
  <si>
    <t>jerome.bruls@botrange.be</t>
  </si>
  <si>
    <t>GAL Pays des Tiges et Chavées asbl, LAG Zwischen Weser und Göhl, LAG 100 Dörfer - 1 Zukunft, Agra-Ost asbl, Parc Naturel Hautes Fagnes - Eifel</t>
  </si>
  <si>
    <t>Crutzen F., Rappe E.</t>
  </si>
  <si>
    <t>CE - FEADER, Wallonie</t>
  </si>
  <si>
    <t>biocontrôle, protection des cultures, toxicité</t>
  </si>
  <si>
    <t>Antibacterial activity of fosetyl-Al, ethyl-phosphite and phosphite against Pseudomonas syringae on plant surfaces and in vitro</t>
  </si>
  <si>
    <t>To fight oomycete diseases and  against bacterial diseases</t>
  </si>
  <si>
    <t>https://www.cra.wallonie.be/fr/antibacterial-activity-of-fosetyl-al-ethyl-phosphite-and-phosphite-against-pseudomonas-syringae-on-plant-surfaces-and-in-vitro-2018</t>
  </si>
  <si>
    <t>Gheysen I., Rousseau G., Pitchugina E., Planchon V., Magein H.</t>
  </si>
  <si>
    <t>L’Aliette WG et le contrôle de la mortalité des bourgeons floraux de poirier : un effet antibactérien direct ?</t>
  </si>
  <si>
    <t>Contrôler l’augmentation des populations de Pseudomonas syringae sur feuillage de poirier</t>
  </si>
  <si>
    <t>https://www.cra.wallonie.be/fr/laliette-wg-et-le-controle-de-la-mortalite-des-bourgeons-floraux-de-poirier-un-effet-antibacterien-direct-2018</t>
  </si>
  <si>
    <t>Gheysen I., Magein H.</t>
  </si>
  <si>
    <t>Les phosphites (phosphonates) : effets antioomycètes et antibactériens, risques de phytotoxicité - 2018</t>
  </si>
  <si>
    <t>https://www.cra.wallonie.be/fr/les-phosphites-phosphonates-effets-antioomycetes-et-antibacteriens-risques-de-phytotoxicite-2018</t>
  </si>
  <si>
    <t xml:space="preserve">Gheysen I., Magein H. </t>
  </si>
  <si>
    <t>agriculture biologique, essai variétal, fertilisation</t>
  </si>
  <si>
    <t>culture expérimentale, gestion des sols, protection des cultures, technique agricole</t>
  </si>
  <si>
    <t>Des protéagineux en association pour répondre aux défis agronomiques et aux demandes des filières biologiques</t>
  </si>
  <si>
    <t>SymBIOse</t>
  </si>
  <si>
    <t>la synchronisation fine de l’économie en eau et du relargage de l’azote fixé par les légumineuses en modulant la composition spécifique, la date et le mode de semis et de destruction des couverts et des plantes compagnes et la gestion préventive, par les associations de cultures, des maladies transmises par le sol (Aphanomyces et Sclerotinia) potentiellement amplifiées suite à l’intensification de l’usage des légumineuses dans les rotations.</t>
  </si>
  <si>
    <t>https://www.cra.wallonie.be/fr/symbiose</t>
  </si>
  <si>
    <t>CRA-W, Interreg V France - Wallonie - Vlaanderen, INAGRO, BioForum, BioWallonie, Gabnor et Bio Picardie, CCBT, Université de Picardie Jules Verne, Agro-Transfert</t>
  </si>
  <si>
    <t>CE - Horizon 2020, CE - FEDER - INTERREG</t>
  </si>
  <si>
    <t>MilVar 2018 à Libramont et à Ath: peu de mildiou et donc pas de résultat!</t>
  </si>
  <si>
    <t>http://fiwap.be/wp-content/uploads/2018/12/1811Milvar.pdf</t>
  </si>
  <si>
    <t>FIWAP, CRA-W, Carah asbl</t>
  </si>
  <si>
    <t>gestion des ressources, qualité nutritionnelle, technique agricole</t>
  </si>
  <si>
    <t>Transition des exploitations laitières vers une utilisation efficiente des ressources fourragères : cas de l'alimentation de précision à la ferme</t>
  </si>
  <si>
    <t>EFFORT</t>
  </si>
  <si>
    <t>Aider les éleveurs dans leur(s) changement(s) de pratique(s) par l’étude de trajectoires d’autres éleveurs vers une meilleure utilisation des ressources fourragères</t>
  </si>
  <si>
    <t>https://www.cra.wallonie.be/en/comment-ameliorer-son-niveau-dautonomie-fourragere-en-evoluant-vers-une-meilleure-utilisation-des-ressources-fourrageres-2019</t>
  </si>
  <si>
    <t>Chamberland N.</t>
  </si>
  <si>
    <t>n.chamberland@cra.wallonie.be</t>
  </si>
  <si>
    <t>Baeten V., Fernandez Pierna J. A., Lecler B., Vermeulen P., Decruyenaere V., Hennart S., Scaut B., Mauro S., Minet O., Brichard S., Lefevre A., Guillaume M., Chamberland N., Froidmont E.</t>
  </si>
  <si>
    <t>Parasitism rates and parasitoid complexes of the wheat midges, Sitodiplosis mosellana, Contarinia tritici and Haplodiplosis marginata.</t>
  </si>
  <si>
    <t>Reduce the midge populations by the parasitoids of wheat midges (biological control)</t>
  </si>
  <si>
    <t>https://www.cra.wallonie.be/fr/parasitism-rates-and-parasitoid-complexes-of-the-wheat-midges-sitodiplosis-mosellana-contarinia-tritici-and-haplodiplosis-marginata-2018</t>
  </si>
  <si>
    <t>Buhl P. N., San Martin G., De Proft M.</t>
  </si>
  <si>
    <t xml:space="preserve">Belgique? </t>
  </si>
  <si>
    <t>Evidence of Cuticular Resistance to pyrethroids in anopheles Gambiae, New Targest for Vector Control</t>
  </si>
  <si>
    <t>https://www.cra.wallonie.be/fr/evidence-of-cuticular-resistance-to-pyrethroids-in-anopheles-gambiae-new-targest-for-vector-control-2018</t>
  </si>
  <si>
    <t>Cornelie S.</t>
  </si>
  <si>
    <t>Yahouedo G., Rossignol M., Ginibre C., Balabanidou V., Garcia Albeniz Mendez N., Pigeon O., Vontas J., Chandre F.</t>
  </si>
  <si>
    <t>bioagresseur, impact socio-économique</t>
  </si>
  <si>
    <t>Phytosanitary status of harmful organisms for plants and plant products</t>
  </si>
  <si>
    <t>STATREGO</t>
  </si>
  <si>
    <t>Etablir le statut en Belgique d'une série d'organismes invasifs pouvant provoquer des dégâts économiques</t>
  </si>
  <si>
    <t>https://www.cra.wallonie.be/fr/statrego</t>
  </si>
  <si>
    <t>ILVO, CRA-W, la Proefstation voor de Groenteteelt et le Proefcentrum Hoogstraten, pcfruit vzw</t>
  </si>
  <si>
    <t>Is vibrational spectroscopy an adequate tool for assessing the geographical origin of honey ?</t>
  </si>
  <si>
    <t>Etude de la spectroscopie vibrationnelle et de la chimiométrie comme outil rapide et fiable pour la discrimination géographique du miel</t>
  </si>
  <si>
    <t>https://www.cra.wallonie.be/en/is-vibrational-spectroscopy-an-adequate-tool-for-assessing-the-geographical-origin-of-honey-2018</t>
  </si>
  <si>
    <t>Damiani T.</t>
  </si>
  <si>
    <t>foodfeedquality@cra.wallonie.be</t>
  </si>
  <si>
    <t>CRA-W, CONICET - Argentina, Comision de INVESTIGACIONES CIENTIFICAS - Argentina, UNIVERSIDAD NACIONAL DE MAR DEL PLATA - Argentina, University of Parma - Italy</t>
  </si>
  <si>
    <t>Dall Asta C., Aubone I., Baeten V., Fuselli S., Alonso-Salces R. M., Arnould Q., Plasman L., Fernandez Pierna J. A.</t>
  </si>
  <si>
    <t>biostatistique, télédétection spatiale</t>
  </si>
  <si>
    <t>Near infrared hyperspectral imaging for spices adulteration : a feasibility study</t>
  </si>
  <si>
    <t>https://www.cra.wallonie.be/en/near-infrared-hyperspectral-imaging-for-spices-adulteration-a-feasibility-study-2018</t>
  </si>
  <si>
    <t>Dall Asta C., Fernandez Pierna J. A., Fauhl-Hassek C., Arnould Q., Kayoka N., Plasman L., Baeten V.</t>
  </si>
  <si>
    <t>ressource naturelle, suivi environnemental</t>
  </si>
  <si>
    <t>Does Intraspecific Variability modulate the impact of EnviRonmental Change on biodiversity and Ecosystem function?</t>
  </si>
  <si>
    <t>DIVERCE</t>
  </si>
  <si>
    <t>Contribuer à l'élaboration de théories, à la prévision écologique et à lma prise de décision environnementale</t>
  </si>
  <si>
    <t>https://researchportal.unamur.be/fr/projects/does-intraspecific-variability-modulate-the-impact-of-environment</t>
  </si>
  <si>
    <t>De Laender F.</t>
  </si>
  <si>
    <t>frederik.delaender@unamur.be</t>
  </si>
  <si>
    <t>URBE - Université de Namur, NAXYS - Université de Namur, ILEE - Université de Namur</t>
  </si>
  <si>
    <t>analyse physico-chimique, ressource génétique</t>
  </si>
  <si>
    <t>Development of PCR screening assays focused on gene-coding sequences for GMO detection</t>
  </si>
  <si>
    <t>To propose new PCR assays based on gene-coding sequences that will join a panel of existing screening assays to make better GMO detection possible</t>
  </si>
  <si>
    <t>https://www.cra.wallonie.be/en/development-of-pcr-screening-assays-focused-on-gene-coding-sequences-for-gmo-detection-2018</t>
  </si>
  <si>
    <t>Debode F.</t>
  </si>
  <si>
    <t>f.debode@cra.wallonie.be</t>
  </si>
  <si>
    <t>Janssen E., Berben G.</t>
  </si>
  <si>
    <t>Development of real-time PCR assays for the detection of the pin II terminator (tpinII) used in GM constructs and its donor organism, potato (solanum tuberosum).</t>
  </si>
  <si>
    <t>https://www.cra.wallonie.be/en/development-of-real-time-pcr-assays-for-the-detection-of-the-pin-ii-terminator-tpinii-used-in-gm-constructs-and-its-donor-organism-potato-solanum-tuberosum-2018</t>
  </si>
  <si>
    <t>Zdenkova K., Janssen E., Tizolova A., Du Jardin P., Berben G., Demnerova K.</t>
  </si>
  <si>
    <t>pesticide dans l’air ambiant en Wallonie : un peu de tout, partout, en faible quantité</t>
  </si>
  <si>
    <t>https://www.cra.wallonie.be/fr/pesticide-dans-lair-ambiant-en-wallonie-un-peu-de-tout-partout-en-faible-quantite-2018</t>
  </si>
  <si>
    <t>Cap Sylvestre</t>
  </si>
  <si>
    <t>CAPSY</t>
  </si>
  <si>
    <t>https://www.interreg-fwvl.eu/fr/capsy</t>
  </si>
  <si>
    <t>Denis V.</t>
  </si>
  <si>
    <t>Office du Tourisme de Sivry-Rance</t>
  </si>
  <si>
    <t>auxiliaire des cultures, territoire transfrontalier, toxicité</t>
  </si>
  <si>
    <t>Bed and breakfast for bees</t>
  </si>
  <si>
    <t xml:space="preserve">B3 </t>
  </si>
  <si>
    <t>https://www.interreg-fwvl.eu/fr/b3</t>
  </si>
  <si>
    <t>Devos P.</t>
  </si>
  <si>
    <t>Université de Mons, IDEA</t>
  </si>
  <si>
    <t>impact sur la santé, résistance variétale</t>
  </si>
  <si>
    <t>protection des cultures, qualité nutritionnelle, santé humaine, sélection variétale</t>
  </si>
  <si>
    <t>Characterization of the variability and the expression of alpha-gliadin genes from spelt [Triticum aestivum ssp. spelta (L.) Thell.] in the prospect of addressing the celiac disease issue</t>
  </si>
  <si>
    <t>https://www.cra.wallonie.be/en/characterization-of-the-variability-and-the-expression-of-alpha-gliadin-genes-from-spelt-triticum-aestivum-ssp-spelta-l-thell-in-the-prospect-of-addressing-the-celiac-disease-issue-2018</t>
  </si>
  <si>
    <t>Dubois B.</t>
  </si>
  <si>
    <t>b.dubois@cra.wallonie.be</t>
  </si>
  <si>
    <t>Epautre Triticum aestivum ssp. spelta L.</t>
  </si>
  <si>
    <t>Genetic and environmental factors affecting the expression of alpha-gliadin canonical epitopes involved in celiac disease in a wide collection of spelt (Triticum aestivum ssp. spelta) cultivar and landraces</t>
  </si>
  <si>
    <t xml:space="preserve">The objective of this work was to study the expression of alpha-gliadin epitopes related to CD in a wide collection of 121 spelt accessions from different provenances, and to analyze the correlation between the presence of epitope sequences in gDNA and their cDNA). </t>
  </si>
  <si>
    <t>https://www.cra.wallonie.be/en/genetic-and-environmental-factors-affecting-the-expression-of-alpha-gliadin-canonical-epitopes-involved-in-celiac-disease-in-a-wide-collection-of-spelt-triticum-aestivum-ssp-spelta-cultivar-and-landraces-2018</t>
  </si>
  <si>
    <t>Bertin P., Hautier L., Muhovski Y., Escarnote E., Mingeot D.</t>
  </si>
  <si>
    <t>doi : 10.1186/s12870-018-1487-y</t>
  </si>
  <si>
    <t>chromatographie, stress abiotique</t>
  </si>
  <si>
    <r>
      <t xml:space="preserve">A laboratory high-throughput glass chamber using dynamic headspace TD-GC/MS method for the analysis of whole </t>
    </r>
    <r>
      <rPr>
        <i/>
        <sz val="12"/>
        <rFont val="Arial"/>
        <family val="2"/>
      </rPr>
      <t>Brassica napus L.</t>
    </r>
    <r>
      <rPr>
        <sz val="12"/>
        <rFont val="Arial"/>
        <family val="2"/>
      </rPr>
      <t xml:space="preserve"> plantlet volatiles under cadmium-related abiotic stress
</t>
    </r>
  </si>
  <si>
    <t>Set-up a laboratory high-throughput glass chamber for whole plant volatiles analysis</t>
  </si>
  <si>
    <t>https://www.cra.wallonie.be/fr/a-laboratory-high-throughput-glass-chamber-using-dynamic-headspace-td-gcms-method-for-the-analysis-of-whole-brassica-napus-l-plantlet-volatiles-under-cadmium-related-abiotic-stress-2018</t>
  </si>
  <si>
    <t xml:space="preserve">Blondel A., Druart P., Fauconnier M. L. </t>
  </si>
  <si>
    <t>analyse physico-chimique, stress biotique</t>
  </si>
  <si>
    <t>How cadmium affects the fitness and the glucosinolate content of oilseed rape plantlets</t>
  </si>
  <si>
    <t xml:space="preserve">The assessment of GSL profiles and content in the roots and shoots of 28-day-old winter oilseed rape plantlets. </t>
  </si>
  <si>
    <t>https://www.cra.wallonie.be/fr/how-cadmium-affects-the-fitness-and-the-glucosinolate-content-of-oilseed-rape-plantlets-2018</t>
  </si>
  <si>
    <t>Druart P., Blondel A., Fauconnier M. L.</t>
  </si>
  <si>
    <t>https://doi.org/10.1016/j.envexpbot.2018.06.008</t>
  </si>
  <si>
    <t>Phenotyping of Brassica napus L. plantlets affected during in vitro growth by the presence of epoxiconazole - 2018</t>
  </si>
  <si>
    <t>https://www.cra.wallonie.be/fr/phenotyping-of-brassica-napus-l-plantlets-affected-during-in-vitro-growth-by-the-presence-of-epoxiconazole-2018</t>
  </si>
  <si>
    <t xml:space="preserve">	https://doi.org/10.17660/ActaHortic.2018.1202.15</t>
  </si>
  <si>
    <t>RESIST</t>
  </si>
  <si>
    <t>Combler une lacune qui entrave le développement de l’IPM (Integrated Pest Management), et particulièrement l’usage optimal des PPP</t>
  </si>
  <si>
    <t>https://www.cra.wallonie.be/fr/resist</t>
  </si>
  <si>
    <t>Duvivier M.</t>
  </si>
  <si>
    <t>m.duvivier@cra.wallonie.be</t>
  </si>
  <si>
    <t>essai variétal, résistance variétale</t>
  </si>
  <si>
    <t>agroalimentaire, culture, sélection variétale</t>
  </si>
  <si>
    <t>WALLEP</t>
  </si>
  <si>
    <t>Développement d’une nouvelle gamme de produits au bénéfice d’une filière d’épeautre en Wallonie : sciences, production, transformation et consommation</t>
  </si>
  <si>
    <t>https://www.agri-web.eu/2020/12/17/12159/le-projet-wallep.html</t>
  </si>
  <si>
    <t>Institut Meurice, CELABOR, CRA-W, Meurens Natural, Puratos, Radermacher distillerie, Moulins de statte, Pasta della Mamma, Walagri</t>
  </si>
  <si>
    <t>Sinnaeve G., Lateur M., Godin B., Gofflot S., Fernandez Pierna J. A.</t>
  </si>
  <si>
    <t>Wallonie - SPW - DGO6</t>
  </si>
  <si>
    <t>encadrement scientifique et technique, impact sur la santé</t>
  </si>
  <si>
    <t>protection des cultures, santé humaine, sélection variétale</t>
  </si>
  <si>
    <t>Reactivity of gluten proteins from spelt and bread wheat accessions towards A1 and G12 antibodies in the framework of celiac disease</t>
  </si>
  <si>
    <t>Evaluer la réactivité de 195 accessions de blé et 240 accessions d'épeautre aux anticorps monoclonaux A1 et G12</t>
  </si>
  <si>
    <t>https://www.cra.wallonie.be/en/reactivity-of-gluten-proteins-from-spelt-and-bread-wheat-accessions-towards-a1-and-g12-antibodies-in-the-framework-of-celiac-disease-2018</t>
  </si>
  <si>
    <t>Gofflot S., Sinnaeve G., Dubois B., Bertin P., Mingeot D.</t>
  </si>
  <si>
    <t>ressource naturelle, suivi environnemental, territoire transfrontalier, valorisation</t>
  </si>
  <si>
    <t>New-C-Land</t>
  </si>
  <si>
    <t>soutenir la valorisation des sites marginaux au travers de la production de biomasse végétale non alimentaire utilisée en énergie et matière</t>
  </si>
  <si>
    <t>https://www.newcland.eu/fr/projet/biomasse-vegetale/</t>
  </si>
  <si>
    <t>Evi M.</t>
  </si>
  <si>
    <t>CE - INTERREG</t>
  </si>
  <si>
    <t xml:space="preserve">nfo@newcland.eu </t>
  </si>
  <si>
    <t>atrasol, chambre d'agriculture Hauts de Fr, ministère de l'agriculture et de l'alimentation - Fr, Gembloux Agro Bio-Tech-UUniversité de Liège, Inagro, INERIS - Fr, ISA-Lille - Fr, Université de Gent, ValBiom asbl</t>
  </si>
  <si>
    <t>Colinet G.</t>
  </si>
  <si>
    <t>CE - FEDER - INTERREG, Wallonie, OVAM-be, Province de West-vlaanderen</t>
  </si>
  <si>
    <t>agrochimie, analyse physico-chimique, spectroscopie</t>
  </si>
  <si>
    <t>Evaluation des potentialités de l'imagerie hyperspectrale proche infrarouge et de la chimiométrie dans l'étude de systèmes racinaires</t>
  </si>
  <si>
    <t>https://www.cra.wallonie.be/fr/evaluation-des-potentialites-de-limagerie-hyperspectrale-proche-infrarouge-et-de-la-chimiometrie-dans-letude-de-systemes-racinaires-2018</t>
  </si>
  <si>
    <t>NIR hyperspectral imaging spectroscopy and chemometrics for the discrimination of roots and crop residues extracted from soil samples</t>
  </si>
  <si>
    <t>https://www.cra.wallonie.be/fr/nir-hyperspectral-imaging-spectroscopy-and-chemometrics-for-the-discrimination-of-roots-and-crop-residues-extracted-from-soil-samples-2018</t>
  </si>
  <si>
    <t>Bodson B., Baeten V., Fernandez Pierna J. A.</t>
  </si>
  <si>
    <t>NIR based technological innovation for assessing the quality and authentification of agricultural and food productions</t>
  </si>
  <si>
    <t>https://www.cra.wallonie.be/en/nir-based-technological-innovation-for-assessing-the-quality-and-authentification-of-agricultural-and-food-productions-2018</t>
  </si>
  <si>
    <t>Vermeulen P., Lecler B., Minet O., Chamberland N., Pissard A., Baeten V.</t>
  </si>
  <si>
    <t>Modification of the chemical composition in cellulosic biomasses induced by torrefaction</t>
  </si>
  <si>
    <t xml:space="preserve">The objective of our study is to assess the content change of the main chemical components induced by torrefaction in cellulosic biomasses </t>
  </si>
  <si>
    <t>https://www.cra.wallonie.be/en/modification-of-the-chemical-composition-in-cellulosic-biomasses-induced-by-torrefaction-2018</t>
  </si>
  <si>
    <t>Hecq O., Agneessens R., Delcarte J.</t>
  </si>
  <si>
    <t>agrochimie, analyse physico-chimique, bioinformatique</t>
  </si>
  <si>
    <t>Nous avons testé pour vous l'Amylab FN de Chopin technologies.</t>
  </si>
  <si>
    <t>https://www.cra.wallonie.be/en/nous-avons-teste-pour-vous-lamylab-fn-de-chopin-technologies-2018</t>
  </si>
  <si>
    <t xml:space="preserve">Sinnaeve G. </t>
  </si>
  <si>
    <t>pollution chimique, ressource en eau, suivi environnemental</t>
  </si>
  <si>
    <t>Utilisation de plomb en couverture / Evaluation du contenu en plomb dans les eaux de ruissellement</t>
  </si>
  <si>
    <t>UPEC / ECPER</t>
  </si>
  <si>
    <t>Evaluation des rejets de plomb dans les eaux de ruissellement à partir de bancs d’essais</t>
  </si>
  <si>
    <t>https://www.issep.be/wp-content/uploads/Projet-UPEC-ECPER.pdf</t>
  </si>
  <si>
    <t>Bossiroy D.</t>
  </si>
  <si>
    <t>d.bossiroy@issep.be</t>
  </si>
  <si>
    <t>ISSeP, AWaP - Direction de l’Appui Scientifique et technique, Service de Génie Civil et de Mécanique des structures-Université de Mons, CCT - Confédération Construction Toitures, Les entreprises de couverture BATTAIS, CROHIN, LENOIR, PIERRARD, IPALLE</t>
  </si>
  <si>
    <t>Wallonie - AWaP</t>
  </si>
  <si>
    <t>OAD, qualité de l'eau</t>
  </si>
  <si>
    <t>pesticide, pollution chimique</t>
  </si>
  <si>
    <t>La Cellule diagnostic Pesticide Captage: un outil pour la protection des captages d’eau potable.</t>
  </si>
  <si>
    <t>CDPC</t>
  </si>
  <si>
    <t>Déterminer les origines possibles du transfert des PPP vers la ressource en eau.</t>
  </si>
  <si>
    <t>https://www.cra.wallonie.be/fr/cdpc-cellule-diagnostic-pesticide-captage</t>
  </si>
  <si>
    <t>Hawotte F.</t>
  </si>
  <si>
    <t>f.hawotte@cra.wallonie.be</t>
  </si>
  <si>
    <t>Cellule diagnostic Pesticide Captage, SPGE, CRA-W, PROTECT'eau asbl, Université de Liège, Université de Namur, Producteurs d'eau</t>
  </si>
  <si>
    <t>Weickmans B., Huyghebaert B.</t>
  </si>
  <si>
    <t>Wallonie - CRA-W, Wallonie - SPGE</t>
  </si>
  <si>
    <t>gestion des sols, gestion durable, territoire transfrontalier</t>
  </si>
  <si>
    <t>Amélioration transfrontalière de la prévention et de la gestion des risques du sous-sol engendrés par les terrains sous-cavés</t>
  </si>
  <si>
    <t>RISSC</t>
  </si>
  <si>
    <t>amélioration et la mise à disposition d’outils en matière de sécurité, d’aménagement du territoire, tant en prévention qu'en gestion d'incidents</t>
  </si>
  <si>
    <t>https://www.issep.be/wp-content/uploads/Projet-RISSC.pdf</t>
  </si>
  <si>
    <r>
      <t xml:space="preserve">Université de Mons, INERIS, </t>
    </r>
    <r>
      <rPr>
        <sz val="12"/>
        <color rgb="FFFF0000"/>
        <rFont val="Arial"/>
        <family val="2"/>
      </rPr>
      <t>Cerema</t>
    </r>
    <r>
      <rPr>
        <sz val="12"/>
        <rFont val="Arial"/>
        <family val="2"/>
      </rPr>
      <t xml:space="preserve"> Université de Lille, acm, SPW</t>
    </r>
  </si>
  <si>
    <t>Kheffi A.</t>
  </si>
  <si>
    <t>agriculture conventionnelle, fertilisation</t>
  </si>
  <si>
    <t>Cultures maraîchères après destruction de prairies permanentes : rappel de la législation et bonnes pratiques agronomiques</t>
  </si>
  <si>
    <t>https://www.cra.wallonie.be/fr/cultures-maraicheres-apres-destruction-de-prairies-permanentes-rappel-de-la-legislation-et-bonnes-pratiques-agronomiques-2018</t>
  </si>
  <si>
    <t>agriculture conventionnelle, indicateur environnemental</t>
  </si>
  <si>
    <t>Cultures maraîchères après destruction de prairies permanentes: risques environnementaux et intérêts agronomiques</t>
  </si>
  <si>
    <t>https://www.cra.wallonie.be/fr/cultures-maraicheres-apres-destruction-de-prairies-permanentes-risques-environnementaux-et-interets-agronomiques-2018</t>
  </si>
  <si>
    <t>Jamar L., Godden B.</t>
  </si>
  <si>
    <t>suivi environnemental, technique agricole</t>
  </si>
  <si>
    <t>Implantation de cultures de légumes après prairie permanente : risques environnementaux et intérêts agronomiques</t>
  </si>
  <si>
    <t>https://www.cra.wallonie.be/fr/implantation-de-cultures-de-legumes-apres-prairie-permanente-risques-environnementaux-et-interets-agronomiques-2018</t>
  </si>
  <si>
    <t>BEESYN</t>
  </si>
  <si>
    <t>Mettre en place les meilleures pratiques pour la surveillance de l'exposition des abeilles aux pesticide</t>
  </si>
  <si>
    <t>https://www.cra.wallonie.be/fr/beesyn</t>
  </si>
  <si>
    <t>CRA-W, Université de Gent</t>
  </si>
  <si>
    <t xml:space="preserve">San Martin G. </t>
  </si>
  <si>
    <t>gestion des ressources, ressource en eau</t>
  </si>
  <si>
    <t>DEEAU</t>
  </si>
  <si>
    <t>démonstartion pour une gestion efficace de l'eau dans les secteurs stratégiques</t>
  </si>
  <si>
    <t>https://www.interreg-fwvl.eu/fr/deeau</t>
  </si>
  <si>
    <t>Notebaert B.</t>
  </si>
  <si>
    <t>b.notredame@cra.wallonie.be</t>
  </si>
  <si>
    <t>UCM national, SOFIE, CCI Nord de France, cd2e, Agence de l'eau Artois-Picardie, CD2E</t>
  </si>
  <si>
    <t>Recherche de perturbateurs endocriniens dans les eaux</t>
  </si>
  <si>
    <t>https://www.cra.wallonie.be/fr/recherche-de-perturbateurs-endocriniens-dans-les-eaux-2018</t>
  </si>
  <si>
    <t>Rousseau G.</t>
  </si>
  <si>
    <t>PESTEAUX-RW</t>
  </si>
  <si>
    <t>PESTEAUX</t>
  </si>
  <si>
    <t>Développer un OAD pour la gestion du risque de transfert des PPPs d'origine agricole vers les ressources en eau</t>
  </si>
  <si>
    <t>https://www.cra.wallonie.be/fr/pesteaux-rw</t>
  </si>
  <si>
    <t>Weickmans B.</t>
  </si>
  <si>
    <t>b.weickmans@cra.wallonie.be</t>
  </si>
  <si>
    <t>Curnel Y., Rousseau G., Hucorne P., Sohy V., Maugnard A.</t>
  </si>
  <si>
    <t>culture expérimentale, qualité nutritionnelle</t>
  </si>
  <si>
    <t>Les cultures dérobées : des fourrages de qualité nutritive intéressante</t>
  </si>
  <si>
    <t>https://www.cra.wallonie.be/fr/les-cultures-derobees-des-fourrages-de-qualite-nutritive-interessante-2018</t>
  </si>
  <si>
    <t>Férard A., Wyss U., Maxin G.</t>
  </si>
  <si>
    <t>culture, pollution chimique, production agricole</t>
  </si>
  <si>
    <t>SYstèmes de Culture Innovants</t>
  </si>
  <si>
    <t>SYCI</t>
  </si>
  <si>
    <t>Développer des outils de gestion: à la valorisation des productions à des fins alimentaires et une rentabilité économique à l'exploitation</t>
  </si>
  <si>
    <t>https://www.cra.wallonie.be/fr/plateforme-systemes-cultures-innovants</t>
  </si>
  <si>
    <t>Huyghebaert B.</t>
  </si>
  <si>
    <t>b.huyghebaert@cra.wallonie.be</t>
  </si>
  <si>
    <t>gestion durable, production agricole</t>
  </si>
  <si>
    <t>Maraîchage Bio</t>
  </si>
  <si>
    <t>Développer la comparaison de systèmes de productions maraîchères biologiques</t>
  </si>
  <si>
    <t>https://www.cra.wallonie.be/fr/plateforme-maraichage-bio</t>
  </si>
  <si>
    <t>lutte, pesticide, protection des cultures, résistance</t>
  </si>
  <si>
    <t>Rainfastness of lime sulphur and other inorganic fungicides used for scab control in apple and pear production.</t>
  </si>
  <si>
    <t>Determine under controlled and field conditions, the rainfastness of new fungicide formulations available for organic apple and pear farming</t>
  </si>
  <si>
    <t>https://www.cra.wallonie.be/fr/rainfastness-of-lime-sulphur-and-other-inorganic-fungicides-used-for-scab-control-in-apple-and-pear-production-23-28-2018</t>
  </si>
  <si>
    <t xml:space="preserve">Song J., Fauche F., Choi J., Lateur M. </t>
  </si>
  <si>
    <t>bioinformatique, ressource en eau</t>
  </si>
  <si>
    <t>SMART AQUAPONICS</t>
  </si>
  <si>
    <t>Développement d'outils de gestion intelligents pour des systèmes aquaponiques adaptés aux profesionnels, aux collectivités urbaines et à la formation</t>
  </si>
  <si>
    <t>https://www.interreg-fwvl.eu/fr/smart-aquaponics</t>
  </si>
  <si>
    <t>Jijakli H.</t>
  </si>
  <si>
    <t>Mh.jijakli@ulg.ac.be</t>
  </si>
  <si>
    <t>Vigo Universal, Atelier de Bossimé, Groupe One, Weenat, HOWEST, PCG Oost Vlaanderen vzm, Yncrea - france, AQUIMER, VITO, Odisee, AQUA4C, Pole Légumes Région Nord, Institut Polytechnique UniLaSalle</t>
  </si>
  <si>
    <t>La gestion patrimoniale des forêts anciennes de Wallonie - 2018</t>
  </si>
  <si>
    <t>Transmettre aux générations futures, ces biens hérités de générations de forestiers.</t>
  </si>
  <si>
    <t>https://www.cra.wallonie.be/fr/la-gestion-patrimoniale-des-forets-anciennes-de-wallonie-2018</t>
  </si>
  <si>
    <t>Scohy J. P., Marchal D., Collette O., Hardy B., Delahaye L., Wibail L., Jacquemin F., Dufrêne M., Claessens H.</t>
  </si>
  <si>
    <t>lutte, pesticide, protection des cultures</t>
  </si>
  <si>
    <t>A call for stakeholders to boost integrated pest management in Europe : a vision based on the three-year European research area network</t>
  </si>
  <si>
    <t xml:space="preserve"> the three-year European research area network</t>
  </si>
  <si>
    <t>Renforcer la lutte intégrée contre les ravageurs en Europe</t>
  </si>
  <si>
    <t>https://www.cra.wallonie.be/fr/a-call-for-stakeholders-to-boost-integrated-pest-management-in-europe-a-vision-based-on-the-three-year-european-research-area-network-project-2018</t>
  </si>
  <si>
    <t>Akbas B., Andreasen C. B., Arendse W., Bluemel S., Dachbrodt-Saaydeh S., Fuchs A., Jansen J. P., Kiss J., Kudsk P., Malet J. C., Masci A., De la Peña A., Willener A. S. T., Messéan A.</t>
  </si>
  <si>
    <t>diagnostic, essai variétal</t>
  </si>
  <si>
    <t>bioinformatique, culture expérimentale, territoire transfrontalier</t>
  </si>
  <si>
    <t>SYTRANSPOM</t>
  </si>
  <si>
    <t>La création d’une plateforme de collaboration transfrontalière afin de centraliser des informations existantes et de l’enrichir de données nouvelles issues des expérimentations de terrain, des résultats expérimentaux de laboratoire et de données provenant de l’agriculture de précision</t>
  </si>
  <si>
    <t>https://www.interreg-fwvl.eu/fr/sytranspom</t>
  </si>
  <si>
    <t>Lanterbecq D.</t>
  </si>
  <si>
    <t>Carah asbl</t>
  </si>
  <si>
    <t>Inagro, ARVALIS-Institut du végétal - Fr, Interprovinciaal proefcentrum voor de aardappelteelt-PCA, HEPH-Condorcet catégorie agronimique, Chambre Agriculture Nord Pas de Calais</t>
  </si>
  <si>
    <t>agrochimie, spectroscopie, technique agricole</t>
  </si>
  <si>
    <t>Synchronous fluorescence spectroscopy for detecting blood meal and blood products</t>
  </si>
  <si>
    <t>https://www.cra.wallonie.be/en/synchronous-fluorescence-spectroscopy-for-detecting-blood-meal-and-blood-products-2018</t>
  </si>
  <si>
    <t>Lecrenier M. C.</t>
  </si>
  <si>
    <t>Baeten V., Taira A., Abbas O.</t>
  </si>
  <si>
    <t>https://doi.org/10.1016/j.talanta.2018.06.076</t>
  </si>
  <si>
    <t>biocontrôle, cultivar, production agricole, spectroscopie</t>
  </si>
  <si>
    <t>Cereals and cereal-based products</t>
  </si>
  <si>
    <t>https://www.cra.wallonie.be/en/cereals-and-cereal-based-products-2018</t>
  </si>
  <si>
    <t>Lees M.</t>
  </si>
  <si>
    <t>Morin J-F.,Vermeulen P., Baeten V., Maestri E., Marmiroli N.</t>
  </si>
  <si>
    <t>Potato SMART</t>
  </si>
  <si>
    <t>Développer un système SMART (OAD), pour contrôler le Mildiou en fonction de la pression parasitaire au niveau de chaque parcelle et selon une stratégie adaptée à leur mode de production, en agriculture biologique ou en protection intégrée des cultures (Pomme de terre)</t>
  </si>
  <si>
    <t>https://www.cra.wallonie.be/fr/potato-smart</t>
  </si>
  <si>
    <t>CRA-W, Université Catholique de Louvain, FIWAP</t>
  </si>
  <si>
    <t>Lebrun P., Rosillon D., César V.</t>
  </si>
  <si>
    <t>contrôle des maladies, diagnostic, encadrement scientifique et technique, pathologie végétale</t>
  </si>
  <si>
    <t>APplication pour la Protection Intégrée des cultures </t>
  </si>
  <si>
    <t>APPI</t>
  </si>
  <si>
    <t>base de données en ligne qui, en quelques clics, apprend à reconnaître les maladies, les ravageurs et les adventices de nos cultures.</t>
  </si>
  <si>
    <t>Application web / smartphone</t>
  </si>
  <si>
    <t>https://appi.be/fr</t>
  </si>
  <si>
    <t>Toutes</t>
  </si>
  <si>
    <t>bioinformatique, pesticide, réduction</t>
  </si>
  <si>
    <t>Plateforme d’appui à la communication relative au Programme Wallon de Réduction des pesticide (PWRP) et à la lutte intégrée (IPM) en Région wallonne</t>
  </si>
  <si>
    <t>IPM4U</t>
  </si>
  <si>
    <t>https://www.pwrp.be/avertissement</t>
  </si>
  <si>
    <t>bioinformatique, impact socio-économique, pesticide, production agricole, technique agricole</t>
  </si>
  <si>
    <t>Modulation continue de la dose de défanant à l’aide d’images fournies par des capteurs de végétation -Projet Défapot</t>
  </si>
  <si>
    <t>DEFAPOT</t>
  </si>
  <si>
    <t>Evaluer l’impact économique de la modulation de la dose de défanant en culture de pommes de terre.</t>
  </si>
  <si>
    <t>https://www.cra.wallonie.be/fr/defapot</t>
  </si>
  <si>
    <t xml:space="preserve">
Rabier F., Notredame B. </t>
  </si>
  <si>
    <t>impact, pollution chimique, réduction</t>
  </si>
  <si>
    <t xml:space="preserve">MonoDECiDE </t>
  </si>
  <si>
    <t>caractériser l’impact environnemental des exploitations agricoles wallonnes produisant des porcs ou des volailles</t>
  </si>
  <si>
    <t>https://www.cra.wallonie.be/fr/monodecide</t>
  </si>
  <si>
    <t>CRA-W, Gembloux Agro Bio-Tech - Université de Liège, Association Wallonne de l'Elevage</t>
  </si>
  <si>
    <t>Planchon V., Van Stappen F., Rabier F., Beckers Y., Al-Izzi W., Boccart C., Reding E.</t>
  </si>
  <si>
    <t>agriculture conventionnelle, encadrement scientifique et technique</t>
  </si>
  <si>
    <t>sécurité alimentaire, technique agricole, télédétection spatiale</t>
  </si>
  <si>
    <t>la surveillance satellitaire de la terre pour un meilleur suivi agricole</t>
  </si>
  <si>
    <t>EO4AGRI</t>
  </si>
  <si>
    <t>synthétiser les capacités opérationnelles actuelles du programme « Copernicus » dans le domaine agricole pour les agriculteurs et les entrepreneurs agricoles, pour les compagnies d’assurance, pour la Politique Agricole Commune (PAC) au niveau de l’UE et en terme de sécurité alimentaire au niveau global ; analyser les besoins en terme d’imagerie spatiale et données de terrain à l’échelle locale, régionale et globale ; proposer des solutions pour améliorer les capacités de suivi agricole de « Copernicus ».</t>
  </si>
  <si>
    <t>https://www.cra.wallonie.be/fr/eo4agri-la-surveillance-satellitaire-de-la-terre-pour-un-meilleur-suivi-agricole</t>
  </si>
  <si>
    <t>Lucau-Danila C.</t>
  </si>
  <si>
    <t>c.lucau-danila@cra.wallonie.be</t>
  </si>
  <si>
    <t>Atos Spain SA, Atos France, EOX, WIRELESSINFO, The Lithuanian National Paying Agency - NMA, Geoville Informarion Systems GmbH, Club of Ossiach, E-GEOS Spa, Plan4all z.s, Progis Software GmbH, CRA-W</t>
  </si>
  <si>
    <t>Curnel Y., Planchon V., Raspini L.</t>
  </si>
  <si>
    <t>CE - Horizon 2021</t>
  </si>
  <si>
    <t>Grandes Cultures Bio</t>
  </si>
  <si>
    <t>La gestion des adventices et la fertilité du sol au sein des exploitations en grandes cultures sans élevage</t>
  </si>
  <si>
    <t>https://www.cra.wallonie.be/fr/plateforme-grandes-cultures-bio</t>
  </si>
  <si>
    <t>Mabras M.</t>
  </si>
  <si>
    <t>bioinformatique, santé humaine</t>
  </si>
  <si>
    <t>SANISOL (GT3)</t>
  </si>
  <si>
    <t>Déterminer les concentrations en plomb, arsenic, cadmium, zinc, cuivre, molybdène et mercure présentes dans le sang, l’urine et les cheveux des bénéficiaires (jardiniers et/ou consommateurs) du Coin de terre de Bressoux (CTB)</t>
  </si>
  <si>
    <t>https://www.issep.be/wp-content/uploads/Projet-SANISOL.pdf</t>
  </si>
  <si>
    <t>Maggi P.</t>
  </si>
  <si>
    <t>p.maggi@issep.be</t>
  </si>
  <si>
    <t>DPS, Gembloux Agro Bio-Tech - Université de Liège, SPAQUE, Université Catholique de Louvain, Espace Environnement, Sciensano, CHU-Liège</t>
  </si>
  <si>
    <t>gestion des ressources, ressource naturelle, suivi environnemental, territoire transfrontalier</t>
  </si>
  <si>
    <t>PNTH ECORURABLE</t>
  </si>
  <si>
    <t>Favoriser le développement de l’agriculture durable sur tout le territoire du Parc naturel Transfrontalier du Hainaut</t>
  </si>
  <si>
    <t>https://www.interreg-fwvl.eu/fr/pnth-ecorurable</t>
  </si>
  <si>
    <t>Maistriau G.</t>
  </si>
  <si>
    <t>Parc naturel des Plaines de l'Escaut</t>
  </si>
  <si>
    <t>Fourrages Mieux, Parc naturel Régional Scarpe-Escaut - Fr, Parc naturel des Plaines de l'Escaut - Be</t>
  </si>
  <si>
    <t>Définition et développement d’outils permettant la création de nouvelles variétés de pomme de terre associant résistance au mildiou et efficience d’utilisation de l’azote</t>
  </si>
  <si>
    <t>FIRST</t>
  </si>
  <si>
    <t>FInalité l'amélioration de la qualité de l'air et la diminution d’émission de gaz à effet de serre.</t>
  </si>
  <si>
    <t>https://www.cra.wallonie.be/fr/la-culture-de-la-pomme-de-terre-en-wallonie</t>
  </si>
  <si>
    <t>Mauro S.</t>
  </si>
  <si>
    <t>se.mauro@cra.wallonie.be</t>
  </si>
  <si>
    <t>Duve Institut - Université Catholique de Louvain, CER Groupe, Université de Malaga - Es</t>
  </si>
  <si>
    <t>Vertommen D., Gillard N., Osorio Algar S.</t>
  </si>
  <si>
    <t>protection phytosanitaire, résistance variétale</t>
  </si>
  <si>
    <t>bioagresseur, croissance des plantes, phénotypage, protection des cultures, spectroscopie, télédétection spatiale</t>
  </si>
  <si>
    <t>Estimation de l'intensité d'infection de Fusarium graminearum sur épis de blé tendre par imagerie hyperspectrale proche infrarouge</t>
  </si>
  <si>
    <t>PHENWHEAT</t>
  </si>
  <si>
    <t>Caractérisation de la dynamique de croissance de variétés de froment d’hiver résistantes à différents stress biotiques et abiotiques au moyen d’une plateforme de phénotypage par proxidétection</t>
  </si>
  <si>
    <t>https://agriculture.wallonie.be/resultat-de-l-appel-recherche-2017#WALBIOPEST</t>
  </si>
  <si>
    <t>Mercatoris B.</t>
  </si>
  <si>
    <t>Benoit.Mercatoris@uliege.be</t>
  </si>
  <si>
    <t>Bebronne R., Carlier A., Dandrifosse S., Dumont B., Mercatoris B., Vermeulen P, Vincke D., Eylenbosch D., Jacquemin G., Baeten V., Kayoka Mukendi N., Plasman L., Scaut B., Van Den Broucke P.</t>
  </si>
  <si>
    <t>écoagriculture, pesticide, pollution chimique, ressource en eau</t>
  </si>
  <si>
    <t>Sol Phy Ly</t>
  </si>
  <si>
    <t>Améliorer la protection de la ressource en eau souterraine et la qualité des informations disponibles pour la modélisation</t>
  </si>
  <si>
    <t>https://agriculture.wallonie.be/resultat-de-l-appel-recherche-2017#Sol%20Phy-Ly</t>
  </si>
  <si>
    <t>Gembloux Agro Bio-Tech - Université de Liège, CRA-W, Université de Liège</t>
  </si>
  <si>
    <t>Vandenberghe C., Blondel A., Colinet G.</t>
  </si>
  <si>
    <t>Variétés</t>
  </si>
  <si>
    <t>Résultats des expérimentation variétales sur céréales</t>
  </si>
  <si>
    <t>https://www.cra.wallonie.be/fr/varietes-2018</t>
  </si>
  <si>
    <t>Jacquemin G., Dumont B., Bacchetta R., Heens B., Mahieu O., Blanchard R., Monfort B., Chavalle S., De Proft M., Gofflot S., Van Remoortel V., Sinnaeve G., Bodson B.</t>
  </si>
  <si>
    <t>DIAPASON</t>
  </si>
  <si>
    <t>finalité l'amélioration de la qualité de l'air et la diminution d’émission de gaz à effet de serre.</t>
  </si>
  <si>
    <t>https://www.issep.be/wp-content/uploads/Projet-Diapason.pdf</t>
  </si>
  <si>
    <t>Minet I.</t>
  </si>
  <si>
    <t>i.minet@issep.be</t>
  </si>
  <si>
    <t>Agra-Ost asbl, CRA-W, ISSeP, Université Catholique de Louvain</t>
  </si>
  <si>
    <t>analyse biologique, phénotypage, ressource génétique, sélection variétale</t>
  </si>
  <si>
    <t>ADNMARK</t>
  </si>
  <si>
    <t>Maintien, développement et utilisation des connaissances et compétences en marquage moléculaire au profit de différents projets, tant internes au CRA-W que dans le cadre de collaborations externes</t>
  </si>
  <si>
    <t>https://www.cra.wallonie.be/fr/adnmark</t>
  </si>
  <si>
    <t>CRA-W,  Amélioration des espèces et biodiversité, Protection des plantes et écotoxicologie, ELI - Université Catholique de Louvain, Université de Liège, Plant Genetics - Gembloux Agro Bio-Tech - Université de Liège</t>
  </si>
  <si>
    <t>Lateur M., Escarnot E., Hautier L., Jansen J. P., Bertin P., Vanderschuren H.</t>
  </si>
  <si>
    <t>gestion agricole, gestion des sols, pollution chimique</t>
  </si>
  <si>
    <t>Implantation de cultures de légumes après prairie permanente</t>
  </si>
  <si>
    <t>Estimer la quantité d’N minéral produite par la prairie au cours des deux premières années suivant sa destruction et d’évaluer les risques de lixiviation de nitrates en fonction des cultures de légumes implantées au cours des deux premières saisons culturales</t>
  </si>
  <si>
    <t>https://www.cra.wallonie.be/fr/implantation-de-cultures-de-legumes-apres-prairie-permanente</t>
  </si>
  <si>
    <t>b.minnekeer@cra.wallonie.be</t>
  </si>
  <si>
    <t>Hardy B., Godden B.</t>
  </si>
  <si>
    <t>La Cellule bio du CRA-W partenaire des projets filières</t>
  </si>
  <si>
    <t>https://www.cra.wallonie.be/fr/la-cellule-bio-du-cra-w-partenaire-des-projets-filieres</t>
  </si>
  <si>
    <t>Projet thématique de développement et d’organisation de la filière céréales en AB</t>
  </si>
  <si>
    <t>Identification des besoins quantitatifs/qualitatifs des différents acteurs de la filière et  l’amélioration de la qualité des céréales produites</t>
  </si>
  <si>
    <t>Fédération Wallonne de l'Agriculture, CRA-W, CPL Végémar, Carah asbl</t>
  </si>
  <si>
    <t>Vers un GP des maraîchers diversifiés bio à petite et moyenne échelles</t>
  </si>
  <si>
    <t>Equiper un groupement de producteurs diversifiés sur petites et moyennes surfaces afin qu’ils puissent intégrer équitablement le marché qui se développe aujourd’hui</t>
  </si>
  <si>
    <t>CRA-W, Biowallonie asbl</t>
  </si>
  <si>
    <t>MIXENABLE</t>
  </si>
  <si>
    <t>Produire de nouvelles connaissances sur la façon de gérer les exploitations biologiques d'élevage mixte en Europe dans une optique de durabilité et de robustesse en réponse aux variations climatiques et économiques</t>
  </si>
  <si>
    <t>https://www.cra.wallonie.be/fr/mixenable-1</t>
  </si>
  <si>
    <t xml:space="preserve">Moarman M. </t>
  </si>
  <si>
    <t>m.moerman@cra.wallonie.be</t>
  </si>
  <si>
    <t>CRA-W, BOKO-at, Institut de recherche de l'agriculture biologique FiBL, Forschungsring-de, INRA UMR AGIR - fr, INRA UMRH - fr, IDELE - fr, SLU-se, Thuenen Institute-de, Université de Tuscia-It</t>
  </si>
  <si>
    <t>Martin G.</t>
  </si>
  <si>
    <t>Small-scale field testing of alphacypermethrin water-dispersible granules in comparison with the recommended wettable powder formulation for indoor residual spraying against malaria vectors in Benin</t>
  </si>
  <si>
    <t>https://www.cra.wallonie.be/fr/small-scale-field-testing-of-alphacypermethrin-water-dispersible-granules-in-comparison-with-the-recommended-wettable-powder-formulation-for-indoor-residual-spraying-against-malaria-vectors-in-benin-2018</t>
  </si>
  <si>
    <t>Moiroux N.</t>
  </si>
  <si>
    <t>Djenontin A., Zogo B., Boureima A., Sidick I., Pigeon O., Pennetier C.</t>
  </si>
  <si>
    <t>https://doi.org/10.1186/s13071-018-3071-6</t>
  </si>
  <si>
    <t>agroalimentaire, pollution chimique</t>
  </si>
  <si>
    <t>La réduction de la consommation de plastiques en agriculture en utilisant des couvertures végétales sur les silos d’ensilage de maïs</t>
  </si>
  <si>
    <t>SilCOGreen</t>
  </si>
  <si>
    <t>Analyser les silos et identifier les moisissures et les éventuelles mycotoxines qui pourraient contaminer les ensilages, mettre en place des silos expérimentaux chez différents maïsiculteurs qui ont déjà opté pour des couvertures végétales ou pour des couvertures à base de coproduits de l’agro-industrie</t>
  </si>
  <si>
    <t>https://www.corder.be/fr/node/109</t>
  </si>
  <si>
    <t>Nysten A.</t>
  </si>
  <si>
    <t>alice.nysten@uclouvain.be</t>
  </si>
  <si>
    <t>CIPF asbl, Clinique des Plantes</t>
  </si>
  <si>
    <t>DGO3/ DD/RD/ appel D 2017</t>
  </si>
  <si>
    <t>bioagresseur, biocontrôle, culture</t>
  </si>
  <si>
    <t>Bandes fleuries vivaces – un outil pour améliorer le contrôle des ravageurs en vergers.</t>
  </si>
  <si>
    <t>Contrôler les populations de ravageurs rapidement et de manière naturelle.</t>
  </si>
  <si>
    <t>https://www.cra.wallonie.be/fr/bandes-fleuries-vivaces-un-outil-pour-ameliorer-le-controle-des-ravageurs-en-vergers-2018</t>
  </si>
  <si>
    <t>Pfiffner L.</t>
  </si>
  <si>
    <t>Jamar L., Cahenzli F., Korsgaard M., Swiergiel W., Sigsgaard L.</t>
  </si>
  <si>
    <t>culture, lutte, protection des cultures</t>
  </si>
  <si>
    <t>Perrenial flower strips - a tool for improving pest control in fruit orchards</t>
  </si>
  <si>
    <t>To maintain and develop Perennial flower strips populations and thus optimize ecosystem services.</t>
  </si>
  <si>
    <t>https://www.cra.wallonie.be/fr/perrenial-flower-strips-a-tool-for-improving-pest-control-in-fruit-orchards-2018</t>
  </si>
  <si>
    <t>Subjects from the 17th Joint FAO/WHO Closed Joint Meeting on Pesticide Specifications</t>
  </si>
  <si>
    <t>https://www.cra.wallonie.be/fr/subjects-from-the-17th-joint-faowho-closed-joint-meeting-on-pesticide-specifications-2018</t>
  </si>
  <si>
    <t>Muller M.</t>
  </si>
  <si>
    <t>Use of NIR spectroscopy on fresh apples to determine the phenolic compounds and dry matter content in peel and flesh</t>
  </si>
  <si>
    <t>Rapid and non-destructive determination of nutritional parameters (  the phenolic compounds and dry matter content)</t>
  </si>
  <si>
    <t>https://popups.uliege.be/1780-4507/index.php?id=16241</t>
  </si>
  <si>
    <t>Baeten V., Dardenne P., Dupont P., Lateur M.</t>
  </si>
  <si>
    <t>agrochimie, production agricole, spectroscopie</t>
  </si>
  <si>
    <t>Recherche et expérimentations pour optimiser la date de cueillette et limiter les pertes de fruits après récolte. Que fait le CRA-W ?</t>
  </si>
  <si>
    <t>évaluation de méthodes de conservation des fruits en module Janny MT à atmosphère contrôlée; évaluation de l’efficacité de traitements de protection à base de substances d’origine naturelle appliqués en verger; la recherche de méthodes innovantes et non destructives par spectroscopie NIR permettant d’optimiser la date de récolte.</t>
  </si>
  <si>
    <t>https://www.cra.wallonie.be/fr/recherche-et-experimentations-pour-optimiser-la-date-de-cueillette-et-limiter-les-pertes-de-fruits-apres-recolte-que-fait-le-cra-w-2018</t>
  </si>
  <si>
    <t>Jamar L., Baeten V., Lateur M.</t>
  </si>
  <si>
    <t>Characterization and discrimination of phenolic compounds using Fourier transform Raman spectroscopy and chemometric tools</t>
  </si>
  <si>
    <t>Caractériser et discriminer quatre familles de composés phénoliques par la spectroscopie Raman couplée à des outils chimiométriques</t>
  </si>
  <si>
    <t>https://www.cra.wallonie.be/en/characterization-and-discrimination-of-phenolic-compounds-using-fourier-transform-raman-spectroscopy-and-chemometric-tools-2018</t>
  </si>
  <si>
    <t>Pompeu D.</t>
  </si>
  <si>
    <t>Larondelle Y., Rogez H., Abbas O., Fernandez Pierna J. A., Baeten V.</t>
  </si>
  <si>
    <t xml:space="preserve">	https://doi.org/10.25518/1780-4507.16270</t>
  </si>
  <si>
    <t>bioinformatique, pesticide, santé humaine</t>
  </si>
  <si>
    <t>Biomonitoring de référence des pesticide</t>
  </si>
  <si>
    <t>BIOPEST</t>
  </si>
  <si>
    <t>Obtenir des données de référence sur l’exposition aux pesticide de la population générale et de publics cibles (agriculteurs)</t>
  </si>
  <si>
    <t>https://www.issep.be/wp-content/uploads/Projet-BIOPEST.pdf</t>
  </si>
  <si>
    <t>ISSeP, SPW Agriculture ressource naturelle et Environnement, CRA-W, CRPHYTO - CORDER asbl, PreventAgri, Université de Liège</t>
  </si>
  <si>
    <t>technique agricole, territoire transfrontalier</t>
  </si>
  <si>
    <t>ARDENNE CYCLO</t>
  </si>
  <si>
    <t>https://www.interreg-fwvl.eu/fr/ardenne-cyclo</t>
  </si>
  <si>
    <t>Robert A.</t>
  </si>
  <si>
    <t>Interreg</t>
  </si>
  <si>
    <t>Commune de Beauraing, SPW routes et bâtiments, Département du réseau de Namur et Luxembourg - SPW, Commune de Wellin, Commune de Bièvre, Commune de Gedinne, Commune de Vresse-sur-Semois, Communauté de communes Meuse et Semoy - fr, SPW mobilité et voies hydrauliques, Communauté de Communes des Portes du Luxembourg - fr, BEP Namur, Conseil Départemental des Ardennes - fr, Commune de Daverdisse, Fédération touristique de la Province de Namur, GEIE Destination Ardenne, Communauté de Communes des Portes de France, Comité Régional du Tourisme de Champagne-Ardenne, Fédération Touristique du Luxembourg Belge, IDETA, Agence de Développement Touristique des Ardennes, Agence de Développement Local de Bièvre et Vresse-sur-Semois, Agence Régionale du Tourisme Grand-Est - fr</t>
  </si>
  <si>
    <t>impact, pesticide, santé humaine</t>
  </si>
  <si>
    <t>PROPULPPP</t>
  </si>
  <si>
    <t>Objectiver  l'exposition  des  populations  aux  pulvérisations  de produits   phytopharmaceutiques   en   Wallonie   et   recommander   des   mesures   de protection destinées à la limiter en bordure des champs traités</t>
  </si>
  <si>
    <t>https://www.issep.be/propulppp/</t>
  </si>
  <si>
    <t>Ruthy I.</t>
  </si>
  <si>
    <t>i.ruthy@issep.be</t>
  </si>
  <si>
    <t>Cellule Environnement - Santé - ISSeP, Cellule de Chimie Organique - ISSeP, Cellule Qualité de l’Air - ISSeP, CRA-W, Université de Liège</t>
  </si>
  <si>
    <t>Herman J. L., Ducat N., Huyghebaert B., Villette D., Rousseau G., Verwijvel J., Michels H., Lambeau M., Fourmanoir S., Pigeon O.</t>
  </si>
  <si>
    <t>First report of Sirococcus tsugae causing shoot blight on Cedrus atlantica in Belgium</t>
  </si>
  <si>
    <t>https://www.cra.wallonie.be/fr/first-report-of-sirococcus-tsugae-causing-shoot-blight-on-cedrus-atlantica-in-belgium-2018</t>
  </si>
  <si>
    <t>Cedrus atlantica</t>
  </si>
  <si>
    <t>qualité nutritionnelle, spectroscopie</t>
  </si>
  <si>
    <t>Quantification of protein in wheat using near infrared hyperspectral imaging : Performance comparison with conventional near infrared spectroscopy</t>
  </si>
  <si>
    <t>https://www.cra.wallonie.be/en/quantification-of-protein-in-wheat-using-near-infrared-hyperspectral-imaging-performance-comparison-with-conventional-near-infrared-spectroscopy-2018</t>
  </si>
  <si>
    <t>Sillero A. M.</t>
  </si>
  <si>
    <t>Fernandez Pierna J. A., Sinnaeve G., Dardenne P., Baeten V.</t>
  </si>
  <si>
    <t>https://doi.org/10.1177/0967033518780506</t>
  </si>
  <si>
    <t>contrôle des maladies, pathologie végétale</t>
  </si>
  <si>
    <t xml:space="preserve">Le CRA-W se mobilise ardemment contre le mildiou de la pomme de terre </t>
  </si>
  <si>
    <t>https://www.cra.wallonie.be/fr/le-cra-w-se-mobilise-ardemment-contre-le-mildiou-de-la-pomme-de-terre-2018</t>
  </si>
  <si>
    <t>encadrement scientifique et technique, impact sur la santé, produit phytopharmaceutique</t>
  </si>
  <si>
    <t>pesticide … Analyse des résidus dans nos aliments</t>
  </si>
  <si>
    <t>https://www.cra.wallonie.be/fr/pesticide-analyse-des-residus-dans-nos-aliments-2018</t>
  </si>
  <si>
    <t>Vandecandelaere S.</t>
  </si>
  <si>
    <t>agroalimentaire, production agricole, spectroscopie</t>
  </si>
  <si>
    <t>Analytical Tools For The Monitoring Of Food Fraud</t>
  </si>
  <si>
    <t>Permettre aux entreprises de détecter un mélange de blé tendre et de blé dur à la réception des céréales</t>
  </si>
  <si>
    <t>https://www.cra.wallonie.be/en/analytical-tools-for-the-monitoring-of-food-fraud-2018</t>
  </si>
  <si>
    <t>culture, spectroscopie, télédétection spatiale</t>
  </si>
  <si>
    <t>Discrimination between durum and common wheat kernels using near infrared hyperspectral imaging</t>
  </si>
  <si>
    <t>https://www.cra.wallonie.be/en/discrimination-between-durum-and-common-wheat-kernels-using-near-infrared-hyperspectral-imaging-2018</t>
  </si>
  <si>
    <t xml:space="preserve">Suman M., Fernandez Pierna J. A., Baeten V. </t>
  </si>
  <si>
    <t>https://doi.org/10.1016/j.jcs.2018.10.001</t>
  </si>
  <si>
    <t>agroalimentaire, sécurité alimentaire</t>
  </si>
  <si>
    <t>Everything you wanted to know about food authenticity</t>
  </si>
  <si>
    <t>https://www.cra.wallonie.be/en/everything-you-wanted-to-know-about-food-authenticity-2018</t>
  </si>
  <si>
    <t>Kone I.</t>
  </si>
  <si>
    <t>bioinformatique, culture, pollution chimique, télédétection spatiale</t>
  </si>
  <si>
    <t>NIR Hyperspectral imaging analysis of individual kernels : a tool helping to detect contamination/fraud in cereals</t>
  </si>
  <si>
    <t>https://www.cra.wallonie.be/en/nir-hyperspectral-imaging-analysis-of-individual-kernels-a-tool-helping-to-detect-contaminationfraud-in-cereals-2018</t>
  </si>
  <si>
    <t xml:space="preserve">Lecler B., Fernandez Pierna J. A., Baeten V. </t>
  </si>
  <si>
    <t>Implication citoyenne pour une gestion environnementale des cimetières</t>
  </si>
  <si>
    <t>Former et informer les gestionnaires publics sur la végétalisation et l'entretien sans pesticide des cimetières, rassurer et impliquer les citoyens vers une nouvelle conception des cimetières</t>
  </si>
  <si>
    <t>https://www.adalia.be/projet-interreg</t>
  </si>
  <si>
    <t>Vincent E.</t>
  </si>
  <si>
    <t>edouard@adalia.be</t>
  </si>
  <si>
    <t>Nord Nature Chico Mendes, Adalia asbl</t>
  </si>
  <si>
    <t>Melin T.</t>
  </si>
  <si>
    <t>gestion durable, pesticide, réduction, technique agricole</t>
  </si>
  <si>
    <t>Générations Terre</t>
  </si>
  <si>
    <t>Améliorer la durabilité des exploitations agricoles par la diminution du recours aux pesticide</t>
  </si>
  <si>
    <t>https://www.parcsnaturelsdewallonie.be/videos/generations-terre-projet-pilote-diminution-pesticide-agriculture/</t>
  </si>
  <si>
    <t>Centre de Michamps asbl, CePiCOP asbl, CIPF asbl, CPL Végémar, FIWAP, Fourrages Mieux, CRA-W, CRPHYTO - CORDER asbl, FUGEA, Fédération Wallonne de l'Agriculture, Greenotec asbl, Natagriwal asbl, PROTECT'eau asbl, Fédération des parcs naturels de wallonie, SPW Agriculture ressource naturelle et Environnement</t>
  </si>
  <si>
    <t>Fédération des parcs naturels de wallonie</t>
  </si>
  <si>
    <t>Programme wallon de réduction des pesticide 2018-2022</t>
  </si>
  <si>
    <t>PWRP II</t>
  </si>
  <si>
    <t>https://agriculture.wallonie.be/documents/43013/0/20180329_PWRP_II_approuv%C3%A9+GW.pdf/73702d5e-7af3-438b-9051-ced6866212cc</t>
  </si>
  <si>
    <t>CRPHYTO - CORDER asbl, Commission Formation Agricole, SPF Santé publique Sécurité de la chaîne alimentaire et Environnement, Adalia asbl, EcoConso asbl, Cellule permanente Environnement-Santé, Centre Anti-Poisons, CRA-W, SPW Agriculture ressource naturelle et Environnement, ISSeP, Natagriwal asbl, PROTECT'eau asbl, PreventAgri, Agence Fédérale pour la Sécurité de la Chaîne Alimentaire, lutte intégrée contre les ennemis des cultures, Phytoweb, Zonder is gezonde, VELT, Institut bruxellois pour la gestion de l'environnement, Pôle de gestion différenciée des espaces verts, Nature &amp; Progrès asbl, Fédération des Jeunes Agriculteurs, Phytofar asbl, Centre Anti - Poisons</t>
  </si>
  <si>
    <t>Ledieu F., Willems W., Van Bol V., Gosselin P., Huyghebaert B., Godeaux D., Popescu C., Charlier G., Limbourg Q.,  Klinkenberg H., Cuvelier C., Delaunois P.</t>
  </si>
  <si>
    <t>impact sur la santé, indicateur environnemental, protection phytosanitaire</t>
  </si>
  <si>
    <t>bioagresseur, impact, lutte, suivi environnemental</t>
  </si>
  <si>
    <t>OPATRA-W</t>
  </si>
  <si>
    <t>Contrôle des problèmes phytosanitaires par des moyens respectueux de l’environnement</t>
  </si>
  <si>
    <t>https://www.cra.wallonie.be/fr/opatra-w</t>
  </si>
  <si>
    <t>Carah asbl, CRA-W, Université Catholique de Louvain, Gembloux Agro Bio-Tech - Université de Liège</t>
  </si>
  <si>
    <t>agrochimie, gestion des sols, qualité nutritionnelle</t>
  </si>
  <si>
    <t>Engrais durables et multifonctionnels pour l'approvisionnement en phosphore et en fer des plantes s'intégrant dans le processus de production existant.</t>
  </si>
  <si>
    <t>SUSFERT</t>
  </si>
  <si>
    <t>Développe des engrais multifonctionnels plus durables pour l'approvisionnement en phosphore et en fer</t>
  </si>
  <si>
    <t>https://ec.europa.eu/eip/agriculture/en/find-connect/projects/susfert-sustainable-multifunctional-fertilisers</t>
  </si>
  <si>
    <t>Webb S.</t>
  </si>
  <si>
    <t>Groupe RTDS</t>
  </si>
  <si>
    <t>webb@rtds-group.com</t>
  </si>
  <si>
    <r>
      <t xml:space="preserve">Groupe RTDS, ABITEP Gmbh, </t>
    </r>
    <r>
      <rPr>
        <sz val="12"/>
        <color rgb="FFFF0000"/>
        <rFont val="Arial"/>
        <family val="2"/>
      </rPr>
      <t>ACIES BIO, AGRANA STARCH, AGRANA RESEARCH &amp; INNOVATION CENTER, AIT</t>
    </r>
    <r>
      <rPr>
        <sz val="12"/>
        <rFont val="Arial"/>
        <family val="2"/>
      </rPr>
      <t>, Uneversity of Natural Ressources and Life Sciences - Vienna, ROULLIER, RTDS Group, Sappi, Timac AGRO, University of Antwerp</t>
    </r>
  </si>
  <si>
    <t>Miljkovic N.</t>
  </si>
  <si>
    <t>De Friches Faire des jardins</t>
  </si>
  <si>
    <t>DFFDJ</t>
  </si>
  <si>
    <t>Amélioration de l’accès à des services abordables, durables et de qualité, y compris les soins de santé et les services sociaux d’intérêt général</t>
  </si>
  <si>
    <t>https://www.interreg-fwvl.eu/fr/dffdj</t>
  </si>
  <si>
    <t>Wolf P.</t>
  </si>
  <si>
    <t>Espace Temps Maison de Santé</t>
  </si>
  <si>
    <t>Essai variétés robustes encadré par le CRA-W - Résultats 2019</t>
  </si>
  <si>
    <t>https://www.cra.wallonie.be/fr/essai-varietes-robustes-encadre-par-le-cra-w-resultats-2019-2019</t>
  </si>
  <si>
    <t>Ben Abdallah F., Boreux M., César V., Soete A.</t>
  </si>
  <si>
    <t>Alpha-cypermethrin + Chlorfenapyr. Full scale collaborative trial for the determination of Alpha-cypermethrin and Chlorfenapyr in Technical material (TC) and Long Lasting Insecticidal Net (LN)</t>
  </si>
  <si>
    <t>https://www.cra.wallonie.be/fr/alpha-cypermethrin-chlorfenapyr-full-scale-collaborative-trial-for-the-determination-of-alpha-cypermethrin-and-chlorfenapyr-in-technical-material-tc-and-long-lasting-insecticidal-net-ln-2019</t>
  </si>
  <si>
    <t>Baes M.</t>
  </si>
  <si>
    <t>m.baes@cra.wallonie.be</t>
  </si>
  <si>
    <t xml:space="preserve">Pigeon O. </t>
  </si>
  <si>
    <t>CRA-W expertise promoted through the IAEA</t>
  </si>
  <si>
    <t>https://www.cra.wallonie.be/en/cra-w-expertise-promoted-through-the-iaea</t>
  </si>
  <si>
    <t>Performance comparison of bench-top, hyperspectral imaging and pocket near infrared spectrometers : the example of protein quantification in wheat flour</t>
  </si>
  <si>
    <t>https://www.cra.wallonie.be/en/performance-comparison-of-bench-top-hyperspectral-imaging-and-pocket-near-infrared-spectrometers-the-example-of-protein-quantification-in-wheat-flour-2019</t>
  </si>
  <si>
    <t>Fernandez Pierna J. A., Vermeulen P., Lecler B., Minet O., Zio D., Dardenne P.</t>
  </si>
  <si>
    <t>https://doi.org/10.1255/nir2017.151</t>
  </si>
  <si>
    <t>gestion des déchets, suivi environnemental, télédétection spatiale</t>
  </si>
  <si>
    <t>Outils d’aide à la décision basés sur l’observation de la Terre  pour le contrôle et la gestion de Centres d’Enfouissement Technique</t>
  </si>
  <si>
    <t>CETEO</t>
  </si>
  <si>
    <t>développer de nouveaux outils basés sur la télédétection utiles au contrôle et à la (post)gestion des Centres d’Enfouissement Techniques (CET) en Wallonie</t>
  </si>
  <si>
    <t>https://www.issep.be/wp-content/uploads/Projet-CETEO.pdf</t>
  </si>
  <si>
    <t>Cellule Télédétection et Géodonnées - ISSeP, Déchets et Sites A Risques, DEA, Direction des Risques Chroniques, Direction des Activités et mesures de Terrain, Centre d'Eenfouissement Technique</t>
  </si>
  <si>
    <t>phénotypage, protection des cultures, télédétection spatiale</t>
  </si>
  <si>
    <t>Characterisation of fungal diseases on winter wheat crop using proximal and remote multispectral imaging</t>
  </si>
  <si>
    <t xml:space="preserve">comparer l'imagerie multispectrale basée sur la télédétection et la détection proximale pour la détection des maladies. </t>
  </si>
  <si>
    <t>https://www.cra.wallonie.be/en/characterisation-of-fungal-diseases-on-winter-wheat-crop-using-proximal-and-remote-multispectral-imaging-2019</t>
  </si>
  <si>
    <t>Bebronne R.</t>
  </si>
  <si>
    <t>Michez A., Leemans V., Dumont B., Vermeulen P. &amp; Mercatoris B.</t>
  </si>
  <si>
    <t>OAD, résistance variétale</t>
  </si>
  <si>
    <t>Définition et développement d'outils permettant l'identification de génotypes associant résistance aux pathogènes &amp; efficience d'utilisation de l'azote</t>
  </si>
  <si>
    <t>disposer d'un outil d'aide à la sélection de génotypes de pommes de terre associant résistance à P. infestans et efficience d'utilisation de l'azote</t>
  </si>
  <si>
    <t>https://www.cra.wallonie.be/fr/definition-et-developpement-doutils-permettant-lidentification-de-genotypes-associant-resistance-aux-pathogenes-efficience-dutilisation-de-lazote-2019</t>
  </si>
  <si>
    <t>CRA-W, Université Catholique de Louvain, CER Groupe, Université de Malaga</t>
  </si>
  <si>
    <t>Mauro S., Muhovski Y., Soete A., César V., Rolot J-L., Vincke D., Vermeulen P., San Martin G., Rousseau G., Vertommen D., Gillard N., Osorio Algar S.</t>
  </si>
  <si>
    <t>Vegetative propagation of Argania spinosa (L.) Skeels cuttings: Effects of auxins and genotype.</t>
  </si>
  <si>
    <t>Investigate the rooting ability and growth performance of argan tree cuttings</t>
  </si>
  <si>
    <t>https://www.cra.wallonie.be/fr/vegetative-propagation-of-argania-spinosa-l-skeels-cuttings-effects-of-auxins-and-genotype-2019</t>
  </si>
  <si>
    <t>Mdarhri Alaoui M., Gaboun F., Delporte F., Chlyah O., Cherkaoui S.</t>
  </si>
  <si>
    <t>encadrement scientifique et technique, méthode alternative</t>
  </si>
  <si>
    <t>bioagresseur, gestion agricole, suivi environnemental</t>
  </si>
  <si>
    <t>Enquête sur la gestion de la renouée du Japon</t>
  </si>
  <si>
    <t>Evaluer la possibilité de développer une filière de valorisation de terres contaminées par la renouée du Japon.</t>
  </si>
  <si>
    <t>https://www.adalia.be/actualites/articles/enquete-sur-la-gestion-de-la-renouee-du-japon</t>
  </si>
  <si>
    <t>Bietlot E.</t>
  </si>
  <si>
    <t>e.bietlot@issep/be</t>
  </si>
  <si>
    <t>ISSeP, CELABOR, Adalia asbl</t>
  </si>
  <si>
    <t>bonne pratique agricole, essai variétal</t>
  </si>
  <si>
    <t>culture expérimentale, production agricole, sélection variétale</t>
  </si>
  <si>
    <t>Association Froment d’hiver – Pois protéagineux d’hiver - Livre Blanc Céréales 2020</t>
  </si>
  <si>
    <t xml:space="preserve">Guide pratique pour les culture Froment - Pois </t>
  </si>
  <si>
    <t>https://www.livre-blanc-cereales.be/wp-content/uploads/2020/09/8-LBsept20-Association-Froment-Pois.pdf</t>
  </si>
  <si>
    <t>Blanchard R.</t>
  </si>
  <si>
    <t>rb.cepicop@centrespilotes.be</t>
  </si>
  <si>
    <t>CePiCOP asbl, Wallonie, SPW</t>
  </si>
  <si>
    <t>Pierreux J., Dumont B., Bodson B.</t>
  </si>
  <si>
    <t>Froment et Pois</t>
  </si>
  <si>
    <t>Livre Blanc 2020</t>
  </si>
  <si>
    <t>encadrement scientifique et technique, lutte intégrée, production commerciale, protection biologique</t>
  </si>
  <si>
    <t>contrôle des ravageurs, gestion agricole, gestion durable, production agricole, valorisation</t>
  </si>
  <si>
    <t>Projet FEVERPRO</t>
  </si>
  <si>
    <t>FEVERPRO</t>
  </si>
  <si>
    <t>Contribution au développement d’une filière féverole wallonne durable par la mise en œuvre des itinéraires agronomiques innovants et par une meilleure valorisation de ses graines et coproduits.</t>
  </si>
  <si>
    <t>https://agriculture.wallonie.be/resultat-de-l-appel-recherche-2017?inheritRedirect=true#FEVERPRO</t>
  </si>
  <si>
    <t>Blecker C.</t>
  </si>
  <si>
    <t>christophe.blecker@uliege.be</t>
  </si>
  <si>
    <t>Francis F., Segers A.</t>
  </si>
  <si>
    <t>Vicia faba</t>
  </si>
  <si>
    <t>santé humaine, territoire transfrontalier</t>
  </si>
  <si>
    <t>BLUEWALKS</t>
  </si>
  <si>
    <t>L’animation et la coordination du Parc Bleu que constitue le territoire eurométropolitain</t>
  </si>
  <si>
    <t>https://www.interreg-fwvl.eu/fr/bluewalks</t>
  </si>
  <si>
    <t>9 mois</t>
  </si>
  <si>
    <t>Bontinck A-F.</t>
  </si>
  <si>
    <t>annefabiola.bontinck@univ-lille.f</t>
  </si>
  <si>
    <t>Maison du tourisme de la Wallonie picarde, Westtoer, Métropole Européenne de Lille - Fr, Agence de l'Eurometropole Lille-Kortijk-Tournai</t>
  </si>
  <si>
    <t>gestion des sols, pesticide, protection des cultures</t>
  </si>
  <si>
    <t>Développement de stratégies innovantes pour la santé des céréales sans recours aux fongicides de synthèse</t>
  </si>
  <si>
    <t>ANTAGONIST</t>
  </si>
  <si>
    <t>développer des stratégies de contrôles alternatives pour valoriser le potentiel de microorganismes associés aux sols, à la rhizosphère et la phyllosphère des céréales présents en Région wallonne</t>
  </si>
  <si>
    <t>claude.bragard@uclouvain.be</t>
  </si>
  <si>
    <t>Université Catholique de Louvain, CRA-W, Haute Ecole Louvain-en-Hainaut (Fleurus)</t>
  </si>
  <si>
    <t>Debode F., Delitte M., Morandini L.</t>
  </si>
  <si>
    <t>La graisse commune du haricot, une maladie bactérienne réglementée à surveiller en Belgique</t>
  </si>
  <si>
    <t>besoin de connaissance et de surveillance de cette maladie réglementée.</t>
  </si>
  <si>
    <t>https://www.cra.wallonie.be/fr/la-graisse-commune-du-haricot-une-maladie-bacterienne-reglementee-a-surveiller-en-belgique-2019</t>
  </si>
  <si>
    <t>Jamar L., Gheysen I.</t>
  </si>
  <si>
    <t>Haricot</t>
  </si>
  <si>
    <t>Les phosphites (phosphonates) : effets antioomycètes et antibactériens, risques de phytotoxicité - 2019</t>
  </si>
  <si>
    <t>https://www.cra.wallonie.be/fr/les-phosphites-phosphonates-effets-antioomycetes-et-antibacteriens-risques-de-phytotoxicite-2019</t>
  </si>
  <si>
    <t>culture, pesticide, suivi environnemental</t>
  </si>
  <si>
    <t>Perennial flower strips for pest control in organic apple orchards - A pan-European study</t>
  </si>
  <si>
    <t>Control the most important apple pests Dysaphis plantaginea (Passerini) and Cydia pomonella (L.) by promoting natural enemies with sown flower strips</t>
  </si>
  <si>
    <t>https://www.cra.wallonie.be/fr/perennial-flower-strips-for-pest-control-in-organic-apple-orchards-a-pan-european-study-2019</t>
  </si>
  <si>
    <t>Cahenzli F.</t>
  </si>
  <si>
    <t>Sigsgaard L., Daniel C., Herz A., Jamar L., Kelderer M., Kramer Jacobsen S., Matray S., Porcel M.</t>
  </si>
  <si>
    <t>agriculture conventionnelle, production commerciale, transformation des résidus</t>
  </si>
  <si>
    <t>agroalimentaire, culture, gestion des ressources</t>
  </si>
  <si>
    <t>AgriWasteValue</t>
  </si>
  <si>
    <t>AWV</t>
  </si>
  <si>
    <t>Augmenter l'efficacité industrielle et la durabilité de l'utilisation des ressource naturelle et permettra des avantages socio-économique dans les secteurs ciblés</t>
  </si>
  <si>
    <t>https://www.nweurope.eu/projects/project-search/agriwastevalue/</t>
  </si>
  <si>
    <t>Cajot S.</t>
  </si>
  <si>
    <t>sebastien.cajot@celabor.be</t>
  </si>
  <si>
    <t>CELABOR, AgroParisTech - Fr, Cosmetic Valley, Delphy, EPFL-Ch, Eurasanté, PFI-De, Université de Reims Champagne-Ardenne, ValBiom asbl</t>
  </si>
  <si>
    <t>Rotolo C., Leprêtre A., Gaubert A., Van Oers C., Gnansounou E., Morfaux M., Ballmann P.,  Ziou H.</t>
  </si>
  <si>
    <t>Local vs.SVM-based stacking approach for predicting proportions of complex blends in food products</t>
  </si>
  <si>
    <t>https://www.cra.wallonie.be/en/local-vssvm-based-stacking-approach-for-predicting-proportions-of-complex-blends-in-food-products-2019</t>
  </si>
  <si>
    <t>Carrasco B.</t>
  </si>
  <si>
    <t>Gil A., Quevedo J. R., Montafies E., Shen G., Han L., Yang Z., Baeten V., Fernandez Pierna J. A.</t>
  </si>
  <si>
    <t>MilVar 2019 à Libramont : 13 nouvelles variétés à l’essai !</t>
  </si>
  <si>
    <r>
      <t>Evaluer la sensibilité au mildiou du feuillage (</t>
    </r>
    <r>
      <rPr>
        <i/>
        <sz val="12"/>
        <rFont val="Arial"/>
        <family val="2"/>
      </rPr>
      <t>Phytophthora infestans</t>
    </r>
    <r>
      <rPr>
        <sz val="12"/>
        <rFont val="Arial"/>
        <family val="2"/>
      </rPr>
      <t>) d’un panel de variétés de pomme de terre</t>
    </r>
  </si>
  <si>
    <t>http://fiwap.be/wp-content/uploads/2019/12/1912Milvar.pdf</t>
  </si>
  <si>
    <t>FIWAP, CRA-W, Carah asbl, Biowallonie asbl</t>
  </si>
  <si>
    <t>Evaluation de la valeur culturale et d'utilisation des meilleures variétés de pommes de terre en termes de résistance au mildiou du feuillage</t>
  </si>
  <si>
    <t>https://www.cra.wallonie.be/fr/evaluation-de-la-valeur-culturale-et-dutilisation-des-meilleures-varietes-de-pommes-de-terre-en-termes-de-resistance-au-mildiou-du-feuillage-2019</t>
  </si>
  <si>
    <t xml:space="preserve">Soete A. </t>
  </si>
  <si>
    <t>Virulence and fungicide sensitivity of the most prevalent genotypes collected in Belgium in 2017-2018</t>
  </si>
  <si>
    <t xml:space="preserve">Determine virulence gene profil  </t>
  </si>
  <si>
    <t>https://www.cra.wallonie.be/fr/virulence-and-fungicide-sensitivity-of-the-most-prevalent-genotypes-collected-in-belgium-in-2017-2018-2019</t>
  </si>
  <si>
    <t>analyse physico-chimique, spectroscopie</t>
  </si>
  <si>
    <t>Development of reliable tools to predict at the farm level the quality of forages using Near Infrared (NIR) spectroscopy</t>
  </si>
  <si>
    <t>https://www.cra.wallonie.be/fr/development-of-reliable-tools-to-predict-at-the-farm-level-the-quality-of-forages-using-near-infrared-nir-spectroscopy-2019</t>
  </si>
  <si>
    <t>Vermeulen P., Lecler B., Minet O., Decruyenaere V., Froidmont E., Baeten V.</t>
  </si>
  <si>
    <t>impact sur la santé, qualité de l'air</t>
  </si>
  <si>
    <t>Projet AIR-ECOLE</t>
  </si>
  <si>
    <t>QUALAICOL</t>
  </si>
  <si>
    <t>Assurer la sensibilisation des écoles et réaliser des mesures de qualité de l’air intérieur. Informer les acteurs communaux de l’incidence du trafic sur la qualité de l’air autour des écoles.</t>
  </si>
  <si>
    <t>https://www.issep.be/wp-content/uploads/Projet-AIR-ECOLE.pdf</t>
  </si>
  <si>
    <t>Champon L.</t>
  </si>
  <si>
    <t>airecole@issep.be</t>
  </si>
  <si>
    <t>ISSeP, Ecoles maternelles, primaires et secondaires - FWB</t>
  </si>
  <si>
    <t>Crèvecœur S.</t>
  </si>
  <si>
    <t>bioagresseur, protection des cultures, suivi environnemental</t>
  </si>
  <si>
    <t>Effect of trap type and height in monitoring the orange wheat blossom midge, Sitodiplosis mosellana (Géhin) (Diptera: Cecidomyiidae) and its parasitoid, Macroglenes penetrans (Kirby) (Hymenoptera: Pteromalidae).</t>
  </si>
  <si>
    <t xml:space="preserve">Assess the cécidomyie orangée risk for wheat crops </t>
  </si>
  <si>
    <t>https://www.cra.wallonie.be/fr/effect-of-trap-type-and-height-in-monitoring-the-orange-wheat-blossom-midge-sitodiplosis-mosellana-gehin-diptera-cecidomyiidae-and-its-parasitoid-macroglenes-penetrans-kirby-hymenoptera-pteromalidae-2019</t>
  </si>
  <si>
    <t>culture expérimentale, gestion agricole, protection des cultures</t>
  </si>
  <si>
    <t>Improving the quality of late blight DSS through airborne inoculum quantification</t>
  </si>
  <si>
    <t>https://www.cra.wallonie.be/fr/improving-the-quality-of-late-blight-dss-through-airborne-inoculum-quantification-2019</t>
  </si>
  <si>
    <t>Crouquet A.</t>
  </si>
  <si>
    <t>Dujardin F., Romay G., Liénard C., César V., Rosillon D., Lebrun P., Legrève A.</t>
  </si>
  <si>
    <t>bioagresseur, gestion durable, stress abiotique, suivi environnemental</t>
  </si>
  <si>
    <t>Caractérisation et suivi de la structure, de la composition et de l’état sanitaire des peuplements forestiers, au départ d’images satellitaires ou aériennes</t>
  </si>
  <si>
    <t>CARTOFOR</t>
  </si>
  <si>
    <t>développement de méthodologies innovantes permettant la caractérisation et le suivi de la structure, de la composition et de l’état sanitaire des peuplements forestiers</t>
  </si>
  <si>
    <t>https://www.cra.wallonie.be/fr/cartofor</t>
  </si>
  <si>
    <t>Lejeune P., Latte N.</t>
  </si>
  <si>
    <t>Peuplements forestiers</t>
  </si>
  <si>
    <t>biocontrôle, gestion des sols</t>
  </si>
  <si>
    <t>Soil control on tradeoffs between silica and cellulose as structural component in sugarcane leaf (Saccharum officinarum)</t>
  </si>
  <si>
    <t>https://www.cra.wallonie.be/en/soil-control-on-tradeoffs-between-silica-and-cellulose-as-structural-component-in-sugarcane-leaf-saccharum-officinarum-2019</t>
  </si>
  <si>
    <t>De Tombeur F.</t>
  </si>
  <si>
    <t>Vanderlinden C., Durviaux A., Delvaux B, Godin B.</t>
  </si>
  <si>
    <t>Saccharum officinarum</t>
  </si>
  <si>
    <t>agroalimentaire, ressource génétique, santé humaine, sécurité alimentaire</t>
  </si>
  <si>
    <t>Detection and identification of transgenic events by next generation sequencing combined with enrichment technologies</t>
  </si>
  <si>
    <t>montrer comment une stratégie combinant les technologies d'enrichissement et les OGM peut être utilisée pour détecter un large panel d'éléments structurels et reconstruire partiellement ou complètement la nouvelle séquence insérée dans le génome de la plante en une seule analyse, même avec de faibles pourcentages d'OGM.</t>
  </si>
  <si>
    <t>https://www.cra.wallonie.be/en/detection-and-identification-of-transgenic-events-by-next-generation-sequencing-combined-with-enrichment-technologies-2019</t>
  </si>
  <si>
    <t>CRA-W, Université de Liège</t>
  </si>
  <si>
    <t>Hulin J., Charloteaux B., Coppieters W., Hanikenne M., Karim L., Berben G.</t>
  </si>
  <si>
    <t>https://doi.org/10.1038/s41598-019-51668-x</t>
  </si>
  <si>
    <t>Development and evaluation of real-time PCR targets for the authentification of insect flours</t>
  </si>
  <si>
    <t xml:space="preserve"> Develop real-time PCR methods specific to the insects (  Black Soldier Fly (Hermetia illucens), Common Housefly (Musca domestica), Yellow Mealworm (Tenebrio molitor), Lesser Mealworm (Alphitobius diaperinus), House Cricket (Acheta domesticus), Banded Cricket (Gryllodes sigillatus) and Field Cricket (Gryllus assimilis))</t>
  </si>
  <si>
    <t>https://www.cra.wallonie.be/fr/development-and-evaluation-of-real-time-pcr-targets-for-the-authentification-of-insect-flours-2019</t>
  </si>
  <si>
    <t>Marien A., Akhatova D., Khol C., Sedefoglu H., Mariscal-Diaz L., Gérard A., Fumière O., Maljean J., Hulin J., Francis F., Berben G.</t>
  </si>
  <si>
    <t>PCR techniques for detection and quantification of GMOs</t>
  </si>
  <si>
    <t>Examen a different PCR formats aimed at the detection of GMO’s or GM derived products.</t>
  </si>
  <si>
    <t>https://www.cra.wallonie.be/fr/pcr-techniques-for-detection-and-quantification-of-gmos-2019</t>
  </si>
  <si>
    <t>Berben G.</t>
  </si>
  <si>
    <t>analyse physico-chimique, ressource génétique, santé humaine, sécurité alimentaire</t>
  </si>
  <si>
    <t>Use of high throughput sequencing for detection of gmos and plant species in food and feed</t>
  </si>
  <si>
    <t>The detection of the sequences, filtering and assigning the reads according to their alignment scores and the creation of contigs in an attempt to reconstruct the whole transgene or the sequence of the gene specific to the plant species</t>
  </si>
  <si>
    <t>https://www.cra.wallonie.be/fr/use-of-high-throughput-sequencing-for-detection-of-gmos-and-plant-species-in-food-and-feed-2019</t>
  </si>
  <si>
    <t xml:space="preserve"> Hulin J., Janssen E., Berben G.</t>
  </si>
  <si>
    <t>Modèles agricoles de demain - Projet R&amp;D , Outil d’aide à la décision</t>
  </si>
  <si>
    <t>All for water quality</t>
  </si>
  <si>
    <t>le devenir des pesticide dans le sol et la réduction des pollutions diffuses</t>
  </si>
  <si>
    <t>https://www.gembloux.uliege.be/cms/c_5079794/fr/projet-ail-for-water-quality</t>
  </si>
  <si>
    <t>Degré A.</t>
  </si>
  <si>
    <t>SPGE</t>
  </si>
  <si>
    <t>info@spge.be</t>
  </si>
  <si>
    <t>Greenotec asbl, CRA-W, Université de Liège, TERRA - Université de Liège, Gembloux Agro Bio-Tech - Université de Liège</t>
  </si>
  <si>
    <t>Colinet G., Pigeon O.</t>
  </si>
  <si>
    <t>analyse physico-chimique, pesticide, stress abiotique</t>
  </si>
  <si>
    <t>Epoxiconazole exposure affects terpenoid profiles of oilseed rape plantlets based on a targeted metabolomic approach</t>
  </si>
  <si>
    <t>To profile the VOCs from secondary metabolism of oilseed rape through a dose-response experiment under several epoxiconazole concentrations (0, 0.01, 0.1 and 1 mg L-1)</t>
  </si>
  <si>
    <t>https://www.cra.wallonie.be/fr/epoxiconazole-exposure-affects-terpenoid-profiles-of-oilseed-rape-plantlets-based-on-a-targeted-metabolomic-approach-2019</t>
  </si>
  <si>
    <t>https://link.springer.com/article/10.1007%2Fs11356-019-05110-4</t>
  </si>
  <si>
    <t>Targeted metabolomic study in Brassica napus L. under cadmium and epoxiconazole stress</t>
  </si>
  <si>
    <t>https://www.cra.wallonie.be/fr/targeted-metabolomic-study-in-brassica-napus-l-under-cadmium-and-epoxiconazole-stress-2019</t>
  </si>
  <si>
    <t>Développement d’outils d’interprétation et de sensibilisation aux pesticide présents dans la ruche – Bee Tox Wax</t>
  </si>
  <si>
    <t>Bee Tox Wax</t>
  </si>
  <si>
    <t>Développer des outils de sensibilisation des apiculteurs et des autres parties prenantes aux contaminations aux pesticide, Développer un outil d’interprétation de la qualité des cires (contamination par les pesticide)</t>
  </si>
  <si>
    <t>https://butine.info/bee-tox-wax/</t>
  </si>
  <si>
    <t>Faculté de Médcine - Université de Liège, CARI, CRA-W</t>
  </si>
  <si>
    <t>D32-0378</t>
  </si>
  <si>
    <t>Perspectives offertes par l'imagerie hyperspectrale proche infrarouge dans l'étude de systèmes racinaires de légumineuses</t>
  </si>
  <si>
    <t>https://www.cra.wallonie.be/en/perspectives-offertes-par-limagerie-hyperspectrale-proche-infrarouge-dans-letude-de-systemes-racinaires-de-legumineuses</t>
  </si>
  <si>
    <t>Baeten V., Bodson B., Fernandez Pierna J. A.</t>
  </si>
  <si>
    <t>Les méthodes chimiométriques locales, une solution pour les "BIG DATA NIR"</t>
  </si>
  <si>
    <t>https://www.cra.wallonie.be/en/les-methodes-chimiometriques-locales-une-solution-pour-les-big-data-nir-2019</t>
  </si>
  <si>
    <t>Local based chemometric methods as a solution for the "BIG NIR DATA"</t>
  </si>
  <si>
    <t>https://www.cra.wallonie.be/en/local-based-chemometric-methods-as-a-solution-for-the-big-nir-data-2019</t>
  </si>
  <si>
    <t>ALKALPO</t>
  </si>
  <si>
    <t>Evaluer l’exposition des populations à deux molécules glycoalcaloïdes, comprendre davantage les différents facteurs et leurs impact relatifs sur la teneur en glycoalcaloïdes dans les tubercules de pommes de terre</t>
  </si>
  <si>
    <t>http://fiwap.be/documentation/projet-alkalpo/</t>
  </si>
  <si>
    <t>Gilquin J.</t>
  </si>
  <si>
    <t>First report of Thrips setosus in Belgium</t>
  </si>
  <si>
    <t>https://www.cra.wallonie.be/fr/first-report-of-thrips-setosus-in-belgium-2019</t>
  </si>
  <si>
    <t>Goedefroit T.</t>
  </si>
  <si>
    <t>Bonte J., Reybroeck E., Bosmans L., San Martin G., Witters J.</t>
  </si>
  <si>
    <t>méthode alternative, protection biologique</t>
  </si>
  <si>
    <t>gestion des déchets, gestion durable, valorisation</t>
  </si>
  <si>
    <t>Production de biomasse</t>
  </si>
  <si>
    <t>La réduction de consommation d'énergie fossile</t>
  </si>
  <si>
    <t>https://valbiomag.labiomasseenwallonie.be/news/analyse-la-production-de-biomasse-vegetale-dans-une-europe-en-transition</t>
  </si>
  <si>
    <t>Gossiaux L.</t>
  </si>
  <si>
    <t>ValBiom asbl</t>
  </si>
  <si>
    <t>l.gossiaux@valbiom.be</t>
  </si>
  <si>
    <t>ValBiom asbl, Gembloux Agro Bio-Tech - Université de Liège, atrasol, ville de Charleroi, Université de Franche-Comté</t>
  </si>
  <si>
    <t xml:space="preserve">Evlard A., Borsus W., Chalot M., Durant E., Lechat J., Handerek D., Moreaux S., </t>
  </si>
  <si>
    <t>Wallonie, BNP PARIBAS FORTIS, Crelan, émission zéro scrl, MATAGNE HODY, Office économique Wallon du Bois, PEFC</t>
  </si>
  <si>
    <t>Valbiom</t>
  </si>
  <si>
    <t>bioinformatique, biostatistique, territoire transfrontalier</t>
  </si>
  <si>
    <t>plate forme Wal-ES. Les services écosystémiques des prairies - 2019</t>
  </si>
  <si>
    <t>TransStat</t>
  </si>
  <si>
    <t>Proposer une plateforme pour pouvoir comparer les données transfrontalières.</t>
  </si>
  <si>
    <t>https://www.issep.be/wp-content/uploads/Projet-TransStat.pdf</t>
  </si>
  <si>
    <t>Habran S.</t>
  </si>
  <si>
    <t>s.habran@issep.be</t>
  </si>
  <si>
    <t>Provinciebestuur West-Vlaanderen, Département du Nord (CG59), Région Hauts-de - France, IWEPS</t>
  </si>
  <si>
    <t>CE - FEDER, Wallonie - SPW, Wallonie - ISSeP</t>
  </si>
  <si>
    <t>pesticide, santé humaine, suivi environnemental</t>
  </si>
  <si>
    <t>Etude des Liens Environnement Santé</t>
  </si>
  <si>
    <t>ELENSA</t>
  </si>
  <si>
    <t>Investiguer les disparités spatiales de certaines pathologies potentiellement liées à l’exposition aux PPP agricoles via des études écologiques géographiques</t>
  </si>
  <si>
    <t>https://www.issep.be/wp-content/uploads/Projet-ELENSA.pdf</t>
  </si>
  <si>
    <t>ISSeP, SPW Agriculture ressource naturelle et Environnement, Université de Lille, Sciensano, AVIQ</t>
  </si>
  <si>
    <t>Wallonie - ISSeP</t>
  </si>
  <si>
    <t>Outils transfrontaliers pour une gestion harmonisée de la qualité de l’air</t>
  </si>
  <si>
    <t>TransfAIR</t>
  </si>
  <si>
    <t>Elaborer des outils pour une information et une communication harmonisée vers les populations, Fournir une information compréhensible par tous, Susciter l’action et la réaction des citoyens dans le sens d’une amélioration de la qualité de l’air</t>
  </si>
  <si>
    <t>https://www.issep.be/wp-content/uploads/Projet-TransfAIR.pdf</t>
  </si>
  <si>
    <t>ISSeP, Atmo, AWAC, irCELine, Bruxelles environnement, EuroMétropole, SPW</t>
  </si>
  <si>
    <t>La gestion des matières organiques du sol : un levier pour la fertilité et le climat</t>
  </si>
  <si>
    <t>https://www.cra.wallonie.be/fr/la-gestion-des-matieres-organiques-du-sol-un-levier-pour-la-fertilite-et-le-climat-2019</t>
  </si>
  <si>
    <t>Statut organique et potentiel de minéralisation du carbone et de l’azote des sols en agriculture biologique - 2019</t>
  </si>
  <si>
    <t>https://www.cra.wallonie.be/fr/statut-organique-et-potentiel-de-mineralisation-du-carbone-et-de-lazote-des-sols-en-agriculture-biologique-2019</t>
  </si>
  <si>
    <t>The Long-Term Effect of Biochar on Soil Microbial Abundance, Activity and Community Structure Is Overwritten by Land Management</t>
  </si>
  <si>
    <t>https://www.cra.wallonie.be/fr/the-long-term-effect-of-biochar-on-soil-microbial-abundance-activity-and-community-structure-is-overwritten-by-land-management-2019</t>
  </si>
  <si>
    <t>Sleutel S., Dufey J. E., Cornelis J. T.</t>
  </si>
  <si>
    <t>Déroulement de la saison culturale 2019-2020 - Livre Blanc Céréales 2020</t>
  </si>
  <si>
    <t>https://www.livre-blanc-cereales.be/wp-content/uploads/2020/09/2-LBsept20-D%C3%A9roulement-de-la-saison-2019-2020.pdf</t>
  </si>
  <si>
    <t>Heens B.</t>
  </si>
  <si>
    <t>CRA-W, CPL Végémar, Gembloux Agro Bio-Tech - Université de Liège, Province de Hainaut, Carah asbl</t>
  </si>
  <si>
    <t xml:space="preserve">Jacquemin G., Mahieu O., Meza R., Eylenbosch D., Blanchard R. </t>
  </si>
  <si>
    <t>agriculture conventionnelle, essai variétal</t>
  </si>
  <si>
    <t>Variétés de froment et recommandations - Livre Blanc Céréales 2020</t>
  </si>
  <si>
    <t>Elaboration de la liste des variétés recommandées</t>
  </si>
  <si>
    <t>https://www.livre-blanc-cereales.be/wp-content/uploads/2020/09/7-LBsept20-Vari%C3%A9t%C3%A9s-froment.pdf</t>
  </si>
  <si>
    <t xml:space="preserve"> Jacquemin G., Mahieu O., Meza R., EylenboschD., Blanchard R.</t>
  </si>
  <si>
    <t>Oak or chestnut tannin dose responses on silage pH, proteolysis and in?vitro digestibility in laboratory-scale silos</t>
  </si>
  <si>
    <t xml:space="preserve">Étudier les effets dose d’extraits de tannin de chêne (OTE) et de châtaignier (CTE) sur la composition chimique et la conservation d’ensilage d’herbe. </t>
  </si>
  <si>
    <t>https://www.cra.wallonie.be/fr/oak-or-chestnut-tannin-dose-responses-on-silage-ph-proteolysis-and-invitro-digestibility-in-laboratory-scale-silos-2019</t>
  </si>
  <si>
    <t xml:space="preserve">	https://doi.org/10.25518/1780-4507.17914</t>
  </si>
  <si>
    <t>ressource génétique</t>
  </si>
  <si>
    <t>DNA Barcoding applied to authentication of food and feed products</t>
  </si>
  <si>
    <t>To analyse a large set of samples including 35 mixtures of plant DNA and 13 real-world food and feed samples with three barcodes (ndhJ, UP1-ITS2 and rbcL) on Illumina HiSeq</t>
  </si>
  <si>
    <t>https://www.cra.wallonie.be/en/dna-barcoding-applied-to-authentication-of-food-and-feed-products-2019</t>
  </si>
  <si>
    <t>Hulin J.</t>
  </si>
  <si>
    <t>Berben G., Janssen E., Debode F.</t>
  </si>
  <si>
    <t>gestion des ressources, ressource en eau, suivi environnemental, télédétection spatiale</t>
  </si>
  <si>
    <t>Développement d’un module SIG de cartographie de la vulnérabilité des eaux souterraines et de risques et application aux principales masses d’eau sout</t>
  </si>
  <si>
    <t>Carto vulnerabilité</t>
  </si>
  <si>
    <t>développement d'un outil SIG de cartographie de la vulnérabilité des eaux souterraines de Wallonie, la production de cartes de vulnérabilité intrinsèque et spécifique pour les principales masses d'eau souterraine de Wallonie et le développement d'une méthodologie pour la cartorgaphie du risque</t>
  </si>
  <si>
    <t>https://orbi.uliege.be/bitstream/2268/240083/1/D03_final.pdf</t>
  </si>
  <si>
    <t>Brouyère S.</t>
  </si>
  <si>
    <t>serge.brouyere@uliège.be</t>
  </si>
  <si>
    <t>Gembloux Agro Bio-Tech - Université de Liège, HGE - Université de Liège</t>
  </si>
  <si>
    <t>Colinet G., Dassargues A., Dollé F., Thomas C., Orban P., Lefebure K., Billo Bah B., Vandenberghe C.</t>
  </si>
  <si>
    <t>gestion durable, pesticide, santé humaine</t>
  </si>
  <si>
    <t>Assessment of different means to reduce the potential exposure to pesticide of residents living in the vicinity of treated fields</t>
  </si>
  <si>
    <t>https://www.cra.wallonie.be/fr/assessment-of-different-means-to-reduce-the-potential-exposure-to-pesticide-of-residents-living-in-the-vicinity-of-treated-fields-2019</t>
  </si>
  <si>
    <t>Remy S., Frippiat C., Veschkens M., Herman J., Ducat N., Pigeon O., Schiffers B., Ruthy I.</t>
  </si>
  <si>
    <t>pesticide, ressource en eau, santé humaine</t>
  </si>
  <si>
    <t>INDIC'eau</t>
  </si>
  <si>
    <t>Développer et mettre en place au niveau régional un indicateur de risque de transfert des PPP vers la ressource en eau</t>
  </si>
  <si>
    <t>https://www.cra.wallonie.be/fr/indiceau</t>
  </si>
  <si>
    <t>CRA-W, PROTECT'eau asbl</t>
  </si>
  <si>
    <t>Huyghebaert B., Weickmans B.</t>
  </si>
  <si>
    <t>contrôle des ravageurs, ressource naturelle</t>
  </si>
  <si>
    <t>Effet des bandes fleuries pérennes sur les ravageurs en vergers – une étude à échelle européenne</t>
  </si>
  <si>
    <t>TransBioFruit - ERANET Core Organic Plus EcoOrchard</t>
  </si>
  <si>
    <t>Etude de l’impact des bandes fleuries sur les ravageurs en verger</t>
  </si>
  <si>
    <t>https://www.cra.wallonie.be/fr/effet-des-bandes-fleuries-perennes-sur-les-ravageurs-en-vergers-une-etude-a-echelle-europeenne-2019</t>
  </si>
  <si>
    <t>protection des cultures, spectroscopie</t>
  </si>
  <si>
    <t>Investigación y experimentaciones para optimizar la fecha de recolección y limitar las pérdidas de frutos después de la cosecha</t>
  </si>
  <si>
    <t xml:space="preserve">Evaluation des méthodes de conservation des fruits dans le module 'Janny MT' en atmosphère contrôlée, l'évaluation de l'efficacité des traitements de protection à base de substances d'origine naturelle appliquées en plantation et la recherche de méthodes innovantes et non destructives par spectroscopie NIR permettant d'optimiser la date de collecte </t>
  </si>
  <si>
    <t>https://www.cra.wallonie.be/fr/investigacion-y-experimentaciones-para-optimizar-la-fecha-de-recoleccion-y-limitar-las-perdidas-de-frutos-despues-de-la-cosecha-2019</t>
  </si>
  <si>
    <t>Pissard A., Baeten V., Lateur M.</t>
  </si>
  <si>
    <t>bioinformatique, pesticide, résistance</t>
  </si>
  <si>
    <t>Le puceron, Myzus persicae : monitoring de la résistance aux insecticides en Wallonie, des résultats préliminaires interpellants</t>
  </si>
  <si>
    <t>Monitoring</t>
  </si>
  <si>
    <t>https://www.cra.wallonie.be/fr/le-puceron-myzus-persicae-monitoring-de-la-resistance-aux-insecticides-en-wallonie-des-resultats-preliminaires-interpellants-2019</t>
  </si>
  <si>
    <t>gestion des ressources, gestion durable, technique agricole</t>
  </si>
  <si>
    <t>WASABI : plateforme WAllonne de Systèmes innovants en Agriculture et BIodiversité urbaine</t>
  </si>
  <si>
    <t>WASABI</t>
  </si>
  <si>
    <t>plateforme d'enseignement et de recherche en agriculture urbaine et biodiversité urbaine et péri-urbaine</t>
  </si>
  <si>
    <t>https://www.gembloux.uliege.be/cms/c_5038552/fr/gembloux-wasabi</t>
  </si>
  <si>
    <t>Joly A.</t>
  </si>
  <si>
    <t>C-RAU - Gembloux Agro Bio-Tech - Université de Liège</t>
  </si>
  <si>
    <t>aj@aurorejoly.be</t>
  </si>
  <si>
    <t>Wallonie, CE</t>
  </si>
  <si>
    <t>biopesticide, pesticide, production agricole, réduction</t>
  </si>
  <si>
    <t>Produire des fruits et légumes, sans aucune pulvérisation de produits phytopharmaceutiques</t>
  </si>
  <si>
    <t>ZERO-PH(F)YTO F&amp;L(G) ZÉRO PHYTO</t>
  </si>
  <si>
    <t>Identifier, valider et transmettre des clés pratiques pour pouvoir produire des fruits et légumes sans aucune pulvérisation de produits phytopharmaceutiques</t>
  </si>
  <si>
    <t>https://www.interreg-fwvl.eu/fr/zero-phfyto-flg</t>
  </si>
  <si>
    <t>a.jorion@cra.wallonie.be</t>
  </si>
  <si>
    <t>BHDF, FREDON Nord Pas-de-Calais, Inagro, Unité EDISAN-Université Picardie Jules Verne - france, Provinciaal Proefcentrum voor de Groenteteelt Oost-Vlaanderen, FREDON Hauts-de - france, CRA-W, Bio en Hauts-de - france, PCG</t>
  </si>
  <si>
    <t xml:space="preserve">CE - FEDER - INTERREG - FWVL, Provincie Oost Vlaanderen </t>
  </si>
  <si>
    <t>fertilisation, indicateur environnemental</t>
  </si>
  <si>
    <t>gestion des déchets, gestion des sols, pollution chimique</t>
  </si>
  <si>
    <t>PLASTI-SOLS</t>
  </si>
  <si>
    <t>Développer des méthodes simples de séparations des microplastiques dans les solides.</t>
  </si>
  <si>
    <t>https://www.issep.be/wp-content/uploads/Fiche-projet-Plastisol.pdf</t>
  </si>
  <si>
    <t>Joris A.</t>
  </si>
  <si>
    <t>a.joris@issep.be</t>
  </si>
  <si>
    <t>Cellule de Chimie Minérale, ISSeP</t>
  </si>
  <si>
    <t>Endocrine Disruptors and Other Pollutants of Emerging Concern in Groundwater - Results of a Regional-Scale Survey in Wallonia (Belgium)</t>
  </si>
  <si>
    <t>https://www.cra.wallonie.be/fr/endocrine-disruptors-and-other-pollutants-of-emerging-concern-in-groundwater-results-of-a-regional-scale-survey-in-wallonia-belgium-2019</t>
  </si>
  <si>
    <t>Bémelmans S., Carbonnelle P., Delvaux A., Nadin C., Nott K., Pigeon O., Ronkart S., Rousseau G., Brahy V., Delloye F.</t>
  </si>
  <si>
    <t>Inventaire de la faune et de la flore présentes dans les cimetières portant le label "Cimetière Nature"</t>
  </si>
  <si>
    <t>Réaliser un inventaire floristique et faunistique des cimetières nature de Wallonie pour évaluer la biodiversité en présence</t>
  </si>
  <si>
    <t>https://www.adalia.be/actualites/articles/offre-de-stage-sujet-de-tfe</t>
  </si>
  <si>
    <t>Larrinage-Balseiro C.</t>
  </si>
  <si>
    <t>celia@adalia.be</t>
  </si>
  <si>
    <t>Robots désherbeur</t>
  </si>
  <si>
    <t>Evaluer et valider des nouvelles techniques dans les conditions régionales. Promouvoir l’utilisation de robots agricoles en Wallonie par le biais de démonstrations/mises à disposition de robot auprès d'agriculteurs/maraîchers</t>
  </si>
  <si>
    <t>https://www.cra.wallonie.be/fr/robot-desherbeur</t>
  </si>
  <si>
    <t>Huyghebaert B., Rabier F., Jamar L., Limbourg Q.</t>
  </si>
  <si>
    <t>méthode alternative, produit phytopharmaceutique, qualité de l'eau</t>
  </si>
  <si>
    <t>pesticide, ressource en eau, technique agricole</t>
  </si>
  <si>
    <t>Protection de la ressource en eau -   Projet Pratiques agronomiques innovantes</t>
  </si>
  <si>
    <t>SERVEAU</t>
  </si>
  <si>
    <t>Valorisation des couverts d'intercultures par les ovins en vue de protéger la qualité des ressources en eau potabilisable via un meilleur recyclage de l'azote et une réduction de l'utilisation de pesticide.</t>
  </si>
  <si>
    <t>https://www.cra.wallonie.be/fr/serveau</t>
  </si>
  <si>
    <t>Université Catholique de Louvain, SoCoPro asbl, inbw, ValBiom asbl, Natagriwal asbl, CIPF asbl</t>
  </si>
  <si>
    <t>OAD, produit phytopharmaceutique, qualité de l'eau</t>
  </si>
  <si>
    <t>bioinformatique, gestion agricole, ressource en eau</t>
  </si>
  <si>
    <t>Démarche Intégrée pour la PROtection des eaux Souterraines</t>
  </si>
  <si>
    <t>DIPROS</t>
  </si>
  <si>
    <t>Prévenir les risques de pollution des eaux</t>
  </si>
  <si>
    <t>https://contratrivieredendre.be/actions-et-projets/dipros/</t>
  </si>
  <si>
    <t>Jacobs A.</t>
  </si>
  <si>
    <t>Contrat Rivière Dendre</t>
  </si>
  <si>
    <t>dipros@contratrivieredendre.be</t>
  </si>
  <si>
    <t>Contrat Rivière Dendre, Contrat Rivière Escaut - Lys, Carah asbl, Natagriwal asbl, Société wallonne des eaux, Cellule GISER - SPW, Protect'eau</t>
  </si>
  <si>
    <t>Long-Term Effect of Charcoal Accumulation in Hearth Soils on Tree Growth and Nutrient Cycling</t>
  </si>
  <si>
    <t xml:space="preserve">Analyze the chemical properties of a soil as impacted by charcoal accumulation in three RCH plots in southern Wallonia (Belgium) compared to the soil outside RCHs. </t>
  </si>
  <si>
    <t>https://www.cra.wallonie.be/fr/long-term-effect-of-charcoal-accumulation-in-hearth-soils-on-tree-growth-and-nutrient-cycling-2019</t>
  </si>
  <si>
    <t>Mastrolonardo G.</t>
  </si>
  <si>
    <t>Calderaro C., Cocozza C., Hardy B., Dufey J. E., Cornelis J. T.</t>
  </si>
  <si>
    <t>gestion des ressources, territoire transfrontalier</t>
  </si>
  <si>
    <t>BLUE</t>
  </si>
  <si>
    <t>Valoriser toutes les ressources des friches fluviales et les métiers liés, afin de sensibiliser la population et les acteurs locaux à une gestion intégrée de ces ressources, en amont de futurs projets urbains</t>
  </si>
  <si>
    <t>https://www.interreg-fwvl.eu/fr/blue</t>
  </si>
  <si>
    <t>Mazy K.</t>
  </si>
  <si>
    <t>Université de Lille, Ville de La Louvière, IDEA, SEM Ville renouvelée, SEM VILLE RENOUVELEE - PLAINE IMAGES</t>
  </si>
  <si>
    <t>Potential strategy of universal calibrations independant of the type of NIR instrument</t>
  </si>
  <si>
    <t>https://www.cra.wallonie.be/en/potential-strategy-of-universal-calibrations-independant-of-the-type-of-nir-instrument-2019</t>
  </si>
  <si>
    <t>Vermeulen P., Fernández Pierna J. A., Lecler B., Salerno G., Baeten V.</t>
  </si>
  <si>
    <t>Principe général d'établissement d'un modèle NIR</t>
  </si>
  <si>
    <t>https://www.cra.wallonie.be/en/principe-general-detablissement-dun-modele-nir-2019</t>
  </si>
  <si>
    <t>Pommes de terre robustes bio</t>
  </si>
  <si>
    <t>PDT ROBUSTES BIO</t>
  </si>
  <si>
    <t>Identification des variétés robustes en conditions biologiques</t>
  </si>
  <si>
    <t>https://www.cra.wallonie.be/fr/pdt-robustes-bio</t>
  </si>
  <si>
    <t>CRA-W, FIWAP, Biowallonie asbl</t>
  </si>
  <si>
    <t>Abras M., Ben Abdallah F., Soete A., Cesar V., Ryckmans D., Mertens L.</t>
  </si>
  <si>
    <t>Wallonie - CRA-W, Wallonie - DGARNE - Centre Pilote Pomme de terre</t>
  </si>
  <si>
    <t>résistance, ressource génétique</t>
  </si>
  <si>
    <t>Transcriptomics as a tool for identification of potato genotypes associating pathogen resistance and high efficiency of nitrogen utilization. Model: Solanum tuberosum x Phytophthora infestans x nitrogen</t>
  </si>
  <si>
    <t>To depict mechanisms for resistance/sensitivity and better N utilization in potato genotypes</t>
  </si>
  <si>
    <t>https://www.cra.wallonie.be/fr/transcriptomics-as-a-tool-for-identification-of-potato-genotypes-associating-pathogen-resistance-and-high-efficiency-of-nitrogen-utilization-model-solanum-tuberosum-x-phytophthora-infestans-x-nitrogen-2019</t>
  </si>
  <si>
    <t xml:space="preserve"> Antoine A., Gonzalez E., Mauro S.</t>
  </si>
  <si>
    <t>gestion des ressources, pesticide, pollution chimique, ressource en eau</t>
  </si>
  <si>
    <t>Protection de la ressource en eau -  Projet Pratiques agronomiques innovantes</t>
  </si>
  <si>
    <t>InnovEau</t>
  </si>
  <si>
    <t>Lutter contre le risque de contamination des eaux souterraines par les produits de protection des plantes PPP</t>
  </si>
  <si>
    <t>https://www.cra.wallonie.be/fr/innoveau</t>
  </si>
  <si>
    <t>Notredame B.</t>
  </si>
  <si>
    <t>CILE, S.C.R.L. APLIGEER, SWDE, inbw, ValBiom asbl, Natagriwal asbl, CIPF asbl</t>
  </si>
  <si>
    <t>gestion agricole, gestion des ressources, ressource en eau</t>
  </si>
  <si>
    <t>Ruissellement, Infiltration, Volatilisation, Erosion
Erosion</t>
  </si>
  <si>
    <t>RIVE</t>
  </si>
  <si>
    <t>Protéger les captages d’eau de la région de Limerlé pour assurer la continuité d’une distribution d’eau de qualité aux habitants</t>
  </si>
  <si>
    <t>https://www.labo-sam.uliege.be/cms/c_5711410/fr/sam-rive</t>
  </si>
  <si>
    <t>Scheuren M.</t>
  </si>
  <si>
    <t>mscheuren@uliege.be</t>
  </si>
  <si>
    <t>Université de Liège, Agra-Ost asbl, Commune d'Attert, Commune de Gouvy</t>
  </si>
  <si>
    <t>biocontrôle, écoagriculture, ressource naturelle</t>
  </si>
  <si>
    <t>Farmers’ management of functional biodiversity goes beyond pest management in organic European apple orchards. 284, 1-11.</t>
  </si>
  <si>
    <t>https://www.cra.wallonie.be/fr/farmers-management-of-functional-biodiversity-goes-beyond-pest-management-in-organic-european-apple-orchards-284-1-11-2019</t>
  </si>
  <si>
    <t>Penvern S.</t>
  </si>
  <si>
    <t>Fernique S., Cardona A., Herz A., Ahrenfeldt E., Jamar L., Korsgaard M., Kruzynska D., Matray S., Ozolina-Pole L., Porcel M., Ralle B., Steinemann B., Swiergiel W., Tasin M., Telfser J., Warlop F., Dufils A., Sigsgaard L.</t>
  </si>
  <si>
    <t>culture, écoagriculture, protection des cultures</t>
  </si>
  <si>
    <t>Design, implementation and management of perennial flower strips to promote functional agrobiodiversity in organic apple orchards - A pan-European study.</t>
  </si>
  <si>
    <t>https://www.cra.wallonie.be/fr/design-implementation-and-management-of-perennial-flower-strips-to-promote-functional-agrobiodiversity-in-organic-apple-orchards-a-pan-european-study-2019</t>
  </si>
  <si>
    <t>Cahenzli F., Steinemann B., Jamar L., Chor Bjørn M., Porcel M., Tassin M., Telfser J., Kelderer M., Lisek J., Sigsgaard L.</t>
  </si>
  <si>
    <t>Protection des eaux souterraines - Projet Pratiques agronomiques innovantes</t>
  </si>
  <si>
    <t>Nagrin’EAU</t>
  </si>
  <si>
    <t>élaborer un outil informatique pour Analyser les avantages et inconvénients  des pratiques proposées</t>
  </si>
  <si>
    <t>http://www.ohey.be/sites/default/files/rapportactivites_2019_vb-compresse.pdf</t>
  </si>
  <si>
    <t>Contrat Rivière Dendre, Contrat Rivière Escaut - Lys, Natagriwal asbl, Carah asbl, Société wallonne des eaux, Cellule GISER - SPW Agriculture ressource naturelle et Environnement</t>
  </si>
  <si>
    <t>agroalimentaire, culture, valorisation</t>
  </si>
  <si>
    <t>Valorisation des sous-produits du procédé de transformation de la pomme de terre vers les industries de fermentation et la nutrition animale</t>
  </si>
  <si>
    <t>Agroflowval</t>
  </si>
  <si>
    <t>valoriser des matières organiques issues des eaux de procédé et résiduaires d’industries agro-alimentaires</t>
  </si>
  <si>
    <t>https://www.wagralim.be/nos-projets-innovation/agroflowval/</t>
  </si>
  <si>
    <t>Rondia P.</t>
  </si>
  <si>
    <t>p.rondia@cra.wallonie.be</t>
  </si>
  <si>
    <t>CRA-W, Lutosa SA, Artechno SA, Fermented Partner Product SA, CELABOR</t>
  </si>
  <si>
    <t>El Mejdoub T.</t>
  </si>
  <si>
    <t>impact sur la santé, produit phytopharmaceutique, qualité de l'eau</t>
  </si>
  <si>
    <t>gestion des ressources, ressource en eau, santé humaine</t>
  </si>
  <si>
    <t>Mise en place de cultures de miscanthus économes en azote - Projet Mise en œuvre contrat captage</t>
  </si>
  <si>
    <t>Sous Terr’Haine</t>
  </si>
  <si>
    <t>préparation de la plantation, faux semis, fourniture des rhizomes, plantation du miscanthus, désherbage mécanique</t>
  </si>
  <si>
    <t>http://www.pnhp.be/le-projet-sous-terrhaine/</t>
  </si>
  <si>
    <t>Contrat Rivière Haine, HE Condorcet, Natagriwal asbl, Parc naturel des Hauts Pays, Société wallonne des eaux</t>
  </si>
  <si>
    <t>Assessment of exposure to pesticide of residents living in the vicinity of treated fields</t>
  </si>
  <si>
    <t>https://www.cra.wallonie.be/fr/assessment-of-exposure-to-pesticide-of-residents-living-in-the-vicinity-of-treated-fields-2019</t>
  </si>
  <si>
    <t>Remy S., Frippiat C., Veschkens M., Huyghebaert B., Herman J., Pigeon O., Schiffers B.</t>
  </si>
  <si>
    <t>Exposure assessment to pesticide in the vicinity of treated field: case study in school playgrounds and in private gardens</t>
  </si>
  <si>
    <t>https://www.cra.wallonie.be/fr/exposure-assessment-to-pesticide-in-the-vicinity-of-treated-field-case-study-in-school-playgrounds-and-in-private-gardens-2019</t>
  </si>
  <si>
    <t>Remy S., Frippiat C., Veschkens M., Herman J., Ducat N., Pigeon O., Huyghebaert B., Schiffers B.</t>
  </si>
  <si>
    <t>biocontrôle, pesticide, technique agricole</t>
  </si>
  <si>
    <t>Mesures de pesticide dans l’air et dans les dépôts en bordure de champs lors d’opérations de pulvérisation</t>
  </si>
  <si>
    <t>https://www.cra.wallonie.be/fr/mesures-de-pesticide-dans-lair-et-dans-les-depots-en-bordure-de-champs-lors-doperations-de-pulverisation-2019</t>
  </si>
  <si>
    <t>Remy S., Mathieu V., Huyghebaert B., Herman J., Pigeon O., Schiffers B.</t>
  </si>
  <si>
    <t>essai variétal, lutte intégrée, OAD</t>
  </si>
  <si>
    <t>production agricole, protection des cultures</t>
  </si>
  <si>
    <t>INFO WPC (WAGENINGEN POTATO CENTRE) – déc 19
Réunion de juin 2019 chez Inagro à Beitem en Flandre occidentale - Projet Reskia</t>
  </si>
  <si>
    <t>http://fiwap.be/documentation/info-wpc-wageningen-potato-centre-3/</t>
  </si>
  <si>
    <t xml:space="preserve">Wageningen Potato Centre, Inagro </t>
  </si>
  <si>
    <t>Demeulemeester K., Dujardin F.</t>
  </si>
  <si>
    <t>bioinformatique, pollution chimique, ressource en eau</t>
  </si>
  <si>
    <t>Bilan complet de l’azote et modélisation du risque -  Projet Pratiques agronomiques innovantes</t>
  </si>
  <si>
    <t>ReWaQua "Restore Water Quality</t>
  </si>
  <si>
    <t>préserver la qualité de l’eau des captages situés en plaines agricoles</t>
  </si>
  <si>
    <t>https://cipf.be/resources/shared/files/fr/rewaqua.pdf</t>
  </si>
  <si>
    <t>Agra-Ost asbl, Commune de Gouvy, Université de Liège, Commune d'Attert, CIPF, inbw, PROTECT'eau, ValBiom asbl, Natagriwal asbl</t>
  </si>
  <si>
    <t>bioinformatique, spectroscopie</t>
  </si>
  <si>
    <t>Near Infrared Hyperspectral Imaging for White Maize Classification According to Grading Regulations</t>
  </si>
  <si>
    <t xml:space="preserve">Evaluer la capacité de l'imagerie hyperspectrale NIR et de déterminer les principales bandes d'ondes permettant de séparer les grains de maïs blancs sains des types de matériaux indésirables courants rencontrés dans l'industrie du maïs en Afrique du Sud. </t>
  </si>
  <si>
    <t>https://www.cra.wallonie.be/en/near-infrared-hyperspectral-imaging-for-white-maize-classification-according-to-grading-regulations</t>
  </si>
  <si>
    <t>Sendin K.</t>
  </si>
  <si>
    <t>Manley M., Baeten V., Fernandez Pierna J. A., Williams P. J.</t>
  </si>
  <si>
    <t>Local partial least squares based on global PLS scores</t>
  </si>
  <si>
    <t>Comparer deux approches local en termes d'efficacité et de rapidité</t>
  </si>
  <si>
    <t>https://www.cra.wallonie.be/en/local-partial-least-squares-based-on-global-pls-scores</t>
  </si>
  <si>
    <t>Shen G.</t>
  </si>
  <si>
    <t>Lesnoff M., Baeten V., Dardenne P., Davrieux F., Ceballos H., Belalcazar J., Dufour D., Yang Z., Han L., Fernandez Pierna J. A.</t>
  </si>
  <si>
    <t>https://doi.org/10.1002/cem.3117</t>
  </si>
  <si>
    <t>diagnostic précoce du risque de contamination de l'eau souterraine par les pesticide Projet Bio-indicateurs</t>
  </si>
  <si>
    <t>Bio-indicateurs</t>
  </si>
  <si>
    <t>Biosurveillance dans l'air, le sol, l'eau de surface, capteur passifs dans l'eau souterraine</t>
  </si>
  <si>
    <t>https://www.biosurveillance.be/</t>
  </si>
  <si>
    <t>Intercommunal au service de votre eau</t>
  </si>
  <si>
    <t>encadrement scientifique et technique, indicateur environnemental, OAD, qualité de l'eau</t>
  </si>
  <si>
    <t>écoagriculture, gestion durable, pollution chimique, ressource en eau, suivi environnemental</t>
  </si>
  <si>
    <t>Évaluation et gestion des risques des ressources en eaudes captages wallon</t>
  </si>
  <si>
    <t>EGERIEC</t>
  </si>
  <si>
    <t>Développer, tester et promouvoir une approche méthodologique novatrice pour caractériser, prédire et gérer les risques de pollution des sites de production d'eau en Wallonie</t>
  </si>
  <si>
    <t>https://sites.uclouvain.be/EGERIEC/</t>
  </si>
  <si>
    <t>Vanclooster M.</t>
  </si>
  <si>
    <t>marnik.vanclooster@uclouvain.be</t>
  </si>
  <si>
    <t>Champs Libres, NATUREM, Société Wallonne des Eaux, Université Catholique de Louvain</t>
  </si>
  <si>
    <t>bioinformatique, suivi environnemental</t>
  </si>
  <si>
    <t>Préserver et régénérer la biodiversité - Bio-indicateurs</t>
  </si>
  <si>
    <t>WATERBEENOV</t>
  </si>
  <si>
    <t>BeeOmonitoring : outil de surveillance de l'environnement innovant</t>
  </si>
  <si>
    <t>https://beeodiversity.com/fr/</t>
  </si>
  <si>
    <t>PROTECT'eau asbl, Société du terroir du Geer, CPL Promogest, Université de Liège, Acocec, Vivaqua, Apiculteurs, BeeOdiversity</t>
  </si>
  <si>
    <t>auxiliaire des cultures, gestion agricole, impact socio-économique, ressource en eau</t>
  </si>
  <si>
    <t>Evaluer la faisabilité agronomique, apicole et économique de semer des fleurs mellifères sur de grandes surfaces. Projet Bio-indicateurs</t>
  </si>
  <si>
    <t>Plan Bee</t>
  </si>
  <si>
    <t>Gestion des sites de protection de captage d'eau</t>
  </si>
  <si>
    <t>https://www.natpro.be/planbee/</t>
  </si>
  <si>
    <t>planbee@natpro.be</t>
  </si>
  <si>
    <t>Nature &amp; Progrès asbl, Société wallonne des eaux, CRA-W, CARI, ISSeP</t>
  </si>
  <si>
    <t>gestion des sols, impact, pesticide</t>
  </si>
  <si>
    <t>Quantifier l’impact du pâturage des intercultures par les ovins - Projet Mise en œuvre contrat captage</t>
  </si>
  <si>
    <t>ResEau</t>
  </si>
  <si>
    <t>Quantifier le risque de lessivage de l’azot, le cycle de l’N, la destruction du couvert, sur l’usage des pesticide</t>
  </si>
  <si>
    <t>https://www.fwa.be/reseau</t>
  </si>
  <si>
    <t>CRA-W, Université Catholique de Louvain, SoCoPro asbl</t>
  </si>
  <si>
    <t>Augmenter dans les trois ans le nombre d’hectares et de producteurs adhérant au cahier de charge JPEW -  Projet Pratiques agronomiques innovantes</t>
  </si>
  <si>
    <t>Miscanteau</t>
  </si>
  <si>
    <t>Sensibilser, impliquer et fédérer la population des captages au secteur agricole, monde associatif et politique</t>
  </si>
  <si>
    <t>https://www.sillonbelge.be/art/d-20200519-GG8E31</t>
  </si>
  <si>
    <t>Coopérative NagriNeau, Biowallonie asbl, SWDE, Communes d'Assesse Gesves, GAL Pays des Tiges et Chavées asbl, UNAB, SoCoPro asbl, PROTECT'eau asbl</t>
  </si>
  <si>
    <t>Thenhome - restauration transfrontalière des populations de chouettes chevêche d'Athéna</t>
  </si>
  <si>
    <t>https://www.interreg-fwvl.eu/fr/thenhome</t>
  </si>
  <si>
    <t>Stocman F.</t>
  </si>
  <si>
    <t>Syndicat Mixte de gestion du Parc naturel régional Scarpe-Escaut - fr, Commission de gestion du Parc naturel des Plaines de l'Escaut-be, Commission de gestion du Parc naturel du Pays des Collines asbl, Parc naturel régional de l'Avesnois - fr</t>
  </si>
  <si>
    <t>bioinformatique, culture, spectroscopie</t>
  </si>
  <si>
    <t>Assessment of Vibrational Spectroscopy Performance in Geographical Identification of Virgin Olive Oils: A World Level Study</t>
  </si>
  <si>
    <t>Fournir une application analytique pour détecter les erreurs d'étiquetage et les pratiques frauduleuses liées à la provenance géographique des huiles d'olive vierges déclarées sur les étiquettes</t>
  </si>
  <si>
    <t>https://www.cra.wallonie.be/en/assessment-of-vibrational-spectroscopy-performance-in-geographical-identification-of-virgin-olive-oils-a-world-level-study</t>
  </si>
  <si>
    <t>Tena N.</t>
  </si>
  <si>
    <t>Aparicio R., Baeten V., Garcia Gonzalez D. L., Fernandez Pierna J. A.</t>
  </si>
  <si>
    <t>Olivier</t>
  </si>
  <si>
    <t xml:space="preserve">	DOI: 10.1002/ejlt.201900035</t>
  </si>
  <si>
    <t>biocontrôle, contrôle des ravageurs, protection des cultures</t>
  </si>
  <si>
    <t>BACTOFIGHT</t>
  </si>
  <si>
    <t>développer un produit de biocontrôle contre les maladies bactériennes des végétaux</t>
  </si>
  <si>
    <t>https://researchportal.unamur.be/fr/projects/feasibility-of-a-biocontrol-product-against-bacterial-plant-disea</t>
  </si>
  <si>
    <t>pierre.vancutsem@unamur.be</t>
  </si>
  <si>
    <t>Fytofend SA, ILEE - Université de Namur</t>
  </si>
  <si>
    <t xml:space="preserve">Wauters D., Tevel A., Van Aubel G., </t>
  </si>
  <si>
    <t>Wallonie - Win2Wal</t>
  </si>
  <si>
    <t>contrôle des maladies, lutte intégrée, méthode alternative, protection biologique</t>
  </si>
  <si>
    <t>biocontrôle, biopesticide, lutte biologique, protection des cultures</t>
  </si>
  <si>
    <t>Bio-contrôle des ravageurs phytopathogènes par des souches et/ou biomolécules fongiques à propriétés entomopathogènes encapsulées dans des micro/nano-billes</t>
  </si>
  <si>
    <t>BIOFUNGI</t>
  </si>
  <si>
    <t>Lutter contre les insectes ravageurs des cultures avec des champignons</t>
  </si>
  <si>
    <t>https://www.news.uliege.be/cms/c_10202860/fr/biofungi-lutter-contre-les-insectes-ravageurs-des-cultures-avec-des-champignons</t>
  </si>
  <si>
    <t>Verheggen F.</t>
  </si>
  <si>
    <t>fverheggen@uliege.be</t>
  </si>
  <si>
    <t>gestion durable, indicateur, sélection variétale</t>
  </si>
  <si>
    <t>INnovations in plant VarIety Testing in Europe</t>
  </si>
  <si>
    <t>INVITE</t>
  </si>
  <si>
    <t>To help the valorisation and the promotion of varieties that are more adapted to sustainable management practices, and more resilient to climate change</t>
  </si>
  <si>
    <t>https://www.h2020-invite.eu/</t>
  </si>
  <si>
    <t>INRA Science &amp; Impact, Université Angers, Université Hohenheim, Institut de recherche de l'agriculture biologique FiBL, Université WAGENINGEN, Teagasc, IRTA, BioSS, Agroscope, Laimurg, CREA-it, CRA-W, InHort, CPVO-OCVV, Naktuinbouw, Federal Plant Variety Office, GEVES, NIAB, AGES, UKZUZ, SASA, Nébih, ACTA - fr, Euroseeds, NPZ INNOVATION, better fruit, Arcadia, INRA transfert</t>
  </si>
  <si>
    <t xml:space="preserve">
Jacquemin G., Vincke D., Eylenbosch D.</t>
  </si>
  <si>
    <t>phénotypage, stress abiotique, stress biotique</t>
  </si>
  <si>
    <t>Des outils de phénotypage au service des sélectionneurs et des agriculteurs</t>
  </si>
  <si>
    <t>développer outils de phénotypage de plantes de grande culture en serre et au champ</t>
  </si>
  <si>
    <t>https://www.cra.wallonie.be/fr/des-outils-de-phenotypage-au-service-des-selectionneurs-et-des-agriculteurs-2019</t>
  </si>
  <si>
    <t>contrôle des ravageurs, gestion durable, protection des cultures</t>
  </si>
  <si>
    <t>Alliés naturels dans la culture de la poire</t>
  </si>
  <si>
    <t>Evoluer vers un système de culture plus équilibré et plus durable</t>
  </si>
  <si>
    <t>https://ec.europa.eu/eip/agriculture/en/find-connect/projects/natuurlijke-bondgenoten-de-perenteelt</t>
  </si>
  <si>
    <t>PCFruit</t>
  </si>
  <si>
    <t>Essai variétés robustes encadré par le CRA-W - Résultats 2020</t>
  </si>
  <si>
    <t>https://www.cra.wallonie.be/fr/essai-varietes-robustes-encadre-par-le-cra-w-resultats-2019-2020</t>
  </si>
  <si>
    <t>Carah asbl, CPL Végémar</t>
  </si>
  <si>
    <t xml:space="preserve">Ben Abdallah F., Boreux M., César V., Soete A. </t>
  </si>
  <si>
    <t>culture expérimentale, gestion des sols, production agricole</t>
  </si>
  <si>
    <t>fertilisation des céréales en agriculture biologique - 2020</t>
  </si>
  <si>
    <t>https://www.cra.wallonie.be/fr/fertilisation-des-cereales-en-agriculture-biologique-2020</t>
  </si>
  <si>
    <t>Godden B., Legrand J., Stalport A.</t>
  </si>
  <si>
    <t>diagnostic, encadrement scientifique et technique, produit phytopharmaceutique</t>
  </si>
  <si>
    <t>analyse physico-chimique, pesticide, technique agricole</t>
  </si>
  <si>
    <t xml:space="preserve">Laboratoire Contrôle qualité des biocides </t>
  </si>
  <si>
    <t>BIOCIDES-QC</t>
  </si>
  <si>
    <t>Caractérisation physico-chimique et contrôle qualité des biocides</t>
  </si>
  <si>
    <t>https://www.cra.wallonie.be/fr/laboratoire-controle-qualite-des-biocides</t>
  </si>
  <si>
    <t>pérenne</t>
  </si>
  <si>
    <t>Pigeon O., Lagasse de Locht D., goffin I</t>
  </si>
  <si>
    <t>culture expérimentale, impact, lutte, protection des cultures</t>
  </si>
  <si>
    <t>Protection intégrée des semis
et des jeunes emblavures - Livre Blanc Céréales 2020</t>
  </si>
  <si>
    <t>Luttre contre la maladie par : agriculture conventionnelle, Agriculture biologique</t>
  </si>
  <si>
    <t>https://www.livre-blanc-cereales.be/wp-content/uploads/2020/09/3-LBsept20-Protection-des-semis-Focus-sur-la-carie.pdf</t>
  </si>
  <si>
    <t>Bataille C.</t>
  </si>
  <si>
    <t>De Proft M., François Henriet</t>
  </si>
  <si>
    <t>suivi environnemental, télédétection spatiale</t>
  </si>
  <si>
    <t>Intégrer l’INTElligenceartificielle dans les outils de suivi de l’environnement WalLOn</t>
  </si>
  <si>
    <t>INTELLO</t>
  </si>
  <si>
    <t>Intégrer l’INTElligence artificielle dans les outils de suivi de l’environnement WalLOn</t>
  </si>
  <si>
    <t>https://www.issep.be/wp-content/uploads/Projet-INTELLO.pdf</t>
  </si>
  <si>
    <t>Cellule Télédétection et Géodonnées - ISSeP, CQA - ISSeP, CES - ISSeP, UT-Drone - ISSeP, Ecole Polytechnique Fédérale de Lausanne, Oscars s.a.</t>
  </si>
  <si>
    <t>contrôle des maladies, détection, protection phytosanitaire</t>
  </si>
  <si>
    <t>culture expérimentale, protection des cultures, résistance, télédétection spatiale</t>
  </si>
  <si>
    <t>In-field proximal sensing of septoria tritici blotch, stripe rust and brown rust in winter wheat by means of reflectance and textural features from multispectral imagery</t>
  </si>
  <si>
    <t>https://www.cra.wallonie.be/en/proximal-sensing-of-septoria-tritici-blotch-stripe-rust-and-brown-rust-in-winter-wheat-by-multispectral-imagery-2020</t>
  </si>
  <si>
    <t>Carlier A., Meurs R., Leemans V., Vermeulen P., Dumont B., Mercatoris B.</t>
  </si>
  <si>
    <t>https://doi.org/10.1016/j.biosystemseng.2020.06.011</t>
  </si>
  <si>
    <t>La fluorescence chlorophyllienne associée aux composés phénoliques des feuilles pour évaluer le statut azoté de la biomasse de la pomme de terre</t>
  </si>
  <si>
    <t>Evaluer du statut azoté en culture de pomme de terre</t>
  </si>
  <si>
    <t>https://www.cra.wallonie.be/fr/defense-de-these-de-madame-feriel-ben-abdallah?archive=true</t>
  </si>
  <si>
    <t>f.benabdellah@cra.wallonie.be</t>
  </si>
  <si>
    <t>Gembloux Agro Bio-Tech - Université de Liège, CRA-W, Université Catholique de Louvain</t>
  </si>
  <si>
    <t>Du Jarin P., Bodson B., Goffart J., Mercatoris B., Dumont B., Destain J. P., Draye X.</t>
  </si>
  <si>
    <t>impact, pollution chimique, suivi environnemental</t>
  </si>
  <si>
    <t>Zones Basses Emissions</t>
  </si>
  <si>
    <t>ZBE</t>
  </si>
  <si>
    <t>Etude d’impact environnemental d’implantations de zones basses émissions (ZBE) sur le territoire wallon</t>
  </si>
  <si>
    <t>https://www.issep.be/wp-content/uploads/Projet-ZBE.pdf</t>
  </si>
  <si>
    <t xml:space="preserve">AWAC, Communes de Namur, Commune d’Eupen </t>
  </si>
  <si>
    <t>gestion agricole, gestion des sols, ressource en eau</t>
  </si>
  <si>
    <t>Quantification de l'efficacité de techniques culturales novatrices en matières de réduction des flux de sédiments et de produits phytopharmaceutiques</t>
  </si>
  <si>
    <t>INTELL’EAU</t>
  </si>
  <si>
    <t>Développement d’un outil de gestion hydrologique du parcellaire agricole en vue de la lutte contre l’érosion des sols et de la contamination des eaux de surface</t>
  </si>
  <si>
    <t>https://www.cra.wallonie.be/fr/intelleau</t>
  </si>
  <si>
    <t>CRA-W, Gembloux Agro Bio-Tech - Université de Liège, Université Catholique de Louvain, CIPF asbl</t>
  </si>
  <si>
    <t>Degrés A., Foucart G.</t>
  </si>
  <si>
    <t>impact socio-économique</t>
  </si>
  <si>
    <t>Webinaire Emploi &amp; Agriculture</t>
  </si>
  <si>
    <t>Mieux connaître les besoins des exploitants pour une meilleure rencontre de l'offre et de la demande - AGREEN-JOB /cowforme preésentation des projets - résultat de l'enquête INTERREG sur le travail</t>
  </si>
  <si>
    <t>https://www.cra.wallonie.be/fr/webinaire-emploi-agriculture?archive=true</t>
  </si>
  <si>
    <t>Boulet L.</t>
  </si>
  <si>
    <t>l.boulet@cra.wallonie.be</t>
  </si>
  <si>
    <t>Interreg, CRA-W</t>
  </si>
  <si>
    <t>First report of Xanthomonas phaseoli pv. phaseoli and Xanthomonas citri pv. fuscans causing common bacterial blight of bean in Belgium</t>
  </si>
  <si>
    <t>https://www.cra.wallonie.be/fr/first-report-of-xanthomonas-phaseoli-pv-phaseoli-and-xanthomonas-citri-pv-fuscans-causing-common-bacterial-blight-of-bean-in-belgium-2020</t>
  </si>
  <si>
    <t>Gheysen I.</t>
  </si>
  <si>
    <t>La recherche sur le mildiou de la pomme de terre... pour une amélioration continue de la prévention</t>
  </si>
  <si>
    <t>https://www.cra.wallonie.be/fr/la-recherche-sur-le-mildiou-de-la-pomme-de-terre-pour-une-amelioration-continue-de-la-prevention-2020</t>
  </si>
  <si>
    <t>Pathoflax</t>
  </si>
  <si>
    <t>détection précoce de la maladie dans les sols et dans les semences de lin; L’utilisation de diverses molécules et formulations induisant des réactions de défense chez la plante; Des essais de démonstrations en champs; la dissémination des informations du projet auprès des agriculteurs et obtenteurs</t>
  </si>
  <si>
    <t>https://www.cra.wallonie.be/fr/pathoflax</t>
  </si>
  <si>
    <t>Dual coordination of the SUMOylation and phosphorylation pathways during the response to heat stress in Solanum tuberosum</t>
  </si>
  <si>
    <t>To use a combination of three-dimensional gel electrophoresis fractionation, Western-blot analysis, difference in gel electrophoresis (DIGE) technology and mass spectrometry to identify those proteins that first showed changes in SUMOylation and phosphorylation in potato leaves exposed to sublethal HS</t>
  </si>
  <si>
    <t>https://www.cra.wallonie.be/fr/dual-coordination-of-the-sumoylation-and-phosphorylation-pathways-during-the-response-to-heat-stress-in-solanum-tuberosum-2019</t>
  </si>
  <si>
    <t>Colignon B.</t>
  </si>
  <si>
    <t>Delaive E., Dieu M., Demazy C., Muhovski Y., Antoine A., Raes M., Mauro S.</t>
  </si>
  <si>
    <t>DOI: 10.1016/j.envexpbot.2019.02.024</t>
  </si>
  <si>
    <t>Estimation quantitative des utilisations de produits phytopharmaceutiques par les différents secteurs d’activité - Projet "indicateurs pesticide" - 2020</t>
  </si>
  <si>
    <t>EQPP - 2020</t>
  </si>
  <si>
    <t>http://etat.environnement.wallonie.be/files/Studies/Rapport_Estimation%20quantitative%20des%20utilisations%20de%20produits%20phytopharmaceutiques.pdf</t>
  </si>
  <si>
    <t>SPW Agriculture ressource naturelle et Environnement, CRPHYTO - CORDER asbl, ELIM - ELI - Université Catholique de Louvain</t>
  </si>
  <si>
    <t>2nde International Symposium on Work in Agriculture</t>
  </si>
  <si>
    <t>https://www.econbiz.de/events/event/iswa-2021-2nd-international-symposium-on-work-in-agriculture-thinking-the-future-of-work-in-agriculture/10012299268</t>
  </si>
  <si>
    <t>https://www.cra.wallonie.be/fr/2nde-international-symposium-on-work-in-agriculture?archive=true</t>
  </si>
  <si>
    <t>agrochimie, protection des cultures, résistance, spectroscopie</t>
  </si>
  <si>
    <t>Authentication of cocoa (Theobroma cacao) bean hybrids by NIR-hyperspectral imaging and chemometrics</t>
  </si>
  <si>
    <t>https://www.cra.wallonie.be/en/authentication-of-cocoa-theobroma-cacao-bean-hybrids-by-nir-hyperspectral-imaging-and-chemometrics</t>
  </si>
  <si>
    <t>Cruz-Tirado J. P.</t>
  </si>
  <si>
    <t>Fernandez Pierna J. A., Rogez H., Fernandes Barbin D., Baeten V.</t>
  </si>
  <si>
    <t>Cocoa</t>
  </si>
  <si>
    <t>https://doi.org/10.1016/j.foodcont.2020.107445</t>
  </si>
  <si>
    <t>biostatistique, croissance des plantes, suivi environnemental</t>
  </si>
  <si>
    <t>Belgian Crop Growth Monitoring System</t>
  </si>
  <si>
    <t>https://www.cra.wallonie.be/fr/belgian-crop-growth-monitoring-system</t>
  </si>
  <si>
    <t>Planchon V., Lucau-Danila C.</t>
  </si>
  <si>
    <t>détection, diagnostic, encadrement scientifique et technique, produit phytopharmaceutique</t>
  </si>
  <si>
    <t>analyse physico-chimique, gestion durable, pesticide, technique agricole</t>
  </si>
  <si>
    <t xml:space="preserve">Laboratoire Formulation </t>
  </si>
  <si>
    <t>PPP-FORMULATIONS</t>
  </si>
  <si>
    <t>Caractérisation physico-chimique de nouveaux produits phytos, de nouvelles formulations, de bio-pesticide (produits de biocontrôle) présentant moins de risques pour la santé, l’environnement et la biodiversité</t>
  </si>
  <si>
    <t>https://www.cra.wallonie.be/fr/laboratoire-formulation</t>
  </si>
  <si>
    <t>b.deryckel@cra.wallonie.be</t>
  </si>
  <si>
    <t>Lecocq V., Hucorne P., Collart C., Laduron L., Soquette L., Wellin A., De Bruyne R., Bodart J.</t>
  </si>
  <si>
    <t>Physico-chimie des produits phytopharmaceutiques et des biocides</t>
  </si>
  <si>
    <t>https://www.cra.wallonie.be/fr/physico-chimie-produits-protection-plantes-biocides</t>
  </si>
  <si>
    <t>Lecocq V., Hucorne P., Pigeon O., Hérion V., De Cock V., Collart C., Laduron L., Salmon L., Soquette L., Wellin A., Hucorne P., De Bruyne R., Bodart J.</t>
  </si>
  <si>
    <t>condition de croissance contrôlée, essai variétal, produit phytopharmaceutique, protection phytosanitaire</t>
  </si>
  <si>
    <t>analyse physico-chimique, culture expérimentale, pesticide</t>
  </si>
  <si>
    <t xml:space="preserve">Laboratoire Semences traitées </t>
  </si>
  <si>
    <t>PPP-SEMENCES TRAITEES</t>
  </si>
  <si>
    <t>Etude de la qualité des traitements de semences avec des produits de protection des plantes</t>
  </si>
  <si>
    <t>https://www.cra.wallonie.be/fr/cra-w-benefice-agriculture-raisonnee-utilisation-pesticide</t>
  </si>
  <si>
    <t>p.devos@cra.wallonie.be</t>
  </si>
  <si>
    <t>Dineur A., Lambeau M., Fourmanoir S.</t>
  </si>
  <si>
    <t>encadrement scientifique et technique, produit phytopharmaceutique, transformation des résidus</t>
  </si>
  <si>
    <t>analyse physico-chimique, gestion des déchets, pesticide, suivi environnemental</t>
  </si>
  <si>
    <t xml:space="preserve">Laboratoire Résidus </t>
  </si>
  <si>
    <t>PPP-RESIDUS</t>
  </si>
  <si>
    <t>Etudes des résidus de pesticide dans les denrées alimentaires afin de fixer des LMRS (Limites Maximales de Résidus) permettant de protéger la santé du consommateur</t>
  </si>
  <si>
    <t>https://www.cra.wallonie.be/fr/laboratoire-residus</t>
  </si>
  <si>
    <t>Vandecandelaere S., Rousseau G., Ducat N., Blondel A., Delvaux A., Lambillotte G., Villette D., Dineur A., Garcia-Albeniz Mendez N., Mahiat S., Lambeau M., Krings B., Fourmanoir S.</t>
  </si>
  <si>
    <t>Detection of ornamental transgenic fish by real-time PCR and fluorescence microscopy</t>
  </si>
  <si>
    <t>Propose real-time PCR methods to detect fish presenting green, yellow and red fluorescent coloring</t>
  </si>
  <si>
    <t>https://www.cra.wallonie.be/en/detection-of-ornamental-transgenic-fish-by-real-time-pcr-and-fluorescence-microscopy-2020</t>
  </si>
  <si>
    <t xml:space="preserve">CRA-W, </t>
  </si>
  <si>
    <t>Marien A., Ledoux Q., Janssen E., Ancion C., Berben G.</t>
  </si>
  <si>
    <t>https://doi.org/10.1007/s11248-020-00197-9</t>
  </si>
  <si>
    <t>impact socio-économique, pesticide, suivi environnemental</t>
  </si>
  <si>
    <t>Service d'Inspection des Pulvérisateurs</t>
  </si>
  <si>
    <t>SIP</t>
  </si>
  <si>
    <t>Contrôle des pulvérisateurs agricoles</t>
  </si>
  <si>
    <t>https://www.cra.wallonie.be/fr/sip</t>
  </si>
  <si>
    <t>ILVO, Agence Fédérale pour la Sécurité de la Chaîne Alimentaire, CRA-W</t>
  </si>
  <si>
    <t>Huyghebaert B., Vanhufel P., Bienfait P., Van De Walle N., Goedert A., Lor L.</t>
  </si>
  <si>
    <t>analyse physico-chimique, culture expérimentale, gestion des sols</t>
  </si>
  <si>
    <t>Microbial communities are influenced by different soil management practices such as minimum tillage and plowing in historical field trials.</t>
  </si>
  <si>
    <t xml:space="preserve">Investigate the soil microorganisms response to plowing and minimum tillage after long-term field trials. </t>
  </si>
  <si>
    <t>https://www.cra.wallonie.be/fr/microbial-communities-are-influenced-by-different-soil-management-practices-such-as-minimum-tillage-and-plowing-in-historical-field-trials-2020</t>
  </si>
  <si>
    <t xml:space="preserve">Delporte F., Roisin C., Huyghebaert B., Dequiedt S., Maron P. A., Tripied J., Ranjard L. </t>
  </si>
  <si>
    <t>Quali Wax</t>
  </si>
  <si>
    <t>diminuer l’impact des contaminations / adultérations dans les cires d’abeilles</t>
  </si>
  <si>
    <t xml:space="preserve">Wilmart O., Urbain B., Danneels E. L., De Graaf D. C., Saegerman C., Traynor K., Tosi S., Leinartz L. </t>
  </si>
  <si>
    <t>n° D32-0443 – 01/03/2020-28/02/2022</t>
  </si>
  <si>
    <t>Comparison of spectroscopic techniques combined with chemometrics for cocaine analysis</t>
  </si>
  <si>
    <t>https://www.cra.wallonie.be/en/comparison-of-spectroscopic-techniques-combined-with-chemometrics-for-cocaine-analysis</t>
  </si>
  <si>
    <t xml:space="preserve">Eliaerts J. </t>
  </si>
  <si>
    <t>Dardenne P., Meert N., Baeten V., Fernandez Pierna J. A., Van Durme F., De Wael K., Samyn N.</t>
  </si>
  <si>
    <t>Variétés de triticale et d’épeautre en AB et en conventionnel - Livre Blanc Céréales 2020</t>
  </si>
  <si>
    <t>Etude comparatives des essai variétal Froment - Triticale -Epeautre</t>
  </si>
  <si>
    <t>https://www.livre-blanc-cereales.be/wp-content/uploads/2020/09/9-LBsept20-Vari%C3%A9t%C3%A9s-froment-AB-Vari%C3%A9t%C3%A9s-%C3%A9peautre-et-triticale.pdf</t>
  </si>
  <si>
    <t>CRA-W, CPL Végémar, Carah asbl</t>
  </si>
  <si>
    <t>Meza R., Faux A. M., Legrand J., Stalport A., Godin B., Sinnaeve G., Mahieu O., Jacquemin G.</t>
  </si>
  <si>
    <t>production agricole, protection des cultures, résistance, sélection variétale, suivi environnemental</t>
  </si>
  <si>
    <t>Blé dur, développement d’une
nouvelle céréale en Belgique - Livre Blanc Céréales 2020</t>
  </si>
  <si>
    <t>https://www.livre-blanc-cereales.be/wp-content/uploads/2020/09/11-LBsept20-Bl%C3%A9-dur.pdf</t>
  </si>
  <si>
    <t>CRA-W, GAL</t>
  </si>
  <si>
    <t>Mezar, Godin B., Vermeulen P., Jacquemin G.</t>
  </si>
  <si>
    <t>Variétés de froment en agriculture biologique - Livre Blanc Céréales 2020</t>
  </si>
  <si>
    <t>Legrand J., Stalport A., Mahieu O., Godin B., Sinnaeve G.</t>
  </si>
  <si>
    <t>Chemometrics in NIR Hyperspectral Imaging : Theory and Applications in the Agricultural Crops and Products Sector</t>
  </si>
  <si>
    <t>https://www.cra.wallonie.be/en/chemometrics-in-nir-hyperspectral-imaging-theory-and-applications-in-the-agricultural-crops-and-products-sector-1</t>
  </si>
  <si>
    <t xml:space="preserve"> Vermeulen P., Eylenbosch D., Burger J., Bodson B., Dardenne P., Baeten V.</t>
  </si>
  <si>
    <t>chromatographie, sécurité alimentaire, spectroscopie</t>
  </si>
  <si>
    <t>Proteomics based approach for edible insect fingerprinting in novel food: Differential efficiency according to selected model species</t>
  </si>
  <si>
    <t>The potential use of proteomic analyses to detect four edible insect species namely Tenebrio molitor, Hermetia illucens, Alphitobius diaperinus and Gryllus assimilis in insect commercial flours</t>
  </si>
  <si>
    <t>https://www.cra.wallonie.be/en/proteomics-based-approach-for-edible-insect-fingerprinting-in-novel-food-differential-efficiency-according-to-selected-model-species-2020</t>
  </si>
  <si>
    <t>Francis F.</t>
  </si>
  <si>
    <t xml:space="preserve"> Mazzucchelli G., Baiwir D., Debode F., Berben G., Megido R. C.</t>
  </si>
  <si>
    <t>https://doi.org/10.1016/j.foodcont.2020.107135), 107135</t>
  </si>
  <si>
    <t>Promouvoir la santé et la sécurité dans le secteur vert</t>
  </si>
  <si>
    <t>PreventAgri</t>
  </si>
  <si>
    <t>réalisation d’analyses de risques en exploitations ou sur chantiers,
– aide à la mise en conformité des locaux phytopharmaceutiques,
– informations techniques en matière de sécurité et hygiène,
– conférences et animations en écoles d’agriculture et d’horticulture, ...</t>
  </si>
  <si>
    <t>https://secteursverts.be/preventagri-prevention-securite-secteurs-verts/</t>
  </si>
  <si>
    <t>Gastiny F.</t>
  </si>
  <si>
    <t>frederic.gastiny@preventagri.be</t>
  </si>
  <si>
    <t>PreventAgri, Mission Wallonne des secteurs verts</t>
  </si>
  <si>
    <t>Julie Dujardin, Johanna Pannetier, Mathieu Decarpentrie et Lory Van Den Berghe.</t>
  </si>
  <si>
    <t>Agriculture, Horticulture, Parc et Jardins</t>
  </si>
  <si>
    <t>D65-7341</t>
  </si>
  <si>
    <t>biocontrôle, écoagriculture, ressource génétique</t>
  </si>
  <si>
    <t>VitroMis</t>
  </si>
  <si>
    <t xml:space="preserve"> Produire des vitroplants de Miscanthus x giganteus à partir de souches certifiées; Développer des systèmes de production adaptés aux demandes locales</t>
  </si>
  <si>
    <t>https://www.cra.wallonie.be/fr/vitromisc</t>
  </si>
  <si>
    <t>CRA-W, ValBiom asbl, Belcanthus, Promisc, BeVert, Institute of Plant Genetics - Pl</t>
  </si>
  <si>
    <t>Richet S., Deconinck D., Gauthier Y.</t>
  </si>
  <si>
    <t>Miscanthus x giganteus</t>
  </si>
  <si>
    <t>Hortifolies 2020 - Reporté</t>
  </si>
  <si>
    <t>Une organisation de l’ensemble des partenaires du secteur horticole en Wallonie sur le site du CRA-W et du CTH à Gembloux</t>
  </si>
  <si>
    <t>https://www.cra.wallonie.be/fr/hortifolies-2020?archive=true</t>
  </si>
  <si>
    <t>Geneviève M.</t>
  </si>
  <si>
    <t>g.minne@cra.wallonie.be</t>
  </si>
  <si>
    <t>biostatistique, spectroscopie</t>
  </si>
  <si>
    <t>Continuous statistical modelling in characterisation of complex hydrocolloid mixtures using near infrared spectroscopy</t>
  </si>
  <si>
    <t>https://www.cra.wallonie.be/en/continuous-statistical-modelling-in-characterisation-of-complex-hydrocolloid-mixtures-using-near-infrared-spectroscopy</t>
  </si>
  <si>
    <t>Georgouli K.</t>
  </si>
  <si>
    <t>Carrasco B., Vincke D., Martinez Del Rincon J., Koidis A., Baeten V., Fernandez Pierna J. A.</t>
  </si>
  <si>
    <t>agrochimie, protection des cultures, sélection variétale</t>
  </si>
  <si>
    <t>Valorisation des froments et épeautres 2020 - Livre Blanc Céréales 2020</t>
  </si>
  <si>
    <t>https://www.livre-blanc-cereales.be/wp-content/uploads/2020/09/10-LBsept20-Valorisation-des-froments-2020.pdf</t>
  </si>
  <si>
    <t>CRA-W, REQUASUD asbl, SoCoPro asbl, Gembloux Agro Bio-Tech - Université de Liège, Province de Hainaut, Carah asbl, Province de Liège - Agriculture, CPL Végémar</t>
  </si>
  <si>
    <t>Sinnaeve G., Chandelier A., Lateur M., Jacquemin G., Meza R., Eylenbosch D., Blanchard R., Meurs R., Bodson B.</t>
  </si>
  <si>
    <t>Chemical composition change in cellulosic biomasses after their torrefaction</t>
  </si>
  <si>
    <t>to assess the content change of the main chemical components induced by torrefaction in cellulosic biomasses</t>
  </si>
  <si>
    <t>https://www.cra.wallonie.be/en/chemical-composition-change-in-cellulosic-biomasses-after-their-torrefaction-2020</t>
  </si>
  <si>
    <t>Masy T., Hecq O., Agneessens R., Delcarte J.</t>
  </si>
  <si>
    <t>Le Rapid Visco Analyzer comme outil de prédiction de la qualité brassicole des orges et du malt</t>
  </si>
  <si>
    <t>développement de filières d'orges brassicoles locales pour la production de malt et bières artisanales</t>
  </si>
  <si>
    <t>https://www.cra.wallonie.be/en/le-rapid-visco-analyzer-comme-outil-de-prediction-de-la-qualite-brassicole-des-orges-et-du-malt-2020</t>
  </si>
  <si>
    <t>De Smedt C., Deneyer V., Pietercelie A., Sinnaeve G.</t>
  </si>
  <si>
    <t>Reactivity of glucan and xylan in brewer’s spent grain: Comparing of dilute alkaline versus liquid hot water pretreatment</t>
  </si>
  <si>
    <t>To produce biofuels from cellulosic biomass in an economically efficient way</t>
  </si>
  <si>
    <t>https://www.cra.wallonie.be/en/reactivity-of-glucan-and-xylan-in-brewers-spent-grain-comparing-of-dilute-alkaline-versus-liquid-hot-water-pretreatment-2020</t>
  </si>
  <si>
    <t>Henry G., Masy T., Nicolay T., Wobiwo F., Gerin P., Delcarte J.</t>
  </si>
  <si>
    <t>analyse physico-chimique, production agricole, télédétection spatiale</t>
  </si>
  <si>
    <t>TowardS an operaTionAl nitRoGen recommendation in potATo based on sEntinel-2</t>
  </si>
  <si>
    <t>Stargate</t>
  </si>
  <si>
    <t xml:space="preserve">To develop a methodology to determine the in-season potato nitrogen status using satellite images </t>
  </si>
  <si>
    <t>https://www.cra.wallonie.be/en/stargate</t>
  </si>
  <si>
    <t>Goffart J., Curnel Y., Planchon V., Ben Abdallah F., Raspini L.</t>
  </si>
  <si>
    <t>diagnostic, encadrement scientifique et technique, qualité de l'air</t>
  </si>
  <si>
    <t>bioinformatique, pollution chimique, santé humaine</t>
  </si>
  <si>
    <t>Capteur CO2</t>
  </si>
  <si>
    <t xml:space="preserve">Réaliser des mesures scientifiques de la qualité de l’air intérieur dans les écoles inscrites. </t>
  </si>
  <si>
    <t>https://www.issep.be/capteur-co2/</t>
  </si>
  <si>
    <t>Gohy M.</t>
  </si>
  <si>
    <t>capteurco2@issep.be</t>
  </si>
  <si>
    <t>ISSeP, Hypothèse asbl, AWAC, SPW, Cabinet du Ministre de l'environnement</t>
  </si>
  <si>
    <t xml:space="preserve">Daro S., Sleypenn S., Detier M., </t>
  </si>
  <si>
    <t>Wallonie - SPW - DGO3, Wallonie - AwAC</t>
  </si>
  <si>
    <t>auxiliaire des cultures, bioinformatique, suivi environnemental</t>
  </si>
  <si>
    <t>Honey bee colony winter loss rates for 35 countries participating in the COLOSS survey for winter 2018–2019, and the effects of a new queen on the risk of colony winter loss</t>
  </si>
  <si>
    <t>https://www.cra.wallonie.be/fr/honey-bee-colony-winter-loss-rates-for-35-countries-participating-in-the-coloss-survey-for-winter-20182019-and-the-effects-of-a-new-queen-on-the-risk-of-colony-winter-loss</t>
  </si>
  <si>
    <t>Gray A.</t>
  </si>
  <si>
    <t>Adjlane N., Arab A., Ballis A., Brusbardis V., Charrière J. D., Chlebo R., Coffey M. F., Cornelissen B., Amaro da Costa C., Dahle B., Danihlík J., Dražić M. M., Evans G., Fedoriak M., Forsythe I., Gajda A., de Graaf D. C., Gregorc A., Ilieva I., Johannesen J., Kauko L., Kristiansen P., Martikkala M., Martín-Hernández R., Medina-Flores C. A., Mutinelli F., Patalano S., Raudmets A., San Martin G., Soroker V., Stevanovic J., Uzunov A., Vejsnaes F., Williams A., Zammit-Mangion M., Brodschneider R., San Martin G.</t>
  </si>
  <si>
    <t>contrôle des maladies, encadrement scientifique et technique</t>
  </si>
  <si>
    <t>Local anomaly detection and quantitative analysis of contaminants in soybean meal using near infrared imaging: The example of nonprotein nitrogen</t>
  </si>
  <si>
    <t>https://www.cra.wallonie.be/en/local-anomaly-detection-and-quantitative-analysis-of-contaminants-in-soybean-meal-using-near-infrared-imaging-the-example-of-nonprotein-nitrogen</t>
  </si>
  <si>
    <t>Guanghui S.</t>
  </si>
  <si>
    <t>Fernandez Pierna J. A., Baeten V., Cao Y., Han L., Yang Z.</t>
  </si>
  <si>
    <t>https://doi.org/10.1016/j.saa.2019.117494 1386-1425</t>
  </si>
  <si>
    <t xml:space="preserve">Encyclopédie pratique de la pomme de terre </t>
  </si>
  <si>
    <t>Révèle les multiples facettes du développement de la culture, de son utilisation
sous tous les climats et dans les divers systèmes
de production, de la culture vivrière à la
production intensive de produits transformés</t>
  </si>
  <si>
    <t>http://fiwap.be/publimat/encyclopedie-pratique-de-la-pomme-de-terre/</t>
  </si>
  <si>
    <t>Haverkort A. J.</t>
  </si>
  <si>
    <t xml:space="preserve"> info@fiwap.be</t>
  </si>
  <si>
    <t>FIWAP, éditions Aardappelwereld, INRA - fr</t>
  </si>
  <si>
    <t>Chatot C., Anton J.</t>
  </si>
  <si>
    <t>CERTIS Europe</t>
  </si>
  <si>
    <t>gestion des sols, gestion durable, sécurité alimentaire</t>
  </si>
  <si>
    <t>EJP SOIL</t>
  </si>
  <si>
    <t>développer des connaissances, des outils et une communauté de recherche intégrée afin de favoriser une gestion durable des sols agricoles qui soit intelligente du point de vue climatique</t>
  </si>
  <si>
    <t>https://ejpsoil.eu/</t>
  </si>
  <si>
    <t>INRA - Fr, WR-nl, BIOS - Au, EV-ILVO - Be, CRA-W, CZU - Cz, AU - Dk, EMU - Ee, LUKE - Fi, THUENEN - De, Julich - De, AGRAR.MTA - Hu, Teagasc - Ie, CREA - It, UL - lv, LAMMC - It, NIBIO - No, IUNG - Pl, INIAV - Pt, NPPC - Sk, UL.BF - Si, INIA - Es, SLU - Se, AGS - Ch, TAGEM - Tr, AFBI - Uk</t>
  </si>
  <si>
    <t>Chenu C., Visser S., Zechmeister-Boltenstern S., Ruysschaert G., Boruvka L., Juhl Munkholm L., Astover A., Borchard N., Don A., Breuer C., Bkacsi Z., Wall D., Napoli R., Kasparinskis R., Kadziuliene Ms Z., Rasse D., Smerczak B., Da Conceicao Goncalves M., Peskovicova D., Grcman H., Rodriguez-Valinh E., Hermann A., Garland G., Madenoglu S., Fornara D.</t>
  </si>
  <si>
    <t>culture, culture expérimentale</t>
  </si>
  <si>
    <t>Le blé dur, une opportunité crédible dans la diversification de nos grandes cultures?</t>
  </si>
  <si>
    <t>Mettre en place des essais exploratoires pour déterminer si le blé dur pouvait trouver sa place dans l’assolement en Wallonie</t>
  </si>
  <si>
    <t>https://www.cra.wallonie.be/fr/le-ble-dur-une-opportunite-credible-dans-la-diversification-de-nos-grandes-cultures?archive=true</t>
  </si>
  <si>
    <t>De Rodrigo M., Eylenbosch D., Godin B.</t>
  </si>
  <si>
    <t>bonne pratique agricole, résistance variétale</t>
  </si>
  <si>
    <t>gestion des ressources, sélection variétale</t>
  </si>
  <si>
    <t>Variétés recommandées pour prairies de fauche et paturees en 2020</t>
  </si>
  <si>
    <t>http://www.fourragesmieux.be/Documents_telechargeables/Liste_des_varietes_recommandees_2020.pdf</t>
  </si>
  <si>
    <t>Agra-Ost asbl, Université Catholique de Louvain, Centre de Michamps asbl, CRA-W, CPL Végémar</t>
  </si>
  <si>
    <t>Glesner N., Meniger G., Ghislain B., Farinelle A.</t>
  </si>
  <si>
    <t>Wallonie - SPW, Province de Luxembourg</t>
  </si>
  <si>
    <t>culture, gestion agricole, protection des cultures, résistance, sélection variétale</t>
  </si>
  <si>
    <t>Bienvenue à "Ducasse"</t>
  </si>
  <si>
    <t>Valorisation dynamique des anciennes variétés wallonnes utilisées comme parents du fait de leurs caractères de tolérances aux maladies, de robustesse, de qualités gustatives et nutritionnelles</t>
  </si>
  <si>
    <t>https://www.cra.wallonie.be/fr/bienvenue-a-ducasse</t>
  </si>
  <si>
    <t>biocontrôle, écoagriculture, gestion agricole, ressource naturelle</t>
  </si>
  <si>
    <t>Contrôler par l’éclaircie la composition de la régénération naturelle dans les peuplements résineux en cours d’irrégularisation.</t>
  </si>
  <si>
    <t>https://www.cra.wallonie.be/fr/controler-par-leclaircie-la-composition-de-la-regeneration-naturelle-dans-les-peuplements-resineux-en-cours-dirregularisation-2020</t>
  </si>
  <si>
    <t>Ligot G.</t>
  </si>
  <si>
    <t>Balandier P., Schmitz S., Petit S., Claessens H.</t>
  </si>
  <si>
    <t>biocontrôle, biostatistique, gestion durable, suivi environnemental</t>
  </si>
  <si>
    <t>Transforming even-aged coniferous stands to multi-aged stands: An opportunity to increase tree species diversity?</t>
  </si>
  <si>
    <t>Evaluer la régénération et les conditions de lumière dans neuf peuplements de conifères dont l'âge et la composition en espèces (épicéa commun, sapin de Douglas, mélèze, sapin argenté et pruche occidentale) varient en Belgique.</t>
  </si>
  <si>
    <t>https://www.cra.wallonie.be/fr/transforming-even-aged-coniferous-stands-to-multi-aged-stands-an-opportunity-to-increase-tree-species-diversity-2020</t>
  </si>
  <si>
    <t>Balandier P., Schmitz S., Claessens H.</t>
  </si>
  <si>
    <t>Conifères</t>
  </si>
  <si>
    <t>diagnostic, produit phytopharmaceutique</t>
  </si>
  <si>
    <t>impact socio-économique, pesticide</t>
  </si>
  <si>
    <t>Comparative functional survival and equivalent annual cost of three long lasting insecticidal net (LLIN) products in Tanzania</t>
  </si>
  <si>
    <t>https://www.cra.wallonie.be/fr/comparative-functional-survival-and-equivalent-annual-cost-of-three-long-lasting-insecticidal-net-llin-products-in-tanzania</t>
  </si>
  <si>
    <t>Lorenz L. M.</t>
  </si>
  <si>
    <t>Bradley J., Yukich J., Massue D. J., Mboma Z. M., Pigeon O., Moore J. D., Kilian A., Lines J., Kisinza W. N., Overgaard H. J., Moore S. J.</t>
  </si>
  <si>
    <t>https://doi.org/10.1371/journal.pmed.1003248</t>
  </si>
  <si>
    <t>Les essai variétal
d’escourgeon - Livre Blanc Céréales 2020</t>
  </si>
  <si>
    <t>https://www.livre-blanc-cereales.be/wp-content/uploads/2020/09/5-LBsept20-Vari%C3%A9t%C3%A9s-escourgeon.pdf</t>
  </si>
  <si>
    <t>Mahieu O.</t>
  </si>
  <si>
    <t>CePiCOP asbl, Gembloux Agro Bio-Tech - Université de Liège, Province de Hainaut, CRA-W, SPW, Wallonie</t>
  </si>
  <si>
    <t>Meurs R., Jacquemin G., Meza R., Eylenbosch D.</t>
  </si>
  <si>
    <t>Escourgeon</t>
  </si>
  <si>
    <t>LB10/09/2020</t>
  </si>
  <si>
    <t>Orge de brasserie - Livre Blanc Céréales 2020</t>
  </si>
  <si>
    <t>Le choix variétal des orges brassicoles d’hiver, La date de semis des orges brassicoles de printemps</t>
  </si>
  <si>
    <t>https://www.livre-blanc-cereales.be/wp-content/uploads/2020/09/6-LBsept20-Orges-brassicoles.pdf</t>
  </si>
  <si>
    <t xml:space="preserve">Meurs R. </t>
  </si>
  <si>
    <t>rm.cepicop@centrespilotes.be</t>
  </si>
  <si>
    <t>encadrement scientifique et technique, essai variétal, méthode alternative</t>
  </si>
  <si>
    <t>production agricole, sélection variétale</t>
  </si>
  <si>
    <t>Assemblages de variétés en orge d’hiver - Une solution pour garantir le rendement sans accroître les coûts.</t>
  </si>
  <si>
    <t>Optimiser l’exploitation des ressources phytogénétiques</t>
  </si>
  <si>
    <t>https://www.cra.wallonie.be/fr/assemblages-de-varietes-en-orge-dhiver-une-solution-pour-garantir-le-rendement-sans-accroitre-les-couts-2020</t>
  </si>
  <si>
    <t>Eylenbosch D., Duvivier M., Jacquemin G.</t>
  </si>
  <si>
    <t>Orge</t>
  </si>
  <si>
    <t>Assemblages de variétés en orge d’hiver - Une solution pour garantir un rendement d’un haut niveau sans accroitre les coûts.</t>
  </si>
  <si>
    <t>Stabiliser les rendements, Diminuer l’impact des maladies et avoir une meilleure résistance à la verse</t>
  </si>
  <si>
    <t>https://www.cra.wallonie.be/fr/assemblages-de-varietes-en-orge-dhiver-une-solution-pour-garantir-un-rendement-dun-haut-niveau-sans-accroitre-les-couts-2020</t>
  </si>
  <si>
    <t xml:space="preserve">Eylenbosch D., Duvivier M., Jacquemin G. </t>
  </si>
  <si>
    <t>Local vs global methods applied to large near infrared databases covering high variability</t>
  </si>
  <si>
    <t>https://www.cra.wallonie.be/en/local-vs-global-methods-applied-to-large-near-infrared-databases-covering-high-variability</t>
  </si>
  <si>
    <t>Baeten V., Lecler B., Dardenne P., Fernandez Pierna J. A.</t>
  </si>
  <si>
    <t>La Recherche en Agriculture Biologique au CRA-W - Programme BIO2020</t>
  </si>
  <si>
    <t>https://www.cra.wallonie.be/fr/la-recherche-en-agriculture-biologique-au-cra-w?archive=true</t>
  </si>
  <si>
    <t>Vers une culture de pommes de terre biologiques 100 % robustes</t>
  </si>
  <si>
    <t>Contrôle du mildiou (Phytophtora infestans)</t>
  </si>
  <si>
    <t>https://www.cra.wallonie.be/fr/vers-une-culture-de-pommes-de-terre-biologiques-100-robustes?archive=true</t>
  </si>
  <si>
    <t>CRA-W, FIWAP, Biowallonie asbl, centre-pilote pommes de terre</t>
  </si>
  <si>
    <t>Wallonie - CRA-W, Wallonie - DGARNE - Centre Pilote Pomme de terre - Centre Pilote Pomme de terre</t>
  </si>
  <si>
    <t>Monitoring the physical and insecticidal durability of the long-lasting insecticidal net DawaPlus® 2.0 in three States in Nigeria</t>
  </si>
  <si>
    <t>https://www.cra.wallonie.be/fr/monitoring-the-physical-and-insecticidal-durability-of-the-long-lasting-insecticidal-net-dawaplus-20-in-three-states-in-nigeria-2020</t>
  </si>
  <si>
    <t>Obi E.</t>
  </si>
  <si>
    <t>Okoh F., Blaufuss S., Olapeju B., Akilah J., Oyale Okoko O., Okechukwu A., Maire M., Popoola K., Abdullahi Yahaya M., Jesse Uneke C., Awolola S., Pigeon O., Babalola S., Koenker H., Kilian A.</t>
  </si>
  <si>
    <t>https://doi.org/10.1186/s12936-020-03194-9</t>
  </si>
  <si>
    <t>Conception de pesticide biocontrôlés par l'inhibition des tréhalas des insectes nuisibles</t>
  </si>
  <si>
    <t>PEBIOTRA</t>
  </si>
  <si>
    <t>https://nouvelles.unamur.be/upnews.2019-12-13.8202017657/view</t>
  </si>
  <si>
    <t>https://researchportal.unamur.be/fr/projects/design-of-biocontrolled-pesticide-through-the-inhibition-of-treh</t>
  </si>
  <si>
    <t>Perpete E.</t>
  </si>
  <si>
    <t>ILEE - Université de Namur, NISM - Université de Namur</t>
  </si>
  <si>
    <t>Michaux C.</t>
  </si>
  <si>
    <t>diagnostic, impact sur la santé, produit phytopharmaceutique</t>
  </si>
  <si>
    <t>impact socio-économique, pollution chimique, toxicité</t>
  </si>
  <si>
    <t>Assessment of children’s exposure to currently used pesticide in wallonia, Belgium</t>
  </si>
  <si>
    <t>Caractériser l'exposition aux pesticide chez les enfants en wallonie</t>
  </si>
  <si>
    <t>https://reader.elsevier.com/reader/sd/pii/S0378427420301296?token=33A4EEF5E5E5D4D8BA9CB56F71D8128C7F0F3DA09909C8C9705A5C82F56EB9CEBE0BE4DAF0DBE858AC9B8B790E52D547&amp;originRegion=eu-west-1&amp;originCreation=20210707142508</t>
  </si>
  <si>
    <t>Pirard C.</t>
  </si>
  <si>
    <t>CHU Liège</t>
  </si>
  <si>
    <t>Remy S., Giusti A., Champon L., Charlier C.</t>
  </si>
  <si>
    <t>elsevier</t>
  </si>
  <si>
    <t>bioinformatique, protection des cultures, spectroscopie</t>
  </si>
  <si>
    <t>Chemometric non-targeted analysis for detection of soybean meal adulteration by near infrared spectroscopy</t>
  </si>
  <si>
    <t>https://www.cra.wallonie.be/en/chemometric-non-targeted-analysis-for-detection-of-soybean-meal-adulteration-by-near-infrared-spectroscopy</t>
  </si>
  <si>
    <t>Rodionova O. Ye.</t>
  </si>
  <si>
    <t>Fernandez Pierna J. A., Baeten V., Pomerantsev A. L.</t>
  </si>
  <si>
    <t>https://doi.org/10.1016/j.foodcont.2020.107459</t>
  </si>
  <si>
    <t>Webinaires Emploi et agriculture - projets interreg Agreen-Job &amp; Cowforme</t>
  </si>
  <si>
    <t>interreg Agreen-Job &amp; Cowforme</t>
  </si>
  <si>
    <t>Mieux connaître les besoins des exploitants pour une meilleure rencontre de l'offre et de la demande</t>
  </si>
  <si>
    <t>https://www.cra.wallonie.be/fr/webinaires-emploi-et-agriculture?archive=true</t>
  </si>
  <si>
    <r>
      <t xml:space="preserve">Interreg, ARDENES, West-Vlaandern, </t>
    </r>
    <r>
      <rPr>
        <sz val="12"/>
        <color rgb="FFFF0000"/>
        <rFont val="Arial"/>
        <family val="2"/>
      </rPr>
      <t>Wallonie</t>
    </r>
  </si>
  <si>
    <t>Hindlet E., Stoupy L.</t>
  </si>
  <si>
    <t>gestion des sols, pesticide, ressource en eau, technique agricole</t>
  </si>
  <si>
    <t>Agriculture Is Life For Water Quality</t>
  </si>
  <si>
    <t>AIL4WaterQuality</t>
  </si>
  <si>
    <t>Quantifier l’impact sur la qualité des eaux souterraines d’une transition agricoles vers des systèmes de production innovants sans pesticide, compléter les connaissances en termes de transfert de pesticide dans les sols par l’instrumentation de colonnes</t>
  </si>
  <si>
    <t>https://www.cra.wallonie.be/fr/ail4waterquality</t>
  </si>
  <si>
    <t>CRA-W, Gembloux Agro Bio-Tech - Université de Liège, TERRA research centre - Université de Liège, Greenotec asbl</t>
  </si>
  <si>
    <t>Degrés A.</t>
  </si>
  <si>
    <t>phénotypage, protection des cultures</t>
  </si>
  <si>
    <t>Development of plant phenotyping tools for potato resistance against Phytophthora infestans</t>
  </si>
  <si>
    <t>https://www.cra.wallonie.be/fr/development-of-plant-phenotyping-tools-for-potato-resistance-against-phytophthora-infestans-2020</t>
  </si>
  <si>
    <t>Stevens F.</t>
  </si>
  <si>
    <t xml:space="preserve"> César V., Fernández Pierna J. A., Baeten V., Vermeulen P.</t>
  </si>
  <si>
    <t xml:space="preserve">A qui appartiennent les données agricoles et environnementales ? </t>
  </si>
  <si>
    <t>OpEnAgro 4.1</t>
  </si>
  <si>
    <t>définir un cadre de protection et de valorisation de ces données</t>
  </si>
  <si>
    <t>https://www.cra.wallonie.be/fr/openagro41</t>
  </si>
  <si>
    <t>Vrebos D.</t>
  </si>
  <si>
    <t>openagro@cra.wallonie.be</t>
  </si>
  <si>
    <t>CRA-W, ISSeP, Elevéo, WalDigiFarm, REQUASUD, CRIDS- université de Namur</t>
  </si>
  <si>
    <t>Planchon V., Thiry G., Knockaert M., Riga F., Bertozzi C., Mention S., Simons I., Hallot E., Swinnen G., Scroyen G., Ferber F., Weyckmans S.</t>
  </si>
  <si>
    <t>Fonds Propres</t>
  </si>
  <si>
    <t xml:space="preserve">Le contrôle des plantes indésirables en prairies </t>
  </si>
  <si>
    <t>Maintenir un gazon dense et fermé, Eviter la propagation de la plante indésirable, Affaiblir les plantes indésirable dans la rotation</t>
  </si>
  <si>
    <t>http://www.fourragesmieux.be/Documents_telechargeables/20_03_10_desherbage_des_prairies.pdf</t>
  </si>
  <si>
    <t>impact sur la santé, lutte intégrée, protection phytosanitaire</t>
  </si>
  <si>
    <t>gestion durable, pollution chimique, protection des cultures, réduction, santé humaine</t>
  </si>
  <si>
    <t xml:space="preserve">de nouvelles stratégies intégrées pour réduire l'utilisation et l'impact des pesticide, vers des vignobles et des olivieraies méditerranéens durables </t>
  </si>
  <si>
    <t>Novaterra</t>
  </si>
  <si>
    <t>Minimiser les risques et les impact pour envinnement et la santé humaine en promouvant des stratégies alternatives</t>
  </si>
  <si>
    <t>https://cordis.europa.eu/project/id/101000554</t>
  </si>
  <si>
    <t>Pôle Vitagora - fr, DOW Agrosciences - fr, Université Polytechnique de Cathalogne - es, Université de Cattolica - it, Horta srl, Réseau Eauropéen des Sommets d'Affaires-be, Institut Français de la vigne et du vin - fr, Bodegas Terras Gauda SA, Solutions Agricoles et Environnementales - gr, Sogrape Vinhos sa - pt, Association Plataforma Technologica del Vino de Espana, Instituto Politechnico de Braganca - pt, Université de Burgos - es, Geoponiko Panepis Timion Athinon - gr, Inesc Tec - Instituto de Engenhariade Sistemas E Computadores, Tecnologia E Ciencia - pt, Demeslis Athanasios - gr, Appitad - Associacao dos Produtores Em Protecae Integrada de Tras-os-Montes E Alta Douro - pt, Unaprol - Consorzio Olivicolo Italiano Societa'Consortile per Azioni - it</t>
  </si>
  <si>
    <t>Lancement de la plateforme Déclic travail</t>
  </si>
  <si>
    <t>Outil d’aide à la décision pour sensibiliser les éleveurs aux problématiques de travail, et les engager dans une réflexion sur les pistes à explorer ainsi que les solutions à envisager pour améliorer l’organisation du travail dans leur élevage</t>
  </si>
  <si>
    <t>https://www.cra.wallonie.be/fr/lancement-de-la-plateforme-declic-travail?archive=true</t>
  </si>
  <si>
    <t>Wavreille J.</t>
  </si>
  <si>
    <t>j.wavreille@cra.wallonie.be</t>
  </si>
  <si>
    <t>CRA-W, CNE, CNIEL, ANICAP, APCA - fr</t>
  </si>
  <si>
    <t>agriculture biologique, contrôle des maladies, méthode alternative, protection phytosanitaire</t>
  </si>
  <si>
    <t>contrôle des ravageurs, protection des cultures, technique agricole</t>
  </si>
  <si>
    <t>PLASMASEED</t>
  </si>
  <si>
    <t>Développement d’un procédé innovant de traitement des semences par torche plasma à pression atmosphérique</t>
  </si>
  <si>
    <t>https://www.parlement-wallonie.be/pwpages?p=interp-questions-voir&amp;type=28&amp;iddoc=101351</t>
  </si>
  <si>
    <t>Ionics, CARAH ASBL, Condorcet, Materia Nova</t>
  </si>
  <si>
    <t>céréales</t>
  </si>
  <si>
    <t>Parlement de Wallonie</t>
  </si>
  <si>
    <t>biopesticide, protection des cultures, toxicité</t>
  </si>
  <si>
    <t>Phytotoxicity of Essential Oils: Opportunities and Constraints for the Development of biopesticide. A Review</t>
  </si>
  <si>
    <t>https://www.cra.wallonie.be/fr/phytotoxicity-of-essential-oils-opportunities-and-constraints-for-the-development-of-biopesticide-a-review</t>
  </si>
  <si>
    <t>Werrie PY.</t>
  </si>
  <si>
    <t>Durenne B., Delaplace P., Fauconnier M. L.</t>
  </si>
  <si>
    <t>agrochimie, biocontrôle, résistance</t>
  </si>
  <si>
    <t>Salinity Improves Zinc Resistance in Kosteletzkya pentacarpos in Relation to a Modification in Mucilage and Polysaccharides Composition</t>
  </si>
  <si>
    <t>https://www.cra.wallonie.be/en/salinity-improves-zinc-resistance-in-kosteletzkya-pentacarpos-in-relation-to-a-modification-in-mucilage-and-polysaccharides-composition-2020</t>
  </si>
  <si>
    <t>Zhou M-X.</t>
  </si>
  <si>
    <t>Classen C., Agneessens R., Godin B., Lutts S.</t>
  </si>
  <si>
    <t>Kosteletzkya pentacarpos</t>
  </si>
  <si>
    <t>doi.org/10.1007/s41742-020-00258-1</t>
  </si>
  <si>
    <t>STEROPES</t>
  </si>
  <si>
    <t>Pour surmonter les limites des cartes pédologiques statiques en mettant en avant l'utilisation de séries temporelles satellitaires, tester leur potentiel pour prédire la teneur en carbone organique des sols cultivés dans diverses conditions pédoclimatiques et systèmes de culture en Europe.</t>
  </si>
  <si>
    <t>https://ejpsoil.eu/research-projects/steropes/</t>
  </si>
  <si>
    <t>Castaldi F.</t>
  </si>
  <si>
    <t>ILVO</t>
  </si>
  <si>
    <t xml:space="preserve">INRAE - Fr, SLU - Se, WUR - Nl, ILVO, CZU - Cz, AU - Dk, CREA - It, CNR - It, ERSAF - It, ISPRA - It, UL - lv, LAMMC - lt, IUNG - Pl, INIAV - Pt, INIA - Es, AGC - Ch, TAGEM - Tr </t>
  </si>
  <si>
    <t>Vaudour E., Wetterlind J., Van Egmond F., Boruvka L., Moller B. A., Nino P., Calzolari C. M., Brenna S., Di Leginio M., Kasperinskis R., Zydelis R., Lopatka A., PAZ A. M., GONÇALVES MC., Gabriel J. L., Liebisch F., Koparan M. H.</t>
  </si>
  <si>
    <t>Formation en apiculture</t>
  </si>
  <si>
    <t>Formation à toutes personne désireuse de développoer une activité apicole à titre de hobbyiste ou professionnelle</t>
  </si>
  <si>
    <t>https://agriculture.wallonie.be/formation-en-apiculture-2021</t>
  </si>
  <si>
    <t>Cheval J-M.</t>
  </si>
  <si>
    <t>jeanmarc.cheval@spw.wallonie.be</t>
  </si>
  <si>
    <t xml:space="preserve">Union royale des Ruchers wallons, les fédérations apicoles provinciales, SPW </t>
  </si>
  <si>
    <t>MICROSOILSYSTEM II</t>
  </si>
  <si>
    <t>Mener des essais en champs du biostimulant formulé en laboratoire pour évaluer sa performance dans différents contextes culturaux</t>
  </si>
  <si>
    <t>https://uclouvain.be/en/research-institutes/eli/elim/research.html</t>
  </si>
  <si>
    <t>Wallonie -SPW - DG03</t>
  </si>
  <si>
    <t>bioagresseur, contrôle des ravageurs, lutte biologique, protection des cultures, technique agricole</t>
  </si>
  <si>
    <t>Attract and kill</t>
  </si>
  <si>
    <t>Alternative à l'enrobage de semences : Développment d'une stratégie attract-and-kill pour le contrôle des insectes nuisibles en culture de betterave</t>
  </si>
  <si>
    <t>stephan.declerck@uclouvain.be</t>
  </si>
  <si>
    <t>betterave</t>
  </si>
  <si>
    <t>CarboSeq</t>
  </si>
  <si>
    <t xml:space="preserve">Estimer le potentiel de séquestration du SOC réalisable en tenant compte des contraintes techniques et socio-économique. </t>
  </si>
  <si>
    <t>https://ejpsoil.eu/research-projects/carboseq/</t>
  </si>
  <si>
    <t>Don A.</t>
  </si>
  <si>
    <t>Thünen Institut</t>
  </si>
  <si>
    <t>axel.don@thuenen.de</t>
  </si>
  <si>
    <t>Seitz D.</t>
  </si>
  <si>
    <t>Vers une stratégie nationale belge en faveur despollinisateur 2021-2030</t>
  </si>
  <si>
    <t>réduire la mortalité des abeilles domestiques, inverser le déclin des pollinisateur en général, suivre et analyser les changements constatés au niveau de la répartition et du nombre de pollinisateur à travers le pays.</t>
  </si>
  <si>
    <t>https://www.health.belgium.be/sites/default/files/uploads/fields/fpshealth_theme_file/projet_de_strategie_nationale_belge_en_faveur_des_pollinisateur_2021-2030_3.pdf</t>
  </si>
  <si>
    <t>Kempenaer S.</t>
  </si>
  <si>
    <t>salima.kempenaer@health.fgov.be</t>
  </si>
  <si>
    <t>∑OMMIT</t>
  </si>
  <si>
    <t>Gestion durable de la matière organique du sol pour atténuer les compromis entre le piégeage du carbone et les pertes d'oxyde nitreux, de méthane et de nitrate</t>
  </si>
  <si>
    <t>https://ejpsoil.eu/research-projects/ommit/</t>
  </si>
  <si>
    <t>Lagomarsino A.</t>
  </si>
  <si>
    <t>alessandra.lagomarsino@crea.gov.it</t>
  </si>
  <si>
    <t>CREA - It, INRAE - Fr, ILVO, LUKE - Fi, NIBIO - NO, IUNG - Institut national de recherche - Pl, ULBF - Si, BOKU - At, AGES - At, ISPRA - It, AIS - Si, UM.FKBV - Si, CSIC - Es</t>
  </si>
  <si>
    <t>Diaz-Pinés E., Bastida F., Moreno J. L., Keuper F., Maenhout P., Valkama E., O'Toole A., Syp A., Mihelic R., Sanden T., Vitullo M., Vrscaj B., Stajnko D.</t>
  </si>
  <si>
    <t>contrôle des maladies, indicateur environnemental, OAD</t>
  </si>
  <si>
    <t>bioagresseur, biocontrôle, contrôle des ravageurs, suivi environnemental</t>
  </si>
  <si>
    <t>Monitoring d’Agents Pathogènes – Surveillance Epidémiologique Environnementale</t>
  </si>
  <si>
    <t>MAPnSEE</t>
  </si>
  <si>
    <t>https://researchportal.unamur.be/fr/projects/pathogen-monitoring-environmental-epidemiological-surveillance</t>
  </si>
  <si>
    <t>Linard C.</t>
  </si>
  <si>
    <t>catherine.linard@unamur.be</t>
  </si>
  <si>
    <t>NARILIS - Université de Namur, Transitions - Université de Namur, Ilee - Université de Namur</t>
  </si>
  <si>
    <t>Marescaux J.</t>
  </si>
  <si>
    <t>PHENWHEAT II</t>
  </si>
  <si>
    <t>Mise à disposition d'une platefrome de phénotypage pour le secteur de la production végétale afin de caractériser les variétés dans le contexte de l'agriculture wallonne</t>
  </si>
  <si>
    <t>https://agriculture.wallonie.be/resultat-de-l-appel-recherche-2017#PHENWHEAT</t>
  </si>
  <si>
    <t>Gembloux Agro Bio-tech, Université de Liège, Université de Mons, CRA-W</t>
  </si>
  <si>
    <t>Baeten V., Bataille C., Ben Abdallah F., Fernandez Pierna J. A., Goffart J-P., Henriet F., Jacquemin., Kayoka Mukendi N., Limbourg Q., Plasman L., Scaut B., Stevens F., Vermeulen P.,Vincke D.</t>
  </si>
  <si>
    <t>froment d'hiver</t>
  </si>
  <si>
    <t>agrochimie, chromatographie, gestion agricole, lutte, pesticide, suivi environnemental</t>
  </si>
  <si>
    <t xml:space="preserve">détection des pesticide contrefaits </t>
  </si>
  <si>
    <t>Mettre en evidence le besoin de développer des nouvelles méthodes de détection des pesticide contrefaits</t>
  </si>
  <si>
    <t>https://www.cra.wallonie.be/fr/detection-des-pesticide-contrefaits</t>
  </si>
  <si>
    <t>Oigeon O.</t>
  </si>
  <si>
    <t>Baeten V., Hucorne P., Fernandez Pierna J. A., De Ryckel B., Lococq V., Rousseau G., Laduron L., Pissard A., Arnould Q.</t>
  </si>
  <si>
    <t>encadrement scientifique et technique, essai variétal, protection phytosanitaire</t>
  </si>
  <si>
    <t>ELIcitor synTHEtic biology</t>
  </si>
  <si>
    <t>ELITHE</t>
  </si>
  <si>
    <t>Propose une innovation de rupture par la mise au point du premier éliciteur biobasé pour la culture du blé</t>
  </si>
  <si>
    <t>https://researchportal.unamur.be/fr/projects/elicitor-synthetic-biology</t>
  </si>
  <si>
    <t>Renzi F.</t>
  </si>
  <si>
    <t>NARILIS - Université de Namur</t>
  </si>
  <si>
    <t>indicateur environnemental, produit phytopharmaceutique, protection phytosanitaire, qualité de l'eau</t>
  </si>
  <si>
    <t>biocontrôle, gestion des ressources, protection des cultures, ressource en eau, suivi environnemental</t>
  </si>
  <si>
    <t>Plans de gestion des Districts hydrographiques 
en Wallonie</t>
  </si>
  <si>
    <t xml:space="preserve">Contrat Captage </t>
  </si>
  <si>
    <t>Contribuer à l'amélioration de la qualité de l'eau des captages présentant des pollutions liées aux nitrates ou aux produits de protection des plantes.</t>
  </si>
  <si>
    <t>http://eau.wallonie.be/mes/1755.pdf</t>
  </si>
  <si>
    <t>PROTECT'eau asbl, Fourrages Mieux, CPL Végémar, Sensar Consulting, Trust - Ing</t>
  </si>
  <si>
    <t>Breuse D., Rabier F., Delooz D., Defays G., Ben Abdallah F., Mulot E., Cloux G., Theys J., Fievet T., Bergiers G.</t>
  </si>
  <si>
    <t>Innovative soil management practices</t>
  </si>
  <si>
    <t>i-SoMPE</t>
  </si>
  <si>
    <t xml:space="preserve"> minimiser les menaces sur les sols et soutenir l'agriculture dans un contexte de changement climatique.</t>
  </si>
  <si>
    <t>https://ejpsoil.eu/research-projects/i-sompe/</t>
  </si>
  <si>
    <t>AGES-at, ILVO, CRA-W-be, CZU-cz, AU-dk, EMU-ee, LUKE-fi, INRAE - fr, thuenen-de, ATK-hu, TEAGASC-ie, CREA-it, UL-lv, LAMMC-lt, NIBIO-no, IUNG-Institut national de recherche-pl, INIAV-pt, NAFC-sk, ULBF-si, IRNASA-es, SLU-se, AGROSCOPE-ch, WUR-nl, TAGEM-tr, AFBI-uk</t>
  </si>
  <si>
    <t>Sanden T., Kroulik M., Munkholm L. J., Pulido-Moncado M., Reintam E., Astover A., Uusi-Kamppa J., Lacoste M., Chanet M., Don A., Farkas-Ivanyi K., Horel A., Osullivan L., Brennan F., Di Ben C., Nino P., Nikodemus Olgerts G., Kukuls Imants G., Dirnena B., Sarunaite L., Arlauskiene A., Skaalsveen K., Stolte J., Stalenga J., Radzikowski P., Castanheira N., Goncalves M., Paz A. M., Kizekova M., Svicek M., Hasana R., Mihelic R., Govednik A.,  Rodriguez-Cruz S., Sanchez-Martin J, Marin-Benito J. M., Keller T., Weisskopf P., Heller O., De Haan J., Vervuurt W., Kir A., Fornara D., Ramsey R., Groom E.</t>
  </si>
  <si>
    <t>CE - Horizon 2022</t>
  </si>
  <si>
    <t>contrôle des maladies, lutte intégrée, méthode alternative, pathologie végétale</t>
  </si>
  <si>
    <t>biocontrôle, protection des cultures, sensibilité</t>
  </si>
  <si>
    <t>ViroBett</t>
  </si>
  <si>
    <t>Comprendre la dynamique de propagation des virus de la jaunisse de la betterave sucrière pour améliorer la stragtégie de lutte intégrée</t>
  </si>
  <si>
    <t>https://www.mr.be/agriculture-le-gouvernement-renforce-la-recherche-afin-de-deployer-plusieurs-filieres-alimentaires/</t>
  </si>
  <si>
    <t>Antoons K.</t>
  </si>
  <si>
    <t>k.antoons@irbab.be</t>
  </si>
  <si>
    <t>Dufrane C.</t>
  </si>
  <si>
    <t>Suivi continu de l'agriculture wallonne à l'aide d'outils innovant incluant la télédétection et les nouvelles technologies</t>
  </si>
  <si>
    <t>SAGRIWASENT II</t>
  </si>
  <si>
    <t>La recherche d’images satellites ou aériennes les plus pertinentes permet, grâce à l’utilisation d’images acquises dans différentes longueurs d’ondes et de résolutions temporelles et spatiales différentes, de gérer/modifier de la manière la plus automatique possible les informations relatives au parcellaire wallon.</t>
  </si>
  <si>
    <t>https://www.cra.wallonie.be/fr/sagriwasent2</t>
  </si>
  <si>
    <t>Cassiers A., Godechal F., Jago A.</t>
  </si>
  <si>
    <t>gestion durable, impact socio-économique, pesticide</t>
  </si>
  <si>
    <t>pesticide et Agriculture durable, Comment les concilier ?</t>
  </si>
  <si>
    <t>faire le point sur l’avancée des travaux scientifiques francophones concernant l’ensemble des disciplines dans le domaine des pesticide</t>
  </si>
  <si>
    <t>https://www.cra.wallonie.be/fr/pesticide-et-agriculture-durable-comment-les-concilier</t>
  </si>
  <si>
    <t>Blondel E.</t>
  </si>
  <si>
    <t>CRA-W, TERRA - Université de Liège, Université Catholique de Louvain, Biowallonie asbl, BRS Innovative Instruments for Analysis &amp; Synthesis, European Crop Protection Association, BASF, InterScience, Cluzeau Info Labo</t>
  </si>
  <si>
    <t>Pigeon O., Vandecandelaere S., Ducat N., Sinnaeve G., Couderchet M., Jacques P., Colinet G., Bragard C.</t>
  </si>
  <si>
    <t>Groupe Français de Recherche sur les pesticide</t>
  </si>
  <si>
    <t>encadrement scientifique et technique, indicateur environnemental, production commerciale</t>
  </si>
  <si>
    <t>agroalimentaire, impact socio-économique, qualité nutritionnelle, sécurité alimentaire, valorisation</t>
  </si>
  <si>
    <t>Valorisation des céréales produites en Wallonie pour les filières de transformation wallonnes (ValCerWal)</t>
  </si>
  <si>
    <t>ValCerWal</t>
  </si>
  <si>
    <t>Permettre une meilleure valorisation des céréales (froment, épeautre, blé dur et orge brassicole) wallonnes, à savoir, faire d’avantage correspondre les attentes de l’industrie et des transformateurs en circuit-court (panifiable, pâtes alimentaires, brasserie), basés sur des critères objectifs de qualité des céréales produites en Wallonie.</t>
  </si>
  <si>
    <t>https://www.cra.wallonie.be/fr/valcerwal</t>
  </si>
  <si>
    <t>CePiCOP, SoCoPro</t>
  </si>
  <si>
    <t>Gofflot S., Vermeulen P.</t>
  </si>
  <si>
    <t>Wallonie - Get up Wallonia</t>
  </si>
  <si>
    <t>essai variétal, fertilisation, méthode alternative, protection phytosanitaire, résistance variétale</t>
  </si>
  <si>
    <t>croissance des plantes, cultivar, gestion agricole, gestion durable, technique agricole</t>
  </si>
  <si>
    <t>Patat'Up : Vers la production d'une pomme de terre bas intrants</t>
  </si>
  <si>
    <t>Patat'Up</t>
  </si>
  <si>
    <t>Recherche de pratiques culturales innovantes et de variétés de pommes de terres robustes adaptées à notre région</t>
  </si>
  <si>
    <t>https://www.cra.wallonie.be/fr/patatup</t>
  </si>
  <si>
    <t>pomme de terre</t>
  </si>
  <si>
    <t>Estimation quantitative des utilisations de produits phytopharmaceutiques par les différents secteurs d’activité - Projet "indicateurs pesticide"</t>
  </si>
  <si>
    <t>Actualiser la répartition des quantités vendues de toutes les substances actives présentes sur le marché belge par type d’utilisateurs et par catégorie de substances actives pour les années 2018 et2019, estimer les quantités de substances actives utilisées dans le secteur agricole à l’échelle de la Wallonie pour les années 2018 et 2019 et actualisation de la clé de répartition de Marot</t>
  </si>
  <si>
    <t>en cours</t>
  </si>
  <si>
    <t>laurence.janssens@corder.be</t>
  </si>
  <si>
    <t>SPW Agriculture ressource naturelle et Environnement, CRPHYTO - CORDER asbl, Université Catholique de Louvain</t>
  </si>
  <si>
    <t>Carrola S., Monseur L.</t>
  </si>
  <si>
    <t>agroalimentaire, protection des cultures, ressource génétique</t>
  </si>
  <si>
    <t>VARCERBIO</t>
  </si>
  <si>
    <t>Évaluation des caractéristiques et performances des variétés de céréales en agriculture biologique</t>
  </si>
  <si>
    <t>https://filagri.be/wp-content/uploads/sites/2/2019/10/CdP_Plan-de-developpement_2018_cereales_alimentaires_juillet2019.pdf</t>
  </si>
  <si>
    <t>gestion agricole, protection des cultures, technique agricole</t>
  </si>
  <si>
    <t>Désherbage - Désinfection semences</t>
  </si>
  <si>
    <t>Expérimentations sur les thématiques de la gestion des adventices et la désinfection de semences en agriculture biologique</t>
  </si>
  <si>
    <t>pollution chimique, réduction</t>
  </si>
  <si>
    <t>Prospection des Emissions des Moteurs automobiles Sur les routes WALLonnes</t>
  </si>
  <si>
    <t xml:space="preserve">PEMSWALL </t>
  </si>
  <si>
    <t>Contrôler le respects des normes d’émission par les constructeurs automobiles</t>
  </si>
  <si>
    <t>https://www.issep.be/wp-content/uploads/Projet-PEMSWALL.pdf</t>
  </si>
  <si>
    <t>Université Libre de Bruxelles, IMOB, TNO, GOCA, CAMPUS, Francorchamps, Airparif, JRC-EC</t>
  </si>
  <si>
    <t>gestion des sols, pesticide, pollution chimique</t>
  </si>
  <si>
    <t>PRioritisation of EMerging chemical compoundsin SoilS</t>
  </si>
  <si>
    <t>PREMISS</t>
  </si>
  <si>
    <t>Développer une approche de priorisation pour cibler les CEs dans les sols nécessitant des connaissances complémentaires pour orienter leur gestion, leur réglementation et la R&amp;D</t>
  </si>
  <si>
    <t>https://www.issep.be/wp-content/uploads/Projet-PREMISS.pdf</t>
  </si>
  <si>
    <t>BRGM - Fr, RIVM - Nl, DELTARES - Nl, Arcadis - Be, Witteveen&amp;Bos - Be</t>
  </si>
  <si>
    <t>CE - SOILveR</t>
  </si>
  <si>
    <t>Soil&amp;wastevalor</t>
  </si>
  <si>
    <t>Controlling bioavailability of nutrients and contaminants by integration of organic waste recycling and phytotechnologies for rehabilitation of soils</t>
  </si>
  <si>
    <t>ALTERPHYTO</t>
  </si>
  <si>
    <t>Identification des pratiques inappropriées ou imparfaites en protection des plantes ; recherche d’alternatives</t>
  </si>
  <si>
    <t>gestion des sols, production agricole</t>
  </si>
  <si>
    <t>Intérêts d'associés les racines de maïs aux champignons mycorhiziens à arbuscules</t>
  </si>
  <si>
    <t>BENEFECT</t>
  </si>
  <si>
    <t>Etudier les microorganismes bénéfiques du sol et d’évaluer
l’intérêt de leur utilisation en tant qu’alternative agro-écologique à une partie de la fertilisation
minérale des cultures de maïs</t>
  </si>
  <si>
    <t>https://cipf.be/resources/shared/files/fr/benefect.pdf</t>
  </si>
  <si>
    <t>contrôle du mildiou chez la pomme de terre par l'utilisation d'agents/composés microbiens et de procédés d'application innovants.</t>
  </si>
  <si>
    <t>CU-DROP</t>
  </si>
  <si>
    <t>Contrôle du mildiou chez la pomme de terre par l’utilisation d’agents/composés microbiens et de procédés d’application innovants.</t>
  </si>
  <si>
    <t>https://www.parlement-wallonie.be/pwpages?p=interp-questions-voir&amp;type=28&amp;iddoc=41713</t>
  </si>
  <si>
    <t>culture, impact, pesticide</t>
  </si>
  <si>
    <t>Jardineries labellisees 1</t>
  </si>
  <si>
    <t>Jardiner Sans pesticide</t>
  </si>
  <si>
    <t>Sensibiliser les clients sur le danger des pesticide et les orienter vers des techniques préventives et des alternatives non chimiques</t>
  </si>
  <si>
    <t>https://www.adalia.be/jardineries-labellisees1</t>
  </si>
  <si>
    <t>Domken B.</t>
  </si>
  <si>
    <t>bastien@adalia.be</t>
  </si>
  <si>
    <t>Desset A.</t>
  </si>
  <si>
    <t>bonne pratique agricole, indicateur environnemental, lutte intégrée</t>
  </si>
  <si>
    <t>auxiliaire des cultures, biocontrôle, écoagriculture, indicateur, gestion durable</t>
  </si>
  <si>
    <t>Farms4Future</t>
  </si>
  <si>
    <t>F4F</t>
  </si>
  <si>
    <t>AnaIyse holistique des impact de fermes agroécologiques novatrices sur les systèmes
écologiques, biologiques et sociaux à différentes échelles</t>
  </si>
  <si>
    <t>https://orbi.uliege.be/bitstream/2268/216378/1/20171027%20Marc%20Dufrene%20Dijon%20ISITE.pdf</t>
  </si>
  <si>
    <t>encadrement scientifique et technique, lutte intégrée, OAD, protection phytosanitaire</t>
  </si>
  <si>
    <t>gestion agricole, lutte, protection des cultures, télédétection spatiale</t>
  </si>
  <si>
    <t>Data mining et analyse en temps réel de l’inoculum aérien : nouvelles bases pour prévoir et gérer les maladies fongiques du blé</t>
  </si>
  <si>
    <t>OAD FONGI +</t>
  </si>
  <si>
    <t>développer un nouvel outil capable d’orienter l’agriculteur vers le type de protection le plus adapté aux risques réellement encourus par la parcelle en considérant le complexe des maladies courantes en Wallonie</t>
  </si>
  <si>
    <t>Carah asbl, CRA-W, Université Catholique de Louvain</t>
  </si>
  <si>
    <t>essai variétal, méthode alternative</t>
  </si>
  <si>
    <t>culture expérimentale, ressource génétique</t>
  </si>
  <si>
    <t>VIEILEP</t>
  </si>
  <si>
    <t>Evaluation agronomique et de la transformation des anciennes variétés d’épeautre</t>
  </si>
  <si>
    <t>cultivar, culture expérimentale, ressource génétique</t>
  </si>
  <si>
    <t>MELEP</t>
  </si>
  <si>
    <t>Essai mélange de variétés d’épeautre</t>
  </si>
  <si>
    <t>culture, indicateur, qualité nutritionnelle</t>
  </si>
  <si>
    <t>IGP EP</t>
  </si>
  <si>
    <t>Histoire de l’épeautre en Wallonie pour l’IGP</t>
  </si>
  <si>
    <t>CRA-W, Université de Namur</t>
  </si>
  <si>
    <t>gestion durable, pollution chimique</t>
  </si>
  <si>
    <t>Benzène résiduel Associé aux Sites issus de l’Industrie Charbonnière</t>
  </si>
  <si>
    <t>BASiLIC</t>
  </si>
  <si>
    <t>Détermination de la dangerosité réelle du benzène associé aux remblais miniers charbonneux en Région wallonne</t>
  </si>
  <si>
    <t>https://www.issep.be/wp-content/uploads/Projet-Basilic.pdf</t>
  </si>
  <si>
    <t>Foucart H.</t>
  </si>
  <si>
    <t>h.foucart@issep.be</t>
  </si>
  <si>
    <t>SPW - ARNE, SPW - TLPE</t>
  </si>
  <si>
    <t>Lambert C.</t>
  </si>
  <si>
    <t>Diagnoalternaria</t>
  </si>
  <si>
    <t>Mise au point d’une méthode de diagnostic de l’alternariose sur culture de pommes de terre, par PCR temps réel</t>
  </si>
  <si>
    <t>Gadenne M.</t>
  </si>
  <si>
    <t>Carah asbl, HE CONDORCET</t>
  </si>
  <si>
    <t>essai variétal, production commerciale</t>
  </si>
  <si>
    <t>agroalimentaire, qualité nutritionnelle, santé humaine, sécurité alimentaire</t>
  </si>
  <si>
    <t>STARTECH: Innover pour revaloriser la filière céréalière wallonne</t>
  </si>
  <si>
    <t>Startech</t>
  </si>
  <si>
    <t>Travailler à la mise en place d’une filière locale  de  production  d’ingrédients  céréaliers,  à  destination  des  industries agroalimentaires, sous forme de farines fonctionnelles</t>
  </si>
  <si>
    <t>https://www.wagralim.be/nos-projets-innovation/startech/</t>
  </si>
  <si>
    <t>CRA-W, Walagri, Gembloux Agro Bio-Tech - Université de Liège, Les Moulins de Statte, Belourthe et Dumoulin</t>
  </si>
  <si>
    <t xml:space="preserve">Bera F., </t>
  </si>
  <si>
    <t>Développement d’un Système d’Information Géographique en Environnement-Santé</t>
  </si>
  <si>
    <t>SIGENSA</t>
  </si>
  <si>
    <t>Identifier des zones de vigilance environnementale et sanitaire en Wallonie.</t>
  </si>
  <si>
    <t>https://www.issep.be/wp-content/uploads/Projet-SIGENSA.pdf</t>
  </si>
  <si>
    <t>Pérenne</t>
  </si>
  <si>
    <t>SPW Agriculture ressource naturelle et Environnement, AWAC , AVIQ</t>
  </si>
  <si>
    <t>bioinformatique, pollution chimique, télédétection spatiale</t>
  </si>
  <si>
    <t>Exploitation des données de télédétection (satellitaires et aéroportées) dans le cadre de la mise à jour de l’inventaire des sites à réaménager</t>
  </si>
  <si>
    <t>SAR</t>
  </si>
  <si>
    <t>améliorer l'attractivité du tissu local et régional en redynamisant certains quartiers</t>
  </si>
  <si>
    <t>https://www.issep.be/wp-content/uploads/Projet-SAR.pdf</t>
  </si>
  <si>
    <t>DAO - SPW, Cellule Géodonnées et Télédétection, Cellule Déchets &amp; Sites à risques - ISSeP</t>
  </si>
  <si>
    <t>Wallonie - SPW - DGO4</t>
  </si>
  <si>
    <t>essai variétal, lutte intégrée</t>
  </si>
  <si>
    <t>culture, résistance, sélection variétale</t>
  </si>
  <si>
    <t>les gènes de croissance en maîs</t>
  </si>
  <si>
    <t>PLANTBIOTECHNOLOGIE</t>
  </si>
  <si>
    <t>Créer de nouvelles variétes plus résistantes aux différents stress qu'elles vont devoir affronter dans le futur</t>
  </si>
  <si>
    <t>Hilde N.</t>
  </si>
  <si>
    <t>Vlaams Instituut voor Biotechnologie</t>
  </si>
  <si>
    <t>VIB</t>
  </si>
  <si>
    <t>protection des cultures, suivi environnemental, technique agricole</t>
  </si>
  <si>
    <t>PAE</t>
  </si>
  <si>
    <t>Etude des techniques et des équipements d'application des produits de protection des plantes</t>
  </si>
  <si>
    <t>CRA-W, ILVO, Gembloux Agro Bio-Tech - Université de Liège</t>
  </si>
  <si>
    <t>Essais  post-inscription  céréales</t>
  </si>
  <si>
    <t>Réalisation d’essai variétal multilocaux. Evaluation et vulgarisation des aptitudes et comportements des différentes variétés de céréales en blé, épeautre et triticale (agriculture conventionnelle et biologique)</t>
  </si>
  <si>
    <t>Carah asbl, CRA-W, Gembloux Agro Bio-Tech - Université de Liège, CPL Végémar</t>
  </si>
  <si>
    <t>Filagri</t>
  </si>
  <si>
    <t>écoagriculture, gestion durable, suivi environnemental</t>
  </si>
  <si>
    <t>AGRO ECO URBS</t>
  </si>
  <si>
    <t>plate-forme de compétences intégrées dans le domaine du développement et de la valorisation des agro-éco-systèmes urbains en zones tempérées et tropicales qui vise à adopter une approche multi scalaire</t>
  </si>
  <si>
    <t>http://www.agroecourbs.be/</t>
  </si>
  <si>
    <t>ArgenCo - Université de Liège, Gembloux Agro Bio-Tech - Université de Liège, HEC - SmartCity Institute</t>
  </si>
  <si>
    <t>Mahy G., Shady A., Bogaert J., Colinet G., Cornelis J. T., Crutzen N., Dufrene M., Garre S., Lebeau F., Monty A., Vermeulen C.</t>
  </si>
  <si>
    <t>agriculture biologique, méthode alternative, produit phytopharmaceutique, protection biologique</t>
  </si>
  <si>
    <t>agrochimie, biopesticide, gestion durable, pesticide, protection des cultures</t>
  </si>
  <si>
    <t>HE-herbicide-fongicide</t>
  </si>
  <si>
    <t>Développement de bioherbicides et de biofongicides à base d'huile essentielle</t>
  </si>
  <si>
    <t>https://matheo.uliege.be/handle/2268.2/7538</t>
  </si>
  <si>
    <t>gestion agricole, valorisation</t>
  </si>
  <si>
    <t>Production de Biodiesel à partir de Boues de STEP</t>
  </si>
  <si>
    <t>BioBos</t>
  </si>
  <si>
    <t>la réduction du volume des boues avec valorisation du résidu et la production de biodiesel.</t>
  </si>
  <si>
    <t>https://www.issep.be/biobos/</t>
  </si>
  <si>
    <t>ISSeP, CRA-W</t>
  </si>
  <si>
    <t>VarBIOHort</t>
  </si>
  <si>
    <t>Recherche participative et expérimentation des espèces, variétés et systèmes agroforestiers horticoles mieux adaptés aux productions biologiques.</t>
  </si>
  <si>
    <t>http://www.collegedesproducteurs.be/site/images/Rapports/CDP_fiche-descriptive_actions-rech-et-encadrement.pdf</t>
  </si>
  <si>
    <t>contrôle des ravageurs, lutte, protection des cultures, résistance</t>
  </si>
  <si>
    <t>PROTECBIOHort</t>
  </si>
  <si>
    <t>Recherche de méthode alternative de protection des plantes et du contrôle des adventices des cultures horticoles biologiques</t>
  </si>
  <si>
    <t>essai variétal, protection phytosanitaire, résistance</t>
  </si>
  <si>
    <t>culture expérimentale, résistance, sélection variétale, valorisation</t>
  </si>
  <si>
    <t>AM VAR</t>
  </si>
  <si>
    <t>Amélioration et valorisation des variétés cultivées répondant aux attentes des filières</t>
  </si>
  <si>
    <t>CRA-W, SPW - DAEA, Université Catholique de Louvain, Gembloux Agro Bio-Tech - Université de Liège</t>
  </si>
  <si>
    <t>PROTECBIOPOIRE</t>
  </si>
  <si>
    <t>Recherche de nouvelles stratégies de protection contre la tavelure (Venturia pyrina) du poirier en BIO</t>
  </si>
  <si>
    <t>https://agriculture.wallonie.be/documents/20182/62450/annexe+VM+2+recherche+de+partenaire.xlsx/cb0e5fec-b0bc-4ff7-8c69-f43d6f19051e</t>
  </si>
  <si>
    <t>CRA-W, Partenaires étrangers, Privé belge</t>
  </si>
  <si>
    <t>gestion agricole, production agricole, protection des cultures, valorisation</t>
  </si>
  <si>
    <t>LA FILIÈRE WALLONNE DE LA POMME DE TERRE</t>
  </si>
  <si>
    <t>Fiwap</t>
  </si>
  <si>
    <t>assurer les missions de Centre Pilote Pommes de terre et encadrer la production d’une pomme de terre de qualité et sa valorisation optimale</t>
  </si>
  <si>
    <t>http://fiwap.be/</t>
  </si>
  <si>
    <t>Carah, CRA-W, Comité Régional PHYTO, CPL-Végémar, Ulg-Gembloux Agro-Bio Tech, GWPPPDT-upr, inagro, PCA</t>
  </si>
  <si>
    <t>Micro-capteurs</t>
  </si>
  <si>
    <t>Mise en place d’un réseau complémentaire de mini-stations de surveillance de la qualité de l’air utilisant des micro-capteurs économes</t>
  </si>
  <si>
    <t>https://www.issep.be/wp-content/uploads/Projet-Micro-capteurs.pdf</t>
  </si>
  <si>
    <t>lutte, protection des cultures, territoire transfrontalier</t>
  </si>
  <si>
    <t xml:space="preserve">Les systèmes d'aide à la décision pour la lutte contre le mildiou de la pomme de terre en Région wallonne : vers l'intégration et l'amélioration des systèmes </t>
  </si>
  <si>
    <t>Mildiou</t>
  </si>
  <si>
    <t>lutter contre le mildiou</t>
  </si>
  <si>
    <t>http://www.carah.be/projets/mildiou.html</t>
  </si>
  <si>
    <t>mahieu@carah.be</t>
  </si>
  <si>
    <t>Carah asbl, CRA-W</t>
  </si>
  <si>
    <t>Couvreur B.</t>
  </si>
  <si>
    <t>CARAH</t>
  </si>
  <si>
    <t>Centre pilote maïs (CPM)</t>
  </si>
  <si>
    <t>CPM</t>
  </si>
  <si>
    <t>Van Koninckxloo M.</t>
  </si>
  <si>
    <t>agroalimentaire, production agricole, ressource génétique</t>
  </si>
  <si>
    <t>GLUTEN</t>
  </si>
  <si>
    <t>Recherche de ressource génétique d’épeautre et de blé ayant une moindre incidence sur l’intolérance au gluten et développement d’outils de sélection</t>
  </si>
  <si>
    <t>indicateur environnemental, OAD, pollinisateur</t>
  </si>
  <si>
    <t>BeeOmonitoring</t>
  </si>
  <si>
    <t>outil de veille de l’environnement à travers l’analyse du pollen collecté par les abeilles</t>
  </si>
  <si>
    <t>https://beeodiversity.com/fr/nos-solutions/beeomonitoring/</t>
  </si>
  <si>
    <t>Nguyen B. K.</t>
  </si>
  <si>
    <t>Beeodiversity</t>
  </si>
  <si>
    <t>info@beeodiversity.com</t>
  </si>
  <si>
    <t>Van Cutsem M., Rame M., Fobe V., Boels L., Mathieu Y., Pouleur V., Donck W., Delvaulx B., Vallet C., Ponchart J., Hanoteaux S.</t>
  </si>
  <si>
    <t>gestion des sols, télédétection spatiale</t>
  </si>
  <si>
    <t>Humidité des Sols</t>
  </si>
  <si>
    <t xml:space="preserve">Étude de faisabilité pour la détermination de l’humidité du sol en Wallonie </t>
  </si>
  <si>
    <t>https://www.issep.be/wp-content/uploads/Projet-HumSol.pdf</t>
  </si>
  <si>
    <t>Petit S.</t>
  </si>
  <si>
    <t>s.petit@issep.be</t>
  </si>
  <si>
    <t>Cellule Géodonnées et Télédétection - ISSeP, SPW Agriculture ressource naturelle et Environnement, IRM</t>
  </si>
  <si>
    <t>agriculture biologique, agriculture conventionnelle, méthode alternative</t>
  </si>
  <si>
    <t>DEMECA</t>
  </si>
  <si>
    <t>Etude des techniques de désherbage mécanique en agriculture conventionnelle et biologique</t>
  </si>
  <si>
    <t>pollution chimique, santé humaine, toxicité</t>
  </si>
  <si>
    <t>Assessment of changing conditions, environmental policies, time activities, exposure and disease</t>
  </si>
  <si>
    <t>ACCEPTED</t>
  </si>
  <si>
    <t>Déterminer l’impact de la pollution atmosphérique sur certaines parties de la population</t>
  </si>
  <si>
    <t>https://www.issep.be/accepted/</t>
  </si>
  <si>
    <t>3 (36 mois)</t>
  </si>
  <si>
    <t>Umea U, SMHI, City of Stockholm, U Hasselt, RMI, U Augsburg, CNRS, INSERM, CSTB, AIRPARIF, ISSeP</t>
  </si>
  <si>
    <t>fertilisation, produit phytopharmaceutique</t>
  </si>
  <si>
    <t>gestion des sols, pesticide</t>
  </si>
  <si>
    <t>Information sur les achats de fertilisants minéraux</t>
  </si>
  <si>
    <t>FERTIMIN</t>
  </si>
  <si>
    <t xml:space="preserve">Afin de contrôler le respect du PGDA, obtention, via les grossistes -négociants en engrais, d'informations fiables et individualisées sur les achats de fertilisants minéraux par les agriculteurs </t>
  </si>
  <si>
    <t>http://eau.wallonie.be/mes/0710.pdf</t>
  </si>
  <si>
    <t>Roisin C.</t>
  </si>
  <si>
    <t>CRA-W, Katholieke Universiteit Leuven, Gembloux Agro Bio-Tech - Université de Liège</t>
  </si>
  <si>
    <t>Promotion de l'Agrométéorologie en Wallonie</t>
  </si>
  <si>
    <t>Pameseb</t>
  </si>
  <si>
    <t>Gestion du réseau Pameseb, promouvoir l'agrométéorologie : la prise en compte, dans l'agriculture wallonne, des conditions climatiques mesurées au sein des parcelles</t>
  </si>
  <si>
    <t>https://www.pameseb.be/</t>
  </si>
  <si>
    <t>Carah asbl, CRA-W, ISSeP, DAEA - SPW Agriculture ressource naturelle et Environnement, Université de Liège, Gembloux Agro Bio-Tech - Université de Liège, Unité Geru - Université Catholique de Louvain, GME Green Engineering, Unité FYMY - Université Catholique de Louvain, Unité EFFOR - Université Catholique de Louvain, New Farm Agriconsult Leuze, CMH</t>
  </si>
  <si>
    <t>Poulet V.</t>
  </si>
  <si>
    <t>agrochimie, gestion agricole, pesticide, protection des cultures</t>
  </si>
  <si>
    <t>Association belge de l’industrie des produits de protection des plantes.</t>
  </si>
  <si>
    <t>Phytofar</t>
  </si>
  <si>
    <t>Renforcer la confiance dans des solutions sûres et durables en matière de protection des plantes, Être un secteur clé qui favorise des récoltes de qualité à un prix abordable, générant le moins de pertes possible et assorties d’une empreinte écologique minimale dans un environnement sain, Être un partenaire fiable dans le débat sociétal</t>
  </si>
  <si>
    <t>https://phytofar.be/fr/</t>
  </si>
  <si>
    <t>Van Gheluwe M.</t>
  </si>
  <si>
    <t>info@phytofar.be</t>
  </si>
  <si>
    <t>Adama Northem Europe, BASF, Bayer CropScience, Belchim</t>
  </si>
  <si>
    <t>Jaeken P., Maebe S., Zune D., Cools A., Gervals V.</t>
  </si>
  <si>
    <t>encadrement scientifique et technique, méthode alternative, produit phytopharmaceutique, protection biologique</t>
  </si>
  <si>
    <t>agroalimentaire, gestion durable, production agricole, protection des cultures</t>
  </si>
  <si>
    <t>Réduction de la germination: approches nouvelles et naturelles pour le contrôle durable
de la germination de la pomme de terre durant le stockage</t>
  </si>
  <si>
    <t>RESPRO (Reduced Sprouting)</t>
  </si>
  <si>
    <t>Approches nouvelles et naturelles pour le contrôle durable de la germination de la pomme de terre durant le stockage</t>
  </si>
  <si>
    <t>https://www.gembloux.uliege.be/cms/c_4258464/fr/gembloux-projets-de-recherche-internationaux</t>
  </si>
  <si>
    <t>analyse physico-chimique, ressource en eau, télédétection spatiale</t>
  </si>
  <si>
    <t>Amélioration de la qualité des eaux</t>
  </si>
  <si>
    <t>favoriser l'atteinte du bon état écologique des eaux au sein des 5 communes du GAL et de sensibiliser la population à l'importance de préserver des ressources en eau</t>
  </si>
  <si>
    <t>http://www.coop-site.net/Botrange/?AmeliorationEau</t>
  </si>
  <si>
    <t>Bontinck C.</t>
  </si>
  <si>
    <t>charlotte.bontinck@botrange.be</t>
  </si>
  <si>
    <t>LAG 100 Dörfer - 1 Zukunft</t>
  </si>
  <si>
    <t>Arens D.</t>
  </si>
  <si>
    <t>qualité de l'eau, sensibilisation</t>
  </si>
  <si>
    <t>Amélioration de la qualité de l'eau</t>
  </si>
  <si>
    <t>Sensibiliser la population à l'importance d'une bonne qualité de l'eau dans nos rivières; Mettre en place des projets d'épuration d'eaux non épurées aux endroits les plus pollués et les plus importants à protéger.</t>
  </si>
  <si>
    <t>https://culturalite.be/Acteurs_Agriculture/?ParcNaturelHautesFagnesEifel</t>
  </si>
  <si>
    <r>
      <t xml:space="preserve">Parc naturel Hautes Fagnes Eifel, </t>
    </r>
    <r>
      <rPr>
        <sz val="12"/>
        <color rgb="FFFF0000"/>
        <rFont val="Arial"/>
        <family val="2"/>
      </rPr>
      <t>Un collectif au service de l'agriculture en Wallonie</t>
    </r>
  </si>
  <si>
    <t>gestion durable, ressource naturelle, valorisation</t>
  </si>
  <si>
    <t>La BIOdiversité, une Offre de Service Social</t>
  </si>
  <si>
    <t>BIOOSS</t>
  </si>
  <si>
    <t>Associer les citoyens et la biodiversité, créer du lien social, solidaire, contribuer à la réduction de l’isolement, à l’amélioration du bien-être et à l’augmentation de la cohésion sociale</t>
  </si>
  <si>
    <t>https://www.mons.be/vivre-a-mons/territoire/environnement/biodiversite/micro-projet-bioos</t>
  </si>
  <si>
    <t>18 mois</t>
  </si>
  <si>
    <t>Province de Hainaut, Eden 62 pas-de-Calais, Ville de Mons</t>
  </si>
  <si>
    <t>CE - FEDER</t>
  </si>
  <si>
    <t>Développement de la technique géoradar en auscultation de routes</t>
  </si>
  <si>
    <t>GEORADAR</t>
  </si>
  <si>
    <t>détection de certains impétrants sous les voiries type, des cavités sous les surfaces de roulement, ainsi que l’épaisseur des couches de la structure routière.</t>
  </si>
  <si>
    <t>https://www.issep.be/georadar/</t>
  </si>
  <si>
    <t>Centre de recherches routières-CRR, SPW routes et bâtiments, AWV, Université Catholique de Louvain, Université de Gent</t>
  </si>
  <si>
    <t>Bureau de Normalisation</t>
  </si>
  <si>
    <t xml:space="preserve">auxiliaire des cultures, indicateur, gestion durable, </t>
  </si>
  <si>
    <t>Bee Best Check</t>
  </si>
  <si>
    <t>Développement d’un outil original de gestion globale de la santé de l’abeille à destination des apiculteurs</t>
  </si>
  <si>
    <t>https://www.beetools.uliege.be/beebestcheck/</t>
  </si>
  <si>
    <t>Laboratory of Molecular Entomology and Bee Pathology-Université de Gent, Université de Liège</t>
  </si>
  <si>
    <t>Etat Fédéral - SPF Santé publique Sécurité de la Chaîne alimentaire et Environnement</t>
  </si>
  <si>
    <t>contrat RF 15/6300 Bee Best Check</t>
  </si>
  <si>
    <t>pollinisateur, qualité de l'eau</t>
  </si>
  <si>
    <t>auxiliaire des cultures, pesticide, pollution chimique, ressource en eau</t>
  </si>
  <si>
    <t>Biosurveillance - Des organismes vivants aident à caractériser un risque de pollution environnementale</t>
  </si>
  <si>
    <t>Biosurveillance</t>
  </si>
  <si>
    <t>Outil de diagnostic biologique</t>
  </si>
  <si>
    <t>https://www.biosurveillance.be/#experts</t>
  </si>
  <si>
    <t xml:space="preserve">SPGE, CILE, Eco-Impact, CWEPSS, Contrat de Rivière Ourthe, </t>
  </si>
  <si>
    <t>Hupin F.</t>
  </si>
  <si>
    <t>Evaluation de la présence de bactéries antiobiorésistantes dans les eaux en Wallonie : focus sur les entérobactéries productrices de β-lactamases à spectre étendu (EBLSE)</t>
  </si>
  <si>
    <t>EBLSE</t>
  </si>
  <si>
    <t>Vérifier la présence d’EBLSE (Escherichiacoliàβ-lactamasesàspectreélargi) dans les eaux de surface en Wallonie</t>
  </si>
  <si>
    <t>https://www.issep.be/wp-content/uploads/Projet-EBLSE.pdf</t>
  </si>
  <si>
    <t>Crettels L.</t>
  </si>
  <si>
    <t>l.crettels@issep.be</t>
  </si>
  <si>
    <t>ISSeP, Université de Liège</t>
  </si>
  <si>
    <t>Evaluation de la présence de bactéries antibiorésistantes dans les cours d’eau wallons</t>
  </si>
  <si>
    <t>ANTIBIOBUG</t>
  </si>
  <si>
    <t>Vérifier la présence de bactéries antibiorésistantes dans les eaux de surface en Wallonie</t>
  </si>
  <si>
    <t>https://www.issep.be/wp-content/uploads/Projet-Antibiobug.pdf</t>
  </si>
  <si>
    <t>Wallonie - ENVIes</t>
  </si>
  <si>
    <t>détection, essai variétal, protection phytosanitaire</t>
  </si>
  <si>
    <t>culture expérimentale, production agricole, protection des cultures, qualité nutritionnelle</t>
  </si>
  <si>
    <t>Essais fumure</t>
  </si>
  <si>
    <t>un réseau d’essais fumures multilocaux dans le but de tester les performances de différents produits disponibles en Wallonie mais également pour tester l’impact de différents dosages sur le rendement et la qualité du blé</t>
  </si>
  <si>
    <t>agriculture biologique, production commerciale</t>
  </si>
  <si>
    <t>gestion agricole, production agricole, qualité nutritionnelle</t>
  </si>
  <si>
    <t>FABLE</t>
  </si>
  <si>
    <t>Développement  de productions  agricoles  bio  wallonnes  de  qualité différenciée au sein de filières encadrées par des relations commerciales équitables</t>
  </si>
  <si>
    <t>PESTISOL</t>
  </si>
  <si>
    <t>Étude de l’impact des pratiques agricoles sur la contamination de la ressource en eau par les produits de protection des plantes</t>
  </si>
  <si>
    <t>gestion des sols, suivi environnemental</t>
  </si>
  <si>
    <t>Caarwal</t>
  </si>
  <si>
    <t>Préciser le risque environnemental réel des anthroposols artificiels wallons vis-à-vis des écosystèmes ; développer une méthode simple capable d’identifier, sur terrain, les remblais majeurs constitutifs des anthroposols artificiels wallons.</t>
  </si>
  <si>
    <t>https://www.issep.be/caarwal/</t>
  </si>
  <si>
    <t>ISSeP, Université de Liège, GéoRessources - fr</t>
  </si>
  <si>
    <t>Agri-Culture</t>
  </si>
  <si>
    <t>Améliorer l’autonomie énergétique et alimentaire des exploitations agricoles du territoire grâce à un conseil personnalisé en ferme, favoriser les échanges d’expériences entre agriculteurs et sensibiliser les citoyens aux réalités du monde agricole du territoire</t>
  </si>
  <si>
    <t>https://www.tiges-chavees.be/wp-content/uploads/2016/01/GAL_TigesChavees_FicheAgriculture.pdf</t>
  </si>
  <si>
    <t>GAL Pays des Tiges et Chavées asbl, OPA, Compagnie du Milieu du Monde, CRA-W, Fourrages Mieux, CETA du Condroz, Comice agricole du Condroz -Ciney, GAL HSFA , Greenotec asbl, Association pour la Promotion des protéagineux et oléagineux-APPO</t>
  </si>
  <si>
    <t>pollution chimique, ressource naturelle</t>
  </si>
  <si>
    <t>MICROPLAST</t>
  </si>
  <si>
    <t>Evaluation de l’occurrence des particules de microplastiques dans le tube digestif des poissons et invertébrés dulcicoles ainsi que de la présence d’agents plastifiants chez ces organismes.</t>
  </si>
  <si>
    <t>https://www.issep.be/wp-content/uploads/Projet-Microplast.pdf</t>
  </si>
  <si>
    <t>d.leroy@issep.be</t>
  </si>
  <si>
    <t>LDPH - Université de Liège, URBE - Université de Namur, ISSeP</t>
  </si>
  <si>
    <t>gestion durable, ressource en eau, suivi environnemental</t>
  </si>
  <si>
    <t>Je protège l’eau de Wallonie</t>
  </si>
  <si>
    <t>Développer, soutenir et promouvoir une agriculture contribuant à la protection et à l’amélioration des ressources hydriques via l’usage de modes de production propres</t>
  </si>
  <si>
    <t>https://www.jeprotegeleaudewallonie.com//home</t>
  </si>
  <si>
    <t>info@jeprotegeleaudewallonie.com</t>
  </si>
  <si>
    <t>SoCoPro asbl, GAL Pays des Tiges et Chavées asbl, UNAB, Société wallonne des eaux</t>
  </si>
  <si>
    <t>SWDE</t>
  </si>
  <si>
    <t>Nombre de Titre</t>
  </si>
  <si>
    <t>Étiquettes de lignes</t>
  </si>
  <si>
    <t>Total général</t>
  </si>
  <si>
    <t>Axe de recherhce</t>
  </si>
  <si>
    <t>Nombre de projet</t>
  </si>
  <si>
    <t>(vide)</t>
  </si>
  <si>
    <t>https://www.multitel.be/projets/carmen/</t>
  </si>
  <si>
    <t>https://www.sillonbelge.be/8966/article/2022-04-05/du-miscanthus-et-des-maec-pour-preserver-la-qualite-des-eaux-de-captage?utm_campaign=newsletter-2022-04-06&amp;utm_medium=email&amp;utm_source=newsletter</t>
  </si>
  <si>
    <t>Protecteau » Projet DIPROS : séance d'informations et d'échanges</t>
  </si>
  <si>
    <t>Plan d’action National de réduction des pesticides : donnez votre avis ! (wallonie.be)</t>
  </si>
  <si>
    <t>Journée intercommunale pour des espaces verts accueillants pour les pollinisateurs | Adalia</t>
  </si>
  <si>
    <t>BiodiverCité : les inscriptions sont ouvertes | Adalia</t>
  </si>
  <si>
    <t>https://www.gembloux.uliege.be/cms/c_4258464/en/gembloux-international-research-projects</t>
  </si>
  <si>
    <t>European Commission</t>
  </si>
  <si>
    <t>https://ec.europa.eu/info/funding-tenders/find-funding/eu-funding-programmes_en</t>
  </si>
  <si>
    <t>Etat Fédéral</t>
  </si>
  <si>
    <t>https://fedweb.belgium.be/fr/a_propos_de_l_organisation/administration_federale/apercu_des_organisations_federales</t>
  </si>
  <si>
    <t>parlement</t>
  </si>
  <si>
    <t>Migration</t>
  </si>
  <si>
    <t>Asylum, Migration and Inetgration</t>
  </si>
  <si>
    <t>spf chancellerie du premier ministre</t>
  </si>
  <si>
    <t>gouvernement wallon</t>
  </si>
  <si>
    <t>Investing in People, Social Cohesion &amp; Values</t>
  </si>
  <si>
    <t>Citizens, Equality, Rights ans Values programme</t>
  </si>
  <si>
    <t>spf stratégie et appui</t>
  </si>
  <si>
    <t>spw</t>
  </si>
  <si>
    <t>spw scrétariat général</t>
  </si>
  <si>
    <t>Regional Development &amp; Cohesion</t>
  </si>
  <si>
    <t>Cohesion Fund (CF)</t>
  </si>
  <si>
    <t>spf affaires étrangères, commerce extérieur et coopération au développement</t>
  </si>
  <si>
    <t>mediateur de la wallonie et de la fédération wallonie-bruxelles</t>
  </si>
  <si>
    <t>spw agriculture, ressources naturelles et environnement</t>
  </si>
  <si>
    <t>Common Foreign and Security Policy</t>
  </si>
  <si>
    <t>spf intérieur</t>
  </si>
  <si>
    <t>agence wallonne pour la promotion d'une agriculture de qualité (APAQW)</t>
  </si>
  <si>
    <t>spw mobilité et infrastructures</t>
  </si>
  <si>
    <t>Connecting Europe Facility - energy</t>
  </si>
  <si>
    <t>spf finances</t>
  </si>
  <si>
    <t>agence wallonne à l'exportation et aux investissements étrangers (AWEX)</t>
  </si>
  <si>
    <t>spw territoire, logement, patrimoine, énergie</t>
  </si>
  <si>
    <t>European Strategic Investments</t>
  </si>
  <si>
    <t>Coonecting Europe Facility</t>
  </si>
  <si>
    <t>spf mobilité et transports</t>
  </si>
  <si>
    <t>agence wallonne pour une vie de qualité (AViQ)</t>
  </si>
  <si>
    <t>spw intérieur et action sociale</t>
  </si>
  <si>
    <t>single Market</t>
  </si>
  <si>
    <t>Cooperation in the fiel of customs (CUSTOMS)</t>
  </si>
  <si>
    <t>spf emploi, travail et concertation sociale</t>
  </si>
  <si>
    <t>agence du Numérique (AdN)</t>
  </si>
  <si>
    <t>spw économie, emploi, recherche</t>
  </si>
  <si>
    <t>Cooperation in the field of taxation (FISCALIS)</t>
  </si>
  <si>
    <t>spf sécurité sociale</t>
  </si>
  <si>
    <t>Conseil éconimique, social et environnemental de Wallonie (CESE Wallonie)</t>
  </si>
  <si>
    <t>spw finance</t>
  </si>
  <si>
    <t>COSME</t>
  </si>
  <si>
    <t>spf santé publique, Sécurité de la Chaîne alimentaire et Environnement</t>
  </si>
  <si>
    <t>le centre régional de soins psychatriques les Marronniers (CRPMAR)</t>
  </si>
  <si>
    <t>COST actions</t>
  </si>
  <si>
    <t>spf justice</t>
  </si>
  <si>
    <t>Commissions et consiels d'avis</t>
  </si>
  <si>
    <t>Creative Europe</t>
  </si>
  <si>
    <t>spf economie, PME, Classes moyennes et Energie</t>
  </si>
  <si>
    <t>Commissariat général au Tourisme (CGT)</t>
  </si>
  <si>
    <t>Digital Europe Programme</t>
  </si>
  <si>
    <t>Ministère de la défense</t>
  </si>
  <si>
    <t>Commission wallonne pour l'énergie (CWaPE)</t>
  </si>
  <si>
    <t>Dsingle Market programme</t>
  </si>
  <si>
    <t>spp développement durable</t>
  </si>
  <si>
    <t>centre wallon de Recherches agronomiques (CRA-W)</t>
  </si>
  <si>
    <t>EIC Horizon Prize on artificial photosynthesis</t>
  </si>
  <si>
    <t>spp intégration sociale, lutte contre la pauvreté et economie sociale</t>
  </si>
  <si>
    <t>centre régional d'aide aux communes (CRAC)</t>
  </si>
  <si>
    <t>Erasmus +</t>
  </si>
  <si>
    <t>SPP Politique scientifique =  belspo</t>
  </si>
  <si>
    <t xml:space="preserve">spp politique scientifique </t>
  </si>
  <si>
    <t>archives générales du royaume et archives de l'état dans les provinces</t>
  </si>
  <si>
    <t>Fonds du logement des familes nombreuse de wallonie (FLW)</t>
  </si>
  <si>
    <t>EU Anti-Fraud Programme</t>
  </si>
  <si>
    <t>spp protection des consommateurs</t>
  </si>
  <si>
    <t>bibliothèque royale de Belgique - Albert 1 er</t>
  </si>
  <si>
    <t>office wallon de la formation professionnelle et de l'emploi (FOREm)</t>
  </si>
  <si>
    <t>Recovery and Resilience</t>
  </si>
  <si>
    <t>EU4Health</t>
  </si>
  <si>
    <t>Centre pénitentiaire de recherche et d'observation clinique</t>
  </si>
  <si>
    <t>centre pénitentiaire de recherche et d'observation clinique</t>
  </si>
  <si>
    <t>institut wwallon de formation en alternance et des indépendants et petites et moyennes entreprises (IFAPME)</t>
  </si>
  <si>
    <t>Euratom</t>
  </si>
  <si>
    <t xml:space="preserve">Institut natioanl de criminalistique et criminilogie </t>
  </si>
  <si>
    <t>Institut royal d'Aéronomie Saptiale de Belgique</t>
  </si>
  <si>
    <t>inspection des finances pour la régions wallonne</t>
  </si>
  <si>
    <t>Research &amp; Innovation</t>
  </si>
  <si>
    <t>Euratom Research and Training Programme</t>
  </si>
  <si>
    <t>Sciensano</t>
  </si>
  <si>
    <t>Institut royal des sciences naturelles de Belgique</t>
  </si>
  <si>
    <t>institut scientifique de service publique (ISSeP)</t>
  </si>
  <si>
    <t>Agriculture &amp; Maritime Policy</t>
  </si>
  <si>
    <t>European agricultural fund for rural developement (EAFRD)</t>
  </si>
  <si>
    <t>Agence des appels aux services de secours</t>
  </si>
  <si>
    <t>Institut royal du patrimoine artistique</t>
  </si>
  <si>
    <t>institut wallon de l'évaluation, de la prospective et de la statistique (IWEPS)</t>
  </si>
  <si>
    <t>European agricultural guarantee fund (EAGF)</t>
  </si>
  <si>
    <t>Agence fédérale des médicaments et des produits de santé</t>
  </si>
  <si>
    <t>Institut royal météorologique de Blegique</t>
  </si>
  <si>
    <t>wallonie Belgique tourisme (WBT)</t>
  </si>
  <si>
    <t>European Circular Bioeconomy Fund</t>
  </si>
  <si>
    <t>Agence dfédérale pour la sécurité de la chaine alimentaire</t>
  </si>
  <si>
    <t>Musée royal de l'Afrique centrale</t>
  </si>
  <si>
    <t>ports autonomes</t>
  </si>
  <si>
    <t>Defense</t>
  </si>
  <si>
    <t>European Defense Fund</t>
  </si>
  <si>
    <t>Bureau fédéral du plan</t>
  </si>
  <si>
    <t>Mussée royaux d'Art et d'Histoire</t>
  </si>
  <si>
    <t>services social des services du gouvernement wallon (SSSGW)</t>
  </si>
  <si>
    <t>European Investment Bnak Ioans</t>
  </si>
  <si>
    <t>Institut géographique natioanl</t>
  </si>
  <si>
    <t>Musée royaux des beaux arts de Belgique</t>
  </si>
  <si>
    <t>service interne pour la prévention et la protection au travail des services du gouvernement wallon (SIPP)</t>
  </si>
  <si>
    <t>European Maritime, Fisheries and Aquaculture Fund</t>
  </si>
  <si>
    <t>Institut pour légalité des femmes et des hommes</t>
  </si>
  <si>
    <t>Observatoire royal de Belgique</t>
  </si>
  <si>
    <t>société wallonne de financement complémentaire des infrastructures (SoFiCo)</t>
  </si>
  <si>
    <t>European Regional Devlopment Fund (ERDF)</t>
  </si>
  <si>
    <t>Office central d'action sociale et culturelle du Ministère de la défense</t>
  </si>
  <si>
    <t>société wallonne de gestion et de participations (SoGePa)</t>
  </si>
  <si>
    <t>European Social Fund+</t>
  </si>
  <si>
    <t>Office de contrôle des mutualités et des unions natioanles de mutualités</t>
  </si>
  <si>
    <t>saciété wallonne des aéroports (SOWAER)</t>
  </si>
  <si>
    <t>European Solidarity Corps</t>
  </si>
  <si>
    <t>Régie des bâtiments</t>
  </si>
  <si>
    <t>société wallonne de finacement et de garantie des PME (SOWALFIN)</t>
  </si>
  <si>
    <t>Space</t>
  </si>
  <si>
    <t>European Space Programme</t>
  </si>
  <si>
    <t>War Heritage Institute</t>
  </si>
  <si>
    <t>société publique d'aide à la quamlité de l'environnement (SPAQuE)</t>
  </si>
  <si>
    <t>European structural and investement funds (ESIF)</t>
  </si>
  <si>
    <t>Banque-carrefour de la sécurité sociale</t>
  </si>
  <si>
    <t>société publique de gestion de l'eau (SPGE)</t>
  </si>
  <si>
    <t>European structural and investment funds</t>
  </si>
  <si>
    <t>Caisse auxiliaire d'assurances maladie-invalidité</t>
  </si>
  <si>
    <t>société régionale d'investissement de wallonie (SRIW)</t>
  </si>
  <si>
    <t>External action</t>
  </si>
  <si>
    <t>Global Europe :  Neighbourhood, Development and International</t>
  </si>
  <si>
    <t>Caisse auxiliaire de paiement des allocations de chômage</t>
  </si>
  <si>
    <t>opérateur de transport de wallonie (OTW)</t>
  </si>
  <si>
    <t>Horizon 2020</t>
  </si>
  <si>
    <t>e-Health</t>
  </si>
  <si>
    <t>société wallonne du crédit social (SWCS)</t>
  </si>
  <si>
    <t>Horizon Europe</t>
  </si>
  <si>
    <t>Agence fédérale dpour les allocations familiales ( Famifed)</t>
  </si>
  <si>
    <t>société wallonne du logement (SWL)</t>
  </si>
  <si>
    <t>Agence fédérale des risuques professionnels (Fedris)</t>
  </si>
  <si>
    <t>wallonie -bruxelles International (WBI)</t>
  </si>
  <si>
    <t>https://ec.europa.eu/info/research-and-innovation/research-area_en</t>
  </si>
  <si>
    <t>Institut natioanl d'assurances sociales pour travailleurs indépendants</t>
  </si>
  <si>
    <t>Ecole d'administration publique wallonie-bruxelles (EAP)</t>
  </si>
  <si>
    <t>Humanitarian Aid</t>
  </si>
  <si>
    <t>Office natioanl de l'emploi</t>
  </si>
  <si>
    <t>Hôpital psychiatrique de mons "chêne aux Haies" (CHPCHENE)</t>
  </si>
  <si>
    <t>Innovation Fund</t>
  </si>
  <si>
    <t>Office natioanl de sécurité sociale</t>
  </si>
  <si>
    <t>agence wallonne pour la sécurité routière (AWSR)</t>
  </si>
  <si>
    <t>InnovFin</t>
  </si>
  <si>
    <t>Office natioanl des vacances annuelles</t>
  </si>
  <si>
    <t>autorité aéroportuaire de supervision indépendante de wallonie (AASIW)</t>
  </si>
  <si>
    <t>Border Management</t>
  </si>
  <si>
    <t>Integrated Border Management Fund</t>
  </si>
  <si>
    <t>Service fédéral des pensions</t>
  </si>
  <si>
    <t>fondation rurale de wallonie (FRW)</t>
  </si>
  <si>
    <t>Security</t>
  </si>
  <si>
    <t>Internal Security Fund</t>
  </si>
  <si>
    <t>Agence fédérale d'acceuil des demandeurs d'Asile</t>
  </si>
  <si>
    <t>office francophone de la formation en alternance (OFFA)</t>
  </si>
  <si>
    <t>InvestEU</t>
  </si>
  <si>
    <t>Centre fédéral d'expertise des soins de santé</t>
  </si>
  <si>
    <t>Wallonie santé</t>
  </si>
  <si>
    <t>ITER</t>
  </si>
  <si>
    <t>Théâtre royal de la Monnaie</t>
  </si>
  <si>
    <t>Environment &amp; Climate Action</t>
  </si>
  <si>
    <t>Just Transition Fund</t>
  </si>
  <si>
    <t>Orchestre national de Belgique</t>
  </si>
  <si>
    <t>Justice Programme</t>
  </si>
  <si>
    <t>Agence fédérale de contrôle nucléaire</t>
  </si>
  <si>
    <t>LIFE programme</t>
  </si>
  <si>
    <t>Bureau de normalisation</t>
  </si>
  <si>
    <t>LIFE+ Climate Action</t>
  </si>
  <si>
    <t>Office natioanl du Ducroire</t>
  </si>
  <si>
    <t>NER 300 programme</t>
  </si>
  <si>
    <t>BELNET</t>
  </si>
  <si>
    <t>Nuclear Decommissioning (Lithuania)</t>
  </si>
  <si>
    <t>Enabel</t>
  </si>
  <si>
    <t>Nuclear Safety and Decommissioning</t>
  </si>
  <si>
    <t>Police fédérale</t>
  </si>
  <si>
    <t>Overseas Coutries and Territories</t>
  </si>
  <si>
    <t>Ministre des Cultes</t>
  </si>
  <si>
    <t>Pre-Accession Assistance</t>
  </si>
  <si>
    <t>Armée</t>
  </si>
  <si>
    <t>prize for renewable energy islands</t>
  </si>
  <si>
    <t>Conseil d'Etat</t>
  </si>
  <si>
    <t>Programme for Environment and Climate Action (LIFE)</t>
  </si>
  <si>
    <t>le Palais des Beaux-Arts</t>
  </si>
  <si>
    <t>Protection of the Euro Against Counterfeiting</t>
  </si>
  <si>
    <t>Institu Fédéral pour le Développement Durable</t>
  </si>
  <si>
    <t>REACT-eu</t>
  </si>
  <si>
    <t>UNIA (Centre interfédéral pour l'égalité des chances</t>
  </si>
  <si>
    <t>recovery and resilience facility</t>
  </si>
  <si>
    <t>Centre fédéral pour l'analyse des flux migratoires, la protection des droits fondamentaux des étrangers et la lutte contre la traite des êtres humains</t>
  </si>
  <si>
    <t>Recovry and Resilience Facility</t>
  </si>
  <si>
    <t>l'Institut belge des services postaux et des télécommunications</t>
  </si>
  <si>
    <t>Support to the Turkish Cypriot community</t>
  </si>
  <si>
    <t>Technical Support Instrument</t>
  </si>
  <si>
    <t>Union Civil Protection Mechanism (rescEU)</t>
  </si>
  <si>
    <t>https://ec.europa.eu/info/overview-funding-programmes_fr</t>
  </si>
  <si>
    <t>Aide humanitaire</t>
  </si>
  <si>
    <t>Humanitarian aid</t>
  </si>
  <si>
    <t>Compétitivité des entreprises et PME (COSME)</t>
  </si>
  <si>
    <t>Easme - Executive Agency for SMEs</t>
  </si>
  <si>
    <t>Coopération territoriale</t>
  </si>
  <si>
    <t>European Regional Development Fund (ERDF)</t>
  </si>
  <si>
    <t>Corps européen de solidarité</t>
  </si>
  <si>
    <t>Corps volontaire européen d'aide humanitaire (Volontaires de l'aide de l'UE)</t>
  </si>
  <si>
    <t>EU Aid Volunteers</t>
  </si>
  <si>
    <t>Denrées alimentaires et aliments pour animaux</t>
  </si>
  <si>
    <t>Health and Food Safety</t>
  </si>
  <si>
    <t>Douane, Fiscalis et lutte contre la fraude</t>
  </si>
  <si>
    <t>https://ec.europa.eu/anti-fraud/policy/hercule/hercule-iii_en</t>
  </si>
  <si>
    <t>European Anti-Fraud Office</t>
  </si>
  <si>
    <t>Droits, égalité et citoyenneté</t>
  </si>
  <si>
    <t>Rights, Equality and Citizenship Programme (REC)</t>
  </si>
  <si>
    <t>Environnement et action pour le climat (LIFE)</t>
  </si>
  <si>
    <t>European Climate, Infrastructure and Environment Executive Agency (LIFE)</t>
  </si>
  <si>
    <t>Erasmus+</t>
  </si>
  <si>
    <t>EU programme for education, training, youth and sport</t>
  </si>
  <si>
    <t>Europe créative</t>
  </si>
  <si>
    <t>European Education and Culture Executive Agency</t>
  </si>
  <si>
    <t>Fonds «Asile et migration»</t>
  </si>
  <si>
    <t>Migrationand Home Affairs</t>
  </si>
  <si>
    <t>Fonds de cohésion</t>
  </si>
  <si>
    <t>Cohesion Fund</t>
  </si>
  <si>
    <t>Fonds de garantie relatif aux actions extérieures</t>
  </si>
  <si>
    <t>Financing investment</t>
  </si>
  <si>
    <t>Fonds de recherche du charbon et de l'acier (FRCA)</t>
  </si>
  <si>
    <t>Research and innovation</t>
  </si>
  <si>
    <t>Fonds de solidarité de l'Union européenne</t>
  </si>
  <si>
    <t>EU Solidarity Fund</t>
  </si>
  <si>
    <t>Fonds européen agricole de garantie (FEAGA) – Dépenses liées au marché et paiements directs</t>
  </si>
  <si>
    <t>European agricultural guarantee fund</t>
  </si>
  <si>
    <t>Fonds européen agricole pour le développement rural (FEADER)</t>
  </si>
  <si>
    <t>European agricultural fund for rural development (EAFRD)</t>
  </si>
  <si>
    <t>Fonds européen d’ajustement à la mondialisation (FEM)</t>
  </si>
  <si>
    <t>Employment, Social Affairs &amp; Inclusion</t>
  </si>
  <si>
    <t>Fonds européen d'aide aux plus démunis (FEAD)</t>
  </si>
  <si>
    <t>Fonds européen de développement régional</t>
  </si>
  <si>
    <t>Fonds européen pour les affaires maritimes et la pêche</t>
  </si>
  <si>
    <t>European Maritime and Fisheries Fund (EMFF)</t>
  </si>
  <si>
    <t>Fonds pour la sécurité intérieure</t>
  </si>
  <si>
    <t>European Social Fund</t>
  </si>
  <si>
    <t>Fonds social européen (FSE)</t>
  </si>
  <si>
    <t>Fonds structurels et d'investissement européens</t>
  </si>
  <si>
    <t>Initiative pour l'emploi des jeunes</t>
  </si>
  <si>
    <t>Instrument d’aide d’urgence au sein de l’Union</t>
  </si>
  <si>
    <t>European civil protection and humanitarian aid operations</t>
  </si>
  <si>
    <t>Instrument d’aide de préadhésion (IAP II)</t>
  </si>
  <si>
    <t>Instrument d’aide de préadhésion (IAP II)</t>
  </si>
  <si>
    <t>European Neighbourhood Policy and Enlargement Negotiations</t>
  </si>
  <si>
    <t>Instrument d’appui technique (TSI)</t>
  </si>
  <si>
    <t>Technical Support Instrument (TSI)</t>
  </si>
  <si>
    <t>Instrument de partenariat (IP)</t>
  </si>
  <si>
    <t>Service for Foreign Policy Instruments</t>
  </si>
  <si>
    <t>Instrument de stabilité (IfS), désormais dénommé: instrument contribuant à la stabilité et à la paix (IcSP)</t>
  </si>
  <si>
    <t>Instrument européen de voisinage (IEV)</t>
  </si>
  <si>
    <t>Instrument européen pour la démocratie et les droits de l'homme (IEDDH)</t>
  </si>
  <si>
    <t>Instrument pour le Groenland</t>
  </si>
  <si>
    <t>Instrument relatif à la coopération en matière de sûreté nucléaire (ICSN)</t>
  </si>
  <si>
    <t>Justice</t>
  </si>
  <si>
    <t>Justice Programme (JUST)</t>
  </si>
  <si>
    <t>La santé en faveur de la croissance</t>
  </si>
  <si>
    <t>Public Health</t>
  </si>
  <si>
    <t>L'Europe pour les citoyens</t>
  </si>
  <si>
    <t>Mécanisme de protection civile</t>
  </si>
  <si>
    <t>Mécanisme pour l’interconnexion en Europe</t>
  </si>
  <si>
    <t>Innovation and Networks Executive Agency</t>
  </si>
  <si>
    <t>Politique étrangère et de sécurité commune (PESC)</t>
  </si>
  <si>
    <t>Common Foreign and Security Policy (CFSP)</t>
  </si>
  <si>
    <t>Programme d'aide en faveur de la communauté chypriote turque</t>
  </si>
  <si>
    <t>Aid Programme for the Turkish Crypriot community</t>
  </si>
  <si>
    <t>Programme de l’Union européenne pour l’emploi et l’innovation sociale</t>
  </si>
  <si>
    <t>EU Programme for Employment and Social Innovation (EaSI)</t>
  </si>
  <si>
    <t>Programme européen d’observation de la Terre (Copernicus)</t>
  </si>
  <si>
    <t>European's eyes on Earth</t>
  </si>
  <si>
    <t>Protection civile et Centre européen de réaction d’urgence</t>
  </si>
  <si>
    <t>Protection des consommateurs</t>
  </si>
  <si>
    <t>consumer Programme</t>
  </si>
  <si>
    <t>Réacteur thermonucléaire expérimental international (ITER)</t>
  </si>
  <si>
    <t>Solutions d’interopérabilité et cadres communs pour les administrations publiques, les entreprises et les citoyens européens (ISA2)</t>
  </si>
  <si>
    <t xml:space="preserve">Solutions d’interopérabilité et cadres communs pour les administrations publiques, les entreprises et les citoyens européens (ISA2) </t>
  </si>
  <si>
    <t>Interoperability solutions for publicadministrations, businesses and citizens (ISA2)</t>
  </si>
  <si>
    <t>Systèmes européens de navigation par satellite (EGNOS et Galileo)</t>
  </si>
  <si>
    <t>Internal Market, Industry, Entrepreneurship and SMEs</t>
  </si>
  <si>
    <t>Systèmes informatiques</t>
  </si>
  <si>
    <t>Un plan d’investissement pour l’Europe</t>
  </si>
  <si>
    <t>The European Commission's priorities</t>
  </si>
  <si>
    <t>https://www.interreg-fwvl.eu/fr/projects-list</t>
  </si>
  <si>
    <t>https://europa.eu/european-union/about-eu/funding-grants_fr</t>
  </si>
  <si>
    <t>Fonds européen de développement régional (FEDER)</t>
  </si>
  <si>
    <t>https://ec.europa.eu/regional_policy/fr/funding/erdf/</t>
  </si>
  <si>
    <t>https://ec.europa.eu/regional_policy/fr/funding/social-fund/</t>
  </si>
  <si>
    <t>Fonds de cohésion (FC)</t>
  </si>
  <si>
    <t>https://ec.europa.eu/regional_policy/fr/funding/cohesion-fund/</t>
  </si>
  <si>
    <t>Fonds européen agricole pouir le développement rural (FEADER)</t>
  </si>
  <si>
    <t>https://ec.europa.eu/info/food-farming-fisheries/key-policies/common-agricultural-policy/rural-development_fr</t>
  </si>
  <si>
    <t>Fonds européen pour les affaires maritimes et la pêche (FEAMP)</t>
  </si>
  <si>
    <t>https://ec.europa.eu/oceans-and-fisheries/index_en</t>
  </si>
  <si>
    <t>Fonds de solidarité de l'Union européen (FSUE)</t>
  </si>
  <si>
    <t>https://ec.europa.eu/regional_policy/fr/funding/solidarity-fund/</t>
  </si>
  <si>
    <t>Instrument d'aide de préadhésion</t>
  </si>
  <si>
    <t>https://ec.europa.eu/regional_policy/fr/funding/ipa/</t>
  </si>
  <si>
    <t>PHARE, PHARE CBC, ISPA, SAPARD, CARDS</t>
  </si>
  <si>
    <t>Statistique structurelle</t>
  </si>
  <si>
    <t>Thème</t>
  </si>
  <si>
    <t>Mot clé</t>
  </si>
  <si>
    <t>Type de document</t>
  </si>
  <si>
    <t>Nombre</t>
  </si>
  <si>
    <t>entrée</t>
  </si>
  <si>
    <t>Institutions</t>
  </si>
  <si>
    <t>Source de financement</t>
  </si>
  <si>
    <t>Descriptif</t>
  </si>
  <si>
    <t>thématiques</t>
  </si>
  <si>
    <t>Type d'expertise</t>
  </si>
  <si>
    <t>Source</t>
  </si>
  <si>
    <t>Pollution de l’air et gestion de cette pollution.</t>
  </si>
  <si>
    <t>agroalimentaire</t>
  </si>
  <si>
    <t>Aarhus University</t>
  </si>
  <si>
    <t>BNP PARIBAS FORTIS</t>
  </si>
  <si>
    <t>ABITEP Gmbh</t>
  </si>
  <si>
    <t>Interactions entre les êtres vivants entre eux et/ou et leur milieu.  (diversité génétique + interaction entre especes (meme en champs ex mycorhization))</t>
  </si>
  <si>
    <t>ACCUSTICA</t>
  </si>
  <si>
    <t>Produits de biocontrôle, biopesticides.</t>
  </si>
  <si>
    <t>analyse physico-chimique</t>
  </si>
  <si>
    <t>ACIES BIO</t>
  </si>
  <si>
    <t>Tout ce qui a trait à la communication avec un certain public. (avertiseement)</t>
  </si>
  <si>
    <t>contournement de résistance</t>
  </si>
  <si>
    <t>acm</t>
  </si>
  <si>
    <t>Contrôle des pathogènes et gestion des ravageurs. (et adventices, axe assez large ==&gt; quand on parle de plusieurs axes de contrôle de la maladie p.ex. / especes invasives)</t>
  </si>
  <si>
    <t>Acocec</t>
  </si>
  <si>
    <t>Pollution, gestion et qualité des eaux (surface, sous-sol).</t>
  </si>
  <si>
    <t>biocontrôle</t>
  </si>
  <si>
    <t>ACTA - fr</t>
  </si>
  <si>
    <t>impacts des PPPs sur les pollinisateurs/auxiliares</t>
  </si>
  <si>
    <t>ACW</t>
  </si>
  <si>
    <t>Les centres pilotes: encadremensts, conseils et valorisations</t>
  </si>
  <si>
    <t>Etude des maladies/ravageurs/adventices et leur propagation.</t>
  </si>
  <si>
    <t>Corder</t>
  </si>
  <si>
    <t>Adama Northem Europe</t>
  </si>
  <si>
    <r>
      <t xml:space="preserve">Espaces forestiers, sauvages au sens large. </t>
    </r>
    <r>
      <rPr>
        <sz val="12"/>
        <color rgb="FFFF0000"/>
        <rFont val="Arial"/>
        <family val="2"/>
      </rPr>
      <t>+ changements environnementaux sens large</t>
    </r>
    <r>
      <rPr>
        <sz val="12"/>
        <color theme="1"/>
        <rFont val="Arial"/>
        <family val="2"/>
      </rPr>
      <t xml:space="preserve"> (et semi-naturel (prairies))</t>
    </r>
  </si>
  <si>
    <t>biote</t>
  </si>
  <si>
    <t>ADARTH - GEDA de l'Avesnois</t>
  </si>
  <si>
    <t>Etude quantitative et qualitative des caractéristiques des populations et de leurs dynamiques.</t>
  </si>
  <si>
    <t>ADCF - ch</t>
  </si>
  <si>
    <t>Gestion des espaces agricoles &amp; naturels, fermes, terres, personnel, allocation des terres, etc.</t>
  </si>
  <si>
    <t>ADCF-ch</t>
  </si>
  <si>
    <t>Plans de gestion agricole, développement des milieu ruraux.   (= Développement agricole et environnemental)</t>
  </si>
  <si>
    <t>Adisif</t>
  </si>
  <si>
    <t>Tout ce qui est lié à l’industrie agroalimentaire, transformation de matières premières. (production agricole / phytotechnie)</t>
  </si>
  <si>
    <t>ADVANTIC SISTEMAS</t>
  </si>
  <si>
    <t>Nouvelles technologies (tracteurs, machines, infrastructures, télédétection, SIG, améliorations variétales, etc.).</t>
  </si>
  <si>
    <t>Aegilops</t>
  </si>
  <si>
    <t>Tout ce qui a trait à la législation en matière de PPP. Mesures européennes, gouvernementales, régionales, etc. en matière d’environnement/agriculture.</t>
  </si>
  <si>
    <t>AEMET</t>
  </si>
  <si>
    <t>Recherches sur les PPP et leurs composés chimiques.</t>
  </si>
  <si>
    <t>AFBI-uk</t>
  </si>
  <si>
    <t>CE - Programme Miel</t>
  </si>
  <si>
    <t>Ingénieurie agronomique au sens large, recherche en laboratoire.</t>
  </si>
  <si>
    <t>AGC-ch</t>
  </si>
  <si>
    <t>Tout ce qui traite des statistiques et de la bioinformatique.</t>
  </si>
  <si>
    <t>Agence de Développement Economique des Ardennes</t>
  </si>
  <si>
    <t>Résistance des pathogènes, ravageurs, adventices, etc. aux PPP.</t>
  </si>
  <si>
    <t>gestion des déchets</t>
  </si>
  <si>
    <t>Agence de Développement Local de Bièvre et Vresse-sur-Semois</t>
  </si>
  <si>
    <t>Chambres d'agriculture-fr</t>
  </si>
  <si>
    <t>Sécurité et protection des utilisateurs de PPP. (et bien-être, aspect social, psychologique, LCA (?))</t>
  </si>
  <si>
    <t>Communauté germanophone Belgique</t>
  </si>
  <si>
    <t>Pollution, gestion et qualité des sols/fertilization.</t>
  </si>
  <si>
    <t>Agence de l'Eau - Rhine-Meuse</t>
  </si>
  <si>
    <t>conseil régional du Champagne-Ardenne</t>
  </si>
  <si>
    <t xml:space="preserve">techniques alternatives (désherbage mécanique, thermique, choix variétaux). </t>
  </si>
  <si>
    <t>Agence de l'eau Artois-Picardie</t>
  </si>
  <si>
    <t>Crelan</t>
  </si>
  <si>
    <t>Techniques d’utilisation (pulvérisation, enrobage de semences, etc.).</t>
  </si>
  <si>
    <t>impact</t>
  </si>
  <si>
    <t>Agence de l'Eurometropole Lille-Kortijk-Tournai</t>
  </si>
  <si>
    <t>Département des Ardennes</t>
  </si>
  <si>
    <t>Agence Fédérale pour la Sécurité de la Chaîne Alimentaire</t>
  </si>
  <si>
    <t>émission zéro scrl</t>
  </si>
  <si>
    <t>Agence pour l'Entreprise &amp; l'Innovation</t>
  </si>
  <si>
    <t>Agence Régionale du Tourisme Grand-Est - fr</t>
  </si>
  <si>
    <t>lutte</t>
  </si>
  <si>
    <t>AGES</t>
  </si>
  <si>
    <t>AGES-at</t>
  </si>
  <si>
    <t>Fédération Wallonie-Bruxelles</t>
  </si>
  <si>
    <t>AGRANA RESEARCH &amp; INNOVATION CENTER</t>
  </si>
  <si>
    <t>pollution chimique</t>
  </si>
  <si>
    <t>AGRANA STARCH</t>
  </si>
  <si>
    <t>Agra-Ost asbl</t>
  </si>
  <si>
    <t>AGRAR.MTA-hu</t>
  </si>
  <si>
    <t>Fonds privés (expertises</t>
  </si>
  <si>
    <t>Agria Lourraine</t>
  </si>
  <si>
    <t>Agro Intelligence Aps.</t>
  </si>
  <si>
    <t>Agro Louvain Services</t>
  </si>
  <si>
    <t>Grand Est</t>
  </si>
  <si>
    <t>Agrochimie si Protectia Mediului</t>
  </si>
  <si>
    <t>la Région Nord Pas-de-Calais</t>
  </si>
  <si>
    <t>Agro-ingénierie-it</t>
  </si>
  <si>
    <t>Land de Rhénamie-Palatinat Allemagne</t>
  </si>
  <si>
    <t>ressource naturelle</t>
  </si>
  <si>
    <t>Agrologica-dk</t>
  </si>
  <si>
    <t>le Conseil Général du Pas-de-Calais et le Conseil Général du Nord</t>
  </si>
  <si>
    <t>AgroLouvain Services</t>
  </si>
  <si>
    <t>MATAGNE HODY</t>
  </si>
  <si>
    <t>AgroParisTech - fr</t>
  </si>
  <si>
    <t>NRF afrique du Sud</t>
  </si>
  <si>
    <t>AgrOptimize</t>
  </si>
  <si>
    <t>Office économique Wallon du Bois</t>
  </si>
  <si>
    <t>Agroscope</t>
  </si>
  <si>
    <t>OVAM-be</t>
  </si>
  <si>
    <t>Agroscope - ch</t>
  </si>
  <si>
    <t>PEFC</t>
  </si>
  <si>
    <t>AGROSCOPE-ch</t>
  </si>
  <si>
    <t>Province de Flandre Oriental</t>
  </si>
  <si>
    <t>Agrosolutions-InVivo - fr</t>
  </si>
  <si>
    <t>Province de Luxembourg</t>
  </si>
  <si>
    <t>Agro-Transfert</t>
  </si>
  <si>
    <t>Province de Luxembourg - Département d'Economie Rural</t>
  </si>
  <si>
    <t>AGS-ch</t>
  </si>
  <si>
    <t>Province de West-vlaanderen</t>
  </si>
  <si>
    <t>AIDER-ro</t>
  </si>
  <si>
    <t>Provincie Oost Vlaanderen</t>
  </si>
  <si>
    <t>Airparif</t>
  </si>
  <si>
    <t>Région Grand Est</t>
  </si>
  <si>
    <t>AIS-si</t>
  </si>
  <si>
    <t>Région Hauts-de-France</t>
  </si>
  <si>
    <t>AIT</t>
  </si>
  <si>
    <t>Région Nord-Pa de Calais</t>
  </si>
  <si>
    <t>Région Nord-Pas de Calais</t>
  </si>
  <si>
    <t>Amanzone-de</t>
  </si>
  <si>
    <t>Université de Louvain</t>
  </si>
  <si>
    <t>Amélioration des espèces et biodiversité</t>
  </si>
  <si>
    <t>Aneses - Fr</t>
  </si>
  <si>
    <t>Wallonie - AwAC</t>
  </si>
  <si>
    <t>Coninck E.</t>
  </si>
  <si>
    <t>ANICAP</t>
  </si>
  <si>
    <t>APAD62</t>
  </si>
  <si>
    <t>APB</t>
  </si>
  <si>
    <t>APCA - fr</t>
  </si>
  <si>
    <t>Wallonie - DGARNE - Centre Pilote Pomme de terre</t>
  </si>
  <si>
    <t>APEF - fr</t>
  </si>
  <si>
    <t>Wallonie - DGARNE - Centre Pilote Pomme de terre - Centre Pilote Pomme de terre</t>
  </si>
  <si>
    <t>Apiculteurs</t>
  </si>
  <si>
    <t>Appitad - Associacao dos Produtores Em Protecae Integrada de Tras-os-Montes E Alta Douro - pt</t>
  </si>
  <si>
    <t>AQUA4C</t>
  </si>
  <si>
    <t>AquaWal</t>
  </si>
  <si>
    <t>AQUIMER</t>
  </si>
  <si>
    <t>Wallonie - SPW - Département de la Géomatique</t>
  </si>
  <si>
    <t>ARAG-it</t>
  </si>
  <si>
    <t>Arcadia</t>
  </si>
  <si>
    <t>Cvelier R.</t>
  </si>
  <si>
    <t>Arcadis (BE)</t>
  </si>
  <si>
    <t>ARDENES</t>
  </si>
  <si>
    <t>Ardenne Metropole</t>
  </si>
  <si>
    <t>AREI-Lativa</t>
  </si>
  <si>
    <t>ArgenCo - Université de Liège</t>
  </si>
  <si>
    <t>Armines</t>
  </si>
  <si>
    <t>Armines - Fr</t>
  </si>
  <si>
    <t>ARMINS</t>
  </si>
  <si>
    <t>Artechno SA</t>
  </si>
  <si>
    <t>ARVALIS - Institut du végétal - fr</t>
  </si>
  <si>
    <t>ARVALIS-Institut du végétal - fr</t>
  </si>
  <si>
    <t>ASR-Associazione Sviluppo Rurale-it</t>
  </si>
  <si>
    <t>Association autrichienne pour la promotion de la prairie - at</t>
  </si>
  <si>
    <t>Association autrichienne pour la promotion de la prairie-at</t>
  </si>
  <si>
    <t>Association Plataforma Technologica del Vino de Espana</t>
  </si>
  <si>
    <t>Association pour la Promotion des protéagineux et oléagineux - APPO</t>
  </si>
  <si>
    <t>Association pour la Promotion des protéagineux et oléagineux-APPO</t>
  </si>
  <si>
    <t>Association Provencale de Recherche et d'Experimentation Legumiere</t>
  </si>
  <si>
    <t>association TCRM BLIDA</t>
  </si>
  <si>
    <t>Association Terr'Avenir Picardie</t>
  </si>
  <si>
    <t>Association Wallonne de l'Elevage</t>
  </si>
  <si>
    <t>Atelier de Bossimé</t>
  </si>
  <si>
    <t>ATK-hu</t>
  </si>
  <si>
    <t>Dhondt B.</t>
  </si>
  <si>
    <t>Atmo</t>
  </si>
  <si>
    <t>Atos France</t>
  </si>
  <si>
    <t>Atos Spain SA</t>
  </si>
  <si>
    <t>atrasol</t>
  </si>
  <si>
    <t>AU-dk</t>
  </si>
  <si>
    <t>AU-FOOD-dk</t>
  </si>
  <si>
    <t>Avia-GIS - Precision Pest Management Unit</t>
  </si>
  <si>
    <t>AVIQ</t>
  </si>
  <si>
    <t>AWAC</t>
  </si>
  <si>
    <t>AWAF asbl</t>
  </si>
  <si>
    <t>AWaP - Direction de l’Appui Scientifique et technique</t>
  </si>
  <si>
    <t>AWE</t>
  </si>
  <si>
    <t>Baertschi Agrartecnin AG-ch</t>
  </si>
  <si>
    <t>Barwy Zdrowia-pl</t>
  </si>
  <si>
    <t>BASF</t>
  </si>
  <si>
    <t>Bayer CropScience</t>
  </si>
  <si>
    <t>BeeOdiversity</t>
  </si>
  <si>
    <t>Belcanthus</t>
  </si>
  <si>
    <t>Belchim</t>
  </si>
  <si>
    <t>Belgian Science Policy Office</t>
  </si>
  <si>
    <t>Belourthe et Dumoulin</t>
  </si>
  <si>
    <t>BEP Namur</t>
  </si>
  <si>
    <t>better fruit</t>
  </si>
  <si>
    <t>BeVert</t>
  </si>
  <si>
    <t>BHDF</t>
  </si>
  <si>
    <t>BiiON SA</t>
  </si>
  <si>
    <t>Bingenheimer Saatgut AG-de</t>
  </si>
  <si>
    <t>Bio en Hauts-de - france</t>
  </si>
  <si>
    <t>BIOBEST Groupe NV</t>
  </si>
  <si>
    <t>Biodiversité et paysage - Gembloux Agro Bio-Tech - Université de Liège</t>
  </si>
  <si>
    <t>BioForum</t>
  </si>
  <si>
    <t>Bionext - nl</t>
  </si>
  <si>
    <t>Bionext-nl</t>
  </si>
  <si>
    <t>bioproduits et énergie - CRA-W</t>
  </si>
  <si>
    <t>BIOS-au</t>
  </si>
  <si>
    <t>BIOSELENA - bg</t>
  </si>
  <si>
    <t>Biosphärenreservat Pfälzerwald-Nordvogesen / Naturpark Pfälzerwald</t>
  </si>
  <si>
    <t>BioSS</t>
  </si>
  <si>
    <t>BioWallonie</t>
  </si>
  <si>
    <t>Biowallonie asbl</t>
  </si>
  <si>
    <t>Bodegas Terras Gauda SA</t>
  </si>
  <si>
    <t>Bodemkundige Dienst van België</t>
  </si>
  <si>
    <t>BOKO-at</t>
  </si>
  <si>
    <t>BOKU-at</t>
  </si>
  <si>
    <t>Bosgroep Ijzer en Leie</t>
  </si>
  <si>
    <t>Bosgroep Ijzer&amp; Leie</t>
  </si>
  <si>
    <t>brgm</t>
  </si>
  <si>
    <t>BRGM (FR)</t>
  </si>
  <si>
    <t>Bruxelles environnement</t>
  </si>
  <si>
    <t>Bruxelles-Environnement</t>
  </si>
  <si>
    <t>BS - TI Technisches Institut St.Vith</t>
  </si>
  <si>
    <t>BSC</t>
  </si>
  <si>
    <t>BS-TI Technisches Institut St.Vith</t>
  </si>
  <si>
    <t>Bundesverband Naturkost Naturwaren eV - de</t>
  </si>
  <si>
    <t>Bureau Economique de la Province de Namur</t>
  </si>
  <si>
    <t>Cabinet du Ministre de l'Économie de la Recherche et de l'Innovation du Numérique de l'Agriculture de l'Urbanisme et de l'Aménagement du territoire de l'IFAPME et de Centres de Compétences</t>
  </si>
  <si>
    <t>Cabinet Fruits-Conseil - Fr</t>
  </si>
  <si>
    <t>Cadco asbl</t>
  </si>
  <si>
    <t>Caffini-it</t>
  </si>
  <si>
    <t>CAMPUS</t>
  </si>
  <si>
    <t>CAR du Nord-Pas de Calais</t>
  </si>
  <si>
    <t>CATALISTI</t>
  </si>
  <si>
    <t>CCI Artois</t>
  </si>
  <si>
    <t>CCI Nord de France</t>
  </si>
  <si>
    <t>CCILB</t>
  </si>
  <si>
    <t>CCT - Confédération Construction Toitures</t>
  </si>
  <si>
    <t>cd2e</t>
  </si>
  <si>
    <t>CDA de l'Aisne</t>
  </si>
  <si>
    <t>CECOTEPE</t>
  </si>
  <si>
    <t>CEDAPAS</t>
  </si>
  <si>
    <t>CEDEVIT asbl</t>
  </si>
  <si>
    <t>CELABOR</t>
  </si>
  <si>
    <t>IP-AGRI</t>
  </si>
  <si>
    <t>Cellule de Chimie Minérale</t>
  </si>
  <si>
    <t>Cellule de Chimie Organique</t>
  </si>
  <si>
    <t>Cellule de Chimie Organique - ISSeP</t>
  </si>
  <si>
    <t>Cellule Déchets &amp; Sites à risques - ISSeP</t>
  </si>
  <si>
    <t>Cellule Diagnostic Pesticide Captage</t>
  </si>
  <si>
    <t>Cellule Ecotoxicologie</t>
  </si>
  <si>
    <t>Cellule Environnement - Santé - ISSeP</t>
  </si>
  <si>
    <t>Cellule Environnement et Santé</t>
  </si>
  <si>
    <t>Cellule Géodonnées et Télédétection</t>
  </si>
  <si>
    <t>Cellule Géodonnées et Télédétection - ISSeP</t>
  </si>
  <si>
    <t>Cellule GISER - SPW</t>
  </si>
  <si>
    <t>Cellule GISER - SPW Agriculture Ressources naturelles et Environnement</t>
  </si>
  <si>
    <t>Cellule permanente environnement - santé</t>
  </si>
  <si>
    <t>Cellule permanente Environnement-Santé</t>
  </si>
  <si>
    <t>Cellule Qualité de l’Air - ISSeP</t>
  </si>
  <si>
    <t>Cellule Télédétection et Géodonnées - ISSeP</t>
  </si>
  <si>
    <t>Cemagref - fr</t>
  </si>
  <si>
    <t>CEN - Nord-Pas-de-Calais</t>
  </si>
  <si>
    <t>CENAERO</t>
  </si>
  <si>
    <t>Centexbel</t>
  </si>
  <si>
    <t>Centre Anti - Poisons</t>
  </si>
  <si>
    <t>Centre Anti-Poisons</t>
  </si>
  <si>
    <t>Centre de coordination des régions herbagères de l'Eifel - Ardennes</t>
  </si>
  <si>
    <t>Centre de Développement Agroforestier de Chimay</t>
  </si>
  <si>
    <t>Centre de Michamps asbl</t>
  </si>
  <si>
    <t>Centre de recherche biologique-uk</t>
  </si>
  <si>
    <t>Centre de recherches routières-CRR</t>
  </si>
  <si>
    <t>Centre de ressources en extraction végétale et chimie</t>
  </si>
  <si>
    <t>Centre d'Eenfouissement Technique</t>
  </si>
  <si>
    <t>Centre d'Essais Horticoles de Wallonie-CEHW</t>
  </si>
  <si>
    <t>Centre d'Etude Technique d'Arboriculture Fruitière de Namur</t>
  </si>
  <si>
    <t>Centre Fruitier Wallon</t>
  </si>
  <si>
    <t>Centre Interprofessionnel Maraîcher-CIM</t>
  </si>
  <si>
    <t>Centre Maraîcher de Hesbaye asbl</t>
  </si>
  <si>
    <t>Centre Nature de Botrange</t>
  </si>
  <si>
    <t>Centre Pilote Maïs-CPM</t>
  </si>
  <si>
    <t>Centre Pilote Pomme de Terre-CPP</t>
  </si>
  <si>
    <t>centre Pompidou Metz</t>
  </si>
  <si>
    <t>Centre pour l'Agronomie et l'Agro-industrie de la Province de Hainaut</t>
  </si>
  <si>
    <t>Centre Royal de Recherches de Gorsem</t>
  </si>
  <si>
    <t>Centre Spatial de Liège</t>
  </si>
  <si>
    <t>Centre Technique Horticole de Gembloux</t>
  </si>
  <si>
    <t>centre-pilote pommes de terre</t>
  </si>
  <si>
    <t>CER Groupe</t>
  </si>
  <si>
    <t>Cerema Université de Lille</t>
  </si>
  <si>
    <t>CERVA</t>
  </si>
  <si>
    <t>CES - ISSeP</t>
  </si>
  <si>
    <t>CETA bio</t>
  </si>
  <si>
    <t>CETA du Condroz</t>
  </si>
  <si>
    <t>Chamber of Agriculture Lower Saxony-de</t>
  </si>
  <si>
    <t>Chambre Agriculture Nord Pas de Calais</t>
  </si>
  <si>
    <t>Chambre d’Agriculture de Région Nord Pas-de-Calais</t>
  </si>
  <si>
    <t>Chambre d'Agriculture de Région Nord Pas-de-Calais</t>
  </si>
  <si>
    <t>Chambre d'Agriculture du Nord-Pas de Calais</t>
  </si>
  <si>
    <t>chambre d'agriculture Hauts de France</t>
  </si>
  <si>
    <t>Chambre de Commerce et d’Industrie des Ardennes françaises</t>
  </si>
  <si>
    <t>Chambre de Commerce et d'Industrie Liège-Verviers-Namur</t>
  </si>
  <si>
    <t>Chambre Régionale d'Agriculture Hauts de France</t>
  </si>
  <si>
    <t>CHMI</t>
  </si>
  <si>
    <t>CHRU-Lile</t>
  </si>
  <si>
    <t>CHU-Liège</t>
  </si>
  <si>
    <t>CIEMAT</t>
  </si>
  <si>
    <t>CILE</t>
  </si>
  <si>
    <t>CIMES</t>
  </si>
  <si>
    <t>CIPF asbl</t>
  </si>
  <si>
    <t>Citizen Science</t>
  </si>
  <si>
    <t>City of Stockholm</t>
  </si>
  <si>
    <t>Clinique des Plantes</t>
  </si>
  <si>
    <t>Clinique des Plantes-CORDER asbl</t>
  </si>
  <si>
    <t>Club of Ossiach</t>
  </si>
  <si>
    <t>CMH</t>
  </si>
  <si>
    <t>CNE</t>
  </si>
  <si>
    <t>CNIEL</t>
  </si>
  <si>
    <t>CNISM</t>
  </si>
  <si>
    <t>CNPF</t>
  </si>
  <si>
    <t>CNR</t>
  </si>
  <si>
    <t>CNR-it</t>
  </si>
  <si>
    <t>CNRS</t>
  </si>
  <si>
    <t>CNRS - Fr</t>
  </si>
  <si>
    <t>Collage de l'Université Haper Adams-uk</t>
  </si>
  <si>
    <t>Comice agricole du Condroz -Ciney</t>
  </si>
  <si>
    <t>Comision de INVESTIGACIONES CIENTIFICAS - Argentina</t>
  </si>
  <si>
    <t>Comité Régional du Tourisme de Champagne-Ardenne</t>
  </si>
  <si>
    <t>Commision de gestion du Parc naturel de la Vallée d'Attert</t>
  </si>
  <si>
    <t>Commission de gestion du Parc Naturel des deux Ourthes</t>
  </si>
  <si>
    <t>Commission de gestion du Parc naturel des Plaines de l'Escaut-be</t>
  </si>
  <si>
    <t>Commission de gestion du Parc naturel du Pays des Collines asbl</t>
  </si>
  <si>
    <t>Commission de gestion du Parc naturel Haute-Sûre Forêt d'Anlier</t>
  </si>
  <si>
    <t>Commission Formation Agricole</t>
  </si>
  <si>
    <t>Communauté de Communes des Portes de France</t>
  </si>
  <si>
    <t>Communauté de Communes des Portes du Luxembourg - fr</t>
  </si>
  <si>
    <t>Communauté de communes Meuse et Semoy - fr</t>
  </si>
  <si>
    <t>Commune d’Eupen</t>
  </si>
  <si>
    <t>Commune d'Attert</t>
  </si>
  <si>
    <t>Commune de Beauraing</t>
  </si>
  <si>
    <t>Commune de Bièvre</t>
  </si>
  <si>
    <t>Commune de Daverdisse</t>
  </si>
  <si>
    <t>Commune de Gedinne</t>
  </si>
  <si>
    <t>Commune de Gouvy</t>
  </si>
  <si>
    <t>Commune de Vresse-sur-Semois</t>
  </si>
  <si>
    <t>Commune de Wellin</t>
  </si>
  <si>
    <t>Communes d'Assesse Gesves</t>
  </si>
  <si>
    <t>Communes de Namur</t>
  </si>
  <si>
    <t>Compagnie du Milieu du Monde</t>
  </si>
  <si>
    <t>CONICET - Argentina</t>
  </si>
  <si>
    <t>Conseil Départemental des Ardennes - fr</t>
  </si>
  <si>
    <t>Contrat de rivière Haute-Meuse asbl</t>
  </si>
  <si>
    <t>Contrat de Rivière Ourthe</t>
  </si>
  <si>
    <t>Contrat Rivière Escaut - Lys</t>
  </si>
  <si>
    <t>Coopérative NagriNeau</t>
  </si>
  <si>
    <t>CORDER asbl</t>
  </si>
  <si>
    <t>Cosmetic Valley</t>
  </si>
  <si>
    <t>COVAPI - Fr</t>
  </si>
  <si>
    <t>CPL Promogest</t>
  </si>
  <si>
    <t>CPL Végémar</t>
  </si>
  <si>
    <t>CPVO-OCVV</t>
  </si>
  <si>
    <t>CQA - ISSeP</t>
  </si>
  <si>
    <t>CRA - RPS-it</t>
  </si>
  <si>
    <t>CRAL - fr</t>
  </si>
  <si>
    <t>CRA-SCA-it</t>
  </si>
  <si>
    <t>CRA-W - U02</t>
  </si>
  <si>
    <t>CRA-W - U03</t>
  </si>
  <si>
    <t>CRA-W - U04</t>
  </si>
  <si>
    <t>CRA-W - U10</t>
  </si>
  <si>
    <t>CRA-W - U14</t>
  </si>
  <si>
    <t>CRA-W-be</t>
  </si>
  <si>
    <t>CREA-it</t>
  </si>
  <si>
    <t>CREDEC Université de Liège</t>
  </si>
  <si>
    <t>CRIDS - Université de Namur</t>
  </si>
  <si>
    <t>CRIDS- université de Namur</t>
  </si>
  <si>
    <t>CRIOC</t>
  </si>
  <si>
    <t>CRITT MDTS - Fr imt Lille Douai - Fr</t>
  </si>
  <si>
    <t>CRM</t>
  </si>
  <si>
    <t>CROHIN</t>
  </si>
  <si>
    <t>Crop Research Institute</t>
  </si>
  <si>
    <t>CRP - GL - EVA</t>
  </si>
  <si>
    <t>CRPHYTO - CORDER asbl</t>
  </si>
  <si>
    <t>CRRG - Fr</t>
  </si>
  <si>
    <t>crsa</t>
  </si>
  <si>
    <t>CSIC</t>
  </si>
  <si>
    <t>CSIC-es</t>
  </si>
  <si>
    <t>CSL</t>
  </si>
  <si>
    <t>CSL - Université de Liège</t>
  </si>
  <si>
    <t>CSTB</t>
  </si>
  <si>
    <t>CTH</t>
  </si>
  <si>
    <t>CTIFL - fr</t>
  </si>
  <si>
    <t>CTP</t>
  </si>
  <si>
    <t>CtRAb</t>
  </si>
  <si>
    <t>CtRAb - CRA-W</t>
  </si>
  <si>
    <t>CtRAB-CRA-W</t>
  </si>
  <si>
    <t>CULTIVAL - Ch</t>
  </si>
  <si>
    <t>CVGZ</t>
  </si>
  <si>
    <t>CWEPSS</t>
  </si>
  <si>
    <t>CyI</t>
  </si>
  <si>
    <t>CZU-cz</t>
  </si>
  <si>
    <t>DAEA</t>
  </si>
  <si>
    <t>DAEA - SPW Agriculture Ressources naturelles et Environnement</t>
  </si>
  <si>
    <t>Danois Agric. Adisory Service-dk</t>
  </si>
  <si>
    <t>DAO - SPW</t>
  </si>
  <si>
    <t>DEA</t>
  </si>
  <si>
    <t>Déchets et Sites A Risques</t>
  </si>
  <si>
    <t>Delphy</t>
  </si>
  <si>
    <t>DELTARES (NL)</t>
  </si>
  <si>
    <t>Demeslis Athanasios - gr</t>
  </si>
  <si>
    <t>DEMNA - SPW</t>
  </si>
  <si>
    <t>Département Agriculture et milieu naturel-CRA-W</t>
  </si>
  <si>
    <t>Département Biotechnologie - Centre de Recherches Agronomiques - Ministère des Classes Moyennes et de l'Agriculture</t>
  </si>
  <si>
    <t>département de la ruralité et des cours d'eau - SPW Agriculture Ressources naturelles et Environnement</t>
  </si>
  <si>
    <t>Département de L'Environnement et de l'Eau Direction des eaux de surface</t>
  </si>
  <si>
    <t>Département du Développement Direction du Développement et de la Vulgarisation</t>
  </si>
  <si>
    <t>Département du Nord (CG59)</t>
  </si>
  <si>
    <t>Département du réseau de Namur et Luxembourg - SPW</t>
  </si>
  <si>
    <t>Département Sciences du vivant-CRA-W</t>
  </si>
  <si>
    <t>Département Valorisation des productions agricoles - CRA-W</t>
  </si>
  <si>
    <t>Département Valorisation des productions agricoles-CRA-W</t>
  </si>
  <si>
    <t>DER</t>
  </si>
  <si>
    <t>Deutschsprachige Gemeinschaft</t>
  </si>
  <si>
    <t>Devenirs asbl</t>
  </si>
  <si>
    <t>Dimos Thessalonikis</t>
  </si>
  <si>
    <t>Direction des Activités et mesures de Terrain</t>
  </si>
  <si>
    <t>Direction des Risques Chroniques</t>
  </si>
  <si>
    <t>Direction générale de l'Agriculture</t>
  </si>
  <si>
    <t>Direction Générale Statistique et Information économique</t>
  </si>
  <si>
    <t>DLR - Eifel</t>
  </si>
  <si>
    <t>DLR Eifel - de</t>
  </si>
  <si>
    <t>DLR Eifel-de</t>
  </si>
  <si>
    <t>DOW Agrosciences - fr</t>
  </si>
  <si>
    <t>DPS</t>
  </si>
  <si>
    <t>DRC</t>
  </si>
  <si>
    <t>Duve Institut - Université Catholique de Louvain</t>
  </si>
  <si>
    <t>DWD</t>
  </si>
  <si>
    <t>ECMWF</t>
  </si>
  <si>
    <t>ECN</t>
  </si>
  <si>
    <t>EcoConso asbl</t>
  </si>
  <si>
    <t>Eco-Impact</t>
  </si>
  <si>
    <t>ECOLAS</t>
  </si>
  <si>
    <t>Ecolde des Mines de Douai</t>
  </si>
  <si>
    <t>Ecole Nationale Supérieure des Mines de Douai</t>
  </si>
  <si>
    <t>Ecole Polytechnique Fédérale de Lausanne</t>
  </si>
  <si>
    <t>Ecole Supérieure d'Agriculture - fr</t>
  </si>
  <si>
    <t>Ecoles maternelles</t>
  </si>
  <si>
    <t>ECRI Ingrid Bender-ee</t>
  </si>
  <si>
    <t>Eden 62 pas-de-Calais</t>
  </si>
  <si>
    <t>EDEN62</t>
  </si>
  <si>
    <t>éditions Aardappelwereld</t>
  </si>
  <si>
    <t>Edora</t>
  </si>
  <si>
    <t>EED - Argenco - Université de Liège</t>
  </si>
  <si>
    <t>EESTI KUTSELISTE MESINIKE UHING - Ee</t>
  </si>
  <si>
    <t>EESTI Maaulikool-Ee</t>
  </si>
  <si>
    <t>EESTI POLLUMAJANDUS -KAUBANDUSKODA - Ee</t>
  </si>
  <si>
    <t>E-GEOS Spa</t>
  </si>
  <si>
    <t>Elevéo</t>
  </si>
  <si>
    <t>ELI - Université Catholique de Louvain</t>
  </si>
  <si>
    <t>ELIM - ELI - Université Catholique de Louvain</t>
  </si>
  <si>
    <t>ELI-UCL</t>
  </si>
  <si>
    <t>EMD</t>
  </si>
  <si>
    <t>EMPA</t>
  </si>
  <si>
    <t>EMU-ee</t>
  </si>
  <si>
    <t>Engie</t>
  </si>
  <si>
    <t>EOX</t>
  </si>
  <si>
    <t>EPAMA EPTB Meuse</t>
  </si>
  <si>
    <t>EPFL-ch</t>
  </si>
  <si>
    <t>Eposoco - Université de Namur</t>
  </si>
  <si>
    <t>EPUVAL asbl</t>
  </si>
  <si>
    <t>ERF-nl</t>
  </si>
  <si>
    <t>ERNET Core Organic Plus</t>
  </si>
  <si>
    <t>ERSAF-it</t>
  </si>
  <si>
    <t>Escola Superior Agrária de Coimbra</t>
  </si>
  <si>
    <t>Espace Environnement</t>
  </si>
  <si>
    <t>État de Bavière Res. Inst. - de</t>
  </si>
  <si>
    <t>Euramaterials</t>
  </si>
  <si>
    <t>Eurasanté</t>
  </si>
  <si>
    <t>EU-RL FA</t>
  </si>
  <si>
    <t>EuroMétropole</t>
  </si>
  <si>
    <t>European Crop Protection Association</t>
  </si>
  <si>
    <t>European Regional Development Fund</t>
  </si>
  <si>
    <t>Euroseeds</t>
  </si>
  <si>
    <t>EV-ILVO-be</t>
  </si>
  <si>
    <t>EWTS</t>
  </si>
  <si>
    <t>Faculté de Médcine - Université de Liège</t>
  </si>
  <si>
    <t>Faculté d'ingénerie biologique agronomique et environnementale - Université Catholique de Louvain</t>
  </si>
  <si>
    <t>FAO</t>
  </si>
  <si>
    <t>FARO</t>
  </si>
  <si>
    <t>Federal Plant Variety Office</t>
  </si>
  <si>
    <t>Fédération des Jeunes Agriculteurs</t>
  </si>
  <si>
    <t>Fédération régionale de Défense contre les Ennemis des Cultures - Service de la Protection des Végétaux - Nord-Pas de Calais</t>
  </si>
  <si>
    <t>Fédération Régionale des Agrobiologistes de Bretagne</t>
  </si>
  <si>
    <t>Fédération touristique de la Province de Namur</t>
  </si>
  <si>
    <t>Fédération Touristique du Luxembourg Belge</t>
  </si>
  <si>
    <t>Fédération Wallonne de l'Agriculture</t>
  </si>
  <si>
    <t>Fédération Wallonne Horticole</t>
  </si>
  <si>
    <t>FERA</t>
  </si>
  <si>
    <t>Fermented Partner Product SA</t>
  </si>
  <si>
    <t>FIRAB-it</t>
  </si>
  <si>
    <t>FMI</t>
  </si>
  <si>
    <t>Fondation Roi Baudouin</t>
  </si>
  <si>
    <t>Forschungsring-de</t>
  </si>
  <si>
    <t>Francorchamps</t>
  </si>
  <si>
    <t>FREDON</t>
  </si>
  <si>
    <t>FREDON Hauts-de - france</t>
  </si>
  <si>
    <t>Fredon Nord Pas de Calais</t>
  </si>
  <si>
    <t>FREDON Nord Pas-de-Calais</t>
  </si>
  <si>
    <t>FSE-WUR-nl</t>
  </si>
  <si>
    <t>FTLB</t>
  </si>
  <si>
    <t>FTPN</t>
  </si>
  <si>
    <t>FUGA</t>
  </si>
  <si>
    <t>FUGEA</t>
  </si>
  <si>
    <t>Fytofend SA</t>
  </si>
  <si>
    <t>Gabnor et Bio Picardie</t>
  </si>
  <si>
    <t>GAL</t>
  </si>
  <si>
    <t>GAL Condruses</t>
  </si>
  <si>
    <t>GAL de la Botte du Hainaut</t>
  </si>
  <si>
    <t>GAL HSFA</t>
  </si>
  <si>
    <t>GAL Pays des Tiges et Chavées asbl</t>
  </si>
  <si>
    <t>Game &amp; Wildlife Conservation Trust</t>
  </si>
  <si>
    <t>GAPI - Fr</t>
  </si>
  <si>
    <t>GEC - Upicardie - Fr</t>
  </si>
  <si>
    <t>GEIE Destination Ardenne</t>
  </si>
  <si>
    <t>Gembloux Agro Bio-Tech-UUniversité de Liège</t>
  </si>
  <si>
    <t>Geoponiko Panepis Timion Athinon - gr</t>
  </si>
  <si>
    <t>GéoRessources - fr</t>
  </si>
  <si>
    <t>Geoville Informarion Systems GmbH</t>
  </si>
  <si>
    <t>GEVES</t>
  </si>
  <si>
    <t>GIEE Magellan</t>
  </si>
  <si>
    <t>GME Green Engineering</t>
  </si>
  <si>
    <t>GOCA</t>
  </si>
  <si>
    <t>GON - Nord-Pas-de-Calais</t>
  </si>
  <si>
    <t>GRAB - fr</t>
  </si>
  <si>
    <t>Graines biologiques Vitalis - nl</t>
  </si>
  <si>
    <t>Grand Est Alsace Champagne-Ardenne Lorraine</t>
  </si>
  <si>
    <t>GreenWin</t>
  </si>
  <si>
    <t>groupe de spectrométrie de masse de l’Institut d’Aéronomie Spatiale</t>
  </si>
  <si>
    <t>Groupe One</t>
  </si>
  <si>
    <t>Groupement des Fraisiéristes Wallons-GFW</t>
  </si>
  <si>
    <t>GSF</t>
  </si>
  <si>
    <t>GTEO SKYWIN - ISSeP</t>
  </si>
  <si>
    <t>Hasselt University</t>
  </si>
  <si>
    <t>Haute Ecole Charlemagne</t>
  </si>
  <si>
    <t>Haute Ecole Louvain-en-Hainaut (Fleurus)</t>
  </si>
  <si>
    <t>HE CONDORCET</t>
  </si>
  <si>
    <t>HEC - SmartCity Institute</t>
  </si>
  <si>
    <t>Helmholtz-Zentrum Potsdam Deutsches GeoForschungsZentrum</t>
  </si>
  <si>
    <t>HEPH-Condorcet catégorie agronimique</t>
  </si>
  <si>
    <t>HGE - Université de Liège</t>
  </si>
  <si>
    <t>Hochschule für Musik Saar</t>
  </si>
  <si>
    <t>Horta srl</t>
  </si>
  <si>
    <t>Houtinfobois</t>
  </si>
  <si>
    <t>HOWEST</t>
  </si>
  <si>
    <t>Hushallningssaellskapet skane-se</t>
  </si>
  <si>
    <t>Hypothèse asbl</t>
  </si>
  <si>
    <t>IAR - Fr</t>
  </si>
  <si>
    <t>IAS</t>
  </si>
  <si>
    <t>IBGE - BIM</t>
  </si>
  <si>
    <t>ICPF</t>
  </si>
  <si>
    <t>IDEA</t>
  </si>
  <si>
    <t>IDELE - fr</t>
  </si>
  <si>
    <t>IDELUX</t>
  </si>
  <si>
    <t>IDELUX- Projets publics</t>
  </si>
  <si>
    <t>IDETA</t>
  </si>
  <si>
    <t>IEE PAS</t>
  </si>
  <si>
    <t>IFOAM UE</t>
  </si>
  <si>
    <t>IG PAS</t>
  </si>
  <si>
    <t>ILEE - Université de Namur</t>
  </si>
  <si>
    <t>IMOB</t>
  </si>
  <si>
    <t>IMT Lille Douai</t>
  </si>
  <si>
    <t>IMWM-NRI</t>
  </si>
  <si>
    <t>Inagro</t>
  </si>
  <si>
    <t>INBO</t>
  </si>
  <si>
    <t>inbw</t>
  </si>
  <si>
    <t>INERIS</t>
  </si>
  <si>
    <t>INERIS - fr</t>
  </si>
  <si>
    <t>Inesc Tec - Instituto de Engenhariade Sistemas E Computadores</t>
  </si>
  <si>
    <t>Ingénierie des productions animales - Génétique - génomique et modélisation numériques Gembloux Agro Bio-Tech - Université de Liège</t>
  </si>
  <si>
    <t>InHort</t>
  </si>
  <si>
    <t>InHort - pl</t>
  </si>
  <si>
    <t>InHort-pl</t>
  </si>
  <si>
    <t>INIA-es</t>
  </si>
  <si>
    <t>INIAV-pt</t>
  </si>
  <si>
    <t>INOE</t>
  </si>
  <si>
    <t>INRA - fr</t>
  </si>
  <si>
    <t>INRA Science &amp; Impact</t>
  </si>
  <si>
    <t>INRA transfert</t>
  </si>
  <si>
    <t>INRA UMR AGIR - fr</t>
  </si>
  <si>
    <t>INRA UMRH - fr</t>
  </si>
  <si>
    <t>INRAE - Fr</t>
  </si>
  <si>
    <t>INRAE UMR FARE - Fr</t>
  </si>
  <si>
    <t>INRNE</t>
  </si>
  <si>
    <t>INSERM</t>
  </si>
  <si>
    <t>Inst. Francais de vigne et du Vin - fr</t>
  </si>
  <si>
    <t>Institut bruxellois pour gestion de l’environnement</t>
  </si>
  <si>
    <t>Institut bruxellois pour la gestion de l'environnement</t>
  </si>
  <si>
    <t>Institut d'Aéronomie Spatiale de Belgique</t>
  </si>
  <si>
    <t>Institut de la remise en état des terres et de l'agriculture des prairies-pl</t>
  </si>
  <si>
    <t>Institut de protection de l'environnement - pl</t>
  </si>
  <si>
    <t>Institut de recherche de l'agriculture biologique FiBL</t>
  </si>
  <si>
    <t>Institut de recherche en pomologie et floriculture-pl</t>
  </si>
  <si>
    <t>Institut européen d'écologie</t>
  </si>
  <si>
    <t>Institut Français de la vigne et du vin - fr</t>
  </si>
  <si>
    <t>Institut für Zukunftsenergiesysteme - de</t>
  </si>
  <si>
    <t>Institut Meurice</t>
  </si>
  <si>
    <t>Institut Polytechnique UniLaSalle</t>
  </si>
  <si>
    <t>Institut Royal Météorologique</t>
  </si>
  <si>
    <t>Institut supérieur d'agriculture de Lille</t>
  </si>
  <si>
    <t>Institute of Agrophysics of the Polish Academy of Sciences</t>
  </si>
  <si>
    <t>Institute of Plant Genetics-Pl</t>
  </si>
  <si>
    <t>Institute of Soil Science and Plant Cultivation</t>
  </si>
  <si>
    <t>Instituto Politechnico de Braganca - pt</t>
  </si>
  <si>
    <t>Institutul National de Cercetare-Dezvoltare pentru Pedologie</t>
  </si>
  <si>
    <t>INTA</t>
  </si>
  <si>
    <t>Inter-Environnement Wallonie-IEW</t>
  </si>
  <si>
    <t>Interprovinciaal proefcentrum voor de aardappelteelt - PCA</t>
  </si>
  <si>
    <t>Interprovinciaal proefcentrum voor de aardappelteelt-PCA</t>
  </si>
  <si>
    <t>Interreg V France - Wallonie - Vlaanderen</t>
  </si>
  <si>
    <t>IPALLE</t>
  </si>
  <si>
    <t>IPNASB</t>
  </si>
  <si>
    <t>irCELine</t>
  </si>
  <si>
    <t>IR-CélineE</t>
  </si>
  <si>
    <t>IRM</t>
  </si>
  <si>
    <t>IRNASA-es</t>
  </si>
  <si>
    <t>Irstea</t>
  </si>
  <si>
    <t>Irstea - fr</t>
  </si>
  <si>
    <t>IRTA</t>
  </si>
  <si>
    <t>ISA - Yncréa Hauts De france</t>
  </si>
  <si>
    <t>ISA - Yncréa Hauts-de - france</t>
  </si>
  <si>
    <t>ISA-Lille - fr</t>
  </si>
  <si>
    <t>ISPRA-it</t>
  </si>
  <si>
    <t>ISSeP (DLA/CCO, DRC/CEX, DLA/CMB)</t>
  </si>
  <si>
    <t>ITCF</t>
  </si>
  <si>
    <t>IUNG-Institut national de recherche-pl</t>
  </si>
  <si>
    <t>IUNG-pl</t>
  </si>
  <si>
    <t>IWEPS</t>
  </si>
  <si>
    <t>JKI-de</t>
  </si>
  <si>
    <t>Joint Research Centre</t>
  </si>
  <si>
    <t>JRC-EC</t>
  </si>
  <si>
    <t>Julich-de</t>
  </si>
  <si>
    <t>Julius Kühn Inst. de</t>
  </si>
  <si>
    <t>Julius Kühn Inst.-de</t>
  </si>
  <si>
    <t>JUMO Automation SPRL</t>
  </si>
  <si>
    <t>Katholieke Universiteit Leuven</t>
  </si>
  <si>
    <t>KNMI</t>
  </si>
  <si>
    <t>L&amp;F Seges - dk</t>
  </si>
  <si>
    <t>la Cellule environnement-santé</t>
  </si>
  <si>
    <t>La Grande Forêt de Saint Hubert</t>
  </si>
  <si>
    <t>la Proefstation voor de Groenteteelt et le Proefcentrum Hoogstraten</t>
  </si>
  <si>
    <t>La Société Wallonne des Eaux</t>
  </si>
  <si>
    <t>laboratoire de Biophysique moléculaire aux Interfaces-Gembloux Agro Bio-Tech - Université de Liège</t>
  </si>
  <si>
    <t>Laboratoire de morphologie fonctionnelle et evolutive - Université de Liège</t>
  </si>
  <si>
    <t>Laboratoire de Zoologie - Université de Mons</t>
  </si>
  <si>
    <t>Laboratoire d'écologie végétale et microbienne - Université de liège</t>
  </si>
  <si>
    <t>Laboratory of Molecular Entomology and Bee Pathology-Université de Gent</t>
  </si>
  <si>
    <t>LAG Zwischen Weser und Göhl</t>
  </si>
  <si>
    <t>LAIM-it</t>
  </si>
  <si>
    <t>Laimurg</t>
  </si>
  <si>
    <t>LAMMC-it</t>
  </si>
  <si>
    <t>LAMMC-lt</t>
  </si>
  <si>
    <t>Landbouwcentrum Granen Vlaanderen-LCG</t>
  </si>
  <si>
    <t>Landwirtschaftskammer NRW-de</t>
  </si>
  <si>
    <t>Landwirtschaftskammer-de</t>
  </si>
  <si>
    <t>LDPH - Université de Liège</t>
  </si>
  <si>
    <t>Le département du Pas-de-Calais</t>
  </si>
  <si>
    <t>le Grand-Duché-lu</t>
  </si>
  <si>
    <t>le Land de Rhénanie Palatinat-de</t>
  </si>
  <si>
    <t>LENOIR</t>
  </si>
  <si>
    <t>Les domaines touristiques du Vallon de la Lembree</t>
  </si>
  <si>
    <t>Les entreprises de couverture BATTAIS</t>
  </si>
  <si>
    <t>les fédérations apicoles provinciales</t>
  </si>
  <si>
    <t>Les Moulins de Statte</t>
  </si>
  <si>
    <t>Lille Design</t>
  </si>
  <si>
    <t>Linking Environment and Farming-uk</t>
  </si>
  <si>
    <t>Lipofabrik</t>
  </si>
  <si>
    <t>LMU</t>
  </si>
  <si>
    <t>LNE - Vlanderen</t>
  </si>
  <si>
    <t>Louvain Center for Toxicology and Applied Pharamcology - Université Catholique de Louvain</t>
  </si>
  <si>
    <t>LPPRC-lv</t>
  </si>
  <si>
    <t>LUEM</t>
  </si>
  <si>
    <t>LUKE-fi</t>
  </si>
  <si>
    <t>Lutosa SA</t>
  </si>
  <si>
    <t>Lutte intégrée contre les ennemis des cultures</t>
  </si>
  <si>
    <t>MAAH (Burkina Faso)</t>
  </si>
  <si>
    <t>Maison du tourisme de la Wallonie picarde</t>
  </si>
  <si>
    <t>MaSTherCell SA</t>
  </si>
  <si>
    <t>Matiken</t>
  </si>
  <si>
    <t>MET</t>
  </si>
  <si>
    <t>Métropole Européenne de Lille - France</t>
  </si>
  <si>
    <t>Metz métropole</t>
  </si>
  <si>
    <t>Meurens Natural</t>
  </si>
  <si>
    <t>Milieu LTD</t>
  </si>
  <si>
    <t>ministère de l'agriculture et de l'alimentation - fr</t>
  </si>
  <si>
    <t>MiPI - Université de Liège</t>
  </si>
  <si>
    <t>Mission Wallonne des secteurs verts</t>
  </si>
  <si>
    <t>Moulins de statte</t>
  </si>
  <si>
    <t>MTA ATK-hu</t>
  </si>
  <si>
    <t>Mühle Rytz AG-ch</t>
  </si>
  <si>
    <t>MULTITEL</t>
  </si>
  <si>
    <t>Multitel asbl</t>
  </si>
  <si>
    <t>NAFC-sk</t>
  </si>
  <si>
    <t>Naktuinbouw</t>
  </si>
  <si>
    <t>NARDI - ro</t>
  </si>
  <si>
    <t>natagora</t>
  </si>
  <si>
    <t>Natagora asbl</t>
  </si>
  <si>
    <t>NaturaWal asbl</t>
  </si>
  <si>
    <t>Nature &amp; Progrès asbl</t>
  </si>
  <si>
    <t>Naturpark Nordeifel e.V - NRW</t>
  </si>
  <si>
    <t>Naturpark Nordeifel e.V - RLP</t>
  </si>
  <si>
    <t>natuurpunt asbl</t>
  </si>
  <si>
    <t>NAXYS - Université de Namur</t>
  </si>
  <si>
    <t>Nébih</t>
  </si>
  <si>
    <t>NERC</t>
  </si>
  <si>
    <t>New Farm Agriconsult Leuze</t>
  </si>
  <si>
    <t>Newcastle University</t>
  </si>
  <si>
    <t>NIAB</t>
  </si>
  <si>
    <t>NIBIO-NO</t>
  </si>
  <si>
    <t>NILU</t>
  </si>
  <si>
    <t>NISM - Université de Namur</t>
  </si>
  <si>
    <t>NOA</t>
  </si>
  <si>
    <t>Nord Nature Chico Mendes</t>
  </si>
  <si>
    <t>Norwegian Institute of Bioeconomy Research</t>
  </si>
  <si>
    <t>Novadip Biosciences SA</t>
  </si>
  <si>
    <t>NPPC-sk</t>
  </si>
  <si>
    <t>NPZ INNOVATION</t>
  </si>
  <si>
    <t>NUIG</t>
  </si>
  <si>
    <t>Observatoire Wallon de la Santé des Forêt - SPW</t>
  </si>
  <si>
    <t>Odisee</t>
  </si>
  <si>
    <t>Office de Tourisme Charleville-Sedan en Ardenne</t>
  </si>
  <si>
    <t>Office économique wallon</t>
  </si>
  <si>
    <t>ÖMKI-hu</t>
  </si>
  <si>
    <t>OPA</t>
  </si>
  <si>
    <t>Organic Research Centre-UK</t>
  </si>
  <si>
    <t>Oscars s.a.</t>
  </si>
  <si>
    <t>PADOVA</t>
  </si>
  <si>
    <t>PAGV-WUR-nl</t>
  </si>
  <si>
    <t>Pameseb asbl</t>
  </si>
  <si>
    <t>Parc naturel des Plaines de l'Escaut-be</t>
  </si>
  <si>
    <t>Parc Naturel Hautes Fagnes - Eifel</t>
  </si>
  <si>
    <t>Parc naturel Hautes Fagnes Eifel</t>
  </si>
  <si>
    <t>Parc naturel régional de l'Avesnois - fr</t>
  </si>
  <si>
    <t>Parc naturel régional des Caps et Marais d’Opale</t>
  </si>
  <si>
    <t>Parc naturel Régional Scarpe-Escaut - fr</t>
  </si>
  <si>
    <t>Partenaires étrangers</t>
  </si>
  <si>
    <t>Pasta della Mamma</t>
  </si>
  <si>
    <t>Paths - Université de Namur</t>
  </si>
  <si>
    <t>Pays de Famenne</t>
  </si>
  <si>
    <t>PC - fruit-be</t>
  </si>
  <si>
    <t>Pcfruit</t>
  </si>
  <si>
    <t>pcfruit vzw</t>
  </si>
  <si>
    <t>PCG</t>
  </si>
  <si>
    <t>PCG Oost Vlaanderen vzm</t>
  </si>
  <si>
    <t>PCS VZW</t>
  </si>
  <si>
    <t>Pensoft Publishers - Bu</t>
  </si>
  <si>
    <t>PeriG Consultants</t>
  </si>
  <si>
    <t>Pesticide Action Network-PAN</t>
  </si>
  <si>
    <t>PFI-de</t>
  </si>
  <si>
    <t>PFRPP</t>
  </si>
  <si>
    <t>Phytodis asbl</t>
  </si>
  <si>
    <t>Phytofar asbl</t>
  </si>
  <si>
    <t>Phytoweb</t>
  </si>
  <si>
    <t>PICARRE</t>
  </si>
  <si>
    <t>Pictanovo</t>
  </si>
  <si>
    <t>PIERRARD</t>
  </si>
  <si>
    <t>Plan4all z.s</t>
  </si>
  <si>
    <t>PLANETE légumes en Alsace</t>
  </si>
  <si>
    <t>Plant Genetics - Gembloux Agro Bio-Tech - Université de Liège</t>
  </si>
  <si>
    <t>Plateforme Biopark d'Archamps</t>
  </si>
  <si>
    <t>Plovdiv</t>
  </si>
  <si>
    <t>PNHFE - commission de gestion du Parc naturel Hautes Fagnes - Eifel</t>
  </si>
  <si>
    <t>PNPC</t>
  </si>
  <si>
    <t>PNR de l'Avesnois</t>
  </si>
  <si>
    <t>PNRA - fr</t>
  </si>
  <si>
    <t>PNRde l'Avesnois</t>
  </si>
  <si>
    <t>PNVH</t>
  </si>
  <si>
    <t>Pole compétitivité UP-tex</t>
  </si>
  <si>
    <t>Pôle de gestion différenciée des espaces verts</t>
  </si>
  <si>
    <t>Pole Légumes Région Nord</t>
  </si>
  <si>
    <t>Pôle Légumes Région Nord</t>
  </si>
  <si>
    <t>Pôle Vitagora - fr</t>
  </si>
  <si>
    <t>POM West-Vlaanderen</t>
  </si>
  <si>
    <t>PPK</t>
  </si>
  <si>
    <t>primaires et secondaires - FWB</t>
  </si>
  <si>
    <t>Privé belge</t>
  </si>
  <si>
    <t>PRLRN</t>
  </si>
  <si>
    <t>Producteurs d'eau</t>
  </si>
  <si>
    <t>Progis Software GmbH</t>
  </si>
  <si>
    <t>Promisc</t>
  </si>
  <si>
    <t>Promotion de l'orge de brasserie</t>
  </si>
  <si>
    <t>PROTECT'eau</t>
  </si>
  <si>
    <t>Protection des plantes et écotoxicologie</t>
  </si>
  <si>
    <t>Protectis - SPGE</t>
  </si>
  <si>
    <t>Province Antwerpen</t>
  </si>
  <si>
    <t>Province de Hainaut</t>
  </si>
  <si>
    <t>province de Liège</t>
  </si>
  <si>
    <t>Province de Liège - Agriculture</t>
  </si>
  <si>
    <t>Provinciaal Onderzoeks en Voorlichtingscentrum voor Land- en Tuinbouw-be</t>
  </si>
  <si>
    <t>Provinciaal Proefcentrum voor de Groenteteelt</t>
  </si>
  <si>
    <t>Provinciaal Proefcentrum voor de Groenteteelt Oost-Vlaanderen</t>
  </si>
  <si>
    <t>Provinciebestuur West-Vlaanderen</t>
  </si>
  <si>
    <t>PSI</t>
  </si>
  <si>
    <t>PSKW</t>
  </si>
  <si>
    <t>Puratos</t>
  </si>
  <si>
    <t>Radermacher distillerie</t>
  </si>
  <si>
    <t>Recherche sur les plantes de Wageningen-1uis Bolk - nl</t>
  </si>
  <si>
    <t>Région Hauts-de - france</t>
  </si>
  <si>
    <t>Research Institute for Knowledge Systems</t>
  </si>
  <si>
    <t>Réseau Eauropéen des Sommets d'Affaires-be</t>
  </si>
  <si>
    <t>Ressources Naturelles Développement</t>
  </si>
  <si>
    <t>Rete Semi Rurali - it</t>
  </si>
  <si>
    <t>RIUUK</t>
  </si>
  <si>
    <t>RIVM (NL)</t>
  </si>
  <si>
    <t>RMI</t>
  </si>
  <si>
    <t>RND</t>
  </si>
  <si>
    <t>ROULLIER</t>
  </si>
  <si>
    <t>RTDS Group</t>
  </si>
  <si>
    <t>S.C.R.L. APLIGEER</t>
  </si>
  <si>
    <t>Sappi</t>
  </si>
  <si>
    <t>Sapristic International SA</t>
  </si>
  <si>
    <t>SASA</t>
  </si>
  <si>
    <t>Sativa Rheinau AG - ch</t>
  </si>
  <si>
    <t>Scienceview Media</t>
  </si>
  <si>
    <t>SEAE - es</t>
  </si>
  <si>
    <t>SEDISOL</t>
  </si>
  <si>
    <t>SEM Ville renouvelée</t>
  </si>
  <si>
    <t>SEM VILLE RENOUVELEE - PLAINE IMAGES</t>
  </si>
  <si>
    <t>Sensar Consulting</t>
  </si>
  <si>
    <t>SERDA - Fr</t>
  </si>
  <si>
    <t>Service danois de conseil agricole - dk</t>
  </si>
  <si>
    <t>Service danois de conseil agricole-dk</t>
  </si>
  <si>
    <t>Service de Génie Civil et de Mécanique des structures-Université de Mons</t>
  </si>
  <si>
    <t>Service de la Protection des Végétaux-Picardie-SPV</t>
  </si>
  <si>
    <t>Service de Toxicologie clinique - CHU - Liège</t>
  </si>
  <si>
    <t>Service Développement production Végétale et Cultures Fruitières-Ministère des Classes Moyennes et de l'Agriculture</t>
  </si>
  <si>
    <t>Service produits phytopharmaceutiques et angrais-DG Animaux Végétaux et Alimentation-SPF</t>
  </si>
  <si>
    <t>Service Technico-Economique - AWE</t>
  </si>
  <si>
    <t>Service Technico-Economique-AWE</t>
  </si>
  <si>
    <t>Services Agricoles - Province de Liège</t>
  </si>
  <si>
    <t>SES - VANDERHAVE</t>
  </si>
  <si>
    <t>SESVANDERHAVE N.V./S.A.</t>
  </si>
  <si>
    <t>SG - GEOM - SPW</t>
  </si>
  <si>
    <t>Signal Engineering and Electronics SPRL</t>
  </si>
  <si>
    <t>SLU-se</t>
  </si>
  <si>
    <t>SMHI</t>
  </si>
  <si>
    <t>Société du terroir du Geer</t>
  </si>
  <si>
    <t>Société wallonne des eaux</t>
  </si>
  <si>
    <t>SOFIE</t>
  </si>
  <si>
    <t>Sogrape Vinhos sa - pt</t>
  </si>
  <si>
    <t>Solutions Agricoles et Environnementales - gr</t>
  </si>
  <si>
    <t>SOWALFIN</t>
  </si>
  <si>
    <t>SPAQUE</t>
  </si>
  <si>
    <t>SPF - Santé publique Sécurité de la chaîne alimentaire et Environnement</t>
  </si>
  <si>
    <t>SPF Santé publique Sécurité de la chaîne alimentaire et Environnement</t>
  </si>
  <si>
    <t>Spheres - Université de Liège</t>
  </si>
  <si>
    <t>SPW - ARNE</t>
  </si>
  <si>
    <t>SPW - DAEA</t>
  </si>
  <si>
    <t>SPW - TLPE</t>
  </si>
  <si>
    <t>SPW Agriculture Ressources naturelles et Environnement</t>
  </si>
  <si>
    <t>SPW Economie emploi recherche</t>
  </si>
  <si>
    <t>SPW Mobilité et voies Hydrauliques</t>
  </si>
  <si>
    <t>SPW routes et bâtiments</t>
  </si>
  <si>
    <t>SRFB</t>
  </si>
  <si>
    <t>SSCBI Inga Jansone Latvia</t>
  </si>
  <si>
    <t>Stadt Trier</t>
  </si>
  <si>
    <t>State Research Institute-pl</t>
  </si>
  <si>
    <t>Station Cantonale de Châteauneuf - service de protection des plantes - Ch</t>
  </si>
  <si>
    <t>Station Fédérale de Recherches Agronomiques de Changins - Ch</t>
  </si>
  <si>
    <t>Station Provinciale d'Analyses Agricoles de la Province de Liège</t>
  </si>
  <si>
    <t>STFC</t>
  </si>
  <si>
    <t>Stiftung Saarländischer Kulturbesitz</t>
  </si>
  <si>
    <t>Swedish University of Agricultural Sciences</t>
  </si>
  <si>
    <t>Swedish University of Agricultural Sciences-se</t>
  </si>
  <si>
    <t>syndicat de coopération pour le Parc Naturel Régional des Vosges du Nord</t>
  </si>
  <si>
    <t>Syndicat Mixte de gestion du Parc naturel régional Scarpe-Escaut - fr</t>
  </si>
  <si>
    <t>Syndicat mixte du musée de la mine</t>
  </si>
  <si>
    <t>Syngenta</t>
  </si>
  <si>
    <t>TAGEM-tr</t>
  </si>
  <si>
    <t>Teagasc</t>
  </si>
  <si>
    <t>Teagasc-ie</t>
  </si>
  <si>
    <t>Technical University of Crete</t>
  </si>
  <si>
    <t>Technology Compus Ostend-Katholieke Universiteit Leuven</t>
  </si>
  <si>
    <t>Tecnologia E Ciencia - pt</t>
  </si>
  <si>
    <t>TERRA - Université de Liège</t>
  </si>
  <si>
    <t>TERRA research centre - Université de Liège</t>
  </si>
  <si>
    <t>Terres Inovia - fr</t>
  </si>
  <si>
    <t>The Lithuanian National Paying Agency - NMA</t>
  </si>
  <si>
    <t>The Rural Development Administration (RDA) of the Republic of Korea</t>
  </si>
  <si>
    <t>Thuenen Institute-de</t>
  </si>
  <si>
    <t>THUENEN-de</t>
  </si>
  <si>
    <t>Thünen Institute for Biodiversity-de</t>
  </si>
  <si>
    <t>THURMELEC</t>
  </si>
  <si>
    <t>Timac AGRO</t>
  </si>
  <si>
    <t>TNO</t>
  </si>
  <si>
    <t>TRAME</t>
  </si>
  <si>
    <t>Transitions - Université de Namur</t>
  </si>
  <si>
    <t>TROPOS</t>
  </si>
  <si>
    <t>Trust - Ing</t>
  </si>
  <si>
    <t>TUD</t>
  </si>
  <si>
    <t>U Augsburg</t>
  </si>
  <si>
    <t>U Hasselt</t>
  </si>
  <si>
    <t>U01-CRA-W</t>
  </si>
  <si>
    <t>U02-CRA-W</t>
  </si>
  <si>
    <t>U14-CRA-W</t>
  </si>
  <si>
    <t>UBIOS - fr</t>
  </si>
  <si>
    <t>UBP</t>
  </si>
  <si>
    <t>UCM national</t>
  </si>
  <si>
    <t>UCPH-dk</t>
  </si>
  <si>
    <t>UFPA</t>
  </si>
  <si>
    <t>UFPE</t>
  </si>
  <si>
    <t>UGR</t>
  </si>
  <si>
    <t>UHasselt</t>
  </si>
  <si>
    <t>UHEL</t>
  </si>
  <si>
    <t>UHERTS</t>
  </si>
  <si>
    <t>UJF</t>
  </si>
  <si>
    <t>UKZUZ</t>
  </si>
  <si>
    <t>UL.BF-si</t>
  </si>
  <si>
    <t>ULBF-si</t>
  </si>
  <si>
    <t>ULeeds</t>
  </si>
  <si>
    <t>ULille</t>
  </si>
  <si>
    <t>UL-lv</t>
  </si>
  <si>
    <t>ULUND</t>
  </si>
  <si>
    <t>UM Martina BAVEC-si</t>
  </si>
  <si>
    <t>UM.FKBV-si</t>
  </si>
  <si>
    <t>UMCCB</t>
  </si>
  <si>
    <t>Umea U</t>
  </si>
  <si>
    <t>Un collectif au service de l'agriculture en Wallonie</t>
  </si>
  <si>
    <t>UNAB</t>
  </si>
  <si>
    <t>Unaprol - Consorzio Olivicolo Italiano Societa'Consortile per Azioni - it</t>
  </si>
  <si>
    <t>Uneversity of Natural Ressources and Life Sciences - Vienna</t>
  </si>
  <si>
    <t>UNIBO-it</t>
  </si>
  <si>
    <t>UNICAMP</t>
  </si>
  <si>
    <t>Unilet - fr</t>
  </si>
  <si>
    <t>Union Ardennaise des Pépiniéristes-UAP</t>
  </si>
  <si>
    <t>Union royale des Ruchers wallons</t>
  </si>
  <si>
    <t>Unité Biomasse</t>
  </si>
  <si>
    <t>Unité de phytopathologie - Université Catholique de Louvain</t>
  </si>
  <si>
    <t>Unité de phytopathologie-Département de lutte biologique et de Ressources phytogénétiques-Ministère des Classes Moyennes et de l'Agriculture</t>
  </si>
  <si>
    <t>Unité de phytotechnie tempérée-Gembloux Agro Bio-Tech - Université de Liège</t>
  </si>
  <si>
    <t>Unité de recherche EDYSAN-Université de Picardie Jules Verne</t>
  </si>
  <si>
    <t>Unité d'entomologie Fonctionnelle-Gembloux Agro Bio Tech - Université de Liège</t>
  </si>
  <si>
    <t>Unité d'entomologie Fonctionnelle-Gembloux Agro Bio-Tech - Université de Liège</t>
  </si>
  <si>
    <t>Unité EDISAN - Université Picardie Jules Verne - fr</t>
  </si>
  <si>
    <t>Unité EFFOR - Université Catholique de Louvain</t>
  </si>
  <si>
    <t>Unité FYMY - Université Catholique de Louvain</t>
  </si>
  <si>
    <t>Unité Geru - Université Catholique de Louvain</t>
  </si>
  <si>
    <t>Unité Protection des Plantes et Éco-toxicologie - CRA-W</t>
  </si>
  <si>
    <t>Universidad de Malaga</t>
  </si>
  <si>
    <t>UNIVERSIDAD NACIONAL DE MAR DEL PLATA - Argentina</t>
  </si>
  <si>
    <t>Universidad Politécnica de Cataluña-es</t>
  </si>
  <si>
    <t>Universié d'Evora - pt</t>
  </si>
  <si>
    <t>Universität Kassel - de</t>
  </si>
  <si>
    <t>Université AARHUS - Dk</t>
  </si>
  <si>
    <t>Université Angers</t>
  </si>
  <si>
    <t>Université Antwerpen</t>
  </si>
  <si>
    <t>Université d'Amesterdam-nl</t>
  </si>
  <si>
    <t>Université d'Artois</t>
  </si>
  <si>
    <t>Université de Bordeaux</t>
  </si>
  <si>
    <t>Université de Burgos - es</t>
  </si>
  <si>
    <t>Université de Cattolica - it</t>
  </si>
  <si>
    <t>Université de Cordoue - es</t>
  </si>
  <si>
    <t>Université de Franche-Comté</t>
  </si>
  <si>
    <t>Université de Gent</t>
  </si>
  <si>
    <t>Université de Lorraine</t>
  </si>
  <si>
    <t>Université de Picardie Jules Verne</t>
  </si>
  <si>
    <t>Université de Reims</t>
  </si>
  <si>
    <t>Université de Reims Champagne - Ardenne</t>
  </si>
  <si>
    <t>Université de Reims Champagne-Ardenne</t>
  </si>
  <si>
    <t>Université de Stellenbosch</t>
  </si>
  <si>
    <t>Université de Turin</t>
  </si>
  <si>
    <t>Université de Turin-Agro-ingénierie - It</t>
  </si>
  <si>
    <t>Université de Turin-DISAFA - it</t>
  </si>
  <si>
    <t>Université de Tuscia-It</t>
  </si>
  <si>
    <t>Université du Littoral-Côte d’Opale</t>
  </si>
  <si>
    <t>Université du Luxembourg</t>
  </si>
  <si>
    <t>Université Hohenheim</t>
  </si>
  <si>
    <t>Université Libre de Bruxelles</t>
  </si>
  <si>
    <t>Université Littoral Côte d'Opale</t>
  </si>
  <si>
    <t>Université Politecnica Catalunya - es</t>
  </si>
  <si>
    <t>Université Politecnica Catalunya-es</t>
  </si>
  <si>
    <t>Université Polytechnique de Cathalogne - es</t>
  </si>
  <si>
    <t>Université polytechnique de Valence - es</t>
  </si>
  <si>
    <t>Université Torino-DEIAFA-it</t>
  </si>
  <si>
    <t>Université WAGENINGEN</t>
  </si>
  <si>
    <t>University Hohenheim</t>
  </si>
  <si>
    <t>University of Almeria</t>
  </si>
  <si>
    <t>University of Antwerp</t>
  </si>
  <si>
    <t>university of Barcelona-es</t>
  </si>
  <si>
    <t>University of Bern</t>
  </si>
  <si>
    <t>University of Gloucestershire</t>
  </si>
  <si>
    <t>University of Malaga - Spain</t>
  </si>
  <si>
    <t>University of Padova</t>
  </si>
  <si>
    <t>University of Pannonia</t>
  </si>
  <si>
    <t>University of Parma - Italy</t>
  </si>
  <si>
    <t>UNIVPM-it</t>
  </si>
  <si>
    <t>UOA</t>
  </si>
  <si>
    <t>UPAC</t>
  </si>
  <si>
    <t>UPC</t>
  </si>
  <si>
    <t>UR</t>
  </si>
  <si>
    <t>URBE</t>
  </si>
  <si>
    <t>URBE - Université de Namur</t>
  </si>
  <si>
    <t>UREAD</t>
  </si>
  <si>
    <t>UT-Drone - ISSeP</t>
  </si>
  <si>
    <t>UU</t>
  </si>
  <si>
    <t>UVA</t>
  </si>
  <si>
    <t>UYORK</t>
  </si>
  <si>
    <t>Val d'Ardenne</t>
  </si>
  <si>
    <t>ValBiom absl</t>
  </si>
  <si>
    <t>VAR</t>
  </si>
  <si>
    <t>Végétaux et Alimentation Service produits phytopharmaceutiques et engrais</t>
  </si>
  <si>
    <t>VELT</t>
  </si>
  <si>
    <t>Veterinary and Agrochemical Research Centre</t>
  </si>
  <si>
    <t>Vigo Universal</t>
  </si>
  <si>
    <t>ville de Charleroi</t>
  </si>
  <si>
    <t>Ville de differdange</t>
  </si>
  <si>
    <t>Ville de La Louvière</t>
  </si>
  <si>
    <t>ville de Luxembourg</t>
  </si>
  <si>
    <t>Ville de Mons</t>
  </si>
  <si>
    <t>ville de Verviers</t>
  </si>
  <si>
    <t>Ville de Visé</t>
  </si>
  <si>
    <t>Visavis-se</t>
  </si>
  <si>
    <t>VITO</t>
  </si>
  <si>
    <t>Vivaqua</t>
  </si>
  <si>
    <t>Vlaanderen</t>
  </si>
  <si>
    <t>Vlakwa</t>
  </si>
  <si>
    <t>VMM</t>
  </si>
  <si>
    <t>vnf</t>
  </si>
  <si>
    <t>Vulsoc - Université de Namur</t>
  </si>
  <si>
    <t>Wageningen Potato Centre</t>
  </si>
  <si>
    <t>Wageningen Research</t>
  </si>
  <si>
    <t>Wageningen University</t>
  </si>
  <si>
    <t>Walagri</t>
  </si>
  <si>
    <t>WalDigiFarm</t>
  </si>
  <si>
    <t>Weenat</t>
  </si>
  <si>
    <t>West - Vlaanderen</t>
  </si>
  <si>
    <t>Westtoer</t>
  </si>
  <si>
    <t>West-Vlaandern</t>
  </si>
  <si>
    <t>WIRELESSINFO</t>
  </si>
  <si>
    <t>Witteveen&amp;Bos (BE)</t>
  </si>
  <si>
    <t>wq</t>
  </si>
  <si>
    <t>WR-nl</t>
  </si>
  <si>
    <t>WUR-nl</t>
  </si>
  <si>
    <t>Yncrea - fr</t>
  </si>
  <si>
    <t>YSERVICIOS S.L</t>
  </si>
  <si>
    <t>Zonder is gezonde</t>
  </si>
  <si>
    <t>Zonder is gezonder</t>
  </si>
  <si>
    <t>Air : pollution, gestion, qualité, altérations</t>
  </si>
  <si>
    <t>Agriculture biologique</t>
  </si>
  <si>
    <t>Autres</t>
  </si>
  <si>
    <t>Agriculture conventionnelle</t>
  </si>
  <si>
    <t>Conditions de croissance contrôlées</t>
  </si>
  <si>
    <t>(Tous)</t>
  </si>
  <si>
    <t>Biopesticides, biocontrôle, agriculture biologique</t>
  </si>
  <si>
    <t>Contournement des résistances</t>
  </si>
  <si>
    <t>Contrôle des maladies</t>
  </si>
  <si>
    <t>Nombre de Source de publication</t>
  </si>
  <si>
    <t>Nombre de Référant</t>
  </si>
  <si>
    <t>Utilisation des Produits phytopharmaceutiques</t>
  </si>
  <si>
    <t>Encadrement scientifique et technique</t>
  </si>
  <si>
    <t>Encadrement, Conseils et Valorisation</t>
  </si>
  <si>
    <t>transformer les résidus</t>
  </si>
  <si>
    <t>Qualité de l'eau</t>
  </si>
  <si>
    <t>Résistance variétale</t>
  </si>
  <si>
    <t>Pollinisateurs</t>
  </si>
  <si>
    <t>Sensibilisation</t>
  </si>
  <si>
    <t>Statistique Contextuelle</t>
  </si>
  <si>
    <t>Entrée</t>
  </si>
  <si>
    <t>Intstitution</t>
  </si>
  <si>
    <t>Pourcentage</t>
  </si>
  <si>
    <t>Produit phytopharmaceutique autorisés en agriculture biologique</t>
  </si>
  <si>
    <t>Total</t>
  </si>
  <si>
    <t>Nombre d'appartition</t>
  </si>
  <si>
    <t xml:space="preserve">% apparition </t>
  </si>
  <si>
    <t>Fréquence d'apparition</t>
  </si>
  <si>
    <t>résitance</t>
  </si>
  <si>
    <t>Total de thèmes</t>
  </si>
  <si>
    <t>Total d'entrées</t>
  </si>
  <si>
    <t>DONNEES DU CADASTRE</t>
  </si>
  <si>
    <t>Thème 1</t>
  </si>
  <si>
    <t>Thème 2</t>
  </si>
  <si>
    <t>Thème 3</t>
  </si>
  <si>
    <t>Thème 4</t>
  </si>
  <si>
    <t>Thème 5</t>
  </si>
  <si>
    <t>TOTAL</t>
  </si>
  <si>
    <t>%</t>
  </si>
  <si>
    <t>total</t>
  </si>
  <si>
    <t>Mot-clé</t>
  </si>
  <si>
    <t>axe de recherche / Référants</t>
  </si>
  <si>
    <t>Axe Air : pollution, gestion, qualité, altération</t>
  </si>
  <si>
    <t>Axe Résistance aux produits phytopharmaceutiques</t>
  </si>
  <si>
    <t>Axe Santé: toxicologie, protection des utilisateurs, consommateurs, riverains</t>
  </si>
  <si>
    <t>Axe Biodiversité</t>
  </si>
  <si>
    <t>Axe Biopesticide, biocontrôle, agriculture biologique</t>
  </si>
  <si>
    <t>Axe Communication</t>
  </si>
  <si>
    <t>Axe Contrôle des maladies, gestion des ravageurs</t>
  </si>
  <si>
    <t>Axe Autre</t>
  </si>
  <si>
    <t>Axe Eau : pollution, gestion, qualité, altération</t>
  </si>
  <si>
    <t>Axe Ecotoxicologie</t>
  </si>
  <si>
    <t>Axe Encadrement, conseil, valorisation</t>
  </si>
  <si>
    <t>Axe Epidémiologie, phytopathologie</t>
  </si>
  <si>
    <t>Axe Espace naturel</t>
  </si>
  <si>
    <t>Axe Etude des populations</t>
  </si>
  <si>
    <t>Axe Gestion agricole</t>
  </si>
  <si>
    <t>Axe Gestion intégrée et durable des ressources naturelles</t>
  </si>
  <si>
    <t xml:space="preserve">Axe Industrie agroalimentaire (production, rendement, déchet) </t>
  </si>
  <si>
    <t>Axe Ingénierie agricole, développement d’outils</t>
  </si>
  <si>
    <t>Axe Législation</t>
  </si>
  <si>
    <t>Axe Produit phytopharmaceutique autorisé en agriculture biologique</t>
  </si>
  <si>
    <t>Axe Recherche fondamentale</t>
  </si>
  <si>
    <t>Axe Recherche statistique, bioinformatique</t>
  </si>
  <si>
    <t>Axe Sol et fertilisation : pollution, gestion, qualité, fertilisation, altération</t>
  </si>
  <si>
    <t>Axe Technique de lutte alternative</t>
  </si>
  <si>
    <t>Axe Utilisation de produit phytopharmaceutique</t>
  </si>
  <si>
    <t>Research Institute for Nature and Forest</t>
  </si>
  <si>
    <t xml:space="preserve">Axe industrie agroalimentaire (production, rendement, déchet) </t>
  </si>
  <si>
    <t>Somme de Air : pollution, gestion, qualité, altération</t>
  </si>
  <si>
    <t>Somme de Autre</t>
  </si>
  <si>
    <t>Somme de Biodiversité</t>
  </si>
  <si>
    <t>Somme de Communication</t>
  </si>
  <si>
    <t>Somme de Eau : pollution, gestion, qualité, altération</t>
  </si>
  <si>
    <t>Somme de Produit phytopharmaceutique autorisé en agriculture biologique</t>
  </si>
  <si>
    <t>Eau : pollution, gestion, qualité, altérations</t>
  </si>
  <si>
    <t xml:space="preserve"> ressources en eau</t>
  </si>
  <si>
    <t xml:space="preserve"> pollutions chimiques</t>
  </si>
  <si>
    <t xml:space="preserve"> analyse physico-chimiques</t>
  </si>
  <si>
    <t>santé: toxicologie et protection des utilisateurs/consommateurs/riverains</t>
  </si>
  <si>
    <t xml:space="preserve"> santé humaine</t>
  </si>
  <si>
    <t xml:space="preserve"> Biocontrôle</t>
  </si>
  <si>
    <t>Sol et fertilisation : pollution, gestion, qualité, fertilisation, altérations</t>
  </si>
  <si>
    <t xml:space="preserve"> culture expérimentale</t>
  </si>
  <si>
    <t xml:space="preserve"> production agricole</t>
  </si>
  <si>
    <t>u</t>
  </si>
  <si>
    <t xml:space="preserve"> protection des cultures</t>
  </si>
  <si>
    <t xml:space="preserve"> techniques agricole</t>
  </si>
  <si>
    <t>techniques de lutte alternatives</t>
  </si>
  <si>
    <t xml:space="preserve"> résistance</t>
  </si>
  <si>
    <t xml:space="preserve"> sélection variétale</t>
  </si>
  <si>
    <t>ecoagriculture</t>
  </si>
  <si>
    <t xml:space="preserve"> bioagresseurs</t>
  </si>
  <si>
    <t xml:space="preserve"> territoire transfrontalier</t>
  </si>
  <si>
    <t xml:space="preserve"> bioinformatique</t>
  </si>
  <si>
    <t xml:space="preserve"> Cultures</t>
  </si>
  <si>
    <t>Produits phytopharmaceutiques autorisé en agriculture biologique</t>
  </si>
  <si>
    <t xml:space="preserve"> agrochimie</t>
  </si>
  <si>
    <t xml:space="preserve"> qualité nutritionnelle</t>
  </si>
  <si>
    <t xml:space="preserve">Industrie agroalimentaire (production, rendements et déchets) </t>
  </si>
  <si>
    <t xml:space="preserve"> sécurité alimentaire</t>
  </si>
  <si>
    <t xml:space="preserve"> Santé humaine</t>
  </si>
  <si>
    <t xml:space="preserve"> spectroscopie</t>
  </si>
  <si>
    <t xml:space="preserve"> biostatistique</t>
  </si>
  <si>
    <t xml:space="preserve"> cultures</t>
  </si>
  <si>
    <t xml:space="preserve"> ressources génétiques</t>
  </si>
  <si>
    <t xml:space="preserve"> cultivars</t>
  </si>
  <si>
    <t>Résistance</t>
  </si>
  <si>
    <t xml:space="preserve"> luttes</t>
  </si>
  <si>
    <t xml:space="preserve"> impacts </t>
  </si>
  <si>
    <t xml:space="preserve"> réduction</t>
  </si>
  <si>
    <t xml:space="preserve"> Gestion des déchets</t>
  </si>
  <si>
    <t xml:space="preserve"> suivi environnemental</t>
  </si>
  <si>
    <t>Recherches statistiques et bioinformatique</t>
  </si>
  <si>
    <t xml:space="preserve"> valorisation</t>
  </si>
  <si>
    <t xml:space="preserve"> impacts</t>
  </si>
  <si>
    <t xml:space="preserve"> télédétection spatiale</t>
  </si>
  <si>
    <t xml:space="preserve"> phénotypage</t>
  </si>
  <si>
    <t xml:space="preserve"> ecoagriculture</t>
  </si>
  <si>
    <t xml:space="preserve"> culture expérimentale </t>
  </si>
  <si>
    <t>Epidémiologie /Phytopathologie ?</t>
  </si>
  <si>
    <t xml:space="preserve"> gestion agricole</t>
  </si>
  <si>
    <t xml:space="preserve"> pesticides</t>
  </si>
  <si>
    <t xml:space="preserve"> gestion des sols</t>
  </si>
  <si>
    <t xml:space="preserve"> gestion des sols </t>
  </si>
  <si>
    <t xml:space="preserve">Espaces naturels </t>
  </si>
  <si>
    <t>impacts socio-economiques</t>
  </si>
  <si>
    <t xml:space="preserve"> impacts socio-economiques </t>
  </si>
  <si>
    <t>Contrôles des maladies et gestion des ravageurs</t>
  </si>
  <si>
    <t xml:space="preserve"> toxicité</t>
  </si>
  <si>
    <t xml:space="preserve"> gestion des ressources</t>
  </si>
  <si>
    <t xml:space="preserve"> sensibilisation des sols</t>
  </si>
  <si>
    <t xml:space="preserve"> analyse biologique</t>
  </si>
  <si>
    <t xml:space="preserve"> sensibilité</t>
  </si>
  <si>
    <t>Phénotypage</t>
  </si>
  <si>
    <t xml:space="preserve"> Résistance</t>
  </si>
  <si>
    <t xml:space="preserve"> virulence</t>
  </si>
  <si>
    <t xml:space="preserve"> gestion durable</t>
  </si>
  <si>
    <t xml:space="preserve"> sélection variétale </t>
  </si>
  <si>
    <t xml:space="preserve"> Indicateur</t>
  </si>
  <si>
    <t xml:space="preserve"> impacts socio-economiques</t>
  </si>
  <si>
    <t xml:space="preserve"> gestion agricole </t>
  </si>
  <si>
    <t>Bioagresseurs</t>
  </si>
  <si>
    <t xml:space="preserve"> stress abiotique</t>
  </si>
  <si>
    <t xml:space="preserve"> agroalimentaires</t>
  </si>
  <si>
    <t xml:space="preserve"> OGM</t>
  </si>
  <si>
    <t xml:space="preserve"> auxiliaire des cultures</t>
  </si>
  <si>
    <t xml:space="preserve"> ressources naturelles</t>
  </si>
  <si>
    <t xml:space="preserve"> chromatographie</t>
  </si>
  <si>
    <t xml:space="preserve"> diversité génétique</t>
  </si>
  <si>
    <t xml:space="preserve"> santé humaine </t>
  </si>
  <si>
    <t xml:space="preserve"> Cultivars</t>
  </si>
  <si>
    <t xml:space="preserve"> ressource en eau</t>
  </si>
  <si>
    <t xml:space="preserve"> Diversité qualitative</t>
  </si>
  <si>
    <t xml:space="preserve"> eaux souterraines</t>
  </si>
  <si>
    <t xml:space="preserve"> pesticide</t>
  </si>
  <si>
    <t xml:space="preserve">techniques agricole </t>
  </si>
  <si>
    <t xml:space="preserve"> Biocontrôle </t>
  </si>
  <si>
    <t xml:space="preserve"> analyse physico-chimiques </t>
  </si>
  <si>
    <t xml:space="preserve">  agroalimentaires</t>
  </si>
  <si>
    <t xml:space="preserve"> Gestion durable</t>
  </si>
  <si>
    <t xml:space="preserve">  lutte biologique </t>
  </si>
  <si>
    <t>eaux souterraines</t>
  </si>
  <si>
    <t>Résistance aux Produits phytopharmaceutiques</t>
  </si>
  <si>
    <t xml:space="preserve"> biopesticides</t>
  </si>
  <si>
    <t xml:space="preserve">  gestion durable</t>
  </si>
  <si>
    <t xml:space="preserve"> spectroscopie  </t>
  </si>
  <si>
    <t xml:space="preserve"> biocontrôle </t>
  </si>
  <si>
    <t xml:space="preserve"> cultures in vitro</t>
  </si>
  <si>
    <t xml:space="preserve"> croissance des plantes</t>
  </si>
  <si>
    <t xml:space="preserve"> contrôle des ravageurs</t>
  </si>
  <si>
    <t xml:space="preserve"> biocontrôle</t>
  </si>
  <si>
    <t>Culture</t>
  </si>
  <si>
    <t>biopesticides</t>
  </si>
  <si>
    <t>cucultures</t>
  </si>
  <si>
    <t xml:space="preserve"> Biopesticides</t>
  </si>
  <si>
    <t>Cultivars</t>
  </si>
  <si>
    <t xml:space="preserve"> pollutions chimiques </t>
  </si>
  <si>
    <t xml:space="preserve"> protection de cultures </t>
  </si>
  <si>
    <t>Réduction</t>
  </si>
  <si>
    <t>Pesticides</t>
  </si>
  <si>
    <t xml:space="preserve"> protection des cultures </t>
  </si>
  <si>
    <t xml:space="preserve">  gestion des ressources</t>
  </si>
  <si>
    <t xml:space="preserve"> ressources naturelles </t>
  </si>
  <si>
    <t>Eaux souterraines</t>
  </si>
  <si>
    <t>eaux souterrainese</t>
  </si>
  <si>
    <t xml:space="preserve"> techniques agricole </t>
  </si>
  <si>
    <t xml:space="preserve"> stress biotique</t>
  </si>
  <si>
    <t>techniques agricoles</t>
  </si>
  <si>
    <t xml:space="preserve"> impacts socio-économiques</t>
  </si>
  <si>
    <t>pesticidess</t>
  </si>
  <si>
    <t>diversité génétique</t>
  </si>
  <si>
    <t xml:space="preserve"> Valorisation</t>
  </si>
  <si>
    <t xml:space="preserve"> Ressources génétiques</t>
  </si>
  <si>
    <t xml:space="preserve"> gestion durable </t>
  </si>
  <si>
    <t xml:space="preserve"> lutte biologique</t>
  </si>
  <si>
    <t xml:space="preserve"> écoagriculture</t>
  </si>
  <si>
    <t>Lutte integrée</t>
  </si>
  <si>
    <t xml:space="preserve"> Contrôle des maladies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</si>
</sst>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u/>
      <sz val="11"/>
      <color theme="10"/>
      <name val="Calibri"/>
      <family val="2"/>
      <scheme val="minor"/>
    </font>
    <font>
      <sz val="11"/>
      <color theme="1"/>
      <name val="Calibri"/>
      <family val="2"/>
      <scheme val="minor"/>
    </font>
    <font>
      <sz val="12"/>
      <color theme="1"/>
      <name val="Arial"/>
      <family val="2"/>
    </font>
    <font>
      <b/>
      <sz val="12"/>
      <color theme="1"/>
      <name val="Arial"/>
      <family val="2"/>
    </font>
    <font>
      <u/>
      <sz val="11"/>
      <color theme="10"/>
      <name val="Arial"/>
      <family val="2"/>
    </font>
    <font>
      <i/>
      <sz val="12"/>
      <name val="Arial"/>
      <family val="2"/>
    </font>
    <font>
      <sz val="12"/>
      <name val="Arial"/>
      <family val="2"/>
    </font>
    <font>
      <sz val="12"/>
      <color rgb="FFFF0000"/>
      <name val="Arial"/>
      <family val="2"/>
    </font>
    <font>
      <b/>
      <sz val="12"/>
      <color theme="0"/>
      <name val="Arial"/>
      <family val="2"/>
    </font>
    <font>
      <sz val="11"/>
      <color theme="1"/>
      <name val="Arial"/>
      <family val="2"/>
    </font>
    <font>
      <sz val="11"/>
      <name val="Arial"/>
      <family val="2"/>
    </font>
    <font>
      <sz val="12"/>
      <color theme="1"/>
      <name val="Calibri"/>
      <family val="2"/>
      <scheme val="minor"/>
    </font>
    <font>
      <b/>
      <sz val="16"/>
      <color theme="0"/>
      <name val="Calibri"/>
      <family val="2"/>
      <scheme val="minor"/>
    </font>
    <font>
      <sz val="16"/>
      <color theme="1"/>
      <name val="Calibri"/>
      <family val="2"/>
      <scheme val="minor"/>
    </font>
    <font>
      <b/>
      <sz val="16"/>
      <color theme="0"/>
      <name val="Arial"/>
      <family val="2"/>
    </font>
    <font>
      <sz val="11"/>
      <name val="Calibri"/>
      <family val="2"/>
      <scheme val="minor"/>
    </font>
    <font>
      <b/>
      <sz val="14"/>
      <color rgb="FFFF0000"/>
      <name val="Calibri"/>
      <family val="2"/>
      <scheme val="minor"/>
    </font>
    <font>
      <sz val="12"/>
      <name val="Calibri"/>
      <family val="2"/>
      <scheme val="minor"/>
    </font>
    <font>
      <b/>
      <sz val="12"/>
      <name val="Calibri"/>
      <family val="2"/>
      <scheme val="minor"/>
    </font>
    <font>
      <b/>
      <sz val="16"/>
      <name val="Calibri"/>
      <family val="2"/>
      <scheme val="minor"/>
    </font>
    <font>
      <sz val="8"/>
      <name val="Calibri"/>
      <family val="2"/>
      <scheme val="minor"/>
    </font>
    <font>
      <sz val="11"/>
      <color theme="1"/>
      <name val="Calibri Light"/>
      <family val="2"/>
      <scheme val="major"/>
    </font>
    <font>
      <sz val="11"/>
      <name val="Calibri Light"/>
      <family val="2"/>
      <scheme val="major"/>
    </font>
    <font>
      <sz val="16"/>
      <color theme="1"/>
      <name val="Arial"/>
      <family val="2"/>
    </font>
    <font>
      <u/>
      <sz val="16"/>
      <color theme="10"/>
      <name val="Arial"/>
      <family val="2"/>
    </font>
    <font>
      <u/>
      <sz val="16"/>
      <color theme="10"/>
      <name val="Calibri"/>
      <family val="2"/>
      <scheme val="minor"/>
    </font>
    <font>
      <sz val="16"/>
      <color theme="1"/>
      <name val="Calibri Light"/>
      <family val="2"/>
      <scheme val="major"/>
    </font>
    <font>
      <sz val="16"/>
      <name val="Calibri Light"/>
      <family val="2"/>
      <scheme val="major"/>
    </font>
    <font>
      <sz val="18"/>
      <color theme="1"/>
      <name val="Arial"/>
      <family val="2"/>
    </font>
    <font>
      <u/>
      <sz val="18"/>
      <color theme="10"/>
      <name val="Calibri"/>
      <family val="2"/>
      <scheme val="minor"/>
    </font>
  </fonts>
  <fills count="5">
    <fill>
      <patternFill patternType="none"/>
    </fill>
    <fill>
      <patternFill patternType="gray125"/>
    </fill>
    <fill>
      <patternFill patternType="solid">
        <fgColor rgb="FF00CC99"/>
        <bgColor indexed="64"/>
      </patternFill>
    </fill>
    <fill>
      <patternFill patternType="solid">
        <fgColor theme="7" tint="0.79998168889431442"/>
        <bgColor indexed="64"/>
      </patternFill>
    </fill>
    <fill>
      <patternFill patternType="solid">
        <fgColor rgb="FFFFFF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0" fontId="1" fillId="0" borderId="0" applyNumberFormat="0" applyFill="0" applyBorder="0" applyAlignment="0" applyProtection="0"/>
    <xf numFmtId="9" fontId="2" fillId="0" borderId="0" applyFont="0" applyFill="0" applyBorder="0" applyAlignment="0" applyProtection="0"/>
  </cellStyleXfs>
  <cellXfs count="159">
    <xf numFmtId="0" fontId="0" fillId="0" borderId="0" xfId="0"/>
    <xf numFmtId="0" fontId="3" fillId="0" borderId="0" xfId="0" applyFont="1" applyAlignment="1">
      <alignment horizontal="center" vertical="center" wrapText="1"/>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5" fillId="0" borderId="1" xfId="1" applyFont="1" applyFill="1" applyBorder="1" applyAlignment="1">
      <alignment horizontal="center" vertical="center" wrapText="1"/>
    </xf>
    <xf numFmtId="0" fontId="8" fillId="0" borderId="1" xfId="0" applyFont="1" applyBorder="1" applyAlignment="1">
      <alignment horizontal="center" vertical="center" wrapText="1"/>
    </xf>
    <xf numFmtId="16" fontId="3" fillId="0" borderId="1" xfId="0" applyNumberFormat="1" applyFont="1" applyBorder="1" applyAlignment="1">
      <alignment horizontal="center" vertical="center" wrapText="1"/>
    </xf>
    <xf numFmtId="0" fontId="3" fillId="0" borderId="2" xfId="0" applyFont="1" applyBorder="1" applyAlignment="1">
      <alignment horizontal="center" vertical="center" wrapText="1"/>
    </xf>
    <xf numFmtId="0" fontId="9" fillId="2" borderId="1" xfId="0" applyFont="1" applyFill="1" applyBorder="1" applyAlignment="1">
      <alignment horizontal="center" vertical="center" wrapText="1"/>
    </xf>
    <xf numFmtId="0" fontId="1" fillId="0" borderId="0" xfId="1" applyFill="1" applyBorder="1" applyAlignment="1">
      <alignment horizontal="center" vertical="center" wrapText="1"/>
    </xf>
    <xf numFmtId="0" fontId="10" fillId="0" borderId="0" xfId="0" applyFont="1"/>
    <xf numFmtId="0" fontId="3" fillId="0" borderId="1" xfId="0" applyFont="1" applyBorder="1" applyAlignment="1">
      <alignment horizontal="center" vertical="center"/>
    </xf>
    <xf numFmtId="0" fontId="3" fillId="0" borderId="1" xfId="0" applyFont="1" applyBorder="1"/>
    <xf numFmtId="0" fontId="3" fillId="0" borderId="0" xfId="0" applyFont="1" applyAlignment="1">
      <alignment horizontal="left"/>
    </xf>
    <xf numFmtId="0" fontId="3" fillId="0" borderId="0" xfId="0" applyFont="1"/>
    <xf numFmtId="0" fontId="7" fillId="0" borderId="1" xfId="0" applyFont="1" applyBorder="1" applyAlignment="1">
      <alignment vertical="center" wrapText="1"/>
    </xf>
    <xf numFmtId="0" fontId="7" fillId="0" borderId="0" xfId="0" applyFont="1" applyAlignment="1">
      <alignment vertical="center" wrapText="1"/>
    </xf>
    <xf numFmtId="0" fontId="7" fillId="0" borderId="0" xfId="0" applyFont="1" applyAlignment="1">
      <alignment wrapText="1"/>
    </xf>
    <xf numFmtId="0" fontId="11" fillId="0" borderId="0" xfId="0" applyFont="1"/>
    <xf numFmtId="9" fontId="10" fillId="0" borderId="0" xfId="2" applyFont="1"/>
    <xf numFmtId="0" fontId="10" fillId="0" borderId="0" xfId="2" applyNumberFormat="1" applyFont="1"/>
    <xf numFmtId="9" fontId="3" fillId="0" borderId="1" xfId="2" applyFont="1" applyFill="1" applyBorder="1" applyAlignment="1">
      <alignment horizontal="center" vertical="center" wrapText="1"/>
    </xf>
    <xf numFmtId="0" fontId="12" fillId="0" borderId="0" xfId="0" applyFont="1"/>
    <xf numFmtId="0" fontId="12" fillId="0" borderId="0" xfId="0" applyFont="1" applyAlignment="1">
      <alignment horizontal="center" vertical="center"/>
    </xf>
    <xf numFmtId="0" fontId="12" fillId="0" borderId="0" xfId="0" applyFont="1" applyAlignment="1">
      <alignment horizontal="center" vertical="center" wrapText="1"/>
    </xf>
    <xf numFmtId="0" fontId="3" fillId="4" borderId="1" xfId="0" applyFont="1" applyFill="1" applyBorder="1" applyAlignment="1">
      <alignment horizontal="center" vertical="center" wrapText="1"/>
    </xf>
    <xf numFmtId="0" fontId="1" fillId="0" borderId="1" xfId="1" applyFill="1" applyBorder="1" applyAlignment="1">
      <alignment horizontal="center" vertical="center" wrapText="1"/>
    </xf>
    <xf numFmtId="0" fontId="12" fillId="0" borderId="1" xfId="0" applyFont="1" applyBorder="1" applyAlignment="1">
      <alignment horizontal="center" vertical="center"/>
    </xf>
    <xf numFmtId="0" fontId="3" fillId="0" borderId="0" xfId="0" applyFont="1" applyAlignment="1">
      <alignment horizontal="center" vertical="center"/>
    </xf>
    <xf numFmtId="0" fontId="3" fillId="0" borderId="0" xfId="0" applyFont="1" applyAlignment="1">
      <alignment vertical="center" wrapText="1"/>
    </xf>
    <xf numFmtId="0" fontId="7" fillId="0" borderId="0" xfId="0" applyFont="1" applyAlignment="1">
      <alignment horizontal="left" vertical="center" wrapText="1"/>
    </xf>
    <xf numFmtId="0" fontId="3" fillId="0" borderId="0" xfId="0" applyFont="1" applyAlignment="1">
      <alignment horizontal="left" vertical="center" wrapText="1"/>
    </xf>
    <xf numFmtId="0" fontId="3" fillId="0" borderId="0" xfId="0" applyFont="1" applyAlignment="1">
      <alignment wrapText="1"/>
    </xf>
    <xf numFmtId="0" fontId="7" fillId="0" borderId="0" xfId="0" applyFont="1" applyAlignment="1">
      <alignment horizontal="left" vertical="center"/>
    </xf>
    <xf numFmtId="0" fontId="3" fillId="0" borderId="0" xfId="0" applyFont="1" applyAlignment="1">
      <alignment horizontal="left" vertical="center"/>
    </xf>
    <xf numFmtId="0" fontId="13" fillId="2" borderId="0" xfId="0" applyFont="1" applyFill="1" applyAlignment="1">
      <alignment horizontal="center" vertical="center" wrapText="1"/>
    </xf>
    <xf numFmtId="0" fontId="14" fillId="0" borderId="0" xfId="0" applyFont="1"/>
    <xf numFmtId="0" fontId="13" fillId="2" borderId="0" xfId="0" applyFont="1" applyFill="1" applyAlignment="1">
      <alignment horizontal="left" vertical="center" wrapText="1"/>
    </xf>
    <xf numFmtId="0" fontId="15" fillId="2" borderId="0" xfId="0" applyFont="1" applyFill="1" applyAlignment="1">
      <alignment horizontal="center" vertical="center" wrapText="1"/>
    </xf>
    <xf numFmtId="0" fontId="0" fillId="0" borderId="0" xfId="0" applyAlignment="1">
      <alignment horizontal="center" vertical="center"/>
    </xf>
    <xf numFmtId="0" fontId="4" fillId="3" borderId="1" xfId="0" applyFont="1" applyFill="1" applyBorder="1"/>
    <xf numFmtId="9" fontId="3" fillId="0" borderId="3" xfId="2" applyFont="1" applyFill="1" applyBorder="1"/>
    <xf numFmtId="0" fontId="3" fillId="0" borderId="3" xfId="0" applyFont="1" applyBorder="1"/>
    <xf numFmtId="0" fontId="3" fillId="0" borderId="2" xfId="0" applyFont="1" applyBorder="1"/>
    <xf numFmtId="0" fontId="3" fillId="3" borderId="2" xfId="0" applyFont="1" applyFill="1" applyBorder="1"/>
    <xf numFmtId="9" fontId="3" fillId="0" borderId="0" xfId="2" applyFont="1" applyFill="1" applyBorder="1"/>
    <xf numFmtId="0" fontId="12" fillId="0" borderId="0" xfId="0" applyFont="1" applyAlignment="1">
      <alignment vertical="center"/>
    </xf>
    <xf numFmtId="9" fontId="3" fillId="0" borderId="0" xfId="2" applyFont="1" applyFill="1" applyBorder="1" applyAlignment="1">
      <alignment vertical="center"/>
    </xf>
    <xf numFmtId="9" fontId="12" fillId="0" borderId="0" xfId="2" applyFont="1" applyBorder="1" applyAlignment="1">
      <alignment vertical="center"/>
    </xf>
    <xf numFmtId="9" fontId="12" fillId="0" borderId="1" xfId="2" applyFont="1" applyBorder="1" applyAlignment="1">
      <alignment horizontal="center" vertical="center"/>
    </xf>
    <xf numFmtId="0" fontId="16" fillId="0" borderId="4" xfId="0" applyFont="1" applyBorder="1" applyAlignment="1">
      <alignment horizontal="center" vertical="center" wrapText="1"/>
    </xf>
    <xf numFmtId="0" fontId="16" fillId="0" borderId="2" xfId="0" applyFont="1" applyBorder="1" applyAlignment="1">
      <alignment horizontal="center" vertical="center" wrapText="1"/>
    </xf>
    <xf numFmtId="0" fontId="16" fillId="0" borderId="2" xfId="0" applyFont="1" applyBorder="1" applyAlignment="1">
      <alignment horizontal="center" vertical="center"/>
    </xf>
    <xf numFmtId="0" fontId="16" fillId="0" borderId="5" xfId="0" applyFont="1" applyBorder="1" applyAlignment="1">
      <alignment horizontal="center" vertical="center" wrapText="1"/>
    </xf>
    <xf numFmtId="0" fontId="11" fillId="0" borderId="6" xfId="0" applyFont="1" applyBorder="1" applyAlignment="1">
      <alignment horizontal="center" vertical="center"/>
    </xf>
    <xf numFmtId="0" fontId="11" fillId="0" borderId="3" xfId="0" applyFont="1" applyBorder="1" applyAlignment="1">
      <alignment horizontal="center" vertical="center"/>
    </xf>
    <xf numFmtId="0" fontId="11" fillId="0" borderId="7" xfId="0" applyFont="1" applyBorder="1" applyAlignment="1">
      <alignment horizontal="center" vertical="center"/>
    </xf>
    <xf numFmtId="0" fontId="0" fillId="0" borderId="0" xfId="0" applyAlignment="1">
      <alignment horizontal="left" vertical="center"/>
    </xf>
    <xf numFmtId="0" fontId="1" fillId="0" borderId="0" xfId="1"/>
    <xf numFmtId="0" fontId="0" fillId="0" borderId="1" xfId="0" applyBorder="1" applyAlignment="1">
      <alignment horizontal="center" vertical="center" wrapText="1"/>
    </xf>
    <xf numFmtId="0" fontId="0" fillId="0" borderId="0" xfId="0" applyAlignment="1">
      <alignment wrapText="1"/>
    </xf>
    <xf numFmtId="0" fontId="0" fillId="0" borderId="1" xfId="0" applyBorder="1" applyAlignment="1">
      <alignment horizontal="left" vertical="center" wrapText="1"/>
    </xf>
    <xf numFmtId="0" fontId="0" fillId="0" borderId="0" xfId="0" applyAlignment="1">
      <alignment horizontal="left" vertical="center" wrapText="1"/>
    </xf>
    <xf numFmtId="0" fontId="0" fillId="0" borderId="1" xfId="0" applyBorder="1" applyAlignment="1">
      <alignment wrapText="1"/>
    </xf>
    <xf numFmtId="0" fontId="0" fillId="0" borderId="8" xfId="0" applyBorder="1" applyAlignment="1">
      <alignment horizontal="left" vertical="center" wrapText="1"/>
    </xf>
    <xf numFmtId="0" fontId="17" fillId="4" borderId="9" xfId="0" applyFont="1" applyFill="1" applyBorder="1" applyAlignment="1">
      <alignment horizontal="center" vertical="center" wrapText="1"/>
    </xf>
    <xf numFmtId="0" fontId="17" fillId="4" borderId="1" xfId="0" applyFont="1" applyFill="1" applyBorder="1" applyAlignment="1">
      <alignment horizontal="center" vertical="center" wrapText="1"/>
    </xf>
    <xf numFmtId="0" fontId="0" fillId="0" borderId="0" xfId="0" applyAlignment="1">
      <alignment horizontal="center" vertical="center" wrapText="1"/>
    </xf>
    <xf numFmtId="0" fontId="1" fillId="0" borderId="9" xfId="1" applyBorder="1" applyAlignment="1">
      <alignment vertical="center" wrapText="1"/>
    </xf>
    <xf numFmtId="0" fontId="0" fillId="0" borderId="1" xfId="0" applyBorder="1" applyAlignment="1">
      <alignment vertical="center" wrapText="1"/>
    </xf>
    <xf numFmtId="0" fontId="0" fillId="0" borderId="0" xfId="0" applyAlignment="1">
      <alignment vertical="center" wrapText="1"/>
    </xf>
    <xf numFmtId="0" fontId="1" fillId="0" borderId="1" xfId="1" applyBorder="1" applyAlignment="1">
      <alignment wrapText="1"/>
    </xf>
    <xf numFmtId="0" fontId="0" fillId="0" borderId="9" xfId="0" applyBorder="1" applyAlignment="1">
      <alignment horizontal="left" vertical="center" wrapText="1"/>
    </xf>
    <xf numFmtId="0" fontId="0" fillId="0" borderId="0" xfId="0" applyAlignment="1">
      <alignment horizontal="left" vertical="center" indent="1"/>
    </xf>
    <xf numFmtId="0" fontId="1" fillId="0" borderId="0" xfId="1" applyAlignment="1">
      <alignment horizontal="left" vertical="center" indent="1"/>
    </xf>
    <xf numFmtId="0" fontId="18" fillId="0" borderId="0" xfId="0" applyFont="1" applyAlignment="1">
      <alignment wrapText="1"/>
    </xf>
    <xf numFmtId="0" fontId="18" fillId="0" borderId="0" xfId="1" applyFont="1" applyAlignment="1">
      <alignment vertical="center" wrapText="1"/>
    </xf>
    <xf numFmtId="0" fontId="19" fillId="0" borderId="0" xfId="0" applyFont="1" applyAlignment="1">
      <alignment vertical="center" wrapText="1"/>
    </xf>
    <xf numFmtId="0" fontId="18" fillId="0" borderId="0" xfId="1" applyFont="1" applyAlignment="1">
      <alignment wrapText="1"/>
    </xf>
    <xf numFmtId="0" fontId="1" fillId="0" borderId="0" xfId="1" applyAlignment="1">
      <alignment horizontal="left" vertical="center" wrapText="1" indent="1"/>
    </xf>
    <xf numFmtId="0" fontId="1" fillId="0" borderId="0" xfId="1" applyAlignment="1">
      <alignment wrapText="1"/>
    </xf>
    <xf numFmtId="0" fontId="10" fillId="0" borderId="1" xfId="2" applyNumberFormat="1" applyFont="1" applyBorder="1"/>
    <xf numFmtId="9" fontId="10" fillId="0" borderId="1" xfId="2" applyFont="1" applyBorder="1"/>
    <xf numFmtId="0" fontId="11" fillId="0" borderId="1" xfId="0" applyFont="1" applyBorder="1"/>
    <xf numFmtId="0" fontId="7" fillId="4" borderId="1" xfId="0" applyFont="1" applyFill="1" applyBorder="1" applyAlignment="1">
      <alignment wrapText="1"/>
    </xf>
    <xf numFmtId="0" fontId="10" fillId="4" borderId="1" xfId="2" applyNumberFormat="1" applyFont="1" applyFill="1" applyBorder="1"/>
    <xf numFmtId="9" fontId="10" fillId="4" borderId="1" xfId="2" applyFont="1" applyFill="1" applyBorder="1"/>
    <xf numFmtId="0" fontId="10" fillId="0" borderId="1" xfId="0" applyFont="1" applyBorder="1"/>
    <xf numFmtId="0" fontId="7" fillId="4" borderId="1" xfId="0" applyFont="1" applyFill="1" applyBorder="1" applyAlignment="1">
      <alignment vertical="center" wrapText="1"/>
    </xf>
    <xf numFmtId="0" fontId="10" fillId="4" borderId="1" xfId="0" applyFont="1" applyFill="1" applyBorder="1"/>
    <xf numFmtId="0" fontId="0" fillId="0" borderId="1" xfId="0" applyBorder="1"/>
    <xf numFmtId="0" fontId="9" fillId="2" borderId="0" xfId="0" applyFont="1" applyFill="1" applyAlignment="1">
      <alignment horizontal="center" vertical="center" wrapText="1"/>
    </xf>
    <xf numFmtId="0" fontId="0" fillId="0" borderId="0" xfId="0" applyAlignment="1">
      <alignment horizontal="center"/>
    </xf>
    <xf numFmtId="0" fontId="9" fillId="2" borderId="0" xfId="0" applyFont="1" applyFill="1" applyAlignment="1">
      <alignment horizontal="left" vertical="center" wrapText="1"/>
    </xf>
    <xf numFmtId="0" fontId="3" fillId="0" borderId="1" xfId="0" applyFont="1" applyBorder="1" applyAlignment="1">
      <alignment horizontal="left" vertical="center" wrapText="1"/>
    </xf>
    <xf numFmtId="0" fontId="0" fillId="0" borderId="0" xfId="0" applyAlignment="1">
      <alignment horizontal="left"/>
    </xf>
    <xf numFmtId="0" fontId="7" fillId="0" borderId="11" xfId="0" applyFont="1" applyBorder="1" applyAlignment="1">
      <alignment horizontal="center" vertical="center" wrapText="1"/>
    </xf>
    <xf numFmtId="0" fontId="7" fillId="0" borderId="0" xfId="0" applyFont="1" applyAlignment="1">
      <alignment horizontal="center" vertical="center" wrapText="1"/>
    </xf>
    <xf numFmtId="0" fontId="20" fillId="0" borderId="1" xfId="0" applyFont="1" applyBorder="1" applyAlignment="1">
      <alignment horizontal="center" vertical="center" wrapText="1"/>
    </xf>
    <xf numFmtId="0" fontId="7" fillId="0" borderId="1" xfId="0" applyFont="1" applyBorder="1" applyAlignment="1">
      <alignment horizontal="left" vertical="center" wrapText="1"/>
    </xf>
    <xf numFmtId="0" fontId="7" fillId="0" borderId="8" xfId="0" applyFont="1" applyBorder="1" applyAlignment="1">
      <alignment horizontal="left" vertical="center" wrapText="1"/>
    </xf>
    <xf numFmtId="0" fontId="16" fillId="0" borderId="0" xfId="0" applyFont="1" applyAlignment="1">
      <alignment wrapText="1"/>
    </xf>
    <xf numFmtId="15" fontId="0" fillId="0" borderId="1" xfId="0" applyNumberFormat="1" applyBorder="1" applyAlignment="1">
      <alignment horizontal="center" vertical="center"/>
    </xf>
    <xf numFmtId="0" fontId="3" fillId="0" borderId="1" xfId="0" quotePrefix="1" applyFont="1" applyBorder="1" applyAlignment="1">
      <alignment horizontal="center" vertical="center" wrapText="1"/>
    </xf>
    <xf numFmtId="0" fontId="1" fillId="0" borderId="0" xfId="1" applyAlignment="1">
      <alignment vertical="center"/>
    </xf>
    <xf numFmtId="0" fontId="3" fillId="0" borderId="1" xfId="0" applyFont="1" applyBorder="1" applyAlignment="1">
      <alignment vertical="center" wrapText="1"/>
    </xf>
    <xf numFmtId="0" fontId="7" fillId="0" borderId="1" xfId="0" applyFont="1" applyBorder="1" applyAlignment="1">
      <alignment horizontal="left" vertical="center"/>
    </xf>
    <xf numFmtId="0" fontId="3" fillId="0" borderId="1" xfId="0" applyFont="1" applyBorder="1" applyAlignment="1">
      <alignment horizontal="left" vertical="center"/>
    </xf>
    <xf numFmtId="0" fontId="10" fillId="0" borderId="4" xfId="0" applyFont="1" applyBorder="1"/>
    <xf numFmtId="0" fontId="10" fillId="0" borderId="2" xfId="0" applyFont="1" applyBorder="1"/>
    <xf numFmtId="0" fontId="10" fillId="0" borderId="5" xfId="0" applyFont="1" applyBorder="1"/>
    <xf numFmtId="9" fontId="3" fillId="0" borderId="1" xfId="2" applyFont="1" applyBorder="1"/>
    <xf numFmtId="9" fontId="3" fillId="0" borderId="12" xfId="2" applyFont="1" applyBorder="1"/>
    <xf numFmtId="9" fontId="3" fillId="0" borderId="7" xfId="2" applyFont="1" applyBorder="1"/>
    <xf numFmtId="9" fontId="0" fillId="0" borderId="1" xfId="2" applyFont="1" applyBorder="1"/>
    <xf numFmtId="0" fontId="0" fillId="0" borderId="0" xfId="0" pivotButton="1"/>
    <xf numFmtId="0" fontId="9" fillId="2" borderId="0" xfId="0" applyFont="1" applyFill="1" applyAlignment="1" applyProtection="1">
      <alignment horizontal="center" vertical="center" wrapText="1"/>
      <protection locked="0"/>
    </xf>
    <xf numFmtId="0" fontId="3" fillId="0" borderId="1" xfId="0" applyFont="1" applyBorder="1" applyAlignment="1" applyProtection="1">
      <alignment horizontal="center" vertical="center" wrapText="1"/>
      <protection locked="0"/>
    </xf>
    <xf numFmtId="0" fontId="3" fillId="0" borderId="0" xfId="0" applyFont="1" applyAlignment="1" applyProtection="1">
      <alignment horizontal="center" vertical="center" wrapText="1"/>
      <protection locked="0"/>
    </xf>
    <xf numFmtId="0" fontId="0" fillId="0" borderId="0" xfId="0" applyAlignment="1" applyProtection="1">
      <alignment horizontal="left"/>
      <protection locked="0"/>
    </xf>
    <xf numFmtId="0" fontId="9" fillId="2" borderId="0" xfId="0" applyFont="1" applyFill="1" applyAlignment="1" applyProtection="1">
      <alignment horizontal="left" vertical="center" wrapText="1"/>
      <protection locked="0"/>
    </xf>
    <xf numFmtId="0" fontId="3" fillId="0" borderId="1" xfId="0" applyFont="1" applyBorder="1" applyAlignment="1" applyProtection="1">
      <alignment horizontal="left" vertical="center" wrapText="1"/>
      <protection locked="0"/>
    </xf>
    <xf numFmtId="9" fontId="0" fillId="0" borderId="0" xfId="2" applyFont="1"/>
    <xf numFmtId="0" fontId="0" fillId="4" borderId="0" xfId="0" applyFill="1"/>
    <xf numFmtId="9" fontId="3" fillId="0" borderId="0" xfId="2" applyFont="1"/>
    <xf numFmtId="0" fontId="3" fillId="0" borderId="1" xfId="0" applyFont="1" applyBorder="1" applyAlignment="1">
      <alignment horizontal="center" wrapText="1"/>
    </xf>
    <xf numFmtId="0" fontId="22" fillId="0" borderId="12" xfId="0" applyFont="1" applyBorder="1" applyAlignment="1">
      <alignment horizontal="center" vertical="center" wrapText="1"/>
    </xf>
    <xf numFmtId="0" fontId="23" fillId="0" borderId="8" xfId="0" applyFont="1" applyBorder="1" applyAlignment="1">
      <alignment vertical="center" wrapText="1"/>
    </xf>
    <xf numFmtId="0" fontId="22" fillId="0" borderId="0" xfId="0" applyFont="1" applyAlignment="1">
      <alignment horizontal="center" vertical="center" wrapText="1"/>
    </xf>
    <xf numFmtId="0" fontId="23" fillId="0" borderId="13" xfId="0" applyFont="1" applyBorder="1" applyAlignment="1">
      <alignment horizontal="left" vertical="center" wrapText="1"/>
    </xf>
    <xf numFmtId="0" fontId="22" fillId="0" borderId="13" xfId="0" applyFont="1" applyBorder="1" applyAlignment="1">
      <alignment horizontal="left" vertical="center"/>
    </xf>
    <xf numFmtId="0" fontId="23" fillId="0" borderId="13" xfId="0" applyFont="1" applyBorder="1" applyAlignment="1">
      <alignment horizontal="left" vertical="center"/>
    </xf>
    <xf numFmtId="0" fontId="23" fillId="0" borderId="13" xfId="0" applyFont="1" applyBorder="1" applyAlignment="1">
      <alignment vertical="center" wrapText="1"/>
    </xf>
    <xf numFmtId="0" fontId="22" fillId="0" borderId="13" xfId="0" applyFont="1" applyBorder="1" applyAlignment="1">
      <alignment horizontal="center" vertical="center" wrapText="1"/>
    </xf>
    <xf numFmtId="0" fontId="23" fillId="0" borderId="0" xfId="0" applyFont="1" applyAlignment="1">
      <alignment horizontal="left" vertical="center" wrapText="1"/>
    </xf>
    <xf numFmtId="0" fontId="22" fillId="0" borderId="0" xfId="0" applyFont="1" applyAlignment="1">
      <alignment horizontal="left" vertical="center"/>
    </xf>
    <xf numFmtId="0" fontId="23" fillId="0" borderId="0" xfId="0" applyFont="1" applyAlignment="1">
      <alignment horizontal="left" vertical="center"/>
    </xf>
    <xf numFmtId="0" fontId="23" fillId="0" borderId="0" xfId="0" applyFont="1" applyAlignment="1">
      <alignment vertical="center" wrapText="1"/>
    </xf>
    <xf numFmtId="0" fontId="24" fillId="0" borderId="1" xfId="0" applyFont="1" applyBorder="1" applyAlignment="1">
      <alignment horizontal="center" vertical="center" wrapText="1"/>
    </xf>
    <xf numFmtId="0" fontId="24" fillId="0" borderId="0" xfId="0" applyFont="1" applyAlignment="1">
      <alignment horizontal="center" vertical="center" wrapText="1"/>
    </xf>
    <xf numFmtId="0" fontId="25" fillId="0" borderId="1" xfId="1" applyFont="1" applyFill="1" applyBorder="1" applyAlignment="1">
      <alignment horizontal="center" vertical="center" wrapText="1"/>
    </xf>
    <xf numFmtId="0" fontId="26" fillId="0" borderId="0" xfId="1" applyFont="1" applyFill="1" applyBorder="1" applyAlignment="1">
      <alignment horizontal="center" vertical="center" wrapText="1"/>
    </xf>
    <xf numFmtId="0" fontId="15" fillId="2" borderId="1" xfId="0" applyFont="1" applyFill="1" applyBorder="1" applyAlignment="1">
      <alignment horizontal="center" vertical="center" wrapText="1"/>
    </xf>
    <xf numFmtId="0" fontId="27" fillId="0" borderId="12" xfId="0" applyFont="1" applyBorder="1" applyAlignment="1">
      <alignment horizontal="center" vertical="center" wrapText="1"/>
    </xf>
    <xf numFmtId="0" fontId="27" fillId="0" borderId="0" xfId="0" applyFont="1" applyAlignment="1">
      <alignment horizontal="center" vertical="center" wrapText="1"/>
    </xf>
    <xf numFmtId="0" fontId="28" fillId="0" borderId="13" xfId="0" applyFont="1" applyBorder="1" applyAlignment="1">
      <alignment horizontal="center" vertical="center" wrapText="1"/>
    </xf>
    <xf numFmtId="0" fontId="28" fillId="0" borderId="0" xfId="0" applyFont="1" applyAlignment="1">
      <alignment horizontal="center" vertical="center" wrapText="1"/>
    </xf>
    <xf numFmtId="0" fontId="27" fillId="0" borderId="8" xfId="0" applyFont="1" applyBorder="1"/>
    <xf numFmtId="0" fontId="29" fillId="0" borderId="1" xfId="0" applyFont="1" applyBorder="1" applyAlignment="1">
      <alignment horizontal="center" vertical="center" wrapText="1"/>
    </xf>
    <xf numFmtId="0" fontId="30" fillId="0" borderId="0" xfId="1" applyFont="1" applyFill="1" applyBorder="1" applyAlignment="1">
      <alignment horizontal="center" vertical="center" wrapText="1"/>
    </xf>
    <xf numFmtId="0" fontId="29" fillId="0" borderId="0" xfId="0" applyFont="1" applyAlignment="1">
      <alignment horizontal="center" vertical="center" wrapText="1"/>
    </xf>
    <xf numFmtId="0" fontId="1" fillId="0" borderId="1" xfId="1" applyBorder="1" applyAlignment="1">
      <alignment horizontal="center" vertical="center" wrapText="1"/>
    </xf>
    <xf numFmtId="0" fontId="1" fillId="0" borderId="0" xfId="1" applyAlignment="1">
      <alignment horizontal="center" vertical="center" wrapText="1"/>
    </xf>
    <xf numFmtId="0" fontId="0" fillId="0" borderId="3" xfId="0" applyBorder="1" applyAlignment="1">
      <alignment horizontal="center" vertical="center" wrapText="1"/>
    </xf>
    <xf numFmtId="0" fontId="0" fillId="0" borderId="10" xfId="0"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xf>
    <xf numFmtId="0" fontId="3" fillId="3" borderId="2" xfId="0" applyFont="1" applyFill="1" applyBorder="1" applyAlignment="1">
      <alignment horizontal="center"/>
    </xf>
  </cellXfs>
  <cellStyles count="3">
    <cellStyle name="Lien hypertexte" xfId="1" builtinId="8"/>
    <cellStyle name="Normal" xfId="0" builtinId="0"/>
    <cellStyle name="Pourcentage" xfId="2" builtinId="5"/>
  </cellStyles>
  <dxfs count="102">
    <dxf>
      <font>
        <b/>
        <i/>
        <color rgb="FFFF0000"/>
      </font>
    </dxf>
    <dxf>
      <font>
        <b/>
        <i/>
        <color rgb="FFFF0000"/>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border diagonalUp="0" diagonalDown="0" outline="0">
        <left style="thin">
          <color indexed="64"/>
        </left>
        <right/>
        <top style="thin">
          <color indexed="64"/>
        </top>
        <bottom style="thin">
          <color indexed="64"/>
        </bottom>
      </border>
    </dxf>
    <dxf>
      <font>
        <strike val="0"/>
        <outline val="0"/>
        <shadow val="0"/>
        <u val="none"/>
        <vertAlign val="baseline"/>
        <sz val="12"/>
        <color theme="1"/>
        <name val="Arial"/>
        <family val="2"/>
        <scheme val="none"/>
      </font>
      <numFmt numFmtId="0" formatCode="Genera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name val="Arial"/>
        <family val="2"/>
        <scheme val="none"/>
      </font>
    </dxf>
    <dxf>
      <border>
        <bottom style="thin">
          <color indexed="64"/>
        </bottom>
      </border>
    </dxf>
    <dxf>
      <font>
        <b val="0"/>
        <i val="0"/>
        <strike val="0"/>
        <condense val="0"/>
        <extend val="0"/>
        <outline val="0"/>
        <shadow val="0"/>
        <u val="none"/>
        <vertAlign val="baseline"/>
        <sz val="11"/>
        <color theme="1"/>
        <name val="Arial"/>
        <family val="2"/>
        <scheme val="none"/>
      </font>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none"/>
      </font>
      <alignment horizontal="center" vertical="center" textRotation="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none"/>
      </font>
      <alignment horizontal="center" vertical="center" textRotation="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alignment horizontal="center" vertical="center" textRotation="0" indent="0" justifyLastLine="0" shrinkToFit="0" readingOrder="0"/>
    </dxf>
    <dxf>
      <border>
        <bottom style="thin">
          <color indexed="64"/>
        </bottom>
      </border>
    </dxf>
    <dxf>
      <font>
        <strike val="0"/>
        <outline val="0"/>
        <shadow val="0"/>
        <u val="none"/>
        <vertAlign val="baseline"/>
        <sz val="11"/>
        <color auto="1"/>
      </font>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FF0000"/>
      </font>
    </dxf>
    <dxf>
      <font>
        <color rgb="FFFF0000"/>
      </font>
    </dxf>
    <dxf>
      <font>
        <color rgb="FFFF0000"/>
      </font>
    </dxf>
    <dxf>
      <font>
        <color rgb="FFFF0000"/>
      </font>
    </dxf>
    <dxf>
      <font>
        <color rgb="FFFF0000"/>
      </font>
    </dxf>
    <dxf>
      <font>
        <color rgb="FFFF0000"/>
      </font>
    </dxf>
    <dxf>
      <font>
        <b/>
        <i/>
        <color rgb="FFFF0000"/>
      </font>
    </dxf>
    <dxf>
      <font>
        <b/>
        <i/>
        <color rgb="FFFF0000"/>
      </font>
    </dxf>
    <dxf>
      <font>
        <b/>
        <i/>
        <color rgb="FFFF0000"/>
      </font>
    </dxf>
    <dxf>
      <font>
        <b/>
        <i/>
        <color rgb="FFFF0000"/>
      </font>
    </dxf>
    <dxf>
      <font>
        <b/>
        <i/>
        <color rgb="FFFF0000"/>
      </font>
    </dxf>
    <dxf>
      <font>
        <b val="0"/>
        <i val="0"/>
        <strike val="0"/>
        <condense val="0"/>
        <extend val="0"/>
        <outline val="0"/>
        <shadow val="0"/>
        <u val="none"/>
        <vertAlign val="baseline"/>
        <sz val="11"/>
        <color auto="1"/>
        <name val="Arial"/>
        <family val="2"/>
        <scheme val="none"/>
      </font>
      <alignment horizontal="center" vertical="center" textRotation="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family val="2"/>
        <scheme val="none"/>
      </font>
      <alignment horizontal="center" vertical="center" textRotation="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alignment horizontal="center" vertical="center" textRotation="0" indent="0" justifyLastLine="0" shrinkToFit="0" readingOrder="0"/>
    </dxf>
    <dxf>
      <border>
        <bottom style="thin">
          <color indexed="64"/>
        </bottom>
      </border>
    </dxf>
    <dxf>
      <font>
        <strike val="0"/>
        <outline val="0"/>
        <shadow val="0"/>
        <u val="none"/>
        <vertAlign val="baseline"/>
        <sz val="11"/>
        <color auto="1"/>
      </font>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s>
  <tableStyles count="0" defaultTableStyle="TableStyleMedium2" defaultPivotStyle="PivotStyleLight16"/>
  <colors>
    <mruColors>
      <color rgb="FFCCFFFF"/>
      <color rgb="FF00CC99"/>
      <color rgb="FF07EBAF"/>
      <color rgb="FF66FFFF"/>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pivotCacheDefinition" Target="pivotCache/pivotCacheDefinition5.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[20220425_CADASTRESEM.xlsx]Feuil2!Tableau croisé dynamique8</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Feuil2!$C$3</c:f>
              <c:strCache>
                <c:ptCount val="1"/>
                <c:pt idx="0">
                  <c:v>Total</c:v>
                </c:pt>
              </c:strCache>
            </c:strRef>
          </c:tx>
          <c:explosion val="21"/>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9CBD-477D-9EB7-A8115101DF38}"/>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CBD-477D-9EB7-A8115101DF38}"/>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9CBD-477D-9EB7-A8115101DF38}"/>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CBD-477D-9EB7-A8115101DF38}"/>
              </c:ext>
            </c:extLst>
          </c:dPt>
          <c:dPt>
            <c:idx val="4"/>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9CBD-477D-9EB7-A8115101DF38}"/>
              </c:ext>
            </c:extLst>
          </c:dPt>
          <c:dPt>
            <c:idx val="5"/>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CBD-477D-9EB7-A8115101DF38}"/>
              </c:ext>
            </c:extLst>
          </c:dPt>
          <c:dPt>
            <c:idx val="6"/>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9CBD-477D-9EB7-A8115101DF38}"/>
              </c:ext>
            </c:extLst>
          </c:dPt>
          <c:dPt>
            <c:idx val="7"/>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9CBD-477D-9EB7-A8115101DF38}"/>
              </c:ext>
            </c:extLst>
          </c:dPt>
          <c:dPt>
            <c:idx val="8"/>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9CBD-477D-9EB7-A8115101DF38}"/>
              </c:ext>
            </c:extLst>
          </c:dPt>
          <c:dPt>
            <c:idx val="9"/>
            <c:bubble3D val="0"/>
            <c:spPr>
              <a:solidFill>
                <a:schemeClr val="accent6">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9CBD-477D-9EB7-A8115101DF38}"/>
              </c:ext>
            </c:extLst>
          </c:dPt>
          <c:dPt>
            <c:idx val="10"/>
            <c:bubble3D val="0"/>
            <c:spPr>
              <a:solidFill>
                <a:schemeClr val="accent5">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C-9CBD-477D-9EB7-A8115101DF38}"/>
              </c:ext>
            </c:extLst>
          </c:dPt>
          <c:dPt>
            <c:idx val="11"/>
            <c:bubble3D val="0"/>
            <c:spPr>
              <a:solidFill>
                <a:schemeClr val="accent4">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9CBD-477D-9EB7-A8115101DF38}"/>
              </c:ext>
            </c:extLst>
          </c:dPt>
          <c:dPt>
            <c:idx val="12"/>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E-9CBD-477D-9EB7-A8115101DF38}"/>
              </c:ext>
            </c:extLst>
          </c:dPt>
          <c:dPt>
            <c:idx val="13"/>
            <c:bubble3D val="0"/>
            <c:spPr>
              <a:solidFill>
                <a:schemeClr val="accent5">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9CBD-477D-9EB7-A8115101DF38}"/>
              </c:ext>
            </c:extLst>
          </c:dPt>
          <c:dPt>
            <c:idx val="14"/>
            <c:bubble3D val="0"/>
            <c:spPr>
              <a:solidFill>
                <a:schemeClr val="accent4">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0-9CBD-477D-9EB7-A8115101DF38}"/>
              </c:ext>
            </c:extLst>
          </c:dPt>
          <c:dPt>
            <c:idx val="15"/>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9CBD-477D-9EB7-A8115101DF38}"/>
              </c:ext>
            </c:extLst>
          </c:dPt>
          <c:dPt>
            <c:idx val="16"/>
            <c:bubble3D val="0"/>
            <c:spPr>
              <a:solidFill>
                <a:schemeClr val="accent5">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2-9CBD-477D-9EB7-A8115101DF38}"/>
              </c:ext>
            </c:extLst>
          </c:dPt>
          <c:dPt>
            <c:idx val="17"/>
            <c:bubble3D val="0"/>
            <c:spPr>
              <a:solidFill>
                <a:schemeClr val="accent4">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9CBD-477D-9EB7-A8115101DF38}"/>
              </c:ext>
            </c:extLst>
          </c:dPt>
          <c:dPt>
            <c:idx val="18"/>
            <c:bubble3D val="0"/>
            <c:spPr>
              <a:solidFill>
                <a:schemeClr val="accent6">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4-9CBD-477D-9EB7-A8115101DF38}"/>
              </c:ext>
            </c:extLst>
          </c:dPt>
          <c:dPt>
            <c:idx val="19"/>
            <c:bubble3D val="0"/>
            <c:spPr>
              <a:solidFill>
                <a:schemeClr val="accent5">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5-9CBD-477D-9EB7-A8115101DF38}"/>
              </c:ext>
            </c:extLst>
          </c:dPt>
          <c:dPt>
            <c:idx val="20"/>
            <c:bubble3D val="0"/>
            <c:spPr>
              <a:solidFill>
                <a:schemeClr val="accent4">
                  <a:lumMod val="70000"/>
                  <a:lumOff val="3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6-9CBD-477D-9EB7-A8115101DF38}"/>
              </c:ext>
            </c:extLst>
          </c:dPt>
          <c:dPt>
            <c:idx val="21"/>
            <c:bubble3D val="0"/>
            <c:spPr>
              <a:solidFill>
                <a:schemeClr val="accent6">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7-9CBD-477D-9EB7-A8115101DF38}"/>
              </c:ext>
            </c:extLst>
          </c:dPt>
          <c:dPt>
            <c:idx val="22"/>
            <c:bubble3D val="0"/>
            <c:spPr>
              <a:solidFill>
                <a:schemeClr val="accent5">
                  <a:lumMod val="7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8-9CBD-477D-9EB7-A8115101DF38}"/>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2-9CBD-477D-9EB7-A8115101DF38}"/>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3-9CBD-477D-9EB7-A8115101DF38}"/>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4-9CBD-477D-9EB7-A8115101DF38}"/>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5-9CBD-477D-9EB7-A8115101DF38}"/>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6-9CBD-477D-9EB7-A8115101DF38}"/>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7-9CBD-477D-9EB7-A8115101DF38}"/>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8-9CBD-477D-9EB7-A8115101DF38}"/>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9-9CBD-477D-9EB7-A8115101DF38}"/>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A-9CBD-477D-9EB7-A8115101DF38}"/>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B-9CBD-477D-9EB7-A8115101DF38}"/>
                </c:ext>
              </c:extLst>
            </c:dLbl>
            <c:dLbl>
              <c:idx val="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C-9CBD-477D-9EB7-A8115101DF38}"/>
                </c:ext>
              </c:extLst>
            </c:dLbl>
            <c:dLbl>
              <c:idx val="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D-9CBD-477D-9EB7-A8115101DF38}"/>
                </c:ext>
              </c:extLst>
            </c:dLbl>
            <c:dLbl>
              <c:idx val="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E-9CBD-477D-9EB7-A8115101DF38}"/>
                </c:ext>
              </c:extLst>
            </c:dLbl>
            <c:dLbl>
              <c:idx val="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F-9CBD-477D-9EB7-A8115101DF38}"/>
                </c:ext>
              </c:extLst>
            </c:dLbl>
            <c:dLbl>
              <c:idx val="1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10-9CBD-477D-9EB7-A8115101DF38}"/>
                </c:ext>
              </c:extLst>
            </c:dLbl>
            <c:dLbl>
              <c:idx val="1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11-9CBD-477D-9EB7-A8115101DF38}"/>
                </c:ext>
              </c:extLst>
            </c:dLbl>
            <c:dLbl>
              <c:idx val="1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12-9CBD-477D-9EB7-A8115101DF38}"/>
                </c:ext>
              </c:extLst>
            </c:dLbl>
            <c:dLbl>
              <c:idx val="1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13-9CBD-477D-9EB7-A8115101DF38}"/>
                </c:ext>
              </c:extLst>
            </c:dLbl>
            <c:dLbl>
              <c:idx val="1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14-9CBD-477D-9EB7-A8115101DF38}"/>
                </c:ext>
              </c:extLst>
            </c:dLbl>
            <c:dLbl>
              <c:idx val="1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15-9CBD-477D-9EB7-A8115101DF38}"/>
                </c:ext>
              </c:extLst>
            </c:dLbl>
            <c:dLbl>
              <c:idx val="2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16-9CBD-477D-9EB7-A8115101DF38}"/>
                </c:ext>
              </c:extLst>
            </c:dLbl>
            <c:dLbl>
              <c:idx val="2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17-9CBD-477D-9EB7-A8115101DF38}"/>
                </c:ext>
              </c:extLst>
            </c:dLbl>
            <c:dLbl>
              <c:idx val="2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18-9CBD-477D-9EB7-A8115101DF3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Feuil2!$B$4:$B$27</c:f>
              <c:strCache>
                <c:ptCount val="23"/>
                <c:pt idx="0">
                  <c:v>Résistance aux produits phytopharmaceutiques</c:v>
                </c:pt>
                <c:pt idx="1">
                  <c:v>Législation</c:v>
                </c:pt>
                <c:pt idx="2">
                  <c:v>Communication</c:v>
                </c:pt>
                <c:pt idx="3">
                  <c:v>Recherche statistique, bioinformatique</c:v>
                </c:pt>
                <c:pt idx="4">
                  <c:v>Espace naturel</c:v>
                </c:pt>
                <c:pt idx="5">
                  <c:v>Gestion intégrée et durable des ressources naturelles</c:v>
                </c:pt>
                <c:pt idx="6">
                  <c:v>Air : pollution, gestion, qualité, altération</c:v>
                </c:pt>
                <c:pt idx="7">
                  <c:v>Produit phytopharmaceutique autorisé en agriculture biologique</c:v>
                </c:pt>
                <c:pt idx="8">
                  <c:v>Gestion agricole</c:v>
                </c:pt>
                <c:pt idx="9">
                  <c:v>Biodiversité</c:v>
                </c:pt>
                <c:pt idx="10">
                  <c:v>Ecotoxicologie</c:v>
                </c:pt>
                <c:pt idx="11">
                  <c:v>Epidémiologie, phytopathologie</c:v>
                </c:pt>
                <c:pt idx="12">
                  <c:v>Encadrement, conseil, valorisation</c:v>
                </c:pt>
                <c:pt idx="13">
                  <c:v>Santé: toxicologie, protection des utilisateurs, consommateurs, riverains</c:v>
                </c:pt>
                <c:pt idx="14">
                  <c:v>Biopesticide, biocontrôle, agriculture biologique</c:v>
                </c:pt>
                <c:pt idx="15">
                  <c:v>Contrôle des maladies, gestion des ravageurs</c:v>
                </c:pt>
                <c:pt idx="16">
                  <c:v>Eau : pollution, gestion, qualité, altération</c:v>
                </c:pt>
                <c:pt idx="17">
                  <c:v>Utilisation de produit phytopharmaceutique</c:v>
                </c:pt>
                <c:pt idx="18">
                  <c:v>Recherche fondamentale</c:v>
                </c:pt>
                <c:pt idx="19">
                  <c:v>Sol et fertilisation : pollution, gestion, qualité, fertilisation, altération</c:v>
                </c:pt>
                <c:pt idx="20">
                  <c:v>Industrie agroalimentaire (production, rendement, déchet) </c:v>
                </c:pt>
                <c:pt idx="21">
                  <c:v>Ingénierie agricole, développement d’outils</c:v>
                </c:pt>
                <c:pt idx="22">
                  <c:v>Technique de lutte alternative</c:v>
                </c:pt>
              </c:strCache>
            </c:strRef>
          </c:cat>
          <c:val>
            <c:numRef>
              <c:f>Feuil2!$C$4:$C$27</c:f>
              <c:numCache>
                <c:formatCode>General</c:formatCode>
                <c:ptCount val="23"/>
                <c:pt idx="0">
                  <c:v>4</c:v>
                </c:pt>
                <c:pt idx="1">
                  <c:v>6</c:v>
                </c:pt>
                <c:pt idx="2">
                  <c:v>8</c:v>
                </c:pt>
                <c:pt idx="3">
                  <c:v>13</c:v>
                </c:pt>
                <c:pt idx="4">
                  <c:v>18</c:v>
                </c:pt>
                <c:pt idx="5">
                  <c:v>19</c:v>
                </c:pt>
                <c:pt idx="6">
                  <c:v>19</c:v>
                </c:pt>
                <c:pt idx="7">
                  <c:v>19</c:v>
                </c:pt>
                <c:pt idx="8">
                  <c:v>20</c:v>
                </c:pt>
                <c:pt idx="9">
                  <c:v>22</c:v>
                </c:pt>
                <c:pt idx="10">
                  <c:v>23</c:v>
                </c:pt>
                <c:pt idx="11">
                  <c:v>25</c:v>
                </c:pt>
                <c:pt idx="12">
                  <c:v>25</c:v>
                </c:pt>
                <c:pt idx="13">
                  <c:v>26</c:v>
                </c:pt>
                <c:pt idx="14">
                  <c:v>45</c:v>
                </c:pt>
                <c:pt idx="15">
                  <c:v>45</c:v>
                </c:pt>
                <c:pt idx="16">
                  <c:v>50</c:v>
                </c:pt>
                <c:pt idx="17">
                  <c:v>52</c:v>
                </c:pt>
                <c:pt idx="18">
                  <c:v>54</c:v>
                </c:pt>
                <c:pt idx="19">
                  <c:v>60</c:v>
                </c:pt>
                <c:pt idx="20">
                  <c:v>60</c:v>
                </c:pt>
                <c:pt idx="21">
                  <c:v>133</c:v>
                </c:pt>
                <c:pt idx="22">
                  <c:v>136</c:v>
                </c:pt>
              </c:numCache>
            </c:numRef>
          </c:val>
          <c:extLst>
            <c:ext xmlns:c16="http://schemas.microsoft.com/office/drawing/2014/chart" uri="{C3380CC4-5D6E-409C-BE32-E72D297353CC}">
              <c16:uniqueId val="{00000000-9CBD-477D-9EB7-A8115101DF38}"/>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Feuil2!$C$41</c:f>
              <c:strCache>
                <c:ptCount val="1"/>
                <c:pt idx="0">
                  <c:v>Nombre de projet</c:v>
                </c:pt>
              </c:strCache>
            </c:strRef>
          </c:tx>
          <c:explosion val="18"/>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412F-4074-81EA-8CBED4BE5535}"/>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0-412F-4074-81EA-8CBED4BE5535}"/>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412F-4074-81EA-8CBED4BE5535}"/>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2-412F-4074-81EA-8CBED4BE5535}"/>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412F-4074-81EA-8CBED4BE5535}"/>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4-412F-4074-81EA-8CBED4BE5535}"/>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5-412F-4074-81EA-8CBED4BE5535}"/>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6-412F-4074-81EA-8CBED4BE5535}"/>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7-412F-4074-81EA-8CBED4BE5535}"/>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412F-4074-81EA-8CBED4BE5535}"/>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0-412F-4074-81EA-8CBED4BE5535}"/>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1-412F-4074-81EA-8CBED4BE5535}"/>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2-412F-4074-81EA-8CBED4BE5535}"/>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3-412F-4074-81EA-8CBED4BE5535}"/>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4-412F-4074-81EA-8CBED4BE5535}"/>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5-412F-4074-81EA-8CBED4BE5535}"/>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6-412F-4074-81EA-8CBED4BE5535}"/>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7-412F-4074-81EA-8CBED4BE5535}"/>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Feuil2!$B$42:$B$64</c15:sqref>
                  </c15:fullRef>
                </c:ext>
              </c:extLst>
              <c:f>Feuil2!$B$56:$B$64</c:f>
              <c:strCache>
                <c:ptCount val="9"/>
                <c:pt idx="0">
                  <c:v>Biopesticide, biocontrôle, agriculture biologique</c:v>
                </c:pt>
                <c:pt idx="1">
                  <c:v>Contrôle des maladies, gestion des ravageurs</c:v>
                </c:pt>
                <c:pt idx="2">
                  <c:v>Eau : pollution, gestion, qualité, altération</c:v>
                </c:pt>
                <c:pt idx="3">
                  <c:v>Utilisation de produit phytopharmaceutique</c:v>
                </c:pt>
                <c:pt idx="4">
                  <c:v>Recherche fondamentale</c:v>
                </c:pt>
                <c:pt idx="5">
                  <c:v>Sol et fertilisation : pollution, gestion, qualité, fertilisation, altération</c:v>
                </c:pt>
                <c:pt idx="6">
                  <c:v>Industrie agroalimentaire (production, rendement, déchet) </c:v>
                </c:pt>
                <c:pt idx="7">
                  <c:v>Ingénierie agricole, développement d’outils</c:v>
                </c:pt>
                <c:pt idx="8">
                  <c:v>Technique de lutte alternative</c:v>
                </c:pt>
              </c:strCache>
            </c:strRef>
          </c:cat>
          <c:val>
            <c:numRef>
              <c:extLst>
                <c:ext xmlns:c15="http://schemas.microsoft.com/office/drawing/2012/chart" uri="{02D57815-91ED-43cb-92C2-25804820EDAC}">
                  <c15:fullRef>
                    <c15:sqref>Feuil2!$C$42:$C$64</c15:sqref>
                  </c15:fullRef>
                </c:ext>
              </c:extLst>
              <c:f>Feuil2!$C$56:$C$64</c:f>
              <c:numCache>
                <c:formatCode>General</c:formatCode>
                <c:ptCount val="9"/>
                <c:pt idx="0">
                  <c:v>45</c:v>
                </c:pt>
                <c:pt idx="1">
                  <c:v>45</c:v>
                </c:pt>
                <c:pt idx="2">
                  <c:v>50</c:v>
                </c:pt>
                <c:pt idx="3">
                  <c:v>52</c:v>
                </c:pt>
                <c:pt idx="4">
                  <c:v>54</c:v>
                </c:pt>
                <c:pt idx="5">
                  <c:v>60</c:v>
                </c:pt>
                <c:pt idx="6">
                  <c:v>60</c:v>
                </c:pt>
                <c:pt idx="7">
                  <c:v>133</c:v>
                </c:pt>
                <c:pt idx="8">
                  <c:v>136</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412F-4074-81EA-8CBED4BE5535}"/>
            </c:ext>
          </c:extLst>
        </c:ser>
        <c:dLbls>
          <c:dLblPos val="outEnd"/>
          <c:showLegendKey val="0"/>
          <c:showVal val="0"/>
          <c:showCatName val="1"/>
          <c:showSerName val="0"/>
          <c:showPercent val="1"/>
          <c:showBubbleSize val="0"/>
          <c:showLeaderLines val="1"/>
        </c:dLbls>
        <c:firstSliceAng val="15"/>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 Thèmes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0428085231965515E-2"/>
          <c:y val="4.128917600440446E-2"/>
          <c:w val="0.98949914069915401"/>
          <c:h val="0.62241509215611202"/>
        </c:manualLayout>
      </c:layout>
      <c:bar3DChart>
        <c:barDir val="col"/>
        <c:grouping val="clustered"/>
        <c:varyColors val="0"/>
        <c:ser>
          <c:idx val="0"/>
          <c:order val="0"/>
          <c:tx>
            <c:strRef>
              <c:f>'% thème'!$A$2</c:f>
              <c:strCache>
                <c:ptCount val="1"/>
                <c:pt idx="0">
                  <c:v>encadrement scientifique et technique</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thème'!$C$2</c:f>
              <c:numCache>
                <c:formatCode>0%</c:formatCode>
                <c:ptCount val="1"/>
                <c:pt idx="0">
                  <c:v>0.28463476070528965</c:v>
                </c:pt>
              </c:numCache>
            </c:numRef>
          </c:val>
          <c:extLst>
            <c:ext xmlns:c16="http://schemas.microsoft.com/office/drawing/2014/chart" uri="{C3380CC4-5D6E-409C-BE32-E72D297353CC}">
              <c16:uniqueId val="{00000000-7DBE-472A-BF68-76AF2B8F79C2}"/>
            </c:ext>
          </c:extLst>
        </c:ser>
        <c:ser>
          <c:idx val="1"/>
          <c:order val="1"/>
          <c:tx>
            <c:strRef>
              <c:f>'% thème'!$A$3</c:f>
              <c:strCache>
                <c:ptCount val="1"/>
                <c:pt idx="0">
                  <c:v>résistance variétale</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thème'!$C$3</c:f>
              <c:numCache>
                <c:formatCode>0%</c:formatCode>
                <c:ptCount val="1"/>
                <c:pt idx="0">
                  <c:v>0.17380352644836272</c:v>
                </c:pt>
              </c:numCache>
            </c:numRef>
          </c:val>
          <c:extLst>
            <c:ext xmlns:c16="http://schemas.microsoft.com/office/drawing/2014/chart" uri="{C3380CC4-5D6E-409C-BE32-E72D297353CC}">
              <c16:uniqueId val="{00000001-7DBE-472A-BF68-76AF2B8F79C2}"/>
            </c:ext>
          </c:extLst>
        </c:ser>
        <c:ser>
          <c:idx val="2"/>
          <c:order val="2"/>
          <c:tx>
            <c:strRef>
              <c:f>'% thème'!$A$4</c:f>
              <c:strCache>
                <c:ptCount val="1"/>
                <c:pt idx="0">
                  <c:v>agriculture biologique</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p3d contourW="9525">
              <a:contourClr>
                <a:schemeClr val="accent6">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thème'!$C$4</c:f>
              <c:numCache>
                <c:formatCode>0%</c:formatCode>
                <c:ptCount val="1"/>
                <c:pt idx="0">
                  <c:v>7.3047858942065488E-2</c:v>
                </c:pt>
              </c:numCache>
            </c:numRef>
          </c:val>
          <c:extLst>
            <c:ext xmlns:c16="http://schemas.microsoft.com/office/drawing/2014/chart" uri="{C3380CC4-5D6E-409C-BE32-E72D297353CC}">
              <c16:uniqueId val="{00000002-7DBE-472A-BF68-76AF2B8F79C2}"/>
            </c:ext>
          </c:extLst>
        </c:ser>
        <c:ser>
          <c:idx val="3"/>
          <c:order val="3"/>
          <c:tx>
            <c:strRef>
              <c:f>'% thème'!$A$5</c:f>
              <c:strCache>
                <c:ptCount val="1"/>
                <c:pt idx="0">
                  <c:v>produit phytopharmaceutique</c:v>
                </c:pt>
              </c:strCache>
            </c:strRef>
          </c:tx>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a:sp3d contourW="9525">
              <a:contourClr>
                <a:schemeClr val="accent2">
                  <a:lumMod val="6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thème'!$C$5</c:f>
              <c:numCache>
                <c:formatCode>0%</c:formatCode>
                <c:ptCount val="1"/>
                <c:pt idx="0">
                  <c:v>7.0528967254408062E-2</c:v>
                </c:pt>
              </c:numCache>
            </c:numRef>
          </c:val>
          <c:extLst>
            <c:ext xmlns:c16="http://schemas.microsoft.com/office/drawing/2014/chart" uri="{C3380CC4-5D6E-409C-BE32-E72D297353CC}">
              <c16:uniqueId val="{00000003-7DBE-472A-BF68-76AF2B8F79C2}"/>
            </c:ext>
          </c:extLst>
        </c:ser>
        <c:ser>
          <c:idx val="4"/>
          <c:order val="4"/>
          <c:tx>
            <c:strRef>
              <c:f>'% thème'!$A$6</c:f>
              <c:strCache>
                <c:ptCount val="1"/>
                <c:pt idx="0">
                  <c:v>qualité de l'eau</c:v>
                </c:pt>
              </c:strCache>
            </c:strRef>
          </c:tx>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a:sp3d contourW="9525">
              <a:contourClr>
                <a:schemeClr val="accent4">
                  <a:lumMod val="6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thème'!$C$6</c:f>
              <c:numCache>
                <c:formatCode>0%</c:formatCode>
                <c:ptCount val="1"/>
                <c:pt idx="0">
                  <c:v>3.7783375314861464E-2</c:v>
                </c:pt>
              </c:numCache>
            </c:numRef>
          </c:val>
          <c:extLst>
            <c:ext xmlns:c16="http://schemas.microsoft.com/office/drawing/2014/chart" uri="{C3380CC4-5D6E-409C-BE32-E72D297353CC}">
              <c16:uniqueId val="{00000004-7DBE-472A-BF68-76AF2B8F79C2}"/>
            </c:ext>
          </c:extLst>
        </c:ser>
        <c:ser>
          <c:idx val="5"/>
          <c:order val="5"/>
          <c:tx>
            <c:strRef>
              <c:f>'% thème'!$A$7</c:f>
              <c:strCache>
                <c:ptCount val="1"/>
                <c:pt idx="0">
                  <c:v>agriculture conventionnelle</c:v>
                </c:pt>
              </c:strCache>
            </c:strRef>
          </c:tx>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a:sp3d contourW="9525">
              <a:contourClr>
                <a:schemeClr val="accent6">
                  <a:lumMod val="6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thème'!$C$7</c:f>
              <c:numCache>
                <c:formatCode>0%</c:formatCode>
                <c:ptCount val="1"/>
                <c:pt idx="0">
                  <c:v>3.5264483627204031E-2</c:v>
                </c:pt>
              </c:numCache>
            </c:numRef>
          </c:val>
          <c:extLst>
            <c:ext xmlns:c16="http://schemas.microsoft.com/office/drawing/2014/chart" uri="{C3380CC4-5D6E-409C-BE32-E72D297353CC}">
              <c16:uniqueId val="{00000005-7DBE-472A-BF68-76AF2B8F79C2}"/>
            </c:ext>
          </c:extLst>
        </c:ser>
        <c:ser>
          <c:idx val="6"/>
          <c:order val="6"/>
          <c:tx>
            <c:strRef>
              <c:f>'% thème'!$A$8</c:f>
              <c:strCache>
                <c:ptCount val="1"/>
                <c:pt idx="0">
                  <c:v>bonne pratique agricole</c:v>
                </c:pt>
              </c:strCache>
            </c:strRef>
          </c:tx>
          <c:spPr>
            <a:gradFill rotWithShape="1">
              <a:gsLst>
                <a:gs pos="0">
                  <a:schemeClr val="accent2">
                    <a:lumMod val="80000"/>
                    <a:lumOff val="20000"/>
                    <a:lumMod val="110000"/>
                    <a:satMod val="105000"/>
                    <a:tint val="67000"/>
                  </a:schemeClr>
                </a:gs>
                <a:gs pos="50000">
                  <a:schemeClr val="accent2">
                    <a:lumMod val="80000"/>
                    <a:lumOff val="20000"/>
                    <a:lumMod val="105000"/>
                    <a:satMod val="103000"/>
                    <a:tint val="73000"/>
                  </a:schemeClr>
                </a:gs>
                <a:gs pos="100000">
                  <a:schemeClr val="accent2">
                    <a:lumMod val="80000"/>
                    <a:lumOff val="20000"/>
                    <a:lumMod val="105000"/>
                    <a:satMod val="109000"/>
                    <a:tint val="81000"/>
                  </a:schemeClr>
                </a:gs>
              </a:gsLst>
              <a:lin ang="5400000" scaled="0"/>
            </a:gradFill>
            <a:ln w="9525" cap="flat" cmpd="sng" algn="ctr">
              <a:solidFill>
                <a:schemeClr val="accent2">
                  <a:lumMod val="80000"/>
                  <a:lumOff val="20000"/>
                  <a:shade val="95000"/>
                </a:schemeClr>
              </a:solidFill>
              <a:round/>
            </a:ln>
            <a:effectLst/>
            <a:sp3d contourW="9525">
              <a:contourClr>
                <a:schemeClr val="accent2">
                  <a:lumMod val="80000"/>
                  <a:lumOff val="2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thème'!$C$8</c:f>
              <c:numCache>
                <c:formatCode>0%</c:formatCode>
                <c:ptCount val="1"/>
                <c:pt idx="0">
                  <c:v>3.2745591939546598E-2</c:v>
                </c:pt>
              </c:numCache>
            </c:numRef>
          </c:val>
          <c:extLst>
            <c:ext xmlns:c16="http://schemas.microsoft.com/office/drawing/2014/chart" uri="{C3380CC4-5D6E-409C-BE32-E72D297353CC}">
              <c16:uniqueId val="{00000006-7DBE-472A-BF68-76AF2B8F79C2}"/>
            </c:ext>
          </c:extLst>
        </c:ser>
        <c:ser>
          <c:idx val="7"/>
          <c:order val="7"/>
          <c:tx>
            <c:strRef>
              <c:f>'% thème'!$A$9</c:f>
              <c:strCache>
                <c:ptCount val="1"/>
                <c:pt idx="0">
                  <c:v>protection phytosanitaire</c:v>
                </c:pt>
              </c:strCache>
            </c:strRef>
          </c:tx>
          <c:spPr>
            <a:gradFill rotWithShape="1">
              <a:gsLst>
                <a:gs pos="0">
                  <a:schemeClr val="accent4">
                    <a:lumMod val="80000"/>
                    <a:lumOff val="20000"/>
                    <a:lumMod val="110000"/>
                    <a:satMod val="105000"/>
                    <a:tint val="67000"/>
                  </a:schemeClr>
                </a:gs>
                <a:gs pos="50000">
                  <a:schemeClr val="accent4">
                    <a:lumMod val="80000"/>
                    <a:lumOff val="20000"/>
                    <a:lumMod val="105000"/>
                    <a:satMod val="103000"/>
                    <a:tint val="73000"/>
                  </a:schemeClr>
                </a:gs>
                <a:gs pos="100000">
                  <a:schemeClr val="accent4">
                    <a:lumMod val="80000"/>
                    <a:lumOff val="20000"/>
                    <a:lumMod val="105000"/>
                    <a:satMod val="109000"/>
                    <a:tint val="81000"/>
                  </a:schemeClr>
                </a:gs>
              </a:gsLst>
              <a:lin ang="5400000" scaled="0"/>
            </a:gradFill>
            <a:ln w="9525" cap="flat" cmpd="sng" algn="ctr">
              <a:solidFill>
                <a:schemeClr val="accent4">
                  <a:lumMod val="80000"/>
                  <a:lumOff val="20000"/>
                  <a:shade val="95000"/>
                </a:schemeClr>
              </a:solidFill>
              <a:round/>
            </a:ln>
            <a:effectLst/>
            <a:sp3d contourW="9525">
              <a:contourClr>
                <a:schemeClr val="accent4">
                  <a:lumMod val="80000"/>
                  <a:lumOff val="2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thème'!$C$9</c:f>
              <c:numCache>
                <c:formatCode>0%</c:formatCode>
                <c:ptCount val="1"/>
                <c:pt idx="0">
                  <c:v>3.0226700251889168E-2</c:v>
                </c:pt>
              </c:numCache>
            </c:numRef>
          </c:val>
          <c:extLst>
            <c:ext xmlns:c16="http://schemas.microsoft.com/office/drawing/2014/chart" uri="{C3380CC4-5D6E-409C-BE32-E72D297353CC}">
              <c16:uniqueId val="{00000007-7DBE-472A-BF68-76AF2B8F79C2}"/>
            </c:ext>
          </c:extLst>
        </c:ser>
        <c:ser>
          <c:idx val="8"/>
          <c:order val="8"/>
          <c:tx>
            <c:strRef>
              <c:f>'% thème'!$A$10</c:f>
              <c:strCache>
                <c:ptCount val="1"/>
                <c:pt idx="0">
                  <c:v>contrôle des maladies</c:v>
                </c:pt>
              </c:strCache>
            </c:strRef>
          </c:tx>
          <c:spPr>
            <a:gradFill rotWithShape="1">
              <a:gsLst>
                <a:gs pos="0">
                  <a:schemeClr val="accent6">
                    <a:lumMod val="80000"/>
                    <a:lumOff val="20000"/>
                    <a:lumMod val="110000"/>
                    <a:satMod val="105000"/>
                    <a:tint val="67000"/>
                  </a:schemeClr>
                </a:gs>
                <a:gs pos="50000">
                  <a:schemeClr val="accent6">
                    <a:lumMod val="80000"/>
                    <a:lumOff val="20000"/>
                    <a:lumMod val="105000"/>
                    <a:satMod val="103000"/>
                    <a:tint val="73000"/>
                  </a:schemeClr>
                </a:gs>
                <a:gs pos="100000">
                  <a:schemeClr val="accent6">
                    <a:lumMod val="80000"/>
                    <a:lumOff val="20000"/>
                    <a:lumMod val="105000"/>
                    <a:satMod val="109000"/>
                    <a:tint val="81000"/>
                  </a:schemeClr>
                </a:gs>
              </a:gsLst>
              <a:lin ang="5400000" scaled="0"/>
            </a:gradFill>
            <a:ln w="9525" cap="flat" cmpd="sng" algn="ctr">
              <a:solidFill>
                <a:schemeClr val="accent6">
                  <a:lumMod val="80000"/>
                  <a:lumOff val="20000"/>
                  <a:shade val="95000"/>
                </a:schemeClr>
              </a:solidFill>
              <a:round/>
            </a:ln>
            <a:effectLst/>
            <a:sp3d contourW="9525">
              <a:contourClr>
                <a:schemeClr val="accent6">
                  <a:lumMod val="80000"/>
                  <a:lumOff val="2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thème'!$C$10</c:f>
              <c:numCache>
                <c:formatCode>0%</c:formatCode>
                <c:ptCount val="1"/>
                <c:pt idx="0">
                  <c:v>2.7707808564231738E-2</c:v>
                </c:pt>
              </c:numCache>
            </c:numRef>
          </c:val>
          <c:extLst>
            <c:ext xmlns:c16="http://schemas.microsoft.com/office/drawing/2014/chart" uri="{C3380CC4-5D6E-409C-BE32-E72D297353CC}">
              <c16:uniqueId val="{00000008-7DBE-472A-BF68-76AF2B8F79C2}"/>
            </c:ext>
          </c:extLst>
        </c:ser>
        <c:ser>
          <c:idx val="9"/>
          <c:order val="9"/>
          <c:tx>
            <c:strRef>
              <c:f>'% thème'!$A$11</c:f>
              <c:strCache>
                <c:ptCount val="1"/>
                <c:pt idx="0">
                  <c:v>diagnostic</c:v>
                </c:pt>
              </c:strCache>
            </c:strRef>
          </c:tx>
          <c:spPr>
            <a:gradFill rotWithShape="1">
              <a:gsLst>
                <a:gs pos="0">
                  <a:schemeClr val="accent2">
                    <a:lumMod val="80000"/>
                    <a:lumMod val="110000"/>
                    <a:satMod val="105000"/>
                    <a:tint val="67000"/>
                  </a:schemeClr>
                </a:gs>
                <a:gs pos="50000">
                  <a:schemeClr val="accent2">
                    <a:lumMod val="80000"/>
                    <a:lumMod val="105000"/>
                    <a:satMod val="103000"/>
                    <a:tint val="73000"/>
                  </a:schemeClr>
                </a:gs>
                <a:gs pos="100000">
                  <a:schemeClr val="accent2">
                    <a:lumMod val="80000"/>
                    <a:lumMod val="105000"/>
                    <a:satMod val="109000"/>
                    <a:tint val="81000"/>
                  </a:schemeClr>
                </a:gs>
              </a:gsLst>
              <a:lin ang="5400000" scaled="0"/>
            </a:gradFill>
            <a:ln w="9525" cap="flat" cmpd="sng" algn="ctr">
              <a:solidFill>
                <a:schemeClr val="accent2">
                  <a:lumMod val="80000"/>
                  <a:shade val="95000"/>
                </a:schemeClr>
              </a:solidFill>
              <a:round/>
            </a:ln>
            <a:effectLst/>
            <a:sp3d contourW="9525">
              <a:contourClr>
                <a:schemeClr val="accent2">
                  <a:lumMod val="8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thème'!$C$11</c:f>
              <c:numCache>
                <c:formatCode>0%</c:formatCode>
                <c:ptCount val="1"/>
                <c:pt idx="0">
                  <c:v>2.7707808564231738E-2</c:v>
                </c:pt>
              </c:numCache>
            </c:numRef>
          </c:val>
          <c:extLst>
            <c:ext xmlns:c16="http://schemas.microsoft.com/office/drawing/2014/chart" uri="{C3380CC4-5D6E-409C-BE32-E72D297353CC}">
              <c16:uniqueId val="{00000009-7DBE-472A-BF68-76AF2B8F79C2}"/>
            </c:ext>
          </c:extLst>
        </c:ser>
        <c:ser>
          <c:idx val="10"/>
          <c:order val="10"/>
          <c:tx>
            <c:strRef>
              <c:f>'% thème'!$A$12</c:f>
              <c:strCache>
                <c:ptCount val="1"/>
                <c:pt idx="0">
                  <c:v>protection biologique</c:v>
                </c:pt>
              </c:strCache>
            </c:strRef>
          </c:tx>
          <c:spPr>
            <a:gradFill rotWithShape="1">
              <a:gsLst>
                <a:gs pos="0">
                  <a:schemeClr val="accent4">
                    <a:lumMod val="80000"/>
                    <a:lumMod val="110000"/>
                    <a:satMod val="105000"/>
                    <a:tint val="67000"/>
                  </a:schemeClr>
                </a:gs>
                <a:gs pos="50000">
                  <a:schemeClr val="accent4">
                    <a:lumMod val="80000"/>
                    <a:lumMod val="105000"/>
                    <a:satMod val="103000"/>
                    <a:tint val="73000"/>
                  </a:schemeClr>
                </a:gs>
                <a:gs pos="100000">
                  <a:schemeClr val="accent4">
                    <a:lumMod val="80000"/>
                    <a:lumMod val="105000"/>
                    <a:satMod val="109000"/>
                    <a:tint val="81000"/>
                  </a:schemeClr>
                </a:gs>
              </a:gsLst>
              <a:lin ang="5400000" scaled="0"/>
            </a:gradFill>
            <a:ln w="9525" cap="flat" cmpd="sng" algn="ctr">
              <a:solidFill>
                <a:schemeClr val="accent4">
                  <a:lumMod val="80000"/>
                  <a:shade val="95000"/>
                </a:schemeClr>
              </a:solidFill>
              <a:round/>
            </a:ln>
            <a:effectLst/>
            <a:sp3d contourW="9525">
              <a:contourClr>
                <a:schemeClr val="accent4">
                  <a:lumMod val="8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thème'!$C$12</c:f>
              <c:numCache>
                <c:formatCode>0%</c:formatCode>
                <c:ptCount val="1"/>
                <c:pt idx="0">
                  <c:v>2.5188916876574308E-2</c:v>
                </c:pt>
              </c:numCache>
            </c:numRef>
          </c:val>
          <c:extLst>
            <c:ext xmlns:c16="http://schemas.microsoft.com/office/drawing/2014/chart" uri="{C3380CC4-5D6E-409C-BE32-E72D297353CC}">
              <c16:uniqueId val="{0000000A-7DBE-472A-BF68-76AF2B8F79C2}"/>
            </c:ext>
          </c:extLst>
        </c:ser>
        <c:ser>
          <c:idx val="11"/>
          <c:order val="11"/>
          <c:tx>
            <c:strRef>
              <c:f>'% thème'!$A$13</c:f>
              <c:strCache>
                <c:ptCount val="1"/>
                <c:pt idx="0">
                  <c:v>qualité de l'air</c:v>
                </c:pt>
              </c:strCache>
            </c:strRef>
          </c:tx>
          <c:spPr>
            <a:gradFill rotWithShape="1">
              <a:gsLst>
                <a:gs pos="0">
                  <a:schemeClr val="accent6">
                    <a:lumMod val="80000"/>
                    <a:lumMod val="110000"/>
                    <a:satMod val="105000"/>
                    <a:tint val="67000"/>
                  </a:schemeClr>
                </a:gs>
                <a:gs pos="50000">
                  <a:schemeClr val="accent6">
                    <a:lumMod val="80000"/>
                    <a:lumMod val="105000"/>
                    <a:satMod val="103000"/>
                    <a:tint val="73000"/>
                  </a:schemeClr>
                </a:gs>
                <a:gs pos="100000">
                  <a:schemeClr val="accent6">
                    <a:lumMod val="80000"/>
                    <a:lumMod val="105000"/>
                    <a:satMod val="109000"/>
                    <a:tint val="81000"/>
                  </a:schemeClr>
                </a:gs>
              </a:gsLst>
              <a:lin ang="5400000" scaled="0"/>
            </a:gradFill>
            <a:ln w="9525" cap="flat" cmpd="sng" algn="ctr">
              <a:solidFill>
                <a:schemeClr val="accent6">
                  <a:lumMod val="80000"/>
                  <a:shade val="95000"/>
                </a:schemeClr>
              </a:solidFill>
              <a:round/>
            </a:ln>
            <a:effectLst/>
            <a:sp3d contourW="9525">
              <a:contourClr>
                <a:schemeClr val="accent6">
                  <a:lumMod val="8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thème'!$C$13</c:f>
              <c:numCache>
                <c:formatCode>0%</c:formatCode>
                <c:ptCount val="1"/>
                <c:pt idx="0">
                  <c:v>2.0151133501259445E-2</c:v>
                </c:pt>
              </c:numCache>
            </c:numRef>
          </c:val>
          <c:extLst>
            <c:ext xmlns:c16="http://schemas.microsoft.com/office/drawing/2014/chart" uri="{C3380CC4-5D6E-409C-BE32-E72D297353CC}">
              <c16:uniqueId val="{0000000B-7DBE-472A-BF68-76AF2B8F79C2}"/>
            </c:ext>
          </c:extLst>
        </c:ser>
        <c:ser>
          <c:idx val="12"/>
          <c:order val="12"/>
          <c:tx>
            <c:strRef>
              <c:f>'% thème'!$A$14</c:f>
              <c:strCache>
                <c:ptCount val="1"/>
                <c:pt idx="0">
                  <c:v>OAD</c:v>
                </c:pt>
              </c:strCache>
            </c:strRef>
          </c:tx>
          <c:spPr>
            <a:gradFill rotWithShape="1">
              <a:gsLst>
                <a:gs pos="0">
                  <a:schemeClr val="accent2">
                    <a:lumMod val="60000"/>
                    <a:lumOff val="40000"/>
                    <a:lumMod val="110000"/>
                    <a:satMod val="105000"/>
                    <a:tint val="67000"/>
                  </a:schemeClr>
                </a:gs>
                <a:gs pos="50000">
                  <a:schemeClr val="accent2">
                    <a:lumMod val="60000"/>
                    <a:lumOff val="40000"/>
                    <a:lumMod val="105000"/>
                    <a:satMod val="103000"/>
                    <a:tint val="73000"/>
                  </a:schemeClr>
                </a:gs>
                <a:gs pos="100000">
                  <a:schemeClr val="accent2">
                    <a:lumMod val="60000"/>
                    <a:lumOff val="40000"/>
                    <a:lumMod val="105000"/>
                    <a:satMod val="109000"/>
                    <a:tint val="81000"/>
                  </a:schemeClr>
                </a:gs>
              </a:gsLst>
              <a:lin ang="5400000" scaled="0"/>
            </a:gradFill>
            <a:ln w="9525" cap="flat" cmpd="sng" algn="ctr">
              <a:solidFill>
                <a:schemeClr val="accent2">
                  <a:lumMod val="60000"/>
                  <a:lumOff val="40000"/>
                  <a:shade val="95000"/>
                </a:schemeClr>
              </a:solidFill>
              <a:round/>
            </a:ln>
            <a:effectLst/>
            <a:sp3d contourW="9525">
              <a:contourClr>
                <a:schemeClr val="accent2">
                  <a:lumMod val="60000"/>
                  <a:lumOff val="4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thème'!$C$14</c:f>
              <c:numCache>
                <c:formatCode>0%</c:formatCode>
                <c:ptCount val="1"/>
                <c:pt idx="0">
                  <c:v>2.0151133501259445E-2</c:v>
                </c:pt>
              </c:numCache>
            </c:numRef>
          </c:val>
          <c:extLst>
            <c:ext xmlns:c16="http://schemas.microsoft.com/office/drawing/2014/chart" uri="{C3380CC4-5D6E-409C-BE32-E72D297353CC}">
              <c16:uniqueId val="{0000000C-7DBE-472A-BF68-76AF2B8F79C2}"/>
            </c:ext>
          </c:extLst>
        </c:ser>
        <c:ser>
          <c:idx val="13"/>
          <c:order val="13"/>
          <c:tx>
            <c:strRef>
              <c:f>'% thème'!$A$15</c:f>
              <c:strCache>
                <c:ptCount val="1"/>
                <c:pt idx="0">
                  <c:v>essai variétal</c:v>
                </c:pt>
              </c:strCache>
            </c:strRef>
          </c:tx>
          <c:spPr>
            <a:gradFill rotWithShape="1">
              <a:gsLst>
                <a:gs pos="0">
                  <a:schemeClr val="accent4">
                    <a:lumMod val="60000"/>
                    <a:lumOff val="40000"/>
                    <a:lumMod val="110000"/>
                    <a:satMod val="105000"/>
                    <a:tint val="67000"/>
                  </a:schemeClr>
                </a:gs>
                <a:gs pos="50000">
                  <a:schemeClr val="accent4">
                    <a:lumMod val="60000"/>
                    <a:lumOff val="40000"/>
                    <a:lumMod val="105000"/>
                    <a:satMod val="103000"/>
                    <a:tint val="73000"/>
                  </a:schemeClr>
                </a:gs>
                <a:gs pos="100000">
                  <a:schemeClr val="accent4">
                    <a:lumMod val="60000"/>
                    <a:lumOff val="40000"/>
                    <a:lumMod val="105000"/>
                    <a:satMod val="109000"/>
                    <a:tint val="81000"/>
                  </a:schemeClr>
                </a:gs>
              </a:gsLst>
              <a:lin ang="5400000" scaled="0"/>
            </a:gradFill>
            <a:ln w="9525" cap="flat" cmpd="sng" algn="ctr">
              <a:solidFill>
                <a:schemeClr val="accent4">
                  <a:lumMod val="60000"/>
                  <a:lumOff val="40000"/>
                  <a:shade val="95000"/>
                </a:schemeClr>
              </a:solidFill>
              <a:round/>
            </a:ln>
            <a:effectLst/>
            <a:sp3d contourW="9525">
              <a:contourClr>
                <a:schemeClr val="accent4">
                  <a:lumMod val="60000"/>
                  <a:lumOff val="4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thème'!$C$15</c:f>
              <c:numCache>
                <c:formatCode>0%</c:formatCode>
                <c:ptCount val="1"/>
                <c:pt idx="0">
                  <c:v>1.7632241813602016E-2</c:v>
                </c:pt>
              </c:numCache>
            </c:numRef>
          </c:val>
          <c:extLst>
            <c:ext xmlns:c16="http://schemas.microsoft.com/office/drawing/2014/chart" uri="{C3380CC4-5D6E-409C-BE32-E72D297353CC}">
              <c16:uniqueId val="{0000000D-7DBE-472A-BF68-76AF2B8F79C2}"/>
            </c:ext>
          </c:extLst>
        </c:ser>
        <c:ser>
          <c:idx val="14"/>
          <c:order val="14"/>
          <c:tx>
            <c:strRef>
              <c:f>'% thème'!$A$16</c:f>
              <c:strCache>
                <c:ptCount val="1"/>
                <c:pt idx="0">
                  <c:v>fertilisation</c:v>
                </c:pt>
              </c:strCache>
            </c:strRef>
          </c:tx>
          <c:spPr>
            <a:gradFill rotWithShape="1">
              <a:gsLst>
                <a:gs pos="0">
                  <a:schemeClr val="accent6">
                    <a:lumMod val="60000"/>
                    <a:lumOff val="40000"/>
                    <a:lumMod val="110000"/>
                    <a:satMod val="105000"/>
                    <a:tint val="67000"/>
                  </a:schemeClr>
                </a:gs>
                <a:gs pos="50000">
                  <a:schemeClr val="accent6">
                    <a:lumMod val="60000"/>
                    <a:lumOff val="40000"/>
                    <a:lumMod val="105000"/>
                    <a:satMod val="103000"/>
                    <a:tint val="73000"/>
                  </a:schemeClr>
                </a:gs>
                <a:gs pos="100000">
                  <a:schemeClr val="accent6">
                    <a:lumMod val="60000"/>
                    <a:lumOff val="40000"/>
                    <a:lumMod val="105000"/>
                    <a:satMod val="109000"/>
                    <a:tint val="81000"/>
                  </a:schemeClr>
                </a:gs>
              </a:gsLst>
              <a:lin ang="5400000" scaled="0"/>
            </a:gradFill>
            <a:ln w="9525" cap="flat" cmpd="sng" algn="ctr">
              <a:solidFill>
                <a:schemeClr val="accent6">
                  <a:lumMod val="60000"/>
                  <a:lumOff val="40000"/>
                  <a:shade val="95000"/>
                </a:schemeClr>
              </a:solidFill>
              <a:round/>
            </a:ln>
            <a:effectLst/>
            <a:sp3d contourW="9525">
              <a:contourClr>
                <a:schemeClr val="accent6">
                  <a:lumMod val="60000"/>
                  <a:lumOff val="4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thème'!$C$16</c:f>
              <c:numCache>
                <c:formatCode>0%</c:formatCode>
                <c:ptCount val="1"/>
                <c:pt idx="0">
                  <c:v>1.5113350125944584E-2</c:v>
                </c:pt>
              </c:numCache>
            </c:numRef>
          </c:val>
          <c:extLst>
            <c:ext xmlns:c16="http://schemas.microsoft.com/office/drawing/2014/chart" uri="{C3380CC4-5D6E-409C-BE32-E72D297353CC}">
              <c16:uniqueId val="{0000000E-7DBE-472A-BF68-76AF2B8F79C2}"/>
            </c:ext>
          </c:extLst>
        </c:ser>
        <c:ser>
          <c:idx val="15"/>
          <c:order val="15"/>
          <c:tx>
            <c:strRef>
              <c:f>'% thème'!$A$17</c:f>
              <c:strCache>
                <c:ptCount val="1"/>
                <c:pt idx="0">
                  <c:v>pollinisateur</c:v>
                </c:pt>
              </c:strCache>
            </c:strRef>
          </c:tx>
          <c:spPr>
            <a:gradFill rotWithShape="1">
              <a:gsLst>
                <a:gs pos="0">
                  <a:schemeClr val="accent2">
                    <a:lumMod val="50000"/>
                    <a:lumMod val="110000"/>
                    <a:satMod val="105000"/>
                    <a:tint val="67000"/>
                  </a:schemeClr>
                </a:gs>
                <a:gs pos="50000">
                  <a:schemeClr val="accent2">
                    <a:lumMod val="50000"/>
                    <a:lumMod val="105000"/>
                    <a:satMod val="103000"/>
                    <a:tint val="73000"/>
                  </a:schemeClr>
                </a:gs>
                <a:gs pos="100000">
                  <a:schemeClr val="accent2">
                    <a:lumMod val="50000"/>
                    <a:lumMod val="105000"/>
                    <a:satMod val="109000"/>
                    <a:tint val="81000"/>
                  </a:schemeClr>
                </a:gs>
              </a:gsLst>
              <a:lin ang="5400000" scaled="0"/>
            </a:gradFill>
            <a:ln w="9525" cap="flat" cmpd="sng" algn="ctr">
              <a:solidFill>
                <a:schemeClr val="accent2">
                  <a:lumMod val="50000"/>
                  <a:shade val="95000"/>
                </a:schemeClr>
              </a:solidFill>
              <a:round/>
            </a:ln>
            <a:effectLst/>
            <a:sp3d contourW="9525">
              <a:contourClr>
                <a:schemeClr val="accent2">
                  <a:lumMod val="5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thème'!$C$17</c:f>
              <c:numCache>
                <c:formatCode>0%</c:formatCode>
                <c:ptCount val="1"/>
                <c:pt idx="0">
                  <c:v>1.7632241813602016E-2</c:v>
                </c:pt>
              </c:numCache>
            </c:numRef>
          </c:val>
          <c:extLst>
            <c:ext xmlns:c16="http://schemas.microsoft.com/office/drawing/2014/chart" uri="{C3380CC4-5D6E-409C-BE32-E72D297353CC}">
              <c16:uniqueId val="{0000000F-7DBE-472A-BF68-76AF2B8F79C2}"/>
            </c:ext>
          </c:extLst>
        </c:ser>
        <c:ser>
          <c:idx val="16"/>
          <c:order val="16"/>
          <c:tx>
            <c:strRef>
              <c:f>'% thème'!$A$18</c:f>
              <c:strCache>
                <c:ptCount val="1"/>
                <c:pt idx="0">
                  <c:v>méthode alternative</c:v>
                </c:pt>
              </c:strCache>
            </c:strRef>
          </c:tx>
          <c:spPr>
            <a:gradFill rotWithShape="1">
              <a:gsLst>
                <a:gs pos="0">
                  <a:schemeClr val="accent4">
                    <a:lumMod val="50000"/>
                    <a:lumMod val="110000"/>
                    <a:satMod val="105000"/>
                    <a:tint val="67000"/>
                  </a:schemeClr>
                </a:gs>
                <a:gs pos="50000">
                  <a:schemeClr val="accent4">
                    <a:lumMod val="50000"/>
                    <a:lumMod val="105000"/>
                    <a:satMod val="103000"/>
                    <a:tint val="73000"/>
                  </a:schemeClr>
                </a:gs>
                <a:gs pos="100000">
                  <a:schemeClr val="accent4">
                    <a:lumMod val="50000"/>
                    <a:lumMod val="105000"/>
                    <a:satMod val="109000"/>
                    <a:tint val="81000"/>
                  </a:schemeClr>
                </a:gs>
              </a:gsLst>
              <a:lin ang="5400000" scaled="0"/>
            </a:gradFill>
            <a:ln w="9525" cap="flat" cmpd="sng" algn="ctr">
              <a:solidFill>
                <a:schemeClr val="accent4">
                  <a:lumMod val="50000"/>
                  <a:shade val="95000"/>
                </a:schemeClr>
              </a:solidFill>
              <a:round/>
            </a:ln>
            <a:effectLst/>
            <a:sp3d contourW="9525">
              <a:contourClr>
                <a:schemeClr val="accent4">
                  <a:lumMod val="5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thème'!$C$18</c:f>
              <c:numCache>
                <c:formatCode>0%</c:formatCode>
                <c:ptCount val="1"/>
                <c:pt idx="0">
                  <c:v>1.5113350125944584E-2</c:v>
                </c:pt>
              </c:numCache>
            </c:numRef>
          </c:val>
          <c:extLst>
            <c:ext xmlns:c16="http://schemas.microsoft.com/office/drawing/2014/chart" uri="{C3380CC4-5D6E-409C-BE32-E72D297353CC}">
              <c16:uniqueId val="{00000010-7DBE-472A-BF68-76AF2B8F79C2}"/>
            </c:ext>
          </c:extLst>
        </c:ser>
        <c:ser>
          <c:idx val="17"/>
          <c:order val="17"/>
          <c:tx>
            <c:strRef>
              <c:f>'% thème'!$A$19</c:f>
              <c:strCache>
                <c:ptCount val="1"/>
                <c:pt idx="0">
                  <c:v>impact sur la santé</c:v>
                </c:pt>
              </c:strCache>
            </c:strRef>
          </c:tx>
          <c:spPr>
            <a:gradFill rotWithShape="1">
              <a:gsLst>
                <a:gs pos="0">
                  <a:schemeClr val="accent6">
                    <a:lumMod val="50000"/>
                    <a:lumMod val="110000"/>
                    <a:satMod val="105000"/>
                    <a:tint val="67000"/>
                  </a:schemeClr>
                </a:gs>
                <a:gs pos="50000">
                  <a:schemeClr val="accent6">
                    <a:lumMod val="50000"/>
                    <a:lumMod val="105000"/>
                    <a:satMod val="103000"/>
                    <a:tint val="73000"/>
                  </a:schemeClr>
                </a:gs>
                <a:gs pos="100000">
                  <a:schemeClr val="accent6">
                    <a:lumMod val="50000"/>
                    <a:lumMod val="105000"/>
                    <a:satMod val="109000"/>
                    <a:tint val="81000"/>
                  </a:schemeClr>
                </a:gs>
              </a:gsLst>
              <a:lin ang="5400000" scaled="0"/>
            </a:gradFill>
            <a:ln w="9525" cap="flat" cmpd="sng" algn="ctr">
              <a:solidFill>
                <a:schemeClr val="accent6">
                  <a:lumMod val="50000"/>
                  <a:shade val="95000"/>
                </a:schemeClr>
              </a:solidFill>
              <a:round/>
            </a:ln>
            <a:effectLst/>
            <a:sp3d contourW="9525">
              <a:contourClr>
                <a:schemeClr val="accent6">
                  <a:lumMod val="5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thème'!$C$19</c:f>
              <c:numCache>
                <c:formatCode>0%</c:formatCode>
                <c:ptCount val="1"/>
                <c:pt idx="0">
                  <c:v>1.0075566750629723E-2</c:v>
                </c:pt>
              </c:numCache>
            </c:numRef>
          </c:val>
          <c:extLst>
            <c:ext xmlns:c16="http://schemas.microsoft.com/office/drawing/2014/chart" uri="{C3380CC4-5D6E-409C-BE32-E72D297353CC}">
              <c16:uniqueId val="{00000011-7DBE-472A-BF68-76AF2B8F79C2}"/>
            </c:ext>
          </c:extLst>
        </c:ser>
        <c:ser>
          <c:idx val="18"/>
          <c:order val="18"/>
          <c:tx>
            <c:strRef>
              <c:f>'% thème'!$A$20</c:f>
              <c:strCache>
                <c:ptCount val="1"/>
                <c:pt idx="0">
                  <c:v>indicateur environnemental</c:v>
                </c:pt>
              </c:strCache>
            </c:strRef>
          </c:tx>
          <c:spPr>
            <a:gradFill rotWithShape="1">
              <a:gsLst>
                <a:gs pos="0">
                  <a:schemeClr val="accent2">
                    <a:lumMod val="70000"/>
                    <a:lumOff val="30000"/>
                    <a:lumMod val="110000"/>
                    <a:satMod val="105000"/>
                    <a:tint val="67000"/>
                  </a:schemeClr>
                </a:gs>
                <a:gs pos="50000">
                  <a:schemeClr val="accent2">
                    <a:lumMod val="70000"/>
                    <a:lumOff val="30000"/>
                    <a:lumMod val="105000"/>
                    <a:satMod val="103000"/>
                    <a:tint val="73000"/>
                  </a:schemeClr>
                </a:gs>
                <a:gs pos="100000">
                  <a:schemeClr val="accent2">
                    <a:lumMod val="70000"/>
                    <a:lumOff val="30000"/>
                    <a:lumMod val="105000"/>
                    <a:satMod val="109000"/>
                    <a:tint val="81000"/>
                  </a:schemeClr>
                </a:gs>
              </a:gsLst>
              <a:lin ang="5400000" scaled="0"/>
            </a:gradFill>
            <a:ln w="9525" cap="flat" cmpd="sng" algn="ctr">
              <a:solidFill>
                <a:schemeClr val="accent2">
                  <a:lumMod val="70000"/>
                  <a:lumOff val="30000"/>
                  <a:shade val="95000"/>
                </a:schemeClr>
              </a:solidFill>
              <a:round/>
            </a:ln>
            <a:effectLst/>
            <a:sp3d contourW="9525">
              <a:contourClr>
                <a:schemeClr val="accent2">
                  <a:lumMod val="70000"/>
                  <a:lumOff val="3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thème'!$C$20</c:f>
              <c:numCache>
                <c:formatCode>0%</c:formatCode>
                <c:ptCount val="1"/>
                <c:pt idx="0">
                  <c:v>1.2594458438287154E-2</c:v>
                </c:pt>
              </c:numCache>
            </c:numRef>
          </c:val>
          <c:extLst>
            <c:ext xmlns:c16="http://schemas.microsoft.com/office/drawing/2014/chart" uri="{C3380CC4-5D6E-409C-BE32-E72D297353CC}">
              <c16:uniqueId val="{00000012-7DBE-472A-BF68-76AF2B8F79C2}"/>
            </c:ext>
          </c:extLst>
        </c:ser>
        <c:ser>
          <c:idx val="19"/>
          <c:order val="19"/>
          <c:tx>
            <c:strRef>
              <c:f>'% thème'!$A$21</c:f>
              <c:strCache>
                <c:ptCount val="1"/>
                <c:pt idx="0">
                  <c:v>détection</c:v>
                </c:pt>
              </c:strCache>
            </c:strRef>
          </c:tx>
          <c:spPr>
            <a:gradFill rotWithShape="1">
              <a:gsLst>
                <a:gs pos="0">
                  <a:schemeClr val="accent4">
                    <a:lumMod val="70000"/>
                    <a:lumOff val="30000"/>
                    <a:lumMod val="110000"/>
                    <a:satMod val="105000"/>
                    <a:tint val="67000"/>
                  </a:schemeClr>
                </a:gs>
                <a:gs pos="50000">
                  <a:schemeClr val="accent4">
                    <a:lumMod val="70000"/>
                    <a:lumOff val="30000"/>
                    <a:lumMod val="105000"/>
                    <a:satMod val="103000"/>
                    <a:tint val="73000"/>
                  </a:schemeClr>
                </a:gs>
                <a:gs pos="100000">
                  <a:schemeClr val="accent4">
                    <a:lumMod val="70000"/>
                    <a:lumOff val="30000"/>
                    <a:lumMod val="105000"/>
                    <a:satMod val="109000"/>
                    <a:tint val="81000"/>
                  </a:schemeClr>
                </a:gs>
              </a:gsLst>
              <a:lin ang="5400000" scaled="0"/>
            </a:gradFill>
            <a:ln w="9525" cap="flat" cmpd="sng" algn="ctr">
              <a:solidFill>
                <a:schemeClr val="accent4">
                  <a:lumMod val="70000"/>
                  <a:lumOff val="30000"/>
                  <a:shade val="95000"/>
                </a:schemeClr>
              </a:solidFill>
              <a:round/>
            </a:ln>
            <a:effectLst/>
            <a:sp3d contourW="9525">
              <a:contourClr>
                <a:schemeClr val="accent4">
                  <a:lumMod val="70000"/>
                  <a:lumOff val="3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thème'!$C$21</c:f>
              <c:numCache>
                <c:formatCode>0%</c:formatCode>
                <c:ptCount val="1"/>
                <c:pt idx="0">
                  <c:v>7.556675062972292E-3</c:v>
                </c:pt>
              </c:numCache>
            </c:numRef>
          </c:val>
          <c:extLst>
            <c:ext xmlns:c16="http://schemas.microsoft.com/office/drawing/2014/chart" uri="{C3380CC4-5D6E-409C-BE32-E72D297353CC}">
              <c16:uniqueId val="{00000013-7DBE-472A-BF68-76AF2B8F79C2}"/>
            </c:ext>
          </c:extLst>
        </c:ser>
        <c:ser>
          <c:idx val="20"/>
          <c:order val="20"/>
          <c:tx>
            <c:strRef>
              <c:f>'% thème'!$A$22</c:f>
              <c:strCache>
                <c:ptCount val="1"/>
                <c:pt idx="0">
                  <c:v>production commerciale</c:v>
                </c:pt>
              </c:strCache>
            </c:strRef>
          </c:tx>
          <c:spPr>
            <a:gradFill rotWithShape="1">
              <a:gsLst>
                <a:gs pos="0">
                  <a:schemeClr val="accent6">
                    <a:lumMod val="70000"/>
                    <a:lumOff val="30000"/>
                    <a:lumMod val="110000"/>
                    <a:satMod val="105000"/>
                    <a:tint val="67000"/>
                  </a:schemeClr>
                </a:gs>
                <a:gs pos="50000">
                  <a:schemeClr val="accent6">
                    <a:lumMod val="70000"/>
                    <a:lumOff val="30000"/>
                    <a:lumMod val="105000"/>
                    <a:satMod val="103000"/>
                    <a:tint val="73000"/>
                  </a:schemeClr>
                </a:gs>
                <a:gs pos="100000">
                  <a:schemeClr val="accent6">
                    <a:lumMod val="70000"/>
                    <a:lumOff val="30000"/>
                    <a:lumMod val="105000"/>
                    <a:satMod val="109000"/>
                    <a:tint val="81000"/>
                  </a:schemeClr>
                </a:gs>
              </a:gsLst>
              <a:lin ang="5400000" scaled="0"/>
            </a:gradFill>
            <a:ln w="9525" cap="flat" cmpd="sng" algn="ctr">
              <a:solidFill>
                <a:schemeClr val="accent6">
                  <a:lumMod val="70000"/>
                  <a:lumOff val="30000"/>
                  <a:shade val="95000"/>
                </a:schemeClr>
              </a:solidFill>
              <a:round/>
            </a:ln>
            <a:effectLst/>
            <a:sp3d contourW="9525">
              <a:contourClr>
                <a:schemeClr val="accent6">
                  <a:lumMod val="70000"/>
                  <a:lumOff val="3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thème'!$C$22</c:f>
              <c:numCache>
                <c:formatCode>0%</c:formatCode>
                <c:ptCount val="1"/>
                <c:pt idx="0">
                  <c:v>7.556675062972292E-3</c:v>
                </c:pt>
              </c:numCache>
            </c:numRef>
          </c:val>
          <c:extLst>
            <c:ext xmlns:c16="http://schemas.microsoft.com/office/drawing/2014/chart" uri="{C3380CC4-5D6E-409C-BE32-E72D297353CC}">
              <c16:uniqueId val="{00000014-7DBE-472A-BF68-76AF2B8F79C2}"/>
            </c:ext>
          </c:extLst>
        </c:ser>
        <c:ser>
          <c:idx val="21"/>
          <c:order val="21"/>
          <c:tx>
            <c:strRef>
              <c:f>'% thème'!$A$23</c:f>
              <c:strCache>
                <c:ptCount val="1"/>
                <c:pt idx="0">
                  <c:v>transformation des résidus</c:v>
                </c:pt>
              </c:strCache>
            </c:strRef>
          </c:tx>
          <c:spPr>
            <a:gradFill rotWithShape="1">
              <a:gsLst>
                <a:gs pos="0">
                  <a:schemeClr val="accent2">
                    <a:lumMod val="70000"/>
                    <a:lumMod val="110000"/>
                    <a:satMod val="105000"/>
                    <a:tint val="67000"/>
                  </a:schemeClr>
                </a:gs>
                <a:gs pos="50000">
                  <a:schemeClr val="accent2">
                    <a:lumMod val="70000"/>
                    <a:lumMod val="105000"/>
                    <a:satMod val="103000"/>
                    <a:tint val="73000"/>
                  </a:schemeClr>
                </a:gs>
                <a:gs pos="100000">
                  <a:schemeClr val="accent2">
                    <a:lumMod val="70000"/>
                    <a:lumMod val="105000"/>
                    <a:satMod val="109000"/>
                    <a:tint val="81000"/>
                  </a:schemeClr>
                </a:gs>
              </a:gsLst>
              <a:lin ang="5400000" scaled="0"/>
            </a:gradFill>
            <a:ln w="9525" cap="flat" cmpd="sng" algn="ctr">
              <a:solidFill>
                <a:schemeClr val="accent2">
                  <a:lumMod val="70000"/>
                  <a:shade val="95000"/>
                </a:schemeClr>
              </a:solidFill>
              <a:round/>
            </a:ln>
            <a:effectLst/>
            <a:sp3d contourW="9525">
              <a:contourClr>
                <a:schemeClr val="accent2">
                  <a:lumMod val="7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thème'!$C$23</c:f>
              <c:numCache>
                <c:formatCode>0%</c:formatCode>
                <c:ptCount val="1"/>
                <c:pt idx="0">
                  <c:v>5.0377833753148613E-3</c:v>
                </c:pt>
              </c:numCache>
            </c:numRef>
          </c:val>
          <c:extLst>
            <c:ext xmlns:c16="http://schemas.microsoft.com/office/drawing/2014/chart" uri="{C3380CC4-5D6E-409C-BE32-E72D297353CC}">
              <c16:uniqueId val="{00000015-7DBE-472A-BF68-76AF2B8F79C2}"/>
            </c:ext>
          </c:extLst>
        </c:ser>
        <c:ser>
          <c:idx val="22"/>
          <c:order val="22"/>
          <c:tx>
            <c:strRef>
              <c:f>'% thème'!$A$24</c:f>
              <c:strCache>
                <c:ptCount val="1"/>
                <c:pt idx="0">
                  <c:v>condition de croissance contrôlée</c:v>
                </c:pt>
              </c:strCache>
            </c:strRef>
          </c:tx>
          <c:spPr>
            <a:gradFill rotWithShape="1">
              <a:gsLst>
                <a:gs pos="0">
                  <a:schemeClr val="accent4">
                    <a:lumMod val="70000"/>
                    <a:lumMod val="110000"/>
                    <a:satMod val="105000"/>
                    <a:tint val="67000"/>
                  </a:schemeClr>
                </a:gs>
                <a:gs pos="50000">
                  <a:schemeClr val="accent4">
                    <a:lumMod val="70000"/>
                    <a:lumMod val="105000"/>
                    <a:satMod val="103000"/>
                    <a:tint val="73000"/>
                  </a:schemeClr>
                </a:gs>
                <a:gs pos="100000">
                  <a:schemeClr val="accent4">
                    <a:lumMod val="70000"/>
                    <a:lumMod val="105000"/>
                    <a:satMod val="109000"/>
                    <a:tint val="81000"/>
                  </a:schemeClr>
                </a:gs>
              </a:gsLst>
              <a:lin ang="5400000" scaled="0"/>
            </a:gradFill>
            <a:ln w="9525" cap="flat" cmpd="sng" algn="ctr">
              <a:solidFill>
                <a:schemeClr val="accent4">
                  <a:lumMod val="70000"/>
                  <a:shade val="95000"/>
                </a:schemeClr>
              </a:solidFill>
              <a:round/>
            </a:ln>
            <a:effectLst/>
            <a:sp3d contourW="9525">
              <a:contourClr>
                <a:schemeClr val="accent4">
                  <a:lumMod val="7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thème'!$C$24</c:f>
              <c:numCache>
                <c:formatCode>0%</c:formatCode>
                <c:ptCount val="1"/>
                <c:pt idx="0">
                  <c:v>0</c:v>
                </c:pt>
              </c:numCache>
            </c:numRef>
          </c:val>
          <c:extLst>
            <c:ext xmlns:c16="http://schemas.microsoft.com/office/drawing/2014/chart" uri="{C3380CC4-5D6E-409C-BE32-E72D297353CC}">
              <c16:uniqueId val="{00000016-7DBE-472A-BF68-76AF2B8F79C2}"/>
            </c:ext>
          </c:extLst>
        </c:ser>
        <c:ser>
          <c:idx val="23"/>
          <c:order val="23"/>
          <c:tx>
            <c:strRef>
              <c:f>'% thème'!$A$25</c:f>
              <c:strCache>
                <c:ptCount val="1"/>
                <c:pt idx="0">
                  <c:v>contournement de résistance</c:v>
                </c:pt>
              </c:strCache>
            </c:strRef>
          </c:tx>
          <c:spPr>
            <a:gradFill rotWithShape="1">
              <a:gsLst>
                <a:gs pos="0">
                  <a:schemeClr val="accent6">
                    <a:lumMod val="70000"/>
                    <a:lumMod val="110000"/>
                    <a:satMod val="105000"/>
                    <a:tint val="67000"/>
                  </a:schemeClr>
                </a:gs>
                <a:gs pos="50000">
                  <a:schemeClr val="accent6">
                    <a:lumMod val="70000"/>
                    <a:lumMod val="105000"/>
                    <a:satMod val="103000"/>
                    <a:tint val="73000"/>
                  </a:schemeClr>
                </a:gs>
                <a:gs pos="100000">
                  <a:schemeClr val="accent6">
                    <a:lumMod val="70000"/>
                    <a:lumMod val="105000"/>
                    <a:satMod val="109000"/>
                    <a:tint val="81000"/>
                  </a:schemeClr>
                </a:gs>
              </a:gsLst>
              <a:lin ang="5400000" scaled="0"/>
            </a:gradFill>
            <a:ln w="9525" cap="flat" cmpd="sng" algn="ctr">
              <a:solidFill>
                <a:schemeClr val="accent6">
                  <a:lumMod val="70000"/>
                  <a:shade val="95000"/>
                </a:schemeClr>
              </a:solidFill>
              <a:round/>
            </a:ln>
            <a:effectLst/>
            <a:sp3d contourW="9525">
              <a:contourClr>
                <a:schemeClr val="accent6">
                  <a:lumMod val="70000"/>
                  <a:shade val="95000"/>
                </a:schemeClr>
              </a:contourClr>
            </a:sp3d>
          </c:spPr>
          <c:invertIfNegative val="0"/>
          <c:dLbls>
            <c:numFmt formatCode="General;\ \r\o\uge;\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thème'!$C$25</c:f>
              <c:numCache>
                <c:formatCode>0%</c:formatCode>
                <c:ptCount val="1"/>
                <c:pt idx="0">
                  <c:v>0</c:v>
                </c:pt>
              </c:numCache>
            </c:numRef>
          </c:val>
          <c:extLst>
            <c:ext xmlns:c16="http://schemas.microsoft.com/office/drawing/2014/chart" uri="{C3380CC4-5D6E-409C-BE32-E72D297353CC}">
              <c16:uniqueId val="{00000017-7DBE-472A-BF68-76AF2B8F79C2}"/>
            </c:ext>
          </c:extLst>
        </c:ser>
        <c:ser>
          <c:idx val="24"/>
          <c:order val="24"/>
          <c:tx>
            <c:strRef>
              <c:f>'% thème'!$A$26</c:f>
              <c:strCache>
                <c:ptCount val="1"/>
                <c:pt idx="0">
                  <c:v>lutte intégrée</c:v>
                </c:pt>
              </c:strCache>
            </c:strRef>
          </c:tx>
          <c:spPr>
            <a:gradFill rotWithShape="1">
              <a:gsLst>
                <a:gs pos="0">
                  <a:schemeClr val="accent2">
                    <a:lumMod val="50000"/>
                    <a:lumOff val="50000"/>
                    <a:lumMod val="110000"/>
                    <a:satMod val="105000"/>
                    <a:tint val="67000"/>
                  </a:schemeClr>
                </a:gs>
                <a:gs pos="50000">
                  <a:schemeClr val="accent2">
                    <a:lumMod val="50000"/>
                    <a:lumOff val="50000"/>
                    <a:lumMod val="105000"/>
                    <a:satMod val="103000"/>
                    <a:tint val="73000"/>
                  </a:schemeClr>
                </a:gs>
                <a:gs pos="100000">
                  <a:schemeClr val="accent2">
                    <a:lumMod val="50000"/>
                    <a:lumOff val="50000"/>
                    <a:lumMod val="105000"/>
                    <a:satMod val="109000"/>
                    <a:tint val="81000"/>
                  </a:schemeClr>
                </a:gs>
              </a:gsLst>
              <a:lin ang="5400000" scaled="0"/>
            </a:gradFill>
            <a:ln w="9525" cap="flat" cmpd="sng" algn="ctr">
              <a:solidFill>
                <a:schemeClr val="accent2">
                  <a:lumMod val="50000"/>
                  <a:lumOff val="50000"/>
                  <a:shade val="95000"/>
                </a:schemeClr>
              </a:solidFill>
              <a:round/>
            </a:ln>
            <a:effectLst/>
            <a:sp3d contourW="9525">
              <a:contourClr>
                <a:schemeClr val="accent2">
                  <a:lumMod val="50000"/>
                  <a:lumOff val="50000"/>
                  <a:shade val="95000"/>
                </a:schemeClr>
              </a:contourClr>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thème'!$C$26</c:f>
              <c:numCache>
                <c:formatCode>0%</c:formatCode>
                <c:ptCount val="1"/>
                <c:pt idx="0">
                  <c:v>3.2745591939546598E-2</c:v>
                </c:pt>
              </c:numCache>
            </c:numRef>
          </c:val>
          <c:extLst>
            <c:ext xmlns:c16="http://schemas.microsoft.com/office/drawing/2014/chart" uri="{C3380CC4-5D6E-409C-BE32-E72D297353CC}">
              <c16:uniqueId val="{00000018-7DBE-472A-BF68-76AF2B8F79C2}"/>
            </c:ext>
          </c:extLst>
        </c:ser>
        <c:ser>
          <c:idx val="25"/>
          <c:order val="25"/>
          <c:tx>
            <c:strRef>
              <c:f>'% thème'!$A$27</c:f>
              <c:strCache>
                <c:ptCount val="1"/>
                <c:pt idx="0">
                  <c:v>maladie</c:v>
                </c:pt>
              </c:strCache>
            </c:strRef>
          </c:tx>
          <c:spPr>
            <a:gradFill rotWithShape="1">
              <a:gsLst>
                <a:gs pos="0">
                  <a:schemeClr val="accent4">
                    <a:lumMod val="50000"/>
                    <a:lumOff val="50000"/>
                    <a:lumMod val="110000"/>
                    <a:satMod val="105000"/>
                    <a:tint val="67000"/>
                  </a:schemeClr>
                </a:gs>
                <a:gs pos="50000">
                  <a:schemeClr val="accent4">
                    <a:lumMod val="50000"/>
                    <a:lumOff val="50000"/>
                    <a:lumMod val="105000"/>
                    <a:satMod val="103000"/>
                    <a:tint val="73000"/>
                  </a:schemeClr>
                </a:gs>
                <a:gs pos="100000">
                  <a:schemeClr val="accent4">
                    <a:lumMod val="50000"/>
                    <a:lumOff val="50000"/>
                    <a:lumMod val="105000"/>
                    <a:satMod val="109000"/>
                    <a:tint val="81000"/>
                  </a:schemeClr>
                </a:gs>
              </a:gsLst>
              <a:lin ang="5400000" scaled="0"/>
            </a:gradFill>
            <a:ln w="9525" cap="flat" cmpd="sng" algn="ctr">
              <a:solidFill>
                <a:schemeClr val="accent4">
                  <a:lumMod val="50000"/>
                  <a:lumOff val="50000"/>
                  <a:shade val="95000"/>
                </a:schemeClr>
              </a:solidFill>
              <a:round/>
            </a:ln>
            <a:effectLst/>
            <a:sp3d contourW="9525">
              <a:contourClr>
                <a:schemeClr val="accent4">
                  <a:lumMod val="50000"/>
                  <a:lumOff val="5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thème'!$C$27</c:f>
              <c:numCache>
                <c:formatCode>0%</c:formatCode>
                <c:ptCount val="1"/>
                <c:pt idx="0">
                  <c:v>0</c:v>
                </c:pt>
              </c:numCache>
            </c:numRef>
          </c:val>
          <c:extLst>
            <c:ext xmlns:c16="http://schemas.microsoft.com/office/drawing/2014/chart" uri="{C3380CC4-5D6E-409C-BE32-E72D297353CC}">
              <c16:uniqueId val="{00000019-7DBE-472A-BF68-76AF2B8F79C2}"/>
            </c:ext>
          </c:extLst>
        </c:ser>
        <c:ser>
          <c:idx val="26"/>
          <c:order val="26"/>
          <c:tx>
            <c:strRef>
              <c:f>'% thème'!$A$28</c:f>
              <c:strCache>
                <c:ptCount val="1"/>
                <c:pt idx="0">
                  <c:v>pathologie végétale</c:v>
                </c:pt>
              </c:strCache>
            </c:strRef>
          </c:tx>
          <c:spPr>
            <a:gradFill rotWithShape="1">
              <a:gsLst>
                <a:gs pos="0">
                  <a:schemeClr val="accent6">
                    <a:lumMod val="50000"/>
                    <a:lumOff val="50000"/>
                    <a:lumMod val="110000"/>
                    <a:satMod val="105000"/>
                    <a:tint val="67000"/>
                  </a:schemeClr>
                </a:gs>
                <a:gs pos="50000">
                  <a:schemeClr val="accent6">
                    <a:lumMod val="50000"/>
                    <a:lumOff val="50000"/>
                    <a:lumMod val="105000"/>
                    <a:satMod val="103000"/>
                    <a:tint val="73000"/>
                  </a:schemeClr>
                </a:gs>
                <a:gs pos="100000">
                  <a:schemeClr val="accent6">
                    <a:lumMod val="50000"/>
                    <a:lumOff val="50000"/>
                    <a:lumMod val="105000"/>
                    <a:satMod val="109000"/>
                    <a:tint val="81000"/>
                  </a:schemeClr>
                </a:gs>
              </a:gsLst>
              <a:lin ang="5400000" scaled="0"/>
            </a:gradFill>
            <a:ln w="9525" cap="flat" cmpd="sng" algn="ctr">
              <a:solidFill>
                <a:schemeClr val="accent6">
                  <a:lumMod val="50000"/>
                  <a:lumOff val="50000"/>
                  <a:shade val="95000"/>
                </a:schemeClr>
              </a:solidFill>
              <a:round/>
            </a:ln>
            <a:effectLst/>
            <a:sp3d contourW="9525">
              <a:contourClr>
                <a:schemeClr val="accent6">
                  <a:lumMod val="50000"/>
                  <a:lumOff val="50000"/>
                  <a:shade val="95000"/>
                </a:schemeClr>
              </a:contourClr>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thème'!$C$28</c:f>
              <c:numCache>
                <c:formatCode>0%</c:formatCode>
                <c:ptCount val="1"/>
                <c:pt idx="0">
                  <c:v>0</c:v>
                </c:pt>
              </c:numCache>
            </c:numRef>
          </c:val>
          <c:extLst>
            <c:ext xmlns:c16="http://schemas.microsoft.com/office/drawing/2014/chart" uri="{C3380CC4-5D6E-409C-BE32-E72D297353CC}">
              <c16:uniqueId val="{0000001A-7DBE-472A-BF68-76AF2B8F79C2}"/>
            </c:ext>
          </c:extLst>
        </c:ser>
        <c:ser>
          <c:idx val="27"/>
          <c:order val="27"/>
          <c:tx>
            <c:strRef>
              <c:f>'% thème'!$A$29</c:f>
              <c:strCache>
                <c:ptCount val="1"/>
                <c:pt idx="0">
                  <c:v>résistance</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invertIfNegative val="0"/>
          <c:dLbls>
            <c:numFmt formatCode="General;\ \r\o\uge;\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thème'!$C$29</c:f>
              <c:numCache>
                <c:formatCode>0%</c:formatCode>
                <c:ptCount val="1"/>
                <c:pt idx="0">
                  <c:v>0</c:v>
                </c:pt>
              </c:numCache>
            </c:numRef>
          </c:val>
          <c:extLst>
            <c:ext xmlns:c16="http://schemas.microsoft.com/office/drawing/2014/chart" uri="{C3380CC4-5D6E-409C-BE32-E72D297353CC}">
              <c16:uniqueId val="{0000001B-7DBE-472A-BF68-76AF2B8F79C2}"/>
            </c:ext>
          </c:extLst>
        </c:ser>
        <c:ser>
          <c:idx val="28"/>
          <c:order val="28"/>
          <c:tx>
            <c:strRef>
              <c:f>'% thème'!$A$30</c:f>
              <c:strCache>
                <c:ptCount val="1"/>
                <c:pt idx="0">
                  <c:v>sensibilisation</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thème'!$C$30</c:f>
              <c:numCache>
                <c:formatCode>0%</c:formatCode>
                <c:ptCount val="1"/>
                <c:pt idx="0">
                  <c:v>0</c:v>
                </c:pt>
              </c:numCache>
            </c:numRef>
          </c:val>
          <c:extLst>
            <c:ext xmlns:c16="http://schemas.microsoft.com/office/drawing/2014/chart" uri="{C3380CC4-5D6E-409C-BE32-E72D297353CC}">
              <c16:uniqueId val="{0000001C-7DBE-472A-BF68-76AF2B8F79C2}"/>
            </c:ext>
          </c:extLst>
        </c:ser>
        <c:dLbls>
          <c:showLegendKey val="0"/>
          <c:showVal val="1"/>
          <c:showCatName val="0"/>
          <c:showSerName val="0"/>
          <c:showPercent val="0"/>
          <c:showBubbleSize val="0"/>
        </c:dLbls>
        <c:gapWidth val="150"/>
        <c:shape val="box"/>
        <c:axId val="704246016"/>
        <c:axId val="704250608"/>
        <c:axId val="0"/>
      </c:bar3DChart>
      <c:catAx>
        <c:axId val="704246016"/>
        <c:scaling>
          <c:orientation val="minMax"/>
        </c:scaling>
        <c:delete val="1"/>
        <c:axPos val="b"/>
        <c:numFmt formatCode="General" sourceLinked="1"/>
        <c:majorTickMark val="none"/>
        <c:minorTickMark val="none"/>
        <c:tickLblPos val="nextTo"/>
        <c:crossAx val="704250608"/>
        <c:crosses val="autoZero"/>
        <c:auto val="1"/>
        <c:lblAlgn val="ctr"/>
        <c:lblOffset val="100"/>
        <c:noMultiLvlLbl val="0"/>
      </c:catAx>
      <c:valAx>
        <c:axId val="704250608"/>
        <c:scaling>
          <c:orientation val="minMax"/>
        </c:scaling>
        <c:delete val="1"/>
        <c:axPos val="l"/>
        <c:numFmt formatCode="0%" sourceLinked="1"/>
        <c:majorTickMark val="none"/>
        <c:minorTickMark val="none"/>
        <c:tickLblPos val="nextTo"/>
        <c:crossAx val="704246016"/>
        <c:crosses val="autoZero"/>
        <c:crossBetween val="between"/>
      </c:valAx>
      <c:spPr>
        <a:noFill/>
        <a:ln>
          <a:noFill/>
        </a:ln>
        <a:effectLst/>
      </c:spPr>
    </c:plotArea>
    <c:legend>
      <c:legendPos val="b"/>
      <c:layout>
        <c:manualLayout>
          <c:xMode val="edge"/>
          <c:yMode val="edge"/>
          <c:x val="3.5686066469903838E-3"/>
          <c:y val="0.71506303992672327"/>
          <c:w val="0.98840685273524198"/>
          <c:h val="0.270116944881153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 Mot clé</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1.136196250788993E-3"/>
          <c:w val="1"/>
          <c:h val="0.62817192255651044"/>
        </c:manualLayout>
      </c:layout>
      <c:bar3DChart>
        <c:barDir val="col"/>
        <c:grouping val="clustered"/>
        <c:varyColors val="0"/>
        <c:ser>
          <c:idx val="0"/>
          <c:order val="0"/>
          <c:tx>
            <c:strRef>
              <c:f>'% mot clé'!$A$2</c:f>
              <c:strCache>
                <c:ptCount val="1"/>
                <c:pt idx="0">
                  <c:v>protection des cultures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mot clé'!$C$1</c:f>
              <c:strCache>
                <c:ptCount val="1"/>
                <c:pt idx="0">
                  <c:v>Pourcentage</c:v>
                </c:pt>
              </c:strCache>
            </c:strRef>
          </c:cat>
          <c:val>
            <c:numRef>
              <c:f>'% mot clé'!$C$2</c:f>
              <c:numCache>
                <c:formatCode>0%</c:formatCode>
                <c:ptCount val="1"/>
                <c:pt idx="0">
                  <c:v>0.12060889929742388</c:v>
                </c:pt>
              </c:numCache>
            </c:numRef>
          </c:val>
          <c:extLst>
            <c:ext xmlns:c16="http://schemas.microsoft.com/office/drawing/2014/chart" uri="{C3380CC4-5D6E-409C-BE32-E72D297353CC}">
              <c16:uniqueId val="{00000000-8A26-45ED-BB80-DB75B2C0EBC7}"/>
            </c:ext>
          </c:extLst>
        </c:ser>
        <c:ser>
          <c:idx val="1"/>
          <c:order val="1"/>
          <c:tx>
            <c:strRef>
              <c:f>'% mot clé'!$A$3</c:f>
              <c:strCache>
                <c:ptCount val="1"/>
                <c:pt idx="0">
                  <c:v>pesticides</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clé'!$C$3</c:f>
              <c:numCache>
                <c:formatCode>0%</c:formatCode>
                <c:ptCount val="1"/>
                <c:pt idx="0">
                  <c:v>9.3676814988290405E-2</c:v>
                </c:pt>
              </c:numCache>
            </c:numRef>
          </c:val>
          <c:extLst>
            <c:ext xmlns:c16="http://schemas.microsoft.com/office/drawing/2014/chart" uri="{C3380CC4-5D6E-409C-BE32-E72D297353CC}">
              <c16:uniqueId val="{00000039-70BE-40A8-8201-72D41A6D5557}"/>
            </c:ext>
          </c:extLst>
        </c:ser>
        <c:ser>
          <c:idx val="2"/>
          <c:order val="2"/>
          <c:tx>
            <c:strRef>
              <c:f>'% mot clé'!$A$4</c:f>
              <c:strCache>
                <c:ptCount val="1"/>
                <c:pt idx="0">
                  <c:v>gestion agricole</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a:sp3d contourW="9525">
              <a:contourClr>
                <a:schemeClr val="accent3">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clé'!$C$4</c:f>
              <c:numCache>
                <c:formatCode>0%</c:formatCode>
                <c:ptCount val="1"/>
                <c:pt idx="0">
                  <c:v>5.5035128805620608E-2</c:v>
                </c:pt>
              </c:numCache>
            </c:numRef>
          </c:val>
          <c:extLst>
            <c:ext xmlns:c16="http://schemas.microsoft.com/office/drawing/2014/chart" uri="{C3380CC4-5D6E-409C-BE32-E72D297353CC}">
              <c16:uniqueId val="{0000003A-70BE-40A8-8201-72D41A6D5557}"/>
            </c:ext>
          </c:extLst>
        </c:ser>
        <c:ser>
          <c:idx val="3"/>
          <c:order val="3"/>
          <c:tx>
            <c:strRef>
              <c:f>'% mot clé'!$A$5</c:f>
              <c:strCache>
                <c:ptCount val="1"/>
                <c:pt idx="0">
                  <c:v>gestion des sols</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clé'!$C$5</c:f>
              <c:numCache>
                <c:formatCode>0%</c:formatCode>
                <c:ptCount val="1"/>
                <c:pt idx="0">
                  <c:v>4.5667447306791571E-2</c:v>
                </c:pt>
              </c:numCache>
            </c:numRef>
          </c:val>
          <c:extLst>
            <c:ext xmlns:c16="http://schemas.microsoft.com/office/drawing/2014/chart" uri="{C3380CC4-5D6E-409C-BE32-E72D297353CC}">
              <c16:uniqueId val="{0000003B-70BE-40A8-8201-72D41A6D5557}"/>
            </c:ext>
          </c:extLst>
        </c:ser>
        <c:ser>
          <c:idx val="4"/>
          <c:order val="4"/>
          <c:tx>
            <c:strRef>
              <c:f>'% mot clé'!$A$6</c:f>
              <c:strCache>
                <c:ptCount val="1"/>
                <c:pt idx="0">
                  <c:v>cultures</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clé'!$C$6</c:f>
              <c:numCache>
                <c:formatCode>0%</c:formatCode>
                <c:ptCount val="1"/>
                <c:pt idx="0">
                  <c:v>4.2154566744730677E-2</c:v>
                </c:pt>
              </c:numCache>
            </c:numRef>
          </c:val>
          <c:extLst>
            <c:ext xmlns:c16="http://schemas.microsoft.com/office/drawing/2014/chart" uri="{C3380CC4-5D6E-409C-BE32-E72D297353CC}">
              <c16:uniqueId val="{0000003C-70BE-40A8-8201-72D41A6D5557}"/>
            </c:ext>
          </c:extLst>
        </c:ser>
        <c:ser>
          <c:idx val="5"/>
          <c:order val="5"/>
          <c:tx>
            <c:strRef>
              <c:f>'% mot clé'!$A$7</c:f>
              <c:strCache>
                <c:ptCount val="1"/>
                <c:pt idx="0">
                  <c:v>sélection variétale</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a:sp3d contourW="9525">
              <a:contourClr>
                <a:schemeClr val="accent6">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clé'!$C$7</c:f>
              <c:numCache>
                <c:formatCode>0%</c:formatCode>
                <c:ptCount val="1"/>
                <c:pt idx="0">
                  <c:v>3.6299765807962528E-2</c:v>
                </c:pt>
              </c:numCache>
            </c:numRef>
          </c:val>
          <c:extLst>
            <c:ext xmlns:c16="http://schemas.microsoft.com/office/drawing/2014/chart" uri="{C3380CC4-5D6E-409C-BE32-E72D297353CC}">
              <c16:uniqueId val="{0000003D-70BE-40A8-8201-72D41A6D5557}"/>
            </c:ext>
          </c:extLst>
        </c:ser>
        <c:ser>
          <c:idx val="6"/>
          <c:order val="6"/>
          <c:tx>
            <c:strRef>
              <c:f>'% mot clé'!$A$8</c:f>
              <c:strCache>
                <c:ptCount val="1"/>
                <c:pt idx="0">
                  <c:v>agrochimie</c:v>
                </c:pt>
              </c:strCache>
            </c:strRef>
          </c:tx>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a:sp3d contourW="9525">
              <a:contourClr>
                <a:schemeClr val="accent1">
                  <a:lumMod val="6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clé'!$C$8</c:f>
              <c:numCache>
                <c:formatCode>0%</c:formatCode>
                <c:ptCount val="1"/>
                <c:pt idx="0">
                  <c:v>3.5128805620608897E-2</c:v>
                </c:pt>
              </c:numCache>
            </c:numRef>
          </c:val>
          <c:extLst>
            <c:ext xmlns:c16="http://schemas.microsoft.com/office/drawing/2014/chart" uri="{C3380CC4-5D6E-409C-BE32-E72D297353CC}">
              <c16:uniqueId val="{0000003E-70BE-40A8-8201-72D41A6D5557}"/>
            </c:ext>
          </c:extLst>
        </c:ser>
        <c:ser>
          <c:idx val="7"/>
          <c:order val="7"/>
          <c:tx>
            <c:strRef>
              <c:f>'% mot clé'!$A$9</c:f>
              <c:strCache>
                <c:ptCount val="1"/>
                <c:pt idx="0">
                  <c:v>pollutions chimiques</c:v>
                </c:pt>
              </c:strCache>
            </c:strRef>
          </c:tx>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a:sp3d contourW="9525">
              <a:contourClr>
                <a:schemeClr val="accent2">
                  <a:lumMod val="6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clé'!$C$9</c:f>
              <c:numCache>
                <c:formatCode>0%</c:formatCode>
                <c:ptCount val="1"/>
                <c:pt idx="0">
                  <c:v>3.2786885245901641E-2</c:v>
                </c:pt>
              </c:numCache>
            </c:numRef>
          </c:val>
          <c:extLst>
            <c:ext xmlns:c16="http://schemas.microsoft.com/office/drawing/2014/chart" uri="{C3380CC4-5D6E-409C-BE32-E72D297353CC}">
              <c16:uniqueId val="{0000003F-70BE-40A8-8201-72D41A6D5557}"/>
            </c:ext>
          </c:extLst>
        </c:ser>
        <c:ser>
          <c:idx val="8"/>
          <c:order val="8"/>
          <c:tx>
            <c:strRef>
              <c:f>'% mot clé'!$A$10</c:f>
              <c:strCache>
                <c:ptCount val="1"/>
                <c:pt idx="0">
                  <c:v>production agricole</c:v>
                </c:pt>
              </c:strCache>
            </c:strRef>
          </c:tx>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a:sp3d contourW="9525">
              <a:contourClr>
                <a:schemeClr val="accent3">
                  <a:lumMod val="6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clé'!$C$10</c:f>
              <c:numCache>
                <c:formatCode>0%</c:formatCode>
                <c:ptCount val="1"/>
                <c:pt idx="0">
                  <c:v>3.2786885245901641E-2</c:v>
                </c:pt>
              </c:numCache>
            </c:numRef>
          </c:val>
          <c:extLst>
            <c:ext xmlns:c16="http://schemas.microsoft.com/office/drawing/2014/chart" uri="{C3380CC4-5D6E-409C-BE32-E72D297353CC}">
              <c16:uniqueId val="{00000040-70BE-40A8-8201-72D41A6D5557}"/>
            </c:ext>
          </c:extLst>
        </c:ser>
        <c:ser>
          <c:idx val="9"/>
          <c:order val="9"/>
          <c:tx>
            <c:strRef>
              <c:f>'% mot clé'!$A$11</c:f>
              <c:strCache>
                <c:ptCount val="1"/>
                <c:pt idx="0">
                  <c:v>techniques agricole</c:v>
                </c:pt>
              </c:strCache>
            </c:strRef>
          </c:tx>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a:sp3d contourW="9525">
              <a:contourClr>
                <a:schemeClr val="accent4">
                  <a:lumMod val="6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clé'!$C$11</c:f>
              <c:numCache>
                <c:formatCode>0%</c:formatCode>
                <c:ptCount val="1"/>
                <c:pt idx="0">
                  <c:v>3.161592505854801E-2</c:v>
                </c:pt>
              </c:numCache>
            </c:numRef>
          </c:val>
          <c:extLst>
            <c:ext xmlns:c16="http://schemas.microsoft.com/office/drawing/2014/chart" uri="{C3380CC4-5D6E-409C-BE32-E72D297353CC}">
              <c16:uniqueId val="{00000041-70BE-40A8-8201-72D41A6D5557}"/>
            </c:ext>
          </c:extLst>
        </c:ser>
        <c:ser>
          <c:idx val="10"/>
          <c:order val="10"/>
          <c:tx>
            <c:strRef>
              <c:f>'% mot clé'!$A$12</c:f>
              <c:strCache>
                <c:ptCount val="1"/>
                <c:pt idx="0">
                  <c:v>bioagresseurs</c:v>
                </c:pt>
              </c:strCache>
            </c:strRef>
          </c:tx>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a:sp3d contourW="9525">
              <a:contourClr>
                <a:schemeClr val="accent5">
                  <a:lumMod val="6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clé'!$C$12</c:f>
              <c:numCache>
                <c:formatCode>0%</c:formatCode>
                <c:ptCount val="1"/>
                <c:pt idx="0">
                  <c:v>2.9274004683840751E-2</c:v>
                </c:pt>
              </c:numCache>
            </c:numRef>
          </c:val>
          <c:extLst>
            <c:ext xmlns:c16="http://schemas.microsoft.com/office/drawing/2014/chart" uri="{C3380CC4-5D6E-409C-BE32-E72D297353CC}">
              <c16:uniqueId val="{00000042-70BE-40A8-8201-72D41A6D5557}"/>
            </c:ext>
          </c:extLst>
        </c:ser>
        <c:ser>
          <c:idx val="11"/>
          <c:order val="11"/>
          <c:tx>
            <c:strRef>
              <c:f>'% mot clé'!$A$13</c:f>
              <c:strCache>
                <c:ptCount val="1"/>
                <c:pt idx="0">
                  <c:v>ressources génétiques</c:v>
                </c:pt>
              </c:strCache>
            </c:strRef>
          </c:tx>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a:sp3d contourW="9525">
              <a:contourClr>
                <a:schemeClr val="accent6">
                  <a:lumMod val="6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clé'!$C$13</c:f>
              <c:numCache>
                <c:formatCode>0%</c:formatCode>
                <c:ptCount val="1"/>
                <c:pt idx="0">
                  <c:v>2.8103044496487119E-2</c:v>
                </c:pt>
              </c:numCache>
            </c:numRef>
          </c:val>
          <c:extLst>
            <c:ext xmlns:c16="http://schemas.microsoft.com/office/drawing/2014/chart" uri="{C3380CC4-5D6E-409C-BE32-E72D297353CC}">
              <c16:uniqueId val="{00000043-70BE-40A8-8201-72D41A6D5557}"/>
            </c:ext>
          </c:extLst>
        </c:ser>
        <c:ser>
          <c:idx val="12"/>
          <c:order val="12"/>
          <c:tx>
            <c:strRef>
              <c:f>'% mot clé'!$A$14</c:f>
              <c:strCache>
                <c:ptCount val="1"/>
                <c:pt idx="0">
                  <c:v>spectroscopie</c:v>
                </c:pt>
              </c:strCache>
            </c:strRef>
          </c:tx>
          <c:spPr>
            <a:gradFill rotWithShape="1">
              <a:gsLst>
                <a:gs pos="0">
                  <a:schemeClr val="accent1">
                    <a:lumMod val="80000"/>
                    <a:lumOff val="20000"/>
                    <a:lumMod val="110000"/>
                    <a:satMod val="105000"/>
                    <a:tint val="67000"/>
                  </a:schemeClr>
                </a:gs>
                <a:gs pos="50000">
                  <a:schemeClr val="accent1">
                    <a:lumMod val="80000"/>
                    <a:lumOff val="20000"/>
                    <a:lumMod val="105000"/>
                    <a:satMod val="103000"/>
                    <a:tint val="73000"/>
                  </a:schemeClr>
                </a:gs>
                <a:gs pos="100000">
                  <a:schemeClr val="accent1">
                    <a:lumMod val="80000"/>
                    <a:lumOff val="20000"/>
                    <a:lumMod val="105000"/>
                    <a:satMod val="109000"/>
                    <a:tint val="81000"/>
                  </a:schemeClr>
                </a:gs>
              </a:gsLst>
              <a:lin ang="5400000" scaled="0"/>
            </a:gradFill>
            <a:ln w="9525" cap="flat" cmpd="sng" algn="ctr">
              <a:solidFill>
                <a:schemeClr val="accent1">
                  <a:lumMod val="80000"/>
                  <a:lumOff val="20000"/>
                  <a:shade val="95000"/>
                </a:schemeClr>
              </a:solidFill>
              <a:round/>
            </a:ln>
            <a:effectLst/>
            <a:sp3d contourW="9525">
              <a:contourClr>
                <a:schemeClr val="accent1">
                  <a:lumMod val="80000"/>
                  <a:lumOff val="2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clé'!$C$14</c:f>
              <c:numCache>
                <c:formatCode>0%</c:formatCode>
                <c:ptCount val="1"/>
                <c:pt idx="0">
                  <c:v>2.8103044496487119E-2</c:v>
                </c:pt>
              </c:numCache>
            </c:numRef>
          </c:val>
          <c:extLst>
            <c:ext xmlns:c16="http://schemas.microsoft.com/office/drawing/2014/chart" uri="{C3380CC4-5D6E-409C-BE32-E72D297353CC}">
              <c16:uniqueId val="{00000044-70BE-40A8-8201-72D41A6D5557}"/>
            </c:ext>
          </c:extLst>
        </c:ser>
        <c:ser>
          <c:idx val="13"/>
          <c:order val="13"/>
          <c:tx>
            <c:strRef>
              <c:f>'% mot clé'!$A$15</c:f>
              <c:strCache>
                <c:ptCount val="1"/>
                <c:pt idx="0">
                  <c:v>bioinformatique</c:v>
                </c:pt>
              </c:strCache>
            </c:strRef>
          </c:tx>
          <c:spPr>
            <a:gradFill rotWithShape="1">
              <a:gsLst>
                <a:gs pos="0">
                  <a:schemeClr val="accent2">
                    <a:lumMod val="80000"/>
                    <a:lumOff val="20000"/>
                    <a:lumMod val="110000"/>
                    <a:satMod val="105000"/>
                    <a:tint val="67000"/>
                  </a:schemeClr>
                </a:gs>
                <a:gs pos="50000">
                  <a:schemeClr val="accent2">
                    <a:lumMod val="80000"/>
                    <a:lumOff val="20000"/>
                    <a:lumMod val="105000"/>
                    <a:satMod val="103000"/>
                    <a:tint val="73000"/>
                  </a:schemeClr>
                </a:gs>
                <a:gs pos="100000">
                  <a:schemeClr val="accent2">
                    <a:lumMod val="80000"/>
                    <a:lumOff val="20000"/>
                    <a:lumMod val="105000"/>
                    <a:satMod val="109000"/>
                    <a:tint val="81000"/>
                  </a:schemeClr>
                </a:gs>
              </a:gsLst>
              <a:lin ang="5400000" scaled="0"/>
            </a:gradFill>
            <a:ln w="9525" cap="flat" cmpd="sng" algn="ctr">
              <a:solidFill>
                <a:schemeClr val="accent2">
                  <a:lumMod val="80000"/>
                  <a:lumOff val="20000"/>
                  <a:shade val="95000"/>
                </a:schemeClr>
              </a:solidFill>
              <a:round/>
            </a:ln>
            <a:effectLst/>
            <a:sp3d contourW="9525">
              <a:contourClr>
                <a:schemeClr val="accent2">
                  <a:lumMod val="80000"/>
                  <a:lumOff val="2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clé'!$C$15</c:f>
              <c:numCache>
                <c:formatCode>0%</c:formatCode>
                <c:ptCount val="1"/>
                <c:pt idx="0">
                  <c:v>2.6932084309133488E-2</c:v>
                </c:pt>
              </c:numCache>
            </c:numRef>
          </c:val>
          <c:extLst>
            <c:ext xmlns:c16="http://schemas.microsoft.com/office/drawing/2014/chart" uri="{C3380CC4-5D6E-409C-BE32-E72D297353CC}">
              <c16:uniqueId val="{00000045-70BE-40A8-8201-72D41A6D5557}"/>
            </c:ext>
          </c:extLst>
        </c:ser>
        <c:ser>
          <c:idx val="14"/>
          <c:order val="14"/>
          <c:tx>
            <c:strRef>
              <c:f>'% mot clé'!$A$16</c:f>
              <c:strCache>
                <c:ptCount val="1"/>
                <c:pt idx="0">
                  <c:v>ressources en eau</c:v>
                </c:pt>
              </c:strCache>
            </c:strRef>
          </c:tx>
          <c:spPr>
            <a:gradFill rotWithShape="1">
              <a:gsLst>
                <a:gs pos="0">
                  <a:schemeClr val="accent3">
                    <a:lumMod val="80000"/>
                    <a:lumOff val="20000"/>
                    <a:lumMod val="110000"/>
                    <a:satMod val="105000"/>
                    <a:tint val="67000"/>
                  </a:schemeClr>
                </a:gs>
                <a:gs pos="50000">
                  <a:schemeClr val="accent3">
                    <a:lumMod val="80000"/>
                    <a:lumOff val="20000"/>
                    <a:lumMod val="105000"/>
                    <a:satMod val="103000"/>
                    <a:tint val="73000"/>
                  </a:schemeClr>
                </a:gs>
                <a:gs pos="100000">
                  <a:schemeClr val="accent3">
                    <a:lumMod val="80000"/>
                    <a:lumOff val="20000"/>
                    <a:lumMod val="105000"/>
                    <a:satMod val="109000"/>
                    <a:tint val="81000"/>
                  </a:schemeClr>
                </a:gs>
              </a:gsLst>
              <a:lin ang="5400000" scaled="0"/>
            </a:gradFill>
            <a:ln w="9525" cap="flat" cmpd="sng" algn="ctr">
              <a:solidFill>
                <a:schemeClr val="accent3">
                  <a:lumMod val="80000"/>
                  <a:lumOff val="20000"/>
                  <a:shade val="95000"/>
                </a:schemeClr>
              </a:solidFill>
              <a:round/>
            </a:ln>
            <a:effectLst/>
            <a:sp3d contourW="9525">
              <a:contourClr>
                <a:schemeClr val="accent3">
                  <a:lumMod val="80000"/>
                  <a:lumOff val="2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clé'!$C$16</c:f>
              <c:numCache>
                <c:formatCode>0%</c:formatCode>
                <c:ptCount val="1"/>
                <c:pt idx="0">
                  <c:v>2.6932084309133488E-2</c:v>
                </c:pt>
              </c:numCache>
            </c:numRef>
          </c:val>
          <c:extLst>
            <c:ext xmlns:c16="http://schemas.microsoft.com/office/drawing/2014/chart" uri="{C3380CC4-5D6E-409C-BE32-E72D297353CC}">
              <c16:uniqueId val="{00000046-70BE-40A8-8201-72D41A6D5557}"/>
            </c:ext>
          </c:extLst>
        </c:ser>
        <c:ser>
          <c:idx val="15"/>
          <c:order val="15"/>
          <c:tx>
            <c:strRef>
              <c:f>'% mot clé'!$A$17</c:f>
              <c:strCache>
                <c:ptCount val="1"/>
                <c:pt idx="0">
                  <c:v>analyse physico-chimiques</c:v>
                </c:pt>
              </c:strCache>
            </c:strRef>
          </c:tx>
          <c:spPr>
            <a:gradFill rotWithShape="1">
              <a:gsLst>
                <a:gs pos="0">
                  <a:schemeClr val="accent4">
                    <a:lumMod val="80000"/>
                    <a:lumOff val="20000"/>
                    <a:lumMod val="110000"/>
                    <a:satMod val="105000"/>
                    <a:tint val="67000"/>
                  </a:schemeClr>
                </a:gs>
                <a:gs pos="50000">
                  <a:schemeClr val="accent4">
                    <a:lumMod val="80000"/>
                    <a:lumOff val="20000"/>
                    <a:lumMod val="105000"/>
                    <a:satMod val="103000"/>
                    <a:tint val="73000"/>
                  </a:schemeClr>
                </a:gs>
                <a:gs pos="100000">
                  <a:schemeClr val="accent4">
                    <a:lumMod val="80000"/>
                    <a:lumOff val="20000"/>
                    <a:lumMod val="105000"/>
                    <a:satMod val="109000"/>
                    <a:tint val="81000"/>
                  </a:schemeClr>
                </a:gs>
              </a:gsLst>
              <a:lin ang="5400000" scaled="0"/>
            </a:gradFill>
            <a:ln w="9525" cap="flat" cmpd="sng" algn="ctr">
              <a:solidFill>
                <a:schemeClr val="accent4">
                  <a:lumMod val="80000"/>
                  <a:lumOff val="20000"/>
                  <a:shade val="95000"/>
                </a:schemeClr>
              </a:solidFill>
              <a:round/>
            </a:ln>
            <a:effectLst/>
            <a:sp3d contourW="9525">
              <a:contourClr>
                <a:schemeClr val="accent4">
                  <a:lumMod val="80000"/>
                  <a:lumOff val="2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clé'!$C$17</c:f>
              <c:numCache>
                <c:formatCode>0%</c:formatCode>
                <c:ptCount val="1"/>
                <c:pt idx="0">
                  <c:v>2.576112412177986E-2</c:v>
                </c:pt>
              </c:numCache>
            </c:numRef>
          </c:val>
          <c:extLst>
            <c:ext xmlns:c16="http://schemas.microsoft.com/office/drawing/2014/chart" uri="{C3380CC4-5D6E-409C-BE32-E72D297353CC}">
              <c16:uniqueId val="{00000047-70BE-40A8-8201-72D41A6D5557}"/>
            </c:ext>
          </c:extLst>
        </c:ser>
        <c:ser>
          <c:idx val="16"/>
          <c:order val="16"/>
          <c:tx>
            <c:strRef>
              <c:f>'% mot clé'!$A$18</c:f>
              <c:strCache>
                <c:ptCount val="1"/>
                <c:pt idx="0">
                  <c:v>auxiliaire des cultures</c:v>
                </c:pt>
              </c:strCache>
            </c:strRef>
          </c:tx>
          <c:spPr>
            <a:gradFill rotWithShape="1">
              <a:gsLst>
                <a:gs pos="0">
                  <a:schemeClr val="accent5">
                    <a:lumMod val="80000"/>
                    <a:lumOff val="20000"/>
                    <a:lumMod val="110000"/>
                    <a:satMod val="105000"/>
                    <a:tint val="67000"/>
                  </a:schemeClr>
                </a:gs>
                <a:gs pos="50000">
                  <a:schemeClr val="accent5">
                    <a:lumMod val="80000"/>
                    <a:lumOff val="20000"/>
                    <a:lumMod val="105000"/>
                    <a:satMod val="103000"/>
                    <a:tint val="73000"/>
                  </a:schemeClr>
                </a:gs>
                <a:gs pos="100000">
                  <a:schemeClr val="accent5">
                    <a:lumMod val="80000"/>
                    <a:lumOff val="20000"/>
                    <a:lumMod val="105000"/>
                    <a:satMod val="109000"/>
                    <a:tint val="81000"/>
                  </a:schemeClr>
                </a:gs>
              </a:gsLst>
              <a:lin ang="5400000" scaled="0"/>
            </a:gradFill>
            <a:ln w="9525" cap="flat" cmpd="sng" algn="ctr">
              <a:solidFill>
                <a:schemeClr val="accent5">
                  <a:lumMod val="80000"/>
                  <a:lumOff val="20000"/>
                  <a:shade val="95000"/>
                </a:schemeClr>
              </a:solidFill>
              <a:round/>
            </a:ln>
            <a:effectLst/>
            <a:sp3d contourW="9525">
              <a:contourClr>
                <a:schemeClr val="accent5">
                  <a:lumMod val="80000"/>
                  <a:lumOff val="2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clé'!$C$18</c:f>
              <c:numCache>
                <c:formatCode>0%</c:formatCode>
                <c:ptCount val="1"/>
                <c:pt idx="0">
                  <c:v>2.4590163934426229E-2</c:v>
                </c:pt>
              </c:numCache>
            </c:numRef>
          </c:val>
          <c:extLst>
            <c:ext xmlns:c16="http://schemas.microsoft.com/office/drawing/2014/chart" uri="{C3380CC4-5D6E-409C-BE32-E72D297353CC}">
              <c16:uniqueId val="{00000048-70BE-40A8-8201-72D41A6D5557}"/>
            </c:ext>
          </c:extLst>
        </c:ser>
        <c:ser>
          <c:idx val="17"/>
          <c:order val="17"/>
          <c:tx>
            <c:strRef>
              <c:f>'% mot clé'!$A$19</c:f>
              <c:strCache>
                <c:ptCount val="1"/>
                <c:pt idx="0">
                  <c:v>résistance</c:v>
                </c:pt>
              </c:strCache>
            </c:strRef>
          </c:tx>
          <c:spPr>
            <a:gradFill rotWithShape="1">
              <a:gsLst>
                <a:gs pos="0">
                  <a:schemeClr val="accent6">
                    <a:lumMod val="80000"/>
                    <a:lumOff val="20000"/>
                    <a:lumMod val="110000"/>
                    <a:satMod val="105000"/>
                    <a:tint val="67000"/>
                  </a:schemeClr>
                </a:gs>
                <a:gs pos="50000">
                  <a:schemeClr val="accent6">
                    <a:lumMod val="80000"/>
                    <a:lumOff val="20000"/>
                    <a:lumMod val="105000"/>
                    <a:satMod val="103000"/>
                    <a:tint val="73000"/>
                  </a:schemeClr>
                </a:gs>
                <a:gs pos="100000">
                  <a:schemeClr val="accent6">
                    <a:lumMod val="80000"/>
                    <a:lumOff val="20000"/>
                    <a:lumMod val="105000"/>
                    <a:satMod val="109000"/>
                    <a:tint val="81000"/>
                  </a:schemeClr>
                </a:gs>
              </a:gsLst>
              <a:lin ang="5400000" scaled="0"/>
            </a:gradFill>
            <a:ln w="9525" cap="flat" cmpd="sng" algn="ctr">
              <a:solidFill>
                <a:schemeClr val="accent6">
                  <a:lumMod val="80000"/>
                  <a:lumOff val="20000"/>
                  <a:shade val="95000"/>
                </a:schemeClr>
              </a:solidFill>
              <a:round/>
            </a:ln>
            <a:effectLst/>
            <a:sp3d contourW="9525">
              <a:contourClr>
                <a:schemeClr val="accent6">
                  <a:lumMod val="80000"/>
                  <a:lumOff val="2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clé'!$C$19</c:f>
              <c:numCache>
                <c:formatCode>0%</c:formatCode>
                <c:ptCount val="1"/>
                <c:pt idx="0">
                  <c:v>2.4590163934426229E-2</c:v>
                </c:pt>
              </c:numCache>
            </c:numRef>
          </c:val>
          <c:extLst>
            <c:ext xmlns:c16="http://schemas.microsoft.com/office/drawing/2014/chart" uri="{C3380CC4-5D6E-409C-BE32-E72D297353CC}">
              <c16:uniqueId val="{00000049-70BE-40A8-8201-72D41A6D5557}"/>
            </c:ext>
          </c:extLst>
        </c:ser>
        <c:ser>
          <c:idx val="18"/>
          <c:order val="18"/>
          <c:tx>
            <c:strRef>
              <c:f>'% mot clé'!$A$20</c:f>
              <c:strCache>
                <c:ptCount val="1"/>
                <c:pt idx="0">
                  <c:v>télédétection spatiale</c:v>
                </c:pt>
              </c:strCache>
            </c:strRef>
          </c:tx>
          <c:spPr>
            <a:gradFill rotWithShape="1">
              <a:gsLst>
                <a:gs pos="0">
                  <a:schemeClr val="accent1">
                    <a:lumMod val="80000"/>
                    <a:lumMod val="110000"/>
                    <a:satMod val="105000"/>
                    <a:tint val="67000"/>
                  </a:schemeClr>
                </a:gs>
                <a:gs pos="50000">
                  <a:schemeClr val="accent1">
                    <a:lumMod val="80000"/>
                    <a:lumMod val="105000"/>
                    <a:satMod val="103000"/>
                    <a:tint val="73000"/>
                  </a:schemeClr>
                </a:gs>
                <a:gs pos="100000">
                  <a:schemeClr val="accent1">
                    <a:lumMod val="80000"/>
                    <a:lumMod val="105000"/>
                    <a:satMod val="109000"/>
                    <a:tint val="81000"/>
                  </a:schemeClr>
                </a:gs>
              </a:gsLst>
              <a:lin ang="5400000" scaled="0"/>
            </a:gradFill>
            <a:ln w="9525" cap="flat" cmpd="sng" algn="ctr">
              <a:solidFill>
                <a:schemeClr val="accent1">
                  <a:lumMod val="80000"/>
                  <a:shade val="95000"/>
                </a:schemeClr>
              </a:solidFill>
              <a:round/>
            </a:ln>
            <a:effectLst/>
            <a:sp3d contourW="9525">
              <a:contourClr>
                <a:schemeClr val="accent1">
                  <a:lumMod val="8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clé'!$C$20</c:f>
              <c:numCache>
                <c:formatCode>0%</c:formatCode>
                <c:ptCount val="1"/>
                <c:pt idx="0">
                  <c:v>2.224824355971897E-2</c:v>
                </c:pt>
              </c:numCache>
            </c:numRef>
          </c:val>
          <c:extLst>
            <c:ext xmlns:c16="http://schemas.microsoft.com/office/drawing/2014/chart" uri="{C3380CC4-5D6E-409C-BE32-E72D297353CC}">
              <c16:uniqueId val="{0000004A-70BE-40A8-8201-72D41A6D5557}"/>
            </c:ext>
          </c:extLst>
        </c:ser>
        <c:ser>
          <c:idx val="19"/>
          <c:order val="19"/>
          <c:tx>
            <c:strRef>
              <c:f>'% mot clé'!$A$21</c:f>
              <c:strCache>
                <c:ptCount val="1"/>
                <c:pt idx="0">
                  <c:v>Biocontrôle</c:v>
                </c:pt>
              </c:strCache>
            </c:strRef>
          </c:tx>
          <c:spPr>
            <a:gradFill rotWithShape="1">
              <a:gsLst>
                <a:gs pos="0">
                  <a:schemeClr val="accent2">
                    <a:lumMod val="80000"/>
                    <a:lumMod val="110000"/>
                    <a:satMod val="105000"/>
                    <a:tint val="67000"/>
                  </a:schemeClr>
                </a:gs>
                <a:gs pos="50000">
                  <a:schemeClr val="accent2">
                    <a:lumMod val="80000"/>
                    <a:lumMod val="105000"/>
                    <a:satMod val="103000"/>
                    <a:tint val="73000"/>
                  </a:schemeClr>
                </a:gs>
                <a:gs pos="100000">
                  <a:schemeClr val="accent2">
                    <a:lumMod val="80000"/>
                    <a:lumMod val="105000"/>
                    <a:satMod val="109000"/>
                    <a:tint val="81000"/>
                  </a:schemeClr>
                </a:gs>
              </a:gsLst>
              <a:lin ang="5400000" scaled="0"/>
            </a:gradFill>
            <a:ln w="9525" cap="flat" cmpd="sng" algn="ctr">
              <a:solidFill>
                <a:schemeClr val="accent2">
                  <a:lumMod val="80000"/>
                  <a:shade val="95000"/>
                </a:schemeClr>
              </a:solidFill>
              <a:round/>
            </a:ln>
            <a:effectLst/>
            <a:sp3d contourW="9525">
              <a:contourClr>
                <a:schemeClr val="accent2">
                  <a:lumMod val="8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clé'!$C$21</c:f>
              <c:numCache>
                <c:formatCode>0%</c:formatCode>
                <c:ptCount val="1"/>
                <c:pt idx="0">
                  <c:v>1.873536299765808E-2</c:v>
                </c:pt>
              </c:numCache>
            </c:numRef>
          </c:val>
          <c:extLst>
            <c:ext xmlns:c16="http://schemas.microsoft.com/office/drawing/2014/chart" uri="{C3380CC4-5D6E-409C-BE32-E72D297353CC}">
              <c16:uniqueId val="{0000004B-70BE-40A8-8201-72D41A6D5557}"/>
            </c:ext>
          </c:extLst>
        </c:ser>
        <c:ser>
          <c:idx val="20"/>
          <c:order val="20"/>
          <c:tx>
            <c:strRef>
              <c:f>'% mot clé'!$A$22</c:f>
              <c:strCache>
                <c:ptCount val="1"/>
                <c:pt idx="0">
                  <c:v>culture expérimentale</c:v>
                </c:pt>
              </c:strCache>
            </c:strRef>
          </c:tx>
          <c:spPr>
            <a:gradFill rotWithShape="1">
              <a:gsLst>
                <a:gs pos="0">
                  <a:schemeClr val="accent3">
                    <a:lumMod val="80000"/>
                    <a:lumMod val="110000"/>
                    <a:satMod val="105000"/>
                    <a:tint val="67000"/>
                  </a:schemeClr>
                </a:gs>
                <a:gs pos="50000">
                  <a:schemeClr val="accent3">
                    <a:lumMod val="80000"/>
                    <a:lumMod val="105000"/>
                    <a:satMod val="103000"/>
                    <a:tint val="73000"/>
                  </a:schemeClr>
                </a:gs>
                <a:gs pos="100000">
                  <a:schemeClr val="accent3">
                    <a:lumMod val="80000"/>
                    <a:lumMod val="105000"/>
                    <a:satMod val="109000"/>
                    <a:tint val="81000"/>
                  </a:schemeClr>
                </a:gs>
              </a:gsLst>
              <a:lin ang="5400000" scaled="0"/>
            </a:gradFill>
            <a:ln w="9525" cap="flat" cmpd="sng" algn="ctr">
              <a:solidFill>
                <a:schemeClr val="accent3">
                  <a:lumMod val="80000"/>
                  <a:shade val="95000"/>
                </a:schemeClr>
              </a:solidFill>
              <a:round/>
            </a:ln>
            <a:effectLst/>
            <a:sp3d contourW="9525">
              <a:contourClr>
                <a:schemeClr val="accent3">
                  <a:lumMod val="8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clé'!$C$22</c:f>
              <c:numCache>
                <c:formatCode>0%</c:formatCode>
                <c:ptCount val="1"/>
                <c:pt idx="0">
                  <c:v>1.7564402810304448E-2</c:v>
                </c:pt>
              </c:numCache>
            </c:numRef>
          </c:val>
          <c:extLst>
            <c:ext xmlns:c16="http://schemas.microsoft.com/office/drawing/2014/chart" uri="{C3380CC4-5D6E-409C-BE32-E72D297353CC}">
              <c16:uniqueId val="{0000004C-70BE-40A8-8201-72D41A6D5557}"/>
            </c:ext>
          </c:extLst>
        </c:ser>
        <c:ser>
          <c:idx val="21"/>
          <c:order val="21"/>
          <c:tx>
            <c:strRef>
              <c:f>'% mot clé'!$A$23</c:f>
              <c:strCache>
                <c:ptCount val="1"/>
                <c:pt idx="0">
                  <c:v>suivi environnemental</c:v>
                </c:pt>
              </c:strCache>
            </c:strRef>
          </c:tx>
          <c:spPr>
            <a:gradFill rotWithShape="1">
              <a:gsLst>
                <a:gs pos="0">
                  <a:schemeClr val="accent4">
                    <a:lumMod val="80000"/>
                    <a:lumMod val="110000"/>
                    <a:satMod val="105000"/>
                    <a:tint val="67000"/>
                  </a:schemeClr>
                </a:gs>
                <a:gs pos="50000">
                  <a:schemeClr val="accent4">
                    <a:lumMod val="80000"/>
                    <a:lumMod val="105000"/>
                    <a:satMod val="103000"/>
                    <a:tint val="73000"/>
                  </a:schemeClr>
                </a:gs>
                <a:gs pos="100000">
                  <a:schemeClr val="accent4">
                    <a:lumMod val="80000"/>
                    <a:lumMod val="105000"/>
                    <a:satMod val="109000"/>
                    <a:tint val="81000"/>
                  </a:schemeClr>
                </a:gs>
              </a:gsLst>
              <a:lin ang="5400000" scaled="0"/>
            </a:gradFill>
            <a:ln w="9525" cap="flat" cmpd="sng" algn="ctr">
              <a:solidFill>
                <a:schemeClr val="accent4">
                  <a:lumMod val="80000"/>
                  <a:shade val="95000"/>
                </a:schemeClr>
              </a:solidFill>
              <a:round/>
            </a:ln>
            <a:effectLst/>
            <a:sp3d contourW="9525">
              <a:contourClr>
                <a:schemeClr val="accent4">
                  <a:lumMod val="8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clé'!$C$23</c:f>
              <c:numCache>
                <c:formatCode>0%</c:formatCode>
                <c:ptCount val="1"/>
                <c:pt idx="0">
                  <c:v>1.5222482435597189E-2</c:v>
                </c:pt>
              </c:numCache>
            </c:numRef>
          </c:val>
          <c:extLst>
            <c:ext xmlns:c16="http://schemas.microsoft.com/office/drawing/2014/chart" uri="{C3380CC4-5D6E-409C-BE32-E72D297353CC}">
              <c16:uniqueId val="{0000004D-70BE-40A8-8201-72D41A6D5557}"/>
            </c:ext>
          </c:extLst>
        </c:ser>
        <c:ser>
          <c:idx val="22"/>
          <c:order val="22"/>
          <c:tx>
            <c:strRef>
              <c:f>'% mot clé'!$A$24</c:f>
              <c:strCache>
                <c:ptCount val="1"/>
                <c:pt idx="0">
                  <c:v>territoire transfrontalier</c:v>
                </c:pt>
              </c:strCache>
            </c:strRef>
          </c:tx>
          <c:spPr>
            <a:gradFill rotWithShape="1">
              <a:gsLst>
                <a:gs pos="0">
                  <a:schemeClr val="accent5">
                    <a:lumMod val="80000"/>
                    <a:lumMod val="110000"/>
                    <a:satMod val="105000"/>
                    <a:tint val="67000"/>
                  </a:schemeClr>
                </a:gs>
                <a:gs pos="50000">
                  <a:schemeClr val="accent5">
                    <a:lumMod val="80000"/>
                    <a:lumMod val="105000"/>
                    <a:satMod val="103000"/>
                    <a:tint val="73000"/>
                  </a:schemeClr>
                </a:gs>
                <a:gs pos="100000">
                  <a:schemeClr val="accent5">
                    <a:lumMod val="80000"/>
                    <a:lumMod val="105000"/>
                    <a:satMod val="109000"/>
                    <a:tint val="81000"/>
                  </a:schemeClr>
                </a:gs>
              </a:gsLst>
              <a:lin ang="5400000" scaled="0"/>
            </a:gradFill>
            <a:ln w="9525" cap="flat" cmpd="sng" algn="ctr">
              <a:solidFill>
                <a:schemeClr val="accent5">
                  <a:lumMod val="80000"/>
                  <a:shade val="95000"/>
                </a:schemeClr>
              </a:solidFill>
              <a:round/>
            </a:ln>
            <a:effectLst/>
            <a:sp3d contourW="9525">
              <a:contourClr>
                <a:schemeClr val="accent5">
                  <a:lumMod val="8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clé'!$C$24</c:f>
              <c:numCache>
                <c:formatCode>0%</c:formatCode>
                <c:ptCount val="1"/>
                <c:pt idx="0">
                  <c:v>1.5222482435597189E-2</c:v>
                </c:pt>
              </c:numCache>
            </c:numRef>
          </c:val>
          <c:extLst>
            <c:ext xmlns:c16="http://schemas.microsoft.com/office/drawing/2014/chart" uri="{C3380CC4-5D6E-409C-BE32-E72D297353CC}">
              <c16:uniqueId val="{0000004E-70BE-40A8-8201-72D41A6D5557}"/>
            </c:ext>
          </c:extLst>
        </c:ser>
        <c:ser>
          <c:idx val="23"/>
          <c:order val="23"/>
          <c:tx>
            <c:strRef>
              <c:f>'% mot clé'!$A$25</c:f>
              <c:strCache>
                <c:ptCount val="1"/>
                <c:pt idx="0">
                  <c:v>agroalimentaires</c:v>
                </c:pt>
              </c:strCache>
            </c:strRef>
          </c:tx>
          <c:spPr>
            <a:gradFill rotWithShape="1">
              <a:gsLst>
                <a:gs pos="0">
                  <a:schemeClr val="accent6">
                    <a:lumMod val="80000"/>
                    <a:lumMod val="110000"/>
                    <a:satMod val="105000"/>
                    <a:tint val="67000"/>
                  </a:schemeClr>
                </a:gs>
                <a:gs pos="50000">
                  <a:schemeClr val="accent6">
                    <a:lumMod val="80000"/>
                    <a:lumMod val="105000"/>
                    <a:satMod val="103000"/>
                    <a:tint val="73000"/>
                  </a:schemeClr>
                </a:gs>
                <a:gs pos="100000">
                  <a:schemeClr val="accent6">
                    <a:lumMod val="80000"/>
                    <a:lumMod val="105000"/>
                    <a:satMod val="109000"/>
                    <a:tint val="81000"/>
                  </a:schemeClr>
                </a:gs>
              </a:gsLst>
              <a:lin ang="5400000" scaled="0"/>
            </a:gradFill>
            <a:ln w="9525" cap="flat" cmpd="sng" algn="ctr">
              <a:solidFill>
                <a:schemeClr val="accent6">
                  <a:lumMod val="80000"/>
                  <a:shade val="95000"/>
                </a:schemeClr>
              </a:solidFill>
              <a:round/>
            </a:ln>
            <a:effectLst/>
            <a:sp3d contourW="9525">
              <a:contourClr>
                <a:schemeClr val="accent6">
                  <a:lumMod val="8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clé'!$C$25</c:f>
              <c:numCache>
                <c:formatCode>0%</c:formatCode>
                <c:ptCount val="1"/>
                <c:pt idx="0">
                  <c:v>1.405152224824356E-2</c:v>
                </c:pt>
              </c:numCache>
            </c:numRef>
          </c:val>
          <c:extLst>
            <c:ext xmlns:c16="http://schemas.microsoft.com/office/drawing/2014/chart" uri="{C3380CC4-5D6E-409C-BE32-E72D297353CC}">
              <c16:uniqueId val="{0000004F-70BE-40A8-8201-72D41A6D5557}"/>
            </c:ext>
          </c:extLst>
        </c:ser>
        <c:ser>
          <c:idx val="24"/>
          <c:order val="24"/>
          <c:tx>
            <c:strRef>
              <c:f>'% mot clé'!$A$26</c:f>
              <c:strCache>
                <c:ptCount val="1"/>
                <c:pt idx="0">
                  <c:v>cultivars</c:v>
                </c:pt>
              </c:strCache>
            </c:strRef>
          </c:tx>
          <c:spPr>
            <a:gradFill rotWithShape="1">
              <a:gsLst>
                <a:gs pos="0">
                  <a:schemeClr val="accent1">
                    <a:lumMod val="60000"/>
                    <a:lumOff val="40000"/>
                    <a:lumMod val="110000"/>
                    <a:satMod val="105000"/>
                    <a:tint val="67000"/>
                  </a:schemeClr>
                </a:gs>
                <a:gs pos="50000">
                  <a:schemeClr val="accent1">
                    <a:lumMod val="60000"/>
                    <a:lumOff val="40000"/>
                    <a:lumMod val="105000"/>
                    <a:satMod val="103000"/>
                    <a:tint val="73000"/>
                  </a:schemeClr>
                </a:gs>
                <a:gs pos="100000">
                  <a:schemeClr val="accent1">
                    <a:lumMod val="60000"/>
                    <a:lumOff val="40000"/>
                    <a:lumMod val="105000"/>
                    <a:satMod val="109000"/>
                    <a:tint val="81000"/>
                  </a:schemeClr>
                </a:gs>
              </a:gsLst>
              <a:lin ang="5400000" scaled="0"/>
            </a:gradFill>
            <a:ln w="9525" cap="flat" cmpd="sng" algn="ctr">
              <a:solidFill>
                <a:schemeClr val="accent1">
                  <a:lumMod val="60000"/>
                  <a:lumOff val="40000"/>
                  <a:shade val="95000"/>
                </a:schemeClr>
              </a:solidFill>
              <a:round/>
            </a:ln>
            <a:effectLst/>
            <a:sp3d contourW="9525">
              <a:contourClr>
                <a:schemeClr val="accent1">
                  <a:lumMod val="60000"/>
                  <a:lumOff val="4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clé'!$C$26</c:f>
              <c:numCache>
                <c:formatCode>0%</c:formatCode>
                <c:ptCount val="1"/>
                <c:pt idx="0">
                  <c:v>1.288056206088993E-2</c:v>
                </c:pt>
              </c:numCache>
            </c:numRef>
          </c:val>
          <c:extLst>
            <c:ext xmlns:c16="http://schemas.microsoft.com/office/drawing/2014/chart" uri="{C3380CC4-5D6E-409C-BE32-E72D297353CC}">
              <c16:uniqueId val="{00000050-70BE-40A8-8201-72D41A6D5557}"/>
            </c:ext>
          </c:extLst>
        </c:ser>
        <c:ser>
          <c:idx val="25"/>
          <c:order val="25"/>
          <c:tx>
            <c:strRef>
              <c:f>'% mot clé'!$A$27</c:f>
              <c:strCache>
                <c:ptCount val="1"/>
                <c:pt idx="0">
                  <c:v>gestion durable</c:v>
                </c:pt>
              </c:strCache>
            </c:strRef>
          </c:tx>
          <c:spPr>
            <a:gradFill rotWithShape="1">
              <a:gsLst>
                <a:gs pos="0">
                  <a:schemeClr val="accent2">
                    <a:lumMod val="60000"/>
                    <a:lumOff val="40000"/>
                    <a:lumMod val="110000"/>
                    <a:satMod val="105000"/>
                    <a:tint val="67000"/>
                  </a:schemeClr>
                </a:gs>
                <a:gs pos="50000">
                  <a:schemeClr val="accent2">
                    <a:lumMod val="60000"/>
                    <a:lumOff val="40000"/>
                    <a:lumMod val="105000"/>
                    <a:satMod val="103000"/>
                    <a:tint val="73000"/>
                  </a:schemeClr>
                </a:gs>
                <a:gs pos="100000">
                  <a:schemeClr val="accent2">
                    <a:lumMod val="60000"/>
                    <a:lumOff val="40000"/>
                    <a:lumMod val="105000"/>
                    <a:satMod val="109000"/>
                    <a:tint val="81000"/>
                  </a:schemeClr>
                </a:gs>
              </a:gsLst>
              <a:lin ang="5400000" scaled="0"/>
            </a:gradFill>
            <a:ln w="9525" cap="flat" cmpd="sng" algn="ctr">
              <a:solidFill>
                <a:schemeClr val="accent2">
                  <a:lumMod val="60000"/>
                  <a:lumOff val="40000"/>
                  <a:shade val="95000"/>
                </a:schemeClr>
              </a:solidFill>
              <a:round/>
            </a:ln>
            <a:effectLst/>
            <a:sp3d contourW="9525">
              <a:contourClr>
                <a:schemeClr val="accent2">
                  <a:lumMod val="60000"/>
                  <a:lumOff val="4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clé'!$C$27</c:f>
              <c:numCache>
                <c:formatCode>0%</c:formatCode>
                <c:ptCount val="1"/>
                <c:pt idx="0">
                  <c:v>1.0538641686182669E-2</c:v>
                </c:pt>
              </c:numCache>
            </c:numRef>
          </c:val>
          <c:extLst>
            <c:ext xmlns:c16="http://schemas.microsoft.com/office/drawing/2014/chart" uri="{C3380CC4-5D6E-409C-BE32-E72D297353CC}">
              <c16:uniqueId val="{00000051-70BE-40A8-8201-72D41A6D5557}"/>
            </c:ext>
          </c:extLst>
        </c:ser>
        <c:ser>
          <c:idx val="26"/>
          <c:order val="26"/>
          <c:tx>
            <c:strRef>
              <c:f>'% mot clé'!$A$28</c:f>
              <c:strCache>
                <c:ptCount val="1"/>
                <c:pt idx="0">
                  <c:v>ressources naturelles</c:v>
                </c:pt>
              </c:strCache>
            </c:strRef>
          </c:tx>
          <c:spPr>
            <a:gradFill rotWithShape="1">
              <a:gsLst>
                <a:gs pos="0">
                  <a:schemeClr val="accent3">
                    <a:lumMod val="60000"/>
                    <a:lumOff val="40000"/>
                    <a:lumMod val="110000"/>
                    <a:satMod val="105000"/>
                    <a:tint val="67000"/>
                  </a:schemeClr>
                </a:gs>
                <a:gs pos="50000">
                  <a:schemeClr val="accent3">
                    <a:lumMod val="60000"/>
                    <a:lumOff val="40000"/>
                    <a:lumMod val="105000"/>
                    <a:satMod val="103000"/>
                    <a:tint val="73000"/>
                  </a:schemeClr>
                </a:gs>
                <a:gs pos="100000">
                  <a:schemeClr val="accent3">
                    <a:lumMod val="60000"/>
                    <a:lumOff val="40000"/>
                    <a:lumMod val="105000"/>
                    <a:satMod val="109000"/>
                    <a:tint val="81000"/>
                  </a:schemeClr>
                </a:gs>
              </a:gsLst>
              <a:lin ang="5400000" scaled="0"/>
            </a:gradFill>
            <a:ln w="9525" cap="flat" cmpd="sng" algn="ctr">
              <a:solidFill>
                <a:schemeClr val="accent3">
                  <a:lumMod val="60000"/>
                  <a:lumOff val="40000"/>
                  <a:shade val="95000"/>
                </a:schemeClr>
              </a:solidFill>
              <a:round/>
            </a:ln>
            <a:effectLst/>
            <a:sp3d contourW="9525">
              <a:contourClr>
                <a:schemeClr val="accent3">
                  <a:lumMod val="60000"/>
                  <a:lumOff val="4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clé'!$C$28</c:f>
              <c:numCache>
                <c:formatCode>0%</c:formatCode>
                <c:ptCount val="1"/>
                <c:pt idx="0">
                  <c:v>1.0538641686182669E-2</c:v>
                </c:pt>
              </c:numCache>
            </c:numRef>
          </c:val>
          <c:extLst>
            <c:ext xmlns:c16="http://schemas.microsoft.com/office/drawing/2014/chart" uri="{C3380CC4-5D6E-409C-BE32-E72D297353CC}">
              <c16:uniqueId val="{00000052-70BE-40A8-8201-72D41A6D5557}"/>
            </c:ext>
          </c:extLst>
        </c:ser>
        <c:ser>
          <c:idx val="27"/>
          <c:order val="27"/>
          <c:tx>
            <c:strRef>
              <c:f>'% mot clé'!$A$29</c:f>
              <c:strCache>
                <c:ptCount val="1"/>
                <c:pt idx="0">
                  <c:v>contrôle des ravageurs</c:v>
                </c:pt>
              </c:strCache>
            </c:strRef>
          </c:tx>
          <c:spPr>
            <a:gradFill rotWithShape="1">
              <a:gsLst>
                <a:gs pos="0">
                  <a:schemeClr val="accent4">
                    <a:lumMod val="60000"/>
                    <a:lumOff val="40000"/>
                    <a:lumMod val="110000"/>
                    <a:satMod val="105000"/>
                    <a:tint val="67000"/>
                  </a:schemeClr>
                </a:gs>
                <a:gs pos="50000">
                  <a:schemeClr val="accent4">
                    <a:lumMod val="60000"/>
                    <a:lumOff val="40000"/>
                    <a:lumMod val="105000"/>
                    <a:satMod val="103000"/>
                    <a:tint val="73000"/>
                  </a:schemeClr>
                </a:gs>
                <a:gs pos="100000">
                  <a:schemeClr val="accent4">
                    <a:lumMod val="60000"/>
                    <a:lumOff val="40000"/>
                    <a:lumMod val="105000"/>
                    <a:satMod val="109000"/>
                    <a:tint val="81000"/>
                  </a:schemeClr>
                </a:gs>
              </a:gsLst>
              <a:lin ang="5400000" scaled="0"/>
            </a:gradFill>
            <a:ln w="9525" cap="flat" cmpd="sng" algn="ctr">
              <a:solidFill>
                <a:schemeClr val="accent4">
                  <a:lumMod val="60000"/>
                  <a:lumOff val="40000"/>
                  <a:shade val="95000"/>
                </a:schemeClr>
              </a:solidFill>
              <a:round/>
            </a:ln>
            <a:effectLst/>
            <a:sp3d contourW="9525">
              <a:contourClr>
                <a:schemeClr val="accent4">
                  <a:lumMod val="60000"/>
                  <a:lumOff val="4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clé'!$C$29</c:f>
              <c:numCache>
                <c:formatCode>0%</c:formatCode>
                <c:ptCount val="1"/>
                <c:pt idx="0">
                  <c:v>9.3676814988290398E-3</c:v>
                </c:pt>
              </c:numCache>
            </c:numRef>
          </c:val>
          <c:extLst>
            <c:ext xmlns:c16="http://schemas.microsoft.com/office/drawing/2014/chart" uri="{C3380CC4-5D6E-409C-BE32-E72D297353CC}">
              <c16:uniqueId val="{00000053-70BE-40A8-8201-72D41A6D5557}"/>
            </c:ext>
          </c:extLst>
        </c:ser>
        <c:ser>
          <c:idx val="28"/>
          <c:order val="28"/>
          <c:tx>
            <c:strRef>
              <c:f>'% mot clé'!$A$30</c:f>
              <c:strCache>
                <c:ptCount val="1"/>
                <c:pt idx="0">
                  <c:v>Indicateur</c:v>
                </c:pt>
              </c:strCache>
            </c:strRef>
          </c:tx>
          <c:spPr>
            <a:gradFill rotWithShape="1">
              <a:gsLst>
                <a:gs pos="0">
                  <a:schemeClr val="accent5">
                    <a:lumMod val="60000"/>
                    <a:lumOff val="40000"/>
                    <a:lumMod val="110000"/>
                    <a:satMod val="105000"/>
                    <a:tint val="67000"/>
                  </a:schemeClr>
                </a:gs>
                <a:gs pos="50000">
                  <a:schemeClr val="accent5">
                    <a:lumMod val="60000"/>
                    <a:lumOff val="40000"/>
                    <a:lumMod val="105000"/>
                    <a:satMod val="103000"/>
                    <a:tint val="73000"/>
                  </a:schemeClr>
                </a:gs>
                <a:gs pos="100000">
                  <a:schemeClr val="accent5">
                    <a:lumMod val="60000"/>
                    <a:lumOff val="40000"/>
                    <a:lumMod val="105000"/>
                    <a:satMod val="109000"/>
                    <a:tint val="81000"/>
                  </a:schemeClr>
                </a:gs>
              </a:gsLst>
              <a:lin ang="5400000" scaled="0"/>
            </a:gradFill>
            <a:ln w="9525" cap="flat" cmpd="sng" algn="ctr">
              <a:solidFill>
                <a:schemeClr val="accent5">
                  <a:lumMod val="60000"/>
                  <a:lumOff val="40000"/>
                  <a:shade val="95000"/>
                </a:schemeClr>
              </a:solidFill>
              <a:round/>
            </a:ln>
            <a:effectLst/>
            <a:sp3d contourW="9525">
              <a:contourClr>
                <a:schemeClr val="accent5">
                  <a:lumMod val="60000"/>
                  <a:lumOff val="4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clé'!$C$30</c:f>
              <c:numCache>
                <c:formatCode>0%</c:formatCode>
                <c:ptCount val="1"/>
                <c:pt idx="0">
                  <c:v>9.3676814988290398E-3</c:v>
                </c:pt>
              </c:numCache>
            </c:numRef>
          </c:val>
          <c:extLst>
            <c:ext xmlns:c16="http://schemas.microsoft.com/office/drawing/2014/chart" uri="{C3380CC4-5D6E-409C-BE32-E72D297353CC}">
              <c16:uniqueId val="{00000054-70BE-40A8-8201-72D41A6D5557}"/>
            </c:ext>
          </c:extLst>
        </c:ser>
        <c:ser>
          <c:idx val="29"/>
          <c:order val="29"/>
          <c:tx>
            <c:strRef>
              <c:f>'% mot clé'!$A$31</c:f>
              <c:strCache>
                <c:ptCount val="1"/>
                <c:pt idx="0">
                  <c:v>luttes</c:v>
                </c:pt>
              </c:strCache>
            </c:strRef>
          </c:tx>
          <c:spPr>
            <a:gradFill rotWithShape="1">
              <a:gsLst>
                <a:gs pos="0">
                  <a:schemeClr val="accent6">
                    <a:lumMod val="60000"/>
                    <a:lumOff val="40000"/>
                    <a:lumMod val="110000"/>
                    <a:satMod val="105000"/>
                    <a:tint val="67000"/>
                  </a:schemeClr>
                </a:gs>
                <a:gs pos="50000">
                  <a:schemeClr val="accent6">
                    <a:lumMod val="60000"/>
                    <a:lumOff val="40000"/>
                    <a:lumMod val="105000"/>
                    <a:satMod val="103000"/>
                    <a:tint val="73000"/>
                  </a:schemeClr>
                </a:gs>
                <a:gs pos="100000">
                  <a:schemeClr val="accent6">
                    <a:lumMod val="60000"/>
                    <a:lumOff val="40000"/>
                    <a:lumMod val="105000"/>
                    <a:satMod val="109000"/>
                    <a:tint val="81000"/>
                  </a:schemeClr>
                </a:gs>
              </a:gsLst>
              <a:lin ang="5400000" scaled="0"/>
            </a:gradFill>
            <a:ln w="9525" cap="flat" cmpd="sng" algn="ctr">
              <a:solidFill>
                <a:schemeClr val="accent6">
                  <a:lumMod val="60000"/>
                  <a:lumOff val="40000"/>
                  <a:shade val="95000"/>
                </a:schemeClr>
              </a:solidFill>
              <a:round/>
            </a:ln>
            <a:effectLst/>
            <a:sp3d contourW="9525">
              <a:contourClr>
                <a:schemeClr val="accent6">
                  <a:lumMod val="60000"/>
                  <a:lumOff val="4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clé'!$C$31</c:f>
              <c:numCache>
                <c:formatCode>0%</c:formatCode>
                <c:ptCount val="1"/>
                <c:pt idx="0">
                  <c:v>9.3676814988290398E-3</c:v>
                </c:pt>
              </c:numCache>
            </c:numRef>
          </c:val>
          <c:extLst>
            <c:ext xmlns:c16="http://schemas.microsoft.com/office/drawing/2014/chart" uri="{C3380CC4-5D6E-409C-BE32-E72D297353CC}">
              <c16:uniqueId val="{00000055-70BE-40A8-8201-72D41A6D5557}"/>
            </c:ext>
          </c:extLst>
        </c:ser>
        <c:ser>
          <c:idx val="30"/>
          <c:order val="30"/>
          <c:tx>
            <c:strRef>
              <c:f>'% mot clé'!$A$32</c:f>
              <c:strCache>
                <c:ptCount val="1"/>
                <c:pt idx="0">
                  <c:v>qualité nutritionnelle</c:v>
                </c:pt>
              </c:strCache>
            </c:strRef>
          </c:tx>
          <c:spPr>
            <a:gradFill rotWithShape="1">
              <a:gsLst>
                <a:gs pos="0">
                  <a:schemeClr val="accent1">
                    <a:lumMod val="50000"/>
                    <a:lumMod val="110000"/>
                    <a:satMod val="105000"/>
                    <a:tint val="67000"/>
                  </a:schemeClr>
                </a:gs>
                <a:gs pos="50000">
                  <a:schemeClr val="accent1">
                    <a:lumMod val="50000"/>
                    <a:lumMod val="105000"/>
                    <a:satMod val="103000"/>
                    <a:tint val="73000"/>
                  </a:schemeClr>
                </a:gs>
                <a:gs pos="100000">
                  <a:schemeClr val="accent1">
                    <a:lumMod val="50000"/>
                    <a:lumMod val="105000"/>
                    <a:satMod val="109000"/>
                    <a:tint val="81000"/>
                  </a:schemeClr>
                </a:gs>
              </a:gsLst>
              <a:lin ang="5400000" scaled="0"/>
            </a:gradFill>
            <a:ln w="9525" cap="flat" cmpd="sng" algn="ctr">
              <a:solidFill>
                <a:schemeClr val="accent1">
                  <a:lumMod val="50000"/>
                  <a:shade val="95000"/>
                </a:schemeClr>
              </a:solidFill>
              <a:round/>
            </a:ln>
            <a:effectLst/>
            <a:sp3d contourW="9525">
              <a:contourClr>
                <a:schemeClr val="accent1">
                  <a:lumMod val="5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clé'!$C$32</c:f>
              <c:numCache>
                <c:formatCode>0%</c:formatCode>
                <c:ptCount val="1"/>
                <c:pt idx="0">
                  <c:v>9.3676814988290398E-3</c:v>
                </c:pt>
              </c:numCache>
            </c:numRef>
          </c:val>
          <c:extLst>
            <c:ext xmlns:c16="http://schemas.microsoft.com/office/drawing/2014/chart" uri="{C3380CC4-5D6E-409C-BE32-E72D297353CC}">
              <c16:uniqueId val="{00000056-70BE-40A8-8201-72D41A6D5557}"/>
            </c:ext>
          </c:extLst>
        </c:ser>
        <c:ser>
          <c:idx val="31"/>
          <c:order val="31"/>
          <c:tx>
            <c:strRef>
              <c:f>'% mot clé'!$A$33</c:f>
              <c:strCache>
                <c:ptCount val="1"/>
                <c:pt idx="0">
                  <c:v>santé humaine</c:v>
                </c:pt>
              </c:strCache>
            </c:strRef>
          </c:tx>
          <c:spPr>
            <a:gradFill rotWithShape="1">
              <a:gsLst>
                <a:gs pos="0">
                  <a:schemeClr val="accent2">
                    <a:lumMod val="50000"/>
                    <a:lumMod val="110000"/>
                    <a:satMod val="105000"/>
                    <a:tint val="67000"/>
                  </a:schemeClr>
                </a:gs>
                <a:gs pos="50000">
                  <a:schemeClr val="accent2">
                    <a:lumMod val="50000"/>
                    <a:lumMod val="105000"/>
                    <a:satMod val="103000"/>
                    <a:tint val="73000"/>
                  </a:schemeClr>
                </a:gs>
                <a:gs pos="100000">
                  <a:schemeClr val="accent2">
                    <a:lumMod val="50000"/>
                    <a:lumMod val="105000"/>
                    <a:satMod val="109000"/>
                    <a:tint val="81000"/>
                  </a:schemeClr>
                </a:gs>
              </a:gsLst>
              <a:lin ang="5400000" scaled="0"/>
            </a:gradFill>
            <a:ln w="9525" cap="flat" cmpd="sng" algn="ctr">
              <a:solidFill>
                <a:schemeClr val="accent2">
                  <a:lumMod val="50000"/>
                  <a:shade val="95000"/>
                </a:schemeClr>
              </a:solidFill>
              <a:round/>
            </a:ln>
            <a:effectLst/>
            <a:sp3d contourW="9525">
              <a:contourClr>
                <a:schemeClr val="accent2">
                  <a:lumMod val="5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clé'!$C$33</c:f>
              <c:numCache>
                <c:formatCode>0%</c:formatCode>
                <c:ptCount val="1"/>
                <c:pt idx="0">
                  <c:v>9.3676814988290398E-3</c:v>
                </c:pt>
              </c:numCache>
            </c:numRef>
          </c:val>
          <c:extLst>
            <c:ext xmlns:c16="http://schemas.microsoft.com/office/drawing/2014/chart" uri="{C3380CC4-5D6E-409C-BE32-E72D297353CC}">
              <c16:uniqueId val="{00000057-70BE-40A8-8201-72D41A6D5557}"/>
            </c:ext>
          </c:extLst>
        </c:ser>
        <c:ser>
          <c:idx val="32"/>
          <c:order val="32"/>
          <c:tx>
            <c:strRef>
              <c:f>'% mot clé'!$A$34</c:f>
              <c:strCache>
                <c:ptCount val="1"/>
                <c:pt idx="0">
                  <c:v>phénotypage</c:v>
                </c:pt>
              </c:strCache>
            </c:strRef>
          </c:tx>
          <c:spPr>
            <a:gradFill rotWithShape="1">
              <a:gsLst>
                <a:gs pos="0">
                  <a:schemeClr val="accent3">
                    <a:lumMod val="50000"/>
                    <a:lumMod val="110000"/>
                    <a:satMod val="105000"/>
                    <a:tint val="67000"/>
                  </a:schemeClr>
                </a:gs>
                <a:gs pos="50000">
                  <a:schemeClr val="accent3">
                    <a:lumMod val="50000"/>
                    <a:lumMod val="105000"/>
                    <a:satMod val="103000"/>
                    <a:tint val="73000"/>
                  </a:schemeClr>
                </a:gs>
                <a:gs pos="100000">
                  <a:schemeClr val="accent3">
                    <a:lumMod val="50000"/>
                    <a:lumMod val="105000"/>
                    <a:satMod val="109000"/>
                    <a:tint val="81000"/>
                  </a:schemeClr>
                </a:gs>
              </a:gsLst>
              <a:lin ang="5400000" scaled="0"/>
            </a:gradFill>
            <a:ln w="9525" cap="flat" cmpd="sng" algn="ctr">
              <a:solidFill>
                <a:schemeClr val="accent3">
                  <a:lumMod val="50000"/>
                  <a:shade val="95000"/>
                </a:schemeClr>
              </a:solidFill>
              <a:round/>
            </a:ln>
            <a:effectLst/>
            <a:sp3d contourW="9525">
              <a:contourClr>
                <a:schemeClr val="accent3">
                  <a:lumMod val="5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clé'!$C$34</c:f>
              <c:numCache>
                <c:formatCode>0%</c:formatCode>
                <c:ptCount val="1"/>
                <c:pt idx="0">
                  <c:v>7.0257611241217799E-3</c:v>
                </c:pt>
              </c:numCache>
            </c:numRef>
          </c:val>
          <c:extLst>
            <c:ext xmlns:c16="http://schemas.microsoft.com/office/drawing/2014/chart" uri="{C3380CC4-5D6E-409C-BE32-E72D297353CC}">
              <c16:uniqueId val="{00000058-70BE-40A8-8201-72D41A6D5557}"/>
            </c:ext>
          </c:extLst>
        </c:ser>
        <c:ser>
          <c:idx val="33"/>
          <c:order val="33"/>
          <c:tx>
            <c:strRef>
              <c:f>'% mot clé'!$A$35</c:f>
              <c:strCache>
                <c:ptCount val="1"/>
                <c:pt idx="0">
                  <c:v>Biopesticides</c:v>
                </c:pt>
              </c:strCache>
            </c:strRef>
          </c:tx>
          <c:spPr>
            <a:gradFill rotWithShape="1">
              <a:gsLst>
                <a:gs pos="0">
                  <a:schemeClr val="accent4">
                    <a:lumMod val="50000"/>
                    <a:lumMod val="110000"/>
                    <a:satMod val="105000"/>
                    <a:tint val="67000"/>
                  </a:schemeClr>
                </a:gs>
                <a:gs pos="50000">
                  <a:schemeClr val="accent4">
                    <a:lumMod val="50000"/>
                    <a:lumMod val="105000"/>
                    <a:satMod val="103000"/>
                    <a:tint val="73000"/>
                  </a:schemeClr>
                </a:gs>
                <a:gs pos="100000">
                  <a:schemeClr val="accent4">
                    <a:lumMod val="50000"/>
                    <a:lumMod val="105000"/>
                    <a:satMod val="109000"/>
                    <a:tint val="81000"/>
                  </a:schemeClr>
                </a:gs>
              </a:gsLst>
              <a:lin ang="5400000" scaled="0"/>
            </a:gradFill>
            <a:ln w="9525" cap="flat" cmpd="sng" algn="ctr">
              <a:solidFill>
                <a:schemeClr val="accent4">
                  <a:lumMod val="50000"/>
                  <a:shade val="95000"/>
                </a:schemeClr>
              </a:solidFill>
              <a:round/>
            </a:ln>
            <a:effectLst/>
            <a:sp3d contourW="9525">
              <a:contourClr>
                <a:schemeClr val="accent4">
                  <a:lumMod val="5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clé'!$C$35</c:f>
              <c:numCache>
                <c:formatCode>0%</c:formatCode>
                <c:ptCount val="1"/>
                <c:pt idx="0">
                  <c:v>5.8548009367681503E-3</c:v>
                </c:pt>
              </c:numCache>
            </c:numRef>
          </c:val>
          <c:extLst>
            <c:ext xmlns:c16="http://schemas.microsoft.com/office/drawing/2014/chart" uri="{C3380CC4-5D6E-409C-BE32-E72D297353CC}">
              <c16:uniqueId val="{00000059-70BE-40A8-8201-72D41A6D5557}"/>
            </c:ext>
          </c:extLst>
        </c:ser>
        <c:ser>
          <c:idx val="34"/>
          <c:order val="34"/>
          <c:tx>
            <c:strRef>
              <c:f>'% mot clé'!$A$36</c:f>
              <c:strCache>
                <c:ptCount val="1"/>
                <c:pt idx="0">
                  <c:v>chromatographie</c:v>
                </c:pt>
              </c:strCache>
            </c:strRef>
          </c:tx>
          <c:spPr>
            <a:gradFill rotWithShape="1">
              <a:gsLst>
                <a:gs pos="0">
                  <a:schemeClr val="accent5">
                    <a:lumMod val="50000"/>
                    <a:lumMod val="110000"/>
                    <a:satMod val="105000"/>
                    <a:tint val="67000"/>
                  </a:schemeClr>
                </a:gs>
                <a:gs pos="50000">
                  <a:schemeClr val="accent5">
                    <a:lumMod val="50000"/>
                    <a:lumMod val="105000"/>
                    <a:satMod val="103000"/>
                    <a:tint val="73000"/>
                  </a:schemeClr>
                </a:gs>
                <a:gs pos="100000">
                  <a:schemeClr val="accent5">
                    <a:lumMod val="50000"/>
                    <a:lumMod val="105000"/>
                    <a:satMod val="109000"/>
                    <a:tint val="81000"/>
                  </a:schemeClr>
                </a:gs>
              </a:gsLst>
              <a:lin ang="5400000" scaled="0"/>
            </a:gradFill>
            <a:ln w="9525" cap="flat" cmpd="sng" algn="ctr">
              <a:solidFill>
                <a:schemeClr val="accent5">
                  <a:lumMod val="50000"/>
                  <a:shade val="95000"/>
                </a:schemeClr>
              </a:solidFill>
              <a:round/>
            </a:ln>
            <a:effectLst/>
            <a:sp3d contourW="9525">
              <a:contourClr>
                <a:schemeClr val="accent5">
                  <a:lumMod val="5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clé'!$C$36</c:f>
              <c:numCache>
                <c:formatCode>0%</c:formatCode>
                <c:ptCount val="1"/>
                <c:pt idx="0">
                  <c:v>5.8548009367681503E-3</c:v>
                </c:pt>
              </c:numCache>
            </c:numRef>
          </c:val>
          <c:extLst>
            <c:ext xmlns:c16="http://schemas.microsoft.com/office/drawing/2014/chart" uri="{C3380CC4-5D6E-409C-BE32-E72D297353CC}">
              <c16:uniqueId val="{0000005A-70BE-40A8-8201-72D41A6D5557}"/>
            </c:ext>
          </c:extLst>
        </c:ser>
        <c:ser>
          <c:idx val="35"/>
          <c:order val="35"/>
          <c:tx>
            <c:strRef>
              <c:f>'% mot clé'!$A$37</c:f>
              <c:strCache>
                <c:ptCount val="1"/>
                <c:pt idx="0">
                  <c:v>sécurité alimentaire</c:v>
                </c:pt>
              </c:strCache>
            </c:strRef>
          </c:tx>
          <c:spPr>
            <a:gradFill rotWithShape="1">
              <a:gsLst>
                <a:gs pos="0">
                  <a:schemeClr val="accent6">
                    <a:lumMod val="50000"/>
                    <a:lumMod val="110000"/>
                    <a:satMod val="105000"/>
                    <a:tint val="67000"/>
                  </a:schemeClr>
                </a:gs>
                <a:gs pos="50000">
                  <a:schemeClr val="accent6">
                    <a:lumMod val="50000"/>
                    <a:lumMod val="105000"/>
                    <a:satMod val="103000"/>
                    <a:tint val="73000"/>
                  </a:schemeClr>
                </a:gs>
                <a:gs pos="100000">
                  <a:schemeClr val="accent6">
                    <a:lumMod val="50000"/>
                    <a:lumMod val="105000"/>
                    <a:satMod val="109000"/>
                    <a:tint val="81000"/>
                  </a:schemeClr>
                </a:gs>
              </a:gsLst>
              <a:lin ang="5400000" scaled="0"/>
            </a:gradFill>
            <a:ln w="9525" cap="flat" cmpd="sng" algn="ctr">
              <a:solidFill>
                <a:schemeClr val="accent6">
                  <a:lumMod val="50000"/>
                  <a:shade val="95000"/>
                </a:schemeClr>
              </a:solidFill>
              <a:round/>
            </a:ln>
            <a:effectLst/>
            <a:sp3d contourW="9525">
              <a:contourClr>
                <a:schemeClr val="accent6">
                  <a:lumMod val="5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clé'!$C$37</c:f>
              <c:numCache>
                <c:formatCode>0%</c:formatCode>
                <c:ptCount val="1"/>
                <c:pt idx="0">
                  <c:v>5.8548009367681503E-3</c:v>
                </c:pt>
              </c:numCache>
            </c:numRef>
          </c:val>
          <c:extLst>
            <c:ext xmlns:c16="http://schemas.microsoft.com/office/drawing/2014/chart" uri="{C3380CC4-5D6E-409C-BE32-E72D297353CC}">
              <c16:uniqueId val="{0000005B-70BE-40A8-8201-72D41A6D5557}"/>
            </c:ext>
          </c:extLst>
        </c:ser>
        <c:ser>
          <c:idx val="36"/>
          <c:order val="36"/>
          <c:tx>
            <c:strRef>
              <c:f>'% mot clé'!$A$38</c:f>
              <c:strCache>
                <c:ptCount val="1"/>
                <c:pt idx="0">
                  <c:v>stress abiotique</c:v>
                </c:pt>
              </c:strCache>
            </c:strRef>
          </c:tx>
          <c:spPr>
            <a:gradFill rotWithShape="1">
              <a:gsLst>
                <a:gs pos="0">
                  <a:schemeClr val="accent1">
                    <a:lumMod val="70000"/>
                    <a:lumOff val="30000"/>
                    <a:lumMod val="110000"/>
                    <a:satMod val="105000"/>
                    <a:tint val="67000"/>
                  </a:schemeClr>
                </a:gs>
                <a:gs pos="50000">
                  <a:schemeClr val="accent1">
                    <a:lumMod val="70000"/>
                    <a:lumOff val="30000"/>
                    <a:lumMod val="105000"/>
                    <a:satMod val="103000"/>
                    <a:tint val="73000"/>
                  </a:schemeClr>
                </a:gs>
                <a:gs pos="100000">
                  <a:schemeClr val="accent1">
                    <a:lumMod val="70000"/>
                    <a:lumOff val="30000"/>
                    <a:lumMod val="105000"/>
                    <a:satMod val="109000"/>
                    <a:tint val="81000"/>
                  </a:schemeClr>
                </a:gs>
              </a:gsLst>
              <a:lin ang="5400000" scaled="0"/>
            </a:gradFill>
            <a:ln w="9525" cap="flat" cmpd="sng" algn="ctr">
              <a:solidFill>
                <a:schemeClr val="accent1">
                  <a:lumMod val="70000"/>
                  <a:lumOff val="30000"/>
                  <a:shade val="95000"/>
                </a:schemeClr>
              </a:solidFill>
              <a:round/>
            </a:ln>
            <a:effectLst/>
            <a:sp3d contourW="9525">
              <a:contourClr>
                <a:schemeClr val="accent1">
                  <a:lumMod val="70000"/>
                  <a:lumOff val="30000"/>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clé'!$C$1</c:f>
              <c:strCache>
                <c:ptCount val="1"/>
                <c:pt idx="0">
                  <c:v>Pourcentage</c:v>
                </c:pt>
              </c:strCache>
            </c:strRef>
          </c:cat>
          <c:val>
            <c:numRef>
              <c:f>'% mot clé'!$C$38</c:f>
              <c:numCache>
                <c:formatCode>0%</c:formatCode>
                <c:ptCount val="1"/>
                <c:pt idx="0">
                  <c:v>5.8548009367681503E-3</c:v>
                </c:pt>
              </c:numCache>
            </c:numRef>
          </c:val>
          <c:extLst>
            <c:ext xmlns:c16="http://schemas.microsoft.com/office/drawing/2014/chart" uri="{C3380CC4-5D6E-409C-BE32-E72D297353CC}">
              <c16:uniqueId val="{0000005C-70BE-40A8-8201-72D41A6D5557}"/>
            </c:ext>
          </c:extLst>
        </c:ser>
        <c:dLbls>
          <c:showLegendKey val="0"/>
          <c:showVal val="1"/>
          <c:showCatName val="0"/>
          <c:showSerName val="0"/>
          <c:showPercent val="0"/>
          <c:showBubbleSize val="0"/>
        </c:dLbls>
        <c:gapWidth val="150"/>
        <c:shape val="box"/>
        <c:axId val="1072096832"/>
        <c:axId val="1072095848"/>
        <c:axId val="0"/>
      </c:bar3DChart>
      <c:catAx>
        <c:axId val="1072096832"/>
        <c:scaling>
          <c:orientation val="minMax"/>
        </c:scaling>
        <c:delete val="1"/>
        <c:axPos val="b"/>
        <c:numFmt formatCode="General" sourceLinked="1"/>
        <c:majorTickMark val="none"/>
        <c:minorTickMark val="none"/>
        <c:tickLblPos val="nextTo"/>
        <c:crossAx val="1072095848"/>
        <c:crosses val="autoZero"/>
        <c:auto val="1"/>
        <c:lblAlgn val="ctr"/>
        <c:lblOffset val="100"/>
        <c:noMultiLvlLbl val="0"/>
      </c:catAx>
      <c:valAx>
        <c:axId val="1072095848"/>
        <c:scaling>
          <c:orientation val="minMax"/>
        </c:scaling>
        <c:delete val="1"/>
        <c:axPos val="l"/>
        <c:numFmt formatCode="0%" sourceLinked="1"/>
        <c:majorTickMark val="none"/>
        <c:minorTickMark val="none"/>
        <c:tickLblPos val="nextTo"/>
        <c:crossAx val="1072096832"/>
        <c:crosses val="autoZero"/>
        <c:crossBetween val="between"/>
      </c:valAx>
      <c:spPr>
        <a:noFill/>
        <a:ln>
          <a:noFill/>
        </a:ln>
        <a:effectLst/>
      </c:spPr>
    </c:plotArea>
    <c:legend>
      <c:legendPos val="b"/>
      <c:layout>
        <c:manualLayout>
          <c:xMode val="edge"/>
          <c:yMode val="edge"/>
          <c:x val="3.7304215921332463E-3"/>
          <c:y val="0.63067201346310753"/>
          <c:w val="0.99547774745613893"/>
          <c:h val="0.3450224331964100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50000"/>
                  <a:lumOff val="50000"/>
                </a:schemeClr>
              </a:solidFill>
              <a:latin typeface="+mn-lt"/>
              <a:ea typeface="+mn-ea"/>
              <a:cs typeface="+mn-cs"/>
            </a:defRPr>
          </a:pPr>
          <a:endParaRPr lang="en-US"/>
        </a:p>
      </c:txPr>
    </c:legend>
    <c:plotVisOnly val="0"/>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normalizeH="0" baseline="0">
                <a:solidFill>
                  <a:schemeClr val="dk1">
                    <a:lumMod val="50000"/>
                    <a:lumOff val="50000"/>
                  </a:schemeClr>
                </a:solidFill>
                <a:latin typeface="+mn-lt"/>
                <a:ea typeface="+mj-ea"/>
                <a:cs typeface="+mj-cs"/>
              </a:defRPr>
            </a:pPr>
            <a:r>
              <a:rPr lang="fr-BE" sz="2000" b="1">
                <a:latin typeface="+mn-lt"/>
              </a:rPr>
              <a:t>% des axes de recherche</a:t>
            </a:r>
          </a:p>
        </c:rich>
      </c:tx>
      <c:layout>
        <c:manualLayout>
          <c:xMode val="edge"/>
          <c:yMode val="edge"/>
          <c:x val="4.5313301439684943E-3"/>
          <c:y val="0.29425332911634899"/>
        </c:manualLayout>
      </c:layout>
      <c:overlay val="0"/>
      <c:spPr>
        <a:noFill/>
        <a:ln>
          <a:noFill/>
        </a:ln>
        <a:effectLst/>
      </c:spPr>
      <c:txPr>
        <a:bodyPr rot="0" spcFirstLastPara="1" vertOverflow="ellipsis" vert="horz" wrap="square" anchor="ctr" anchorCtr="1"/>
        <a:lstStyle/>
        <a:p>
          <a:pPr>
            <a:defRPr sz="2000" b="1" i="0" u="none" strike="noStrike" kern="1200" spc="0" normalizeH="0" baseline="0">
              <a:solidFill>
                <a:schemeClr val="dk1">
                  <a:lumMod val="50000"/>
                  <a:lumOff val="50000"/>
                </a:schemeClr>
              </a:solidFill>
              <a:latin typeface="+mn-lt"/>
              <a:ea typeface="+mj-ea"/>
              <a:cs typeface="+mj-cs"/>
            </a:defRPr>
          </a:pPr>
          <a:endParaRPr lang="en-US"/>
        </a:p>
      </c:txPr>
    </c:title>
    <c:autoTitleDeleted val="0"/>
    <c:plotArea>
      <c:layout/>
      <c:pieChart>
        <c:varyColors val="1"/>
        <c:ser>
          <c:idx val="0"/>
          <c:order val="0"/>
          <c:tx>
            <c:strRef>
              <c:f>'axe de recherche - type d''exper'!$B$1</c:f>
              <c:strCache>
                <c:ptCount val="1"/>
                <c:pt idx="0">
                  <c:v>%</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692B-4D74-9660-33C82A606431}"/>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692B-4D74-9660-33C82A606431}"/>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692B-4D74-9660-33C82A606431}"/>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692B-4D74-9660-33C82A606431}"/>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692B-4D74-9660-33C82A606431}"/>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692B-4D74-9660-33C82A606431}"/>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0D-692B-4D74-9660-33C82A606431}"/>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0F-692B-4D74-9660-33C82A606431}"/>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11-692B-4D74-9660-33C82A606431}"/>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13-692B-4D74-9660-33C82A606431}"/>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015-692B-4D74-9660-33C82A606431}"/>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017-692B-4D74-9660-33C82A606431}"/>
              </c:ext>
            </c:extLst>
          </c:dPt>
          <c:dPt>
            <c:idx val="12"/>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9-692B-4D74-9660-33C82A606431}"/>
              </c:ext>
            </c:extLst>
          </c:dPt>
          <c:dPt>
            <c:idx val="13"/>
            <c:bubble3D val="0"/>
            <c:spPr>
              <a:gradFill>
                <a:gsLst>
                  <a:gs pos="100000">
                    <a:schemeClr val="accent2">
                      <a:lumMod val="80000"/>
                      <a:lumOff val="20000"/>
                      <a:lumMod val="60000"/>
                      <a:lumOff val="40000"/>
                    </a:schemeClr>
                  </a:gs>
                  <a:gs pos="0">
                    <a:schemeClr val="accent2">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B-692B-4D74-9660-33C82A606431}"/>
              </c:ext>
            </c:extLst>
          </c:dPt>
          <c:dPt>
            <c:idx val="14"/>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D-692B-4D74-9660-33C82A606431}"/>
              </c:ext>
            </c:extLst>
          </c:dPt>
          <c:dPt>
            <c:idx val="15"/>
            <c:bubble3D val="0"/>
            <c:spPr>
              <a:gradFill>
                <a:gsLst>
                  <a:gs pos="100000">
                    <a:schemeClr val="accent4">
                      <a:lumMod val="80000"/>
                      <a:lumOff val="20000"/>
                      <a:lumMod val="60000"/>
                      <a:lumOff val="40000"/>
                    </a:schemeClr>
                  </a:gs>
                  <a:gs pos="0">
                    <a:schemeClr val="accent4">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F-692B-4D74-9660-33C82A606431}"/>
              </c:ext>
            </c:extLst>
          </c:dPt>
          <c:dPt>
            <c:idx val="16"/>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21-692B-4D74-9660-33C82A606431}"/>
              </c:ext>
            </c:extLst>
          </c:dPt>
          <c:dPt>
            <c:idx val="17"/>
            <c:bubble3D val="0"/>
            <c:spPr>
              <a:gradFill>
                <a:gsLst>
                  <a:gs pos="100000">
                    <a:schemeClr val="accent6">
                      <a:lumMod val="80000"/>
                      <a:lumOff val="20000"/>
                      <a:lumMod val="60000"/>
                      <a:lumOff val="40000"/>
                    </a:schemeClr>
                  </a:gs>
                  <a:gs pos="0">
                    <a:schemeClr val="accent6">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23-692B-4D74-9660-33C82A606431}"/>
              </c:ext>
            </c:extLst>
          </c:dPt>
          <c:dPt>
            <c:idx val="18"/>
            <c:bubble3D val="0"/>
            <c:spPr>
              <a:gradFill>
                <a:gsLst>
                  <a:gs pos="100000">
                    <a:schemeClr val="accent1">
                      <a:lumMod val="80000"/>
                      <a:lumMod val="60000"/>
                      <a:lumOff val="40000"/>
                    </a:schemeClr>
                  </a:gs>
                  <a:gs pos="0">
                    <a:schemeClr val="accent1">
                      <a:lumMod val="80000"/>
                    </a:schemeClr>
                  </a:gs>
                </a:gsLst>
                <a:lin ang="5400000" scaled="0"/>
              </a:gradFill>
              <a:ln w="19050">
                <a:solidFill>
                  <a:schemeClr val="lt1"/>
                </a:solidFill>
              </a:ln>
              <a:effectLst/>
            </c:spPr>
            <c:extLst>
              <c:ext xmlns:c16="http://schemas.microsoft.com/office/drawing/2014/chart" uri="{C3380CC4-5D6E-409C-BE32-E72D297353CC}">
                <c16:uniqueId val="{00000025-692B-4D74-9660-33C82A606431}"/>
              </c:ext>
            </c:extLst>
          </c:dPt>
          <c:dPt>
            <c:idx val="19"/>
            <c:bubble3D val="0"/>
            <c:spPr>
              <a:gradFill>
                <a:gsLst>
                  <a:gs pos="100000">
                    <a:schemeClr val="accent2">
                      <a:lumMod val="80000"/>
                      <a:lumMod val="60000"/>
                      <a:lumOff val="40000"/>
                    </a:schemeClr>
                  </a:gs>
                  <a:gs pos="0">
                    <a:schemeClr val="accent2">
                      <a:lumMod val="80000"/>
                    </a:schemeClr>
                  </a:gs>
                </a:gsLst>
                <a:lin ang="5400000" scaled="0"/>
              </a:gradFill>
              <a:ln w="19050">
                <a:solidFill>
                  <a:schemeClr val="lt1"/>
                </a:solidFill>
              </a:ln>
              <a:effectLst/>
            </c:spPr>
            <c:extLst>
              <c:ext xmlns:c16="http://schemas.microsoft.com/office/drawing/2014/chart" uri="{C3380CC4-5D6E-409C-BE32-E72D297353CC}">
                <c16:uniqueId val="{00000027-692B-4D74-9660-33C82A606431}"/>
              </c:ext>
            </c:extLst>
          </c:dPt>
          <c:dPt>
            <c:idx val="20"/>
            <c:bubble3D val="0"/>
            <c:spPr>
              <a:gradFill>
                <a:gsLst>
                  <a:gs pos="100000">
                    <a:schemeClr val="accent3">
                      <a:lumMod val="80000"/>
                      <a:lumMod val="60000"/>
                      <a:lumOff val="40000"/>
                    </a:schemeClr>
                  </a:gs>
                  <a:gs pos="0">
                    <a:schemeClr val="accent3">
                      <a:lumMod val="80000"/>
                    </a:schemeClr>
                  </a:gs>
                </a:gsLst>
                <a:lin ang="5400000" scaled="0"/>
              </a:gradFill>
              <a:ln w="19050">
                <a:solidFill>
                  <a:schemeClr val="lt1"/>
                </a:solidFill>
              </a:ln>
              <a:effectLst/>
            </c:spPr>
            <c:extLst>
              <c:ext xmlns:c16="http://schemas.microsoft.com/office/drawing/2014/chart" uri="{C3380CC4-5D6E-409C-BE32-E72D297353CC}">
                <c16:uniqueId val="{00000029-692B-4D74-9660-33C82A606431}"/>
              </c:ext>
            </c:extLst>
          </c:dPt>
          <c:dPt>
            <c:idx val="21"/>
            <c:bubble3D val="0"/>
            <c:spPr>
              <a:gradFill>
                <a:gsLst>
                  <a:gs pos="100000">
                    <a:schemeClr val="accent4">
                      <a:lumMod val="80000"/>
                      <a:lumMod val="60000"/>
                      <a:lumOff val="40000"/>
                    </a:schemeClr>
                  </a:gs>
                  <a:gs pos="0">
                    <a:schemeClr val="accent4">
                      <a:lumMod val="80000"/>
                    </a:schemeClr>
                  </a:gs>
                </a:gsLst>
                <a:lin ang="5400000" scaled="0"/>
              </a:gradFill>
              <a:ln w="19050">
                <a:solidFill>
                  <a:schemeClr val="lt1"/>
                </a:solidFill>
              </a:ln>
              <a:effectLst/>
            </c:spPr>
            <c:extLst>
              <c:ext xmlns:c16="http://schemas.microsoft.com/office/drawing/2014/chart" uri="{C3380CC4-5D6E-409C-BE32-E72D297353CC}">
                <c16:uniqueId val="{0000002B-692B-4D74-9660-33C82A606431}"/>
              </c:ext>
            </c:extLst>
          </c:dPt>
          <c:dPt>
            <c:idx val="22"/>
            <c:bubble3D val="0"/>
            <c:spPr>
              <a:gradFill>
                <a:gsLst>
                  <a:gs pos="100000">
                    <a:schemeClr val="accent5">
                      <a:lumMod val="80000"/>
                      <a:lumMod val="60000"/>
                      <a:lumOff val="40000"/>
                    </a:schemeClr>
                  </a:gs>
                  <a:gs pos="0">
                    <a:schemeClr val="accent5">
                      <a:lumMod val="80000"/>
                    </a:schemeClr>
                  </a:gs>
                </a:gsLst>
                <a:lin ang="5400000" scaled="0"/>
              </a:gradFill>
              <a:ln w="19050">
                <a:solidFill>
                  <a:schemeClr val="lt1"/>
                </a:solidFill>
              </a:ln>
              <a:effectLst/>
            </c:spPr>
            <c:extLst>
              <c:ext xmlns:c16="http://schemas.microsoft.com/office/drawing/2014/chart" uri="{C3380CC4-5D6E-409C-BE32-E72D297353CC}">
                <c16:uniqueId val="{0000002D-692B-4D74-9660-33C82A606431}"/>
              </c:ext>
            </c:extLst>
          </c:dPt>
          <c:dPt>
            <c:idx val="23"/>
            <c:bubble3D val="0"/>
            <c:spPr>
              <a:gradFill>
                <a:gsLst>
                  <a:gs pos="100000">
                    <a:schemeClr val="accent6">
                      <a:lumMod val="80000"/>
                      <a:lumMod val="60000"/>
                      <a:lumOff val="40000"/>
                    </a:schemeClr>
                  </a:gs>
                  <a:gs pos="0">
                    <a:schemeClr val="accent6">
                      <a:lumMod val="80000"/>
                    </a:schemeClr>
                  </a:gs>
                </a:gsLst>
                <a:lin ang="5400000" scaled="0"/>
              </a:gradFill>
              <a:ln w="19050">
                <a:solidFill>
                  <a:schemeClr val="lt1"/>
                </a:solidFill>
              </a:ln>
              <a:effectLst/>
            </c:spPr>
            <c:extLst>
              <c:ext xmlns:c16="http://schemas.microsoft.com/office/drawing/2014/chart" uri="{C3380CC4-5D6E-409C-BE32-E72D297353CC}">
                <c16:uniqueId val="{0000002F-692B-4D74-9660-33C82A606431}"/>
              </c:ext>
            </c:extLst>
          </c:dPt>
          <c:dPt>
            <c:idx val="24"/>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1-692B-4D74-9660-33C82A606431}"/>
              </c:ext>
            </c:extLst>
          </c:dPt>
          <c:dPt>
            <c:idx val="25"/>
            <c:bubble3D val="0"/>
            <c:spPr>
              <a:gradFill>
                <a:gsLst>
                  <a:gs pos="100000">
                    <a:schemeClr val="accent2">
                      <a:lumMod val="60000"/>
                      <a:lumOff val="40000"/>
                      <a:lumMod val="60000"/>
                      <a:lumOff val="40000"/>
                    </a:schemeClr>
                  </a:gs>
                  <a:gs pos="0">
                    <a:schemeClr val="accent2">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3-596E-4080-8701-7024111C954C}"/>
              </c:ext>
            </c:extLst>
          </c:dPt>
          <c:dLbls>
            <c:dLbl>
              <c:idx val="0"/>
              <c:delete val="1"/>
              <c:extLst>
                <c:ext xmlns:c15="http://schemas.microsoft.com/office/drawing/2012/chart" uri="{CE6537A1-D6FC-4f65-9D91-7224C49458BB}"/>
                <c:ext xmlns:c16="http://schemas.microsoft.com/office/drawing/2014/chart" uri="{C3380CC4-5D6E-409C-BE32-E72D297353CC}">
                  <c16:uniqueId val="{00000001-692B-4D74-9660-33C82A606431}"/>
                </c:ext>
              </c:extLst>
            </c:dLbl>
            <c:dLbl>
              <c:idx val="3"/>
              <c:delete val="1"/>
              <c:extLst>
                <c:ext xmlns:c15="http://schemas.microsoft.com/office/drawing/2012/chart" uri="{CE6537A1-D6FC-4f65-9D91-7224C49458BB}"/>
                <c:ext xmlns:c16="http://schemas.microsoft.com/office/drawing/2014/chart" uri="{C3380CC4-5D6E-409C-BE32-E72D297353CC}">
                  <c16:uniqueId val="{00000007-692B-4D74-9660-33C82A606431}"/>
                </c:ext>
              </c:extLst>
            </c:dLbl>
            <c:dLbl>
              <c:idx val="5"/>
              <c:delete val="1"/>
              <c:extLst>
                <c:ext xmlns:c15="http://schemas.microsoft.com/office/drawing/2012/chart" uri="{CE6537A1-D6FC-4f65-9D91-7224C49458BB}"/>
                <c:ext xmlns:c16="http://schemas.microsoft.com/office/drawing/2014/chart" uri="{C3380CC4-5D6E-409C-BE32-E72D297353CC}">
                  <c16:uniqueId val="{0000000B-692B-4D74-9660-33C82A606431}"/>
                </c:ext>
              </c:extLst>
            </c:dLbl>
            <c:dLbl>
              <c:idx val="9"/>
              <c:delete val="1"/>
              <c:extLst>
                <c:ext xmlns:c15="http://schemas.microsoft.com/office/drawing/2012/chart" uri="{CE6537A1-D6FC-4f65-9D91-7224C49458BB}"/>
                <c:ext xmlns:c16="http://schemas.microsoft.com/office/drawing/2014/chart" uri="{C3380CC4-5D6E-409C-BE32-E72D297353CC}">
                  <c16:uniqueId val="{00000013-692B-4D74-9660-33C82A606431}"/>
                </c:ext>
              </c:extLst>
            </c:dLbl>
            <c:dLbl>
              <c:idx val="22"/>
              <c:layout>
                <c:manualLayout>
                  <c:x val="4.7058789120195919E-2"/>
                  <c:y val="-2.2722729014722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2D-692B-4D74-9660-33C82A606431}"/>
                </c:ext>
              </c:extLst>
            </c:dLbl>
            <c:dLbl>
              <c:idx val="25"/>
              <c:delete val="1"/>
              <c:extLst>
                <c:ext xmlns:c15="http://schemas.microsoft.com/office/drawing/2012/chart" uri="{CE6537A1-D6FC-4f65-9D91-7224C49458BB}"/>
                <c:ext xmlns:c16="http://schemas.microsoft.com/office/drawing/2014/chart" uri="{C3380CC4-5D6E-409C-BE32-E72D297353CC}">
                  <c16:uniqueId val="{00000033-596E-4080-8701-7024111C954C}"/>
                </c:ext>
              </c:extLst>
            </c:dLbl>
            <c:spPr>
              <a:noFill/>
              <a:ln>
                <a:noFill/>
              </a:ln>
              <a:effectLst/>
            </c:spPr>
            <c:txPr>
              <a:bodyPr rot="0" spcFirstLastPara="1" vertOverflow="ellipsis" vert="horz" wrap="square" anchor="ctr" anchorCtr="1"/>
              <a:lstStyle/>
              <a:p>
                <a:pPr>
                  <a:defRPr sz="105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'axe de recherche - type d''exper'!$A$2:$A$27</c:f>
              <c:strCache>
                <c:ptCount val="26"/>
                <c:pt idx="0">
                  <c:v>Technique de lutte alternative</c:v>
                </c:pt>
                <c:pt idx="1">
                  <c:v>Ingénierie agricole, développement d’outils</c:v>
                </c:pt>
                <c:pt idx="2">
                  <c:v>Industrie agroalimentaire (production, rendement, déchet) </c:v>
                </c:pt>
                <c:pt idx="3">
                  <c:v>Sol et fertilisation : pollution, gestion, qualité, fertilisation, altération</c:v>
                </c:pt>
                <c:pt idx="4">
                  <c:v>Recherche fondamentale</c:v>
                </c:pt>
                <c:pt idx="5">
                  <c:v>Utilisation de produit phytopharmaceutique</c:v>
                </c:pt>
                <c:pt idx="6">
                  <c:v>Eau : pollution, gestion, qualité, altération</c:v>
                </c:pt>
                <c:pt idx="7">
                  <c:v>Contrôle des maladies, gestion des ravageurs</c:v>
                </c:pt>
                <c:pt idx="8">
                  <c:v>Biopesticide, biocontrôle, agriculture biologique</c:v>
                </c:pt>
                <c:pt idx="9">
                  <c:v>Santé: toxicologie, protection des utilisateurs, consommateurs, riverains</c:v>
                </c:pt>
                <c:pt idx="10">
                  <c:v>Encadrement, conseil, valorisation</c:v>
                </c:pt>
                <c:pt idx="11">
                  <c:v>Epidémiologie, phytopathologie</c:v>
                </c:pt>
                <c:pt idx="12">
                  <c:v>Ecotoxicologie</c:v>
                </c:pt>
                <c:pt idx="13">
                  <c:v>Biodiversité</c:v>
                </c:pt>
                <c:pt idx="14">
                  <c:v>Gestion agricole</c:v>
                </c:pt>
                <c:pt idx="15">
                  <c:v>Produit phytopharmaceutique autorisé en agriculture biologique</c:v>
                </c:pt>
                <c:pt idx="16">
                  <c:v>Air : pollution, gestion, qualité, altération</c:v>
                </c:pt>
                <c:pt idx="17">
                  <c:v>Gestion intégrée et durable des ressources naturelles</c:v>
                </c:pt>
                <c:pt idx="18">
                  <c:v>Espace naturel</c:v>
                </c:pt>
                <c:pt idx="19">
                  <c:v>Recherche statistique, bioinformatique</c:v>
                </c:pt>
                <c:pt idx="20">
                  <c:v>Communication</c:v>
                </c:pt>
                <c:pt idx="21">
                  <c:v>Législation</c:v>
                </c:pt>
                <c:pt idx="22">
                  <c:v>Résistance aux produits phytopharmaceutiques</c:v>
                </c:pt>
                <c:pt idx="23">
                  <c:v>Autre</c:v>
                </c:pt>
                <c:pt idx="24">
                  <c:v>Etude des populations</c:v>
                </c:pt>
                <c:pt idx="25">
                  <c:v>Etude des populations</c:v>
                </c:pt>
              </c:strCache>
            </c:strRef>
          </c:cat>
          <c:val>
            <c:numRef>
              <c:f>'axe de recherche - type d''exper'!$B$2:$B$27</c:f>
              <c:numCache>
                <c:formatCode>0%</c:formatCode>
                <c:ptCount val="26"/>
                <c:pt idx="0">
                  <c:v>0.15419501133786848</c:v>
                </c:pt>
                <c:pt idx="1">
                  <c:v>0.15079365079365079</c:v>
                </c:pt>
                <c:pt idx="2">
                  <c:v>6.8027210884353748E-2</c:v>
                </c:pt>
                <c:pt idx="3">
                  <c:v>6.8027210884353748E-2</c:v>
                </c:pt>
                <c:pt idx="4">
                  <c:v>6.1224489795918366E-2</c:v>
                </c:pt>
                <c:pt idx="5">
                  <c:v>5.8956916099773243E-2</c:v>
                </c:pt>
                <c:pt idx="6">
                  <c:v>5.6689342403628121E-2</c:v>
                </c:pt>
                <c:pt idx="7">
                  <c:v>5.1020408163265307E-2</c:v>
                </c:pt>
                <c:pt idx="8">
                  <c:v>5.1020408163265307E-2</c:v>
                </c:pt>
                <c:pt idx="9">
                  <c:v>2.9478458049886622E-2</c:v>
                </c:pt>
                <c:pt idx="10">
                  <c:v>2.834467120181406E-2</c:v>
                </c:pt>
                <c:pt idx="11">
                  <c:v>2.834467120181406E-2</c:v>
                </c:pt>
                <c:pt idx="12">
                  <c:v>2.6077097505668934E-2</c:v>
                </c:pt>
                <c:pt idx="13">
                  <c:v>2.4943310657596373E-2</c:v>
                </c:pt>
                <c:pt idx="14">
                  <c:v>2.2675736961451247E-2</c:v>
                </c:pt>
                <c:pt idx="15">
                  <c:v>2.1541950113378686E-2</c:v>
                </c:pt>
                <c:pt idx="16">
                  <c:v>2.1541950113378686E-2</c:v>
                </c:pt>
                <c:pt idx="17">
                  <c:v>2.1541950113378686E-2</c:v>
                </c:pt>
                <c:pt idx="18">
                  <c:v>2.0408163265306121E-2</c:v>
                </c:pt>
                <c:pt idx="19">
                  <c:v>1.4739229024943311E-2</c:v>
                </c:pt>
                <c:pt idx="20">
                  <c:v>9.0702947845804991E-3</c:v>
                </c:pt>
                <c:pt idx="21">
                  <c:v>6.8027210884353739E-3</c:v>
                </c:pt>
                <c:pt idx="22">
                  <c:v>4.5351473922902496E-3</c:v>
                </c:pt>
                <c:pt idx="23">
                  <c:v>0</c:v>
                </c:pt>
                <c:pt idx="24">
                  <c:v>0</c:v>
                </c:pt>
                <c:pt idx="25">
                  <c:v>0</c:v>
                </c:pt>
              </c:numCache>
            </c:numRef>
          </c:val>
          <c:extLst>
            <c:ext xmlns:c16="http://schemas.microsoft.com/office/drawing/2014/chart" uri="{C3380CC4-5D6E-409C-BE32-E72D297353CC}">
              <c16:uniqueId val="{00000032-692B-4D74-9660-33C82A606431}"/>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dk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kumimoji="0" lang="fr-BE" sz="1400" b="1" i="0" u="none" strike="noStrike" kern="1200" cap="none" spc="20" normalizeH="0" baseline="0" noProof="0">
                <a:ln>
                  <a:noFill/>
                </a:ln>
                <a:solidFill>
                  <a:sysClr val="windowText" lastClr="000000">
                    <a:lumMod val="50000"/>
                    <a:lumOff val="50000"/>
                  </a:sysClr>
                </a:solidFill>
                <a:effectLst/>
                <a:uLnTx/>
                <a:uFillTx/>
                <a:latin typeface="Calibri" panose="020F0502020204030204"/>
              </a:rPr>
              <a:t>Statistique contextuelle</a:t>
            </a:r>
          </a:p>
        </c:rich>
      </c:tx>
      <c:overlay val="0"/>
      <c:spPr>
        <a:noFill/>
        <a:ln>
          <a:noFill/>
        </a:ln>
        <a:effectLst/>
      </c:spPr>
      <c:txPr>
        <a:bodyPr rot="0" spcFirstLastPara="1" vertOverflow="ellipsis" vert="horz" wrap="square" anchor="ctr" anchorCtr="1"/>
        <a:lstStyle/>
        <a:p>
          <a:pPr>
            <a:defRPr sz="1600" b="1" i="0" u="none" strike="noStrike"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tx>
            <c:v>Statistique Contextuelle</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lt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5"/>
              <c:pt idx="0">
                <c:v>Source de financement 37</c:v>
              </c:pt>
              <c:pt idx="1">
                <c:v>Organisme 58</c:v>
              </c:pt>
              <c:pt idx="2">
                <c:v>Référant 348</c:v>
              </c:pt>
              <c:pt idx="3">
                <c:v>Entrée 873</c:v>
              </c:pt>
              <c:pt idx="4">
                <c:v>Intstitution 1015</c:v>
              </c:pt>
            </c:strLit>
          </c:cat>
          <c:val>
            <c:numLit>
              <c:formatCode>General</c:formatCode>
              <c:ptCount val="5"/>
              <c:pt idx="0">
                <c:v>37</c:v>
              </c:pt>
              <c:pt idx="1">
                <c:v>58</c:v>
              </c:pt>
              <c:pt idx="2">
                <c:v>348</c:v>
              </c:pt>
              <c:pt idx="3">
                <c:v>873</c:v>
              </c:pt>
              <c:pt idx="4">
                <c:v>1015</c:v>
              </c:pt>
            </c:numLit>
          </c:val>
          <c:extLst>
            <c:ext xmlns:c16="http://schemas.microsoft.com/office/drawing/2014/chart" uri="{C3380CC4-5D6E-409C-BE32-E72D297353CC}">
              <c16:uniqueId val="{00000000-8304-47DF-B1DB-14A79D1CFF2D}"/>
            </c:ext>
          </c:extLst>
        </c:ser>
        <c:dLbls>
          <c:showLegendKey val="0"/>
          <c:showVal val="1"/>
          <c:showCatName val="0"/>
          <c:showSerName val="0"/>
          <c:showPercent val="0"/>
          <c:showBubbleSize val="0"/>
        </c:dLbls>
        <c:gapWidth val="50"/>
        <c:overlap val="100"/>
        <c:axId val="756806312"/>
        <c:axId val="756809264"/>
      </c:barChart>
      <c:catAx>
        <c:axId val="7568063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baseline="0">
                <a:solidFill>
                  <a:schemeClr val="lt1">
                    <a:lumMod val="95000"/>
                  </a:schemeClr>
                </a:solidFill>
                <a:latin typeface="+mn-lt"/>
                <a:ea typeface="+mn-ea"/>
                <a:cs typeface="+mn-cs"/>
              </a:defRPr>
            </a:pPr>
            <a:endParaRPr lang="en-US"/>
          </a:p>
        </c:txPr>
        <c:crossAx val="756809264"/>
        <c:crosses val="autoZero"/>
        <c:auto val="1"/>
        <c:lblAlgn val="ctr"/>
        <c:lblOffset val="100"/>
        <c:noMultiLvlLbl val="0"/>
      </c:catAx>
      <c:valAx>
        <c:axId val="7568092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lt1">
                    <a:lumMod val="95000"/>
                  </a:schemeClr>
                </a:solidFill>
                <a:latin typeface="+mn-lt"/>
                <a:ea typeface="+mn-ea"/>
                <a:cs typeface="+mn-cs"/>
              </a:defRPr>
            </a:pPr>
            <a:endParaRPr lang="en-US"/>
          </a:p>
        </c:txPr>
        <c:crossAx val="756806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6="http://schemas.microsoft.com/office/drawing/2014/chart" uri="{02939B4E-F6B6-470C-819A-426941589420}">
      <c16:literalDataChart val="1"/>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Pourcentage des organismes par rapport aux entrées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ofPieChart>
        <c:ofPieType val="pie"/>
        <c:varyColors val="1"/>
        <c:ser>
          <c:idx val="0"/>
          <c:order val="0"/>
          <c:tx>
            <c:strRef>
              <c:f>'referent - organisme - axe de r'!$AA$1</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7968-4D5C-84D4-7151782762E8}"/>
              </c:ext>
            </c:extLst>
          </c:dPt>
          <c:dPt>
            <c:idx val="1"/>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3-7968-4D5C-84D4-7151782762E8}"/>
              </c:ext>
            </c:extLst>
          </c:dPt>
          <c:dPt>
            <c:idx val="2"/>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05-7968-4D5C-84D4-7151782762E8}"/>
              </c:ext>
            </c:extLst>
          </c:dPt>
          <c:dPt>
            <c:idx val="3"/>
            <c:bubble3D val="0"/>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extLst>
              <c:ext xmlns:c16="http://schemas.microsoft.com/office/drawing/2014/chart" uri="{C3380CC4-5D6E-409C-BE32-E72D297353CC}">
                <c16:uniqueId val="{00000007-7968-4D5C-84D4-7151782762E8}"/>
              </c:ext>
            </c:extLst>
          </c:dPt>
          <c:dPt>
            <c:idx val="4"/>
            <c:bubble3D val="0"/>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c:spPr>
            <c:extLst>
              <c:ext xmlns:c16="http://schemas.microsoft.com/office/drawing/2014/chart" uri="{C3380CC4-5D6E-409C-BE32-E72D297353CC}">
                <c16:uniqueId val="{00000009-7968-4D5C-84D4-7151782762E8}"/>
              </c:ext>
            </c:extLst>
          </c:dPt>
          <c:dPt>
            <c:idx val="5"/>
            <c:bubble3D val="0"/>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c:spPr>
            <c:extLst>
              <c:ext xmlns:c16="http://schemas.microsoft.com/office/drawing/2014/chart" uri="{C3380CC4-5D6E-409C-BE32-E72D297353CC}">
                <c16:uniqueId val="{0000000B-9948-4F9F-B7CD-37A0BEF8A784}"/>
              </c:ext>
            </c:extLst>
          </c:dPt>
          <c:dPt>
            <c:idx val="6"/>
            <c:bubble3D val="0"/>
            <c:spPr>
              <a:gradFill rotWithShape="1">
                <a:gsLst>
                  <a:gs pos="0">
                    <a:schemeClr val="accent1">
                      <a:lumMod val="80000"/>
                      <a:lumOff val="20000"/>
                      <a:lumMod val="110000"/>
                      <a:satMod val="105000"/>
                      <a:tint val="67000"/>
                    </a:schemeClr>
                  </a:gs>
                  <a:gs pos="50000">
                    <a:schemeClr val="accent1">
                      <a:lumMod val="80000"/>
                      <a:lumOff val="20000"/>
                      <a:lumMod val="105000"/>
                      <a:satMod val="103000"/>
                      <a:tint val="73000"/>
                    </a:schemeClr>
                  </a:gs>
                  <a:gs pos="100000">
                    <a:schemeClr val="accent1">
                      <a:lumMod val="80000"/>
                      <a:lumOff val="20000"/>
                      <a:lumMod val="105000"/>
                      <a:satMod val="109000"/>
                      <a:tint val="81000"/>
                    </a:schemeClr>
                  </a:gs>
                </a:gsLst>
                <a:lin ang="5400000" scaled="0"/>
              </a:gradFill>
              <a:ln w="9525" cap="flat" cmpd="sng" algn="ctr">
                <a:solidFill>
                  <a:schemeClr val="accent1">
                    <a:lumMod val="80000"/>
                    <a:lumOff val="20000"/>
                    <a:shade val="95000"/>
                  </a:schemeClr>
                </a:solidFill>
                <a:round/>
              </a:ln>
              <a:effectLst/>
            </c:spPr>
            <c:extLst>
              <c:ext xmlns:c16="http://schemas.microsoft.com/office/drawing/2014/chart" uri="{C3380CC4-5D6E-409C-BE32-E72D297353CC}">
                <c16:uniqueId val="{0000000D-7968-4D5C-84D4-7151782762E8}"/>
              </c:ext>
            </c:extLst>
          </c:dPt>
          <c:dPt>
            <c:idx val="7"/>
            <c:bubble3D val="0"/>
            <c:spPr>
              <a:gradFill rotWithShape="1">
                <a:gsLst>
                  <a:gs pos="0">
                    <a:schemeClr val="accent3">
                      <a:lumMod val="80000"/>
                      <a:lumOff val="20000"/>
                      <a:lumMod val="110000"/>
                      <a:satMod val="105000"/>
                      <a:tint val="67000"/>
                    </a:schemeClr>
                  </a:gs>
                  <a:gs pos="50000">
                    <a:schemeClr val="accent3">
                      <a:lumMod val="80000"/>
                      <a:lumOff val="20000"/>
                      <a:lumMod val="105000"/>
                      <a:satMod val="103000"/>
                      <a:tint val="73000"/>
                    </a:schemeClr>
                  </a:gs>
                  <a:gs pos="100000">
                    <a:schemeClr val="accent3">
                      <a:lumMod val="80000"/>
                      <a:lumOff val="20000"/>
                      <a:lumMod val="105000"/>
                      <a:satMod val="109000"/>
                      <a:tint val="81000"/>
                    </a:schemeClr>
                  </a:gs>
                </a:gsLst>
                <a:lin ang="5400000" scaled="0"/>
              </a:gradFill>
              <a:ln w="9525" cap="flat" cmpd="sng" algn="ctr">
                <a:solidFill>
                  <a:schemeClr val="accent3">
                    <a:lumMod val="80000"/>
                    <a:lumOff val="20000"/>
                    <a:shade val="95000"/>
                  </a:schemeClr>
                </a:solidFill>
                <a:round/>
              </a:ln>
              <a:effectLst/>
            </c:spPr>
            <c:extLst>
              <c:ext xmlns:c16="http://schemas.microsoft.com/office/drawing/2014/chart" uri="{C3380CC4-5D6E-409C-BE32-E72D297353CC}">
                <c16:uniqueId val="{0000000F-7968-4D5C-84D4-7151782762E8}"/>
              </c:ext>
            </c:extLst>
          </c:dPt>
          <c:dPt>
            <c:idx val="8"/>
            <c:bubble3D val="0"/>
            <c:spPr>
              <a:gradFill rotWithShape="1">
                <a:gsLst>
                  <a:gs pos="0">
                    <a:schemeClr val="accent5">
                      <a:lumMod val="80000"/>
                      <a:lumOff val="20000"/>
                      <a:lumMod val="110000"/>
                      <a:satMod val="105000"/>
                      <a:tint val="67000"/>
                    </a:schemeClr>
                  </a:gs>
                  <a:gs pos="50000">
                    <a:schemeClr val="accent5">
                      <a:lumMod val="80000"/>
                      <a:lumOff val="20000"/>
                      <a:lumMod val="105000"/>
                      <a:satMod val="103000"/>
                      <a:tint val="73000"/>
                    </a:schemeClr>
                  </a:gs>
                  <a:gs pos="100000">
                    <a:schemeClr val="accent5">
                      <a:lumMod val="80000"/>
                      <a:lumOff val="20000"/>
                      <a:lumMod val="105000"/>
                      <a:satMod val="109000"/>
                      <a:tint val="81000"/>
                    </a:schemeClr>
                  </a:gs>
                </a:gsLst>
                <a:lin ang="5400000" scaled="0"/>
              </a:gradFill>
              <a:ln w="9525" cap="flat" cmpd="sng" algn="ctr">
                <a:solidFill>
                  <a:schemeClr val="accent5">
                    <a:lumMod val="80000"/>
                    <a:lumOff val="20000"/>
                    <a:shade val="95000"/>
                  </a:schemeClr>
                </a:solidFill>
                <a:round/>
              </a:ln>
              <a:effectLst/>
            </c:spPr>
            <c:extLst>
              <c:ext xmlns:c16="http://schemas.microsoft.com/office/drawing/2014/chart" uri="{C3380CC4-5D6E-409C-BE32-E72D297353CC}">
                <c16:uniqueId val="{00000011-7968-4D5C-84D4-7151782762E8}"/>
              </c:ext>
            </c:extLst>
          </c:dPt>
          <c:dPt>
            <c:idx val="9"/>
            <c:bubble3D val="0"/>
            <c:spPr>
              <a:gradFill rotWithShape="1">
                <a:gsLst>
                  <a:gs pos="0">
                    <a:schemeClr val="accent1">
                      <a:lumMod val="80000"/>
                      <a:lumMod val="110000"/>
                      <a:satMod val="105000"/>
                      <a:tint val="67000"/>
                    </a:schemeClr>
                  </a:gs>
                  <a:gs pos="50000">
                    <a:schemeClr val="accent1">
                      <a:lumMod val="80000"/>
                      <a:lumMod val="105000"/>
                      <a:satMod val="103000"/>
                      <a:tint val="73000"/>
                    </a:schemeClr>
                  </a:gs>
                  <a:gs pos="100000">
                    <a:schemeClr val="accent1">
                      <a:lumMod val="80000"/>
                      <a:lumMod val="105000"/>
                      <a:satMod val="109000"/>
                      <a:tint val="81000"/>
                    </a:schemeClr>
                  </a:gs>
                </a:gsLst>
                <a:lin ang="5400000" scaled="0"/>
              </a:gradFill>
              <a:ln w="9525" cap="flat" cmpd="sng" algn="ctr">
                <a:solidFill>
                  <a:schemeClr val="accent1">
                    <a:lumMod val="80000"/>
                    <a:shade val="95000"/>
                  </a:schemeClr>
                </a:solidFill>
                <a:round/>
              </a:ln>
              <a:effectLst/>
            </c:spPr>
            <c:extLst>
              <c:ext xmlns:c16="http://schemas.microsoft.com/office/drawing/2014/chart" uri="{C3380CC4-5D6E-409C-BE32-E72D297353CC}">
                <c16:uniqueId val="{00000013-7968-4D5C-84D4-7151782762E8}"/>
              </c:ext>
            </c:extLst>
          </c:dPt>
          <c:dPt>
            <c:idx val="10"/>
            <c:bubble3D val="0"/>
            <c:spPr>
              <a:gradFill rotWithShape="1">
                <a:gsLst>
                  <a:gs pos="0">
                    <a:schemeClr val="accent3">
                      <a:lumMod val="80000"/>
                      <a:lumMod val="110000"/>
                      <a:satMod val="105000"/>
                      <a:tint val="67000"/>
                    </a:schemeClr>
                  </a:gs>
                  <a:gs pos="50000">
                    <a:schemeClr val="accent3">
                      <a:lumMod val="80000"/>
                      <a:lumMod val="105000"/>
                      <a:satMod val="103000"/>
                      <a:tint val="73000"/>
                    </a:schemeClr>
                  </a:gs>
                  <a:gs pos="100000">
                    <a:schemeClr val="accent3">
                      <a:lumMod val="80000"/>
                      <a:lumMod val="105000"/>
                      <a:satMod val="109000"/>
                      <a:tint val="81000"/>
                    </a:schemeClr>
                  </a:gs>
                </a:gsLst>
                <a:lin ang="5400000" scaled="0"/>
              </a:gradFill>
              <a:ln w="9525" cap="flat" cmpd="sng" algn="ctr">
                <a:solidFill>
                  <a:schemeClr val="accent3">
                    <a:lumMod val="80000"/>
                    <a:shade val="95000"/>
                  </a:schemeClr>
                </a:solidFill>
                <a:round/>
              </a:ln>
              <a:effectLst/>
            </c:spPr>
            <c:extLst>
              <c:ext xmlns:c16="http://schemas.microsoft.com/office/drawing/2014/chart" uri="{C3380CC4-5D6E-409C-BE32-E72D297353CC}">
                <c16:uniqueId val="{00000015-7968-4D5C-84D4-7151782762E8}"/>
              </c:ext>
            </c:extLst>
          </c:dPt>
          <c:dPt>
            <c:idx val="11"/>
            <c:bubble3D val="0"/>
            <c:spPr>
              <a:gradFill rotWithShape="1">
                <a:gsLst>
                  <a:gs pos="0">
                    <a:schemeClr val="accent5">
                      <a:lumMod val="80000"/>
                      <a:lumMod val="110000"/>
                      <a:satMod val="105000"/>
                      <a:tint val="67000"/>
                    </a:schemeClr>
                  </a:gs>
                  <a:gs pos="50000">
                    <a:schemeClr val="accent5">
                      <a:lumMod val="80000"/>
                      <a:lumMod val="105000"/>
                      <a:satMod val="103000"/>
                      <a:tint val="73000"/>
                    </a:schemeClr>
                  </a:gs>
                  <a:gs pos="100000">
                    <a:schemeClr val="accent5">
                      <a:lumMod val="80000"/>
                      <a:lumMod val="105000"/>
                      <a:satMod val="109000"/>
                      <a:tint val="81000"/>
                    </a:schemeClr>
                  </a:gs>
                </a:gsLst>
                <a:lin ang="5400000" scaled="0"/>
              </a:gradFill>
              <a:ln w="9525" cap="flat" cmpd="sng" algn="ctr">
                <a:solidFill>
                  <a:schemeClr val="accent5">
                    <a:lumMod val="80000"/>
                    <a:shade val="95000"/>
                  </a:schemeClr>
                </a:solidFill>
                <a:round/>
              </a:ln>
              <a:effectLst/>
            </c:spPr>
            <c:extLst>
              <c:ext xmlns:c16="http://schemas.microsoft.com/office/drawing/2014/chart" uri="{C3380CC4-5D6E-409C-BE32-E72D297353CC}">
                <c16:uniqueId val="{00000017-7968-4D5C-84D4-7151782762E8}"/>
              </c:ext>
            </c:extLst>
          </c:dPt>
          <c:dPt>
            <c:idx val="12"/>
            <c:bubble3D val="0"/>
            <c:spPr>
              <a:gradFill rotWithShape="1">
                <a:gsLst>
                  <a:gs pos="0">
                    <a:schemeClr val="accent1">
                      <a:lumMod val="60000"/>
                      <a:lumOff val="40000"/>
                      <a:lumMod val="110000"/>
                      <a:satMod val="105000"/>
                      <a:tint val="67000"/>
                    </a:schemeClr>
                  </a:gs>
                  <a:gs pos="50000">
                    <a:schemeClr val="accent1">
                      <a:lumMod val="60000"/>
                      <a:lumOff val="40000"/>
                      <a:lumMod val="105000"/>
                      <a:satMod val="103000"/>
                      <a:tint val="73000"/>
                    </a:schemeClr>
                  </a:gs>
                  <a:gs pos="100000">
                    <a:schemeClr val="accent1">
                      <a:lumMod val="60000"/>
                      <a:lumOff val="40000"/>
                      <a:lumMod val="105000"/>
                      <a:satMod val="109000"/>
                      <a:tint val="81000"/>
                    </a:schemeClr>
                  </a:gs>
                </a:gsLst>
                <a:lin ang="5400000" scaled="0"/>
              </a:gradFill>
              <a:ln w="9525" cap="flat" cmpd="sng" algn="ctr">
                <a:solidFill>
                  <a:schemeClr val="accent1">
                    <a:lumMod val="60000"/>
                    <a:lumOff val="40000"/>
                    <a:shade val="95000"/>
                  </a:schemeClr>
                </a:solidFill>
                <a:round/>
              </a:ln>
              <a:effectLst/>
            </c:spPr>
            <c:extLst>
              <c:ext xmlns:c16="http://schemas.microsoft.com/office/drawing/2014/chart" uri="{C3380CC4-5D6E-409C-BE32-E72D297353CC}">
                <c16:uniqueId val="{00000019-7968-4D5C-84D4-7151782762E8}"/>
              </c:ext>
            </c:extLst>
          </c:dPt>
          <c:dPt>
            <c:idx val="13"/>
            <c:bubble3D val="0"/>
            <c:spPr>
              <a:gradFill rotWithShape="1">
                <a:gsLst>
                  <a:gs pos="0">
                    <a:schemeClr val="accent3">
                      <a:lumMod val="60000"/>
                      <a:lumOff val="40000"/>
                      <a:lumMod val="110000"/>
                      <a:satMod val="105000"/>
                      <a:tint val="67000"/>
                    </a:schemeClr>
                  </a:gs>
                  <a:gs pos="50000">
                    <a:schemeClr val="accent3">
                      <a:lumMod val="60000"/>
                      <a:lumOff val="40000"/>
                      <a:lumMod val="105000"/>
                      <a:satMod val="103000"/>
                      <a:tint val="73000"/>
                    </a:schemeClr>
                  </a:gs>
                  <a:gs pos="100000">
                    <a:schemeClr val="accent3">
                      <a:lumMod val="60000"/>
                      <a:lumOff val="40000"/>
                      <a:lumMod val="105000"/>
                      <a:satMod val="109000"/>
                      <a:tint val="81000"/>
                    </a:schemeClr>
                  </a:gs>
                </a:gsLst>
                <a:lin ang="5400000" scaled="0"/>
              </a:gradFill>
              <a:ln w="9525" cap="flat" cmpd="sng" algn="ctr">
                <a:solidFill>
                  <a:schemeClr val="accent3">
                    <a:lumMod val="60000"/>
                    <a:lumOff val="40000"/>
                    <a:shade val="95000"/>
                  </a:schemeClr>
                </a:solidFill>
                <a:round/>
              </a:ln>
              <a:effectLst/>
            </c:spPr>
            <c:extLst>
              <c:ext xmlns:c16="http://schemas.microsoft.com/office/drawing/2014/chart" uri="{C3380CC4-5D6E-409C-BE32-E72D297353CC}">
                <c16:uniqueId val="{0000001B-7968-4D5C-84D4-7151782762E8}"/>
              </c:ext>
            </c:extLst>
          </c:dPt>
          <c:dPt>
            <c:idx val="14"/>
            <c:bubble3D val="0"/>
            <c:spPr>
              <a:gradFill rotWithShape="1">
                <a:gsLst>
                  <a:gs pos="0">
                    <a:schemeClr val="accent5">
                      <a:lumMod val="60000"/>
                      <a:lumOff val="40000"/>
                      <a:lumMod val="110000"/>
                      <a:satMod val="105000"/>
                      <a:tint val="67000"/>
                    </a:schemeClr>
                  </a:gs>
                  <a:gs pos="50000">
                    <a:schemeClr val="accent5">
                      <a:lumMod val="60000"/>
                      <a:lumOff val="40000"/>
                      <a:lumMod val="105000"/>
                      <a:satMod val="103000"/>
                      <a:tint val="73000"/>
                    </a:schemeClr>
                  </a:gs>
                  <a:gs pos="100000">
                    <a:schemeClr val="accent5">
                      <a:lumMod val="60000"/>
                      <a:lumOff val="40000"/>
                      <a:lumMod val="105000"/>
                      <a:satMod val="109000"/>
                      <a:tint val="81000"/>
                    </a:schemeClr>
                  </a:gs>
                </a:gsLst>
                <a:lin ang="5400000" scaled="0"/>
              </a:gradFill>
              <a:ln w="9525" cap="flat" cmpd="sng" algn="ctr">
                <a:solidFill>
                  <a:schemeClr val="accent5">
                    <a:lumMod val="60000"/>
                    <a:lumOff val="40000"/>
                    <a:shade val="95000"/>
                  </a:schemeClr>
                </a:solidFill>
                <a:round/>
              </a:ln>
              <a:effectLst/>
            </c:spPr>
            <c:extLst>
              <c:ext xmlns:c16="http://schemas.microsoft.com/office/drawing/2014/chart" uri="{C3380CC4-5D6E-409C-BE32-E72D297353CC}">
                <c16:uniqueId val="{0000001D-7968-4D5C-84D4-7151782762E8}"/>
              </c:ext>
            </c:extLst>
          </c:dPt>
          <c:dPt>
            <c:idx val="15"/>
            <c:bubble3D val="0"/>
            <c:spPr>
              <a:gradFill rotWithShape="1">
                <a:gsLst>
                  <a:gs pos="0">
                    <a:schemeClr val="accent1">
                      <a:lumMod val="50000"/>
                      <a:lumMod val="110000"/>
                      <a:satMod val="105000"/>
                      <a:tint val="67000"/>
                    </a:schemeClr>
                  </a:gs>
                  <a:gs pos="50000">
                    <a:schemeClr val="accent1">
                      <a:lumMod val="50000"/>
                      <a:lumMod val="105000"/>
                      <a:satMod val="103000"/>
                      <a:tint val="73000"/>
                    </a:schemeClr>
                  </a:gs>
                  <a:gs pos="100000">
                    <a:schemeClr val="accent1">
                      <a:lumMod val="50000"/>
                      <a:lumMod val="105000"/>
                      <a:satMod val="109000"/>
                      <a:tint val="81000"/>
                    </a:schemeClr>
                  </a:gs>
                </a:gsLst>
                <a:lin ang="5400000" scaled="0"/>
              </a:gradFill>
              <a:ln w="9525" cap="flat" cmpd="sng" algn="ctr">
                <a:solidFill>
                  <a:schemeClr val="accent1">
                    <a:lumMod val="50000"/>
                    <a:shade val="95000"/>
                  </a:schemeClr>
                </a:solidFill>
                <a:round/>
              </a:ln>
              <a:effectLst/>
            </c:spPr>
            <c:extLst>
              <c:ext xmlns:c16="http://schemas.microsoft.com/office/drawing/2014/chart" uri="{C3380CC4-5D6E-409C-BE32-E72D297353CC}">
                <c16:uniqueId val="{0000001F-9948-4F9F-B7CD-37A0BEF8A784}"/>
              </c:ext>
            </c:extLst>
          </c:dPt>
          <c:dPt>
            <c:idx val="16"/>
            <c:bubble3D val="0"/>
            <c:spPr>
              <a:gradFill rotWithShape="1">
                <a:gsLst>
                  <a:gs pos="0">
                    <a:schemeClr val="accent3">
                      <a:lumMod val="50000"/>
                      <a:lumMod val="110000"/>
                      <a:satMod val="105000"/>
                      <a:tint val="67000"/>
                    </a:schemeClr>
                  </a:gs>
                  <a:gs pos="50000">
                    <a:schemeClr val="accent3">
                      <a:lumMod val="50000"/>
                      <a:lumMod val="105000"/>
                      <a:satMod val="103000"/>
                      <a:tint val="73000"/>
                    </a:schemeClr>
                  </a:gs>
                  <a:gs pos="100000">
                    <a:schemeClr val="accent3">
                      <a:lumMod val="50000"/>
                      <a:lumMod val="105000"/>
                      <a:satMod val="109000"/>
                      <a:tint val="81000"/>
                    </a:schemeClr>
                  </a:gs>
                </a:gsLst>
                <a:lin ang="5400000" scaled="0"/>
              </a:gradFill>
              <a:ln w="9525" cap="flat" cmpd="sng" algn="ctr">
                <a:solidFill>
                  <a:schemeClr val="accent3">
                    <a:lumMod val="50000"/>
                    <a:shade val="95000"/>
                  </a:schemeClr>
                </a:solidFill>
                <a:round/>
              </a:ln>
              <a:effectLst/>
            </c:spPr>
            <c:extLst>
              <c:ext xmlns:c16="http://schemas.microsoft.com/office/drawing/2014/chart" uri="{C3380CC4-5D6E-409C-BE32-E72D297353CC}">
                <c16:uniqueId val="{00000021-9948-4F9F-B7CD-37A0BEF8A784}"/>
              </c:ext>
            </c:extLst>
          </c:dPt>
          <c:dPt>
            <c:idx val="17"/>
            <c:bubble3D val="0"/>
            <c:spPr>
              <a:gradFill rotWithShape="1">
                <a:gsLst>
                  <a:gs pos="0">
                    <a:schemeClr val="accent5">
                      <a:lumMod val="50000"/>
                      <a:lumMod val="110000"/>
                      <a:satMod val="105000"/>
                      <a:tint val="67000"/>
                    </a:schemeClr>
                  </a:gs>
                  <a:gs pos="50000">
                    <a:schemeClr val="accent5">
                      <a:lumMod val="50000"/>
                      <a:lumMod val="105000"/>
                      <a:satMod val="103000"/>
                      <a:tint val="73000"/>
                    </a:schemeClr>
                  </a:gs>
                  <a:gs pos="100000">
                    <a:schemeClr val="accent5">
                      <a:lumMod val="50000"/>
                      <a:lumMod val="105000"/>
                      <a:satMod val="109000"/>
                      <a:tint val="81000"/>
                    </a:schemeClr>
                  </a:gs>
                </a:gsLst>
                <a:lin ang="5400000" scaled="0"/>
              </a:gradFill>
              <a:ln w="9525" cap="flat" cmpd="sng" algn="ctr">
                <a:solidFill>
                  <a:schemeClr val="accent5">
                    <a:lumMod val="50000"/>
                    <a:shade val="95000"/>
                  </a:schemeClr>
                </a:solidFill>
                <a:round/>
              </a:ln>
              <a:effectLst/>
            </c:spPr>
            <c:extLst>
              <c:ext xmlns:c16="http://schemas.microsoft.com/office/drawing/2014/chart" uri="{C3380CC4-5D6E-409C-BE32-E72D297353CC}">
                <c16:uniqueId val="{00000023-9948-4F9F-B7CD-37A0BEF8A784}"/>
              </c:ext>
            </c:extLst>
          </c:dPt>
          <c:dPt>
            <c:idx val="18"/>
            <c:bubble3D val="0"/>
            <c:spPr>
              <a:gradFill rotWithShape="1">
                <a:gsLst>
                  <a:gs pos="0">
                    <a:schemeClr val="accent1">
                      <a:lumMod val="70000"/>
                      <a:lumOff val="30000"/>
                      <a:lumMod val="110000"/>
                      <a:satMod val="105000"/>
                      <a:tint val="67000"/>
                    </a:schemeClr>
                  </a:gs>
                  <a:gs pos="50000">
                    <a:schemeClr val="accent1">
                      <a:lumMod val="70000"/>
                      <a:lumOff val="30000"/>
                      <a:lumMod val="105000"/>
                      <a:satMod val="103000"/>
                      <a:tint val="73000"/>
                    </a:schemeClr>
                  </a:gs>
                  <a:gs pos="100000">
                    <a:schemeClr val="accent1">
                      <a:lumMod val="70000"/>
                      <a:lumOff val="30000"/>
                      <a:lumMod val="105000"/>
                      <a:satMod val="109000"/>
                      <a:tint val="81000"/>
                    </a:schemeClr>
                  </a:gs>
                </a:gsLst>
                <a:lin ang="5400000" scaled="0"/>
              </a:gradFill>
              <a:ln w="9525" cap="flat" cmpd="sng" algn="ctr">
                <a:solidFill>
                  <a:schemeClr val="accent1">
                    <a:lumMod val="70000"/>
                    <a:lumOff val="30000"/>
                    <a:shade val="95000"/>
                  </a:schemeClr>
                </a:solidFill>
                <a:round/>
              </a:ln>
              <a:effectLst/>
            </c:spPr>
            <c:extLst>
              <c:ext xmlns:c16="http://schemas.microsoft.com/office/drawing/2014/chart" uri="{C3380CC4-5D6E-409C-BE32-E72D297353CC}">
                <c16:uniqueId val="{00000025-9948-4F9F-B7CD-37A0BEF8A784}"/>
              </c:ext>
            </c:extLst>
          </c:dPt>
          <c:dPt>
            <c:idx val="19"/>
            <c:bubble3D val="0"/>
            <c:spPr>
              <a:gradFill rotWithShape="1">
                <a:gsLst>
                  <a:gs pos="0">
                    <a:schemeClr val="accent3">
                      <a:lumMod val="70000"/>
                      <a:lumOff val="30000"/>
                      <a:lumMod val="110000"/>
                      <a:satMod val="105000"/>
                      <a:tint val="67000"/>
                    </a:schemeClr>
                  </a:gs>
                  <a:gs pos="50000">
                    <a:schemeClr val="accent3">
                      <a:lumMod val="70000"/>
                      <a:lumOff val="30000"/>
                      <a:lumMod val="105000"/>
                      <a:satMod val="103000"/>
                      <a:tint val="73000"/>
                    </a:schemeClr>
                  </a:gs>
                  <a:gs pos="100000">
                    <a:schemeClr val="accent3">
                      <a:lumMod val="70000"/>
                      <a:lumOff val="30000"/>
                      <a:lumMod val="105000"/>
                      <a:satMod val="109000"/>
                      <a:tint val="81000"/>
                    </a:schemeClr>
                  </a:gs>
                </a:gsLst>
                <a:lin ang="5400000" scaled="0"/>
              </a:gradFill>
              <a:ln w="9525" cap="flat" cmpd="sng" algn="ctr">
                <a:solidFill>
                  <a:schemeClr val="accent3">
                    <a:lumMod val="70000"/>
                    <a:lumOff val="30000"/>
                    <a:shade val="95000"/>
                  </a:schemeClr>
                </a:solidFill>
                <a:round/>
              </a:ln>
              <a:effectLst/>
            </c:spPr>
            <c:extLst>
              <c:ext xmlns:c16="http://schemas.microsoft.com/office/drawing/2014/chart" uri="{C3380CC4-5D6E-409C-BE32-E72D297353CC}">
                <c16:uniqueId val="{00000027-9948-4F9F-B7CD-37A0BEF8A784}"/>
              </c:ext>
            </c:extLst>
          </c:dPt>
          <c:dPt>
            <c:idx val="20"/>
            <c:bubble3D val="0"/>
            <c:spPr>
              <a:gradFill rotWithShape="1">
                <a:gsLst>
                  <a:gs pos="0">
                    <a:schemeClr val="accent5">
                      <a:lumMod val="70000"/>
                      <a:lumOff val="30000"/>
                      <a:lumMod val="110000"/>
                      <a:satMod val="105000"/>
                      <a:tint val="67000"/>
                    </a:schemeClr>
                  </a:gs>
                  <a:gs pos="50000">
                    <a:schemeClr val="accent5">
                      <a:lumMod val="70000"/>
                      <a:lumOff val="30000"/>
                      <a:lumMod val="105000"/>
                      <a:satMod val="103000"/>
                      <a:tint val="73000"/>
                    </a:schemeClr>
                  </a:gs>
                  <a:gs pos="100000">
                    <a:schemeClr val="accent5">
                      <a:lumMod val="70000"/>
                      <a:lumOff val="30000"/>
                      <a:lumMod val="105000"/>
                      <a:satMod val="109000"/>
                      <a:tint val="81000"/>
                    </a:schemeClr>
                  </a:gs>
                </a:gsLst>
                <a:lin ang="5400000" scaled="0"/>
              </a:gradFill>
              <a:ln w="9525" cap="flat" cmpd="sng" algn="ctr">
                <a:solidFill>
                  <a:schemeClr val="accent5">
                    <a:lumMod val="70000"/>
                    <a:lumOff val="30000"/>
                    <a:shade val="95000"/>
                  </a:schemeClr>
                </a:solidFill>
                <a:round/>
              </a:ln>
              <a:effectLst/>
            </c:spPr>
            <c:extLst>
              <c:ext xmlns:c16="http://schemas.microsoft.com/office/drawing/2014/chart" uri="{C3380CC4-5D6E-409C-BE32-E72D297353CC}">
                <c16:uniqueId val="{00000029-9948-4F9F-B7CD-37A0BEF8A784}"/>
              </c:ext>
            </c:extLst>
          </c:dPt>
          <c:dPt>
            <c:idx val="21"/>
            <c:bubble3D val="0"/>
            <c:spPr>
              <a:gradFill rotWithShape="1">
                <a:gsLst>
                  <a:gs pos="0">
                    <a:schemeClr val="accent1">
                      <a:lumMod val="70000"/>
                      <a:lumMod val="110000"/>
                      <a:satMod val="105000"/>
                      <a:tint val="67000"/>
                    </a:schemeClr>
                  </a:gs>
                  <a:gs pos="50000">
                    <a:schemeClr val="accent1">
                      <a:lumMod val="70000"/>
                      <a:lumMod val="105000"/>
                      <a:satMod val="103000"/>
                      <a:tint val="73000"/>
                    </a:schemeClr>
                  </a:gs>
                  <a:gs pos="100000">
                    <a:schemeClr val="accent1">
                      <a:lumMod val="70000"/>
                      <a:lumMod val="105000"/>
                      <a:satMod val="109000"/>
                      <a:tint val="81000"/>
                    </a:schemeClr>
                  </a:gs>
                </a:gsLst>
                <a:lin ang="5400000" scaled="0"/>
              </a:gradFill>
              <a:ln w="9525" cap="flat" cmpd="sng" algn="ctr">
                <a:solidFill>
                  <a:schemeClr val="accent1">
                    <a:lumMod val="70000"/>
                    <a:shade val="95000"/>
                  </a:schemeClr>
                </a:solidFill>
                <a:round/>
              </a:ln>
              <a:effectLst/>
            </c:spPr>
            <c:extLst>
              <c:ext xmlns:c16="http://schemas.microsoft.com/office/drawing/2014/chart" uri="{C3380CC4-5D6E-409C-BE32-E72D297353CC}">
                <c16:uniqueId val="{0000002B-9948-4F9F-B7CD-37A0BEF8A784}"/>
              </c:ext>
            </c:extLst>
          </c:dPt>
          <c:dPt>
            <c:idx val="22"/>
            <c:bubble3D val="0"/>
            <c:spPr>
              <a:gradFill rotWithShape="1">
                <a:gsLst>
                  <a:gs pos="0">
                    <a:schemeClr val="accent3">
                      <a:lumMod val="70000"/>
                      <a:lumMod val="110000"/>
                      <a:satMod val="105000"/>
                      <a:tint val="67000"/>
                    </a:schemeClr>
                  </a:gs>
                  <a:gs pos="50000">
                    <a:schemeClr val="accent3">
                      <a:lumMod val="70000"/>
                      <a:lumMod val="105000"/>
                      <a:satMod val="103000"/>
                      <a:tint val="73000"/>
                    </a:schemeClr>
                  </a:gs>
                  <a:gs pos="100000">
                    <a:schemeClr val="accent3">
                      <a:lumMod val="70000"/>
                      <a:lumMod val="105000"/>
                      <a:satMod val="109000"/>
                      <a:tint val="81000"/>
                    </a:schemeClr>
                  </a:gs>
                </a:gsLst>
                <a:lin ang="5400000" scaled="0"/>
              </a:gradFill>
              <a:ln w="9525" cap="flat" cmpd="sng" algn="ctr">
                <a:solidFill>
                  <a:schemeClr val="accent3">
                    <a:lumMod val="70000"/>
                    <a:shade val="95000"/>
                  </a:schemeClr>
                </a:solidFill>
                <a:round/>
              </a:ln>
              <a:effectLst/>
            </c:spPr>
            <c:extLst>
              <c:ext xmlns:c16="http://schemas.microsoft.com/office/drawing/2014/chart" uri="{C3380CC4-5D6E-409C-BE32-E72D297353CC}">
                <c16:uniqueId val="{0000002D-9948-4F9F-B7CD-37A0BEF8A784}"/>
              </c:ext>
            </c:extLst>
          </c:dPt>
          <c:dPt>
            <c:idx val="23"/>
            <c:bubble3D val="0"/>
            <c:spPr>
              <a:gradFill rotWithShape="1">
                <a:gsLst>
                  <a:gs pos="0">
                    <a:schemeClr val="accent5">
                      <a:lumMod val="70000"/>
                      <a:lumMod val="110000"/>
                      <a:satMod val="105000"/>
                      <a:tint val="67000"/>
                    </a:schemeClr>
                  </a:gs>
                  <a:gs pos="50000">
                    <a:schemeClr val="accent5">
                      <a:lumMod val="70000"/>
                      <a:lumMod val="105000"/>
                      <a:satMod val="103000"/>
                      <a:tint val="73000"/>
                    </a:schemeClr>
                  </a:gs>
                  <a:gs pos="100000">
                    <a:schemeClr val="accent5">
                      <a:lumMod val="70000"/>
                      <a:lumMod val="105000"/>
                      <a:satMod val="109000"/>
                      <a:tint val="81000"/>
                    </a:schemeClr>
                  </a:gs>
                </a:gsLst>
                <a:lin ang="5400000" scaled="0"/>
              </a:gradFill>
              <a:ln w="9525" cap="flat" cmpd="sng" algn="ctr">
                <a:solidFill>
                  <a:schemeClr val="accent5">
                    <a:lumMod val="70000"/>
                    <a:shade val="95000"/>
                  </a:schemeClr>
                </a:solidFill>
                <a:round/>
              </a:ln>
              <a:effectLst/>
            </c:spPr>
            <c:extLst>
              <c:ext xmlns:c16="http://schemas.microsoft.com/office/drawing/2014/chart" uri="{C3380CC4-5D6E-409C-BE32-E72D297353CC}">
                <c16:uniqueId val="{0000002F-9948-4F9F-B7CD-37A0BEF8A784}"/>
              </c:ext>
            </c:extLst>
          </c:dPt>
          <c:dPt>
            <c:idx val="24"/>
            <c:bubble3D val="0"/>
            <c:spPr>
              <a:gradFill rotWithShape="1">
                <a:gsLst>
                  <a:gs pos="0">
                    <a:schemeClr val="accent1">
                      <a:lumMod val="50000"/>
                      <a:lumOff val="50000"/>
                      <a:lumMod val="110000"/>
                      <a:satMod val="105000"/>
                      <a:tint val="67000"/>
                    </a:schemeClr>
                  </a:gs>
                  <a:gs pos="50000">
                    <a:schemeClr val="accent1">
                      <a:lumMod val="50000"/>
                      <a:lumOff val="50000"/>
                      <a:lumMod val="105000"/>
                      <a:satMod val="103000"/>
                      <a:tint val="73000"/>
                    </a:schemeClr>
                  </a:gs>
                  <a:gs pos="100000">
                    <a:schemeClr val="accent1">
                      <a:lumMod val="50000"/>
                      <a:lumOff val="50000"/>
                      <a:lumMod val="105000"/>
                      <a:satMod val="109000"/>
                      <a:tint val="81000"/>
                    </a:schemeClr>
                  </a:gs>
                </a:gsLst>
                <a:lin ang="5400000" scaled="0"/>
              </a:gradFill>
              <a:ln w="9525" cap="flat" cmpd="sng" algn="ctr">
                <a:solidFill>
                  <a:schemeClr val="accent1">
                    <a:lumMod val="50000"/>
                    <a:lumOff val="50000"/>
                    <a:shade val="95000"/>
                  </a:schemeClr>
                </a:solidFill>
                <a:round/>
              </a:ln>
              <a:effectLst/>
            </c:spPr>
            <c:extLst>
              <c:ext xmlns:c16="http://schemas.microsoft.com/office/drawing/2014/chart" uri="{C3380CC4-5D6E-409C-BE32-E72D297353CC}">
                <c16:uniqueId val="{00000031-9948-4F9F-B7CD-37A0BEF8A784}"/>
              </c:ext>
            </c:extLst>
          </c:dPt>
          <c:dPt>
            <c:idx val="25"/>
            <c:bubble3D val="0"/>
            <c:spPr>
              <a:gradFill rotWithShape="1">
                <a:gsLst>
                  <a:gs pos="0">
                    <a:schemeClr val="accent3">
                      <a:lumMod val="50000"/>
                      <a:lumOff val="50000"/>
                      <a:lumMod val="110000"/>
                      <a:satMod val="105000"/>
                      <a:tint val="67000"/>
                    </a:schemeClr>
                  </a:gs>
                  <a:gs pos="50000">
                    <a:schemeClr val="accent3">
                      <a:lumMod val="50000"/>
                      <a:lumOff val="50000"/>
                      <a:lumMod val="105000"/>
                      <a:satMod val="103000"/>
                      <a:tint val="73000"/>
                    </a:schemeClr>
                  </a:gs>
                  <a:gs pos="100000">
                    <a:schemeClr val="accent3">
                      <a:lumMod val="50000"/>
                      <a:lumOff val="50000"/>
                      <a:lumMod val="105000"/>
                      <a:satMod val="109000"/>
                      <a:tint val="81000"/>
                    </a:schemeClr>
                  </a:gs>
                </a:gsLst>
                <a:lin ang="5400000" scaled="0"/>
              </a:gradFill>
              <a:ln w="9525" cap="flat" cmpd="sng" algn="ctr">
                <a:solidFill>
                  <a:schemeClr val="accent3">
                    <a:lumMod val="50000"/>
                    <a:lumOff val="50000"/>
                    <a:shade val="95000"/>
                  </a:schemeClr>
                </a:solidFill>
                <a:round/>
              </a:ln>
              <a:effectLst/>
            </c:spPr>
            <c:extLst>
              <c:ext xmlns:c16="http://schemas.microsoft.com/office/drawing/2014/chart" uri="{C3380CC4-5D6E-409C-BE32-E72D297353CC}">
                <c16:uniqueId val="{00000033-9948-4F9F-B7CD-37A0BEF8A784}"/>
              </c:ext>
            </c:extLst>
          </c:dPt>
          <c:dPt>
            <c:idx val="26"/>
            <c:bubble3D val="0"/>
            <c:spPr>
              <a:gradFill rotWithShape="1">
                <a:gsLst>
                  <a:gs pos="0">
                    <a:schemeClr val="accent5">
                      <a:lumMod val="50000"/>
                      <a:lumOff val="50000"/>
                      <a:lumMod val="110000"/>
                      <a:satMod val="105000"/>
                      <a:tint val="67000"/>
                    </a:schemeClr>
                  </a:gs>
                  <a:gs pos="50000">
                    <a:schemeClr val="accent5">
                      <a:lumMod val="50000"/>
                      <a:lumOff val="50000"/>
                      <a:lumMod val="105000"/>
                      <a:satMod val="103000"/>
                      <a:tint val="73000"/>
                    </a:schemeClr>
                  </a:gs>
                  <a:gs pos="100000">
                    <a:schemeClr val="accent5">
                      <a:lumMod val="50000"/>
                      <a:lumOff val="50000"/>
                      <a:lumMod val="105000"/>
                      <a:satMod val="109000"/>
                      <a:tint val="81000"/>
                    </a:schemeClr>
                  </a:gs>
                </a:gsLst>
                <a:lin ang="5400000" scaled="0"/>
              </a:gradFill>
              <a:ln w="9525" cap="flat" cmpd="sng" algn="ctr">
                <a:solidFill>
                  <a:schemeClr val="accent5">
                    <a:lumMod val="50000"/>
                    <a:lumOff val="50000"/>
                    <a:shade val="95000"/>
                  </a:schemeClr>
                </a:solidFill>
                <a:round/>
              </a:ln>
              <a:effectLst/>
            </c:spPr>
            <c:extLst>
              <c:ext xmlns:c16="http://schemas.microsoft.com/office/drawing/2014/chart" uri="{C3380CC4-5D6E-409C-BE32-E72D297353CC}">
                <c16:uniqueId val="{00000035-9948-4F9F-B7CD-37A0BEF8A784}"/>
              </c:ext>
            </c:extLst>
          </c:dPt>
          <c:dPt>
            <c:idx val="27"/>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37-9948-4F9F-B7CD-37A0BEF8A784}"/>
              </c:ext>
            </c:extLst>
          </c:dPt>
          <c:dPt>
            <c:idx val="28"/>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39-9948-4F9F-B7CD-37A0BEF8A784}"/>
              </c:ext>
            </c:extLst>
          </c:dPt>
          <c:dPt>
            <c:idx val="29"/>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3B-9948-4F9F-B7CD-37A0BEF8A784}"/>
              </c:ext>
            </c:extLst>
          </c:dPt>
          <c:dPt>
            <c:idx val="30"/>
            <c:bubble3D val="0"/>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extLst>
              <c:ext xmlns:c16="http://schemas.microsoft.com/office/drawing/2014/chart" uri="{C3380CC4-5D6E-409C-BE32-E72D297353CC}">
                <c16:uniqueId val="{0000003D-9948-4F9F-B7CD-37A0BEF8A784}"/>
              </c:ext>
            </c:extLst>
          </c:dPt>
          <c:dPt>
            <c:idx val="31"/>
            <c:bubble3D val="0"/>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c:spPr>
            <c:extLst>
              <c:ext xmlns:c16="http://schemas.microsoft.com/office/drawing/2014/chart" uri="{C3380CC4-5D6E-409C-BE32-E72D297353CC}">
                <c16:uniqueId val="{0000003F-9948-4F9F-B7CD-37A0BEF8A784}"/>
              </c:ext>
            </c:extLst>
          </c:dPt>
          <c:dPt>
            <c:idx val="32"/>
            <c:bubble3D val="0"/>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c:spPr>
            <c:extLst>
              <c:ext xmlns:c16="http://schemas.microsoft.com/office/drawing/2014/chart" uri="{C3380CC4-5D6E-409C-BE32-E72D297353CC}">
                <c16:uniqueId val="{00000041-9948-4F9F-B7CD-37A0BEF8A784}"/>
              </c:ext>
            </c:extLst>
          </c:dPt>
          <c:dPt>
            <c:idx val="33"/>
            <c:bubble3D val="0"/>
            <c:spPr>
              <a:gradFill rotWithShape="1">
                <a:gsLst>
                  <a:gs pos="0">
                    <a:schemeClr val="accent1">
                      <a:lumMod val="80000"/>
                      <a:lumOff val="20000"/>
                      <a:lumMod val="110000"/>
                      <a:satMod val="105000"/>
                      <a:tint val="67000"/>
                    </a:schemeClr>
                  </a:gs>
                  <a:gs pos="50000">
                    <a:schemeClr val="accent1">
                      <a:lumMod val="80000"/>
                      <a:lumOff val="20000"/>
                      <a:lumMod val="105000"/>
                      <a:satMod val="103000"/>
                      <a:tint val="73000"/>
                    </a:schemeClr>
                  </a:gs>
                  <a:gs pos="100000">
                    <a:schemeClr val="accent1">
                      <a:lumMod val="80000"/>
                      <a:lumOff val="20000"/>
                      <a:lumMod val="105000"/>
                      <a:satMod val="109000"/>
                      <a:tint val="81000"/>
                    </a:schemeClr>
                  </a:gs>
                </a:gsLst>
                <a:lin ang="5400000" scaled="0"/>
              </a:gradFill>
              <a:ln w="9525" cap="flat" cmpd="sng" algn="ctr">
                <a:solidFill>
                  <a:schemeClr val="accent1">
                    <a:lumMod val="80000"/>
                    <a:lumOff val="20000"/>
                    <a:shade val="95000"/>
                  </a:schemeClr>
                </a:solidFill>
                <a:round/>
              </a:ln>
              <a:effectLst/>
            </c:spPr>
            <c:extLst>
              <c:ext xmlns:c16="http://schemas.microsoft.com/office/drawing/2014/chart" uri="{C3380CC4-5D6E-409C-BE32-E72D297353CC}">
                <c16:uniqueId val="{00000043-9948-4F9F-B7CD-37A0BEF8A784}"/>
              </c:ext>
            </c:extLst>
          </c:dPt>
          <c:dPt>
            <c:idx val="34"/>
            <c:bubble3D val="0"/>
            <c:spPr>
              <a:gradFill rotWithShape="1">
                <a:gsLst>
                  <a:gs pos="0">
                    <a:schemeClr val="accent3">
                      <a:lumMod val="80000"/>
                      <a:lumOff val="20000"/>
                      <a:lumMod val="110000"/>
                      <a:satMod val="105000"/>
                      <a:tint val="67000"/>
                    </a:schemeClr>
                  </a:gs>
                  <a:gs pos="50000">
                    <a:schemeClr val="accent3">
                      <a:lumMod val="80000"/>
                      <a:lumOff val="20000"/>
                      <a:lumMod val="105000"/>
                      <a:satMod val="103000"/>
                      <a:tint val="73000"/>
                    </a:schemeClr>
                  </a:gs>
                  <a:gs pos="100000">
                    <a:schemeClr val="accent3">
                      <a:lumMod val="80000"/>
                      <a:lumOff val="20000"/>
                      <a:lumMod val="105000"/>
                      <a:satMod val="109000"/>
                      <a:tint val="81000"/>
                    </a:schemeClr>
                  </a:gs>
                </a:gsLst>
                <a:lin ang="5400000" scaled="0"/>
              </a:gradFill>
              <a:ln w="9525" cap="flat" cmpd="sng" algn="ctr">
                <a:solidFill>
                  <a:schemeClr val="accent3">
                    <a:lumMod val="80000"/>
                    <a:lumOff val="20000"/>
                    <a:shade val="95000"/>
                  </a:schemeClr>
                </a:solidFill>
                <a:round/>
              </a:ln>
              <a:effectLst/>
            </c:spPr>
            <c:extLst>
              <c:ext xmlns:c16="http://schemas.microsoft.com/office/drawing/2014/chart" uri="{C3380CC4-5D6E-409C-BE32-E72D297353CC}">
                <c16:uniqueId val="{00000045-9948-4F9F-B7CD-37A0BEF8A784}"/>
              </c:ext>
            </c:extLst>
          </c:dPt>
          <c:dPt>
            <c:idx val="35"/>
            <c:bubble3D val="0"/>
            <c:spPr>
              <a:gradFill rotWithShape="1">
                <a:gsLst>
                  <a:gs pos="0">
                    <a:schemeClr val="accent5">
                      <a:lumMod val="80000"/>
                      <a:lumOff val="20000"/>
                      <a:lumMod val="110000"/>
                      <a:satMod val="105000"/>
                      <a:tint val="67000"/>
                    </a:schemeClr>
                  </a:gs>
                  <a:gs pos="50000">
                    <a:schemeClr val="accent5">
                      <a:lumMod val="80000"/>
                      <a:lumOff val="20000"/>
                      <a:lumMod val="105000"/>
                      <a:satMod val="103000"/>
                      <a:tint val="73000"/>
                    </a:schemeClr>
                  </a:gs>
                  <a:gs pos="100000">
                    <a:schemeClr val="accent5">
                      <a:lumMod val="80000"/>
                      <a:lumOff val="20000"/>
                      <a:lumMod val="105000"/>
                      <a:satMod val="109000"/>
                      <a:tint val="81000"/>
                    </a:schemeClr>
                  </a:gs>
                </a:gsLst>
                <a:lin ang="5400000" scaled="0"/>
              </a:gradFill>
              <a:ln w="9525" cap="flat" cmpd="sng" algn="ctr">
                <a:solidFill>
                  <a:schemeClr val="accent5">
                    <a:lumMod val="80000"/>
                    <a:lumOff val="20000"/>
                    <a:shade val="95000"/>
                  </a:schemeClr>
                </a:solidFill>
                <a:round/>
              </a:ln>
              <a:effectLst/>
            </c:spPr>
            <c:extLst>
              <c:ext xmlns:c16="http://schemas.microsoft.com/office/drawing/2014/chart" uri="{C3380CC4-5D6E-409C-BE32-E72D297353CC}">
                <c16:uniqueId val="{00000047-9948-4F9F-B7CD-37A0BEF8A784}"/>
              </c:ext>
            </c:extLst>
          </c:dPt>
          <c:dPt>
            <c:idx val="36"/>
            <c:bubble3D val="0"/>
            <c:spPr>
              <a:gradFill rotWithShape="1">
                <a:gsLst>
                  <a:gs pos="0">
                    <a:schemeClr val="accent1">
                      <a:lumMod val="80000"/>
                      <a:lumMod val="110000"/>
                      <a:satMod val="105000"/>
                      <a:tint val="67000"/>
                    </a:schemeClr>
                  </a:gs>
                  <a:gs pos="50000">
                    <a:schemeClr val="accent1">
                      <a:lumMod val="80000"/>
                      <a:lumMod val="105000"/>
                      <a:satMod val="103000"/>
                      <a:tint val="73000"/>
                    </a:schemeClr>
                  </a:gs>
                  <a:gs pos="100000">
                    <a:schemeClr val="accent1">
                      <a:lumMod val="80000"/>
                      <a:lumMod val="105000"/>
                      <a:satMod val="109000"/>
                      <a:tint val="81000"/>
                    </a:schemeClr>
                  </a:gs>
                </a:gsLst>
                <a:lin ang="5400000" scaled="0"/>
              </a:gradFill>
              <a:ln w="9525" cap="flat" cmpd="sng" algn="ctr">
                <a:solidFill>
                  <a:schemeClr val="accent1">
                    <a:lumMod val="80000"/>
                    <a:shade val="95000"/>
                  </a:schemeClr>
                </a:solidFill>
                <a:round/>
              </a:ln>
              <a:effectLst/>
            </c:spPr>
            <c:extLst>
              <c:ext xmlns:c16="http://schemas.microsoft.com/office/drawing/2014/chart" uri="{C3380CC4-5D6E-409C-BE32-E72D297353CC}">
                <c16:uniqueId val="{00000049-9948-4F9F-B7CD-37A0BEF8A784}"/>
              </c:ext>
            </c:extLst>
          </c:dPt>
          <c:dPt>
            <c:idx val="37"/>
            <c:bubble3D val="0"/>
            <c:spPr>
              <a:gradFill rotWithShape="1">
                <a:gsLst>
                  <a:gs pos="0">
                    <a:schemeClr val="accent3">
                      <a:lumMod val="80000"/>
                      <a:lumMod val="110000"/>
                      <a:satMod val="105000"/>
                      <a:tint val="67000"/>
                    </a:schemeClr>
                  </a:gs>
                  <a:gs pos="50000">
                    <a:schemeClr val="accent3">
                      <a:lumMod val="80000"/>
                      <a:lumMod val="105000"/>
                      <a:satMod val="103000"/>
                      <a:tint val="73000"/>
                    </a:schemeClr>
                  </a:gs>
                  <a:gs pos="100000">
                    <a:schemeClr val="accent3">
                      <a:lumMod val="80000"/>
                      <a:lumMod val="105000"/>
                      <a:satMod val="109000"/>
                      <a:tint val="81000"/>
                    </a:schemeClr>
                  </a:gs>
                </a:gsLst>
                <a:lin ang="5400000" scaled="0"/>
              </a:gradFill>
              <a:ln w="9525" cap="flat" cmpd="sng" algn="ctr">
                <a:solidFill>
                  <a:schemeClr val="accent3">
                    <a:lumMod val="80000"/>
                    <a:shade val="95000"/>
                  </a:schemeClr>
                </a:solidFill>
                <a:round/>
              </a:ln>
              <a:effectLst/>
            </c:spPr>
            <c:extLst>
              <c:ext xmlns:c16="http://schemas.microsoft.com/office/drawing/2014/chart" uri="{C3380CC4-5D6E-409C-BE32-E72D297353CC}">
                <c16:uniqueId val="{0000004B-9948-4F9F-B7CD-37A0BEF8A784}"/>
              </c:ext>
            </c:extLst>
          </c:dPt>
          <c:dPt>
            <c:idx val="38"/>
            <c:bubble3D val="0"/>
            <c:spPr>
              <a:gradFill rotWithShape="1">
                <a:gsLst>
                  <a:gs pos="0">
                    <a:schemeClr val="accent5">
                      <a:lumMod val="80000"/>
                      <a:lumMod val="110000"/>
                      <a:satMod val="105000"/>
                      <a:tint val="67000"/>
                    </a:schemeClr>
                  </a:gs>
                  <a:gs pos="50000">
                    <a:schemeClr val="accent5">
                      <a:lumMod val="80000"/>
                      <a:lumMod val="105000"/>
                      <a:satMod val="103000"/>
                      <a:tint val="73000"/>
                    </a:schemeClr>
                  </a:gs>
                  <a:gs pos="100000">
                    <a:schemeClr val="accent5">
                      <a:lumMod val="80000"/>
                      <a:lumMod val="105000"/>
                      <a:satMod val="109000"/>
                      <a:tint val="81000"/>
                    </a:schemeClr>
                  </a:gs>
                </a:gsLst>
                <a:lin ang="5400000" scaled="0"/>
              </a:gradFill>
              <a:ln w="9525" cap="flat" cmpd="sng" algn="ctr">
                <a:solidFill>
                  <a:schemeClr val="accent5">
                    <a:lumMod val="80000"/>
                    <a:shade val="95000"/>
                  </a:schemeClr>
                </a:solidFill>
                <a:round/>
              </a:ln>
              <a:effectLst/>
            </c:spPr>
            <c:extLst>
              <c:ext xmlns:c16="http://schemas.microsoft.com/office/drawing/2014/chart" uri="{C3380CC4-5D6E-409C-BE32-E72D297353CC}">
                <c16:uniqueId val="{0000004D-9948-4F9F-B7CD-37A0BEF8A784}"/>
              </c:ext>
            </c:extLst>
          </c:dPt>
          <c:dPt>
            <c:idx val="39"/>
            <c:bubble3D val="0"/>
            <c:spPr>
              <a:gradFill rotWithShape="1">
                <a:gsLst>
                  <a:gs pos="0">
                    <a:schemeClr val="accent1">
                      <a:lumMod val="60000"/>
                      <a:lumOff val="40000"/>
                      <a:lumMod val="110000"/>
                      <a:satMod val="105000"/>
                      <a:tint val="67000"/>
                    </a:schemeClr>
                  </a:gs>
                  <a:gs pos="50000">
                    <a:schemeClr val="accent1">
                      <a:lumMod val="60000"/>
                      <a:lumOff val="40000"/>
                      <a:lumMod val="105000"/>
                      <a:satMod val="103000"/>
                      <a:tint val="73000"/>
                    </a:schemeClr>
                  </a:gs>
                  <a:gs pos="100000">
                    <a:schemeClr val="accent1">
                      <a:lumMod val="60000"/>
                      <a:lumOff val="40000"/>
                      <a:lumMod val="105000"/>
                      <a:satMod val="109000"/>
                      <a:tint val="81000"/>
                    </a:schemeClr>
                  </a:gs>
                </a:gsLst>
                <a:lin ang="5400000" scaled="0"/>
              </a:gradFill>
              <a:ln w="9525" cap="flat" cmpd="sng" algn="ctr">
                <a:solidFill>
                  <a:schemeClr val="accent1">
                    <a:lumMod val="60000"/>
                    <a:lumOff val="40000"/>
                    <a:shade val="95000"/>
                  </a:schemeClr>
                </a:solidFill>
                <a:round/>
              </a:ln>
              <a:effectLst/>
            </c:spPr>
            <c:extLst>
              <c:ext xmlns:c16="http://schemas.microsoft.com/office/drawing/2014/chart" uri="{C3380CC4-5D6E-409C-BE32-E72D297353CC}">
                <c16:uniqueId val="{0000004F-9948-4F9F-B7CD-37A0BEF8A784}"/>
              </c:ext>
            </c:extLst>
          </c:dPt>
          <c:dPt>
            <c:idx val="40"/>
            <c:bubble3D val="0"/>
            <c:spPr>
              <a:gradFill rotWithShape="1">
                <a:gsLst>
                  <a:gs pos="0">
                    <a:schemeClr val="accent3">
                      <a:lumMod val="60000"/>
                      <a:lumOff val="40000"/>
                      <a:lumMod val="110000"/>
                      <a:satMod val="105000"/>
                      <a:tint val="67000"/>
                    </a:schemeClr>
                  </a:gs>
                  <a:gs pos="50000">
                    <a:schemeClr val="accent3">
                      <a:lumMod val="60000"/>
                      <a:lumOff val="40000"/>
                      <a:lumMod val="105000"/>
                      <a:satMod val="103000"/>
                      <a:tint val="73000"/>
                    </a:schemeClr>
                  </a:gs>
                  <a:gs pos="100000">
                    <a:schemeClr val="accent3">
                      <a:lumMod val="60000"/>
                      <a:lumOff val="40000"/>
                      <a:lumMod val="105000"/>
                      <a:satMod val="109000"/>
                      <a:tint val="81000"/>
                    </a:schemeClr>
                  </a:gs>
                </a:gsLst>
                <a:lin ang="5400000" scaled="0"/>
              </a:gradFill>
              <a:ln w="9525" cap="flat" cmpd="sng" algn="ctr">
                <a:solidFill>
                  <a:schemeClr val="accent3">
                    <a:lumMod val="60000"/>
                    <a:lumOff val="40000"/>
                    <a:shade val="95000"/>
                  </a:schemeClr>
                </a:solidFill>
                <a:round/>
              </a:ln>
              <a:effectLst/>
            </c:spPr>
            <c:extLst>
              <c:ext xmlns:c16="http://schemas.microsoft.com/office/drawing/2014/chart" uri="{C3380CC4-5D6E-409C-BE32-E72D297353CC}">
                <c16:uniqueId val="{00000051-9948-4F9F-B7CD-37A0BEF8A784}"/>
              </c:ext>
            </c:extLst>
          </c:dPt>
          <c:dPt>
            <c:idx val="41"/>
            <c:bubble3D val="0"/>
            <c:spPr>
              <a:gradFill rotWithShape="1">
                <a:gsLst>
                  <a:gs pos="0">
                    <a:schemeClr val="accent5">
                      <a:lumMod val="60000"/>
                      <a:lumOff val="40000"/>
                      <a:lumMod val="110000"/>
                      <a:satMod val="105000"/>
                      <a:tint val="67000"/>
                    </a:schemeClr>
                  </a:gs>
                  <a:gs pos="50000">
                    <a:schemeClr val="accent5">
                      <a:lumMod val="60000"/>
                      <a:lumOff val="40000"/>
                      <a:lumMod val="105000"/>
                      <a:satMod val="103000"/>
                      <a:tint val="73000"/>
                    </a:schemeClr>
                  </a:gs>
                  <a:gs pos="100000">
                    <a:schemeClr val="accent5">
                      <a:lumMod val="60000"/>
                      <a:lumOff val="40000"/>
                      <a:lumMod val="105000"/>
                      <a:satMod val="109000"/>
                      <a:tint val="81000"/>
                    </a:schemeClr>
                  </a:gs>
                </a:gsLst>
                <a:lin ang="5400000" scaled="0"/>
              </a:gradFill>
              <a:ln w="9525" cap="flat" cmpd="sng" algn="ctr">
                <a:solidFill>
                  <a:schemeClr val="accent5">
                    <a:lumMod val="60000"/>
                    <a:lumOff val="40000"/>
                    <a:shade val="95000"/>
                  </a:schemeClr>
                </a:solidFill>
                <a:round/>
              </a:ln>
              <a:effectLst/>
            </c:spPr>
            <c:extLst>
              <c:ext xmlns:c16="http://schemas.microsoft.com/office/drawing/2014/chart" uri="{C3380CC4-5D6E-409C-BE32-E72D297353CC}">
                <c16:uniqueId val="{00000053-9948-4F9F-B7CD-37A0BEF8A784}"/>
              </c:ext>
            </c:extLst>
          </c:dPt>
          <c:dPt>
            <c:idx val="42"/>
            <c:bubble3D val="0"/>
            <c:spPr>
              <a:gradFill rotWithShape="1">
                <a:gsLst>
                  <a:gs pos="0">
                    <a:schemeClr val="accent1">
                      <a:lumMod val="50000"/>
                      <a:lumMod val="110000"/>
                      <a:satMod val="105000"/>
                      <a:tint val="67000"/>
                    </a:schemeClr>
                  </a:gs>
                  <a:gs pos="50000">
                    <a:schemeClr val="accent1">
                      <a:lumMod val="50000"/>
                      <a:lumMod val="105000"/>
                      <a:satMod val="103000"/>
                      <a:tint val="73000"/>
                    </a:schemeClr>
                  </a:gs>
                  <a:gs pos="100000">
                    <a:schemeClr val="accent1">
                      <a:lumMod val="50000"/>
                      <a:lumMod val="105000"/>
                      <a:satMod val="109000"/>
                      <a:tint val="81000"/>
                    </a:schemeClr>
                  </a:gs>
                </a:gsLst>
                <a:lin ang="5400000" scaled="0"/>
              </a:gradFill>
              <a:ln w="9525" cap="flat" cmpd="sng" algn="ctr">
                <a:solidFill>
                  <a:schemeClr val="accent1">
                    <a:lumMod val="50000"/>
                    <a:shade val="95000"/>
                  </a:schemeClr>
                </a:solidFill>
                <a:round/>
              </a:ln>
              <a:effectLst/>
            </c:spPr>
            <c:extLst>
              <c:ext xmlns:c16="http://schemas.microsoft.com/office/drawing/2014/chart" uri="{C3380CC4-5D6E-409C-BE32-E72D297353CC}">
                <c16:uniqueId val="{00000055-9948-4F9F-B7CD-37A0BEF8A784}"/>
              </c:ext>
            </c:extLst>
          </c:dPt>
          <c:dPt>
            <c:idx val="43"/>
            <c:bubble3D val="0"/>
            <c:spPr>
              <a:gradFill rotWithShape="1">
                <a:gsLst>
                  <a:gs pos="0">
                    <a:schemeClr val="accent3">
                      <a:lumMod val="50000"/>
                      <a:lumMod val="110000"/>
                      <a:satMod val="105000"/>
                      <a:tint val="67000"/>
                    </a:schemeClr>
                  </a:gs>
                  <a:gs pos="50000">
                    <a:schemeClr val="accent3">
                      <a:lumMod val="50000"/>
                      <a:lumMod val="105000"/>
                      <a:satMod val="103000"/>
                      <a:tint val="73000"/>
                    </a:schemeClr>
                  </a:gs>
                  <a:gs pos="100000">
                    <a:schemeClr val="accent3">
                      <a:lumMod val="50000"/>
                      <a:lumMod val="105000"/>
                      <a:satMod val="109000"/>
                      <a:tint val="81000"/>
                    </a:schemeClr>
                  </a:gs>
                </a:gsLst>
                <a:lin ang="5400000" scaled="0"/>
              </a:gradFill>
              <a:ln w="9525" cap="flat" cmpd="sng" algn="ctr">
                <a:solidFill>
                  <a:schemeClr val="accent3">
                    <a:lumMod val="50000"/>
                    <a:shade val="95000"/>
                  </a:schemeClr>
                </a:solidFill>
                <a:round/>
              </a:ln>
              <a:effectLst/>
            </c:spPr>
            <c:extLst>
              <c:ext xmlns:c16="http://schemas.microsoft.com/office/drawing/2014/chart" uri="{C3380CC4-5D6E-409C-BE32-E72D297353CC}">
                <c16:uniqueId val="{00000057-9948-4F9F-B7CD-37A0BEF8A784}"/>
              </c:ext>
            </c:extLst>
          </c:dPt>
          <c:dPt>
            <c:idx val="44"/>
            <c:bubble3D val="0"/>
            <c:spPr>
              <a:gradFill rotWithShape="1">
                <a:gsLst>
                  <a:gs pos="0">
                    <a:schemeClr val="accent5">
                      <a:lumMod val="50000"/>
                      <a:lumMod val="110000"/>
                      <a:satMod val="105000"/>
                      <a:tint val="67000"/>
                    </a:schemeClr>
                  </a:gs>
                  <a:gs pos="50000">
                    <a:schemeClr val="accent5">
                      <a:lumMod val="50000"/>
                      <a:lumMod val="105000"/>
                      <a:satMod val="103000"/>
                      <a:tint val="73000"/>
                    </a:schemeClr>
                  </a:gs>
                  <a:gs pos="100000">
                    <a:schemeClr val="accent5">
                      <a:lumMod val="50000"/>
                      <a:lumMod val="105000"/>
                      <a:satMod val="109000"/>
                      <a:tint val="81000"/>
                    </a:schemeClr>
                  </a:gs>
                </a:gsLst>
                <a:lin ang="5400000" scaled="0"/>
              </a:gradFill>
              <a:ln w="9525" cap="flat" cmpd="sng" algn="ctr">
                <a:solidFill>
                  <a:schemeClr val="accent5">
                    <a:lumMod val="50000"/>
                    <a:shade val="95000"/>
                  </a:schemeClr>
                </a:solidFill>
                <a:round/>
              </a:ln>
              <a:effectLst/>
            </c:spPr>
            <c:extLst>
              <c:ext xmlns:c16="http://schemas.microsoft.com/office/drawing/2014/chart" uri="{C3380CC4-5D6E-409C-BE32-E72D297353CC}">
                <c16:uniqueId val="{00000059-9948-4F9F-B7CD-37A0BEF8A784}"/>
              </c:ext>
            </c:extLst>
          </c:dPt>
          <c:dPt>
            <c:idx val="45"/>
            <c:bubble3D val="0"/>
            <c:spPr>
              <a:gradFill rotWithShape="1">
                <a:gsLst>
                  <a:gs pos="0">
                    <a:schemeClr val="accent1">
                      <a:lumMod val="70000"/>
                      <a:lumOff val="30000"/>
                      <a:lumMod val="110000"/>
                      <a:satMod val="105000"/>
                      <a:tint val="67000"/>
                    </a:schemeClr>
                  </a:gs>
                  <a:gs pos="50000">
                    <a:schemeClr val="accent1">
                      <a:lumMod val="70000"/>
                      <a:lumOff val="30000"/>
                      <a:lumMod val="105000"/>
                      <a:satMod val="103000"/>
                      <a:tint val="73000"/>
                    </a:schemeClr>
                  </a:gs>
                  <a:gs pos="100000">
                    <a:schemeClr val="accent1">
                      <a:lumMod val="70000"/>
                      <a:lumOff val="30000"/>
                      <a:lumMod val="105000"/>
                      <a:satMod val="109000"/>
                      <a:tint val="81000"/>
                    </a:schemeClr>
                  </a:gs>
                </a:gsLst>
                <a:lin ang="5400000" scaled="0"/>
              </a:gradFill>
              <a:ln w="9525" cap="flat" cmpd="sng" algn="ctr">
                <a:solidFill>
                  <a:schemeClr val="accent1">
                    <a:lumMod val="70000"/>
                    <a:lumOff val="30000"/>
                    <a:shade val="95000"/>
                  </a:schemeClr>
                </a:solidFill>
                <a:round/>
              </a:ln>
              <a:effectLst/>
            </c:spPr>
            <c:extLst>
              <c:ext xmlns:c16="http://schemas.microsoft.com/office/drawing/2014/chart" uri="{C3380CC4-5D6E-409C-BE32-E72D297353CC}">
                <c16:uniqueId val="{0000005B-9948-4F9F-B7CD-37A0BEF8A784}"/>
              </c:ext>
            </c:extLst>
          </c:dPt>
          <c:dPt>
            <c:idx val="46"/>
            <c:bubble3D val="0"/>
            <c:spPr>
              <a:gradFill rotWithShape="1">
                <a:gsLst>
                  <a:gs pos="0">
                    <a:schemeClr val="accent3">
                      <a:lumMod val="70000"/>
                      <a:lumOff val="30000"/>
                      <a:lumMod val="110000"/>
                      <a:satMod val="105000"/>
                      <a:tint val="67000"/>
                    </a:schemeClr>
                  </a:gs>
                  <a:gs pos="50000">
                    <a:schemeClr val="accent3">
                      <a:lumMod val="70000"/>
                      <a:lumOff val="30000"/>
                      <a:lumMod val="105000"/>
                      <a:satMod val="103000"/>
                      <a:tint val="73000"/>
                    </a:schemeClr>
                  </a:gs>
                  <a:gs pos="100000">
                    <a:schemeClr val="accent3">
                      <a:lumMod val="70000"/>
                      <a:lumOff val="30000"/>
                      <a:lumMod val="105000"/>
                      <a:satMod val="109000"/>
                      <a:tint val="81000"/>
                    </a:schemeClr>
                  </a:gs>
                </a:gsLst>
                <a:lin ang="5400000" scaled="0"/>
              </a:gradFill>
              <a:ln w="9525" cap="flat" cmpd="sng" algn="ctr">
                <a:solidFill>
                  <a:schemeClr val="accent3">
                    <a:lumMod val="70000"/>
                    <a:lumOff val="30000"/>
                    <a:shade val="95000"/>
                  </a:schemeClr>
                </a:solidFill>
                <a:round/>
              </a:ln>
              <a:effectLst/>
            </c:spPr>
            <c:extLst>
              <c:ext xmlns:c16="http://schemas.microsoft.com/office/drawing/2014/chart" uri="{C3380CC4-5D6E-409C-BE32-E72D297353CC}">
                <c16:uniqueId val="{0000005D-9948-4F9F-B7CD-37A0BEF8A784}"/>
              </c:ext>
            </c:extLst>
          </c:dPt>
          <c:dPt>
            <c:idx val="47"/>
            <c:bubble3D val="0"/>
            <c:spPr>
              <a:gradFill rotWithShape="1">
                <a:gsLst>
                  <a:gs pos="0">
                    <a:schemeClr val="accent5">
                      <a:lumMod val="70000"/>
                      <a:lumOff val="30000"/>
                      <a:lumMod val="110000"/>
                      <a:satMod val="105000"/>
                      <a:tint val="67000"/>
                    </a:schemeClr>
                  </a:gs>
                  <a:gs pos="50000">
                    <a:schemeClr val="accent5">
                      <a:lumMod val="70000"/>
                      <a:lumOff val="30000"/>
                      <a:lumMod val="105000"/>
                      <a:satMod val="103000"/>
                      <a:tint val="73000"/>
                    </a:schemeClr>
                  </a:gs>
                  <a:gs pos="100000">
                    <a:schemeClr val="accent5">
                      <a:lumMod val="70000"/>
                      <a:lumOff val="30000"/>
                      <a:lumMod val="105000"/>
                      <a:satMod val="109000"/>
                      <a:tint val="81000"/>
                    </a:schemeClr>
                  </a:gs>
                </a:gsLst>
                <a:lin ang="5400000" scaled="0"/>
              </a:gradFill>
              <a:ln w="9525" cap="flat" cmpd="sng" algn="ctr">
                <a:solidFill>
                  <a:schemeClr val="accent5">
                    <a:lumMod val="70000"/>
                    <a:lumOff val="30000"/>
                    <a:shade val="95000"/>
                  </a:schemeClr>
                </a:solidFill>
                <a:round/>
              </a:ln>
              <a:effectLst/>
            </c:spPr>
            <c:extLst>
              <c:ext xmlns:c16="http://schemas.microsoft.com/office/drawing/2014/chart" uri="{C3380CC4-5D6E-409C-BE32-E72D297353CC}">
                <c16:uniqueId val="{0000005F-9948-4F9F-B7CD-37A0BEF8A784}"/>
              </c:ext>
            </c:extLst>
          </c:dPt>
          <c:dPt>
            <c:idx val="48"/>
            <c:bubble3D val="0"/>
            <c:spPr>
              <a:gradFill rotWithShape="1">
                <a:gsLst>
                  <a:gs pos="0">
                    <a:schemeClr val="accent1">
                      <a:lumMod val="70000"/>
                      <a:lumMod val="110000"/>
                      <a:satMod val="105000"/>
                      <a:tint val="67000"/>
                    </a:schemeClr>
                  </a:gs>
                  <a:gs pos="50000">
                    <a:schemeClr val="accent1">
                      <a:lumMod val="70000"/>
                      <a:lumMod val="105000"/>
                      <a:satMod val="103000"/>
                      <a:tint val="73000"/>
                    </a:schemeClr>
                  </a:gs>
                  <a:gs pos="100000">
                    <a:schemeClr val="accent1">
                      <a:lumMod val="70000"/>
                      <a:lumMod val="105000"/>
                      <a:satMod val="109000"/>
                      <a:tint val="81000"/>
                    </a:schemeClr>
                  </a:gs>
                </a:gsLst>
                <a:lin ang="5400000" scaled="0"/>
              </a:gradFill>
              <a:ln w="9525" cap="flat" cmpd="sng" algn="ctr">
                <a:solidFill>
                  <a:schemeClr val="accent1">
                    <a:lumMod val="70000"/>
                    <a:shade val="95000"/>
                  </a:schemeClr>
                </a:solidFill>
                <a:round/>
              </a:ln>
              <a:effectLst/>
            </c:spPr>
            <c:extLst>
              <c:ext xmlns:c16="http://schemas.microsoft.com/office/drawing/2014/chart" uri="{C3380CC4-5D6E-409C-BE32-E72D297353CC}">
                <c16:uniqueId val="{00000061-9948-4F9F-B7CD-37A0BEF8A784}"/>
              </c:ext>
            </c:extLst>
          </c:dPt>
          <c:dPt>
            <c:idx val="49"/>
            <c:bubble3D val="0"/>
            <c:spPr>
              <a:gradFill rotWithShape="1">
                <a:gsLst>
                  <a:gs pos="0">
                    <a:schemeClr val="accent3">
                      <a:lumMod val="70000"/>
                      <a:lumMod val="110000"/>
                      <a:satMod val="105000"/>
                      <a:tint val="67000"/>
                    </a:schemeClr>
                  </a:gs>
                  <a:gs pos="50000">
                    <a:schemeClr val="accent3">
                      <a:lumMod val="70000"/>
                      <a:lumMod val="105000"/>
                      <a:satMod val="103000"/>
                      <a:tint val="73000"/>
                    </a:schemeClr>
                  </a:gs>
                  <a:gs pos="100000">
                    <a:schemeClr val="accent3">
                      <a:lumMod val="70000"/>
                      <a:lumMod val="105000"/>
                      <a:satMod val="109000"/>
                      <a:tint val="81000"/>
                    </a:schemeClr>
                  </a:gs>
                </a:gsLst>
                <a:lin ang="5400000" scaled="0"/>
              </a:gradFill>
              <a:ln w="9525" cap="flat" cmpd="sng" algn="ctr">
                <a:solidFill>
                  <a:schemeClr val="accent3">
                    <a:lumMod val="70000"/>
                    <a:shade val="95000"/>
                  </a:schemeClr>
                </a:solidFill>
                <a:round/>
              </a:ln>
              <a:effectLst/>
            </c:spPr>
            <c:extLst>
              <c:ext xmlns:c16="http://schemas.microsoft.com/office/drawing/2014/chart" uri="{C3380CC4-5D6E-409C-BE32-E72D297353CC}">
                <c16:uniqueId val="{00000063-9948-4F9F-B7CD-37A0BEF8A784}"/>
              </c:ext>
            </c:extLst>
          </c:dPt>
          <c:dPt>
            <c:idx val="50"/>
            <c:bubble3D val="0"/>
            <c:spPr>
              <a:gradFill rotWithShape="1">
                <a:gsLst>
                  <a:gs pos="0">
                    <a:schemeClr val="accent5">
                      <a:lumMod val="70000"/>
                      <a:lumMod val="110000"/>
                      <a:satMod val="105000"/>
                      <a:tint val="67000"/>
                    </a:schemeClr>
                  </a:gs>
                  <a:gs pos="50000">
                    <a:schemeClr val="accent5">
                      <a:lumMod val="70000"/>
                      <a:lumMod val="105000"/>
                      <a:satMod val="103000"/>
                      <a:tint val="73000"/>
                    </a:schemeClr>
                  </a:gs>
                  <a:gs pos="100000">
                    <a:schemeClr val="accent5">
                      <a:lumMod val="70000"/>
                      <a:lumMod val="105000"/>
                      <a:satMod val="109000"/>
                      <a:tint val="81000"/>
                    </a:schemeClr>
                  </a:gs>
                </a:gsLst>
                <a:lin ang="5400000" scaled="0"/>
              </a:gradFill>
              <a:ln w="9525" cap="flat" cmpd="sng" algn="ctr">
                <a:solidFill>
                  <a:schemeClr val="accent5">
                    <a:lumMod val="70000"/>
                    <a:shade val="95000"/>
                  </a:schemeClr>
                </a:solidFill>
                <a:round/>
              </a:ln>
              <a:effectLst/>
            </c:spPr>
            <c:extLst>
              <c:ext xmlns:c16="http://schemas.microsoft.com/office/drawing/2014/chart" uri="{C3380CC4-5D6E-409C-BE32-E72D297353CC}">
                <c16:uniqueId val="{00000065-9948-4F9F-B7CD-37A0BEF8A784}"/>
              </c:ext>
            </c:extLst>
          </c:dPt>
          <c:dPt>
            <c:idx val="51"/>
            <c:bubble3D val="0"/>
            <c:spPr>
              <a:gradFill rotWithShape="1">
                <a:gsLst>
                  <a:gs pos="0">
                    <a:schemeClr val="accent1">
                      <a:lumMod val="50000"/>
                      <a:lumOff val="50000"/>
                      <a:lumMod val="110000"/>
                      <a:satMod val="105000"/>
                      <a:tint val="67000"/>
                    </a:schemeClr>
                  </a:gs>
                  <a:gs pos="50000">
                    <a:schemeClr val="accent1">
                      <a:lumMod val="50000"/>
                      <a:lumOff val="50000"/>
                      <a:lumMod val="105000"/>
                      <a:satMod val="103000"/>
                      <a:tint val="73000"/>
                    </a:schemeClr>
                  </a:gs>
                  <a:gs pos="100000">
                    <a:schemeClr val="accent1">
                      <a:lumMod val="50000"/>
                      <a:lumOff val="50000"/>
                      <a:lumMod val="105000"/>
                      <a:satMod val="109000"/>
                      <a:tint val="81000"/>
                    </a:schemeClr>
                  </a:gs>
                </a:gsLst>
                <a:lin ang="5400000" scaled="0"/>
              </a:gradFill>
              <a:ln w="9525" cap="flat" cmpd="sng" algn="ctr">
                <a:solidFill>
                  <a:schemeClr val="accent1">
                    <a:lumMod val="50000"/>
                    <a:lumOff val="50000"/>
                    <a:shade val="95000"/>
                  </a:schemeClr>
                </a:solidFill>
                <a:round/>
              </a:ln>
              <a:effectLst/>
            </c:spPr>
            <c:extLst>
              <c:ext xmlns:c16="http://schemas.microsoft.com/office/drawing/2014/chart" uri="{C3380CC4-5D6E-409C-BE32-E72D297353CC}">
                <c16:uniqueId val="{00000067-9948-4F9F-B7CD-37A0BEF8A784}"/>
              </c:ext>
            </c:extLst>
          </c:dPt>
          <c:dPt>
            <c:idx val="52"/>
            <c:bubble3D val="0"/>
            <c:spPr>
              <a:gradFill rotWithShape="1">
                <a:gsLst>
                  <a:gs pos="0">
                    <a:schemeClr val="accent3">
                      <a:lumMod val="50000"/>
                      <a:lumOff val="50000"/>
                      <a:lumMod val="110000"/>
                      <a:satMod val="105000"/>
                      <a:tint val="67000"/>
                    </a:schemeClr>
                  </a:gs>
                  <a:gs pos="50000">
                    <a:schemeClr val="accent3">
                      <a:lumMod val="50000"/>
                      <a:lumOff val="50000"/>
                      <a:lumMod val="105000"/>
                      <a:satMod val="103000"/>
                      <a:tint val="73000"/>
                    </a:schemeClr>
                  </a:gs>
                  <a:gs pos="100000">
                    <a:schemeClr val="accent3">
                      <a:lumMod val="50000"/>
                      <a:lumOff val="50000"/>
                      <a:lumMod val="105000"/>
                      <a:satMod val="109000"/>
                      <a:tint val="81000"/>
                    </a:schemeClr>
                  </a:gs>
                </a:gsLst>
                <a:lin ang="5400000" scaled="0"/>
              </a:gradFill>
              <a:ln w="9525" cap="flat" cmpd="sng" algn="ctr">
                <a:solidFill>
                  <a:schemeClr val="accent3">
                    <a:lumMod val="50000"/>
                    <a:lumOff val="50000"/>
                    <a:shade val="95000"/>
                  </a:schemeClr>
                </a:solidFill>
                <a:round/>
              </a:ln>
              <a:effectLst/>
            </c:spPr>
            <c:extLst>
              <c:ext xmlns:c16="http://schemas.microsoft.com/office/drawing/2014/chart" uri="{C3380CC4-5D6E-409C-BE32-E72D297353CC}">
                <c16:uniqueId val="{00000069-9948-4F9F-B7CD-37A0BEF8A784}"/>
              </c:ext>
            </c:extLst>
          </c:dPt>
          <c:dPt>
            <c:idx val="53"/>
            <c:bubble3D val="0"/>
            <c:spPr>
              <a:gradFill rotWithShape="1">
                <a:gsLst>
                  <a:gs pos="0">
                    <a:schemeClr val="accent5">
                      <a:lumMod val="50000"/>
                      <a:lumOff val="50000"/>
                      <a:lumMod val="110000"/>
                      <a:satMod val="105000"/>
                      <a:tint val="67000"/>
                    </a:schemeClr>
                  </a:gs>
                  <a:gs pos="50000">
                    <a:schemeClr val="accent5">
                      <a:lumMod val="50000"/>
                      <a:lumOff val="50000"/>
                      <a:lumMod val="105000"/>
                      <a:satMod val="103000"/>
                      <a:tint val="73000"/>
                    </a:schemeClr>
                  </a:gs>
                  <a:gs pos="100000">
                    <a:schemeClr val="accent5">
                      <a:lumMod val="50000"/>
                      <a:lumOff val="50000"/>
                      <a:lumMod val="105000"/>
                      <a:satMod val="109000"/>
                      <a:tint val="81000"/>
                    </a:schemeClr>
                  </a:gs>
                </a:gsLst>
                <a:lin ang="5400000" scaled="0"/>
              </a:gradFill>
              <a:ln w="9525" cap="flat" cmpd="sng" algn="ctr">
                <a:solidFill>
                  <a:schemeClr val="accent5">
                    <a:lumMod val="50000"/>
                    <a:lumOff val="50000"/>
                    <a:shade val="95000"/>
                  </a:schemeClr>
                </a:solidFill>
                <a:round/>
              </a:ln>
              <a:effectLst/>
            </c:spPr>
            <c:extLst>
              <c:ext xmlns:c16="http://schemas.microsoft.com/office/drawing/2014/chart" uri="{C3380CC4-5D6E-409C-BE32-E72D297353CC}">
                <c16:uniqueId val="{0000006B-9948-4F9F-B7CD-37A0BEF8A784}"/>
              </c:ext>
            </c:extLst>
          </c:dPt>
          <c:dPt>
            <c:idx val="54"/>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6D-9948-4F9F-B7CD-37A0BEF8A784}"/>
              </c:ext>
            </c:extLst>
          </c:dPt>
          <c:dPt>
            <c:idx val="55"/>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6F-9948-4F9F-B7CD-37A0BEF8A784}"/>
              </c:ext>
            </c:extLst>
          </c:dPt>
          <c:dPt>
            <c:idx val="56"/>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71-9948-4F9F-B7CD-37A0BEF8A784}"/>
              </c:ext>
            </c:extLst>
          </c:dPt>
          <c:dLbls>
            <c:numFmt formatCode="0.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'referent - organisme - axe de r'!$A$2:$A$59</c15:sqref>
                  </c15:fullRef>
                </c:ext>
              </c:extLst>
              <c:f>('referent - organisme - axe de r'!$A$2:$A$17,'referent - organisme - axe de r'!$A$19:$A$59)</c:f>
              <c:strCache>
                <c:ptCount val="57"/>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CRA-W</c:v>
                </c:pt>
                <c:pt idx="17">
                  <c:v>CropLife Europe</c:v>
                </c:pt>
                <c:pt idx="18">
                  <c:v>Destination Ardenne-Fr</c:v>
                </c:pt>
                <c:pt idx="19">
                  <c:v>Ecoconso asbl</c:v>
                </c:pt>
                <c:pt idx="20">
                  <c:v>Espace Temps Maison de Santé</c:v>
                </c:pt>
                <c:pt idx="21">
                  <c:v>Fédération du Tourisme de la Province de Namur</c:v>
                </c:pt>
                <c:pt idx="22">
                  <c:v>FIWAP asbl</c:v>
                </c:pt>
                <c:pt idx="23">
                  <c:v>Fourrages Mieux asbl</c:v>
                </c:pt>
                <c:pt idx="24">
                  <c:v>Gawi asbl</c:v>
                </c:pt>
                <c:pt idx="25">
                  <c:v>Gembloux Agro-Bio Tech</c:v>
                </c:pt>
                <c:pt idx="26">
                  <c:v>Greenotec asbl</c:v>
                </c:pt>
                <c:pt idx="27">
                  <c:v>Groupe RTDS</c:v>
                </c:pt>
                <c:pt idx="28">
                  <c:v>ILVO</c:v>
                </c:pt>
                <c:pt idx="29">
                  <c:v>INRA-Fr</c:v>
                </c:pt>
                <c:pt idx="30">
                  <c:v>Irbab asbl</c:v>
                </c:pt>
                <c:pt idx="31">
                  <c:v>ISSeP</c:v>
                </c:pt>
                <c:pt idx="32">
                  <c:v>Manger Demain</c:v>
                </c:pt>
                <c:pt idx="33">
                  <c:v>Materia Nova</c:v>
                </c:pt>
                <c:pt idx="34">
                  <c:v>Natagriwal asbl</c:v>
                </c:pt>
                <c:pt idx="35">
                  <c:v>Office du Tourisme de Sivry-Rance</c:v>
                </c:pt>
                <c:pt idx="36">
                  <c:v>Parc naturel des Plaines de l'Escaut</c:v>
                </c:pt>
                <c:pt idx="37">
                  <c:v>Parc Naturel Hautes Fagnes Eifel</c:v>
                </c:pt>
                <c:pt idx="38">
                  <c:v>PCG Kruishoutem</c:v>
                </c:pt>
                <c:pt idx="39">
                  <c:v>Phytodis</c:v>
                </c:pt>
                <c:pt idx="40">
                  <c:v>Phytofar</c:v>
                </c:pt>
                <c:pt idx="41">
                  <c:v>PreventAgri</c:v>
                </c:pt>
                <c:pt idx="42">
                  <c:v>Proefstation voor de Groenteteelt</c:v>
                </c:pt>
                <c:pt idx="43">
                  <c:v>PROTECT'eau asbl</c:v>
                </c:pt>
                <c:pt idx="44">
                  <c:v>SPF</c:v>
                </c:pt>
                <c:pt idx="45">
                  <c:v>SPGE</c:v>
                </c:pt>
                <c:pt idx="46">
                  <c:v>SPW</c:v>
                </c:pt>
                <c:pt idx="47">
                  <c:v>Terres Inovia-Fr</c:v>
                </c:pt>
                <c:pt idx="48">
                  <c:v>Thünen Institut</c:v>
                </c:pt>
                <c:pt idx="49">
                  <c:v>Université Catholique de Louvain</c:v>
                </c:pt>
                <c:pt idx="50">
                  <c:v>Université de Liège</c:v>
                </c:pt>
                <c:pt idx="51">
                  <c:v>Université de Lille</c:v>
                </c:pt>
                <c:pt idx="52">
                  <c:v>Université de Mons</c:v>
                </c:pt>
                <c:pt idx="53">
                  <c:v>Université de Namur</c:v>
                </c:pt>
                <c:pt idx="54">
                  <c:v>Université de Reims Champagne Ardenne</c:v>
                </c:pt>
                <c:pt idx="55">
                  <c:v>Université de Wageningen</c:v>
                </c:pt>
                <c:pt idx="56">
                  <c:v>ValBiom asbl</c:v>
                </c:pt>
              </c:strCache>
            </c:strRef>
          </c:cat>
          <c:val>
            <c:numRef>
              <c:extLst>
                <c:ext xmlns:c15="http://schemas.microsoft.com/office/drawing/2012/chart" uri="{02D57815-91ED-43cb-92C2-25804820EDAC}">
                  <c15:fullRef>
                    <c15:sqref>'referent - organisme - axe de r'!$AA$2:$AA$59</c15:sqref>
                  </c15:fullRef>
                </c:ext>
              </c:extLst>
              <c:f>('referent - organisme - axe de r'!$AA$2:$AA$17,'referent - organisme - axe de r'!$AA$19:$AA$59)</c:f>
              <c:numCache>
                <c:formatCode>General</c:formatCode>
                <c:ptCount val="57"/>
                <c:pt idx="0">
                  <c:v>4</c:v>
                </c:pt>
                <c:pt idx="1">
                  <c:v>1</c:v>
                </c:pt>
                <c:pt idx="2">
                  <c:v>1</c:v>
                </c:pt>
                <c:pt idx="3">
                  <c:v>1</c:v>
                </c:pt>
                <c:pt idx="4">
                  <c:v>1</c:v>
                </c:pt>
                <c:pt idx="5">
                  <c:v>3</c:v>
                </c:pt>
                <c:pt idx="6">
                  <c:v>6</c:v>
                </c:pt>
                <c:pt idx="7">
                  <c:v>1</c:v>
                </c:pt>
                <c:pt idx="8">
                  <c:v>1</c:v>
                </c:pt>
                <c:pt idx="9">
                  <c:v>1</c:v>
                </c:pt>
                <c:pt idx="10">
                  <c:v>2</c:v>
                </c:pt>
                <c:pt idx="11">
                  <c:v>3</c:v>
                </c:pt>
                <c:pt idx="12">
                  <c:v>1</c:v>
                </c:pt>
                <c:pt idx="13">
                  <c:v>1</c:v>
                </c:pt>
                <c:pt idx="14">
                  <c:v>1</c:v>
                </c:pt>
                <c:pt idx="15">
                  <c:v>11</c:v>
                </c:pt>
                <c:pt idx="16">
                  <c:v>613</c:v>
                </c:pt>
                <c:pt idx="17">
                  <c:v>1</c:v>
                </c:pt>
                <c:pt idx="18">
                  <c:v>1</c:v>
                </c:pt>
                <c:pt idx="19">
                  <c:v>1</c:v>
                </c:pt>
                <c:pt idx="20">
                  <c:v>1</c:v>
                </c:pt>
                <c:pt idx="21">
                  <c:v>1</c:v>
                </c:pt>
                <c:pt idx="22">
                  <c:v>5</c:v>
                </c:pt>
                <c:pt idx="23">
                  <c:v>9</c:v>
                </c:pt>
                <c:pt idx="24">
                  <c:v>1</c:v>
                </c:pt>
                <c:pt idx="25">
                  <c:v>2</c:v>
                </c:pt>
                <c:pt idx="26">
                  <c:v>4</c:v>
                </c:pt>
                <c:pt idx="27">
                  <c:v>1</c:v>
                </c:pt>
                <c:pt idx="28">
                  <c:v>1</c:v>
                </c:pt>
                <c:pt idx="29">
                  <c:v>1</c:v>
                </c:pt>
                <c:pt idx="30">
                  <c:v>2</c:v>
                </c:pt>
                <c:pt idx="31">
                  <c:v>57</c:v>
                </c:pt>
                <c:pt idx="32">
                  <c:v>1</c:v>
                </c:pt>
                <c:pt idx="33">
                  <c:v>1</c:v>
                </c:pt>
                <c:pt idx="34">
                  <c:v>2</c:v>
                </c:pt>
                <c:pt idx="35">
                  <c:v>1</c:v>
                </c:pt>
                <c:pt idx="36">
                  <c:v>1</c:v>
                </c:pt>
                <c:pt idx="37">
                  <c:v>4</c:v>
                </c:pt>
                <c:pt idx="38">
                  <c:v>1</c:v>
                </c:pt>
                <c:pt idx="39">
                  <c:v>1</c:v>
                </c:pt>
                <c:pt idx="40">
                  <c:v>1</c:v>
                </c:pt>
                <c:pt idx="41">
                  <c:v>1</c:v>
                </c:pt>
                <c:pt idx="42">
                  <c:v>1</c:v>
                </c:pt>
                <c:pt idx="43">
                  <c:v>1</c:v>
                </c:pt>
                <c:pt idx="44">
                  <c:v>1</c:v>
                </c:pt>
                <c:pt idx="45">
                  <c:v>9</c:v>
                </c:pt>
                <c:pt idx="46">
                  <c:v>2</c:v>
                </c:pt>
                <c:pt idx="47">
                  <c:v>1</c:v>
                </c:pt>
                <c:pt idx="48">
                  <c:v>1</c:v>
                </c:pt>
                <c:pt idx="49">
                  <c:v>14</c:v>
                </c:pt>
                <c:pt idx="50">
                  <c:v>26</c:v>
                </c:pt>
                <c:pt idx="51">
                  <c:v>2</c:v>
                </c:pt>
                <c:pt idx="52">
                  <c:v>3</c:v>
                </c:pt>
                <c:pt idx="53">
                  <c:v>12</c:v>
                </c:pt>
                <c:pt idx="54">
                  <c:v>2</c:v>
                </c:pt>
                <c:pt idx="55">
                  <c:v>1</c:v>
                </c:pt>
                <c:pt idx="56">
                  <c:v>1</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74-7968-4D5C-84D4-7151782762E8}"/>
            </c:ext>
          </c:extLst>
        </c:ser>
        <c:dLbls>
          <c:dLblPos val="bestFit"/>
          <c:showLegendKey val="0"/>
          <c:showVal val="0"/>
          <c:showCatName val="1"/>
          <c:showSerName val="0"/>
          <c:showPercent val="1"/>
          <c:showBubbleSize val="0"/>
          <c:showLeaderLines val="1"/>
        </c:dLbls>
        <c:gapWidth val="100"/>
        <c:secondPieSize val="75"/>
        <c:serLines>
          <c:spPr>
            <a:ln w="9525">
              <a:solidFill>
                <a:schemeClr val="tx1">
                  <a:lumMod val="35000"/>
                  <a:lumOff val="65000"/>
                </a:schemeClr>
              </a:solidFill>
              <a:prstDash val="dash"/>
            </a:ln>
            <a:effectLst/>
          </c:spPr>
        </c:serLines>
      </c:ofPieChart>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BE"/>
              <a:t>Nombre des données</a:t>
            </a:r>
            <a:r>
              <a:rPr lang="fr-BE" baseline="0"/>
              <a:t> par rapport aux axes de recherche et l'organisme</a:t>
            </a:r>
          </a:p>
        </c:rich>
      </c:tx>
      <c:layout>
        <c:manualLayout>
          <c:xMode val="edge"/>
          <c:yMode val="edge"/>
          <c:x val="0.53133535579030033"/>
          <c:y val="1.37659751702997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383388098711158"/>
          <c:y val="6.4285950555148699E-2"/>
          <c:w val="0.66695131985141876"/>
          <c:h val="0.89610339307146858"/>
        </c:manualLayout>
      </c:layout>
      <c:barChart>
        <c:barDir val="bar"/>
        <c:grouping val="stacked"/>
        <c:varyColors val="0"/>
        <c:ser>
          <c:idx val="0"/>
          <c:order val="0"/>
          <c:tx>
            <c:strRef>
              <c:f>'referent - organisme - axe de r'!$A$2</c:f>
              <c:strCache>
                <c:ptCount val="1"/>
                <c:pt idx="0">
                  <c:v>Adalia asbl</c:v>
                </c:pt>
              </c:strCache>
            </c:strRef>
          </c:tx>
          <c:spPr>
            <a:solidFill>
              <a:schemeClr val="accent1"/>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r'!$B$2:$Z$2</c15:sqref>
                  </c15:fullRef>
                </c:ext>
              </c:extLst>
              <c:f>('referent - organisme - axe de r'!$B$2,'referent - organisme - axe de r'!$D$2:$L$2,'referent - organisme - axe de r'!$N$2:$Z$2)</c:f>
              <c:numCache>
                <c:formatCode>General</c:formatCode>
                <c:ptCount val="23"/>
                <c:pt idx="0">
                  <c:v>0</c:v>
                </c:pt>
                <c:pt idx="1">
                  <c:v>2</c:v>
                </c:pt>
                <c:pt idx="2">
                  <c:v>0</c:v>
                </c:pt>
                <c:pt idx="3">
                  <c:v>0</c:v>
                </c:pt>
                <c:pt idx="4">
                  <c:v>0</c:v>
                </c:pt>
                <c:pt idx="5">
                  <c:v>0</c:v>
                </c:pt>
                <c:pt idx="6">
                  <c:v>0</c:v>
                </c:pt>
                <c:pt idx="7">
                  <c:v>1</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0-4A60-4955-89F6-AA166C3021DA}"/>
            </c:ext>
          </c:extLst>
        </c:ser>
        <c:ser>
          <c:idx val="1"/>
          <c:order val="1"/>
          <c:tx>
            <c:strRef>
              <c:f>'referent - organisme - axe de r'!$A$3</c:f>
              <c:strCache>
                <c:ptCount val="1"/>
                <c:pt idx="0">
                  <c:v>Agence de Développement Touristique des Ardennes</c:v>
                </c:pt>
              </c:strCache>
            </c:strRef>
          </c:tx>
          <c:spPr>
            <a:solidFill>
              <a:schemeClr val="accent2"/>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r'!$B$3:$Z$3</c15:sqref>
                  </c15:fullRef>
                </c:ext>
              </c:extLst>
              <c:f>('referent - organisme - axe de r'!$B$3,'referent - organisme - axe de r'!$D$3:$L$3,'referent - organisme - axe de r'!$N$3:$Z$3)</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1-4A60-4955-89F6-AA166C3021DA}"/>
            </c:ext>
          </c:extLst>
        </c:ser>
        <c:ser>
          <c:idx val="2"/>
          <c:order val="2"/>
          <c:tx>
            <c:strRef>
              <c:f>'referent - organisme - axe de r'!$A$4</c:f>
              <c:strCache>
                <c:ptCount val="1"/>
                <c:pt idx="0">
                  <c:v>Agence Régionale de Développement et d’Innovation des Hauts-de-France</c:v>
                </c:pt>
              </c:strCache>
            </c:strRef>
          </c:tx>
          <c:spPr>
            <a:solidFill>
              <a:schemeClr val="accent3"/>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r'!$B$4:$Z$4</c15:sqref>
                  </c15:fullRef>
                </c:ext>
              </c:extLst>
              <c:f>('referent - organisme - axe de r'!$B$4,'referent - organisme - axe de r'!$D$4:$L$4,'referent - organisme - axe de r'!$N$4:$Z$4)</c:f>
              <c:numCache>
                <c:formatCode>General</c:formatCode>
                <c:ptCount val="23"/>
                <c:pt idx="0">
                  <c:v>0</c:v>
                </c:pt>
                <c:pt idx="1">
                  <c:v>0</c:v>
                </c:pt>
                <c:pt idx="2">
                  <c:v>0</c:v>
                </c:pt>
                <c:pt idx="3">
                  <c:v>0</c:v>
                </c:pt>
                <c:pt idx="4">
                  <c:v>0</c:v>
                </c:pt>
                <c:pt idx="5">
                  <c:v>0</c:v>
                </c:pt>
                <c:pt idx="6">
                  <c:v>0</c:v>
                </c:pt>
                <c:pt idx="7">
                  <c:v>0</c:v>
                </c:pt>
                <c:pt idx="8">
                  <c:v>0</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2-4A60-4955-89F6-AA166C3021DA}"/>
            </c:ext>
          </c:extLst>
        </c:ser>
        <c:ser>
          <c:idx val="3"/>
          <c:order val="3"/>
          <c:tx>
            <c:strRef>
              <c:f>'referent - organisme - axe de r'!$A$5</c:f>
              <c:strCache>
                <c:ptCount val="1"/>
                <c:pt idx="0">
                  <c:v>Alfra</c:v>
                </c:pt>
              </c:strCache>
            </c:strRef>
          </c:tx>
          <c:spPr>
            <a:solidFill>
              <a:schemeClr val="accent4"/>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r'!$B$5:$Z$5</c15:sqref>
                  </c15:fullRef>
                </c:ext>
              </c:extLst>
              <c:f>('referent - organisme - axe de r'!$B$5,'referent - organisme - axe de r'!$D$5:$L$5,'referent - organisme - axe de r'!$N$5:$Z$5)</c:f>
              <c:numCache>
                <c:formatCode>General</c:formatCode>
                <c:ptCount val="23"/>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3-4A60-4955-89F6-AA166C3021DA}"/>
            </c:ext>
          </c:extLst>
        </c:ser>
        <c:ser>
          <c:idx val="4"/>
          <c:order val="4"/>
          <c:tx>
            <c:strRef>
              <c:f>'referent - organisme - axe de r'!$A$6</c:f>
              <c:strCache>
                <c:ptCount val="1"/>
                <c:pt idx="0">
                  <c:v>Beeodiversity</c:v>
                </c:pt>
              </c:strCache>
            </c:strRef>
          </c:tx>
          <c:spPr>
            <a:solidFill>
              <a:schemeClr val="accent5"/>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r'!$B$6:$Z$6</c15:sqref>
                  </c15:fullRef>
                </c:ext>
              </c:extLst>
              <c:f>('referent - organisme - axe de r'!$B$6,'referent - organisme - axe de r'!$D$6:$L$6,'referent - organisme - axe de r'!$N$6:$Z$6)</c:f>
              <c:numCache>
                <c:formatCode>General</c:formatCode>
                <c:ptCount val="23"/>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4-4A60-4955-89F6-AA166C3021DA}"/>
            </c:ext>
          </c:extLst>
        </c:ser>
        <c:ser>
          <c:idx val="5"/>
          <c:order val="5"/>
          <c:tx>
            <c:strRef>
              <c:f>'referent - organisme - axe de r'!$A$7</c:f>
              <c:strCache>
                <c:ptCount val="1"/>
                <c:pt idx="0">
                  <c:v>Carah asbl</c:v>
                </c:pt>
              </c:strCache>
            </c:strRef>
          </c:tx>
          <c:spPr>
            <a:solidFill>
              <a:schemeClr val="accent6"/>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r'!$B$7:$Z$7</c15:sqref>
                  </c15:fullRef>
                </c:ext>
              </c:extLst>
              <c:f>('referent - organisme - axe de r'!$B$7,'referent - organisme - axe de r'!$D$7:$L$7,'referent - organisme - axe de r'!$N$7:$Z$7)</c:f>
              <c:numCache>
                <c:formatCode>General</c:formatCode>
                <c:ptCount val="23"/>
                <c:pt idx="0">
                  <c:v>0</c:v>
                </c:pt>
                <c:pt idx="1">
                  <c:v>0</c:v>
                </c:pt>
                <c:pt idx="2">
                  <c:v>0</c:v>
                </c:pt>
                <c:pt idx="3">
                  <c:v>0</c:v>
                </c:pt>
                <c:pt idx="4">
                  <c:v>0</c:v>
                </c:pt>
                <c:pt idx="5">
                  <c:v>0</c:v>
                </c:pt>
                <c:pt idx="6">
                  <c:v>0</c:v>
                </c:pt>
                <c:pt idx="7">
                  <c:v>0</c:v>
                </c:pt>
                <c:pt idx="8">
                  <c:v>1</c:v>
                </c:pt>
                <c:pt idx="9">
                  <c:v>0</c:v>
                </c:pt>
                <c:pt idx="10">
                  <c:v>0</c:v>
                </c:pt>
                <c:pt idx="11">
                  <c:v>0</c:v>
                </c:pt>
                <c:pt idx="12">
                  <c:v>0</c:v>
                </c:pt>
                <c:pt idx="13">
                  <c:v>1</c:v>
                </c:pt>
                <c:pt idx="14">
                  <c:v>0</c:v>
                </c:pt>
                <c:pt idx="15">
                  <c:v>0</c:v>
                </c:pt>
                <c:pt idx="16">
                  <c:v>1</c:v>
                </c:pt>
                <c:pt idx="17">
                  <c:v>0</c:v>
                </c:pt>
                <c:pt idx="18">
                  <c:v>0</c:v>
                </c:pt>
                <c:pt idx="19">
                  <c:v>0</c:v>
                </c:pt>
                <c:pt idx="20">
                  <c:v>0</c:v>
                </c:pt>
                <c:pt idx="21">
                  <c:v>0</c:v>
                </c:pt>
                <c:pt idx="22">
                  <c:v>0</c:v>
                </c:pt>
              </c:numCache>
            </c:numRef>
          </c:val>
          <c:extLst>
            <c:ext xmlns:c16="http://schemas.microsoft.com/office/drawing/2014/chart" uri="{C3380CC4-5D6E-409C-BE32-E72D297353CC}">
              <c16:uniqueId val="{00000005-4A60-4955-89F6-AA166C3021DA}"/>
            </c:ext>
          </c:extLst>
        </c:ser>
        <c:ser>
          <c:idx val="6"/>
          <c:order val="6"/>
          <c:tx>
            <c:strRef>
              <c:f>'referent - organisme - axe de r'!$A$8</c:f>
              <c:strCache>
                <c:ptCount val="1"/>
                <c:pt idx="0">
                  <c:v>CARI asbl</c:v>
                </c:pt>
              </c:strCache>
            </c:strRef>
          </c:tx>
          <c:spPr>
            <a:solidFill>
              <a:schemeClr val="accent1">
                <a:lumMod val="6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r'!$B$8:$Z$8</c15:sqref>
                  </c15:fullRef>
                </c:ext>
              </c:extLst>
              <c:f>('referent - organisme - axe de r'!$B$8,'referent - organisme - axe de r'!$D$8:$L$8,'referent - organisme - axe de r'!$N$8:$Z$8)</c:f>
              <c:numCache>
                <c:formatCode>General</c:formatCode>
                <c:ptCount val="23"/>
                <c:pt idx="0">
                  <c:v>0</c:v>
                </c:pt>
                <c:pt idx="1">
                  <c:v>0</c:v>
                </c:pt>
                <c:pt idx="2">
                  <c:v>0</c:v>
                </c:pt>
                <c:pt idx="3">
                  <c:v>0</c:v>
                </c:pt>
                <c:pt idx="4">
                  <c:v>0</c:v>
                </c:pt>
                <c:pt idx="5">
                  <c:v>0</c:v>
                </c:pt>
                <c:pt idx="6">
                  <c:v>6</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6-4A60-4955-89F6-AA166C3021DA}"/>
            </c:ext>
          </c:extLst>
        </c:ser>
        <c:ser>
          <c:idx val="7"/>
          <c:order val="7"/>
          <c:tx>
            <c:strRef>
              <c:f>'referent - organisme - axe de r'!$A$9</c:f>
              <c:strCache>
                <c:ptCount val="1"/>
                <c:pt idx="0">
                  <c:v>CCBT</c:v>
                </c:pt>
              </c:strCache>
            </c:strRef>
          </c:tx>
          <c:spPr>
            <a:solidFill>
              <a:schemeClr val="accent2">
                <a:lumMod val="6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r'!$B$9:$Z$9</c15:sqref>
                  </c15:fullRef>
                </c:ext>
              </c:extLst>
              <c:f>('referent - organisme - axe de r'!$B$9,'referent - organisme - axe de r'!$D$9:$L$9,'referent - organisme - axe de r'!$N$9:$Z$9)</c:f>
              <c:numCache>
                <c:formatCode>General</c:formatCode>
                <c:ptCount val="23"/>
                <c:pt idx="0">
                  <c:v>0</c:v>
                </c:pt>
                <c:pt idx="1">
                  <c:v>0</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7-4A60-4955-89F6-AA166C3021DA}"/>
            </c:ext>
          </c:extLst>
        </c:ser>
        <c:ser>
          <c:idx val="8"/>
          <c:order val="8"/>
          <c:tx>
            <c:strRef>
              <c:f>'referent - organisme - axe de r'!$A$10</c:f>
              <c:strCache>
                <c:ptCount val="1"/>
                <c:pt idx="0">
                  <c:v>CE</c:v>
                </c:pt>
              </c:strCache>
            </c:strRef>
          </c:tx>
          <c:spPr>
            <a:solidFill>
              <a:schemeClr val="accent3">
                <a:lumMod val="6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r'!$B$10:$Z$10</c15:sqref>
                  </c15:fullRef>
                </c:ext>
              </c:extLst>
              <c:f>('referent - organisme - axe de r'!$B$10,'referent - organisme - axe de r'!$D$10:$L$10,'referent - organisme - axe de r'!$N$10:$Z$10)</c:f>
              <c:numCache>
                <c:formatCode>General</c:formatCode>
                <c:ptCount val="23"/>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8-4A60-4955-89F6-AA166C3021DA}"/>
            </c:ext>
          </c:extLst>
        </c:ser>
        <c:ser>
          <c:idx val="9"/>
          <c:order val="9"/>
          <c:tx>
            <c:strRef>
              <c:f>'referent - organisme - axe de r'!$A$11</c:f>
              <c:strCache>
                <c:ptCount val="1"/>
                <c:pt idx="0">
                  <c:v>CE - INTERREG</c:v>
                </c:pt>
              </c:strCache>
            </c:strRef>
          </c:tx>
          <c:spPr>
            <a:solidFill>
              <a:schemeClr val="accent4">
                <a:lumMod val="6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r'!$B$11:$Z$11</c15:sqref>
                  </c15:fullRef>
                </c:ext>
              </c:extLst>
              <c:f>('referent - organisme - axe de r'!$B$11,'referent - organisme - axe de r'!$D$11:$L$11,'referent - organisme - axe de r'!$N$11:$Z$11)</c:f>
              <c:numCache>
                <c:formatCode>General</c:formatCode>
                <c:ptCount val="23"/>
                <c:pt idx="0">
                  <c:v>0</c:v>
                </c:pt>
                <c:pt idx="1">
                  <c:v>0</c:v>
                </c:pt>
                <c:pt idx="2">
                  <c:v>0</c:v>
                </c:pt>
                <c:pt idx="3">
                  <c:v>0</c:v>
                </c:pt>
                <c:pt idx="4">
                  <c:v>0</c:v>
                </c:pt>
                <c:pt idx="5">
                  <c:v>0</c:v>
                </c:pt>
                <c:pt idx="6">
                  <c:v>0</c:v>
                </c:pt>
                <c:pt idx="7">
                  <c:v>0</c:v>
                </c:pt>
                <c:pt idx="8">
                  <c:v>0</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9-4A60-4955-89F6-AA166C3021DA}"/>
            </c:ext>
          </c:extLst>
        </c:ser>
        <c:ser>
          <c:idx val="10"/>
          <c:order val="10"/>
          <c:tx>
            <c:strRef>
              <c:f>'referent - organisme - axe de r'!$A$12</c:f>
              <c:strCache>
                <c:ptCount val="1"/>
                <c:pt idx="0">
                  <c:v>Celabor</c:v>
                </c:pt>
              </c:strCache>
            </c:strRef>
          </c:tx>
          <c:spPr>
            <a:solidFill>
              <a:schemeClr val="accent5">
                <a:lumMod val="6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r'!$B$12:$Z$12</c15:sqref>
                  </c15:fullRef>
                </c:ext>
              </c:extLst>
              <c:f>('referent - organisme - axe de r'!$B$12,'referent - organisme - axe de r'!$D$12:$L$12,'referent - organisme - axe de r'!$N$12:$Z$12)</c:f>
              <c:numCache>
                <c:formatCode>General</c:formatCode>
                <c:ptCount val="23"/>
                <c:pt idx="0">
                  <c:v>0</c:v>
                </c:pt>
                <c:pt idx="1">
                  <c:v>0</c:v>
                </c:pt>
                <c:pt idx="2">
                  <c:v>1</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A-4A60-4955-89F6-AA166C3021DA}"/>
            </c:ext>
          </c:extLst>
        </c:ser>
        <c:ser>
          <c:idx val="11"/>
          <c:order val="11"/>
          <c:tx>
            <c:strRef>
              <c:f>'referent - organisme - axe de r'!$A$13</c:f>
              <c:strCache>
                <c:ptCount val="1"/>
                <c:pt idx="0">
                  <c:v>CePiCOP asbl</c:v>
                </c:pt>
              </c:strCache>
            </c:strRef>
          </c:tx>
          <c:spPr>
            <a:solidFill>
              <a:schemeClr val="accent6">
                <a:lumMod val="6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r'!$B$13:$Z$13</c15:sqref>
                  </c15:fullRef>
                </c:ext>
              </c:extLst>
              <c:f>('referent - organisme - axe de r'!$B$13,'referent - organisme - axe de r'!$D$13:$L$13,'referent - organisme - axe de r'!$N$13:$Z$13)</c:f>
              <c:numCache>
                <c:formatCode>General</c:formatCode>
                <c:ptCount val="23"/>
                <c:pt idx="0">
                  <c:v>0</c:v>
                </c:pt>
                <c:pt idx="1">
                  <c:v>0</c:v>
                </c:pt>
                <c:pt idx="2">
                  <c:v>0</c:v>
                </c:pt>
                <c:pt idx="3">
                  <c:v>0</c:v>
                </c:pt>
                <c:pt idx="4">
                  <c:v>0</c:v>
                </c:pt>
                <c:pt idx="5">
                  <c:v>0</c:v>
                </c:pt>
                <c:pt idx="6">
                  <c:v>0</c:v>
                </c:pt>
                <c:pt idx="7">
                  <c:v>1</c:v>
                </c:pt>
                <c:pt idx="8">
                  <c:v>0</c:v>
                </c:pt>
                <c:pt idx="9">
                  <c:v>0</c:v>
                </c:pt>
                <c:pt idx="10">
                  <c:v>0</c:v>
                </c:pt>
                <c:pt idx="11">
                  <c:v>0</c:v>
                </c:pt>
                <c:pt idx="12">
                  <c:v>0</c:v>
                </c:pt>
                <c:pt idx="13">
                  <c:v>2</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B-4A60-4955-89F6-AA166C3021DA}"/>
            </c:ext>
          </c:extLst>
        </c:ser>
        <c:ser>
          <c:idx val="12"/>
          <c:order val="12"/>
          <c:tx>
            <c:strRef>
              <c:f>'referent - organisme - axe de r'!$A$14</c:f>
              <c:strCache>
                <c:ptCount val="1"/>
                <c:pt idx="0">
                  <c:v>Certech</c:v>
                </c:pt>
              </c:strCache>
            </c:strRef>
          </c:tx>
          <c:spPr>
            <a:solidFill>
              <a:schemeClr val="accent1">
                <a:lumMod val="80000"/>
                <a:lumOff val="2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r'!$B$14:$Z$14</c15:sqref>
                  </c15:fullRef>
                </c:ext>
              </c:extLst>
              <c:f>('referent - organisme - axe de r'!$B$14,'referent - organisme - axe de r'!$D$14:$L$14,'referent - organisme - axe de r'!$N$14:$Z$14)</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C-4A60-4955-89F6-AA166C3021DA}"/>
            </c:ext>
          </c:extLst>
        </c:ser>
        <c:ser>
          <c:idx val="13"/>
          <c:order val="13"/>
          <c:tx>
            <c:strRef>
              <c:f>'referent - organisme - axe de r'!$A$15</c:f>
              <c:strCache>
                <c:ptCount val="1"/>
                <c:pt idx="0">
                  <c:v>Collège des Producteurs</c:v>
                </c:pt>
              </c:strCache>
            </c:strRef>
          </c:tx>
          <c:spPr>
            <a:solidFill>
              <a:schemeClr val="accent2">
                <a:lumMod val="80000"/>
                <a:lumOff val="2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r'!$B$15:$Z$15</c15:sqref>
                  </c15:fullRef>
                </c:ext>
              </c:extLst>
              <c:f>('referent - organisme - axe de r'!$B$15,'referent - organisme - axe de r'!$D$15:$L$15,'referent - organisme - axe de r'!$N$15:$Z$15)</c:f>
              <c:numCache>
                <c:formatCode>General</c:formatCode>
                <c:ptCount val="23"/>
                <c:pt idx="0">
                  <c:v>0</c:v>
                </c:pt>
                <c:pt idx="1">
                  <c:v>0</c:v>
                </c:pt>
                <c:pt idx="2">
                  <c:v>0</c:v>
                </c:pt>
                <c:pt idx="3">
                  <c:v>0</c:v>
                </c:pt>
                <c:pt idx="4">
                  <c:v>0</c:v>
                </c:pt>
                <c:pt idx="5">
                  <c:v>0</c:v>
                </c:pt>
                <c:pt idx="6">
                  <c:v>0</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D-4A60-4955-89F6-AA166C3021DA}"/>
            </c:ext>
          </c:extLst>
        </c:ser>
        <c:ser>
          <c:idx val="14"/>
          <c:order val="14"/>
          <c:tx>
            <c:strRef>
              <c:f>'referent - organisme - axe de r'!$A$16</c:f>
              <c:strCache>
                <c:ptCount val="1"/>
                <c:pt idx="0">
                  <c:v>Contrat Rivière Dendre</c:v>
                </c:pt>
              </c:strCache>
            </c:strRef>
          </c:tx>
          <c:spPr>
            <a:solidFill>
              <a:schemeClr val="accent3">
                <a:lumMod val="80000"/>
                <a:lumOff val="2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r'!$B$16:$Z$16</c15:sqref>
                  </c15:fullRef>
                </c:ext>
              </c:extLst>
              <c:f>('referent - organisme - axe de r'!$B$16,'referent - organisme - axe de r'!$D$16:$L$16,'referent - organisme - axe de r'!$N$16:$Z$16)</c:f>
              <c:numCache>
                <c:formatCode>General</c:formatCode>
                <c:ptCount val="23"/>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E-4A60-4955-89F6-AA166C3021DA}"/>
            </c:ext>
          </c:extLst>
        </c:ser>
        <c:ser>
          <c:idx val="15"/>
          <c:order val="15"/>
          <c:tx>
            <c:strRef>
              <c:f>'referent - organisme - axe de r'!$A$17</c:f>
              <c:strCache>
                <c:ptCount val="1"/>
                <c:pt idx="0">
                  <c:v>Corder asbl</c:v>
                </c:pt>
              </c:strCache>
            </c:strRef>
          </c:tx>
          <c:spPr>
            <a:solidFill>
              <a:schemeClr val="accent4">
                <a:lumMod val="80000"/>
                <a:lumOff val="2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r'!$B$17:$Z$17</c15:sqref>
                  </c15:fullRef>
                </c:ext>
              </c:extLst>
              <c:f>('referent - organisme - axe de r'!$B$17,'referent - organisme - axe de r'!$D$17:$L$17,'referent - organisme - axe de r'!$N$17:$Z$17)</c:f>
              <c:numCache>
                <c:formatCode>General</c:formatCode>
                <c:ptCount val="23"/>
                <c:pt idx="0">
                  <c:v>0</c:v>
                </c:pt>
                <c:pt idx="1">
                  <c:v>0</c:v>
                </c:pt>
                <c:pt idx="2">
                  <c:v>0</c:v>
                </c:pt>
                <c:pt idx="3">
                  <c:v>0</c:v>
                </c:pt>
                <c:pt idx="4">
                  <c:v>1</c:v>
                </c:pt>
                <c:pt idx="5">
                  <c:v>0</c:v>
                </c:pt>
                <c:pt idx="6">
                  <c:v>0</c:v>
                </c:pt>
                <c:pt idx="7">
                  <c:v>1</c:v>
                </c:pt>
                <c:pt idx="8">
                  <c:v>1</c:v>
                </c:pt>
                <c:pt idx="9">
                  <c:v>0</c:v>
                </c:pt>
                <c:pt idx="10">
                  <c:v>0</c:v>
                </c:pt>
                <c:pt idx="11">
                  <c:v>0</c:v>
                </c:pt>
                <c:pt idx="12">
                  <c:v>0</c:v>
                </c:pt>
                <c:pt idx="13">
                  <c:v>0</c:v>
                </c:pt>
                <c:pt idx="14">
                  <c:v>0</c:v>
                </c:pt>
                <c:pt idx="15">
                  <c:v>1</c:v>
                </c:pt>
                <c:pt idx="16">
                  <c:v>0</c:v>
                </c:pt>
                <c:pt idx="17">
                  <c:v>0</c:v>
                </c:pt>
                <c:pt idx="18">
                  <c:v>0</c:v>
                </c:pt>
                <c:pt idx="19">
                  <c:v>0</c:v>
                </c:pt>
                <c:pt idx="20">
                  <c:v>0</c:v>
                </c:pt>
                <c:pt idx="21">
                  <c:v>0</c:v>
                </c:pt>
                <c:pt idx="22">
                  <c:v>7</c:v>
                </c:pt>
              </c:numCache>
            </c:numRef>
          </c:val>
          <c:extLst>
            <c:ext xmlns:c16="http://schemas.microsoft.com/office/drawing/2014/chart" uri="{C3380CC4-5D6E-409C-BE32-E72D297353CC}">
              <c16:uniqueId val="{0000000F-4A60-4955-89F6-AA166C3021DA}"/>
            </c:ext>
          </c:extLst>
        </c:ser>
        <c:ser>
          <c:idx val="17"/>
          <c:order val="17"/>
          <c:tx>
            <c:strRef>
              <c:f>'referent - organisme - axe de r'!$A$19</c:f>
              <c:strCache>
                <c:ptCount val="1"/>
                <c:pt idx="0">
                  <c:v>CRA-W</c:v>
                </c:pt>
              </c:strCache>
            </c:strRef>
          </c:tx>
          <c:spPr>
            <a:solidFill>
              <a:schemeClr val="accent6">
                <a:lumMod val="80000"/>
                <a:lumOff val="2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r'!$B$19:$Z$19</c15:sqref>
                  </c15:fullRef>
                </c:ext>
              </c:extLst>
              <c:f>('referent - organisme - axe de r'!$B$19,'referent - organisme - axe de r'!$D$19:$L$19,'referent - organisme - axe de r'!$N$19:$Z$19)</c:f>
              <c:numCache>
                <c:formatCode>General</c:formatCode>
                <c:ptCount val="23"/>
                <c:pt idx="0">
                  <c:v>4</c:v>
                </c:pt>
                <c:pt idx="1">
                  <c:v>11</c:v>
                </c:pt>
                <c:pt idx="2">
                  <c:v>28</c:v>
                </c:pt>
                <c:pt idx="3">
                  <c:v>3</c:v>
                </c:pt>
                <c:pt idx="4">
                  <c:v>34</c:v>
                </c:pt>
                <c:pt idx="5">
                  <c:v>17</c:v>
                </c:pt>
                <c:pt idx="6">
                  <c:v>6</c:v>
                </c:pt>
                <c:pt idx="7">
                  <c:v>3</c:v>
                </c:pt>
                <c:pt idx="8">
                  <c:v>22</c:v>
                </c:pt>
                <c:pt idx="9">
                  <c:v>11</c:v>
                </c:pt>
                <c:pt idx="10">
                  <c:v>10</c:v>
                </c:pt>
                <c:pt idx="11">
                  <c:v>7</c:v>
                </c:pt>
                <c:pt idx="12">
                  <c:v>47</c:v>
                </c:pt>
                <c:pt idx="13">
                  <c:v>110</c:v>
                </c:pt>
                <c:pt idx="14">
                  <c:v>5</c:v>
                </c:pt>
                <c:pt idx="15">
                  <c:v>15</c:v>
                </c:pt>
                <c:pt idx="16">
                  <c:v>52</c:v>
                </c:pt>
                <c:pt idx="17">
                  <c:v>11</c:v>
                </c:pt>
                <c:pt idx="18">
                  <c:v>4</c:v>
                </c:pt>
                <c:pt idx="19">
                  <c:v>13</c:v>
                </c:pt>
                <c:pt idx="20">
                  <c:v>43</c:v>
                </c:pt>
                <c:pt idx="21">
                  <c:v>123</c:v>
                </c:pt>
                <c:pt idx="22">
                  <c:v>34</c:v>
                </c:pt>
              </c:numCache>
            </c:numRef>
          </c:val>
          <c:extLst>
            <c:ext xmlns:c16="http://schemas.microsoft.com/office/drawing/2014/chart" uri="{C3380CC4-5D6E-409C-BE32-E72D297353CC}">
              <c16:uniqueId val="{00000010-4A60-4955-89F6-AA166C3021DA}"/>
            </c:ext>
          </c:extLst>
        </c:ser>
        <c:ser>
          <c:idx val="18"/>
          <c:order val="18"/>
          <c:tx>
            <c:strRef>
              <c:f>'referent - organisme - axe de r'!$A$20</c:f>
              <c:strCache>
                <c:ptCount val="1"/>
                <c:pt idx="0">
                  <c:v>CropLife Europe</c:v>
                </c:pt>
              </c:strCache>
            </c:strRef>
          </c:tx>
          <c:spPr>
            <a:solidFill>
              <a:schemeClr val="accent1">
                <a:lumMod val="8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r'!$B$20:$Z$20</c15:sqref>
                  </c15:fullRef>
                </c:ext>
              </c:extLst>
              <c:f>('referent - organisme - axe de r'!$B$20,'referent - organisme - axe de r'!$D$20:$L$20,'referent - organisme - axe de r'!$N$20:$Z$20)</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numCache>
            </c:numRef>
          </c:val>
          <c:extLst>
            <c:ext xmlns:c16="http://schemas.microsoft.com/office/drawing/2014/chart" uri="{C3380CC4-5D6E-409C-BE32-E72D297353CC}">
              <c16:uniqueId val="{00000011-4A60-4955-89F6-AA166C3021DA}"/>
            </c:ext>
          </c:extLst>
        </c:ser>
        <c:ser>
          <c:idx val="19"/>
          <c:order val="19"/>
          <c:tx>
            <c:strRef>
              <c:f>'referent - organisme - axe de r'!$A$21</c:f>
              <c:strCache>
                <c:ptCount val="1"/>
                <c:pt idx="0">
                  <c:v>Destination Ardenne-Fr</c:v>
                </c:pt>
              </c:strCache>
            </c:strRef>
          </c:tx>
          <c:spPr>
            <a:solidFill>
              <a:schemeClr val="accent2">
                <a:lumMod val="8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r'!$B$21:$Z$21</c15:sqref>
                  </c15:fullRef>
                </c:ext>
              </c:extLst>
              <c:f>('referent - organisme - axe de r'!$B$21,'referent - organisme - axe de r'!$D$21:$L$21,'referent - organisme - axe de r'!$N$21:$Z$21)</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12-4A60-4955-89F6-AA166C3021DA}"/>
            </c:ext>
          </c:extLst>
        </c:ser>
        <c:ser>
          <c:idx val="20"/>
          <c:order val="20"/>
          <c:tx>
            <c:strRef>
              <c:f>'referent - organisme - axe de r'!$A$22</c:f>
              <c:strCache>
                <c:ptCount val="1"/>
                <c:pt idx="0">
                  <c:v>Ecoconso asbl</c:v>
                </c:pt>
              </c:strCache>
            </c:strRef>
          </c:tx>
          <c:spPr>
            <a:solidFill>
              <a:schemeClr val="accent3">
                <a:lumMod val="8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r'!$B$22:$Z$22</c15:sqref>
                  </c15:fullRef>
                </c:ext>
              </c:extLst>
              <c:f>('referent - organisme - axe de r'!$B$22,'referent - organisme - axe de r'!$D$22:$L$22,'referent - organisme - axe de r'!$N$22:$Z$22)</c:f>
              <c:numCache>
                <c:formatCode>General</c:formatCode>
                <c:ptCount val="23"/>
                <c:pt idx="0">
                  <c:v>0</c:v>
                </c:pt>
                <c:pt idx="1">
                  <c:v>0</c:v>
                </c:pt>
                <c:pt idx="2">
                  <c:v>0</c:v>
                </c:pt>
                <c:pt idx="3">
                  <c:v>0</c:v>
                </c:pt>
                <c:pt idx="4">
                  <c:v>0</c:v>
                </c:pt>
                <c:pt idx="5">
                  <c:v>0</c:v>
                </c:pt>
                <c:pt idx="6">
                  <c:v>0</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13-4A60-4955-89F6-AA166C3021DA}"/>
            </c:ext>
          </c:extLst>
        </c:ser>
        <c:ser>
          <c:idx val="21"/>
          <c:order val="21"/>
          <c:tx>
            <c:strRef>
              <c:f>'referent - organisme - axe de r'!$A$23</c:f>
              <c:strCache>
                <c:ptCount val="1"/>
                <c:pt idx="0">
                  <c:v>Espace Temps Maison de Santé</c:v>
                </c:pt>
              </c:strCache>
            </c:strRef>
          </c:tx>
          <c:spPr>
            <a:solidFill>
              <a:schemeClr val="accent4">
                <a:lumMod val="8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r'!$B$23:$Z$23</c15:sqref>
                  </c15:fullRef>
                </c:ext>
              </c:extLst>
              <c:f>('referent - organisme - axe de r'!$B$23,'referent - organisme - axe de r'!$D$23:$L$23,'referent - organisme - axe de r'!$N$23:$Z$23)</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14-4A60-4955-89F6-AA166C3021DA}"/>
            </c:ext>
          </c:extLst>
        </c:ser>
        <c:ser>
          <c:idx val="22"/>
          <c:order val="22"/>
          <c:tx>
            <c:strRef>
              <c:f>'referent - organisme - axe de r'!$A$24</c:f>
              <c:strCache>
                <c:ptCount val="1"/>
                <c:pt idx="0">
                  <c:v>Fédération du Tourisme de la Province de Namur</c:v>
                </c:pt>
              </c:strCache>
            </c:strRef>
          </c:tx>
          <c:spPr>
            <a:solidFill>
              <a:schemeClr val="accent5">
                <a:lumMod val="8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r'!$B$24:$Z$24</c15:sqref>
                  </c15:fullRef>
                </c:ext>
              </c:extLst>
              <c:f>('referent - organisme - axe de r'!$B$24,'referent - organisme - axe de r'!$D$24:$L$24,'referent - organisme - axe de r'!$N$24:$Z$24)</c:f>
              <c:numCache>
                <c:formatCode>General</c:formatCode>
                <c:ptCount val="23"/>
                <c:pt idx="0">
                  <c:v>0</c:v>
                </c:pt>
                <c:pt idx="1">
                  <c:v>0</c:v>
                </c:pt>
                <c:pt idx="2">
                  <c:v>0</c:v>
                </c:pt>
                <c:pt idx="3">
                  <c:v>0</c:v>
                </c:pt>
                <c:pt idx="4">
                  <c:v>0</c:v>
                </c:pt>
                <c:pt idx="5">
                  <c:v>0</c:v>
                </c:pt>
                <c:pt idx="6">
                  <c:v>0</c:v>
                </c:pt>
                <c:pt idx="7">
                  <c:v>0</c:v>
                </c:pt>
                <c:pt idx="8">
                  <c:v>0</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15-4A60-4955-89F6-AA166C3021DA}"/>
            </c:ext>
          </c:extLst>
        </c:ser>
        <c:ser>
          <c:idx val="23"/>
          <c:order val="23"/>
          <c:tx>
            <c:strRef>
              <c:f>'referent - organisme - axe de r'!$A$25</c:f>
              <c:strCache>
                <c:ptCount val="1"/>
                <c:pt idx="0">
                  <c:v>FIWAP asbl</c:v>
                </c:pt>
              </c:strCache>
            </c:strRef>
          </c:tx>
          <c:spPr>
            <a:solidFill>
              <a:schemeClr val="accent6">
                <a:lumMod val="8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r'!$B$25:$Z$25</c15:sqref>
                  </c15:fullRef>
                </c:ext>
              </c:extLst>
              <c:f>('referent - organisme - axe de r'!$B$25,'referent - organisme - axe de r'!$D$25:$L$25,'referent - organisme - axe de r'!$N$25:$Z$25)</c:f>
              <c:numCache>
                <c:formatCode>General</c:formatCode>
                <c:ptCount val="23"/>
                <c:pt idx="0">
                  <c:v>0</c:v>
                </c:pt>
                <c:pt idx="1">
                  <c:v>0</c:v>
                </c:pt>
                <c:pt idx="2">
                  <c:v>0</c:v>
                </c:pt>
                <c:pt idx="3">
                  <c:v>1</c:v>
                </c:pt>
                <c:pt idx="4">
                  <c:v>0</c:v>
                </c:pt>
                <c:pt idx="5">
                  <c:v>0</c:v>
                </c:pt>
                <c:pt idx="6">
                  <c:v>0</c:v>
                </c:pt>
                <c:pt idx="7">
                  <c:v>2</c:v>
                </c:pt>
                <c:pt idx="8">
                  <c:v>0</c:v>
                </c:pt>
                <c:pt idx="9">
                  <c:v>0</c:v>
                </c:pt>
                <c:pt idx="10">
                  <c:v>0</c:v>
                </c:pt>
                <c:pt idx="11">
                  <c:v>0</c:v>
                </c:pt>
                <c:pt idx="12">
                  <c:v>1</c:v>
                </c:pt>
                <c:pt idx="13">
                  <c:v>0</c:v>
                </c:pt>
                <c:pt idx="14">
                  <c:v>0</c:v>
                </c:pt>
                <c:pt idx="15">
                  <c:v>0</c:v>
                </c:pt>
                <c:pt idx="16">
                  <c:v>0</c:v>
                </c:pt>
                <c:pt idx="17">
                  <c:v>0</c:v>
                </c:pt>
                <c:pt idx="18">
                  <c:v>0</c:v>
                </c:pt>
                <c:pt idx="19">
                  <c:v>1</c:v>
                </c:pt>
                <c:pt idx="20">
                  <c:v>0</c:v>
                </c:pt>
                <c:pt idx="21">
                  <c:v>0</c:v>
                </c:pt>
                <c:pt idx="22">
                  <c:v>0</c:v>
                </c:pt>
              </c:numCache>
            </c:numRef>
          </c:val>
          <c:extLst>
            <c:ext xmlns:c16="http://schemas.microsoft.com/office/drawing/2014/chart" uri="{C3380CC4-5D6E-409C-BE32-E72D297353CC}">
              <c16:uniqueId val="{00000016-4A60-4955-89F6-AA166C3021DA}"/>
            </c:ext>
          </c:extLst>
        </c:ser>
        <c:ser>
          <c:idx val="24"/>
          <c:order val="24"/>
          <c:tx>
            <c:strRef>
              <c:f>'referent - organisme - axe de r'!$A$26</c:f>
              <c:strCache>
                <c:ptCount val="1"/>
                <c:pt idx="0">
                  <c:v>Fourrages Mieux asbl</c:v>
                </c:pt>
              </c:strCache>
            </c:strRef>
          </c:tx>
          <c:spPr>
            <a:solidFill>
              <a:schemeClr val="accent1">
                <a:lumMod val="60000"/>
                <a:lumOff val="4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r'!$B$26:$Z$26</c15:sqref>
                  </c15:fullRef>
                </c:ext>
              </c:extLst>
              <c:f>('referent - organisme - axe de r'!$B$26,'referent - organisme - axe de r'!$D$26:$L$26,'referent - organisme - axe de r'!$N$26:$Z$26)</c:f>
              <c:numCache>
                <c:formatCode>General</c:formatCode>
                <c:ptCount val="23"/>
                <c:pt idx="0">
                  <c:v>0</c:v>
                </c:pt>
                <c:pt idx="1">
                  <c:v>0</c:v>
                </c:pt>
                <c:pt idx="2">
                  <c:v>0</c:v>
                </c:pt>
                <c:pt idx="3">
                  <c:v>0</c:v>
                </c:pt>
                <c:pt idx="4">
                  <c:v>0</c:v>
                </c:pt>
                <c:pt idx="5">
                  <c:v>0</c:v>
                </c:pt>
                <c:pt idx="6">
                  <c:v>0</c:v>
                </c:pt>
                <c:pt idx="7">
                  <c:v>0</c:v>
                </c:pt>
                <c:pt idx="8">
                  <c:v>0</c:v>
                </c:pt>
                <c:pt idx="9">
                  <c:v>0</c:v>
                </c:pt>
                <c:pt idx="10">
                  <c:v>4</c:v>
                </c:pt>
                <c:pt idx="11">
                  <c:v>0</c:v>
                </c:pt>
                <c:pt idx="12">
                  <c:v>2</c:v>
                </c:pt>
                <c:pt idx="13">
                  <c:v>1</c:v>
                </c:pt>
                <c:pt idx="14">
                  <c:v>0</c:v>
                </c:pt>
                <c:pt idx="15">
                  <c:v>0</c:v>
                </c:pt>
                <c:pt idx="16">
                  <c:v>0</c:v>
                </c:pt>
                <c:pt idx="17">
                  <c:v>0</c:v>
                </c:pt>
                <c:pt idx="18">
                  <c:v>0</c:v>
                </c:pt>
                <c:pt idx="19">
                  <c:v>0</c:v>
                </c:pt>
                <c:pt idx="20">
                  <c:v>0</c:v>
                </c:pt>
                <c:pt idx="21">
                  <c:v>2</c:v>
                </c:pt>
                <c:pt idx="22">
                  <c:v>0</c:v>
                </c:pt>
              </c:numCache>
            </c:numRef>
          </c:val>
          <c:extLst>
            <c:ext xmlns:c16="http://schemas.microsoft.com/office/drawing/2014/chart" uri="{C3380CC4-5D6E-409C-BE32-E72D297353CC}">
              <c16:uniqueId val="{00000017-4A60-4955-89F6-AA166C3021DA}"/>
            </c:ext>
          </c:extLst>
        </c:ser>
        <c:ser>
          <c:idx val="25"/>
          <c:order val="25"/>
          <c:tx>
            <c:strRef>
              <c:f>'referent - organisme - axe de r'!$A$27</c:f>
              <c:strCache>
                <c:ptCount val="1"/>
                <c:pt idx="0">
                  <c:v>Gawi asbl</c:v>
                </c:pt>
              </c:strCache>
            </c:strRef>
          </c:tx>
          <c:spPr>
            <a:solidFill>
              <a:schemeClr val="accent2">
                <a:lumMod val="60000"/>
                <a:lumOff val="4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r'!$B$27:$Z$27</c15:sqref>
                  </c15:fullRef>
                </c:ext>
              </c:extLst>
              <c:f>('referent - organisme - axe de r'!$B$27,'referent - organisme - axe de r'!$D$27:$L$27,'referent - organisme - axe de r'!$N$27:$Z$27)</c:f>
              <c:numCache>
                <c:formatCode>General</c:formatCode>
                <c:ptCount val="23"/>
                <c:pt idx="0">
                  <c:v>0</c:v>
                </c:pt>
                <c:pt idx="1">
                  <c:v>0</c:v>
                </c:pt>
                <c:pt idx="2">
                  <c:v>0</c:v>
                </c:pt>
                <c:pt idx="3">
                  <c:v>0</c:v>
                </c:pt>
                <c:pt idx="4">
                  <c:v>0</c:v>
                </c:pt>
                <c:pt idx="5">
                  <c:v>0</c:v>
                </c:pt>
                <c:pt idx="6">
                  <c:v>0</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18-4A60-4955-89F6-AA166C3021DA}"/>
            </c:ext>
          </c:extLst>
        </c:ser>
        <c:ser>
          <c:idx val="26"/>
          <c:order val="26"/>
          <c:tx>
            <c:strRef>
              <c:f>'referent - organisme - axe de r'!$A$28</c:f>
              <c:strCache>
                <c:ptCount val="1"/>
                <c:pt idx="0">
                  <c:v>Gembloux Agro-Bio Tech</c:v>
                </c:pt>
              </c:strCache>
            </c:strRef>
          </c:tx>
          <c:spPr>
            <a:solidFill>
              <a:schemeClr val="accent3">
                <a:lumMod val="60000"/>
                <a:lumOff val="4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r'!$B$28:$Z$28</c15:sqref>
                  </c15:fullRef>
                </c:ext>
              </c:extLst>
              <c:f>('referent - organisme - axe de r'!$B$28,'referent - organisme - axe de r'!$D$28:$L$28,'referent - organisme - axe de r'!$N$28:$Z$28)</c:f>
              <c:numCache>
                <c:formatCode>General</c:formatCode>
                <c:ptCount val="23"/>
                <c:pt idx="0">
                  <c:v>0</c:v>
                </c:pt>
                <c:pt idx="1">
                  <c:v>0</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numCache>
            </c:numRef>
          </c:val>
          <c:extLst>
            <c:ext xmlns:c16="http://schemas.microsoft.com/office/drawing/2014/chart" uri="{C3380CC4-5D6E-409C-BE32-E72D297353CC}">
              <c16:uniqueId val="{00000019-4A60-4955-89F6-AA166C3021DA}"/>
            </c:ext>
          </c:extLst>
        </c:ser>
        <c:ser>
          <c:idx val="27"/>
          <c:order val="27"/>
          <c:tx>
            <c:strRef>
              <c:f>'referent - organisme - axe de r'!$A$29</c:f>
              <c:strCache>
                <c:ptCount val="1"/>
                <c:pt idx="0">
                  <c:v>Greenotec asbl</c:v>
                </c:pt>
              </c:strCache>
            </c:strRef>
          </c:tx>
          <c:spPr>
            <a:solidFill>
              <a:schemeClr val="accent4">
                <a:lumMod val="60000"/>
                <a:lumOff val="4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r'!$B$29:$Z$29</c15:sqref>
                  </c15:fullRef>
                </c:ext>
              </c:extLst>
              <c:f>('referent - organisme - axe de r'!$B$29,'referent - organisme - axe de r'!$D$29:$L$29,'referent - organisme - axe de r'!$N$29:$Z$29)</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1</c:v>
                </c:pt>
                <c:pt idx="12">
                  <c:v>0</c:v>
                </c:pt>
                <c:pt idx="13">
                  <c:v>1</c:v>
                </c:pt>
                <c:pt idx="14">
                  <c:v>0</c:v>
                </c:pt>
                <c:pt idx="15">
                  <c:v>1</c:v>
                </c:pt>
                <c:pt idx="16">
                  <c:v>0</c:v>
                </c:pt>
                <c:pt idx="17">
                  <c:v>0</c:v>
                </c:pt>
                <c:pt idx="18">
                  <c:v>0</c:v>
                </c:pt>
                <c:pt idx="19">
                  <c:v>0</c:v>
                </c:pt>
                <c:pt idx="20">
                  <c:v>1</c:v>
                </c:pt>
                <c:pt idx="21">
                  <c:v>0</c:v>
                </c:pt>
                <c:pt idx="22">
                  <c:v>0</c:v>
                </c:pt>
              </c:numCache>
            </c:numRef>
          </c:val>
          <c:extLst>
            <c:ext xmlns:c16="http://schemas.microsoft.com/office/drawing/2014/chart" uri="{C3380CC4-5D6E-409C-BE32-E72D297353CC}">
              <c16:uniqueId val="{0000001A-4A60-4955-89F6-AA166C3021DA}"/>
            </c:ext>
          </c:extLst>
        </c:ser>
        <c:ser>
          <c:idx val="28"/>
          <c:order val="28"/>
          <c:tx>
            <c:strRef>
              <c:f>'referent - organisme - axe de r'!$A$30</c:f>
              <c:strCache>
                <c:ptCount val="1"/>
                <c:pt idx="0">
                  <c:v>Groupe RTDS</c:v>
                </c:pt>
              </c:strCache>
            </c:strRef>
          </c:tx>
          <c:spPr>
            <a:solidFill>
              <a:schemeClr val="accent5">
                <a:lumMod val="60000"/>
                <a:lumOff val="4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r'!$B$30:$Z$30</c15:sqref>
                  </c15:fullRef>
                </c:ext>
              </c:extLst>
              <c:f>('referent - organisme - axe de r'!$B$30,'referent - organisme - axe de r'!$D$30:$L$30,'referent - organisme - axe de r'!$N$30:$Z$30)</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numCache>
            </c:numRef>
          </c:val>
          <c:extLst>
            <c:ext xmlns:c16="http://schemas.microsoft.com/office/drawing/2014/chart" uri="{C3380CC4-5D6E-409C-BE32-E72D297353CC}">
              <c16:uniqueId val="{0000001B-4A60-4955-89F6-AA166C3021DA}"/>
            </c:ext>
          </c:extLst>
        </c:ser>
        <c:ser>
          <c:idx val="29"/>
          <c:order val="29"/>
          <c:tx>
            <c:strRef>
              <c:f>'referent - organisme - axe de r'!$A$31</c:f>
              <c:strCache>
                <c:ptCount val="1"/>
                <c:pt idx="0">
                  <c:v>ILVO</c:v>
                </c:pt>
              </c:strCache>
            </c:strRef>
          </c:tx>
          <c:spPr>
            <a:solidFill>
              <a:schemeClr val="accent6">
                <a:lumMod val="60000"/>
                <a:lumOff val="4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r'!$B$31:$Z$31</c15:sqref>
                  </c15:fullRef>
                </c:ext>
              </c:extLst>
              <c:f>('referent - organisme - axe de r'!$B$31,'referent - organisme - axe de r'!$D$31:$L$31,'referent - organisme - axe de r'!$N$31:$Z$31)</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numCache>
            </c:numRef>
          </c:val>
          <c:extLst>
            <c:ext xmlns:c16="http://schemas.microsoft.com/office/drawing/2014/chart" uri="{C3380CC4-5D6E-409C-BE32-E72D297353CC}">
              <c16:uniqueId val="{0000001C-4A60-4955-89F6-AA166C3021DA}"/>
            </c:ext>
          </c:extLst>
        </c:ser>
        <c:ser>
          <c:idx val="30"/>
          <c:order val="30"/>
          <c:tx>
            <c:strRef>
              <c:f>'referent - organisme - axe de r'!$A$32</c:f>
              <c:strCache>
                <c:ptCount val="1"/>
                <c:pt idx="0">
                  <c:v>INRA-Fr</c:v>
                </c:pt>
              </c:strCache>
            </c:strRef>
          </c:tx>
          <c:spPr>
            <a:solidFill>
              <a:schemeClr val="accent1">
                <a:lumMod val="5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r'!$B$32:$Z$32</c15:sqref>
                  </c15:fullRef>
                </c:ext>
              </c:extLst>
              <c:f>('referent - organisme - axe de r'!$B$32,'referent - organisme - axe de r'!$D$32:$L$32,'referent - organisme - axe de r'!$N$32:$Z$32)</c:f>
              <c:numCache>
                <c:formatCode>General</c:formatCode>
                <c:ptCount val="23"/>
                <c:pt idx="0">
                  <c:v>0</c:v>
                </c:pt>
                <c:pt idx="1">
                  <c:v>0</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1D-4A60-4955-89F6-AA166C3021DA}"/>
            </c:ext>
          </c:extLst>
        </c:ser>
        <c:ser>
          <c:idx val="31"/>
          <c:order val="31"/>
          <c:tx>
            <c:strRef>
              <c:f>'referent - organisme - axe de r'!$A$33</c:f>
              <c:strCache>
                <c:ptCount val="1"/>
                <c:pt idx="0">
                  <c:v>Irbab asbl</c:v>
                </c:pt>
              </c:strCache>
            </c:strRef>
          </c:tx>
          <c:spPr>
            <a:solidFill>
              <a:schemeClr val="accent2">
                <a:lumMod val="5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r'!$B$33:$Z$33</c15:sqref>
                  </c15:fullRef>
                </c:ext>
              </c:extLst>
              <c:f>('referent - organisme - axe de r'!$B$33,'referent - organisme - axe de r'!$D$33:$L$33,'referent - organisme - axe de r'!$N$33:$Z$33)</c:f>
              <c:numCache>
                <c:formatCode>General</c:formatCode>
                <c:ptCount val="23"/>
                <c:pt idx="0">
                  <c:v>0</c:v>
                </c:pt>
                <c:pt idx="1">
                  <c:v>0</c:v>
                </c:pt>
                <c:pt idx="2">
                  <c:v>0</c:v>
                </c:pt>
                <c:pt idx="3">
                  <c:v>0</c:v>
                </c:pt>
                <c:pt idx="4">
                  <c:v>1</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1E-4A60-4955-89F6-AA166C3021DA}"/>
            </c:ext>
          </c:extLst>
        </c:ser>
        <c:ser>
          <c:idx val="32"/>
          <c:order val="32"/>
          <c:tx>
            <c:strRef>
              <c:f>'referent - organisme - axe de r'!$A$34</c:f>
              <c:strCache>
                <c:ptCount val="1"/>
                <c:pt idx="0">
                  <c:v>ISSeP</c:v>
                </c:pt>
              </c:strCache>
            </c:strRef>
          </c:tx>
          <c:spPr>
            <a:solidFill>
              <a:schemeClr val="accent3">
                <a:lumMod val="5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r'!$B$34:$Z$34</c15:sqref>
                  </c15:fullRef>
                </c:ext>
              </c:extLst>
              <c:f>('referent - organisme - axe de r'!$B$34,'referent - organisme - axe de r'!$D$34:$L$34,'referent - organisme - axe de r'!$N$34:$Z$34)</c:f>
              <c:numCache>
                <c:formatCode>General</c:formatCode>
                <c:ptCount val="23"/>
                <c:pt idx="0">
                  <c:v>15</c:v>
                </c:pt>
                <c:pt idx="1">
                  <c:v>0</c:v>
                </c:pt>
                <c:pt idx="2">
                  <c:v>0</c:v>
                </c:pt>
                <c:pt idx="3">
                  <c:v>0</c:v>
                </c:pt>
                <c:pt idx="4">
                  <c:v>0</c:v>
                </c:pt>
                <c:pt idx="5">
                  <c:v>11</c:v>
                </c:pt>
                <c:pt idx="6">
                  <c:v>0</c:v>
                </c:pt>
                <c:pt idx="7">
                  <c:v>1</c:v>
                </c:pt>
                <c:pt idx="8">
                  <c:v>1</c:v>
                </c:pt>
                <c:pt idx="9">
                  <c:v>0</c:v>
                </c:pt>
                <c:pt idx="10">
                  <c:v>0</c:v>
                </c:pt>
                <c:pt idx="11">
                  <c:v>1</c:v>
                </c:pt>
                <c:pt idx="12">
                  <c:v>0</c:v>
                </c:pt>
                <c:pt idx="13">
                  <c:v>8</c:v>
                </c:pt>
                <c:pt idx="14">
                  <c:v>0</c:v>
                </c:pt>
                <c:pt idx="15">
                  <c:v>1</c:v>
                </c:pt>
                <c:pt idx="16">
                  <c:v>0</c:v>
                </c:pt>
                <c:pt idx="17">
                  <c:v>2</c:v>
                </c:pt>
                <c:pt idx="18">
                  <c:v>0</c:v>
                </c:pt>
                <c:pt idx="19">
                  <c:v>10</c:v>
                </c:pt>
                <c:pt idx="20">
                  <c:v>7</c:v>
                </c:pt>
                <c:pt idx="21">
                  <c:v>0</c:v>
                </c:pt>
                <c:pt idx="22">
                  <c:v>0</c:v>
                </c:pt>
              </c:numCache>
            </c:numRef>
          </c:val>
          <c:extLst>
            <c:ext xmlns:c16="http://schemas.microsoft.com/office/drawing/2014/chart" uri="{C3380CC4-5D6E-409C-BE32-E72D297353CC}">
              <c16:uniqueId val="{0000001F-4A60-4955-89F6-AA166C3021DA}"/>
            </c:ext>
          </c:extLst>
        </c:ser>
        <c:ser>
          <c:idx val="33"/>
          <c:order val="33"/>
          <c:tx>
            <c:strRef>
              <c:f>'referent - organisme - axe de r'!$A$35</c:f>
              <c:strCache>
                <c:ptCount val="1"/>
                <c:pt idx="0">
                  <c:v>Manger Demain</c:v>
                </c:pt>
              </c:strCache>
            </c:strRef>
          </c:tx>
          <c:spPr>
            <a:solidFill>
              <a:schemeClr val="accent4">
                <a:lumMod val="5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r'!$B$35:$Z$35</c15:sqref>
                  </c15:fullRef>
                </c:ext>
              </c:extLst>
              <c:f>('referent - organisme - axe de r'!$B$35,'referent - organisme - axe de r'!$D$35:$L$35,'referent - organisme - axe de r'!$N$35:$Z$35)</c:f>
              <c:numCache>
                <c:formatCode>General</c:formatCode>
                <c:ptCount val="23"/>
                <c:pt idx="0">
                  <c:v>0</c:v>
                </c:pt>
                <c:pt idx="1">
                  <c:v>0</c:v>
                </c:pt>
                <c:pt idx="2">
                  <c:v>0</c:v>
                </c:pt>
                <c:pt idx="3">
                  <c:v>0</c:v>
                </c:pt>
                <c:pt idx="4">
                  <c:v>0</c:v>
                </c:pt>
                <c:pt idx="5">
                  <c:v>0</c:v>
                </c:pt>
                <c:pt idx="6">
                  <c:v>0</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20-4A60-4955-89F6-AA166C3021DA}"/>
            </c:ext>
          </c:extLst>
        </c:ser>
        <c:ser>
          <c:idx val="34"/>
          <c:order val="34"/>
          <c:tx>
            <c:strRef>
              <c:f>'referent - organisme - axe de r'!$A$36</c:f>
              <c:strCache>
                <c:ptCount val="1"/>
                <c:pt idx="0">
                  <c:v>Materia Nova</c:v>
                </c:pt>
              </c:strCache>
            </c:strRef>
          </c:tx>
          <c:spPr>
            <a:solidFill>
              <a:schemeClr val="accent5">
                <a:lumMod val="5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r'!$B$36:$Z$36</c15:sqref>
                  </c15:fullRef>
                </c:ext>
              </c:extLst>
              <c:f>('referent - organisme - axe de r'!$B$36,'referent - organisme - axe de r'!$D$36:$L$36,'referent - organisme - axe de r'!$N$36:$Z$36)</c:f>
              <c:numCache>
                <c:formatCode>General</c:formatCode>
                <c:ptCount val="23"/>
                <c:pt idx="0">
                  <c:v>0</c:v>
                </c:pt>
                <c:pt idx="1">
                  <c:v>0</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21-4A60-4955-89F6-AA166C3021DA}"/>
            </c:ext>
          </c:extLst>
        </c:ser>
        <c:ser>
          <c:idx val="35"/>
          <c:order val="35"/>
          <c:tx>
            <c:strRef>
              <c:f>'referent - organisme - axe de r'!$A$37</c:f>
              <c:strCache>
                <c:ptCount val="1"/>
                <c:pt idx="0">
                  <c:v>Natagriwal asbl</c:v>
                </c:pt>
              </c:strCache>
            </c:strRef>
          </c:tx>
          <c:spPr>
            <a:solidFill>
              <a:schemeClr val="accent6">
                <a:lumMod val="5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r'!$B$37:$Z$37</c15:sqref>
                  </c15:fullRef>
                </c:ext>
              </c:extLst>
              <c:f>('referent - organisme - axe de r'!$B$37,'referent - organisme - axe de r'!$D$37:$L$37,'referent - organisme - axe de r'!$N$37:$Z$37)</c:f>
              <c:numCache>
                <c:formatCode>General</c:formatCode>
                <c:ptCount val="23"/>
                <c:pt idx="0">
                  <c:v>0</c:v>
                </c:pt>
                <c:pt idx="1">
                  <c:v>0</c:v>
                </c:pt>
                <c:pt idx="2">
                  <c:v>0</c:v>
                </c:pt>
                <c:pt idx="3">
                  <c:v>0</c:v>
                </c:pt>
                <c:pt idx="4">
                  <c:v>0</c:v>
                </c:pt>
                <c:pt idx="5">
                  <c:v>0</c:v>
                </c:pt>
                <c:pt idx="6">
                  <c:v>0</c:v>
                </c:pt>
                <c:pt idx="7">
                  <c:v>2</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22-4A60-4955-89F6-AA166C3021DA}"/>
            </c:ext>
          </c:extLst>
        </c:ser>
        <c:ser>
          <c:idx val="36"/>
          <c:order val="36"/>
          <c:tx>
            <c:strRef>
              <c:f>'referent - organisme - axe de r'!$A$38</c:f>
              <c:strCache>
                <c:ptCount val="1"/>
                <c:pt idx="0">
                  <c:v>Office du Tourisme de Sivry-Rance</c:v>
                </c:pt>
              </c:strCache>
            </c:strRef>
          </c:tx>
          <c:spPr>
            <a:solidFill>
              <a:schemeClr val="accent1">
                <a:lumMod val="70000"/>
                <a:lumOff val="3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r'!$B$38:$Z$38</c15:sqref>
                  </c15:fullRef>
                </c:ext>
              </c:extLst>
              <c:f>('referent - organisme - axe de r'!$B$38,'referent - organisme - axe de r'!$D$38:$L$38,'referent - organisme - axe de r'!$N$38:$Z$38)</c:f>
              <c:numCache>
                <c:formatCode>General</c:formatCode>
                <c:ptCount val="23"/>
                <c:pt idx="0">
                  <c:v>0</c:v>
                </c:pt>
                <c:pt idx="1">
                  <c:v>0</c:v>
                </c:pt>
                <c:pt idx="2">
                  <c:v>0</c:v>
                </c:pt>
                <c:pt idx="3">
                  <c:v>0</c:v>
                </c:pt>
                <c:pt idx="4">
                  <c:v>0</c:v>
                </c:pt>
                <c:pt idx="5">
                  <c:v>0</c:v>
                </c:pt>
                <c:pt idx="6">
                  <c:v>0</c:v>
                </c:pt>
                <c:pt idx="7">
                  <c:v>0</c:v>
                </c:pt>
                <c:pt idx="8">
                  <c:v>0</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23-4A60-4955-89F6-AA166C3021DA}"/>
            </c:ext>
          </c:extLst>
        </c:ser>
        <c:ser>
          <c:idx val="37"/>
          <c:order val="37"/>
          <c:tx>
            <c:strRef>
              <c:f>'referent - organisme - axe de r'!$A$39</c:f>
              <c:strCache>
                <c:ptCount val="1"/>
                <c:pt idx="0">
                  <c:v>Parc naturel des Plaines de l'Escaut</c:v>
                </c:pt>
              </c:strCache>
            </c:strRef>
          </c:tx>
          <c:spPr>
            <a:solidFill>
              <a:schemeClr val="accent2">
                <a:lumMod val="70000"/>
                <a:lumOff val="3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r'!$B$39:$Z$39</c15:sqref>
                  </c15:fullRef>
                </c:ext>
              </c:extLst>
              <c:f>('referent - organisme - axe de r'!$B$39,'referent - organisme - axe de r'!$D$39:$L$39,'referent - organisme - axe de r'!$N$39:$Z$39)</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24-4A60-4955-89F6-AA166C3021DA}"/>
            </c:ext>
          </c:extLst>
        </c:ser>
        <c:ser>
          <c:idx val="38"/>
          <c:order val="38"/>
          <c:tx>
            <c:strRef>
              <c:f>'referent - organisme - axe de r'!$A$40</c:f>
              <c:strCache>
                <c:ptCount val="1"/>
                <c:pt idx="0">
                  <c:v>Parc Naturel Hautes Fagnes Eifel</c:v>
                </c:pt>
              </c:strCache>
            </c:strRef>
          </c:tx>
          <c:spPr>
            <a:solidFill>
              <a:schemeClr val="accent3">
                <a:lumMod val="70000"/>
                <a:lumOff val="3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r'!$B$40:$Z$40</c15:sqref>
                  </c15:fullRef>
                </c:ext>
              </c:extLst>
              <c:f>('referent - organisme - axe de r'!$B$40,'referent - organisme - axe de r'!$D$40:$L$40,'referent - organisme - axe de r'!$N$40:$Z$40)</c:f>
              <c:numCache>
                <c:formatCode>General</c:formatCode>
                <c:ptCount val="23"/>
                <c:pt idx="0">
                  <c:v>0</c:v>
                </c:pt>
                <c:pt idx="1">
                  <c:v>1</c:v>
                </c:pt>
                <c:pt idx="2">
                  <c:v>0</c:v>
                </c:pt>
                <c:pt idx="3">
                  <c:v>1</c:v>
                </c:pt>
                <c:pt idx="4">
                  <c:v>0</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25-4A60-4955-89F6-AA166C3021DA}"/>
            </c:ext>
          </c:extLst>
        </c:ser>
        <c:ser>
          <c:idx val="39"/>
          <c:order val="39"/>
          <c:tx>
            <c:strRef>
              <c:f>'referent - organisme - axe de r'!$A$41</c:f>
              <c:strCache>
                <c:ptCount val="1"/>
                <c:pt idx="0">
                  <c:v>PCG Kruishoutem</c:v>
                </c:pt>
              </c:strCache>
            </c:strRef>
          </c:tx>
          <c:spPr>
            <a:solidFill>
              <a:schemeClr val="accent4">
                <a:lumMod val="70000"/>
                <a:lumOff val="3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r'!$B$41:$Z$41</c15:sqref>
                  </c15:fullRef>
                </c:ext>
              </c:extLst>
              <c:f>('referent - organisme - axe de r'!$B$41,'referent - organisme - axe de r'!$D$41:$L$41,'referent - organisme - axe de r'!$N$41:$Z$41)</c:f>
              <c:numCache>
                <c:formatCode>General</c:formatCode>
                <c:ptCount val="23"/>
                <c:pt idx="0">
                  <c:v>0</c:v>
                </c:pt>
                <c:pt idx="1">
                  <c:v>0</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26-4A60-4955-89F6-AA166C3021DA}"/>
            </c:ext>
          </c:extLst>
        </c:ser>
        <c:ser>
          <c:idx val="40"/>
          <c:order val="40"/>
          <c:tx>
            <c:strRef>
              <c:f>'referent - organisme - axe de r'!$A$42</c:f>
              <c:strCache>
                <c:ptCount val="1"/>
                <c:pt idx="0">
                  <c:v>Phytodis</c:v>
                </c:pt>
              </c:strCache>
            </c:strRef>
          </c:tx>
          <c:spPr>
            <a:solidFill>
              <a:schemeClr val="accent5">
                <a:lumMod val="70000"/>
                <a:lumOff val="3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r'!$B$42:$Z$42</c15:sqref>
                  </c15:fullRef>
                </c:ext>
              </c:extLst>
              <c:f>('referent - organisme - axe de r'!$B$42,'referent - organisme - axe de r'!$D$42:$L$42,'referent - organisme - axe de r'!$N$42:$Z$42)</c:f>
              <c:numCache>
                <c:formatCode>General</c:formatCode>
                <c:ptCount val="23"/>
                <c:pt idx="0">
                  <c:v>0</c:v>
                </c:pt>
                <c:pt idx="1">
                  <c:v>0</c:v>
                </c:pt>
                <c:pt idx="2">
                  <c:v>0</c:v>
                </c:pt>
                <c:pt idx="3">
                  <c:v>0</c:v>
                </c:pt>
                <c:pt idx="4">
                  <c:v>0</c:v>
                </c:pt>
                <c:pt idx="5">
                  <c:v>0</c:v>
                </c:pt>
                <c:pt idx="6">
                  <c:v>0</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27-4A60-4955-89F6-AA166C3021DA}"/>
            </c:ext>
          </c:extLst>
        </c:ser>
        <c:ser>
          <c:idx val="41"/>
          <c:order val="41"/>
          <c:tx>
            <c:strRef>
              <c:f>'referent - organisme - axe de r'!$A$43</c:f>
              <c:strCache>
                <c:ptCount val="1"/>
                <c:pt idx="0">
                  <c:v>Phytofar</c:v>
                </c:pt>
              </c:strCache>
            </c:strRef>
          </c:tx>
          <c:spPr>
            <a:solidFill>
              <a:schemeClr val="accent6">
                <a:lumMod val="70000"/>
                <a:lumOff val="3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r'!$B$43:$Z$43</c15:sqref>
                  </c15:fullRef>
                </c:ext>
              </c:extLst>
              <c:f>('referent - organisme - axe de r'!$B$43,'referent - organisme - axe de r'!$D$43:$L$43,'referent - organisme - axe de r'!$N$43:$Z$43)</c:f>
              <c:numCache>
                <c:formatCode>General</c:formatCode>
                <c:ptCount val="23"/>
                <c:pt idx="0">
                  <c:v>0</c:v>
                </c:pt>
                <c:pt idx="1">
                  <c:v>0</c:v>
                </c:pt>
                <c:pt idx="2">
                  <c:v>0</c:v>
                </c:pt>
                <c:pt idx="3">
                  <c:v>0</c:v>
                </c:pt>
                <c:pt idx="4">
                  <c:v>0</c:v>
                </c:pt>
                <c:pt idx="5">
                  <c:v>0</c:v>
                </c:pt>
                <c:pt idx="6">
                  <c:v>0</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28-4A60-4955-89F6-AA166C3021DA}"/>
            </c:ext>
          </c:extLst>
        </c:ser>
        <c:ser>
          <c:idx val="42"/>
          <c:order val="42"/>
          <c:tx>
            <c:strRef>
              <c:f>'referent - organisme - axe de r'!$A$44</c:f>
              <c:strCache>
                <c:ptCount val="1"/>
                <c:pt idx="0">
                  <c:v>PreventAgri</c:v>
                </c:pt>
              </c:strCache>
            </c:strRef>
          </c:tx>
          <c:spPr>
            <a:solidFill>
              <a:schemeClr val="accent1">
                <a:lumMod val="7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r'!$B$44:$Z$44</c15:sqref>
                  </c15:fullRef>
                </c:ext>
              </c:extLst>
              <c:f>('referent - organisme - axe de r'!$B$44,'referent - organisme - axe de r'!$D$44:$L$44,'referent - organisme - axe de r'!$N$44:$Z$44)</c:f>
              <c:numCache>
                <c:formatCode>General</c:formatCode>
                <c:ptCount val="23"/>
                <c:pt idx="0">
                  <c:v>0</c:v>
                </c:pt>
                <c:pt idx="1">
                  <c:v>0</c:v>
                </c:pt>
                <c:pt idx="2">
                  <c:v>0</c:v>
                </c:pt>
                <c:pt idx="3">
                  <c:v>0</c:v>
                </c:pt>
                <c:pt idx="4">
                  <c:v>0</c:v>
                </c:pt>
                <c:pt idx="5">
                  <c:v>0</c:v>
                </c:pt>
                <c:pt idx="6">
                  <c:v>0</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29-4A60-4955-89F6-AA166C3021DA}"/>
            </c:ext>
          </c:extLst>
        </c:ser>
        <c:ser>
          <c:idx val="43"/>
          <c:order val="43"/>
          <c:tx>
            <c:strRef>
              <c:f>'referent - organisme - axe de r'!$A$45</c:f>
              <c:strCache>
                <c:ptCount val="1"/>
                <c:pt idx="0">
                  <c:v>Proefstation voor de Groenteteelt</c:v>
                </c:pt>
              </c:strCache>
            </c:strRef>
          </c:tx>
          <c:spPr>
            <a:solidFill>
              <a:schemeClr val="accent2">
                <a:lumMod val="7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r'!$B$45:$Z$45</c15:sqref>
                  </c15:fullRef>
                </c:ext>
              </c:extLst>
              <c:f>('referent - organisme - axe de r'!$B$45,'referent - organisme - axe de r'!$D$45:$L$45,'referent - organisme - axe de r'!$N$45:$Z$45)</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2A-4A60-4955-89F6-AA166C3021DA}"/>
            </c:ext>
          </c:extLst>
        </c:ser>
        <c:ser>
          <c:idx val="44"/>
          <c:order val="44"/>
          <c:tx>
            <c:strRef>
              <c:f>'referent - organisme - axe de r'!$A$46</c:f>
              <c:strCache>
                <c:ptCount val="1"/>
                <c:pt idx="0">
                  <c:v>PROTECT'eau asbl</c:v>
                </c:pt>
              </c:strCache>
            </c:strRef>
          </c:tx>
          <c:spPr>
            <a:solidFill>
              <a:schemeClr val="accent3">
                <a:lumMod val="7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r'!$B$46:$Z$46</c15:sqref>
                  </c15:fullRef>
                </c:ext>
              </c:extLst>
              <c:f>('referent - organisme - axe de r'!$B$46,'referent - organisme - axe de r'!$D$46:$L$46,'referent - organisme - axe de r'!$N$46:$Z$46)</c:f>
              <c:numCache>
                <c:formatCode>General</c:formatCode>
                <c:ptCount val="23"/>
                <c:pt idx="0">
                  <c:v>0</c:v>
                </c:pt>
                <c:pt idx="1">
                  <c:v>0</c:v>
                </c:pt>
                <c:pt idx="2">
                  <c:v>0</c:v>
                </c:pt>
                <c:pt idx="3">
                  <c:v>0</c:v>
                </c:pt>
                <c:pt idx="4">
                  <c:v>0</c:v>
                </c:pt>
                <c:pt idx="5">
                  <c:v>0</c:v>
                </c:pt>
                <c:pt idx="6">
                  <c:v>0</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2B-4A60-4955-89F6-AA166C3021DA}"/>
            </c:ext>
          </c:extLst>
        </c:ser>
        <c:ser>
          <c:idx val="45"/>
          <c:order val="45"/>
          <c:tx>
            <c:strRef>
              <c:f>'referent - organisme - axe de r'!$A$47</c:f>
              <c:strCache>
                <c:ptCount val="1"/>
                <c:pt idx="0">
                  <c:v>SPF</c:v>
                </c:pt>
              </c:strCache>
            </c:strRef>
          </c:tx>
          <c:spPr>
            <a:solidFill>
              <a:schemeClr val="accent4">
                <a:lumMod val="7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r'!$B$47:$Z$47</c15:sqref>
                  </c15:fullRef>
                </c:ext>
              </c:extLst>
              <c:f>('referent - organisme - axe de r'!$B$47,'referent - organisme - axe de r'!$D$47:$L$47,'referent - organisme - axe de r'!$N$47:$Z$47)</c:f>
              <c:numCache>
                <c:formatCode>General</c:formatCode>
                <c:ptCount val="23"/>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2C-4A60-4955-89F6-AA166C3021DA}"/>
            </c:ext>
          </c:extLst>
        </c:ser>
        <c:ser>
          <c:idx val="46"/>
          <c:order val="46"/>
          <c:tx>
            <c:strRef>
              <c:f>'referent - organisme - axe de r'!$A$48</c:f>
              <c:strCache>
                <c:ptCount val="1"/>
                <c:pt idx="0">
                  <c:v>SPGE</c:v>
                </c:pt>
              </c:strCache>
            </c:strRef>
          </c:tx>
          <c:spPr>
            <a:solidFill>
              <a:schemeClr val="accent5">
                <a:lumMod val="7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r'!$B$48:$Z$48</c15:sqref>
                  </c15:fullRef>
                </c:ext>
              </c:extLst>
              <c:f>('referent - organisme - axe de r'!$B$48,'referent - organisme - axe de r'!$D$48:$L$48,'referent - organisme - axe de r'!$N$48:$Z$48)</c:f>
              <c:numCache>
                <c:formatCode>General</c:formatCode>
                <c:ptCount val="23"/>
                <c:pt idx="0">
                  <c:v>0</c:v>
                </c:pt>
                <c:pt idx="1">
                  <c:v>1</c:v>
                </c:pt>
                <c:pt idx="2">
                  <c:v>0</c:v>
                </c:pt>
                <c:pt idx="3">
                  <c:v>0</c:v>
                </c:pt>
                <c:pt idx="4">
                  <c:v>0</c:v>
                </c:pt>
                <c:pt idx="5">
                  <c:v>5</c:v>
                </c:pt>
                <c:pt idx="6">
                  <c:v>0</c:v>
                </c:pt>
                <c:pt idx="7">
                  <c:v>0</c:v>
                </c:pt>
                <c:pt idx="8">
                  <c:v>0</c:v>
                </c:pt>
                <c:pt idx="9">
                  <c:v>0</c:v>
                </c:pt>
                <c:pt idx="10">
                  <c:v>0</c:v>
                </c:pt>
                <c:pt idx="11">
                  <c:v>0</c:v>
                </c:pt>
                <c:pt idx="12">
                  <c:v>1</c:v>
                </c:pt>
                <c:pt idx="13">
                  <c:v>1</c:v>
                </c:pt>
                <c:pt idx="14">
                  <c:v>0</c:v>
                </c:pt>
                <c:pt idx="15">
                  <c:v>0</c:v>
                </c:pt>
                <c:pt idx="16">
                  <c:v>0</c:v>
                </c:pt>
                <c:pt idx="17">
                  <c:v>0</c:v>
                </c:pt>
                <c:pt idx="18">
                  <c:v>0</c:v>
                </c:pt>
                <c:pt idx="19">
                  <c:v>0</c:v>
                </c:pt>
                <c:pt idx="20">
                  <c:v>1</c:v>
                </c:pt>
                <c:pt idx="21">
                  <c:v>0</c:v>
                </c:pt>
                <c:pt idx="22">
                  <c:v>0</c:v>
                </c:pt>
              </c:numCache>
            </c:numRef>
          </c:val>
          <c:extLst>
            <c:ext xmlns:c16="http://schemas.microsoft.com/office/drawing/2014/chart" uri="{C3380CC4-5D6E-409C-BE32-E72D297353CC}">
              <c16:uniqueId val="{0000002D-4A60-4955-89F6-AA166C3021DA}"/>
            </c:ext>
          </c:extLst>
        </c:ser>
        <c:ser>
          <c:idx val="47"/>
          <c:order val="47"/>
          <c:tx>
            <c:strRef>
              <c:f>'referent - organisme - axe de r'!$A$49</c:f>
              <c:strCache>
                <c:ptCount val="1"/>
                <c:pt idx="0">
                  <c:v>SPW</c:v>
                </c:pt>
              </c:strCache>
            </c:strRef>
          </c:tx>
          <c:spPr>
            <a:solidFill>
              <a:schemeClr val="accent6">
                <a:lumMod val="7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r'!$B$49:$Z$49</c15:sqref>
                  </c15:fullRef>
                </c:ext>
              </c:extLst>
              <c:f>('referent - organisme - axe de r'!$B$49,'referent - organisme - axe de r'!$D$49:$L$49,'referent - organisme - axe de r'!$N$49:$Z$49)</c:f>
              <c:numCache>
                <c:formatCode>General</c:formatCode>
                <c:ptCount val="23"/>
                <c:pt idx="0">
                  <c:v>0</c:v>
                </c:pt>
                <c:pt idx="1">
                  <c:v>0</c:v>
                </c:pt>
                <c:pt idx="2">
                  <c:v>0</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numCache>
            </c:numRef>
          </c:val>
          <c:extLst>
            <c:ext xmlns:c16="http://schemas.microsoft.com/office/drawing/2014/chart" uri="{C3380CC4-5D6E-409C-BE32-E72D297353CC}">
              <c16:uniqueId val="{0000002E-4A60-4955-89F6-AA166C3021DA}"/>
            </c:ext>
          </c:extLst>
        </c:ser>
        <c:ser>
          <c:idx val="48"/>
          <c:order val="48"/>
          <c:tx>
            <c:strRef>
              <c:f>'referent - organisme - axe de r'!$A$50</c:f>
              <c:strCache>
                <c:ptCount val="1"/>
                <c:pt idx="0">
                  <c:v>Terres Inovia-Fr</c:v>
                </c:pt>
              </c:strCache>
            </c:strRef>
          </c:tx>
          <c:spPr>
            <a:solidFill>
              <a:schemeClr val="accent1">
                <a:lumMod val="50000"/>
                <a:lumOff val="5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r'!$B$50:$Z$50</c15:sqref>
                  </c15:fullRef>
                </c:ext>
              </c:extLst>
              <c:f>('referent - organisme - axe de r'!$B$50,'referent - organisme - axe de r'!$D$50:$L$50,'referent - organisme - axe de r'!$N$50:$Z$50)</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2F-4A60-4955-89F6-AA166C3021DA}"/>
            </c:ext>
          </c:extLst>
        </c:ser>
        <c:ser>
          <c:idx val="49"/>
          <c:order val="49"/>
          <c:tx>
            <c:strRef>
              <c:f>'referent - organisme - axe de r'!$A$51</c:f>
              <c:strCache>
                <c:ptCount val="1"/>
                <c:pt idx="0">
                  <c:v>Thünen Institut</c:v>
                </c:pt>
              </c:strCache>
            </c:strRef>
          </c:tx>
          <c:spPr>
            <a:solidFill>
              <a:schemeClr val="accent2">
                <a:lumMod val="50000"/>
                <a:lumOff val="5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r'!$B$51:$Z$51</c15:sqref>
                  </c15:fullRef>
                </c:ext>
              </c:extLst>
              <c:f>('referent - organisme - axe de r'!$B$51,'referent - organisme - axe de r'!$D$51:$L$51,'referent - organisme - axe de r'!$N$51:$Z$51)</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numCache>
            </c:numRef>
          </c:val>
          <c:extLst>
            <c:ext xmlns:c16="http://schemas.microsoft.com/office/drawing/2014/chart" uri="{C3380CC4-5D6E-409C-BE32-E72D297353CC}">
              <c16:uniqueId val="{00000030-4A60-4955-89F6-AA166C3021DA}"/>
            </c:ext>
          </c:extLst>
        </c:ser>
        <c:ser>
          <c:idx val="50"/>
          <c:order val="50"/>
          <c:tx>
            <c:strRef>
              <c:f>'referent - organisme - axe de r'!$A$52</c:f>
              <c:strCache>
                <c:ptCount val="1"/>
                <c:pt idx="0">
                  <c:v>Université Catholique de Louvain</c:v>
                </c:pt>
              </c:strCache>
            </c:strRef>
          </c:tx>
          <c:spPr>
            <a:solidFill>
              <a:schemeClr val="accent3">
                <a:lumMod val="50000"/>
                <a:lumOff val="5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r'!$B$52:$Z$52</c15:sqref>
                  </c15:fullRef>
                </c:ext>
              </c:extLst>
              <c:f>('referent - organisme - axe de r'!$B$52,'referent - organisme - axe de r'!$D$52:$L$52,'referent - organisme - axe de r'!$N$52:$Z$52)</c:f>
              <c:numCache>
                <c:formatCode>General</c:formatCode>
                <c:ptCount val="23"/>
                <c:pt idx="0">
                  <c:v>0</c:v>
                </c:pt>
                <c:pt idx="1">
                  <c:v>0</c:v>
                </c:pt>
                <c:pt idx="2">
                  <c:v>3</c:v>
                </c:pt>
                <c:pt idx="3">
                  <c:v>1</c:v>
                </c:pt>
                <c:pt idx="4">
                  <c:v>3</c:v>
                </c:pt>
                <c:pt idx="5">
                  <c:v>0</c:v>
                </c:pt>
                <c:pt idx="6">
                  <c:v>0</c:v>
                </c:pt>
                <c:pt idx="7">
                  <c:v>0</c:v>
                </c:pt>
                <c:pt idx="8">
                  <c:v>0</c:v>
                </c:pt>
                <c:pt idx="9">
                  <c:v>0</c:v>
                </c:pt>
                <c:pt idx="10">
                  <c:v>0</c:v>
                </c:pt>
                <c:pt idx="11">
                  <c:v>0</c:v>
                </c:pt>
                <c:pt idx="12">
                  <c:v>2</c:v>
                </c:pt>
                <c:pt idx="13">
                  <c:v>1</c:v>
                </c:pt>
                <c:pt idx="14">
                  <c:v>0</c:v>
                </c:pt>
                <c:pt idx="15">
                  <c:v>0</c:v>
                </c:pt>
                <c:pt idx="16">
                  <c:v>0</c:v>
                </c:pt>
                <c:pt idx="17">
                  <c:v>0</c:v>
                </c:pt>
                <c:pt idx="18">
                  <c:v>0</c:v>
                </c:pt>
                <c:pt idx="19">
                  <c:v>0</c:v>
                </c:pt>
                <c:pt idx="20">
                  <c:v>1</c:v>
                </c:pt>
                <c:pt idx="21">
                  <c:v>1</c:v>
                </c:pt>
                <c:pt idx="22">
                  <c:v>2</c:v>
                </c:pt>
              </c:numCache>
            </c:numRef>
          </c:val>
          <c:extLst>
            <c:ext xmlns:c16="http://schemas.microsoft.com/office/drawing/2014/chart" uri="{C3380CC4-5D6E-409C-BE32-E72D297353CC}">
              <c16:uniqueId val="{00000031-4A60-4955-89F6-AA166C3021DA}"/>
            </c:ext>
          </c:extLst>
        </c:ser>
        <c:ser>
          <c:idx val="51"/>
          <c:order val="51"/>
          <c:tx>
            <c:strRef>
              <c:f>'referent - organisme - axe de r'!$A$53</c:f>
              <c:strCache>
                <c:ptCount val="1"/>
                <c:pt idx="0">
                  <c:v>Université de Liège</c:v>
                </c:pt>
              </c:strCache>
            </c:strRef>
          </c:tx>
          <c:spPr>
            <a:solidFill>
              <a:schemeClr val="accent4">
                <a:lumMod val="50000"/>
                <a:lumOff val="5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r'!$B$53:$Z$53</c15:sqref>
                  </c15:fullRef>
                </c:ext>
              </c:extLst>
              <c:f>('referent - organisme - axe de r'!$B$53,'referent - organisme - axe de r'!$D$53:$L$53,'referent - organisme - axe de r'!$N$53:$Z$53)</c:f>
              <c:numCache>
                <c:formatCode>General</c:formatCode>
                <c:ptCount val="23"/>
                <c:pt idx="0">
                  <c:v>0</c:v>
                </c:pt>
                <c:pt idx="1">
                  <c:v>2</c:v>
                </c:pt>
                <c:pt idx="2">
                  <c:v>2</c:v>
                </c:pt>
                <c:pt idx="3">
                  <c:v>0</c:v>
                </c:pt>
                <c:pt idx="4">
                  <c:v>0</c:v>
                </c:pt>
                <c:pt idx="5">
                  <c:v>4</c:v>
                </c:pt>
                <c:pt idx="6">
                  <c:v>5</c:v>
                </c:pt>
                <c:pt idx="7">
                  <c:v>1</c:v>
                </c:pt>
                <c:pt idx="8">
                  <c:v>0</c:v>
                </c:pt>
                <c:pt idx="9">
                  <c:v>0</c:v>
                </c:pt>
                <c:pt idx="10">
                  <c:v>2</c:v>
                </c:pt>
                <c:pt idx="11">
                  <c:v>2</c:v>
                </c:pt>
                <c:pt idx="12">
                  <c:v>1</c:v>
                </c:pt>
                <c:pt idx="13">
                  <c:v>1</c:v>
                </c:pt>
                <c:pt idx="14">
                  <c:v>0</c:v>
                </c:pt>
                <c:pt idx="15">
                  <c:v>0</c:v>
                </c:pt>
                <c:pt idx="16">
                  <c:v>1</c:v>
                </c:pt>
                <c:pt idx="17">
                  <c:v>0</c:v>
                </c:pt>
                <c:pt idx="18">
                  <c:v>0</c:v>
                </c:pt>
                <c:pt idx="19">
                  <c:v>0</c:v>
                </c:pt>
                <c:pt idx="20">
                  <c:v>2</c:v>
                </c:pt>
                <c:pt idx="21">
                  <c:v>3</c:v>
                </c:pt>
                <c:pt idx="22">
                  <c:v>0</c:v>
                </c:pt>
              </c:numCache>
            </c:numRef>
          </c:val>
          <c:extLst>
            <c:ext xmlns:c16="http://schemas.microsoft.com/office/drawing/2014/chart" uri="{C3380CC4-5D6E-409C-BE32-E72D297353CC}">
              <c16:uniqueId val="{00000032-4A60-4955-89F6-AA166C3021DA}"/>
            </c:ext>
          </c:extLst>
        </c:ser>
        <c:ser>
          <c:idx val="52"/>
          <c:order val="52"/>
          <c:tx>
            <c:strRef>
              <c:f>'referent - organisme - axe de r'!$A$54</c:f>
              <c:strCache>
                <c:ptCount val="1"/>
                <c:pt idx="0">
                  <c:v>Université de Lille</c:v>
                </c:pt>
              </c:strCache>
            </c:strRef>
          </c:tx>
          <c:spPr>
            <a:solidFill>
              <a:schemeClr val="accent5">
                <a:lumMod val="50000"/>
                <a:lumOff val="5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r'!$B$54:$Z$54</c15:sqref>
                  </c15:fullRef>
                </c:ext>
              </c:extLst>
              <c:f>('referent - organisme - axe de r'!$B$54,'referent - organisme - axe de r'!$D$54:$L$54,'referent - organisme - axe de r'!$N$54:$Z$54)</c:f>
              <c:numCache>
                <c:formatCode>General</c:formatCode>
                <c:ptCount val="23"/>
                <c:pt idx="0">
                  <c:v>0</c:v>
                </c:pt>
                <c:pt idx="1">
                  <c:v>0</c:v>
                </c:pt>
                <c:pt idx="2">
                  <c:v>1</c:v>
                </c:pt>
                <c:pt idx="3">
                  <c:v>0</c:v>
                </c:pt>
                <c:pt idx="4">
                  <c:v>0</c:v>
                </c:pt>
                <c:pt idx="5">
                  <c:v>0</c:v>
                </c:pt>
                <c:pt idx="6">
                  <c:v>0</c:v>
                </c:pt>
                <c:pt idx="7">
                  <c:v>0</c:v>
                </c:pt>
                <c:pt idx="8">
                  <c:v>0</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33-4A60-4955-89F6-AA166C3021DA}"/>
            </c:ext>
          </c:extLst>
        </c:ser>
        <c:ser>
          <c:idx val="53"/>
          <c:order val="53"/>
          <c:tx>
            <c:strRef>
              <c:f>'referent - organisme - axe de r'!$A$55</c:f>
              <c:strCache>
                <c:ptCount val="1"/>
                <c:pt idx="0">
                  <c:v>Université de Mons</c:v>
                </c:pt>
              </c:strCache>
            </c:strRef>
          </c:tx>
          <c:spPr>
            <a:solidFill>
              <a:schemeClr val="accent6">
                <a:lumMod val="50000"/>
                <a:lumOff val="50000"/>
              </a:schemeClr>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r'!$B$55:$Z$55</c15:sqref>
                  </c15:fullRef>
                </c:ext>
              </c:extLst>
              <c:f>('referent - organisme - axe de r'!$B$55,'referent - organisme - axe de r'!$D$55:$L$55,'referent - organisme - axe de r'!$N$55:$Z$55)</c:f>
              <c:numCache>
                <c:formatCode>General</c:formatCode>
                <c:ptCount val="23"/>
                <c:pt idx="0">
                  <c:v>0</c:v>
                </c:pt>
                <c:pt idx="1">
                  <c:v>1</c:v>
                </c:pt>
                <c:pt idx="2">
                  <c:v>0</c:v>
                </c:pt>
                <c:pt idx="3">
                  <c:v>0</c:v>
                </c:pt>
                <c:pt idx="4">
                  <c:v>0</c:v>
                </c:pt>
                <c:pt idx="5">
                  <c:v>0</c:v>
                </c:pt>
                <c:pt idx="6">
                  <c:v>1</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34-4A60-4955-89F6-AA166C3021DA}"/>
            </c:ext>
          </c:extLst>
        </c:ser>
        <c:ser>
          <c:idx val="54"/>
          <c:order val="54"/>
          <c:tx>
            <c:strRef>
              <c:f>'referent - organisme - axe de r'!$A$56</c:f>
              <c:strCache>
                <c:ptCount val="1"/>
                <c:pt idx="0">
                  <c:v>Université de Namur</c:v>
                </c:pt>
              </c:strCache>
            </c:strRef>
          </c:tx>
          <c:spPr>
            <a:solidFill>
              <a:schemeClr val="accent1"/>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r'!$B$56:$Z$56</c15:sqref>
                  </c15:fullRef>
                </c:ext>
              </c:extLst>
              <c:f>('referent - organisme - axe de r'!$B$56,'referent - organisme - axe de r'!$D$56:$L$56,'referent - organisme - axe de r'!$N$56:$Z$56)</c:f>
              <c:numCache>
                <c:formatCode>General</c:formatCode>
                <c:ptCount val="23"/>
                <c:pt idx="0">
                  <c:v>0</c:v>
                </c:pt>
                <c:pt idx="1">
                  <c:v>1</c:v>
                </c:pt>
                <c:pt idx="2">
                  <c:v>2</c:v>
                </c:pt>
                <c:pt idx="3">
                  <c:v>0</c:v>
                </c:pt>
                <c:pt idx="4">
                  <c:v>1</c:v>
                </c:pt>
                <c:pt idx="5">
                  <c:v>4</c:v>
                </c:pt>
                <c:pt idx="6">
                  <c:v>1</c:v>
                </c:pt>
                <c:pt idx="7">
                  <c:v>0</c:v>
                </c:pt>
                <c:pt idx="8">
                  <c:v>0</c:v>
                </c:pt>
                <c:pt idx="9">
                  <c:v>1</c:v>
                </c:pt>
                <c:pt idx="10">
                  <c:v>0</c:v>
                </c:pt>
                <c:pt idx="11">
                  <c:v>0</c:v>
                </c:pt>
                <c:pt idx="12">
                  <c:v>0</c:v>
                </c:pt>
                <c:pt idx="13">
                  <c:v>1</c:v>
                </c:pt>
                <c:pt idx="14">
                  <c:v>0</c:v>
                </c:pt>
                <c:pt idx="15">
                  <c:v>0</c:v>
                </c:pt>
                <c:pt idx="16">
                  <c:v>0</c:v>
                </c:pt>
                <c:pt idx="17">
                  <c:v>0</c:v>
                </c:pt>
                <c:pt idx="18">
                  <c:v>0</c:v>
                </c:pt>
                <c:pt idx="19">
                  <c:v>0</c:v>
                </c:pt>
                <c:pt idx="20">
                  <c:v>0</c:v>
                </c:pt>
                <c:pt idx="21">
                  <c:v>1</c:v>
                </c:pt>
                <c:pt idx="22">
                  <c:v>0</c:v>
                </c:pt>
              </c:numCache>
            </c:numRef>
          </c:val>
          <c:extLst>
            <c:ext xmlns:c16="http://schemas.microsoft.com/office/drawing/2014/chart" uri="{C3380CC4-5D6E-409C-BE32-E72D297353CC}">
              <c16:uniqueId val="{00000035-4A60-4955-89F6-AA166C3021DA}"/>
            </c:ext>
          </c:extLst>
        </c:ser>
        <c:ser>
          <c:idx val="55"/>
          <c:order val="55"/>
          <c:tx>
            <c:strRef>
              <c:f>'referent - organisme - axe de r'!$A$57</c:f>
              <c:strCache>
                <c:ptCount val="1"/>
                <c:pt idx="0">
                  <c:v>Université de Reims Champagne Ardenne</c:v>
                </c:pt>
              </c:strCache>
            </c:strRef>
          </c:tx>
          <c:spPr>
            <a:solidFill>
              <a:schemeClr val="accent2"/>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r'!$B$57:$Z$57</c15:sqref>
                  </c15:fullRef>
                </c:ext>
              </c:extLst>
              <c:f>('referent - organisme - axe de r'!$B$57,'referent - organisme - axe de r'!$D$57:$L$57,'referent - organisme - axe de r'!$N$57:$Z$57)</c:f>
              <c:numCache>
                <c:formatCode>General</c:formatCode>
                <c:ptCount val="23"/>
                <c:pt idx="0">
                  <c:v>0</c:v>
                </c:pt>
                <c:pt idx="1">
                  <c:v>0</c:v>
                </c:pt>
                <c:pt idx="2">
                  <c:v>1</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36-4A60-4955-89F6-AA166C3021DA}"/>
            </c:ext>
          </c:extLst>
        </c:ser>
        <c:ser>
          <c:idx val="56"/>
          <c:order val="56"/>
          <c:tx>
            <c:strRef>
              <c:f>'referent - organisme - axe de r'!$A$58</c:f>
              <c:strCache>
                <c:ptCount val="1"/>
                <c:pt idx="0">
                  <c:v>Université de Wageningen</c:v>
                </c:pt>
              </c:strCache>
            </c:strRef>
          </c:tx>
          <c:spPr>
            <a:solidFill>
              <a:schemeClr val="accent3"/>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r'!$B$58:$Z$58</c15:sqref>
                  </c15:fullRef>
                </c:ext>
              </c:extLst>
              <c:f>('referent - organisme - axe de r'!$B$58,'referent - organisme - axe de r'!$D$58:$L$58,'referent - organisme - axe de r'!$N$58:$Z$58)</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numCache>
            </c:numRef>
          </c:val>
          <c:extLst>
            <c:ext xmlns:c16="http://schemas.microsoft.com/office/drawing/2014/chart" uri="{C3380CC4-5D6E-409C-BE32-E72D297353CC}">
              <c16:uniqueId val="{00000037-4A60-4955-89F6-AA166C3021DA}"/>
            </c:ext>
          </c:extLst>
        </c:ser>
        <c:ser>
          <c:idx val="57"/>
          <c:order val="57"/>
          <c:tx>
            <c:strRef>
              <c:f>'referent - organisme - axe de r'!$A$59</c:f>
              <c:strCache>
                <c:ptCount val="1"/>
                <c:pt idx="0">
                  <c:v>ValBiom asbl</c:v>
                </c:pt>
              </c:strCache>
            </c:strRef>
          </c:tx>
          <c:spPr>
            <a:solidFill>
              <a:schemeClr val="accent4"/>
            </a:solidFill>
            <a:ln>
              <a:noFill/>
            </a:ln>
            <a:effectLst/>
          </c:spPr>
          <c:invertIfNegative val="0"/>
          <c:cat>
            <c:strRef>
              <c:extLst>
                <c:ext xmlns:c15="http://schemas.microsoft.com/office/drawing/2012/chart" uri="{02D57815-91ED-43cb-92C2-25804820EDAC}">
                  <c15:fullRef>
                    <c15:sqref>'referent - organisme - axe de r'!$B$1:$Z$1</c15:sqref>
                  </c15:fullRef>
                </c:ext>
              </c:extLst>
              <c:f>('referent - organisme - axe de r'!$B$1,'referent - organisme - axe de r'!$D$1:$L$1,'referent - organisme - axe de r'!$N$1:$Z$1)</c:f>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xmlns:c15="http://schemas.microsoft.com/office/drawing/2012/chart" uri="{02D57815-91ED-43cb-92C2-25804820EDAC}">
                  <c15:fullRef>
                    <c15:sqref>'referent - organisme - axe de r'!$B$59:$Z$59</c15:sqref>
                  </c15:fullRef>
                </c:ext>
              </c:extLst>
              <c:f>('referent - organisme - axe de r'!$B$59,'referent - organisme - axe de r'!$D$59:$L$59,'referent - organisme - axe de r'!$N$59:$Z$59)</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numCache>
            </c:numRef>
          </c:val>
          <c:extLst>
            <c:ext xmlns:c16="http://schemas.microsoft.com/office/drawing/2014/chart" uri="{C3380CC4-5D6E-409C-BE32-E72D297353CC}">
              <c16:uniqueId val="{00000038-4A60-4955-89F6-AA166C3021DA}"/>
            </c:ext>
          </c:extLst>
        </c:ser>
        <c:dLbls>
          <c:showLegendKey val="0"/>
          <c:showVal val="0"/>
          <c:showCatName val="0"/>
          <c:showSerName val="0"/>
          <c:showPercent val="0"/>
          <c:showBubbleSize val="0"/>
        </c:dLbls>
        <c:gapWidth val="55"/>
        <c:overlap val="100"/>
        <c:axId val="1306079008"/>
        <c:axId val="1306078024"/>
        <c:extLst>
          <c:ext xmlns:c15="http://schemas.microsoft.com/office/drawing/2012/chart" uri="{02D57815-91ED-43cb-92C2-25804820EDAC}">
            <c15:filteredBarSeries>
              <c15:ser>
                <c:idx val="16"/>
                <c:order val="16"/>
                <c:tx>
                  <c:strRef>
                    <c:extLst>
                      <c:ext uri="{02D57815-91ED-43cb-92C2-25804820EDAC}">
                        <c15:formulaRef>
                          <c15:sqref>'referent - organisme - axe de r'!$A$18</c15:sqref>
                        </c15:formulaRef>
                      </c:ext>
                    </c:extLst>
                    <c:strCache>
                      <c:ptCount val="1"/>
                      <c:pt idx="0">
                        <c:v>C-RAU - Gembloux Agro Bio-Tech - Université de Liège</c:v>
                      </c:pt>
                    </c:strCache>
                  </c:strRef>
                </c:tx>
                <c:spPr>
                  <a:solidFill>
                    <a:schemeClr val="accent5">
                      <a:lumMod val="80000"/>
                      <a:lumOff val="20000"/>
                    </a:schemeClr>
                  </a:solidFill>
                  <a:ln>
                    <a:noFill/>
                  </a:ln>
                  <a:effectLst/>
                </c:spPr>
                <c:invertIfNegative val="0"/>
                <c:cat>
                  <c:strRef>
                    <c:extLst>
                      <c:ext uri="{02D57815-91ED-43cb-92C2-25804820EDAC}">
                        <c15:fullRef>
                          <c15:sqref>'referent - organisme - axe de r'!$B$1:$Z$1</c15:sqref>
                        </c15:fullRef>
                        <c15:formulaRef>
                          <c15:sqref>('referent - organisme - axe de r'!$B$1,'referent - organisme - axe de r'!$D$1:$L$1,'referent - organisme - axe de r'!$N$1:$Z$1)</c15:sqref>
                        </c15:formulaRef>
                      </c:ext>
                    </c:extLst>
                    <c:strCache>
                      <c:ptCount val="23"/>
                      <c:pt idx="0">
                        <c:v>Air : pollution, gestion, qualité, altération</c:v>
                      </c:pt>
                      <c:pt idx="1">
                        <c:v>Biodiversité</c:v>
                      </c:pt>
                      <c:pt idx="2">
                        <c:v>Biopesticide, biocontrôle, agriculture biologique</c:v>
                      </c:pt>
                      <c:pt idx="3">
                        <c:v>Communication</c:v>
                      </c:pt>
                      <c:pt idx="4">
                        <c:v>Contrôle des maladies, gestion des ravageurs</c:v>
                      </c:pt>
                      <c:pt idx="5">
                        <c:v>Eau : pollution, gestion, qualité, altération</c:v>
                      </c:pt>
                      <c:pt idx="6">
                        <c:v>Ecotoxicologie</c:v>
                      </c:pt>
                      <c:pt idx="7">
                        <c:v>Encadrement, conseil, valorisation</c:v>
                      </c:pt>
                      <c:pt idx="8">
                        <c:v>Epidémiologie, phytopathologie</c:v>
                      </c:pt>
                      <c:pt idx="9">
                        <c:v>Espace naturel</c:v>
                      </c:pt>
                      <c:pt idx="10">
                        <c:v>Gestion agricole</c:v>
                      </c:pt>
                      <c:pt idx="11">
                        <c:v>Gestion intégrée et durable des ressources naturelles</c:v>
                      </c:pt>
                      <c:pt idx="12">
                        <c:v>Industrie agroalimentaire (production, rendement, déchet) </c:v>
                      </c:pt>
                      <c:pt idx="13">
                        <c:v>Ingénierie agricole, développement d’outils</c:v>
                      </c:pt>
                      <c:pt idx="14">
                        <c:v>Législation</c:v>
                      </c:pt>
                      <c:pt idx="15">
                        <c:v>Produit phytopharmaceutique autorisé en agriculture biologique</c:v>
                      </c:pt>
                      <c:pt idx="16">
                        <c:v>Recherche fondamentale</c:v>
                      </c:pt>
                      <c:pt idx="17">
                        <c:v>Recherche statistique, bioinformatique</c:v>
                      </c:pt>
                      <c:pt idx="18">
                        <c:v>Résistance aux produits phytopharmaceutiques</c:v>
                      </c:pt>
                      <c:pt idx="19">
                        <c:v>Santé: toxicologie, protection des utilisateurs, consommateurs, riverains</c:v>
                      </c:pt>
                      <c:pt idx="20">
                        <c:v>Sol et fertilisation : pollution, gestion, qualité, fertilisation, altération</c:v>
                      </c:pt>
                      <c:pt idx="21">
                        <c:v>Technique de lutte alternative</c:v>
                      </c:pt>
                      <c:pt idx="22">
                        <c:v>Utilisation de produit phytopharmaceutique</c:v>
                      </c:pt>
                    </c:strCache>
                  </c:strRef>
                </c:cat>
                <c:val>
                  <c:numRef>
                    <c:extLst>
                      <c:ext uri="{02D57815-91ED-43cb-92C2-25804820EDAC}">
                        <c15:fullRef>
                          <c15:sqref>'referent - organisme - axe de r'!$B$18:$Z$18</c15:sqref>
                        </c15:fullRef>
                        <c15:formulaRef>
                          <c15:sqref>('referent - organisme - axe de r'!$B$18,'referent - organisme - axe de r'!$D$18:$L$18,'referent - organisme - axe de r'!$N$18:$Z$18)</c15:sqref>
                        </c15:formulaRef>
                      </c:ext>
                    </c:extLst>
                    <c:numCache>
                      <c:formatCode>General</c:formatCode>
                      <c:ptCount val="23"/>
                      <c:pt idx="0">
                        <c:v>0</c:v>
                      </c:pt>
                      <c:pt idx="1">
                        <c:v>0</c:v>
                      </c:pt>
                      <c:pt idx="2">
                        <c:v>0</c:v>
                      </c:pt>
                      <c:pt idx="3">
                        <c:v>0</c:v>
                      </c:pt>
                      <c:pt idx="4">
                        <c:v>0</c:v>
                      </c:pt>
                      <c:pt idx="5">
                        <c:v>0</c:v>
                      </c:pt>
                      <c:pt idx="6">
                        <c:v>0</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39-4A60-4955-89F6-AA166C3021DA}"/>
                  </c:ext>
                </c:extLst>
              </c15:ser>
            </c15:filteredBarSeries>
          </c:ext>
        </c:extLst>
      </c:barChart>
      <c:catAx>
        <c:axId val="1306079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78024"/>
        <c:crosses val="autoZero"/>
        <c:auto val="1"/>
        <c:lblAlgn val="ctr"/>
        <c:lblOffset val="100"/>
        <c:noMultiLvlLbl val="0"/>
      </c:catAx>
      <c:valAx>
        <c:axId val="1306078024"/>
        <c:scaling>
          <c:orientation val="minMax"/>
          <c:max val="27"/>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79008"/>
        <c:crosses val="autoZero"/>
        <c:crossBetween val="between"/>
      </c:valAx>
      <c:spPr>
        <a:noFill/>
        <a:ln>
          <a:noFill/>
        </a:ln>
        <a:effectLst/>
      </c:spPr>
    </c:plotArea>
    <c:legend>
      <c:legendPos val="r"/>
      <c:layout>
        <c:manualLayout>
          <c:xMode val="edge"/>
          <c:yMode val="edge"/>
          <c:x val="0.84144409102142248"/>
          <c:y val="0.1388908309391918"/>
          <c:w val="0.15062841127604124"/>
          <c:h val="0.849043075037029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spc="20" baseline="0">
                <a:solidFill>
                  <a:schemeClr val="tx1">
                    <a:lumMod val="50000"/>
                    <a:lumOff val="50000"/>
                  </a:schemeClr>
                </a:solidFill>
                <a:latin typeface="+mn-lt"/>
                <a:ea typeface="+mn-ea"/>
                <a:cs typeface="+mn-cs"/>
              </a:defRPr>
            </a:pPr>
            <a:r>
              <a:rPr lang="en-US" b="1"/>
              <a:t>Répartition</a:t>
            </a:r>
            <a:r>
              <a:rPr lang="en-US" b="1" baseline="0"/>
              <a:t> </a:t>
            </a:r>
          </a:p>
          <a:p>
            <a:pPr>
              <a:defRPr b="1"/>
            </a:pPr>
            <a:r>
              <a:rPr lang="en-US" b="1" baseline="0"/>
              <a:t>des axes de recherche</a:t>
            </a:r>
            <a:endParaRPr lang="en-US" b="1"/>
          </a:p>
        </c:rich>
      </c:tx>
      <c:layout>
        <c:manualLayout>
          <c:xMode val="edge"/>
          <c:yMode val="edge"/>
          <c:x val="0.45236130010042364"/>
          <c:y val="0.4553340930395276"/>
        </c:manualLayout>
      </c:layout>
      <c:overlay val="0"/>
      <c:spPr>
        <a:noFill/>
        <a:ln>
          <a:noFill/>
        </a:ln>
        <a:effectLst/>
      </c:spPr>
      <c:txPr>
        <a:bodyPr rot="0" spcFirstLastPara="1" vertOverflow="ellipsis" vert="horz" wrap="square" anchor="ctr" anchorCtr="1"/>
        <a:lstStyle/>
        <a:p>
          <a:pPr>
            <a:defRPr sz="1400" b="1"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6590529905287102"/>
          <c:y val="8.8258590721318128E-2"/>
          <c:w val="0.53647947638301585"/>
          <c:h val="0.85092953448647568"/>
        </c:manualLayout>
      </c:layout>
      <c:pieChart>
        <c:varyColors val="1"/>
        <c:ser>
          <c:idx val="0"/>
          <c:order val="0"/>
          <c:tx>
            <c:strRef>
              <c:f>'% axe de recherche'!$C$1</c:f>
              <c:strCache>
                <c:ptCount val="1"/>
                <c:pt idx="0">
                  <c:v>Pourcentage</c:v>
                </c:pt>
              </c:strCache>
            </c:strRef>
          </c:tx>
          <c:explosion val="50"/>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E81D-4D82-8F6D-78EA665707C5}"/>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3-E81D-4D82-8F6D-78EA665707C5}"/>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5-E81D-4D82-8F6D-78EA665707C5}"/>
              </c:ext>
            </c:extLst>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extLst>
              <c:ext xmlns:c16="http://schemas.microsoft.com/office/drawing/2014/chart" uri="{C3380CC4-5D6E-409C-BE32-E72D297353CC}">
                <c16:uniqueId val="{00000007-E81D-4D82-8F6D-78EA665707C5}"/>
              </c:ext>
            </c:extLst>
          </c:dPt>
          <c:dPt>
            <c:idx val="4"/>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09-E81D-4D82-8F6D-78EA665707C5}"/>
              </c:ext>
            </c:extLst>
          </c:dPt>
          <c:dPt>
            <c:idx val="5"/>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B-E81D-4D82-8F6D-78EA665707C5}"/>
              </c:ext>
            </c:extLst>
          </c:dPt>
          <c:dPt>
            <c:idx val="6"/>
            <c:bubble3D val="0"/>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extLst>
              <c:ext xmlns:c16="http://schemas.microsoft.com/office/drawing/2014/chart" uri="{C3380CC4-5D6E-409C-BE32-E72D297353CC}">
                <c16:uniqueId val="{0000000D-E81D-4D82-8F6D-78EA665707C5}"/>
              </c:ext>
            </c:extLst>
          </c:dPt>
          <c:dPt>
            <c:idx val="7"/>
            <c:bubble3D val="0"/>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extLst>
              <c:ext xmlns:c16="http://schemas.microsoft.com/office/drawing/2014/chart" uri="{C3380CC4-5D6E-409C-BE32-E72D297353CC}">
                <c16:uniqueId val="{0000000F-E81D-4D82-8F6D-78EA665707C5}"/>
              </c:ext>
            </c:extLst>
          </c:dPt>
          <c:dPt>
            <c:idx val="8"/>
            <c:bubble3D val="0"/>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c:spPr>
            <c:extLst>
              <c:ext xmlns:c16="http://schemas.microsoft.com/office/drawing/2014/chart" uri="{C3380CC4-5D6E-409C-BE32-E72D297353CC}">
                <c16:uniqueId val="{00000011-E81D-4D82-8F6D-78EA665707C5}"/>
              </c:ext>
            </c:extLst>
          </c:dPt>
          <c:dPt>
            <c:idx val="9"/>
            <c:bubble3D val="0"/>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c:spPr>
            <c:extLst>
              <c:ext xmlns:c16="http://schemas.microsoft.com/office/drawing/2014/chart" uri="{C3380CC4-5D6E-409C-BE32-E72D297353CC}">
                <c16:uniqueId val="{00000013-E81D-4D82-8F6D-78EA665707C5}"/>
              </c:ext>
            </c:extLst>
          </c:dPt>
          <c:dPt>
            <c:idx val="10"/>
            <c:bubble3D val="0"/>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c:spPr>
            <c:extLst>
              <c:ext xmlns:c16="http://schemas.microsoft.com/office/drawing/2014/chart" uri="{C3380CC4-5D6E-409C-BE32-E72D297353CC}">
                <c16:uniqueId val="{00000015-E81D-4D82-8F6D-78EA665707C5}"/>
              </c:ext>
            </c:extLst>
          </c:dPt>
          <c:dPt>
            <c:idx val="11"/>
            <c:bubble3D val="0"/>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c:spPr>
            <c:extLst>
              <c:ext xmlns:c16="http://schemas.microsoft.com/office/drawing/2014/chart" uri="{C3380CC4-5D6E-409C-BE32-E72D297353CC}">
                <c16:uniqueId val="{00000017-E81D-4D82-8F6D-78EA665707C5}"/>
              </c:ext>
            </c:extLst>
          </c:dPt>
          <c:dPt>
            <c:idx val="12"/>
            <c:bubble3D val="0"/>
            <c:spPr>
              <a:gradFill rotWithShape="1">
                <a:gsLst>
                  <a:gs pos="0">
                    <a:schemeClr val="accent1">
                      <a:lumMod val="80000"/>
                      <a:lumOff val="20000"/>
                      <a:lumMod val="110000"/>
                      <a:satMod val="105000"/>
                      <a:tint val="67000"/>
                    </a:schemeClr>
                  </a:gs>
                  <a:gs pos="50000">
                    <a:schemeClr val="accent1">
                      <a:lumMod val="80000"/>
                      <a:lumOff val="20000"/>
                      <a:lumMod val="105000"/>
                      <a:satMod val="103000"/>
                      <a:tint val="73000"/>
                    </a:schemeClr>
                  </a:gs>
                  <a:gs pos="100000">
                    <a:schemeClr val="accent1">
                      <a:lumMod val="80000"/>
                      <a:lumOff val="20000"/>
                      <a:lumMod val="105000"/>
                      <a:satMod val="109000"/>
                      <a:tint val="81000"/>
                    </a:schemeClr>
                  </a:gs>
                </a:gsLst>
                <a:lin ang="5400000" scaled="0"/>
              </a:gradFill>
              <a:ln w="9525" cap="flat" cmpd="sng" algn="ctr">
                <a:solidFill>
                  <a:schemeClr val="accent1">
                    <a:lumMod val="80000"/>
                    <a:lumOff val="20000"/>
                    <a:shade val="95000"/>
                  </a:schemeClr>
                </a:solidFill>
                <a:round/>
              </a:ln>
              <a:effectLst/>
            </c:spPr>
            <c:extLst>
              <c:ext xmlns:c16="http://schemas.microsoft.com/office/drawing/2014/chart" uri="{C3380CC4-5D6E-409C-BE32-E72D297353CC}">
                <c16:uniqueId val="{00000019-E81D-4D82-8F6D-78EA665707C5}"/>
              </c:ext>
            </c:extLst>
          </c:dPt>
          <c:dPt>
            <c:idx val="13"/>
            <c:bubble3D val="0"/>
            <c:spPr>
              <a:gradFill rotWithShape="1">
                <a:gsLst>
                  <a:gs pos="0">
                    <a:schemeClr val="accent2">
                      <a:lumMod val="80000"/>
                      <a:lumOff val="20000"/>
                      <a:lumMod val="110000"/>
                      <a:satMod val="105000"/>
                      <a:tint val="67000"/>
                    </a:schemeClr>
                  </a:gs>
                  <a:gs pos="50000">
                    <a:schemeClr val="accent2">
                      <a:lumMod val="80000"/>
                      <a:lumOff val="20000"/>
                      <a:lumMod val="105000"/>
                      <a:satMod val="103000"/>
                      <a:tint val="73000"/>
                    </a:schemeClr>
                  </a:gs>
                  <a:gs pos="100000">
                    <a:schemeClr val="accent2">
                      <a:lumMod val="80000"/>
                      <a:lumOff val="20000"/>
                      <a:lumMod val="105000"/>
                      <a:satMod val="109000"/>
                      <a:tint val="81000"/>
                    </a:schemeClr>
                  </a:gs>
                </a:gsLst>
                <a:lin ang="5400000" scaled="0"/>
              </a:gradFill>
              <a:ln w="9525" cap="flat" cmpd="sng" algn="ctr">
                <a:solidFill>
                  <a:schemeClr val="accent2">
                    <a:lumMod val="80000"/>
                    <a:lumOff val="20000"/>
                    <a:shade val="95000"/>
                  </a:schemeClr>
                </a:solidFill>
                <a:round/>
              </a:ln>
              <a:effectLst/>
            </c:spPr>
            <c:extLst>
              <c:ext xmlns:c16="http://schemas.microsoft.com/office/drawing/2014/chart" uri="{C3380CC4-5D6E-409C-BE32-E72D297353CC}">
                <c16:uniqueId val="{0000001B-E81D-4D82-8F6D-78EA665707C5}"/>
              </c:ext>
            </c:extLst>
          </c:dPt>
          <c:dPt>
            <c:idx val="14"/>
            <c:bubble3D val="0"/>
            <c:spPr>
              <a:gradFill rotWithShape="1">
                <a:gsLst>
                  <a:gs pos="0">
                    <a:schemeClr val="accent3">
                      <a:lumMod val="80000"/>
                      <a:lumOff val="20000"/>
                      <a:lumMod val="110000"/>
                      <a:satMod val="105000"/>
                      <a:tint val="67000"/>
                    </a:schemeClr>
                  </a:gs>
                  <a:gs pos="50000">
                    <a:schemeClr val="accent3">
                      <a:lumMod val="80000"/>
                      <a:lumOff val="20000"/>
                      <a:lumMod val="105000"/>
                      <a:satMod val="103000"/>
                      <a:tint val="73000"/>
                    </a:schemeClr>
                  </a:gs>
                  <a:gs pos="100000">
                    <a:schemeClr val="accent3">
                      <a:lumMod val="80000"/>
                      <a:lumOff val="20000"/>
                      <a:lumMod val="105000"/>
                      <a:satMod val="109000"/>
                      <a:tint val="81000"/>
                    </a:schemeClr>
                  </a:gs>
                </a:gsLst>
                <a:lin ang="5400000" scaled="0"/>
              </a:gradFill>
              <a:ln w="9525" cap="flat" cmpd="sng" algn="ctr">
                <a:solidFill>
                  <a:schemeClr val="accent3">
                    <a:lumMod val="80000"/>
                    <a:lumOff val="20000"/>
                    <a:shade val="95000"/>
                  </a:schemeClr>
                </a:solidFill>
                <a:round/>
              </a:ln>
              <a:effectLst/>
            </c:spPr>
            <c:extLst>
              <c:ext xmlns:c16="http://schemas.microsoft.com/office/drawing/2014/chart" uri="{C3380CC4-5D6E-409C-BE32-E72D297353CC}">
                <c16:uniqueId val="{0000001D-E81D-4D82-8F6D-78EA665707C5}"/>
              </c:ext>
            </c:extLst>
          </c:dPt>
          <c:dPt>
            <c:idx val="15"/>
            <c:bubble3D val="0"/>
            <c:spPr>
              <a:gradFill rotWithShape="1">
                <a:gsLst>
                  <a:gs pos="0">
                    <a:schemeClr val="accent4">
                      <a:lumMod val="80000"/>
                      <a:lumOff val="20000"/>
                      <a:lumMod val="110000"/>
                      <a:satMod val="105000"/>
                      <a:tint val="67000"/>
                    </a:schemeClr>
                  </a:gs>
                  <a:gs pos="50000">
                    <a:schemeClr val="accent4">
                      <a:lumMod val="80000"/>
                      <a:lumOff val="20000"/>
                      <a:lumMod val="105000"/>
                      <a:satMod val="103000"/>
                      <a:tint val="73000"/>
                    </a:schemeClr>
                  </a:gs>
                  <a:gs pos="100000">
                    <a:schemeClr val="accent4">
                      <a:lumMod val="80000"/>
                      <a:lumOff val="20000"/>
                      <a:lumMod val="105000"/>
                      <a:satMod val="109000"/>
                      <a:tint val="81000"/>
                    </a:schemeClr>
                  </a:gs>
                </a:gsLst>
                <a:lin ang="5400000" scaled="0"/>
              </a:gradFill>
              <a:ln w="9525" cap="flat" cmpd="sng" algn="ctr">
                <a:solidFill>
                  <a:schemeClr val="accent4">
                    <a:lumMod val="80000"/>
                    <a:lumOff val="20000"/>
                    <a:shade val="95000"/>
                  </a:schemeClr>
                </a:solidFill>
                <a:round/>
              </a:ln>
              <a:effectLst/>
            </c:spPr>
            <c:extLst>
              <c:ext xmlns:c16="http://schemas.microsoft.com/office/drawing/2014/chart" uri="{C3380CC4-5D6E-409C-BE32-E72D297353CC}">
                <c16:uniqueId val="{0000001F-E81D-4D82-8F6D-78EA665707C5}"/>
              </c:ext>
            </c:extLst>
          </c:dPt>
          <c:dPt>
            <c:idx val="16"/>
            <c:bubble3D val="0"/>
            <c:spPr>
              <a:gradFill rotWithShape="1">
                <a:gsLst>
                  <a:gs pos="0">
                    <a:schemeClr val="accent5">
                      <a:lumMod val="80000"/>
                      <a:lumOff val="20000"/>
                      <a:lumMod val="110000"/>
                      <a:satMod val="105000"/>
                      <a:tint val="67000"/>
                    </a:schemeClr>
                  </a:gs>
                  <a:gs pos="50000">
                    <a:schemeClr val="accent5">
                      <a:lumMod val="80000"/>
                      <a:lumOff val="20000"/>
                      <a:lumMod val="105000"/>
                      <a:satMod val="103000"/>
                      <a:tint val="73000"/>
                    </a:schemeClr>
                  </a:gs>
                  <a:gs pos="100000">
                    <a:schemeClr val="accent5">
                      <a:lumMod val="80000"/>
                      <a:lumOff val="20000"/>
                      <a:lumMod val="105000"/>
                      <a:satMod val="109000"/>
                      <a:tint val="81000"/>
                    </a:schemeClr>
                  </a:gs>
                </a:gsLst>
                <a:lin ang="5400000" scaled="0"/>
              </a:gradFill>
              <a:ln w="9525" cap="flat" cmpd="sng" algn="ctr">
                <a:solidFill>
                  <a:schemeClr val="accent5">
                    <a:lumMod val="80000"/>
                    <a:lumOff val="20000"/>
                    <a:shade val="95000"/>
                  </a:schemeClr>
                </a:solidFill>
                <a:round/>
              </a:ln>
              <a:effectLst/>
            </c:spPr>
            <c:extLst>
              <c:ext xmlns:c16="http://schemas.microsoft.com/office/drawing/2014/chart" uri="{C3380CC4-5D6E-409C-BE32-E72D297353CC}">
                <c16:uniqueId val="{00000021-E81D-4D82-8F6D-78EA665707C5}"/>
              </c:ext>
            </c:extLst>
          </c:dPt>
          <c:dPt>
            <c:idx val="17"/>
            <c:bubble3D val="0"/>
            <c:spPr>
              <a:gradFill rotWithShape="1">
                <a:gsLst>
                  <a:gs pos="0">
                    <a:schemeClr val="accent6">
                      <a:lumMod val="80000"/>
                      <a:lumOff val="20000"/>
                      <a:lumMod val="110000"/>
                      <a:satMod val="105000"/>
                      <a:tint val="67000"/>
                    </a:schemeClr>
                  </a:gs>
                  <a:gs pos="50000">
                    <a:schemeClr val="accent6">
                      <a:lumMod val="80000"/>
                      <a:lumOff val="20000"/>
                      <a:lumMod val="105000"/>
                      <a:satMod val="103000"/>
                      <a:tint val="73000"/>
                    </a:schemeClr>
                  </a:gs>
                  <a:gs pos="100000">
                    <a:schemeClr val="accent6">
                      <a:lumMod val="80000"/>
                      <a:lumOff val="20000"/>
                      <a:lumMod val="105000"/>
                      <a:satMod val="109000"/>
                      <a:tint val="81000"/>
                    </a:schemeClr>
                  </a:gs>
                </a:gsLst>
                <a:lin ang="5400000" scaled="0"/>
              </a:gradFill>
              <a:ln w="9525" cap="flat" cmpd="sng" algn="ctr">
                <a:solidFill>
                  <a:schemeClr val="accent6">
                    <a:lumMod val="80000"/>
                    <a:lumOff val="20000"/>
                    <a:shade val="95000"/>
                  </a:schemeClr>
                </a:solidFill>
                <a:round/>
              </a:ln>
              <a:effectLst/>
            </c:spPr>
            <c:extLst>
              <c:ext xmlns:c16="http://schemas.microsoft.com/office/drawing/2014/chart" uri="{C3380CC4-5D6E-409C-BE32-E72D297353CC}">
                <c16:uniqueId val="{00000023-E81D-4D82-8F6D-78EA665707C5}"/>
              </c:ext>
            </c:extLst>
          </c:dPt>
          <c:dPt>
            <c:idx val="18"/>
            <c:bubble3D val="0"/>
            <c:spPr>
              <a:gradFill rotWithShape="1">
                <a:gsLst>
                  <a:gs pos="0">
                    <a:schemeClr val="accent1">
                      <a:lumMod val="80000"/>
                      <a:lumMod val="110000"/>
                      <a:satMod val="105000"/>
                      <a:tint val="67000"/>
                    </a:schemeClr>
                  </a:gs>
                  <a:gs pos="50000">
                    <a:schemeClr val="accent1">
                      <a:lumMod val="80000"/>
                      <a:lumMod val="105000"/>
                      <a:satMod val="103000"/>
                      <a:tint val="73000"/>
                    </a:schemeClr>
                  </a:gs>
                  <a:gs pos="100000">
                    <a:schemeClr val="accent1">
                      <a:lumMod val="80000"/>
                      <a:lumMod val="105000"/>
                      <a:satMod val="109000"/>
                      <a:tint val="81000"/>
                    </a:schemeClr>
                  </a:gs>
                </a:gsLst>
                <a:lin ang="5400000" scaled="0"/>
              </a:gradFill>
              <a:ln w="9525" cap="flat" cmpd="sng" algn="ctr">
                <a:solidFill>
                  <a:schemeClr val="accent1">
                    <a:lumMod val="80000"/>
                    <a:shade val="95000"/>
                  </a:schemeClr>
                </a:solidFill>
                <a:round/>
              </a:ln>
              <a:effectLst/>
            </c:spPr>
            <c:extLst>
              <c:ext xmlns:c16="http://schemas.microsoft.com/office/drawing/2014/chart" uri="{C3380CC4-5D6E-409C-BE32-E72D297353CC}">
                <c16:uniqueId val="{00000025-E81D-4D82-8F6D-78EA665707C5}"/>
              </c:ext>
            </c:extLst>
          </c:dPt>
          <c:dPt>
            <c:idx val="19"/>
            <c:bubble3D val="0"/>
            <c:spPr>
              <a:gradFill rotWithShape="1">
                <a:gsLst>
                  <a:gs pos="0">
                    <a:schemeClr val="accent2">
                      <a:lumMod val="80000"/>
                      <a:lumMod val="110000"/>
                      <a:satMod val="105000"/>
                      <a:tint val="67000"/>
                    </a:schemeClr>
                  </a:gs>
                  <a:gs pos="50000">
                    <a:schemeClr val="accent2">
                      <a:lumMod val="80000"/>
                      <a:lumMod val="105000"/>
                      <a:satMod val="103000"/>
                      <a:tint val="73000"/>
                    </a:schemeClr>
                  </a:gs>
                  <a:gs pos="100000">
                    <a:schemeClr val="accent2">
                      <a:lumMod val="80000"/>
                      <a:lumMod val="105000"/>
                      <a:satMod val="109000"/>
                      <a:tint val="81000"/>
                    </a:schemeClr>
                  </a:gs>
                </a:gsLst>
                <a:lin ang="5400000" scaled="0"/>
              </a:gradFill>
              <a:ln w="9525" cap="flat" cmpd="sng" algn="ctr">
                <a:solidFill>
                  <a:schemeClr val="accent2">
                    <a:lumMod val="80000"/>
                    <a:shade val="95000"/>
                  </a:schemeClr>
                </a:solidFill>
                <a:round/>
              </a:ln>
              <a:effectLst/>
            </c:spPr>
            <c:extLst>
              <c:ext xmlns:c16="http://schemas.microsoft.com/office/drawing/2014/chart" uri="{C3380CC4-5D6E-409C-BE32-E72D297353CC}">
                <c16:uniqueId val="{00000002-F4B2-40D1-AA5D-8BF7F11C9340}"/>
              </c:ext>
            </c:extLst>
          </c:dPt>
          <c:dPt>
            <c:idx val="20"/>
            <c:bubble3D val="0"/>
            <c:spPr>
              <a:gradFill rotWithShape="1">
                <a:gsLst>
                  <a:gs pos="0">
                    <a:schemeClr val="accent3">
                      <a:lumMod val="80000"/>
                      <a:lumMod val="110000"/>
                      <a:satMod val="105000"/>
                      <a:tint val="67000"/>
                    </a:schemeClr>
                  </a:gs>
                  <a:gs pos="50000">
                    <a:schemeClr val="accent3">
                      <a:lumMod val="80000"/>
                      <a:lumMod val="105000"/>
                      <a:satMod val="103000"/>
                      <a:tint val="73000"/>
                    </a:schemeClr>
                  </a:gs>
                  <a:gs pos="100000">
                    <a:schemeClr val="accent3">
                      <a:lumMod val="80000"/>
                      <a:lumMod val="105000"/>
                      <a:satMod val="109000"/>
                      <a:tint val="81000"/>
                    </a:schemeClr>
                  </a:gs>
                </a:gsLst>
                <a:lin ang="5400000" scaled="0"/>
              </a:gradFill>
              <a:ln w="9525" cap="flat" cmpd="sng" algn="ctr">
                <a:solidFill>
                  <a:schemeClr val="accent3">
                    <a:lumMod val="80000"/>
                    <a:shade val="95000"/>
                  </a:schemeClr>
                </a:solidFill>
                <a:round/>
              </a:ln>
              <a:effectLst/>
            </c:spPr>
            <c:extLst>
              <c:ext xmlns:c16="http://schemas.microsoft.com/office/drawing/2014/chart" uri="{C3380CC4-5D6E-409C-BE32-E72D297353CC}">
                <c16:uniqueId val="{00000029-E81D-4D82-8F6D-78EA665707C5}"/>
              </c:ext>
            </c:extLst>
          </c:dPt>
          <c:dPt>
            <c:idx val="21"/>
            <c:bubble3D val="0"/>
            <c:spPr>
              <a:gradFill rotWithShape="1">
                <a:gsLst>
                  <a:gs pos="0">
                    <a:schemeClr val="accent4">
                      <a:lumMod val="80000"/>
                      <a:lumMod val="110000"/>
                      <a:satMod val="105000"/>
                      <a:tint val="67000"/>
                    </a:schemeClr>
                  </a:gs>
                  <a:gs pos="50000">
                    <a:schemeClr val="accent4">
                      <a:lumMod val="80000"/>
                      <a:lumMod val="105000"/>
                      <a:satMod val="103000"/>
                      <a:tint val="73000"/>
                    </a:schemeClr>
                  </a:gs>
                  <a:gs pos="100000">
                    <a:schemeClr val="accent4">
                      <a:lumMod val="80000"/>
                      <a:lumMod val="105000"/>
                      <a:satMod val="109000"/>
                      <a:tint val="81000"/>
                    </a:schemeClr>
                  </a:gs>
                </a:gsLst>
                <a:lin ang="5400000" scaled="0"/>
              </a:gradFill>
              <a:ln w="9525" cap="flat" cmpd="sng" algn="ctr">
                <a:solidFill>
                  <a:schemeClr val="accent4">
                    <a:lumMod val="80000"/>
                    <a:shade val="95000"/>
                  </a:schemeClr>
                </a:solidFill>
                <a:round/>
              </a:ln>
              <a:effectLst/>
            </c:spPr>
            <c:extLst>
              <c:ext xmlns:c16="http://schemas.microsoft.com/office/drawing/2014/chart" uri="{C3380CC4-5D6E-409C-BE32-E72D297353CC}">
                <c16:uniqueId val="{00000001-F4B2-40D1-AA5D-8BF7F11C9340}"/>
              </c:ext>
            </c:extLst>
          </c:dPt>
          <c:dLbls>
            <c:dLbl>
              <c:idx val="21"/>
              <c:layout>
                <c:manualLayout>
                  <c:x val="0.28946637052394059"/>
                  <c:y val="5.3132524506842492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F4B2-40D1-AA5D-8BF7F11C934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 axe de recherche'!$A$2:$A$23</c:f>
              <c:strCache>
                <c:ptCount val="22"/>
                <c:pt idx="0">
                  <c:v>Technique de lutte alternative</c:v>
                </c:pt>
                <c:pt idx="1">
                  <c:v>Ingénierie agricole, développement d’outils</c:v>
                </c:pt>
                <c:pt idx="2">
                  <c:v>Industrie agroalimentaire (production, rendement, déchet) </c:v>
                </c:pt>
                <c:pt idx="3">
                  <c:v>Sol et fertilisation : pollution, gestion, qualité, fertilisation, altération</c:v>
                </c:pt>
                <c:pt idx="4">
                  <c:v>Recherche fondamentale</c:v>
                </c:pt>
                <c:pt idx="5">
                  <c:v>Utilisation de produit phytopharmaceutique</c:v>
                </c:pt>
                <c:pt idx="6">
                  <c:v>Eau : pollution, gestion, qualité, altération</c:v>
                </c:pt>
                <c:pt idx="7">
                  <c:v>Contrôle des maladies, gestion des ravageurs</c:v>
                </c:pt>
                <c:pt idx="8">
                  <c:v>Biopesticide, biocontrôle, agriculture biologique</c:v>
                </c:pt>
                <c:pt idx="9">
                  <c:v>Santé: toxicologie, protection des utilisateurs, consommateurs, riverains</c:v>
                </c:pt>
                <c:pt idx="10">
                  <c:v>Encadrement, conseil, valorisation</c:v>
                </c:pt>
                <c:pt idx="11">
                  <c:v>Epidémiologie, phytopathologie</c:v>
                </c:pt>
                <c:pt idx="12">
                  <c:v>Ecotoxicologie</c:v>
                </c:pt>
                <c:pt idx="13">
                  <c:v>Biodiversité</c:v>
                </c:pt>
                <c:pt idx="14">
                  <c:v>Gestion agricole</c:v>
                </c:pt>
                <c:pt idx="15">
                  <c:v>Produit phytopharmaceutique autorisés en agriculture biologique</c:v>
                </c:pt>
                <c:pt idx="16">
                  <c:v>Air : pollution, gestion, qualité, altération</c:v>
                </c:pt>
                <c:pt idx="17">
                  <c:v>Gestion intégrée et durable des ressources naturelles</c:v>
                </c:pt>
                <c:pt idx="18">
                  <c:v>Espace naturel</c:v>
                </c:pt>
                <c:pt idx="19">
                  <c:v>Recherche statistique, bioinformatique</c:v>
                </c:pt>
                <c:pt idx="20">
                  <c:v>Communication</c:v>
                </c:pt>
                <c:pt idx="21">
                  <c:v>Législation</c:v>
                </c:pt>
              </c:strCache>
            </c:strRef>
          </c:cat>
          <c:val>
            <c:numRef>
              <c:f>'% axe de recherche'!$C$2:$C$23</c:f>
              <c:numCache>
                <c:formatCode>0%</c:formatCode>
                <c:ptCount val="22"/>
                <c:pt idx="0">
                  <c:v>0.15758980301274622</c:v>
                </c:pt>
                <c:pt idx="1">
                  <c:v>0.15411355735805329</c:v>
                </c:pt>
                <c:pt idx="2">
                  <c:v>6.9524913093858637E-2</c:v>
                </c:pt>
                <c:pt idx="3">
                  <c:v>6.9524913093858637E-2</c:v>
                </c:pt>
                <c:pt idx="4">
                  <c:v>6.2572421784472768E-2</c:v>
                </c:pt>
                <c:pt idx="5">
                  <c:v>6.0254924681344149E-2</c:v>
                </c:pt>
                <c:pt idx="6">
                  <c:v>5.7937427578215531E-2</c:v>
                </c:pt>
                <c:pt idx="7">
                  <c:v>5.2143684820393978E-2</c:v>
                </c:pt>
                <c:pt idx="8">
                  <c:v>5.2143684820393978E-2</c:v>
                </c:pt>
                <c:pt idx="9">
                  <c:v>3.0127462340672075E-2</c:v>
                </c:pt>
                <c:pt idx="10">
                  <c:v>2.8968713789107765E-2</c:v>
                </c:pt>
                <c:pt idx="11">
                  <c:v>2.8968713789107765E-2</c:v>
                </c:pt>
                <c:pt idx="12">
                  <c:v>2.6651216685979143E-2</c:v>
                </c:pt>
                <c:pt idx="13">
                  <c:v>2.5492468134414831E-2</c:v>
                </c:pt>
                <c:pt idx="14">
                  <c:v>2.3174971031286212E-2</c:v>
                </c:pt>
                <c:pt idx="15">
                  <c:v>0</c:v>
                </c:pt>
                <c:pt idx="16">
                  <c:v>2.20162224797219E-2</c:v>
                </c:pt>
                <c:pt idx="17">
                  <c:v>2.20162224797219E-2</c:v>
                </c:pt>
                <c:pt idx="18">
                  <c:v>2.085747392815759E-2</c:v>
                </c:pt>
                <c:pt idx="19">
                  <c:v>1.5063731170336037E-2</c:v>
                </c:pt>
                <c:pt idx="20">
                  <c:v>9.2699884125144842E-3</c:v>
                </c:pt>
                <c:pt idx="21">
                  <c:v>6.9524913093858632E-3</c:v>
                </c:pt>
              </c:numCache>
            </c:numRef>
          </c:val>
          <c:extLst>
            <c:ext xmlns:c16="http://schemas.microsoft.com/office/drawing/2014/chart" uri="{C3380CC4-5D6E-409C-BE32-E72D297353CC}">
              <c16:uniqueId val="{00000000-F4B2-40D1-AA5D-8BF7F11C9340}"/>
            </c:ext>
          </c:extLst>
        </c:ser>
        <c:dLbls>
          <c:showLegendKey val="0"/>
          <c:showVal val="0"/>
          <c:showCatName val="1"/>
          <c:showSerName val="0"/>
          <c:showPercent val="1"/>
          <c:showBubbleSize val="0"/>
          <c:showLeaderLines val="1"/>
        </c:dLbls>
        <c:firstSliceAng val="11"/>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fr-BE"/>
              <a:t>la</a:t>
            </a:r>
            <a:r>
              <a:rPr lang="fr-BE" baseline="0"/>
              <a:t> distribution des thèmes</a:t>
            </a:r>
            <a:endParaRPr lang="fr-BE"/>
          </a:p>
        </c:rich>
      </c:tx>
      <c:layout>
        <c:manualLayout>
          <c:xMode val="edge"/>
          <c:yMode val="edge"/>
          <c:x val="0.72884765115935457"/>
          <c:y val="4.206099476510726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1.5610738411019308E-2"/>
          <c:y val="8.0642398145101102E-2"/>
          <c:w val="0.9611971890610449"/>
          <c:h val="0.54195877781648338"/>
        </c:manualLayout>
      </c:layout>
      <c:barChart>
        <c:barDir val="col"/>
        <c:grouping val="clustered"/>
        <c:varyColors val="0"/>
        <c:ser>
          <c:idx val="0"/>
          <c:order val="0"/>
          <c:tx>
            <c:strRef>
              <c:f>'% thème'!$A$2</c:f>
              <c:strCache>
                <c:ptCount val="1"/>
                <c:pt idx="0">
                  <c:v>encadrement scientifique et technique</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thème'!$C$2</c:f>
              <c:numCache>
                <c:formatCode>0%</c:formatCode>
                <c:ptCount val="1"/>
                <c:pt idx="0">
                  <c:v>0.28463476070528965</c:v>
                </c:pt>
              </c:numCache>
            </c:numRef>
          </c:val>
          <c:extLst>
            <c:ext xmlns:c16="http://schemas.microsoft.com/office/drawing/2014/chart" uri="{C3380CC4-5D6E-409C-BE32-E72D297353CC}">
              <c16:uniqueId val="{00000000-71A6-47AE-B139-3D69C78CEE87}"/>
            </c:ext>
          </c:extLst>
        </c:ser>
        <c:ser>
          <c:idx val="1"/>
          <c:order val="1"/>
          <c:tx>
            <c:strRef>
              <c:f>'% thème'!$A$3</c:f>
              <c:strCache>
                <c:ptCount val="1"/>
                <c:pt idx="0">
                  <c:v>résistance variétale</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thème'!$C$3</c:f>
              <c:numCache>
                <c:formatCode>0%</c:formatCode>
                <c:ptCount val="1"/>
                <c:pt idx="0">
                  <c:v>0.17380352644836272</c:v>
                </c:pt>
              </c:numCache>
            </c:numRef>
          </c:val>
          <c:extLst>
            <c:ext xmlns:c16="http://schemas.microsoft.com/office/drawing/2014/chart" uri="{C3380CC4-5D6E-409C-BE32-E72D297353CC}">
              <c16:uniqueId val="{00000001-71A6-47AE-B139-3D69C78CEE87}"/>
            </c:ext>
          </c:extLst>
        </c:ser>
        <c:ser>
          <c:idx val="2"/>
          <c:order val="2"/>
          <c:tx>
            <c:strRef>
              <c:f>'% thème'!$A$4</c:f>
              <c:strCache>
                <c:ptCount val="1"/>
                <c:pt idx="0">
                  <c:v>agriculture biologique</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thème'!$C$4</c:f>
              <c:numCache>
                <c:formatCode>0%</c:formatCode>
                <c:ptCount val="1"/>
                <c:pt idx="0">
                  <c:v>7.3047858942065488E-2</c:v>
                </c:pt>
              </c:numCache>
            </c:numRef>
          </c:val>
          <c:extLst>
            <c:ext xmlns:c16="http://schemas.microsoft.com/office/drawing/2014/chart" uri="{C3380CC4-5D6E-409C-BE32-E72D297353CC}">
              <c16:uniqueId val="{00000002-71A6-47AE-B139-3D69C78CEE87}"/>
            </c:ext>
          </c:extLst>
        </c:ser>
        <c:ser>
          <c:idx val="3"/>
          <c:order val="3"/>
          <c:tx>
            <c:strRef>
              <c:f>'% thème'!$A$5</c:f>
              <c:strCache>
                <c:ptCount val="1"/>
                <c:pt idx="0">
                  <c:v>produit phytopharmaceutique</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thème'!$C$5</c:f>
              <c:numCache>
                <c:formatCode>0%</c:formatCode>
                <c:ptCount val="1"/>
                <c:pt idx="0">
                  <c:v>7.0528967254408062E-2</c:v>
                </c:pt>
              </c:numCache>
            </c:numRef>
          </c:val>
          <c:extLst>
            <c:ext xmlns:c16="http://schemas.microsoft.com/office/drawing/2014/chart" uri="{C3380CC4-5D6E-409C-BE32-E72D297353CC}">
              <c16:uniqueId val="{00000003-71A6-47AE-B139-3D69C78CEE87}"/>
            </c:ext>
          </c:extLst>
        </c:ser>
        <c:ser>
          <c:idx val="4"/>
          <c:order val="4"/>
          <c:tx>
            <c:strRef>
              <c:f>'% thème'!$A$6</c:f>
              <c:strCache>
                <c:ptCount val="1"/>
                <c:pt idx="0">
                  <c:v>qualité de l'eau</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thème'!$C$6</c:f>
              <c:numCache>
                <c:formatCode>0%</c:formatCode>
                <c:ptCount val="1"/>
                <c:pt idx="0">
                  <c:v>3.7783375314861464E-2</c:v>
                </c:pt>
              </c:numCache>
            </c:numRef>
          </c:val>
          <c:extLst>
            <c:ext xmlns:c16="http://schemas.microsoft.com/office/drawing/2014/chart" uri="{C3380CC4-5D6E-409C-BE32-E72D297353CC}">
              <c16:uniqueId val="{00000004-71A6-47AE-B139-3D69C78CEE87}"/>
            </c:ext>
          </c:extLst>
        </c:ser>
        <c:ser>
          <c:idx val="5"/>
          <c:order val="5"/>
          <c:tx>
            <c:strRef>
              <c:f>'% thème'!$A$7</c:f>
              <c:strCache>
                <c:ptCount val="1"/>
                <c:pt idx="0">
                  <c:v>agriculture conventionnelle</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thème'!$C$7</c:f>
              <c:numCache>
                <c:formatCode>0%</c:formatCode>
                <c:ptCount val="1"/>
                <c:pt idx="0">
                  <c:v>3.5264483627204031E-2</c:v>
                </c:pt>
              </c:numCache>
            </c:numRef>
          </c:val>
          <c:extLst>
            <c:ext xmlns:c16="http://schemas.microsoft.com/office/drawing/2014/chart" uri="{C3380CC4-5D6E-409C-BE32-E72D297353CC}">
              <c16:uniqueId val="{00000005-71A6-47AE-B139-3D69C78CEE87}"/>
            </c:ext>
          </c:extLst>
        </c:ser>
        <c:ser>
          <c:idx val="6"/>
          <c:order val="6"/>
          <c:tx>
            <c:strRef>
              <c:f>'% thème'!$A$8</c:f>
              <c:strCache>
                <c:ptCount val="1"/>
                <c:pt idx="0">
                  <c:v>bonne pratique agricole</c:v>
                </c:pt>
              </c:strCache>
            </c:strRef>
          </c:tx>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thème'!$C$8</c:f>
              <c:numCache>
                <c:formatCode>0%</c:formatCode>
                <c:ptCount val="1"/>
                <c:pt idx="0">
                  <c:v>3.2745591939546598E-2</c:v>
                </c:pt>
              </c:numCache>
            </c:numRef>
          </c:val>
          <c:extLst>
            <c:ext xmlns:c16="http://schemas.microsoft.com/office/drawing/2014/chart" uri="{C3380CC4-5D6E-409C-BE32-E72D297353CC}">
              <c16:uniqueId val="{00000006-71A6-47AE-B139-3D69C78CEE87}"/>
            </c:ext>
          </c:extLst>
        </c:ser>
        <c:ser>
          <c:idx val="7"/>
          <c:order val="7"/>
          <c:tx>
            <c:strRef>
              <c:f>'% thème'!$A$9</c:f>
              <c:strCache>
                <c:ptCount val="1"/>
                <c:pt idx="0">
                  <c:v>protection phytosanitaire</c:v>
                </c:pt>
              </c:strCache>
            </c:strRef>
          </c:tx>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thème'!$C$9</c:f>
              <c:numCache>
                <c:formatCode>0%</c:formatCode>
                <c:ptCount val="1"/>
                <c:pt idx="0">
                  <c:v>3.0226700251889168E-2</c:v>
                </c:pt>
              </c:numCache>
            </c:numRef>
          </c:val>
          <c:extLst>
            <c:ext xmlns:c16="http://schemas.microsoft.com/office/drawing/2014/chart" uri="{C3380CC4-5D6E-409C-BE32-E72D297353CC}">
              <c16:uniqueId val="{00000007-71A6-47AE-B139-3D69C78CEE87}"/>
            </c:ext>
          </c:extLst>
        </c:ser>
        <c:ser>
          <c:idx val="8"/>
          <c:order val="8"/>
          <c:tx>
            <c:strRef>
              <c:f>'% thème'!$A$10</c:f>
              <c:strCache>
                <c:ptCount val="1"/>
                <c:pt idx="0">
                  <c:v>contrôle des maladies</c:v>
                </c:pt>
              </c:strCache>
            </c:strRef>
          </c:tx>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thème'!$C$10</c:f>
              <c:numCache>
                <c:formatCode>0%</c:formatCode>
                <c:ptCount val="1"/>
                <c:pt idx="0">
                  <c:v>2.7707808564231738E-2</c:v>
                </c:pt>
              </c:numCache>
            </c:numRef>
          </c:val>
          <c:extLst>
            <c:ext xmlns:c16="http://schemas.microsoft.com/office/drawing/2014/chart" uri="{C3380CC4-5D6E-409C-BE32-E72D297353CC}">
              <c16:uniqueId val="{00000008-71A6-47AE-B139-3D69C78CEE87}"/>
            </c:ext>
          </c:extLst>
        </c:ser>
        <c:ser>
          <c:idx val="9"/>
          <c:order val="9"/>
          <c:tx>
            <c:strRef>
              <c:f>'% thème'!$A$11</c:f>
              <c:strCache>
                <c:ptCount val="1"/>
                <c:pt idx="0">
                  <c:v>diagnostic</c:v>
                </c:pt>
              </c:strCache>
            </c:strRef>
          </c:tx>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thème'!$C$11</c:f>
              <c:numCache>
                <c:formatCode>0%</c:formatCode>
                <c:ptCount val="1"/>
                <c:pt idx="0">
                  <c:v>2.7707808564231738E-2</c:v>
                </c:pt>
              </c:numCache>
            </c:numRef>
          </c:val>
          <c:extLst>
            <c:ext xmlns:c16="http://schemas.microsoft.com/office/drawing/2014/chart" uri="{C3380CC4-5D6E-409C-BE32-E72D297353CC}">
              <c16:uniqueId val="{00000009-71A6-47AE-B139-3D69C78CEE87}"/>
            </c:ext>
          </c:extLst>
        </c:ser>
        <c:ser>
          <c:idx val="10"/>
          <c:order val="10"/>
          <c:tx>
            <c:strRef>
              <c:f>'% thème'!$A$12</c:f>
              <c:strCache>
                <c:ptCount val="1"/>
                <c:pt idx="0">
                  <c:v>protection biologique</c:v>
                </c:pt>
              </c:strCache>
            </c:strRef>
          </c:tx>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thème'!$C$12</c:f>
              <c:numCache>
                <c:formatCode>0%</c:formatCode>
                <c:ptCount val="1"/>
                <c:pt idx="0">
                  <c:v>2.5188916876574308E-2</c:v>
                </c:pt>
              </c:numCache>
            </c:numRef>
          </c:val>
          <c:extLst>
            <c:ext xmlns:c16="http://schemas.microsoft.com/office/drawing/2014/chart" uri="{C3380CC4-5D6E-409C-BE32-E72D297353CC}">
              <c16:uniqueId val="{0000000A-71A6-47AE-B139-3D69C78CEE87}"/>
            </c:ext>
          </c:extLst>
        </c:ser>
        <c:ser>
          <c:idx val="11"/>
          <c:order val="11"/>
          <c:tx>
            <c:strRef>
              <c:f>'% thème'!$A$13</c:f>
              <c:strCache>
                <c:ptCount val="1"/>
                <c:pt idx="0">
                  <c:v>qualité de l'air</c:v>
                </c:pt>
              </c:strCache>
            </c:strRef>
          </c:tx>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thème'!$C$13</c:f>
              <c:numCache>
                <c:formatCode>0%</c:formatCode>
                <c:ptCount val="1"/>
                <c:pt idx="0">
                  <c:v>2.0151133501259445E-2</c:v>
                </c:pt>
              </c:numCache>
            </c:numRef>
          </c:val>
          <c:extLst>
            <c:ext xmlns:c16="http://schemas.microsoft.com/office/drawing/2014/chart" uri="{C3380CC4-5D6E-409C-BE32-E72D297353CC}">
              <c16:uniqueId val="{0000000B-71A6-47AE-B139-3D69C78CEE87}"/>
            </c:ext>
          </c:extLst>
        </c:ser>
        <c:ser>
          <c:idx val="12"/>
          <c:order val="12"/>
          <c:tx>
            <c:strRef>
              <c:f>'% thème'!$A$14</c:f>
              <c:strCache>
                <c:ptCount val="1"/>
                <c:pt idx="0">
                  <c:v>OAD</c:v>
                </c:pt>
              </c:strCache>
            </c:strRef>
          </c:tx>
          <c:spPr>
            <a:gradFill rotWithShape="1">
              <a:gsLst>
                <a:gs pos="0">
                  <a:schemeClr val="accent1">
                    <a:lumMod val="80000"/>
                    <a:lumOff val="20000"/>
                    <a:lumMod val="110000"/>
                    <a:satMod val="105000"/>
                    <a:tint val="67000"/>
                  </a:schemeClr>
                </a:gs>
                <a:gs pos="50000">
                  <a:schemeClr val="accent1">
                    <a:lumMod val="80000"/>
                    <a:lumOff val="20000"/>
                    <a:lumMod val="105000"/>
                    <a:satMod val="103000"/>
                    <a:tint val="73000"/>
                  </a:schemeClr>
                </a:gs>
                <a:gs pos="100000">
                  <a:schemeClr val="accent1">
                    <a:lumMod val="80000"/>
                    <a:lumOff val="20000"/>
                    <a:lumMod val="105000"/>
                    <a:satMod val="109000"/>
                    <a:tint val="81000"/>
                  </a:schemeClr>
                </a:gs>
              </a:gsLst>
              <a:lin ang="5400000" scaled="0"/>
            </a:gradFill>
            <a:ln w="9525" cap="flat" cmpd="sng" algn="ctr">
              <a:solidFill>
                <a:schemeClr val="accent1">
                  <a:lumMod val="80000"/>
                  <a:lumOff val="2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thème'!$C$14</c:f>
              <c:numCache>
                <c:formatCode>0%</c:formatCode>
                <c:ptCount val="1"/>
                <c:pt idx="0">
                  <c:v>2.0151133501259445E-2</c:v>
                </c:pt>
              </c:numCache>
            </c:numRef>
          </c:val>
          <c:extLst>
            <c:ext xmlns:c16="http://schemas.microsoft.com/office/drawing/2014/chart" uri="{C3380CC4-5D6E-409C-BE32-E72D297353CC}">
              <c16:uniqueId val="{0000000C-71A6-47AE-B139-3D69C78CEE87}"/>
            </c:ext>
          </c:extLst>
        </c:ser>
        <c:ser>
          <c:idx val="13"/>
          <c:order val="13"/>
          <c:tx>
            <c:strRef>
              <c:f>'% thème'!$A$15</c:f>
              <c:strCache>
                <c:ptCount val="1"/>
                <c:pt idx="0">
                  <c:v>essai variétal</c:v>
                </c:pt>
              </c:strCache>
            </c:strRef>
          </c:tx>
          <c:spPr>
            <a:gradFill rotWithShape="1">
              <a:gsLst>
                <a:gs pos="0">
                  <a:schemeClr val="accent2">
                    <a:lumMod val="80000"/>
                    <a:lumOff val="20000"/>
                    <a:lumMod val="110000"/>
                    <a:satMod val="105000"/>
                    <a:tint val="67000"/>
                  </a:schemeClr>
                </a:gs>
                <a:gs pos="50000">
                  <a:schemeClr val="accent2">
                    <a:lumMod val="80000"/>
                    <a:lumOff val="20000"/>
                    <a:lumMod val="105000"/>
                    <a:satMod val="103000"/>
                    <a:tint val="73000"/>
                  </a:schemeClr>
                </a:gs>
                <a:gs pos="100000">
                  <a:schemeClr val="accent2">
                    <a:lumMod val="80000"/>
                    <a:lumOff val="20000"/>
                    <a:lumMod val="105000"/>
                    <a:satMod val="109000"/>
                    <a:tint val="81000"/>
                  </a:schemeClr>
                </a:gs>
              </a:gsLst>
              <a:lin ang="5400000" scaled="0"/>
            </a:gradFill>
            <a:ln w="9525" cap="flat" cmpd="sng" algn="ctr">
              <a:solidFill>
                <a:schemeClr val="accent2">
                  <a:lumMod val="80000"/>
                  <a:lumOff val="2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thème'!$C$15</c:f>
              <c:numCache>
                <c:formatCode>0%</c:formatCode>
                <c:ptCount val="1"/>
                <c:pt idx="0">
                  <c:v>1.7632241813602016E-2</c:v>
                </c:pt>
              </c:numCache>
            </c:numRef>
          </c:val>
          <c:extLst>
            <c:ext xmlns:c16="http://schemas.microsoft.com/office/drawing/2014/chart" uri="{C3380CC4-5D6E-409C-BE32-E72D297353CC}">
              <c16:uniqueId val="{0000000D-71A6-47AE-B139-3D69C78CEE87}"/>
            </c:ext>
          </c:extLst>
        </c:ser>
        <c:ser>
          <c:idx val="14"/>
          <c:order val="14"/>
          <c:tx>
            <c:strRef>
              <c:f>'% thème'!$A$16</c:f>
              <c:strCache>
                <c:ptCount val="1"/>
                <c:pt idx="0">
                  <c:v>fertilisation</c:v>
                </c:pt>
              </c:strCache>
            </c:strRef>
          </c:tx>
          <c:spPr>
            <a:gradFill rotWithShape="1">
              <a:gsLst>
                <a:gs pos="0">
                  <a:schemeClr val="accent3">
                    <a:lumMod val="80000"/>
                    <a:lumOff val="20000"/>
                    <a:lumMod val="110000"/>
                    <a:satMod val="105000"/>
                    <a:tint val="67000"/>
                  </a:schemeClr>
                </a:gs>
                <a:gs pos="50000">
                  <a:schemeClr val="accent3">
                    <a:lumMod val="80000"/>
                    <a:lumOff val="20000"/>
                    <a:lumMod val="105000"/>
                    <a:satMod val="103000"/>
                    <a:tint val="73000"/>
                  </a:schemeClr>
                </a:gs>
                <a:gs pos="100000">
                  <a:schemeClr val="accent3">
                    <a:lumMod val="80000"/>
                    <a:lumOff val="20000"/>
                    <a:lumMod val="105000"/>
                    <a:satMod val="109000"/>
                    <a:tint val="81000"/>
                  </a:schemeClr>
                </a:gs>
              </a:gsLst>
              <a:lin ang="5400000" scaled="0"/>
            </a:gradFill>
            <a:ln w="9525" cap="flat" cmpd="sng" algn="ctr">
              <a:solidFill>
                <a:schemeClr val="accent3">
                  <a:lumMod val="80000"/>
                  <a:lumOff val="2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thème'!$C$16</c:f>
              <c:numCache>
                <c:formatCode>0%</c:formatCode>
                <c:ptCount val="1"/>
                <c:pt idx="0">
                  <c:v>1.5113350125944584E-2</c:v>
                </c:pt>
              </c:numCache>
            </c:numRef>
          </c:val>
          <c:extLst>
            <c:ext xmlns:c16="http://schemas.microsoft.com/office/drawing/2014/chart" uri="{C3380CC4-5D6E-409C-BE32-E72D297353CC}">
              <c16:uniqueId val="{0000000E-71A6-47AE-B139-3D69C78CEE87}"/>
            </c:ext>
          </c:extLst>
        </c:ser>
        <c:ser>
          <c:idx val="15"/>
          <c:order val="15"/>
          <c:tx>
            <c:strRef>
              <c:f>'% thème'!$A$17</c:f>
              <c:strCache>
                <c:ptCount val="1"/>
                <c:pt idx="0">
                  <c:v>pollinisateur</c:v>
                </c:pt>
              </c:strCache>
            </c:strRef>
          </c:tx>
          <c:spPr>
            <a:gradFill rotWithShape="1">
              <a:gsLst>
                <a:gs pos="0">
                  <a:schemeClr val="accent4">
                    <a:lumMod val="80000"/>
                    <a:lumOff val="20000"/>
                    <a:lumMod val="110000"/>
                    <a:satMod val="105000"/>
                    <a:tint val="67000"/>
                  </a:schemeClr>
                </a:gs>
                <a:gs pos="50000">
                  <a:schemeClr val="accent4">
                    <a:lumMod val="80000"/>
                    <a:lumOff val="20000"/>
                    <a:lumMod val="105000"/>
                    <a:satMod val="103000"/>
                    <a:tint val="73000"/>
                  </a:schemeClr>
                </a:gs>
                <a:gs pos="100000">
                  <a:schemeClr val="accent4">
                    <a:lumMod val="80000"/>
                    <a:lumOff val="20000"/>
                    <a:lumMod val="105000"/>
                    <a:satMod val="109000"/>
                    <a:tint val="81000"/>
                  </a:schemeClr>
                </a:gs>
              </a:gsLst>
              <a:lin ang="5400000" scaled="0"/>
            </a:gradFill>
            <a:ln w="9525" cap="flat" cmpd="sng" algn="ctr">
              <a:solidFill>
                <a:schemeClr val="accent4">
                  <a:lumMod val="80000"/>
                  <a:lumOff val="2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thème'!$C$17</c:f>
              <c:numCache>
                <c:formatCode>0%</c:formatCode>
                <c:ptCount val="1"/>
                <c:pt idx="0">
                  <c:v>1.7632241813602016E-2</c:v>
                </c:pt>
              </c:numCache>
            </c:numRef>
          </c:val>
          <c:extLst>
            <c:ext xmlns:c16="http://schemas.microsoft.com/office/drawing/2014/chart" uri="{C3380CC4-5D6E-409C-BE32-E72D297353CC}">
              <c16:uniqueId val="{0000000F-71A6-47AE-B139-3D69C78CEE87}"/>
            </c:ext>
          </c:extLst>
        </c:ser>
        <c:ser>
          <c:idx val="16"/>
          <c:order val="16"/>
          <c:tx>
            <c:strRef>
              <c:f>'% thème'!$A$18</c:f>
              <c:strCache>
                <c:ptCount val="1"/>
                <c:pt idx="0">
                  <c:v>méthode alternative</c:v>
                </c:pt>
              </c:strCache>
            </c:strRef>
          </c:tx>
          <c:spPr>
            <a:gradFill rotWithShape="1">
              <a:gsLst>
                <a:gs pos="0">
                  <a:schemeClr val="accent5">
                    <a:lumMod val="80000"/>
                    <a:lumOff val="20000"/>
                    <a:lumMod val="110000"/>
                    <a:satMod val="105000"/>
                    <a:tint val="67000"/>
                  </a:schemeClr>
                </a:gs>
                <a:gs pos="50000">
                  <a:schemeClr val="accent5">
                    <a:lumMod val="80000"/>
                    <a:lumOff val="20000"/>
                    <a:lumMod val="105000"/>
                    <a:satMod val="103000"/>
                    <a:tint val="73000"/>
                  </a:schemeClr>
                </a:gs>
                <a:gs pos="100000">
                  <a:schemeClr val="accent5">
                    <a:lumMod val="80000"/>
                    <a:lumOff val="20000"/>
                    <a:lumMod val="105000"/>
                    <a:satMod val="109000"/>
                    <a:tint val="81000"/>
                  </a:schemeClr>
                </a:gs>
              </a:gsLst>
              <a:lin ang="5400000" scaled="0"/>
            </a:gradFill>
            <a:ln w="9525" cap="flat" cmpd="sng" algn="ctr">
              <a:solidFill>
                <a:schemeClr val="accent5">
                  <a:lumMod val="80000"/>
                  <a:lumOff val="2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thème'!$C$18</c:f>
              <c:numCache>
                <c:formatCode>0%</c:formatCode>
                <c:ptCount val="1"/>
                <c:pt idx="0">
                  <c:v>1.5113350125944584E-2</c:v>
                </c:pt>
              </c:numCache>
            </c:numRef>
          </c:val>
          <c:extLst>
            <c:ext xmlns:c16="http://schemas.microsoft.com/office/drawing/2014/chart" uri="{C3380CC4-5D6E-409C-BE32-E72D297353CC}">
              <c16:uniqueId val="{00000010-71A6-47AE-B139-3D69C78CEE87}"/>
            </c:ext>
          </c:extLst>
        </c:ser>
        <c:ser>
          <c:idx val="17"/>
          <c:order val="17"/>
          <c:tx>
            <c:strRef>
              <c:f>'% thème'!$A$19</c:f>
              <c:strCache>
                <c:ptCount val="1"/>
                <c:pt idx="0">
                  <c:v>impact sur la santé</c:v>
                </c:pt>
              </c:strCache>
            </c:strRef>
          </c:tx>
          <c:spPr>
            <a:gradFill rotWithShape="1">
              <a:gsLst>
                <a:gs pos="0">
                  <a:schemeClr val="accent6">
                    <a:lumMod val="80000"/>
                    <a:lumOff val="20000"/>
                    <a:lumMod val="110000"/>
                    <a:satMod val="105000"/>
                    <a:tint val="67000"/>
                  </a:schemeClr>
                </a:gs>
                <a:gs pos="50000">
                  <a:schemeClr val="accent6">
                    <a:lumMod val="80000"/>
                    <a:lumOff val="20000"/>
                    <a:lumMod val="105000"/>
                    <a:satMod val="103000"/>
                    <a:tint val="73000"/>
                  </a:schemeClr>
                </a:gs>
                <a:gs pos="100000">
                  <a:schemeClr val="accent6">
                    <a:lumMod val="80000"/>
                    <a:lumOff val="20000"/>
                    <a:lumMod val="105000"/>
                    <a:satMod val="109000"/>
                    <a:tint val="81000"/>
                  </a:schemeClr>
                </a:gs>
              </a:gsLst>
              <a:lin ang="5400000" scaled="0"/>
            </a:gradFill>
            <a:ln w="9525" cap="flat" cmpd="sng" algn="ctr">
              <a:solidFill>
                <a:schemeClr val="accent6">
                  <a:lumMod val="80000"/>
                  <a:lumOff val="2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thème'!$C$19</c:f>
              <c:numCache>
                <c:formatCode>0%</c:formatCode>
                <c:ptCount val="1"/>
                <c:pt idx="0">
                  <c:v>1.0075566750629723E-2</c:v>
                </c:pt>
              </c:numCache>
            </c:numRef>
          </c:val>
          <c:extLst>
            <c:ext xmlns:c16="http://schemas.microsoft.com/office/drawing/2014/chart" uri="{C3380CC4-5D6E-409C-BE32-E72D297353CC}">
              <c16:uniqueId val="{00000011-71A6-47AE-B139-3D69C78CEE87}"/>
            </c:ext>
          </c:extLst>
        </c:ser>
        <c:ser>
          <c:idx val="18"/>
          <c:order val="18"/>
          <c:tx>
            <c:strRef>
              <c:f>'% thème'!$A$20</c:f>
              <c:strCache>
                <c:ptCount val="1"/>
                <c:pt idx="0">
                  <c:v>indicateur environnemental</c:v>
                </c:pt>
              </c:strCache>
            </c:strRef>
          </c:tx>
          <c:spPr>
            <a:gradFill rotWithShape="1">
              <a:gsLst>
                <a:gs pos="0">
                  <a:schemeClr val="accent1">
                    <a:lumMod val="80000"/>
                    <a:lumMod val="110000"/>
                    <a:satMod val="105000"/>
                    <a:tint val="67000"/>
                  </a:schemeClr>
                </a:gs>
                <a:gs pos="50000">
                  <a:schemeClr val="accent1">
                    <a:lumMod val="80000"/>
                    <a:lumMod val="105000"/>
                    <a:satMod val="103000"/>
                    <a:tint val="73000"/>
                  </a:schemeClr>
                </a:gs>
                <a:gs pos="100000">
                  <a:schemeClr val="accent1">
                    <a:lumMod val="80000"/>
                    <a:lumMod val="105000"/>
                    <a:satMod val="109000"/>
                    <a:tint val="81000"/>
                  </a:schemeClr>
                </a:gs>
              </a:gsLst>
              <a:lin ang="5400000" scaled="0"/>
            </a:gradFill>
            <a:ln w="9525" cap="flat" cmpd="sng" algn="ctr">
              <a:solidFill>
                <a:schemeClr val="accent1">
                  <a:lumMod val="8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thème'!$C$20</c:f>
              <c:numCache>
                <c:formatCode>0%</c:formatCode>
                <c:ptCount val="1"/>
                <c:pt idx="0">
                  <c:v>1.2594458438287154E-2</c:v>
                </c:pt>
              </c:numCache>
            </c:numRef>
          </c:val>
          <c:extLst>
            <c:ext xmlns:c16="http://schemas.microsoft.com/office/drawing/2014/chart" uri="{C3380CC4-5D6E-409C-BE32-E72D297353CC}">
              <c16:uniqueId val="{00000012-71A6-47AE-B139-3D69C78CEE87}"/>
            </c:ext>
          </c:extLst>
        </c:ser>
        <c:ser>
          <c:idx val="19"/>
          <c:order val="19"/>
          <c:tx>
            <c:strRef>
              <c:f>'% thème'!$A$21</c:f>
              <c:strCache>
                <c:ptCount val="1"/>
                <c:pt idx="0">
                  <c:v>détection</c:v>
                </c:pt>
              </c:strCache>
            </c:strRef>
          </c:tx>
          <c:spPr>
            <a:gradFill rotWithShape="1">
              <a:gsLst>
                <a:gs pos="0">
                  <a:schemeClr val="accent2">
                    <a:lumMod val="80000"/>
                    <a:lumMod val="110000"/>
                    <a:satMod val="105000"/>
                    <a:tint val="67000"/>
                  </a:schemeClr>
                </a:gs>
                <a:gs pos="50000">
                  <a:schemeClr val="accent2">
                    <a:lumMod val="80000"/>
                    <a:lumMod val="105000"/>
                    <a:satMod val="103000"/>
                    <a:tint val="73000"/>
                  </a:schemeClr>
                </a:gs>
                <a:gs pos="100000">
                  <a:schemeClr val="accent2">
                    <a:lumMod val="80000"/>
                    <a:lumMod val="105000"/>
                    <a:satMod val="109000"/>
                    <a:tint val="81000"/>
                  </a:schemeClr>
                </a:gs>
              </a:gsLst>
              <a:lin ang="5400000" scaled="0"/>
            </a:gradFill>
            <a:ln w="9525" cap="flat" cmpd="sng" algn="ctr">
              <a:solidFill>
                <a:schemeClr val="accent2">
                  <a:lumMod val="8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thème'!$C$21</c:f>
              <c:numCache>
                <c:formatCode>0%</c:formatCode>
                <c:ptCount val="1"/>
                <c:pt idx="0">
                  <c:v>7.556675062972292E-3</c:v>
                </c:pt>
              </c:numCache>
            </c:numRef>
          </c:val>
          <c:extLst>
            <c:ext xmlns:c16="http://schemas.microsoft.com/office/drawing/2014/chart" uri="{C3380CC4-5D6E-409C-BE32-E72D297353CC}">
              <c16:uniqueId val="{00000013-71A6-47AE-B139-3D69C78CEE87}"/>
            </c:ext>
          </c:extLst>
        </c:ser>
        <c:ser>
          <c:idx val="20"/>
          <c:order val="20"/>
          <c:tx>
            <c:strRef>
              <c:f>'% thème'!$A$22</c:f>
              <c:strCache>
                <c:ptCount val="1"/>
                <c:pt idx="0">
                  <c:v>production commerciale</c:v>
                </c:pt>
              </c:strCache>
            </c:strRef>
          </c:tx>
          <c:spPr>
            <a:gradFill rotWithShape="1">
              <a:gsLst>
                <a:gs pos="0">
                  <a:schemeClr val="accent3">
                    <a:lumMod val="80000"/>
                    <a:lumMod val="110000"/>
                    <a:satMod val="105000"/>
                    <a:tint val="67000"/>
                  </a:schemeClr>
                </a:gs>
                <a:gs pos="50000">
                  <a:schemeClr val="accent3">
                    <a:lumMod val="80000"/>
                    <a:lumMod val="105000"/>
                    <a:satMod val="103000"/>
                    <a:tint val="73000"/>
                  </a:schemeClr>
                </a:gs>
                <a:gs pos="100000">
                  <a:schemeClr val="accent3">
                    <a:lumMod val="80000"/>
                    <a:lumMod val="105000"/>
                    <a:satMod val="109000"/>
                    <a:tint val="81000"/>
                  </a:schemeClr>
                </a:gs>
              </a:gsLst>
              <a:lin ang="5400000" scaled="0"/>
            </a:gradFill>
            <a:ln w="9525" cap="flat" cmpd="sng" algn="ctr">
              <a:solidFill>
                <a:schemeClr val="accent3">
                  <a:lumMod val="8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thème'!$C$22</c:f>
              <c:numCache>
                <c:formatCode>0%</c:formatCode>
                <c:ptCount val="1"/>
                <c:pt idx="0">
                  <c:v>7.556675062972292E-3</c:v>
                </c:pt>
              </c:numCache>
            </c:numRef>
          </c:val>
          <c:extLst>
            <c:ext xmlns:c16="http://schemas.microsoft.com/office/drawing/2014/chart" uri="{C3380CC4-5D6E-409C-BE32-E72D297353CC}">
              <c16:uniqueId val="{00000014-71A6-47AE-B139-3D69C78CEE87}"/>
            </c:ext>
          </c:extLst>
        </c:ser>
        <c:ser>
          <c:idx val="21"/>
          <c:order val="21"/>
          <c:tx>
            <c:strRef>
              <c:f>'% thème'!$A$23</c:f>
              <c:strCache>
                <c:ptCount val="1"/>
                <c:pt idx="0">
                  <c:v>transformation des résidus</c:v>
                </c:pt>
              </c:strCache>
            </c:strRef>
          </c:tx>
          <c:spPr>
            <a:gradFill rotWithShape="1">
              <a:gsLst>
                <a:gs pos="0">
                  <a:schemeClr val="accent4">
                    <a:lumMod val="80000"/>
                    <a:lumMod val="110000"/>
                    <a:satMod val="105000"/>
                    <a:tint val="67000"/>
                  </a:schemeClr>
                </a:gs>
                <a:gs pos="50000">
                  <a:schemeClr val="accent4">
                    <a:lumMod val="80000"/>
                    <a:lumMod val="105000"/>
                    <a:satMod val="103000"/>
                    <a:tint val="73000"/>
                  </a:schemeClr>
                </a:gs>
                <a:gs pos="100000">
                  <a:schemeClr val="accent4">
                    <a:lumMod val="80000"/>
                    <a:lumMod val="105000"/>
                    <a:satMod val="109000"/>
                    <a:tint val="81000"/>
                  </a:schemeClr>
                </a:gs>
              </a:gsLst>
              <a:lin ang="5400000" scaled="0"/>
            </a:gradFill>
            <a:ln w="9525" cap="flat" cmpd="sng" algn="ctr">
              <a:solidFill>
                <a:schemeClr val="accent4">
                  <a:lumMod val="8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thème'!$C$23</c:f>
              <c:numCache>
                <c:formatCode>0%</c:formatCode>
                <c:ptCount val="1"/>
                <c:pt idx="0">
                  <c:v>5.0377833753148613E-3</c:v>
                </c:pt>
              </c:numCache>
            </c:numRef>
          </c:val>
          <c:extLst>
            <c:ext xmlns:c16="http://schemas.microsoft.com/office/drawing/2014/chart" uri="{C3380CC4-5D6E-409C-BE32-E72D297353CC}">
              <c16:uniqueId val="{00000015-71A6-47AE-B139-3D69C78CEE87}"/>
            </c:ext>
          </c:extLst>
        </c:ser>
        <c:ser>
          <c:idx val="22"/>
          <c:order val="22"/>
          <c:tx>
            <c:strRef>
              <c:f>'% thème'!$A$24</c:f>
              <c:strCache>
                <c:ptCount val="1"/>
                <c:pt idx="0">
                  <c:v>condition de croissance contrôlée</c:v>
                </c:pt>
              </c:strCache>
            </c:strRef>
          </c:tx>
          <c:spPr>
            <a:gradFill rotWithShape="1">
              <a:gsLst>
                <a:gs pos="0">
                  <a:schemeClr val="accent5">
                    <a:lumMod val="80000"/>
                    <a:lumMod val="110000"/>
                    <a:satMod val="105000"/>
                    <a:tint val="67000"/>
                  </a:schemeClr>
                </a:gs>
                <a:gs pos="50000">
                  <a:schemeClr val="accent5">
                    <a:lumMod val="80000"/>
                    <a:lumMod val="105000"/>
                    <a:satMod val="103000"/>
                    <a:tint val="73000"/>
                  </a:schemeClr>
                </a:gs>
                <a:gs pos="100000">
                  <a:schemeClr val="accent5">
                    <a:lumMod val="80000"/>
                    <a:lumMod val="105000"/>
                    <a:satMod val="109000"/>
                    <a:tint val="81000"/>
                  </a:schemeClr>
                </a:gs>
              </a:gsLst>
              <a:lin ang="5400000" scaled="0"/>
            </a:gradFill>
            <a:ln w="9525" cap="flat" cmpd="sng" algn="ctr">
              <a:solidFill>
                <a:schemeClr val="accent5">
                  <a:lumMod val="8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thème'!$C$1</c:f>
              <c:strCache>
                <c:ptCount val="1"/>
                <c:pt idx="0">
                  <c:v>Pourcentage</c:v>
                </c:pt>
              </c:strCache>
            </c:strRef>
          </c:cat>
          <c:val>
            <c:numRef>
              <c:f>'% thème'!$C$24</c:f>
              <c:numCache>
                <c:formatCode>0%</c:formatCode>
                <c:ptCount val="1"/>
                <c:pt idx="0">
                  <c:v>0</c:v>
                </c:pt>
              </c:numCache>
            </c:numRef>
          </c:val>
          <c:extLst>
            <c:ext xmlns:c16="http://schemas.microsoft.com/office/drawing/2014/chart" uri="{C3380CC4-5D6E-409C-BE32-E72D297353CC}">
              <c16:uniqueId val="{00000016-71A6-47AE-B139-3D69C78CEE87}"/>
            </c:ext>
          </c:extLst>
        </c:ser>
        <c:dLbls>
          <c:dLblPos val="outEnd"/>
          <c:showLegendKey val="0"/>
          <c:showVal val="1"/>
          <c:showCatName val="0"/>
          <c:showSerName val="0"/>
          <c:showPercent val="0"/>
          <c:showBubbleSize val="0"/>
        </c:dLbls>
        <c:gapWidth val="100"/>
        <c:overlap val="-24"/>
        <c:axId val="816745304"/>
        <c:axId val="816743992"/>
      </c:barChart>
      <c:catAx>
        <c:axId val="816745304"/>
        <c:scaling>
          <c:orientation val="minMax"/>
        </c:scaling>
        <c:delete val="1"/>
        <c:axPos val="b"/>
        <c:numFmt formatCode="General" sourceLinked="1"/>
        <c:majorTickMark val="none"/>
        <c:minorTickMark val="none"/>
        <c:tickLblPos val="nextTo"/>
        <c:crossAx val="816743992"/>
        <c:crosses val="autoZero"/>
        <c:auto val="1"/>
        <c:lblAlgn val="ctr"/>
        <c:lblOffset val="100"/>
        <c:noMultiLvlLbl val="0"/>
      </c:catAx>
      <c:valAx>
        <c:axId val="816743992"/>
        <c:scaling>
          <c:orientation val="minMax"/>
          <c:max val="0.30000000000000004"/>
        </c:scaling>
        <c:delete val="1"/>
        <c:axPos val="l"/>
        <c:numFmt formatCode="0%" sourceLinked="1"/>
        <c:majorTickMark val="out"/>
        <c:minorTickMark val="none"/>
        <c:tickLblPos val="nextTo"/>
        <c:crossAx val="816745304"/>
        <c:crosses val="autoZero"/>
        <c:crossBetween val="between"/>
      </c:valAx>
      <c:spPr>
        <a:noFill/>
        <a:ln>
          <a:noFill/>
        </a:ln>
        <a:effectLst/>
      </c:spPr>
    </c:plotArea>
    <c:legend>
      <c:legendPos val="b"/>
      <c:layout>
        <c:manualLayout>
          <c:xMode val="edge"/>
          <c:yMode val="edge"/>
          <c:x val="1.5734418396941365E-2"/>
          <c:y val="0.65394911191687055"/>
          <c:w val="0.97907301435517902"/>
          <c:h val="0.323108527302162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fr-BE"/>
              <a:t>Distribution des</a:t>
            </a:r>
            <a:r>
              <a:rPr lang="fr-BE" baseline="0"/>
              <a:t> thèmes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5.6808993326506831E-2"/>
          <c:y val="9.9224184055644732E-2"/>
          <c:w val="0.92824332356437511"/>
          <c:h val="0.43675909893285814"/>
        </c:manualLayout>
      </c:layout>
      <c:barChart>
        <c:barDir val="col"/>
        <c:grouping val="clustered"/>
        <c:varyColors val="0"/>
        <c:ser>
          <c:idx val="0"/>
          <c:order val="0"/>
          <c:tx>
            <c:strRef>
              <c:f>'% thème'!$E$2</c:f>
              <c:strCache>
                <c:ptCount val="1"/>
                <c:pt idx="0">
                  <c:v>encadrement scientifique et technique</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 thème'!$G$1</c:f>
              <c:strCache>
                <c:ptCount val="1"/>
                <c:pt idx="0">
                  <c:v>% apparition </c:v>
                </c:pt>
              </c:strCache>
            </c:strRef>
          </c:cat>
          <c:val>
            <c:numRef>
              <c:f>'% thème'!$G$2</c:f>
              <c:numCache>
                <c:formatCode>0%</c:formatCode>
                <c:ptCount val="1"/>
                <c:pt idx="0">
                  <c:v>0.18831168831168832</c:v>
                </c:pt>
              </c:numCache>
            </c:numRef>
          </c:val>
          <c:extLst>
            <c:ext xmlns:c16="http://schemas.microsoft.com/office/drawing/2014/chart" uri="{C3380CC4-5D6E-409C-BE32-E72D297353CC}">
              <c16:uniqueId val="{00000000-02F5-48D2-BDDC-293BD06D96A0}"/>
            </c:ext>
          </c:extLst>
        </c:ser>
        <c:ser>
          <c:idx val="1"/>
          <c:order val="1"/>
          <c:tx>
            <c:strRef>
              <c:f>'% thème'!$E$3</c:f>
              <c:strCache>
                <c:ptCount val="1"/>
                <c:pt idx="0">
                  <c:v>produit phytopharmaceutique</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 thème'!$G$1</c:f>
              <c:strCache>
                <c:ptCount val="1"/>
                <c:pt idx="0">
                  <c:v>% apparition </c:v>
                </c:pt>
              </c:strCache>
            </c:strRef>
          </c:cat>
          <c:val>
            <c:numRef>
              <c:f>'% thème'!$G$3</c:f>
              <c:numCache>
                <c:formatCode>0%</c:formatCode>
                <c:ptCount val="1"/>
                <c:pt idx="0">
                  <c:v>9.4805194805194809E-2</c:v>
                </c:pt>
              </c:numCache>
            </c:numRef>
          </c:val>
          <c:extLst>
            <c:ext xmlns:c16="http://schemas.microsoft.com/office/drawing/2014/chart" uri="{C3380CC4-5D6E-409C-BE32-E72D297353CC}">
              <c16:uniqueId val="{00000001-02F5-48D2-BDDC-293BD06D96A0}"/>
            </c:ext>
          </c:extLst>
        </c:ser>
        <c:ser>
          <c:idx val="2"/>
          <c:order val="2"/>
          <c:tx>
            <c:strRef>
              <c:f>'% thème'!$E$4</c:f>
              <c:strCache>
                <c:ptCount val="1"/>
                <c:pt idx="0">
                  <c:v>résistance variétale</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cat>
            <c:strRef>
              <c:f>'% thème'!$G$1</c:f>
              <c:strCache>
                <c:ptCount val="1"/>
                <c:pt idx="0">
                  <c:v>% apparition </c:v>
                </c:pt>
              </c:strCache>
            </c:strRef>
          </c:cat>
          <c:val>
            <c:numRef>
              <c:f>'% thème'!$G$4</c:f>
              <c:numCache>
                <c:formatCode>0%</c:formatCode>
                <c:ptCount val="1"/>
                <c:pt idx="0">
                  <c:v>6.6233766233766228E-2</c:v>
                </c:pt>
              </c:numCache>
            </c:numRef>
          </c:val>
          <c:extLst>
            <c:ext xmlns:c16="http://schemas.microsoft.com/office/drawing/2014/chart" uri="{C3380CC4-5D6E-409C-BE32-E72D297353CC}">
              <c16:uniqueId val="{00000002-02F5-48D2-BDDC-293BD06D96A0}"/>
            </c:ext>
          </c:extLst>
        </c:ser>
        <c:ser>
          <c:idx val="3"/>
          <c:order val="3"/>
          <c:tx>
            <c:strRef>
              <c:f>'% thème'!$E$5</c:f>
              <c:strCache>
                <c:ptCount val="1"/>
                <c:pt idx="0">
                  <c:v>agriculture biologique</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cat>
            <c:strRef>
              <c:f>'% thème'!$G$1</c:f>
              <c:strCache>
                <c:ptCount val="1"/>
                <c:pt idx="0">
                  <c:v>% apparition </c:v>
                </c:pt>
              </c:strCache>
            </c:strRef>
          </c:cat>
          <c:val>
            <c:numRef>
              <c:f>'% thème'!$G$5</c:f>
              <c:numCache>
                <c:formatCode>0%</c:formatCode>
                <c:ptCount val="1"/>
                <c:pt idx="0">
                  <c:v>6.298701298701298E-2</c:v>
                </c:pt>
              </c:numCache>
            </c:numRef>
          </c:val>
          <c:extLst>
            <c:ext xmlns:c16="http://schemas.microsoft.com/office/drawing/2014/chart" uri="{C3380CC4-5D6E-409C-BE32-E72D297353CC}">
              <c16:uniqueId val="{00000003-02F5-48D2-BDDC-293BD06D96A0}"/>
            </c:ext>
          </c:extLst>
        </c:ser>
        <c:ser>
          <c:idx val="4"/>
          <c:order val="4"/>
          <c:tx>
            <c:strRef>
              <c:f>'% thème'!$E$6</c:f>
              <c:strCache>
                <c:ptCount val="1"/>
                <c:pt idx="0">
                  <c:v>protection phytosanitaire</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cat>
            <c:strRef>
              <c:f>'% thème'!$G$1</c:f>
              <c:strCache>
                <c:ptCount val="1"/>
                <c:pt idx="0">
                  <c:v>% apparition </c:v>
                </c:pt>
              </c:strCache>
            </c:strRef>
          </c:cat>
          <c:val>
            <c:numRef>
              <c:f>'% thème'!$G$6</c:f>
              <c:numCache>
                <c:formatCode>0%</c:formatCode>
                <c:ptCount val="1"/>
                <c:pt idx="0">
                  <c:v>5.7792207792207791E-2</c:v>
                </c:pt>
              </c:numCache>
            </c:numRef>
          </c:val>
          <c:extLst>
            <c:ext xmlns:c16="http://schemas.microsoft.com/office/drawing/2014/chart" uri="{C3380CC4-5D6E-409C-BE32-E72D297353CC}">
              <c16:uniqueId val="{00000004-02F5-48D2-BDDC-293BD06D96A0}"/>
            </c:ext>
          </c:extLst>
        </c:ser>
        <c:ser>
          <c:idx val="5"/>
          <c:order val="5"/>
          <c:tx>
            <c:strRef>
              <c:f>'% thème'!$E$7</c:f>
              <c:strCache>
                <c:ptCount val="1"/>
                <c:pt idx="0">
                  <c:v>lutte intégrée</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 thème'!$G$1</c:f>
              <c:strCache>
                <c:ptCount val="1"/>
                <c:pt idx="0">
                  <c:v>% apparition </c:v>
                </c:pt>
              </c:strCache>
            </c:strRef>
          </c:cat>
          <c:val>
            <c:numRef>
              <c:f>'% thème'!$G$7</c:f>
              <c:numCache>
                <c:formatCode>0%</c:formatCode>
                <c:ptCount val="1"/>
                <c:pt idx="0">
                  <c:v>4.8051948051948054E-2</c:v>
                </c:pt>
              </c:numCache>
            </c:numRef>
          </c:val>
          <c:extLst>
            <c:ext xmlns:c16="http://schemas.microsoft.com/office/drawing/2014/chart" uri="{C3380CC4-5D6E-409C-BE32-E72D297353CC}">
              <c16:uniqueId val="{00000005-02F5-48D2-BDDC-293BD06D96A0}"/>
            </c:ext>
          </c:extLst>
        </c:ser>
        <c:ser>
          <c:idx val="6"/>
          <c:order val="6"/>
          <c:tx>
            <c:strRef>
              <c:f>'% thème'!$E$8</c:f>
              <c:strCache>
                <c:ptCount val="1"/>
                <c:pt idx="0">
                  <c:v>méthode alternative</c:v>
                </c:pt>
              </c:strCache>
            </c:strRef>
          </c:tx>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invertIfNegative val="0"/>
          <c:cat>
            <c:strRef>
              <c:f>'% thème'!$G$1</c:f>
              <c:strCache>
                <c:ptCount val="1"/>
                <c:pt idx="0">
                  <c:v>% apparition </c:v>
                </c:pt>
              </c:strCache>
            </c:strRef>
          </c:cat>
          <c:val>
            <c:numRef>
              <c:f>'% thème'!$G$8</c:f>
              <c:numCache>
                <c:formatCode>0%</c:formatCode>
                <c:ptCount val="1"/>
                <c:pt idx="0">
                  <c:v>4.6103896103896105E-2</c:v>
                </c:pt>
              </c:numCache>
            </c:numRef>
          </c:val>
          <c:extLst>
            <c:ext xmlns:c16="http://schemas.microsoft.com/office/drawing/2014/chart" uri="{C3380CC4-5D6E-409C-BE32-E72D297353CC}">
              <c16:uniqueId val="{00000006-02F5-48D2-BDDC-293BD06D96A0}"/>
            </c:ext>
          </c:extLst>
        </c:ser>
        <c:ser>
          <c:idx val="7"/>
          <c:order val="7"/>
          <c:tx>
            <c:strRef>
              <c:f>'% thème'!$E$9</c:f>
              <c:strCache>
                <c:ptCount val="1"/>
                <c:pt idx="0">
                  <c:v>indicateur environnemental</c:v>
                </c:pt>
              </c:strCache>
            </c:strRef>
          </c:tx>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invertIfNegative val="0"/>
          <c:cat>
            <c:strRef>
              <c:f>'% thème'!$G$1</c:f>
              <c:strCache>
                <c:ptCount val="1"/>
                <c:pt idx="0">
                  <c:v>% apparition </c:v>
                </c:pt>
              </c:strCache>
            </c:strRef>
          </c:cat>
          <c:val>
            <c:numRef>
              <c:f>'% thème'!$G$9</c:f>
              <c:numCache>
                <c:formatCode>0%</c:formatCode>
                <c:ptCount val="1"/>
                <c:pt idx="0">
                  <c:v>4.5454545454545456E-2</c:v>
                </c:pt>
              </c:numCache>
            </c:numRef>
          </c:val>
          <c:extLst>
            <c:ext xmlns:c16="http://schemas.microsoft.com/office/drawing/2014/chart" uri="{C3380CC4-5D6E-409C-BE32-E72D297353CC}">
              <c16:uniqueId val="{00000007-02F5-48D2-BDDC-293BD06D96A0}"/>
            </c:ext>
          </c:extLst>
        </c:ser>
        <c:ser>
          <c:idx val="8"/>
          <c:order val="8"/>
          <c:tx>
            <c:strRef>
              <c:f>'% thème'!$E$10</c:f>
              <c:strCache>
                <c:ptCount val="1"/>
                <c:pt idx="0">
                  <c:v>diagnostic</c:v>
                </c:pt>
              </c:strCache>
            </c:strRef>
          </c:tx>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c:spPr>
          <c:invertIfNegative val="0"/>
          <c:cat>
            <c:strRef>
              <c:f>'% thème'!$G$1</c:f>
              <c:strCache>
                <c:ptCount val="1"/>
                <c:pt idx="0">
                  <c:v>% apparition </c:v>
                </c:pt>
              </c:strCache>
            </c:strRef>
          </c:cat>
          <c:val>
            <c:numRef>
              <c:f>'% thème'!$G$10</c:f>
              <c:numCache>
                <c:formatCode>0%</c:formatCode>
                <c:ptCount val="1"/>
                <c:pt idx="0">
                  <c:v>4.2207792207792208E-2</c:v>
                </c:pt>
              </c:numCache>
            </c:numRef>
          </c:val>
          <c:extLst>
            <c:ext xmlns:c16="http://schemas.microsoft.com/office/drawing/2014/chart" uri="{C3380CC4-5D6E-409C-BE32-E72D297353CC}">
              <c16:uniqueId val="{00000008-02F5-48D2-BDDC-293BD06D96A0}"/>
            </c:ext>
          </c:extLst>
        </c:ser>
        <c:ser>
          <c:idx val="9"/>
          <c:order val="9"/>
          <c:tx>
            <c:strRef>
              <c:f>'% thème'!$E$11</c:f>
              <c:strCache>
                <c:ptCount val="1"/>
                <c:pt idx="0">
                  <c:v>contrôle des maladies</c:v>
                </c:pt>
              </c:strCache>
            </c:strRef>
          </c:tx>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c:spPr>
          <c:invertIfNegative val="0"/>
          <c:cat>
            <c:strRef>
              <c:f>'% thème'!$G$1</c:f>
              <c:strCache>
                <c:ptCount val="1"/>
                <c:pt idx="0">
                  <c:v>% apparition </c:v>
                </c:pt>
              </c:strCache>
            </c:strRef>
          </c:cat>
          <c:val>
            <c:numRef>
              <c:f>'% thème'!$G$11</c:f>
              <c:numCache>
                <c:formatCode>0%</c:formatCode>
                <c:ptCount val="1"/>
                <c:pt idx="0">
                  <c:v>3.896103896103896E-2</c:v>
                </c:pt>
              </c:numCache>
            </c:numRef>
          </c:val>
          <c:extLst>
            <c:ext xmlns:c16="http://schemas.microsoft.com/office/drawing/2014/chart" uri="{C3380CC4-5D6E-409C-BE32-E72D297353CC}">
              <c16:uniqueId val="{00000009-02F5-48D2-BDDC-293BD06D96A0}"/>
            </c:ext>
          </c:extLst>
        </c:ser>
        <c:ser>
          <c:idx val="10"/>
          <c:order val="10"/>
          <c:tx>
            <c:strRef>
              <c:f>'% thème'!$E$12</c:f>
              <c:strCache>
                <c:ptCount val="1"/>
                <c:pt idx="0">
                  <c:v>OAD</c:v>
                </c:pt>
              </c:strCache>
            </c:strRef>
          </c:tx>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c:spPr>
          <c:invertIfNegative val="0"/>
          <c:cat>
            <c:strRef>
              <c:f>'% thème'!$G$1</c:f>
              <c:strCache>
                <c:ptCount val="1"/>
                <c:pt idx="0">
                  <c:v>% apparition </c:v>
                </c:pt>
              </c:strCache>
            </c:strRef>
          </c:cat>
          <c:val>
            <c:numRef>
              <c:f>'% thème'!$G$12</c:f>
              <c:numCache>
                <c:formatCode>0%</c:formatCode>
                <c:ptCount val="1"/>
                <c:pt idx="0">
                  <c:v>3.896103896103896E-2</c:v>
                </c:pt>
              </c:numCache>
            </c:numRef>
          </c:val>
          <c:extLst>
            <c:ext xmlns:c16="http://schemas.microsoft.com/office/drawing/2014/chart" uri="{C3380CC4-5D6E-409C-BE32-E72D297353CC}">
              <c16:uniqueId val="{0000000A-02F5-48D2-BDDC-293BD06D96A0}"/>
            </c:ext>
          </c:extLst>
        </c:ser>
        <c:ser>
          <c:idx val="11"/>
          <c:order val="11"/>
          <c:tx>
            <c:strRef>
              <c:f>'% thème'!$E$13</c:f>
              <c:strCache>
                <c:ptCount val="1"/>
                <c:pt idx="0">
                  <c:v>essai variétal</c:v>
                </c:pt>
              </c:strCache>
            </c:strRef>
          </c:tx>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c:spPr>
          <c:invertIfNegative val="0"/>
          <c:cat>
            <c:strRef>
              <c:f>'% thème'!$G$1</c:f>
              <c:strCache>
                <c:ptCount val="1"/>
                <c:pt idx="0">
                  <c:v>% apparition </c:v>
                </c:pt>
              </c:strCache>
            </c:strRef>
          </c:cat>
          <c:val>
            <c:numRef>
              <c:f>'% thème'!$G$13</c:f>
              <c:numCache>
                <c:formatCode>0%</c:formatCode>
                <c:ptCount val="1"/>
                <c:pt idx="0">
                  <c:v>3.4415584415584413E-2</c:v>
                </c:pt>
              </c:numCache>
            </c:numRef>
          </c:val>
          <c:extLst>
            <c:ext xmlns:c16="http://schemas.microsoft.com/office/drawing/2014/chart" uri="{C3380CC4-5D6E-409C-BE32-E72D297353CC}">
              <c16:uniqueId val="{0000000B-02F5-48D2-BDDC-293BD06D96A0}"/>
            </c:ext>
          </c:extLst>
        </c:ser>
        <c:ser>
          <c:idx val="12"/>
          <c:order val="12"/>
          <c:tx>
            <c:strRef>
              <c:f>'% thème'!$E$14</c:f>
              <c:strCache>
                <c:ptCount val="1"/>
                <c:pt idx="0">
                  <c:v>qualité de l'eau</c:v>
                </c:pt>
              </c:strCache>
            </c:strRef>
          </c:tx>
          <c:spPr>
            <a:gradFill rotWithShape="1">
              <a:gsLst>
                <a:gs pos="0">
                  <a:schemeClr val="accent1">
                    <a:lumMod val="80000"/>
                    <a:lumOff val="20000"/>
                    <a:lumMod val="110000"/>
                    <a:satMod val="105000"/>
                    <a:tint val="67000"/>
                  </a:schemeClr>
                </a:gs>
                <a:gs pos="50000">
                  <a:schemeClr val="accent1">
                    <a:lumMod val="80000"/>
                    <a:lumOff val="20000"/>
                    <a:lumMod val="105000"/>
                    <a:satMod val="103000"/>
                    <a:tint val="73000"/>
                  </a:schemeClr>
                </a:gs>
                <a:gs pos="100000">
                  <a:schemeClr val="accent1">
                    <a:lumMod val="80000"/>
                    <a:lumOff val="20000"/>
                    <a:lumMod val="105000"/>
                    <a:satMod val="109000"/>
                    <a:tint val="81000"/>
                  </a:schemeClr>
                </a:gs>
              </a:gsLst>
              <a:lin ang="5400000" scaled="0"/>
            </a:gradFill>
            <a:ln w="9525" cap="flat" cmpd="sng" algn="ctr">
              <a:solidFill>
                <a:schemeClr val="accent1">
                  <a:lumMod val="80000"/>
                  <a:lumOff val="20000"/>
                  <a:shade val="95000"/>
                </a:schemeClr>
              </a:solidFill>
              <a:round/>
            </a:ln>
            <a:effectLst/>
          </c:spPr>
          <c:invertIfNegative val="0"/>
          <c:cat>
            <c:strRef>
              <c:f>'% thème'!$G$1</c:f>
              <c:strCache>
                <c:ptCount val="1"/>
                <c:pt idx="0">
                  <c:v>% apparition </c:v>
                </c:pt>
              </c:strCache>
            </c:strRef>
          </c:cat>
          <c:val>
            <c:numRef>
              <c:f>'% thème'!$G$14</c:f>
              <c:numCache>
                <c:formatCode>0%</c:formatCode>
                <c:ptCount val="1"/>
                <c:pt idx="0">
                  <c:v>3.2467532467532464E-2</c:v>
                </c:pt>
              </c:numCache>
            </c:numRef>
          </c:val>
          <c:extLst>
            <c:ext xmlns:c16="http://schemas.microsoft.com/office/drawing/2014/chart" uri="{C3380CC4-5D6E-409C-BE32-E72D297353CC}">
              <c16:uniqueId val="{0000000C-02F5-48D2-BDDC-293BD06D96A0}"/>
            </c:ext>
          </c:extLst>
        </c:ser>
        <c:ser>
          <c:idx val="13"/>
          <c:order val="13"/>
          <c:tx>
            <c:strRef>
              <c:f>'% thème'!$E$15</c:f>
              <c:strCache>
                <c:ptCount val="1"/>
                <c:pt idx="0">
                  <c:v>fertilisation</c:v>
                </c:pt>
              </c:strCache>
            </c:strRef>
          </c:tx>
          <c:spPr>
            <a:gradFill rotWithShape="1">
              <a:gsLst>
                <a:gs pos="0">
                  <a:schemeClr val="accent2">
                    <a:lumMod val="80000"/>
                    <a:lumOff val="20000"/>
                    <a:lumMod val="110000"/>
                    <a:satMod val="105000"/>
                    <a:tint val="67000"/>
                  </a:schemeClr>
                </a:gs>
                <a:gs pos="50000">
                  <a:schemeClr val="accent2">
                    <a:lumMod val="80000"/>
                    <a:lumOff val="20000"/>
                    <a:lumMod val="105000"/>
                    <a:satMod val="103000"/>
                    <a:tint val="73000"/>
                  </a:schemeClr>
                </a:gs>
                <a:gs pos="100000">
                  <a:schemeClr val="accent2">
                    <a:lumMod val="80000"/>
                    <a:lumOff val="20000"/>
                    <a:lumMod val="105000"/>
                    <a:satMod val="109000"/>
                    <a:tint val="81000"/>
                  </a:schemeClr>
                </a:gs>
              </a:gsLst>
              <a:lin ang="5400000" scaled="0"/>
            </a:gradFill>
            <a:ln w="9525" cap="flat" cmpd="sng" algn="ctr">
              <a:solidFill>
                <a:schemeClr val="accent2">
                  <a:lumMod val="80000"/>
                  <a:lumOff val="20000"/>
                  <a:shade val="95000"/>
                </a:schemeClr>
              </a:solidFill>
              <a:round/>
            </a:ln>
            <a:effectLst/>
          </c:spPr>
          <c:invertIfNegative val="0"/>
          <c:cat>
            <c:strRef>
              <c:f>'% thème'!$G$1</c:f>
              <c:strCache>
                <c:ptCount val="1"/>
                <c:pt idx="0">
                  <c:v>% apparition </c:v>
                </c:pt>
              </c:strCache>
            </c:strRef>
          </c:cat>
          <c:val>
            <c:numRef>
              <c:f>'% thème'!$G$15</c:f>
              <c:numCache>
                <c:formatCode>0%</c:formatCode>
                <c:ptCount val="1"/>
                <c:pt idx="0">
                  <c:v>2.987012987012987E-2</c:v>
                </c:pt>
              </c:numCache>
            </c:numRef>
          </c:val>
          <c:extLst>
            <c:ext xmlns:c16="http://schemas.microsoft.com/office/drawing/2014/chart" uri="{C3380CC4-5D6E-409C-BE32-E72D297353CC}">
              <c16:uniqueId val="{0000000D-02F5-48D2-BDDC-293BD06D96A0}"/>
            </c:ext>
          </c:extLst>
        </c:ser>
        <c:ser>
          <c:idx val="14"/>
          <c:order val="14"/>
          <c:tx>
            <c:strRef>
              <c:f>'% thème'!$E$16</c:f>
              <c:strCache>
                <c:ptCount val="1"/>
                <c:pt idx="0">
                  <c:v>impact sur la santé</c:v>
                </c:pt>
              </c:strCache>
            </c:strRef>
          </c:tx>
          <c:spPr>
            <a:gradFill rotWithShape="1">
              <a:gsLst>
                <a:gs pos="0">
                  <a:schemeClr val="accent3">
                    <a:lumMod val="80000"/>
                    <a:lumOff val="20000"/>
                    <a:lumMod val="110000"/>
                    <a:satMod val="105000"/>
                    <a:tint val="67000"/>
                  </a:schemeClr>
                </a:gs>
                <a:gs pos="50000">
                  <a:schemeClr val="accent3">
                    <a:lumMod val="80000"/>
                    <a:lumOff val="20000"/>
                    <a:lumMod val="105000"/>
                    <a:satMod val="103000"/>
                    <a:tint val="73000"/>
                  </a:schemeClr>
                </a:gs>
                <a:gs pos="100000">
                  <a:schemeClr val="accent3">
                    <a:lumMod val="80000"/>
                    <a:lumOff val="20000"/>
                    <a:lumMod val="105000"/>
                    <a:satMod val="109000"/>
                    <a:tint val="81000"/>
                  </a:schemeClr>
                </a:gs>
              </a:gsLst>
              <a:lin ang="5400000" scaled="0"/>
            </a:gradFill>
            <a:ln w="9525" cap="flat" cmpd="sng" algn="ctr">
              <a:solidFill>
                <a:schemeClr val="accent3">
                  <a:lumMod val="80000"/>
                  <a:lumOff val="20000"/>
                  <a:shade val="95000"/>
                </a:schemeClr>
              </a:solidFill>
              <a:round/>
            </a:ln>
            <a:effectLst/>
          </c:spPr>
          <c:invertIfNegative val="0"/>
          <c:cat>
            <c:strRef>
              <c:f>'% thème'!$G$1</c:f>
              <c:strCache>
                <c:ptCount val="1"/>
                <c:pt idx="0">
                  <c:v>% apparition </c:v>
                </c:pt>
              </c:strCache>
            </c:strRef>
          </c:cat>
          <c:val>
            <c:numRef>
              <c:f>'% thème'!$G$16</c:f>
              <c:numCache>
                <c:formatCode>0%</c:formatCode>
                <c:ptCount val="1"/>
                <c:pt idx="0">
                  <c:v>2.5324675324675326E-2</c:v>
                </c:pt>
              </c:numCache>
            </c:numRef>
          </c:val>
          <c:extLst>
            <c:ext xmlns:c16="http://schemas.microsoft.com/office/drawing/2014/chart" uri="{C3380CC4-5D6E-409C-BE32-E72D297353CC}">
              <c16:uniqueId val="{0000000E-02F5-48D2-BDDC-293BD06D96A0}"/>
            </c:ext>
          </c:extLst>
        </c:ser>
        <c:ser>
          <c:idx val="15"/>
          <c:order val="15"/>
          <c:tx>
            <c:strRef>
              <c:f>'% thème'!$E$17</c:f>
              <c:strCache>
                <c:ptCount val="1"/>
                <c:pt idx="0">
                  <c:v>bonne pratique agricole</c:v>
                </c:pt>
              </c:strCache>
            </c:strRef>
          </c:tx>
          <c:spPr>
            <a:gradFill rotWithShape="1">
              <a:gsLst>
                <a:gs pos="0">
                  <a:schemeClr val="accent4">
                    <a:lumMod val="80000"/>
                    <a:lumOff val="20000"/>
                    <a:lumMod val="110000"/>
                    <a:satMod val="105000"/>
                    <a:tint val="67000"/>
                  </a:schemeClr>
                </a:gs>
                <a:gs pos="50000">
                  <a:schemeClr val="accent4">
                    <a:lumMod val="80000"/>
                    <a:lumOff val="20000"/>
                    <a:lumMod val="105000"/>
                    <a:satMod val="103000"/>
                    <a:tint val="73000"/>
                  </a:schemeClr>
                </a:gs>
                <a:gs pos="100000">
                  <a:schemeClr val="accent4">
                    <a:lumMod val="80000"/>
                    <a:lumOff val="20000"/>
                    <a:lumMod val="105000"/>
                    <a:satMod val="109000"/>
                    <a:tint val="81000"/>
                  </a:schemeClr>
                </a:gs>
              </a:gsLst>
              <a:lin ang="5400000" scaled="0"/>
            </a:gradFill>
            <a:ln w="9525" cap="flat" cmpd="sng" algn="ctr">
              <a:solidFill>
                <a:schemeClr val="accent4">
                  <a:lumMod val="80000"/>
                  <a:lumOff val="20000"/>
                  <a:shade val="95000"/>
                </a:schemeClr>
              </a:solidFill>
              <a:round/>
            </a:ln>
            <a:effectLst/>
          </c:spPr>
          <c:invertIfNegative val="0"/>
          <c:cat>
            <c:strRef>
              <c:f>'% thème'!$G$1</c:f>
              <c:strCache>
                <c:ptCount val="1"/>
                <c:pt idx="0">
                  <c:v>% apparition </c:v>
                </c:pt>
              </c:strCache>
            </c:strRef>
          </c:cat>
          <c:val>
            <c:numRef>
              <c:f>'% thème'!$G$17</c:f>
              <c:numCache>
                <c:formatCode>0%</c:formatCode>
                <c:ptCount val="1"/>
                <c:pt idx="0">
                  <c:v>2.4675324675324677E-2</c:v>
                </c:pt>
              </c:numCache>
            </c:numRef>
          </c:val>
          <c:extLst>
            <c:ext xmlns:c16="http://schemas.microsoft.com/office/drawing/2014/chart" uri="{C3380CC4-5D6E-409C-BE32-E72D297353CC}">
              <c16:uniqueId val="{0000000F-02F5-48D2-BDDC-293BD06D96A0}"/>
            </c:ext>
          </c:extLst>
        </c:ser>
        <c:ser>
          <c:idx val="16"/>
          <c:order val="16"/>
          <c:tx>
            <c:strRef>
              <c:f>'% thème'!$E$18</c:f>
              <c:strCache>
                <c:ptCount val="1"/>
                <c:pt idx="0">
                  <c:v>agriculture conventionnelle</c:v>
                </c:pt>
              </c:strCache>
            </c:strRef>
          </c:tx>
          <c:spPr>
            <a:gradFill rotWithShape="1">
              <a:gsLst>
                <a:gs pos="0">
                  <a:schemeClr val="accent5">
                    <a:lumMod val="80000"/>
                    <a:lumOff val="20000"/>
                    <a:lumMod val="110000"/>
                    <a:satMod val="105000"/>
                    <a:tint val="67000"/>
                  </a:schemeClr>
                </a:gs>
                <a:gs pos="50000">
                  <a:schemeClr val="accent5">
                    <a:lumMod val="80000"/>
                    <a:lumOff val="20000"/>
                    <a:lumMod val="105000"/>
                    <a:satMod val="103000"/>
                    <a:tint val="73000"/>
                  </a:schemeClr>
                </a:gs>
                <a:gs pos="100000">
                  <a:schemeClr val="accent5">
                    <a:lumMod val="80000"/>
                    <a:lumOff val="20000"/>
                    <a:lumMod val="105000"/>
                    <a:satMod val="109000"/>
                    <a:tint val="81000"/>
                  </a:schemeClr>
                </a:gs>
              </a:gsLst>
              <a:lin ang="5400000" scaled="0"/>
            </a:gradFill>
            <a:ln w="9525" cap="flat" cmpd="sng" algn="ctr">
              <a:solidFill>
                <a:schemeClr val="accent5">
                  <a:lumMod val="80000"/>
                  <a:lumOff val="20000"/>
                  <a:shade val="95000"/>
                </a:schemeClr>
              </a:solidFill>
              <a:round/>
            </a:ln>
            <a:effectLst/>
          </c:spPr>
          <c:invertIfNegative val="0"/>
          <c:cat>
            <c:strRef>
              <c:f>'% thème'!$G$1</c:f>
              <c:strCache>
                <c:ptCount val="1"/>
                <c:pt idx="0">
                  <c:v>% apparition </c:v>
                </c:pt>
              </c:strCache>
            </c:strRef>
          </c:cat>
          <c:val>
            <c:numRef>
              <c:f>'% thème'!$G$18</c:f>
              <c:numCache>
                <c:formatCode>0%</c:formatCode>
                <c:ptCount val="1"/>
                <c:pt idx="0">
                  <c:v>2.2077922077922078E-2</c:v>
                </c:pt>
              </c:numCache>
            </c:numRef>
          </c:val>
          <c:extLst>
            <c:ext xmlns:c16="http://schemas.microsoft.com/office/drawing/2014/chart" uri="{C3380CC4-5D6E-409C-BE32-E72D297353CC}">
              <c16:uniqueId val="{00000010-02F5-48D2-BDDC-293BD06D96A0}"/>
            </c:ext>
          </c:extLst>
        </c:ser>
        <c:ser>
          <c:idx val="17"/>
          <c:order val="17"/>
          <c:tx>
            <c:strRef>
              <c:f>'% thème'!$E$19</c:f>
              <c:strCache>
                <c:ptCount val="1"/>
                <c:pt idx="0">
                  <c:v>pathologie végétale</c:v>
                </c:pt>
              </c:strCache>
            </c:strRef>
          </c:tx>
          <c:spPr>
            <a:gradFill rotWithShape="1">
              <a:gsLst>
                <a:gs pos="0">
                  <a:schemeClr val="accent6">
                    <a:lumMod val="80000"/>
                    <a:lumOff val="20000"/>
                    <a:lumMod val="110000"/>
                    <a:satMod val="105000"/>
                    <a:tint val="67000"/>
                  </a:schemeClr>
                </a:gs>
                <a:gs pos="50000">
                  <a:schemeClr val="accent6">
                    <a:lumMod val="80000"/>
                    <a:lumOff val="20000"/>
                    <a:lumMod val="105000"/>
                    <a:satMod val="103000"/>
                    <a:tint val="73000"/>
                  </a:schemeClr>
                </a:gs>
                <a:gs pos="100000">
                  <a:schemeClr val="accent6">
                    <a:lumMod val="80000"/>
                    <a:lumOff val="20000"/>
                    <a:lumMod val="105000"/>
                    <a:satMod val="109000"/>
                    <a:tint val="81000"/>
                  </a:schemeClr>
                </a:gs>
              </a:gsLst>
              <a:lin ang="5400000" scaled="0"/>
            </a:gradFill>
            <a:ln w="9525" cap="flat" cmpd="sng" algn="ctr">
              <a:solidFill>
                <a:schemeClr val="accent6">
                  <a:lumMod val="80000"/>
                  <a:lumOff val="20000"/>
                  <a:shade val="95000"/>
                </a:schemeClr>
              </a:solidFill>
              <a:round/>
            </a:ln>
            <a:effectLst/>
          </c:spPr>
          <c:invertIfNegative val="0"/>
          <c:cat>
            <c:strRef>
              <c:f>'% thème'!$G$1</c:f>
              <c:strCache>
                <c:ptCount val="1"/>
                <c:pt idx="0">
                  <c:v>% apparition </c:v>
                </c:pt>
              </c:strCache>
            </c:strRef>
          </c:cat>
          <c:val>
            <c:numRef>
              <c:f>'% thème'!$G$19</c:f>
              <c:numCache>
                <c:formatCode>0%</c:formatCode>
                <c:ptCount val="1"/>
                <c:pt idx="0">
                  <c:v>1.6883116883116882E-2</c:v>
                </c:pt>
              </c:numCache>
            </c:numRef>
          </c:val>
          <c:extLst>
            <c:ext xmlns:c16="http://schemas.microsoft.com/office/drawing/2014/chart" uri="{C3380CC4-5D6E-409C-BE32-E72D297353CC}">
              <c16:uniqueId val="{00000011-02F5-48D2-BDDC-293BD06D96A0}"/>
            </c:ext>
          </c:extLst>
        </c:ser>
        <c:ser>
          <c:idx val="18"/>
          <c:order val="18"/>
          <c:tx>
            <c:strRef>
              <c:f>'% thème'!$E$20</c:f>
              <c:strCache>
                <c:ptCount val="1"/>
                <c:pt idx="0">
                  <c:v>protection biologique</c:v>
                </c:pt>
              </c:strCache>
            </c:strRef>
          </c:tx>
          <c:spPr>
            <a:gradFill rotWithShape="1">
              <a:gsLst>
                <a:gs pos="0">
                  <a:schemeClr val="accent1">
                    <a:lumMod val="80000"/>
                    <a:lumMod val="110000"/>
                    <a:satMod val="105000"/>
                    <a:tint val="67000"/>
                  </a:schemeClr>
                </a:gs>
                <a:gs pos="50000">
                  <a:schemeClr val="accent1">
                    <a:lumMod val="80000"/>
                    <a:lumMod val="105000"/>
                    <a:satMod val="103000"/>
                    <a:tint val="73000"/>
                  </a:schemeClr>
                </a:gs>
                <a:gs pos="100000">
                  <a:schemeClr val="accent1">
                    <a:lumMod val="80000"/>
                    <a:lumMod val="105000"/>
                    <a:satMod val="109000"/>
                    <a:tint val="81000"/>
                  </a:schemeClr>
                </a:gs>
              </a:gsLst>
              <a:lin ang="5400000" scaled="0"/>
            </a:gradFill>
            <a:ln w="9525" cap="flat" cmpd="sng" algn="ctr">
              <a:solidFill>
                <a:schemeClr val="accent1">
                  <a:lumMod val="80000"/>
                  <a:shade val="95000"/>
                </a:schemeClr>
              </a:solidFill>
              <a:round/>
            </a:ln>
            <a:effectLst/>
          </c:spPr>
          <c:invertIfNegative val="0"/>
          <c:cat>
            <c:strRef>
              <c:f>'% thème'!$G$1</c:f>
              <c:strCache>
                <c:ptCount val="1"/>
                <c:pt idx="0">
                  <c:v>% apparition </c:v>
                </c:pt>
              </c:strCache>
            </c:strRef>
          </c:cat>
          <c:val>
            <c:numRef>
              <c:f>'% thème'!$G$20</c:f>
              <c:numCache>
                <c:formatCode>0%</c:formatCode>
                <c:ptCount val="1"/>
                <c:pt idx="0">
                  <c:v>1.4935064935064935E-2</c:v>
                </c:pt>
              </c:numCache>
            </c:numRef>
          </c:val>
          <c:extLst>
            <c:ext xmlns:c16="http://schemas.microsoft.com/office/drawing/2014/chart" uri="{C3380CC4-5D6E-409C-BE32-E72D297353CC}">
              <c16:uniqueId val="{00000012-02F5-48D2-BDDC-293BD06D96A0}"/>
            </c:ext>
          </c:extLst>
        </c:ser>
        <c:ser>
          <c:idx val="19"/>
          <c:order val="19"/>
          <c:tx>
            <c:strRef>
              <c:f>'% thème'!$E$21</c:f>
              <c:strCache>
                <c:ptCount val="1"/>
                <c:pt idx="0">
                  <c:v>pollinisateur</c:v>
                </c:pt>
              </c:strCache>
            </c:strRef>
          </c:tx>
          <c:spPr>
            <a:gradFill rotWithShape="1">
              <a:gsLst>
                <a:gs pos="0">
                  <a:schemeClr val="accent2">
                    <a:lumMod val="80000"/>
                    <a:lumMod val="110000"/>
                    <a:satMod val="105000"/>
                    <a:tint val="67000"/>
                  </a:schemeClr>
                </a:gs>
                <a:gs pos="50000">
                  <a:schemeClr val="accent2">
                    <a:lumMod val="80000"/>
                    <a:lumMod val="105000"/>
                    <a:satMod val="103000"/>
                    <a:tint val="73000"/>
                  </a:schemeClr>
                </a:gs>
                <a:gs pos="100000">
                  <a:schemeClr val="accent2">
                    <a:lumMod val="80000"/>
                    <a:lumMod val="105000"/>
                    <a:satMod val="109000"/>
                    <a:tint val="81000"/>
                  </a:schemeClr>
                </a:gs>
              </a:gsLst>
              <a:lin ang="5400000" scaled="0"/>
            </a:gradFill>
            <a:ln w="9525" cap="flat" cmpd="sng" algn="ctr">
              <a:solidFill>
                <a:schemeClr val="accent2">
                  <a:lumMod val="80000"/>
                  <a:shade val="95000"/>
                </a:schemeClr>
              </a:solidFill>
              <a:round/>
            </a:ln>
            <a:effectLst/>
          </c:spPr>
          <c:invertIfNegative val="0"/>
          <c:cat>
            <c:strRef>
              <c:f>'% thème'!$G$1</c:f>
              <c:strCache>
                <c:ptCount val="1"/>
                <c:pt idx="0">
                  <c:v>% apparition </c:v>
                </c:pt>
              </c:strCache>
            </c:strRef>
          </c:cat>
          <c:val>
            <c:numRef>
              <c:f>'% thème'!$G$21</c:f>
              <c:numCache>
                <c:formatCode>0%</c:formatCode>
                <c:ptCount val="1"/>
                <c:pt idx="0">
                  <c:v>1.2987012987012988E-2</c:v>
                </c:pt>
              </c:numCache>
            </c:numRef>
          </c:val>
          <c:extLst>
            <c:ext xmlns:c16="http://schemas.microsoft.com/office/drawing/2014/chart" uri="{C3380CC4-5D6E-409C-BE32-E72D297353CC}">
              <c16:uniqueId val="{00000013-02F5-48D2-BDDC-293BD06D96A0}"/>
            </c:ext>
          </c:extLst>
        </c:ser>
        <c:ser>
          <c:idx val="20"/>
          <c:order val="20"/>
          <c:tx>
            <c:strRef>
              <c:f>'% thème'!$E$22</c:f>
              <c:strCache>
                <c:ptCount val="1"/>
                <c:pt idx="0">
                  <c:v>qualité de l'air</c:v>
                </c:pt>
              </c:strCache>
            </c:strRef>
          </c:tx>
          <c:spPr>
            <a:gradFill rotWithShape="1">
              <a:gsLst>
                <a:gs pos="0">
                  <a:schemeClr val="accent3">
                    <a:lumMod val="80000"/>
                    <a:lumMod val="110000"/>
                    <a:satMod val="105000"/>
                    <a:tint val="67000"/>
                  </a:schemeClr>
                </a:gs>
                <a:gs pos="50000">
                  <a:schemeClr val="accent3">
                    <a:lumMod val="80000"/>
                    <a:lumMod val="105000"/>
                    <a:satMod val="103000"/>
                    <a:tint val="73000"/>
                  </a:schemeClr>
                </a:gs>
                <a:gs pos="100000">
                  <a:schemeClr val="accent3">
                    <a:lumMod val="80000"/>
                    <a:lumMod val="105000"/>
                    <a:satMod val="109000"/>
                    <a:tint val="81000"/>
                  </a:schemeClr>
                </a:gs>
              </a:gsLst>
              <a:lin ang="5400000" scaled="0"/>
            </a:gradFill>
            <a:ln w="9525" cap="flat" cmpd="sng" algn="ctr">
              <a:solidFill>
                <a:schemeClr val="accent3">
                  <a:lumMod val="80000"/>
                  <a:shade val="95000"/>
                </a:schemeClr>
              </a:solidFill>
              <a:round/>
            </a:ln>
            <a:effectLst/>
          </c:spPr>
          <c:invertIfNegative val="0"/>
          <c:cat>
            <c:strRef>
              <c:f>'% thème'!$G$1</c:f>
              <c:strCache>
                <c:ptCount val="1"/>
                <c:pt idx="0">
                  <c:v>% apparition </c:v>
                </c:pt>
              </c:strCache>
            </c:strRef>
          </c:cat>
          <c:val>
            <c:numRef>
              <c:f>'% thème'!$G$22</c:f>
              <c:numCache>
                <c:formatCode>0%</c:formatCode>
                <c:ptCount val="1"/>
                <c:pt idx="0">
                  <c:v>1.2987012987012988E-2</c:v>
                </c:pt>
              </c:numCache>
            </c:numRef>
          </c:val>
          <c:extLst>
            <c:ext xmlns:c16="http://schemas.microsoft.com/office/drawing/2014/chart" uri="{C3380CC4-5D6E-409C-BE32-E72D297353CC}">
              <c16:uniqueId val="{00000014-02F5-48D2-BDDC-293BD06D96A0}"/>
            </c:ext>
          </c:extLst>
        </c:ser>
        <c:ser>
          <c:idx val="21"/>
          <c:order val="21"/>
          <c:tx>
            <c:strRef>
              <c:f>'% thème'!$E$23</c:f>
              <c:strCache>
                <c:ptCount val="1"/>
                <c:pt idx="0">
                  <c:v>détection</c:v>
                </c:pt>
              </c:strCache>
            </c:strRef>
          </c:tx>
          <c:spPr>
            <a:gradFill rotWithShape="1">
              <a:gsLst>
                <a:gs pos="0">
                  <a:schemeClr val="accent4">
                    <a:lumMod val="80000"/>
                    <a:lumMod val="110000"/>
                    <a:satMod val="105000"/>
                    <a:tint val="67000"/>
                  </a:schemeClr>
                </a:gs>
                <a:gs pos="50000">
                  <a:schemeClr val="accent4">
                    <a:lumMod val="80000"/>
                    <a:lumMod val="105000"/>
                    <a:satMod val="103000"/>
                    <a:tint val="73000"/>
                  </a:schemeClr>
                </a:gs>
                <a:gs pos="100000">
                  <a:schemeClr val="accent4">
                    <a:lumMod val="80000"/>
                    <a:lumMod val="105000"/>
                    <a:satMod val="109000"/>
                    <a:tint val="81000"/>
                  </a:schemeClr>
                </a:gs>
              </a:gsLst>
              <a:lin ang="5400000" scaled="0"/>
            </a:gradFill>
            <a:ln w="9525" cap="flat" cmpd="sng" algn="ctr">
              <a:solidFill>
                <a:schemeClr val="accent4">
                  <a:lumMod val="80000"/>
                  <a:shade val="95000"/>
                </a:schemeClr>
              </a:solidFill>
              <a:round/>
            </a:ln>
            <a:effectLst/>
          </c:spPr>
          <c:invertIfNegative val="0"/>
          <c:cat>
            <c:strRef>
              <c:f>'% thème'!$G$1</c:f>
              <c:strCache>
                <c:ptCount val="1"/>
                <c:pt idx="0">
                  <c:v>% apparition </c:v>
                </c:pt>
              </c:strCache>
            </c:strRef>
          </c:cat>
          <c:val>
            <c:numRef>
              <c:f>'% thème'!$G$23</c:f>
              <c:numCache>
                <c:formatCode>0%</c:formatCode>
                <c:ptCount val="1"/>
                <c:pt idx="0">
                  <c:v>1.1688311688311689E-2</c:v>
                </c:pt>
              </c:numCache>
            </c:numRef>
          </c:val>
          <c:extLst>
            <c:ext xmlns:c16="http://schemas.microsoft.com/office/drawing/2014/chart" uri="{C3380CC4-5D6E-409C-BE32-E72D297353CC}">
              <c16:uniqueId val="{00000015-02F5-48D2-BDDC-293BD06D96A0}"/>
            </c:ext>
          </c:extLst>
        </c:ser>
        <c:ser>
          <c:idx val="22"/>
          <c:order val="22"/>
          <c:tx>
            <c:strRef>
              <c:f>'% thème'!$E$24</c:f>
              <c:strCache>
                <c:ptCount val="1"/>
                <c:pt idx="0">
                  <c:v>production commerciale</c:v>
                </c:pt>
              </c:strCache>
            </c:strRef>
          </c:tx>
          <c:spPr>
            <a:gradFill rotWithShape="1">
              <a:gsLst>
                <a:gs pos="0">
                  <a:schemeClr val="accent5">
                    <a:lumMod val="80000"/>
                    <a:lumMod val="110000"/>
                    <a:satMod val="105000"/>
                    <a:tint val="67000"/>
                  </a:schemeClr>
                </a:gs>
                <a:gs pos="50000">
                  <a:schemeClr val="accent5">
                    <a:lumMod val="80000"/>
                    <a:lumMod val="105000"/>
                    <a:satMod val="103000"/>
                    <a:tint val="73000"/>
                  </a:schemeClr>
                </a:gs>
                <a:gs pos="100000">
                  <a:schemeClr val="accent5">
                    <a:lumMod val="80000"/>
                    <a:lumMod val="105000"/>
                    <a:satMod val="109000"/>
                    <a:tint val="81000"/>
                  </a:schemeClr>
                </a:gs>
              </a:gsLst>
              <a:lin ang="5400000" scaled="0"/>
            </a:gradFill>
            <a:ln w="9525" cap="flat" cmpd="sng" algn="ctr">
              <a:solidFill>
                <a:schemeClr val="accent5">
                  <a:lumMod val="80000"/>
                  <a:shade val="95000"/>
                </a:schemeClr>
              </a:solidFill>
              <a:round/>
            </a:ln>
            <a:effectLst/>
          </c:spPr>
          <c:invertIfNegative val="0"/>
          <c:cat>
            <c:strRef>
              <c:f>'% thème'!$G$1</c:f>
              <c:strCache>
                <c:ptCount val="1"/>
                <c:pt idx="0">
                  <c:v>% apparition </c:v>
                </c:pt>
              </c:strCache>
            </c:strRef>
          </c:cat>
          <c:val>
            <c:numRef>
              <c:f>'% thème'!$G$24</c:f>
              <c:numCache>
                <c:formatCode>0%</c:formatCode>
                <c:ptCount val="1"/>
                <c:pt idx="0">
                  <c:v>1.038961038961039E-2</c:v>
                </c:pt>
              </c:numCache>
            </c:numRef>
          </c:val>
          <c:extLst>
            <c:ext xmlns:c16="http://schemas.microsoft.com/office/drawing/2014/chart" uri="{C3380CC4-5D6E-409C-BE32-E72D297353CC}">
              <c16:uniqueId val="{00000016-02F5-48D2-BDDC-293BD06D96A0}"/>
            </c:ext>
          </c:extLst>
        </c:ser>
        <c:ser>
          <c:idx val="23"/>
          <c:order val="23"/>
          <c:tx>
            <c:strRef>
              <c:f>'% thème'!$E$25</c:f>
              <c:strCache>
                <c:ptCount val="1"/>
                <c:pt idx="0">
                  <c:v>transformation des résidus</c:v>
                </c:pt>
              </c:strCache>
            </c:strRef>
          </c:tx>
          <c:spPr>
            <a:gradFill rotWithShape="1">
              <a:gsLst>
                <a:gs pos="0">
                  <a:schemeClr val="accent6">
                    <a:lumMod val="80000"/>
                    <a:lumMod val="110000"/>
                    <a:satMod val="105000"/>
                    <a:tint val="67000"/>
                  </a:schemeClr>
                </a:gs>
                <a:gs pos="50000">
                  <a:schemeClr val="accent6">
                    <a:lumMod val="80000"/>
                    <a:lumMod val="105000"/>
                    <a:satMod val="103000"/>
                    <a:tint val="73000"/>
                  </a:schemeClr>
                </a:gs>
                <a:gs pos="100000">
                  <a:schemeClr val="accent6">
                    <a:lumMod val="80000"/>
                    <a:lumMod val="105000"/>
                    <a:satMod val="109000"/>
                    <a:tint val="81000"/>
                  </a:schemeClr>
                </a:gs>
              </a:gsLst>
              <a:lin ang="5400000" scaled="0"/>
            </a:gradFill>
            <a:ln w="9525" cap="flat" cmpd="sng" algn="ctr">
              <a:solidFill>
                <a:schemeClr val="accent6">
                  <a:lumMod val="80000"/>
                  <a:shade val="95000"/>
                </a:schemeClr>
              </a:solidFill>
              <a:round/>
            </a:ln>
            <a:effectLst/>
          </c:spPr>
          <c:invertIfNegative val="0"/>
          <c:cat>
            <c:strRef>
              <c:f>'% thème'!$G$1</c:f>
              <c:strCache>
                <c:ptCount val="1"/>
                <c:pt idx="0">
                  <c:v>% apparition </c:v>
                </c:pt>
              </c:strCache>
            </c:strRef>
          </c:cat>
          <c:val>
            <c:numRef>
              <c:f>'% thème'!$G$25</c:f>
              <c:numCache>
                <c:formatCode>0%</c:formatCode>
                <c:ptCount val="1"/>
                <c:pt idx="0">
                  <c:v>5.8441558441558444E-3</c:v>
                </c:pt>
              </c:numCache>
            </c:numRef>
          </c:val>
          <c:extLst>
            <c:ext xmlns:c16="http://schemas.microsoft.com/office/drawing/2014/chart" uri="{C3380CC4-5D6E-409C-BE32-E72D297353CC}">
              <c16:uniqueId val="{00000017-02F5-48D2-BDDC-293BD06D96A0}"/>
            </c:ext>
          </c:extLst>
        </c:ser>
        <c:ser>
          <c:idx val="24"/>
          <c:order val="24"/>
          <c:tx>
            <c:strRef>
              <c:f>'% thème'!$E$26</c:f>
              <c:strCache>
                <c:ptCount val="1"/>
                <c:pt idx="0">
                  <c:v>sensibilisation</c:v>
                </c:pt>
              </c:strCache>
            </c:strRef>
          </c:tx>
          <c:spPr>
            <a:gradFill rotWithShape="1">
              <a:gsLst>
                <a:gs pos="0">
                  <a:schemeClr val="accent1">
                    <a:lumMod val="60000"/>
                    <a:lumOff val="40000"/>
                    <a:lumMod val="110000"/>
                    <a:satMod val="105000"/>
                    <a:tint val="67000"/>
                  </a:schemeClr>
                </a:gs>
                <a:gs pos="50000">
                  <a:schemeClr val="accent1">
                    <a:lumMod val="60000"/>
                    <a:lumOff val="40000"/>
                    <a:lumMod val="105000"/>
                    <a:satMod val="103000"/>
                    <a:tint val="73000"/>
                  </a:schemeClr>
                </a:gs>
                <a:gs pos="100000">
                  <a:schemeClr val="accent1">
                    <a:lumMod val="60000"/>
                    <a:lumOff val="40000"/>
                    <a:lumMod val="105000"/>
                    <a:satMod val="109000"/>
                    <a:tint val="81000"/>
                  </a:schemeClr>
                </a:gs>
              </a:gsLst>
              <a:lin ang="5400000" scaled="0"/>
            </a:gradFill>
            <a:ln w="9525" cap="flat" cmpd="sng" algn="ctr">
              <a:solidFill>
                <a:schemeClr val="accent1">
                  <a:lumMod val="60000"/>
                  <a:lumOff val="40000"/>
                  <a:shade val="95000"/>
                </a:schemeClr>
              </a:solidFill>
              <a:round/>
            </a:ln>
            <a:effectLst/>
          </c:spPr>
          <c:invertIfNegative val="0"/>
          <c:cat>
            <c:strRef>
              <c:f>'% thème'!$G$1</c:f>
              <c:strCache>
                <c:ptCount val="1"/>
                <c:pt idx="0">
                  <c:v>% apparition </c:v>
                </c:pt>
              </c:strCache>
            </c:strRef>
          </c:cat>
          <c:val>
            <c:numRef>
              <c:f>'% thème'!$G$26</c:f>
              <c:numCache>
                <c:formatCode>0%</c:formatCode>
                <c:ptCount val="1"/>
                <c:pt idx="0">
                  <c:v>3.8961038961038961E-3</c:v>
                </c:pt>
              </c:numCache>
            </c:numRef>
          </c:val>
          <c:extLst>
            <c:ext xmlns:c16="http://schemas.microsoft.com/office/drawing/2014/chart" uri="{C3380CC4-5D6E-409C-BE32-E72D297353CC}">
              <c16:uniqueId val="{00000018-02F5-48D2-BDDC-293BD06D96A0}"/>
            </c:ext>
          </c:extLst>
        </c:ser>
        <c:ser>
          <c:idx val="25"/>
          <c:order val="25"/>
          <c:tx>
            <c:strRef>
              <c:f>'% thème'!$E$27</c:f>
              <c:strCache>
                <c:ptCount val="1"/>
                <c:pt idx="0">
                  <c:v>autres</c:v>
                </c:pt>
              </c:strCache>
            </c:strRef>
          </c:tx>
          <c:spPr>
            <a:gradFill rotWithShape="1">
              <a:gsLst>
                <a:gs pos="0">
                  <a:schemeClr val="accent2">
                    <a:lumMod val="60000"/>
                    <a:lumOff val="40000"/>
                    <a:lumMod val="110000"/>
                    <a:satMod val="105000"/>
                    <a:tint val="67000"/>
                  </a:schemeClr>
                </a:gs>
                <a:gs pos="50000">
                  <a:schemeClr val="accent2">
                    <a:lumMod val="60000"/>
                    <a:lumOff val="40000"/>
                    <a:lumMod val="105000"/>
                    <a:satMod val="103000"/>
                    <a:tint val="73000"/>
                  </a:schemeClr>
                </a:gs>
                <a:gs pos="100000">
                  <a:schemeClr val="accent2">
                    <a:lumMod val="60000"/>
                    <a:lumOff val="40000"/>
                    <a:lumMod val="105000"/>
                    <a:satMod val="109000"/>
                    <a:tint val="81000"/>
                  </a:schemeClr>
                </a:gs>
              </a:gsLst>
              <a:lin ang="5400000" scaled="0"/>
            </a:gradFill>
            <a:ln w="9525" cap="flat" cmpd="sng" algn="ctr">
              <a:solidFill>
                <a:schemeClr val="accent2">
                  <a:lumMod val="60000"/>
                  <a:lumOff val="40000"/>
                  <a:shade val="95000"/>
                </a:schemeClr>
              </a:solidFill>
              <a:round/>
            </a:ln>
            <a:effectLst/>
          </c:spPr>
          <c:invertIfNegative val="0"/>
          <c:cat>
            <c:strRef>
              <c:f>'% thème'!$G$1</c:f>
              <c:strCache>
                <c:ptCount val="1"/>
                <c:pt idx="0">
                  <c:v>% apparition </c:v>
                </c:pt>
              </c:strCache>
            </c:strRef>
          </c:cat>
          <c:val>
            <c:numRef>
              <c:f>'% thème'!$G$27</c:f>
              <c:numCache>
                <c:formatCode>0%</c:formatCode>
                <c:ptCount val="1"/>
                <c:pt idx="0">
                  <c:v>3.246753246753247E-3</c:v>
                </c:pt>
              </c:numCache>
            </c:numRef>
          </c:val>
          <c:extLst>
            <c:ext xmlns:c16="http://schemas.microsoft.com/office/drawing/2014/chart" uri="{C3380CC4-5D6E-409C-BE32-E72D297353CC}">
              <c16:uniqueId val="{00000019-02F5-48D2-BDDC-293BD06D96A0}"/>
            </c:ext>
          </c:extLst>
        </c:ser>
        <c:ser>
          <c:idx val="26"/>
          <c:order val="26"/>
          <c:tx>
            <c:strRef>
              <c:f>'% thème'!$E$28</c:f>
              <c:strCache>
                <c:ptCount val="1"/>
                <c:pt idx="0">
                  <c:v>contournement des résistances</c:v>
                </c:pt>
              </c:strCache>
            </c:strRef>
          </c:tx>
          <c:spPr>
            <a:gradFill rotWithShape="1">
              <a:gsLst>
                <a:gs pos="0">
                  <a:schemeClr val="accent3">
                    <a:lumMod val="60000"/>
                    <a:lumOff val="40000"/>
                    <a:lumMod val="110000"/>
                    <a:satMod val="105000"/>
                    <a:tint val="67000"/>
                  </a:schemeClr>
                </a:gs>
                <a:gs pos="50000">
                  <a:schemeClr val="accent3">
                    <a:lumMod val="60000"/>
                    <a:lumOff val="40000"/>
                    <a:lumMod val="105000"/>
                    <a:satMod val="103000"/>
                    <a:tint val="73000"/>
                  </a:schemeClr>
                </a:gs>
                <a:gs pos="100000">
                  <a:schemeClr val="accent3">
                    <a:lumMod val="60000"/>
                    <a:lumOff val="40000"/>
                    <a:lumMod val="105000"/>
                    <a:satMod val="109000"/>
                    <a:tint val="81000"/>
                  </a:schemeClr>
                </a:gs>
              </a:gsLst>
              <a:lin ang="5400000" scaled="0"/>
            </a:gradFill>
            <a:ln w="9525" cap="flat" cmpd="sng" algn="ctr">
              <a:solidFill>
                <a:schemeClr val="accent3">
                  <a:lumMod val="60000"/>
                  <a:lumOff val="40000"/>
                  <a:shade val="95000"/>
                </a:schemeClr>
              </a:solidFill>
              <a:round/>
            </a:ln>
            <a:effectLst/>
          </c:spPr>
          <c:invertIfNegative val="0"/>
          <c:cat>
            <c:strRef>
              <c:f>'% thème'!$G$1</c:f>
              <c:strCache>
                <c:ptCount val="1"/>
                <c:pt idx="0">
                  <c:v>% apparition </c:v>
                </c:pt>
              </c:strCache>
            </c:strRef>
          </c:cat>
          <c:val>
            <c:numRef>
              <c:f>'% thème'!$G$28</c:f>
              <c:numCache>
                <c:formatCode>0%</c:formatCode>
                <c:ptCount val="1"/>
                <c:pt idx="0">
                  <c:v>3.246753246753247E-3</c:v>
                </c:pt>
              </c:numCache>
            </c:numRef>
          </c:val>
          <c:extLst>
            <c:ext xmlns:c16="http://schemas.microsoft.com/office/drawing/2014/chart" uri="{C3380CC4-5D6E-409C-BE32-E72D297353CC}">
              <c16:uniqueId val="{0000001A-02F5-48D2-BDDC-293BD06D96A0}"/>
            </c:ext>
          </c:extLst>
        </c:ser>
        <c:ser>
          <c:idx val="27"/>
          <c:order val="27"/>
          <c:tx>
            <c:strRef>
              <c:f>'% thème'!$E$29</c:f>
              <c:strCache>
                <c:ptCount val="1"/>
                <c:pt idx="0">
                  <c:v>résistance</c:v>
                </c:pt>
              </c:strCache>
            </c:strRef>
          </c:tx>
          <c:spPr>
            <a:gradFill rotWithShape="1">
              <a:gsLst>
                <a:gs pos="0">
                  <a:schemeClr val="accent4">
                    <a:lumMod val="60000"/>
                    <a:lumOff val="40000"/>
                    <a:lumMod val="110000"/>
                    <a:satMod val="105000"/>
                    <a:tint val="67000"/>
                  </a:schemeClr>
                </a:gs>
                <a:gs pos="50000">
                  <a:schemeClr val="accent4">
                    <a:lumMod val="60000"/>
                    <a:lumOff val="40000"/>
                    <a:lumMod val="105000"/>
                    <a:satMod val="103000"/>
                    <a:tint val="73000"/>
                  </a:schemeClr>
                </a:gs>
                <a:gs pos="100000">
                  <a:schemeClr val="accent4">
                    <a:lumMod val="60000"/>
                    <a:lumOff val="40000"/>
                    <a:lumMod val="105000"/>
                    <a:satMod val="109000"/>
                    <a:tint val="81000"/>
                  </a:schemeClr>
                </a:gs>
              </a:gsLst>
              <a:lin ang="5400000" scaled="0"/>
            </a:gradFill>
            <a:ln w="9525" cap="flat" cmpd="sng" algn="ctr">
              <a:solidFill>
                <a:schemeClr val="accent4">
                  <a:lumMod val="60000"/>
                  <a:lumOff val="40000"/>
                  <a:shade val="95000"/>
                </a:schemeClr>
              </a:solidFill>
              <a:round/>
            </a:ln>
            <a:effectLst/>
          </c:spPr>
          <c:invertIfNegative val="0"/>
          <c:cat>
            <c:strRef>
              <c:f>'% thème'!$G$1</c:f>
              <c:strCache>
                <c:ptCount val="1"/>
                <c:pt idx="0">
                  <c:v>% apparition </c:v>
                </c:pt>
              </c:strCache>
            </c:strRef>
          </c:cat>
          <c:val>
            <c:numRef>
              <c:f>'% thème'!$G$29</c:f>
              <c:numCache>
                <c:formatCode>0%</c:formatCode>
                <c:ptCount val="1"/>
                <c:pt idx="0">
                  <c:v>3.246753246753247E-3</c:v>
                </c:pt>
              </c:numCache>
            </c:numRef>
          </c:val>
          <c:extLst>
            <c:ext xmlns:c16="http://schemas.microsoft.com/office/drawing/2014/chart" uri="{C3380CC4-5D6E-409C-BE32-E72D297353CC}">
              <c16:uniqueId val="{0000001B-02F5-48D2-BDDC-293BD06D96A0}"/>
            </c:ext>
          </c:extLst>
        </c:ser>
        <c:ser>
          <c:idx val="28"/>
          <c:order val="28"/>
          <c:tx>
            <c:strRef>
              <c:f>'% thème'!$E$30</c:f>
              <c:strCache>
                <c:ptCount val="1"/>
                <c:pt idx="0">
                  <c:v>condition de croissance contrôlée</c:v>
                </c:pt>
              </c:strCache>
            </c:strRef>
          </c:tx>
          <c:spPr>
            <a:gradFill rotWithShape="1">
              <a:gsLst>
                <a:gs pos="0">
                  <a:schemeClr val="accent5">
                    <a:lumMod val="60000"/>
                    <a:lumOff val="40000"/>
                    <a:lumMod val="110000"/>
                    <a:satMod val="105000"/>
                    <a:tint val="67000"/>
                  </a:schemeClr>
                </a:gs>
                <a:gs pos="50000">
                  <a:schemeClr val="accent5">
                    <a:lumMod val="60000"/>
                    <a:lumOff val="40000"/>
                    <a:lumMod val="105000"/>
                    <a:satMod val="103000"/>
                    <a:tint val="73000"/>
                  </a:schemeClr>
                </a:gs>
                <a:gs pos="100000">
                  <a:schemeClr val="accent5">
                    <a:lumMod val="60000"/>
                    <a:lumOff val="40000"/>
                    <a:lumMod val="105000"/>
                    <a:satMod val="109000"/>
                    <a:tint val="81000"/>
                  </a:schemeClr>
                </a:gs>
              </a:gsLst>
              <a:lin ang="5400000" scaled="0"/>
            </a:gradFill>
            <a:ln w="9525" cap="flat" cmpd="sng" algn="ctr">
              <a:solidFill>
                <a:schemeClr val="accent5">
                  <a:lumMod val="60000"/>
                  <a:lumOff val="40000"/>
                  <a:shade val="95000"/>
                </a:schemeClr>
              </a:solidFill>
              <a:round/>
            </a:ln>
            <a:effectLst/>
          </c:spPr>
          <c:invertIfNegative val="0"/>
          <c:cat>
            <c:strRef>
              <c:f>'% thème'!$G$1</c:f>
              <c:strCache>
                <c:ptCount val="1"/>
                <c:pt idx="0">
                  <c:v>% apparition </c:v>
                </c:pt>
              </c:strCache>
            </c:strRef>
          </c:cat>
          <c:val>
            <c:numRef>
              <c:f>'% thème'!$G$30</c:f>
              <c:numCache>
                <c:formatCode>0%</c:formatCode>
                <c:ptCount val="1"/>
                <c:pt idx="0">
                  <c:v>1.2987012987012987E-3</c:v>
                </c:pt>
              </c:numCache>
            </c:numRef>
          </c:val>
          <c:extLst>
            <c:ext xmlns:c16="http://schemas.microsoft.com/office/drawing/2014/chart" uri="{C3380CC4-5D6E-409C-BE32-E72D297353CC}">
              <c16:uniqueId val="{0000001C-02F5-48D2-BDDC-293BD06D96A0}"/>
            </c:ext>
          </c:extLst>
        </c:ser>
        <c:dLbls>
          <c:showLegendKey val="0"/>
          <c:showVal val="0"/>
          <c:showCatName val="0"/>
          <c:showSerName val="0"/>
          <c:showPercent val="0"/>
          <c:showBubbleSize val="0"/>
        </c:dLbls>
        <c:gapWidth val="100"/>
        <c:overlap val="-24"/>
        <c:axId val="1305661039"/>
        <c:axId val="1305660207"/>
      </c:barChart>
      <c:catAx>
        <c:axId val="130566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05660207"/>
        <c:crosses val="autoZero"/>
        <c:auto val="1"/>
        <c:lblAlgn val="ctr"/>
        <c:lblOffset val="100"/>
        <c:noMultiLvlLbl val="0"/>
      </c:catAx>
      <c:valAx>
        <c:axId val="130566020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05661039"/>
        <c:crosses val="autoZero"/>
        <c:crossBetween val="between"/>
      </c:valAx>
      <c:spPr>
        <a:noFill/>
        <a:ln>
          <a:noFill/>
        </a:ln>
        <a:effectLst/>
      </c:spPr>
    </c:plotArea>
    <c:legend>
      <c:legendPos val="b"/>
      <c:layout>
        <c:manualLayout>
          <c:xMode val="edge"/>
          <c:yMode val="edge"/>
          <c:x val="4.3980267834749509E-2"/>
          <c:y val="0.60056938107455671"/>
          <c:w val="0.9560197958727692"/>
          <c:h val="0.38184447449686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fr-BE"/>
              <a:t>% de la répartition</a:t>
            </a:r>
            <a:r>
              <a:rPr lang="fr-BE" baseline="0"/>
              <a:t> des mots clés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2.3555240534531327E-2"/>
          <c:y val="3.6693652392126706E-2"/>
          <c:w val="0.96013728524925468"/>
          <c:h val="0.61888244320363694"/>
        </c:manualLayout>
      </c:layout>
      <c:barChart>
        <c:barDir val="col"/>
        <c:grouping val="clustered"/>
        <c:varyColors val="0"/>
        <c:ser>
          <c:idx val="0"/>
          <c:order val="0"/>
          <c:tx>
            <c:strRef>
              <c:f>'% mot clé'!$A$2</c:f>
              <c:strCache>
                <c:ptCount val="1"/>
                <c:pt idx="0">
                  <c:v>protection des cultures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delete val="1"/>
          </c:dLbls>
          <c:cat>
            <c:strRef>
              <c:f>'% mot clé'!$C$1</c:f>
              <c:strCache>
                <c:ptCount val="1"/>
                <c:pt idx="0">
                  <c:v>Pourcentage</c:v>
                </c:pt>
              </c:strCache>
            </c:strRef>
          </c:cat>
          <c:val>
            <c:numRef>
              <c:f>'% mot clé'!$C$2</c:f>
              <c:numCache>
                <c:formatCode>0%</c:formatCode>
                <c:ptCount val="1"/>
                <c:pt idx="0">
                  <c:v>0.12060889929742388</c:v>
                </c:pt>
              </c:numCache>
            </c:numRef>
          </c:val>
          <c:extLst>
            <c:ext xmlns:c16="http://schemas.microsoft.com/office/drawing/2014/chart" uri="{C3380CC4-5D6E-409C-BE32-E72D297353CC}">
              <c16:uniqueId val="{00000000-4554-4F33-8A2C-5C92B2365891}"/>
            </c:ext>
          </c:extLst>
        </c:ser>
        <c:ser>
          <c:idx val="1"/>
          <c:order val="1"/>
          <c:tx>
            <c:strRef>
              <c:f>'% mot clé'!$A$3</c:f>
              <c:strCache>
                <c:ptCount val="1"/>
                <c:pt idx="0">
                  <c:v>pesticides</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delete val="1"/>
          </c:dLbls>
          <c:cat>
            <c:strRef>
              <c:f>'% mot clé'!$C$1</c:f>
              <c:strCache>
                <c:ptCount val="1"/>
                <c:pt idx="0">
                  <c:v>Pourcentage</c:v>
                </c:pt>
              </c:strCache>
            </c:strRef>
          </c:cat>
          <c:val>
            <c:numRef>
              <c:f>'% mot clé'!$C$3</c:f>
              <c:numCache>
                <c:formatCode>0%</c:formatCode>
                <c:ptCount val="1"/>
                <c:pt idx="0">
                  <c:v>9.3676814988290405E-2</c:v>
                </c:pt>
              </c:numCache>
            </c:numRef>
          </c:val>
          <c:extLst>
            <c:ext xmlns:c16="http://schemas.microsoft.com/office/drawing/2014/chart" uri="{C3380CC4-5D6E-409C-BE32-E72D297353CC}">
              <c16:uniqueId val="{00000001-4554-4F33-8A2C-5C92B2365891}"/>
            </c:ext>
          </c:extLst>
        </c:ser>
        <c:ser>
          <c:idx val="2"/>
          <c:order val="2"/>
          <c:tx>
            <c:strRef>
              <c:f>'% mot clé'!$A$4</c:f>
              <c:strCache>
                <c:ptCount val="1"/>
                <c:pt idx="0">
                  <c:v>gestion agricole</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dLbls>
            <c:delete val="1"/>
          </c:dLbls>
          <c:cat>
            <c:strRef>
              <c:f>'% mot clé'!$C$1</c:f>
              <c:strCache>
                <c:ptCount val="1"/>
                <c:pt idx="0">
                  <c:v>Pourcentage</c:v>
                </c:pt>
              </c:strCache>
            </c:strRef>
          </c:cat>
          <c:val>
            <c:numRef>
              <c:f>'% mot clé'!$C$4</c:f>
              <c:numCache>
                <c:formatCode>0%</c:formatCode>
                <c:ptCount val="1"/>
                <c:pt idx="0">
                  <c:v>5.5035128805620608E-2</c:v>
                </c:pt>
              </c:numCache>
            </c:numRef>
          </c:val>
          <c:extLst>
            <c:ext xmlns:c16="http://schemas.microsoft.com/office/drawing/2014/chart" uri="{C3380CC4-5D6E-409C-BE32-E72D297353CC}">
              <c16:uniqueId val="{00000002-4554-4F33-8A2C-5C92B2365891}"/>
            </c:ext>
          </c:extLst>
        </c:ser>
        <c:ser>
          <c:idx val="3"/>
          <c:order val="3"/>
          <c:tx>
            <c:strRef>
              <c:f>'% mot clé'!$A$5</c:f>
              <c:strCache>
                <c:ptCount val="1"/>
                <c:pt idx="0">
                  <c:v>gestion des sols</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dLbls>
            <c:delete val="1"/>
          </c:dLbls>
          <c:cat>
            <c:strRef>
              <c:f>'% mot clé'!$C$1</c:f>
              <c:strCache>
                <c:ptCount val="1"/>
                <c:pt idx="0">
                  <c:v>Pourcentage</c:v>
                </c:pt>
              </c:strCache>
            </c:strRef>
          </c:cat>
          <c:val>
            <c:numRef>
              <c:f>'% mot clé'!$C$5</c:f>
              <c:numCache>
                <c:formatCode>0%</c:formatCode>
                <c:ptCount val="1"/>
                <c:pt idx="0">
                  <c:v>4.5667447306791571E-2</c:v>
                </c:pt>
              </c:numCache>
            </c:numRef>
          </c:val>
          <c:extLst>
            <c:ext xmlns:c16="http://schemas.microsoft.com/office/drawing/2014/chart" uri="{C3380CC4-5D6E-409C-BE32-E72D297353CC}">
              <c16:uniqueId val="{00000003-4554-4F33-8A2C-5C92B2365891}"/>
            </c:ext>
          </c:extLst>
        </c:ser>
        <c:ser>
          <c:idx val="4"/>
          <c:order val="4"/>
          <c:tx>
            <c:strRef>
              <c:f>'% mot clé'!$A$6</c:f>
              <c:strCache>
                <c:ptCount val="1"/>
                <c:pt idx="0">
                  <c:v>cultures</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dLbls>
            <c:delete val="1"/>
          </c:dLbls>
          <c:cat>
            <c:strRef>
              <c:f>'% mot clé'!$C$1</c:f>
              <c:strCache>
                <c:ptCount val="1"/>
                <c:pt idx="0">
                  <c:v>Pourcentage</c:v>
                </c:pt>
              </c:strCache>
            </c:strRef>
          </c:cat>
          <c:val>
            <c:numRef>
              <c:f>'% mot clé'!$C$6</c:f>
              <c:numCache>
                <c:formatCode>0%</c:formatCode>
                <c:ptCount val="1"/>
                <c:pt idx="0">
                  <c:v>4.2154566744730677E-2</c:v>
                </c:pt>
              </c:numCache>
            </c:numRef>
          </c:val>
          <c:extLst>
            <c:ext xmlns:c16="http://schemas.microsoft.com/office/drawing/2014/chart" uri="{C3380CC4-5D6E-409C-BE32-E72D297353CC}">
              <c16:uniqueId val="{00000004-4554-4F33-8A2C-5C92B2365891}"/>
            </c:ext>
          </c:extLst>
        </c:ser>
        <c:ser>
          <c:idx val="5"/>
          <c:order val="5"/>
          <c:tx>
            <c:strRef>
              <c:f>'% mot clé'!$A$7</c:f>
              <c:strCache>
                <c:ptCount val="1"/>
                <c:pt idx="0">
                  <c:v>sélection variétale</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dLbls>
            <c:delete val="1"/>
          </c:dLbls>
          <c:cat>
            <c:strRef>
              <c:f>'% mot clé'!$C$1</c:f>
              <c:strCache>
                <c:ptCount val="1"/>
                <c:pt idx="0">
                  <c:v>Pourcentage</c:v>
                </c:pt>
              </c:strCache>
            </c:strRef>
          </c:cat>
          <c:val>
            <c:numRef>
              <c:f>'% mot clé'!$C$7</c:f>
              <c:numCache>
                <c:formatCode>0%</c:formatCode>
                <c:ptCount val="1"/>
                <c:pt idx="0">
                  <c:v>3.6299765807962528E-2</c:v>
                </c:pt>
              </c:numCache>
            </c:numRef>
          </c:val>
          <c:extLst>
            <c:ext xmlns:c16="http://schemas.microsoft.com/office/drawing/2014/chart" uri="{C3380CC4-5D6E-409C-BE32-E72D297353CC}">
              <c16:uniqueId val="{00000005-4554-4F33-8A2C-5C92B2365891}"/>
            </c:ext>
          </c:extLst>
        </c:ser>
        <c:ser>
          <c:idx val="6"/>
          <c:order val="6"/>
          <c:tx>
            <c:strRef>
              <c:f>'% mot clé'!$A$8</c:f>
              <c:strCache>
                <c:ptCount val="1"/>
                <c:pt idx="0">
                  <c:v>agrochimie</c:v>
                </c:pt>
              </c:strCache>
            </c:strRef>
          </c:tx>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invertIfNegative val="0"/>
          <c:dLbls>
            <c:delete val="1"/>
          </c:dLbls>
          <c:cat>
            <c:strRef>
              <c:f>'% mot clé'!$C$1</c:f>
              <c:strCache>
                <c:ptCount val="1"/>
                <c:pt idx="0">
                  <c:v>Pourcentage</c:v>
                </c:pt>
              </c:strCache>
            </c:strRef>
          </c:cat>
          <c:val>
            <c:numRef>
              <c:f>'% mot clé'!$C$8</c:f>
              <c:numCache>
                <c:formatCode>0%</c:formatCode>
                <c:ptCount val="1"/>
                <c:pt idx="0">
                  <c:v>3.5128805620608897E-2</c:v>
                </c:pt>
              </c:numCache>
            </c:numRef>
          </c:val>
          <c:extLst>
            <c:ext xmlns:c16="http://schemas.microsoft.com/office/drawing/2014/chart" uri="{C3380CC4-5D6E-409C-BE32-E72D297353CC}">
              <c16:uniqueId val="{00000006-4554-4F33-8A2C-5C92B2365891}"/>
            </c:ext>
          </c:extLst>
        </c:ser>
        <c:ser>
          <c:idx val="7"/>
          <c:order val="7"/>
          <c:tx>
            <c:strRef>
              <c:f>'% mot clé'!$A$9</c:f>
              <c:strCache>
                <c:ptCount val="1"/>
                <c:pt idx="0">
                  <c:v>pollutions chimiques</c:v>
                </c:pt>
              </c:strCache>
            </c:strRef>
          </c:tx>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invertIfNegative val="0"/>
          <c:dLbls>
            <c:delete val="1"/>
          </c:dLbls>
          <c:cat>
            <c:strRef>
              <c:f>'% mot clé'!$C$1</c:f>
              <c:strCache>
                <c:ptCount val="1"/>
                <c:pt idx="0">
                  <c:v>Pourcentage</c:v>
                </c:pt>
              </c:strCache>
            </c:strRef>
          </c:cat>
          <c:val>
            <c:numRef>
              <c:f>'% mot clé'!$C$9</c:f>
              <c:numCache>
                <c:formatCode>0%</c:formatCode>
                <c:ptCount val="1"/>
                <c:pt idx="0">
                  <c:v>3.2786885245901641E-2</c:v>
                </c:pt>
              </c:numCache>
            </c:numRef>
          </c:val>
          <c:extLst>
            <c:ext xmlns:c16="http://schemas.microsoft.com/office/drawing/2014/chart" uri="{C3380CC4-5D6E-409C-BE32-E72D297353CC}">
              <c16:uniqueId val="{00000007-4554-4F33-8A2C-5C92B2365891}"/>
            </c:ext>
          </c:extLst>
        </c:ser>
        <c:ser>
          <c:idx val="8"/>
          <c:order val="8"/>
          <c:tx>
            <c:strRef>
              <c:f>'% mot clé'!$A$10</c:f>
              <c:strCache>
                <c:ptCount val="1"/>
                <c:pt idx="0">
                  <c:v>production agricole</c:v>
                </c:pt>
              </c:strCache>
            </c:strRef>
          </c:tx>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c:spPr>
          <c:invertIfNegative val="0"/>
          <c:dLbls>
            <c:delete val="1"/>
          </c:dLbls>
          <c:cat>
            <c:strRef>
              <c:f>'% mot clé'!$C$1</c:f>
              <c:strCache>
                <c:ptCount val="1"/>
                <c:pt idx="0">
                  <c:v>Pourcentage</c:v>
                </c:pt>
              </c:strCache>
            </c:strRef>
          </c:cat>
          <c:val>
            <c:numRef>
              <c:f>'% mot clé'!$C$10</c:f>
              <c:numCache>
                <c:formatCode>0%</c:formatCode>
                <c:ptCount val="1"/>
                <c:pt idx="0">
                  <c:v>3.2786885245901641E-2</c:v>
                </c:pt>
              </c:numCache>
            </c:numRef>
          </c:val>
          <c:extLst>
            <c:ext xmlns:c16="http://schemas.microsoft.com/office/drawing/2014/chart" uri="{C3380CC4-5D6E-409C-BE32-E72D297353CC}">
              <c16:uniqueId val="{00000008-4554-4F33-8A2C-5C92B2365891}"/>
            </c:ext>
          </c:extLst>
        </c:ser>
        <c:ser>
          <c:idx val="9"/>
          <c:order val="9"/>
          <c:tx>
            <c:strRef>
              <c:f>'% mot clé'!$A$11</c:f>
              <c:strCache>
                <c:ptCount val="1"/>
                <c:pt idx="0">
                  <c:v>techniques agricole</c:v>
                </c:pt>
              </c:strCache>
            </c:strRef>
          </c:tx>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c:spPr>
          <c:invertIfNegative val="0"/>
          <c:dLbls>
            <c:delete val="1"/>
          </c:dLbls>
          <c:cat>
            <c:strRef>
              <c:f>'% mot clé'!$C$1</c:f>
              <c:strCache>
                <c:ptCount val="1"/>
                <c:pt idx="0">
                  <c:v>Pourcentage</c:v>
                </c:pt>
              </c:strCache>
            </c:strRef>
          </c:cat>
          <c:val>
            <c:numRef>
              <c:f>'% mot clé'!$C$11</c:f>
              <c:numCache>
                <c:formatCode>0%</c:formatCode>
                <c:ptCount val="1"/>
                <c:pt idx="0">
                  <c:v>3.161592505854801E-2</c:v>
                </c:pt>
              </c:numCache>
            </c:numRef>
          </c:val>
          <c:extLst>
            <c:ext xmlns:c16="http://schemas.microsoft.com/office/drawing/2014/chart" uri="{C3380CC4-5D6E-409C-BE32-E72D297353CC}">
              <c16:uniqueId val="{00000009-4554-4F33-8A2C-5C92B2365891}"/>
            </c:ext>
          </c:extLst>
        </c:ser>
        <c:ser>
          <c:idx val="10"/>
          <c:order val="10"/>
          <c:tx>
            <c:strRef>
              <c:f>'% mot clé'!$A$12</c:f>
              <c:strCache>
                <c:ptCount val="1"/>
                <c:pt idx="0">
                  <c:v>bioagresseurs</c:v>
                </c:pt>
              </c:strCache>
            </c:strRef>
          </c:tx>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c:spPr>
          <c:invertIfNegative val="0"/>
          <c:dLbls>
            <c:delete val="1"/>
          </c:dLbls>
          <c:cat>
            <c:strRef>
              <c:f>'% mot clé'!$C$1</c:f>
              <c:strCache>
                <c:ptCount val="1"/>
                <c:pt idx="0">
                  <c:v>Pourcentage</c:v>
                </c:pt>
              </c:strCache>
            </c:strRef>
          </c:cat>
          <c:val>
            <c:numRef>
              <c:f>'% mot clé'!$C$12</c:f>
              <c:numCache>
                <c:formatCode>0%</c:formatCode>
                <c:ptCount val="1"/>
                <c:pt idx="0">
                  <c:v>2.9274004683840751E-2</c:v>
                </c:pt>
              </c:numCache>
            </c:numRef>
          </c:val>
          <c:extLst>
            <c:ext xmlns:c16="http://schemas.microsoft.com/office/drawing/2014/chart" uri="{C3380CC4-5D6E-409C-BE32-E72D297353CC}">
              <c16:uniqueId val="{0000000A-4554-4F33-8A2C-5C92B2365891}"/>
            </c:ext>
          </c:extLst>
        </c:ser>
        <c:ser>
          <c:idx val="11"/>
          <c:order val="11"/>
          <c:tx>
            <c:strRef>
              <c:f>'% mot clé'!$A$13</c:f>
              <c:strCache>
                <c:ptCount val="1"/>
                <c:pt idx="0">
                  <c:v>ressources génétiques</c:v>
                </c:pt>
              </c:strCache>
            </c:strRef>
          </c:tx>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c:spPr>
          <c:invertIfNegative val="0"/>
          <c:dLbls>
            <c:delete val="1"/>
          </c:dLbls>
          <c:cat>
            <c:strRef>
              <c:f>'% mot clé'!$C$1</c:f>
              <c:strCache>
                <c:ptCount val="1"/>
                <c:pt idx="0">
                  <c:v>Pourcentage</c:v>
                </c:pt>
              </c:strCache>
            </c:strRef>
          </c:cat>
          <c:val>
            <c:numRef>
              <c:f>'% mot clé'!$C$13</c:f>
              <c:numCache>
                <c:formatCode>0%</c:formatCode>
                <c:ptCount val="1"/>
                <c:pt idx="0">
                  <c:v>2.8103044496487119E-2</c:v>
                </c:pt>
              </c:numCache>
            </c:numRef>
          </c:val>
          <c:extLst>
            <c:ext xmlns:c16="http://schemas.microsoft.com/office/drawing/2014/chart" uri="{C3380CC4-5D6E-409C-BE32-E72D297353CC}">
              <c16:uniqueId val="{0000000B-4554-4F33-8A2C-5C92B2365891}"/>
            </c:ext>
          </c:extLst>
        </c:ser>
        <c:ser>
          <c:idx val="12"/>
          <c:order val="12"/>
          <c:tx>
            <c:strRef>
              <c:f>'% mot clé'!$A$14</c:f>
              <c:strCache>
                <c:ptCount val="1"/>
                <c:pt idx="0">
                  <c:v>spectroscopie</c:v>
                </c:pt>
              </c:strCache>
            </c:strRef>
          </c:tx>
          <c:spPr>
            <a:gradFill rotWithShape="1">
              <a:gsLst>
                <a:gs pos="0">
                  <a:schemeClr val="accent1">
                    <a:lumMod val="80000"/>
                    <a:lumOff val="20000"/>
                    <a:lumMod val="110000"/>
                    <a:satMod val="105000"/>
                    <a:tint val="67000"/>
                  </a:schemeClr>
                </a:gs>
                <a:gs pos="50000">
                  <a:schemeClr val="accent1">
                    <a:lumMod val="80000"/>
                    <a:lumOff val="20000"/>
                    <a:lumMod val="105000"/>
                    <a:satMod val="103000"/>
                    <a:tint val="73000"/>
                  </a:schemeClr>
                </a:gs>
                <a:gs pos="100000">
                  <a:schemeClr val="accent1">
                    <a:lumMod val="80000"/>
                    <a:lumOff val="20000"/>
                    <a:lumMod val="105000"/>
                    <a:satMod val="109000"/>
                    <a:tint val="81000"/>
                  </a:schemeClr>
                </a:gs>
              </a:gsLst>
              <a:lin ang="5400000" scaled="0"/>
            </a:gradFill>
            <a:ln w="9525" cap="flat" cmpd="sng" algn="ctr">
              <a:solidFill>
                <a:schemeClr val="accent1">
                  <a:lumMod val="80000"/>
                  <a:lumOff val="20000"/>
                  <a:shade val="95000"/>
                </a:schemeClr>
              </a:solidFill>
              <a:round/>
            </a:ln>
            <a:effectLst/>
          </c:spPr>
          <c:invertIfNegative val="0"/>
          <c:dLbls>
            <c:delete val="1"/>
          </c:dLbls>
          <c:cat>
            <c:strRef>
              <c:f>'% mot clé'!$C$1</c:f>
              <c:strCache>
                <c:ptCount val="1"/>
                <c:pt idx="0">
                  <c:v>Pourcentage</c:v>
                </c:pt>
              </c:strCache>
            </c:strRef>
          </c:cat>
          <c:val>
            <c:numRef>
              <c:f>'% mot clé'!$C$14</c:f>
              <c:numCache>
                <c:formatCode>0%</c:formatCode>
                <c:ptCount val="1"/>
                <c:pt idx="0">
                  <c:v>2.8103044496487119E-2</c:v>
                </c:pt>
              </c:numCache>
            </c:numRef>
          </c:val>
          <c:extLst>
            <c:ext xmlns:c16="http://schemas.microsoft.com/office/drawing/2014/chart" uri="{C3380CC4-5D6E-409C-BE32-E72D297353CC}">
              <c16:uniqueId val="{0000000C-4554-4F33-8A2C-5C92B2365891}"/>
            </c:ext>
          </c:extLst>
        </c:ser>
        <c:ser>
          <c:idx val="13"/>
          <c:order val="13"/>
          <c:tx>
            <c:strRef>
              <c:f>'% mot clé'!$A$15</c:f>
              <c:strCache>
                <c:ptCount val="1"/>
                <c:pt idx="0">
                  <c:v>bioinformatique</c:v>
                </c:pt>
              </c:strCache>
            </c:strRef>
          </c:tx>
          <c:spPr>
            <a:gradFill rotWithShape="1">
              <a:gsLst>
                <a:gs pos="0">
                  <a:schemeClr val="accent2">
                    <a:lumMod val="80000"/>
                    <a:lumOff val="20000"/>
                    <a:lumMod val="110000"/>
                    <a:satMod val="105000"/>
                    <a:tint val="67000"/>
                  </a:schemeClr>
                </a:gs>
                <a:gs pos="50000">
                  <a:schemeClr val="accent2">
                    <a:lumMod val="80000"/>
                    <a:lumOff val="20000"/>
                    <a:lumMod val="105000"/>
                    <a:satMod val="103000"/>
                    <a:tint val="73000"/>
                  </a:schemeClr>
                </a:gs>
                <a:gs pos="100000">
                  <a:schemeClr val="accent2">
                    <a:lumMod val="80000"/>
                    <a:lumOff val="20000"/>
                    <a:lumMod val="105000"/>
                    <a:satMod val="109000"/>
                    <a:tint val="81000"/>
                  </a:schemeClr>
                </a:gs>
              </a:gsLst>
              <a:lin ang="5400000" scaled="0"/>
            </a:gradFill>
            <a:ln w="9525" cap="flat" cmpd="sng" algn="ctr">
              <a:solidFill>
                <a:schemeClr val="accent2">
                  <a:lumMod val="80000"/>
                  <a:lumOff val="20000"/>
                  <a:shade val="95000"/>
                </a:schemeClr>
              </a:solidFill>
              <a:round/>
            </a:ln>
            <a:effectLst/>
          </c:spPr>
          <c:invertIfNegative val="0"/>
          <c:dLbls>
            <c:delete val="1"/>
          </c:dLbls>
          <c:cat>
            <c:strRef>
              <c:f>'% mot clé'!$C$1</c:f>
              <c:strCache>
                <c:ptCount val="1"/>
                <c:pt idx="0">
                  <c:v>Pourcentage</c:v>
                </c:pt>
              </c:strCache>
            </c:strRef>
          </c:cat>
          <c:val>
            <c:numRef>
              <c:f>'% mot clé'!$C$15</c:f>
              <c:numCache>
                <c:formatCode>0%</c:formatCode>
                <c:ptCount val="1"/>
                <c:pt idx="0">
                  <c:v>2.6932084309133488E-2</c:v>
                </c:pt>
              </c:numCache>
            </c:numRef>
          </c:val>
          <c:extLst>
            <c:ext xmlns:c16="http://schemas.microsoft.com/office/drawing/2014/chart" uri="{C3380CC4-5D6E-409C-BE32-E72D297353CC}">
              <c16:uniqueId val="{0000000D-4554-4F33-8A2C-5C92B2365891}"/>
            </c:ext>
          </c:extLst>
        </c:ser>
        <c:ser>
          <c:idx val="14"/>
          <c:order val="14"/>
          <c:tx>
            <c:strRef>
              <c:f>'% mot clé'!$A$16</c:f>
              <c:strCache>
                <c:ptCount val="1"/>
                <c:pt idx="0">
                  <c:v>ressources en eau</c:v>
                </c:pt>
              </c:strCache>
            </c:strRef>
          </c:tx>
          <c:spPr>
            <a:gradFill rotWithShape="1">
              <a:gsLst>
                <a:gs pos="0">
                  <a:schemeClr val="accent3">
                    <a:lumMod val="80000"/>
                    <a:lumOff val="20000"/>
                    <a:lumMod val="110000"/>
                    <a:satMod val="105000"/>
                    <a:tint val="67000"/>
                  </a:schemeClr>
                </a:gs>
                <a:gs pos="50000">
                  <a:schemeClr val="accent3">
                    <a:lumMod val="80000"/>
                    <a:lumOff val="20000"/>
                    <a:lumMod val="105000"/>
                    <a:satMod val="103000"/>
                    <a:tint val="73000"/>
                  </a:schemeClr>
                </a:gs>
                <a:gs pos="100000">
                  <a:schemeClr val="accent3">
                    <a:lumMod val="80000"/>
                    <a:lumOff val="20000"/>
                    <a:lumMod val="105000"/>
                    <a:satMod val="109000"/>
                    <a:tint val="81000"/>
                  </a:schemeClr>
                </a:gs>
              </a:gsLst>
              <a:lin ang="5400000" scaled="0"/>
            </a:gradFill>
            <a:ln w="9525" cap="flat" cmpd="sng" algn="ctr">
              <a:solidFill>
                <a:schemeClr val="accent3">
                  <a:lumMod val="80000"/>
                  <a:lumOff val="20000"/>
                  <a:shade val="95000"/>
                </a:schemeClr>
              </a:solidFill>
              <a:round/>
            </a:ln>
            <a:effectLst/>
          </c:spPr>
          <c:invertIfNegative val="0"/>
          <c:dLbls>
            <c:delete val="1"/>
          </c:dLbls>
          <c:cat>
            <c:strRef>
              <c:f>'% mot clé'!$C$1</c:f>
              <c:strCache>
                <c:ptCount val="1"/>
                <c:pt idx="0">
                  <c:v>Pourcentage</c:v>
                </c:pt>
              </c:strCache>
            </c:strRef>
          </c:cat>
          <c:val>
            <c:numRef>
              <c:f>'% mot clé'!$C$16</c:f>
              <c:numCache>
                <c:formatCode>0%</c:formatCode>
                <c:ptCount val="1"/>
                <c:pt idx="0">
                  <c:v>2.6932084309133488E-2</c:v>
                </c:pt>
              </c:numCache>
            </c:numRef>
          </c:val>
          <c:extLst>
            <c:ext xmlns:c16="http://schemas.microsoft.com/office/drawing/2014/chart" uri="{C3380CC4-5D6E-409C-BE32-E72D297353CC}">
              <c16:uniqueId val="{0000000E-4554-4F33-8A2C-5C92B2365891}"/>
            </c:ext>
          </c:extLst>
        </c:ser>
        <c:ser>
          <c:idx val="15"/>
          <c:order val="15"/>
          <c:tx>
            <c:strRef>
              <c:f>'% mot clé'!$A$17</c:f>
              <c:strCache>
                <c:ptCount val="1"/>
                <c:pt idx="0">
                  <c:v>analyse physico-chimiques</c:v>
                </c:pt>
              </c:strCache>
            </c:strRef>
          </c:tx>
          <c:spPr>
            <a:gradFill rotWithShape="1">
              <a:gsLst>
                <a:gs pos="0">
                  <a:schemeClr val="accent4">
                    <a:lumMod val="80000"/>
                    <a:lumOff val="20000"/>
                    <a:lumMod val="110000"/>
                    <a:satMod val="105000"/>
                    <a:tint val="67000"/>
                  </a:schemeClr>
                </a:gs>
                <a:gs pos="50000">
                  <a:schemeClr val="accent4">
                    <a:lumMod val="80000"/>
                    <a:lumOff val="20000"/>
                    <a:lumMod val="105000"/>
                    <a:satMod val="103000"/>
                    <a:tint val="73000"/>
                  </a:schemeClr>
                </a:gs>
                <a:gs pos="100000">
                  <a:schemeClr val="accent4">
                    <a:lumMod val="80000"/>
                    <a:lumOff val="20000"/>
                    <a:lumMod val="105000"/>
                    <a:satMod val="109000"/>
                    <a:tint val="81000"/>
                  </a:schemeClr>
                </a:gs>
              </a:gsLst>
              <a:lin ang="5400000" scaled="0"/>
            </a:gradFill>
            <a:ln w="9525" cap="flat" cmpd="sng" algn="ctr">
              <a:solidFill>
                <a:schemeClr val="accent4">
                  <a:lumMod val="80000"/>
                  <a:lumOff val="20000"/>
                  <a:shade val="95000"/>
                </a:schemeClr>
              </a:solidFill>
              <a:round/>
            </a:ln>
            <a:effectLst/>
          </c:spPr>
          <c:invertIfNegative val="0"/>
          <c:dLbls>
            <c:delete val="1"/>
          </c:dLbls>
          <c:cat>
            <c:strRef>
              <c:f>'% mot clé'!$C$1</c:f>
              <c:strCache>
                <c:ptCount val="1"/>
                <c:pt idx="0">
                  <c:v>Pourcentage</c:v>
                </c:pt>
              </c:strCache>
            </c:strRef>
          </c:cat>
          <c:val>
            <c:numRef>
              <c:f>'% mot clé'!$C$17</c:f>
              <c:numCache>
                <c:formatCode>0%</c:formatCode>
                <c:ptCount val="1"/>
                <c:pt idx="0">
                  <c:v>2.576112412177986E-2</c:v>
                </c:pt>
              </c:numCache>
            </c:numRef>
          </c:val>
          <c:extLst>
            <c:ext xmlns:c16="http://schemas.microsoft.com/office/drawing/2014/chart" uri="{C3380CC4-5D6E-409C-BE32-E72D297353CC}">
              <c16:uniqueId val="{0000000F-4554-4F33-8A2C-5C92B2365891}"/>
            </c:ext>
          </c:extLst>
        </c:ser>
        <c:ser>
          <c:idx val="16"/>
          <c:order val="16"/>
          <c:tx>
            <c:strRef>
              <c:f>'% mot clé'!$A$18</c:f>
              <c:strCache>
                <c:ptCount val="1"/>
                <c:pt idx="0">
                  <c:v>auxiliaire des cultures</c:v>
                </c:pt>
              </c:strCache>
            </c:strRef>
          </c:tx>
          <c:spPr>
            <a:gradFill rotWithShape="1">
              <a:gsLst>
                <a:gs pos="0">
                  <a:schemeClr val="accent5">
                    <a:lumMod val="80000"/>
                    <a:lumOff val="20000"/>
                    <a:lumMod val="110000"/>
                    <a:satMod val="105000"/>
                    <a:tint val="67000"/>
                  </a:schemeClr>
                </a:gs>
                <a:gs pos="50000">
                  <a:schemeClr val="accent5">
                    <a:lumMod val="80000"/>
                    <a:lumOff val="20000"/>
                    <a:lumMod val="105000"/>
                    <a:satMod val="103000"/>
                    <a:tint val="73000"/>
                  </a:schemeClr>
                </a:gs>
                <a:gs pos="100000">
                  <a:schemeClr val="accent5">
                    <a:lumMod val="80000"/>
                    <a:lumOff val="20000"/>
                    <a:lumMod val="105000"/>
                    <a:satMod val="109000"/>
                    <a:tint val="81000"/>
                  </a:schemeClr>
                </a:gs>
              </a:gsLst>
              <a:lin ang="5400000" scaled="0"/>
            </a:gradFill>
            <a:ln w="9525" cap="flat" cmpd="sng" algn="ctr">
              <a:solidFill>
                <a:schemeClr val="accent5">
                  <a:lumMod val="80000"/>
                  <a:lumOff val="20000"/>
                  <a:shade val="95000"/>
                </a:schemeClr>
              </a:solidFill>
              <a:round/>
            </a:ln>
            <a:effectLst/>
          </c:spPr>
          <c:invertIfNegative val="0"/>
          <c:dLbls>
            <c:delete val="1"/>
          </c:dLbls>
          <c:cat>
            <c:strRef>
              <c:f>'% mot clé'!$C$1</c:f>
              <c:strCache>
                <c:ptCount val="1"/>
                <c:pt idx="0">
                  <c:v>Pourcentage</c:v>
                </c:pt>
              </c:strCache>
            </c:strRef>
          </c:cat>
          <c:val>
            <c:numRef>
              <c:f>'% mot clé'!$C$18</c:f>
              <c:numCache>
                <c:formatCode>0%</c:formatCode>
                <c:ptCount val="1"/>
                <c:pt idx="0">
                  <c:v>2.4590163934426229E-2</c:v>
                </c:pt>
              </c:numCache>
            </c:numRef>
          </c:val>
          <c:extLst>
            <c:ext xmlns:c16="http://schemas.microsoft.com/office/drawing/2014/chart" uri="{C3380CC4-5D6E-409C-BE32-E72D297353CC}">
              <c16:uniqueId val="{00000010-4554-4F33-8A2C-5C92B2365891}"/>
            </c:ext>
          </c:extLst>
        </c:ser>
        <c:ser>
          <c:idx val="17"/>
          <c:order val="17"/>
          <c:tx>
            <c:strRef>
              <c:f>'% mot clé'!$A$19</c:f>
              <c:strCache>
                <c:ptCount val="1"/>
                <c:pt idx="0">
                  <c:v>résistance</c:v>
                </c:pt>
              </c:strCache>
            </c:strRef>
          </c:tx>
          <c:spPr>
            <a:gradFill rotWithShape="1">
              <a:gsLst>
                <a:gs pos="0">
                  <a:schemeClr val="accent6">
                    <a:lumMod val="80000"/>
                    <a:lumOff val="20000"/>
                    <a:lumMod val="110000"/>
                    <a:satMod val="105000"/>
                    <a:tint val="67000"/>
                  </a:schemeClr>
                </a:gs>
                <a:gs pos="50000">
                  <a:schemeClr val="accent6">
                    <a:lumMod val="80000"/>
                    <a:lumOff val="20000"/>
                    <a:lumMod val="105000"/>
                    <a:satMod val="103000"/>
                    <a:tint val="73000"/>
                  </a:schemeClr>
                </a:gs>
                <a:gs pos="100000">
                  <a:schemeClr val="accent6">
                    <a:lumMod val="80000"/>
                    <a:lumOff val="20000"/>
                    <a:lumMod val="105000"/>
                    <a:satMod val="109000"/>
                    <a:tint val="81000"/>
                  </a:schemeClr>
                </a:gs>
              </a:gsLst>
              <a:lin ang="5400000" scaled="0"/>
            </a:gradFill>
            <a:ln w="9525" cap="flat" cmpd="sng" algn="ctr">
              <a:solidFill>
                <a:schemeClr val="accent6">
                  <a:lumMod val="80000"/>
                  <a:lumOff val="20000"/>
                  <a:shade val="95000"/>
                </a:schemeClr>
              </a:solidFill>
              <a:round/>
            </a:ln>
            <a:effectLst/>
          </c:spPr>
          <c:invertIfNegative val="0"/>
          <c:dLbls>
            <c:delete val="1"/>
          </c:dLbls>
          <c:cat>
            <c:strRef>
              <c:f>'% mot clé'!$C$1</c:f>
              <c:strCache>
                <c:ptCount val="1"/>
                <c:pt idx="0">
                  <c:v>Pourcentage</c:v>
                </c:pt>
              </c:strCache>
            </c:strRef>
          </c:cat>
          <c:val>
            <c:numRef>
              <c:f>'% mot clé'!$C$19</c:f>
              <c:numCache>
                <c:formatCode>0%</c:formatCode>
                <c:ptCount val="1"/>
                <c:pt idx="0">
                  <c:v>2.4590163934426229E-2</c:v>
                </c:pt>
              </c:numCache>
            </c:numRef>
          </c:val>
          <c:extLst>
            <c:ext xmlns:c16="http://schemas.microsoft.com/office/drawing/2014/chart" uri="{C3380CC4-5D6E-409C-BE32-E72D297353CC}">
              <c16:uniqueId val="{00000011-4554-4F33-8A2C-5C92B2365891}"/>
            </c:ext>
          </c:extLst>
        </c:ser>
        <c:ser>
          <c:idx val="18"/>
          <c:order val="18"/>
          <c:tx>
            <c:strRef>
              <c:f>'% mot clé'!$A$20</c:f>
              <c:strCache>
                <c:ptCount val="1"/>
                <c:pt idx="0">
                  <c:v>télédétection spatiale</c:v>
                </c:pt>
              </c:strCache>
            </c:strRef>
          </c:tx>
          <c:spPr>
            <a:gradFill rotWithShape="1">
              <a:gsLst>
                <a:gs pos="0">
                  <a:schemeClr val="accent1">
                    <a:lumMod val="80000"/>
                    <a:lumMod val="110000"/>
                    <a:satMod val="105000"/>
                    <a:tint val="67000"/>
                  </a:schemeClr>
                </a:gs>
                <a:gs pos="50000">
                  <a:schemeClr val="accent1">
                    <a:lumMod val="80000"/>
                    <a:lumMod val="105000"/>
                    <a:satMod val="103000"/>
                    <a:tint val="73000"/>
                  </a:schemeClr>
                </a:gs>
                <a:gs pos="100000">
                  <a:schemeClr val="accent1">
                    <a:lumMod val="80000"/>
                    <a:lumMod val="105000"/>
                    <a:satMod val="109000"/>
                    <a:tint val="81000"/>
                  </a:schemeClr>
                </a:gs>
              </a:gsLst>
              <a:lin ang="5400000" scaled="0"/>
            </a:gradFill>
            <a:ln w="9525" cap="flat" cmpd="sng" algn="ctr">
              <a:solidFill>
                <a:schemeClr val="accent1">
                  <a:lumMod val="80000"/>
                  <a:shade val="95000"/>
                </a:schemeClr>
              </a:solidFill>
              <a:round/>
            </a:ln>
            <a:effectLst/>
          </c:spPr>
          <c:invertIfNegative val="0"/>
          <c:dLbls>
            <c:delete val="1"/>
          </c:dLbls>
          <c:cat>
            <c:strRef>
              <c:f>'% mot clé'!$C$1</c:f>
              <c:strCache>
                <c:ptCount val="1"/>
                <c:pt idx="0">
                  <c:v>Pourcentage</c:v>
                </c:pt>
              </c:strCache>
            </c:strRef>
          </c:cat>
          <c:val>
            <c:numRef>
              <c:f>'% mot clé'!$C$20</c:f>
              <c:numCache>
                <c:formatCode>0%</c:formatCode>
                <c:ptCount val="1"/>
                <c:pt idx="0">
                  <c:v>2.224824355971897E-2</c:v>
                </c:pt>
              </c:numCache>
            </c:numRef>
          </c:val>
          <c:extLst>
            <c:ext xmlns:c16="http://schemas.microsoft.com/office/drawing/2014/chart" uri="{C3380CC4-5D6E-409C-BE32-E72D297353CC}">
              <c16:uniqueId val="{00000012-4554-4F33-8A2C-5C92B2365891}"/>
            </c:ext>
          </c:extLst>
        </c:ser>
        <c:ser>
          <c:idx val="19"/>
          <c:order val="19"/>
          <c:tx>
            <c:strRef>
              <c:f>'% mot clé'!$A$21</c:f>
              <c:strCache>
                <c:ptCount val="1"/>
                <c:pt idx="0">
                  <c:v>Biocontrôle</c:v>
                </c:pt>
              </c:strCache>
            </c:strRef>
          </c:tx>
          <c:spPr>
            <a:gradFill rotWithShape="1">
              <a:gsLst>
                <a:gs pos="0">
                  <a:schemeClr val="accent2">
                    <a:lumMod val="80000"/>
                    <a:lumMod val="110000"/>
                    <a:satMod val="105000"/>
                    <a:tint val="67000"/>
                  </a:schemeClr>
                </a:gs>
                <a:gs pos="50000">
                  <a:schemeClr val="accent2">
                    <a:lumMod val="80000"/>
                    <a:lumMod val="105000"/>
                    <a:satMod val="103000"/>
                    <a:tint val="73000"/>
                  </a:schemeClr>
                </a:gs>
                <a:gs pos="100000">
                  <a:schemeClr val="accent2">
                    <a:lumMod val="80000"/>
                    <a:lumMod val="105000"/>
                    <a:satMod val="109000"/>
                    <a:tint val="81000"/>
                  </a:schemeClr>
                </a:gs>
              </a:gsLst>
              <a:lin ang="5400000" scaled="0"/>
            </a:gradFill>
            <a:ln w="9525" cap="flat" cmpd="sng" algn="ctr">
              <a:solidFill>
                <a:schemeClr val="accent2">
                  <a:lumMod val="80000"/>
                  <a:shade val="95000"/>
                </a:schemeClr>
              </a:solidFill>
              <a:round/>
            </a:ln>
            <a:effectLst/>
          </c:spPr>
          <c:invertIfNegative val="0"/>
          <c:dLbls>
            <c:delete val="1"/>
          </c:dLbls>
          <c:cat>
            <c:strRef>
              <c:f>'% mot clé'!$C$1</c:f>
              <c:strCache>
                <c:ptCount val="1"/>
                <c:pt idx="0">
                  <c:v>Pourcentage</c:v>
                </c:pt>
              </c:strCache>
            </c:strRef>
          </c:cat>
          <c:val>
            <c:numRef>
              <c:f>'% mot clé'!$C$21</c:f>
              <c:numCache>
                <c:formatCode>0%</c:formatCode>
                <c:ptCount val="1"/>
                <c:pt idx="0">
                  <c:v>1.873536299765808E-2</c:v>
                </c:pt>
              </c:numCache>
            </c:numRef>
          </c:val>
          <c:extLst>
            <c:ext xmlns:c16="http://schemas.microsoft.com/office/drawing/2014/chart" uri="{C3380CC4-5D6E-409C-BE32-E72D297353CC}">
              <c16:uniqueId val="{00000013-4554-4F33-8A2C-5C92B2365891}"/>
            </c:ext>
          </c:extLst>
        </c:ser>
        <c:ser>
          <c:idx val="20"/>
          <c:order val="20"/>
          <c:tx>
            <c:strRef>
              <c:f>'% mot clé'!$A$22</c:f>
              <c:strCache>
                <c:ptCount val="1"/>
                <c:pt idx="0">
                  <c:v>culture expérimentale</c:v>
                </c:pt>
              </c:strCache>
            </c:strRef>
          </c:tx>
          <c:spPr>
            <a:gradFill rotWithShape="1">
              <a:gsLst>
                <a:gs pos="0">
                  <a:schemeClr val="accent3">
                    <a:lumMod val="80000"/>
                    <a:lumMod val="110000"/>
                    <a:satMod val="105000"/>
                    <a:tint val="67000"/>
                  </a:schemeClr>
                </a:gs>
                <a:gs pos="50000">
                  <a:schemeClr val="accent3">
                    <a:lumMod val="80000"/>
                    <a:lumMod val="105000"/>
                    <a:satMod val="103000"/>
                    <a:tint val="73000"/>
                  </a:schemeClr>
                </a:gs>
                <a:gs pos="100000">
                  <a:schemeClr val="accent3">
                    <a:lumMod val="80000"/>
                    <a:lumMod val="105000"/>
                    <a:satMod val="109000"/>
                    <a:tint val="81000"/>
                  </a:schemeClr>
                </a:gs>
              </a:gsLst>
              <a:lin ang="5400000" scaled="0"/>
            </a:gradFill>
            <a:ln w="9525" cap="flat" cmpd="sng" algn="ctr">
              <a:solidFill>
                <a:schemeClr val="accent3">
                  <a:lumMod val="80000"/>
                  <a:shade val="95000"/>
                </a:schemeClr>
              </a:solidFill>
              <a:round/>
            </a:ln>
            <a:effectLst/>
          </c:spPr>
          <c:invertIfNegative val="0"/>
          <c:dLbls>
            <c:delete val="1"/>
          </c:dLbls>
          <c:cat>
            <c:strRef>
              <c:f>'% mot clé'!$C$1</c:f>
              <c:strCache>
                <c:ptCount val="1"/>
                <c:pt idx="0">
                  <c:v>Pourcentage</c:v>
                </c:pt>
              </c:strCache>
            </c:strRef>
          </c:cat>
          <c:val>
            <c:numRef>
              <c:f>'% mot clé'!$C$22</c:f>
              <c:numCache>
                <c:formatCode>0%</c:formatCode>
                <c:ptCount val="1"/>
                <c:pt idx="0">
                  <c:v>1.7564402810304448E-2</c:v>
                </c:pt>
              </c:numCache>
            </c:numRef>
          </c:val>
          <c:extLst>
            <c:ext xmlns:c16="http://schemas.microsoft.com/office/drawing/2014/chart" uri="{C3380CC4-5D6E-409C-BE32-E72D297353CC}">
              <c16:uniqueId val="{00000014-4554-4F33-8A2C-5C92B2365891}"/>
            </c:ext>
          </c:extLst>
        </c:ser>
        <c:ser>
          <c:idx val="21"/>
          <c:order val="21"/>
          <c:tx>
            <c:strRef>
              <c:f>'% mot clé'!$A$23</c:f>
              <c:strCache>
                <c:ptCount val="1"/>
                <c:pt idx="0">
                  <c:v>suivi environnemental</c:v>
                </c:pt>
              </c:strCache>
            </c:strRef>
          </c:tx>
          <c:spPr>
            <a:gradFill rotWithShape="1">
              <a:gsLst>
                <a:gs pos="0">
                  <a:schemeClr val="accent4">
                    <a:lumMod val="80000"/>
                    <a:lumMod val="110000"/>
                    <a:satMod val="105000"/>
                    <a:tint val="67000"/>
                  </a:schemeClr>
                </a:gs>
                <a:gs pos="50000">
                  <a:schemeClr val="accent4">
                    <a:lumMod val="80000"/>
                    <a:lumMod val="105000"/>
                    <a:satMod val="103000"/>
                    <a:tint val="73000"/>
                  </a:schemeClr>
                </a:gs>
                <a:gs pos="100000">
                  <a:schemeClr val="accent4">
                    <a:lumMod val="80000"/>
                    <a:lumMod val="105000"/>
                    <a:satMod val="109000"/>
                    <a:tint val="81000"/>
                  </a:schemeClr>
                </a:gs>
              </a:gsLst>
              <a:lin ang="5400000" scaled="0"/>
            </a:gradFill>
            <a:ln w="9525" cap="flat" cmpd="sng" algn="ctr">
              <a:solidFill>
                <a:schemeClr val="accent4">
                  <a:lumMod val="80000"/>
                  <a:shade val="95000"/>
                </a:schemeClr>
              </a:solidFill>
              <a:round/>
            </a:ln>
            <a:effectLst/>
          </c:spPr>
          <c:invertIfNegative val="0"/>
          <c:dLbls>
            <c:delete val="1"/>
          </c:dLbls>
          <c:cat>
            <c:strRef>
              <c:f>'% mot clé'!$C$1</c:f>
              <c:strCache>
                <c:ptCount val="1"/>
                <c:pt idx="0">
                  <c:v>Pourcentage</c:v>
                </c:pt>
              </c:strCache>
            </c:strRef>
          </c:cat>
          <c:val>
            <c:numRef>
              <c:f>'% mot clé'!$C$23</c:f>
              <c:numCache>
                <c:formatCode>0%</c:formatCode>
                <c:ptCount val="1"/>
                <c:pt idx="0">
                  <c:v>1.5222482435597189E-2</c:v>
                </c:pt>
              </c:numCache>
            </c:numRef>
          </c:val>
          <c:extLst>
            <c:ext xmlns:c16="http://schemas.microsoft.com/office/drawing/2014/chart" uri="{C3380CC4-5D6E-409C-BE32-E72D297353CC}">
              <c16:uniqueId val="{00000015-4554-4F33-8A2C-5C92B2365891}"/>
            </c:ext>
          </c:extLst>
        </c:ser>
        <c:ser>
          <c:idx val="22"/>
          <c:order val="22"/>
          <c:tx>
            <c:strRef>
              <c:f>'% mot clé'!$A$24</c:f>
              <c:strCache>
                <c:ptCount val="1"/>
                <c:pt idx="0">
                  <c:v>territoire transfrontalier</c:v>
                </c:pt>
              </c:strCache>
            </c:strRef>
          </c:tx>
          <c:spPr>
            <a:gradFill rotWithShape="1">
              <a:gsLst>
                <a:gs pos="0">
                  <a:schemeClr val="accent5">
                    <a:lumMod val="80000"/>
                    <a:lumMod val="110000"/>
                    <a:satMod val="105000"/>
                    <a:tint val="67000"/>
                  </a:schemeClr>
                </a:gs>
                <a:gs pos="50000">
                  <a:schemeClr val="accent5">
                    <a:lumMod val="80000"/>
                    <a:lumMod val="105000"/>
                    <a:satMod val="103000"/>
                    <a:tint val="73000"/>
                  </a:schemeClr>
                </a:gs>
                <a:gs pos="100000">
                  <a:schemeClr val="accent5">
                    <a:lumMod val="80000"/>
                    <a:lumMod val="105000"/>
                    <a:satMod val="109000"/>
                    <a:tint val="81000"/>
                  </a:schemeClr>
                </a:gs>
              </a:gsLst>
              <a:lin ang="5400000" scaled="0"/>
            </a:gradFill>
            <a:ln w="9525" cap="flat" cmpd="sng" algn="ctr">
              <a:solidFill>
                <a:schemeClr val="accent5">
                  <a:lumMod val="80000"/>
                  <a:shade val="95000"/>
                </a:schemeClr>
              </a:solidFill>
              <a:round/>
            </a:ln>
            <a:effectLst/>
          </c:spPr>
          <c:invertIfNegative val="0"/>
          <c:dLbls>
            <c:delete val="1"/>
          </c:dLbls>
          <c:cat>
            <c:strRef>
              <c:f>'% mot clé'!$C$1</c:f>
              <c:strCache>
                <c:ptCount val="1"/>
                <c:pt idx="0">
                  <c:v>Pourcentage</c:v>
                </c:pt>
              </c:strCache>
            </c:strRef>
          </c:cat>
          <c:val>
            <c:numRef>
              <c:f>'% mot clé'!$C$24</c:f>
              <c:numCache>
                <c:formatCode>0%</c:formatCode>
                <c:ptCount val="1"/>
                <c:pt idx="0">
                  <c:v>1.5222482435597189E-2</c:v>
                </c:pt>
              </c:numCache>
            </c:numRef>
          </c:val>
          <c:extLst>
            <c:ext xmlns:c16="http://schemas.microsoft.com/office/drawing/2014/chart" uri="{C3380CC4-5D6E-409C-BE32-E72D297353CC}">
              <c16:uniqueId val="{00000016-4554-4F33-8A2C-5C92B2365891}"/>
            </c:ext>
          </c:extLst>
        </c:ser>
        <c:ser>
          <c:idx val="23"/>
          <c:order val="23"/>
          <c:tx>
            <c:strRef>
              <c:f>'% mot clé'!$A$25</c:f>
              <c:strCache>
                <c:ptCount val="1"/>
                <c:pt idx="0">
                  <c:v>agroalimentaires</c:v>
                </c:pt>
              </c:strCache>
            </c:strRef>
          </c:tx>
          <c:spPr>
            <a:gradFill rotWithShape="1">
              <a:gsLst>
                <a:gs pos="0">
                  <a:schemeClr val="accent6">
                    <a:lumMod val="80000"/>
                    <a:lumMod val="110000"/>
                    <a:satMod val="105000"/>
                    <a:tint val="67000"/>
                  </a:schemeClr>
                </a:gs>
                <a:gs pos="50000">
                  <a:schemeClr val="accent6">
                    <a:lumMod val="80000"/>
                    <a:lumMod val="105000"/>
                    <a:satMod val="103000"/>
                    <a:tint val="73000"/>
                  </a:schemeClr>
                </a:gs>
                <a:gs pos="100000">
                  <a:schemeClr val="accent6">
                    <a:lumMod val="80000"/>
                    <a:lumMod val="105000"/>
                    <a:satMod val="109000"/>
                    <a:tint val="81000"/>
                  </a:schemeClr>
                </a:gs>
              </a:gsLst>
              <a:lin ang="5400000" scaled="0"/>
            </a:gradFill>
            <a:ln w="9525" cap="flat" cmpd="sng" algn="ctr">
              <a:solidFill>
                <a:schemeClr val="accent6">
                  <a:lumMod val="80000"/>
                  <a:shade val="95000"/>
                </a:schemeClr>
              </a:solidFill>
              <a:round/>
            </a:ln>
            <a:effectLst/>
          </c:spPr>
          <c:invertIfNegative val="0"/>
          <c:dLbls>
            <c:delete val="1"/>
          </c:dLbls>
          <c:cat>
            <c:strRef>
              <c:f>'% mot clé'!$C$1</c:f>
              <c:strCache>
                <c:ptCount val="1"/>
                <c:pt idx="0">
                  <c:v>Pourcentage</c:v>
                </c:pt>
              </c:strCache>
            </c:strRef>
          </c:cat>
          <c:val>
            <c:numRef>
              <c:f>'% mot clé'!$C$25</c:f>
              <c:numCache>
                <c:formatCode>0%</c:formatCode>
                <c:ptCount val="1"/>
                <c:pt idx="0">
                  <c:v>1.405152224824356E-2</c:v>
                </c:pt>
              </c:numCache>
            </c:numRef>
          </c:val>
          <c:extLst>
            <c:ext xmlns:c16="http://schemas.microsoft.com/office/drawing/2014/chart" uri="{C3380CC4-5D6E-409C-BE32-E72D297353CC}">
              <c16:uniqueId val="{00000017-4554-4F33-8A2C-5C92B2365891}"/>
            </c:ext>
          </c:extLst>
        </c:ser>
        <c:ser>
          <c:idx val="24"/>
          <c:order val="24"/>
          <c:tx>
            <c:strRef>
              <c:f>'% mot clé'!$A$26</c:f>
              <c:strCache>
                <c:ptCount val="1"/>
                <c:pt idx="0">
                  <c:v>cultivars</c:v>
                </c:pt>
              </c:strCache>
            </c:strRef>
          </c:tx>
          <c:spPr>
            <a:gradFill rotWithShape="1">
              <a:gsLst>
                <a:gs pos="0">
                  <a:schemeClr val="accent1">
                    <a:lumMod val="60000"/>
                    <a:lumOff val="40000"/>
                    <a:lumMod val="110000"/>
                    <a:satMod val="105000"/>
                    <a:tint val="67000"/>
                  </a:schemeClr>
                </a:gs>
                <a:gs pos="50000">
                  <a:schemeClr val="accent1">
                    <a:lumMod val="60000"/>
                    <a:lumOff val="40000"/>
                    <a:lumMod val="105000"/>
                    <a:satMod val="103000"/>
                    <a:tint val="73000"/>
                  </a:schemeClr>
                </a:gs>
                <a:gs pos="100000">
                  <a:schemeClr val="accent1">
                    <a:lumMod val="60000"/>
                    <a:lumOff val="40000"/>
                    <a:lumMod val="105000"/>
                    <a:satMod val="109000"/>
                    <a:tint val="81000"/>
                  </a:schemeClr>
                </a:gs>
              </a:gsLst>
              <a:lin ang="5400000" scaled="0"/>
            </a:gradFill>
            <a:ln w="9525" cap="flat" cmpd="sng" algn="ctr">
              <a:solidFill>
                <a:schemeClr val="accent1">
                  <a:lumMod val="60000"/>
                  <a:lumOff val="40000"/>
                  <a:shade val="95000"/>
                </a:schemeClr>
              </a:solidFill>
              <a:round/>
            </a:ln>
            <a:effectLst/>
          </c:spPr>
          <c:invertIfNegative val="0"/>
          <c:dLbls>
            <c:delete val="1"/>
          </c:dLbls>
          <c:cat>
            <c:strRef>
              <c:f>'% mot clé'!$C$1</c:f>
              <c:strCache>
                <c:ptCount val="1"/>
                <c:pt idx="0">
                  <c:v>Pourcentage</c:v>
                </c:pt>
              </c:strCache>
            </c:strRef>
          </c:cat>
          <c:val>
            <c:numRef>
              <c:f>'% mot clé'!$C$26</c:f>
              <c:numCache>
                <c:formatCode>0%</c:formatCode>
                <c:ptCount val="1"/>
                <c:pt idx="0">
                  <c:v>1.288056206088993E-2</c:v>
                </c:pt>
              </c:numCache>
            </c:numRef>
          </c:val>
          <c:extLst>
            <c:ext xmlns:c16="http://schemas.microsoft.com/office/drawing/2014/chart" uri="{C3380CC4-5D6E-409C-BE32-E72D297353CC}">
              <c16:uniqueId val="{00000018-4554-4F33-8A2C-5C92B2365891}"/>
            </c:ext>
          </c:extLst>
        </c:ser>
        <c:ser>
          <c:idx val="25"/>
          <c:order val="25"/>
          <c:tx>
            <c:strRef>
              <c:f>'% mot clé'!$A$27</c:f>
              <c:strCache>
                <c:ptCount val="1"/>
                <c:pt idx="0">
                  <c:v>gestion durable</c:v>
                </c:pt>
              </c:strCache>
            </c:strRef>
          </c:tx>
          <c:spPr>
            <a:gradFill rotWithShape="1">
              <a:gsLst>
                <a:gs pos="0">
                  <a:schemeClr val="accent2">
                    <a:lumMod val="60000"/>
                    <a:lumOff val="40000"/>
                    <a:lumMod val="110000"/>
                    <a:satMod val="105000"/>
                    <a:tint val="67000"/>
                  </a:schemeClr>
                </a:gs>
                <a:gs pos="50000">
                  <a:schemeClr val="accent2">
                    <a:lumMod val="60000"/>
                    <a:lumOff val="40000"/>
                    <a:lumMod val="105000"/>
                    <a:satMod val="103000"/>
                    <a:tint val="73000"/>
                  </a:schemeClr>
                </a:gs>
                <a:gs pos="100000">
                  <a:schemeClr val="accent2">
                    <a:lumMod val="60000"/>
                    <a:lumOff val="40000"/>
                    <a:lumMod val="105000"/>
                    <a:satMod val="109000"/>
                    <a:tint val="81000"/>
                  </a:schemeClr>
                </a:gs>
              </a:gsLst>
              <a:lin ang="5400000" scaled="0"/>
            </a:gradFill>
            <a:ln w="9525" cap="flat" cmpd="sng" algn="ctr">
              <a:solidFill>
                <a:schemeClr val="accent2">
                  <a:lumMod val="60000"/>
                  <a:lumOff val="40000"/>
                  <a:shade val="95000"/>
                </a:schemeClr>
              </a:solidFill>
              <a:round/>
            </a:ln>
            <a:effectLst/>
          </c:spPr>
          <c:invertIfNegative val="0"/>
          <c:dLbls>
            <c:delete val="1"/>
          </c:dLbls>
          <c:cat>
            <c:strRef>
              <c:f>'% mot clé'!$C$1</c:f>
              <c:strCache>
                <c:ptCount val="1"/>
                <c:pt idx="0">
                  <c:v>Pourcentage</c:v>
                </c:pt>
              </c:strCache>
            </c:strRef>
          </c:cat>
          <c:val>
            <c:numRef>
              <c:f>'% mot clé'!$C$27</c:f>
              <c:numCache>
                <c:formatCode>0%</c:formatCode>
                <c:ptCount val="1"/>
                <c:pt idx="0">
                  <c:v>1.0538641686182669E-2</c:v>
                </c:pt>
              </c:numCache>
            </c:numRef>
          </c:val>
          <c:extLst>
            <c:ext xmlns:c16="http://schemas.microsoft.com/office/drawing/2014/chart" uri="{C3380CC4-5D6E-409C-BE32-E72D297353CC}">
              <c16:uniqueId val="{00000019-4554-4F33-8A2C-5C92B2365891}"/>
            </c:ext>
          </c:extLst>
        </c:ser>
        <c:ser>
          <c:idx val="26"/>
          <c:order val="26"/>
          <c:tx>
            <c:strRef>
              <c:f>'% mot clé'!$A$28</c:f>
              <c:strCache>
                <c:ptCount val="1"/>
                <c:pt idx="0">
                  <c:v>ressources naturelles</c:v>
                </c:pt>
              </c:strCache>
            </c:strRef>
          </c:tx>
          <c:spPr>
            <a:gradFill rotWithShape="1">
              <a:gsLst>
                <a:gs pos="0">
                  <a:schemeClr val="accent3">
                    <a:lumMod val="60000"/>
                    <a:lumOff val="40000"/>
                    <a:lumMod val="110000"/>
                    <a:satMod val="105000"/>
                    <a:tint val="67000"/>
                  </a:schemeClr>
                </a:gs>
                <a:gs pos="50000">
                  <a:schemeClr val="accent3">
                    <a:lumMod val="60000"/>
                    <a:lumOff val="40000"/>
                    <a:lumMod val="105000"/>
                    <a:satMod val="103000"/>
                    <a:tint val="73000"/>
                  </a:schemeClr>
                </a:gs>
                <a:gs pos="100000">
                  <a:schemeClr val="accent3">
                    <a:lumMod val="60000"/>
                    <a:lumOff val="40000"/>
                    <a:lumMod val="105000"/>
                    <a:satMod val="109000"/>
                    <a:tint val="81000"/>
                  </a:schemeClr>
                </a:gs>
              </a:gsLst>
              <a:lin ang="5400000" scaled="0"/>
            </a:gradFill>
            <a:ln w="9525" cap="flat" cmpd="sng" algn="ctr">
              <a:solidFill>
                <a:schemeClr val="accent3">
                  <a:lumMod val="60000"/>
                  <a:lumOff val="40000"/>
                  <a:shade val="95000"/>
                </a:schemeClr>
              </a:solidFill>
              <a:round/>
            </a:ln>
            <a:effectLst/>
          </c:spPr>
          <c:invertIfNegative val="0"/>
          <c:dLbls>
            <c:delete val="1"/>
          </c:dLbls>
          <c:cat>
            <c:strRef>
              <c:f>'% mot clé'!$C$1</c:f>
              <c:strCache>
                <c:ptCount val="1"/>
                <c:pt idx="0">
                  <c:v>Pourcentage</c:v>
                </c:pt>
              </c:strCache>
            </c:strRef>
          </c:cat>
          <c:val>
            <c:numRef>
              <c:f>'% mot clé'!$C$28</c:f>
              <c:numCache>
                <c:formatCode>0%</c:formatCode>
                <c:ptCount val="1"/>
                <c:pt idx="0">
                  <c:v>1.0538641686182669E-2</c:v>
                </c:pt>
              </c:numCache>
            </c:numRef>
          </c:val>
          <c:extLst>
            <c:ext xmlns:c16="http://schemas.microsoft.com/office/drawing/2014/chart" uri="{C3380CC4-5D6E-409C-BE32-E72D297353CC}">
              <c16:uniqueId val="{0000001A-4554-4F33-8A2C-5C92B2365891}"/>
            </c:ext>
          </c:extLst>
        </c:ser>
        <c:ser>
          <c:idx val="27"/>
          <c:order val="27"/>
          <c:tx>
            <c:strRef>
              <c:f>'% mot clé'!$A$29</c:f>
              <c:strCache>
                <c:ptCount val="1"/>
                <c:pt idx="0">
                  <c:v>contrôle des ravageurs</c:v>
                </c:pt>
              </c:strCache>
            </c:strRef>
          </c:tx>
          <c:spPr>
            <a:gradFill rotWithShape="1">
              <a:gsLst>
                <a:gs pos="0">
                  <a:schemeClr val="accent4">
                    <a:lumMod val="60000"/>
                    <a:lumOff val="40000"/>
                    <a:lumMod val="110000"/>
                    <a:satMod val="105000"/>
                    <a:tint val="67000"/>
                  </a:schemeClr>
                </a:gs>
                <a:gs pos="50000">
                  <a:schemeClr val="accent4">
                    <a:lumMod val="60000"/>
                    <a:lumOff val="40000"/>
                    <a:lumMod val="105000"/>
                    <a:satMod val="103000"/>
                    <a:tint val="73000"/>
                  </a:schemeClr>
                </a:gs>
                <a:gs pos="100000">
                  <a:schemeClr val="accent4">
                    <a:lumMod val="60000"/>
                    <a:lumOff val="40000"/>
                    <a:lumMod val="105000"/>
                    <a:satMod val="109000"/>
                    <a:tint val="81000"/>
                  </a:schemeClr>
                </a:gs>
              </a:gsLst>
              <a:lin ang="5400000" scaled="0"/>
            </a:gradFill>
            <a:ln w="9525" cap="flat" cmpd="sng" algn="ctr">
              <a:solidFill>
                <a:schemeClr val="accent4">
                  <a:lumMod val="60000"/>
                  <a:lumOff val="40000"/>
                  <a:shade val="95000"/>
                </a:schemeClr>
              </a:solidFill>
              <a:round/>
            </a:ln>
            <a:effectLst/>
          </c:spPr>
          <c:invertIfNegative val="0"/>
          <c:dLbls>
            <c:delete val="1"/>
          </c:dLbls>
          <c:cat>
            <c:strRef>
              <c:f>'% mot clé'!$C$1</c:f>
              <c:strCache>
                <c:ptCount val="1"/>
                <c:pt idx="0">
                  <c:v>Pourcentage</c:v>
                </c:pt>
              </c:strCache>
            </c:strRef>
          </c:cat>
          <c:val>
            <c:numRef>
              <c:f>'% mot clé'!$C$29</c:f>
              <c:numCache>
                <c:formatCode>0%</c:formatCode>
                <c:ptCount val="1"/>
                <c:pt idx="0">
                  <c:v>9.3676814988290398E-3</c:v>
                </c:pt>
              </c:numCache>
            </c:numRef>
          </c:val>
          <c:extLst>
            <c:ext xmlns:c16="http://schemas.microsoft.com/office/drawing/2014/chart" uri="{C3380CC4-5D6E-409C-BE32-E72D297353CC}">
              <c16:uniqueId val="{0000001B-4554-4F33-8A2C-5C92B2365891}"/>
            </c:ext>
          </c:extLst>
        </c:ser>
        <c:ser>
          <c:idx val="28"/>
          <c:order val="28"/>
          <c:tx>
            <c:strRef>
              <c:f>'% mot clé'!$A$30</c:f>
              <c:strCache>
                <c:ptCount val="1"/>
                <c:pt idx="0">
                  <c:v>Indicateur</c:v>
                </c:pt>
              </c:strCache>
            </c:strRef>
          </c:tx>
          <c:spPr>
            <a:gradFill rotWithShape="1">
              <a:gsLst>
                <a:gs pos="0">
                  <a:schemeClr val="accent5">
                    <a:lumMod val="60000"/>
                    <a:lumOff val="40000"/>
                    <a:lumMod val="110000"/>
                    <a:satMod val="105000"/>
                    <a:tint val="67000"/>
                  </a:schemeClr>
                </a:gs>
                <a:gs pos="50000">
                  <a:schemeClr val="accent5">
                    <a:lumMod val="60000"/>
                    <a:lumOff val="40000"/>
                    <a:lumMod val="105000"/>
                    <a:satMod val="103000"/>
                    <a:tint val="73000"/>
                  </a:schemeClr>
                </a:gs>
                <a:gs pos="100000">
                  <a:schemeClr val="accent5">
                    <a:lumMod val="60000"/>
                    <a:lumOff val="40000"/>
                    <a:lumMod val="105000"/>
                    <a:satMod val="109000"/>
                    <a:tint val="81000"/>
                  </a:schemeClr>
                </a:gs>
              </a:gsLst>
              <a:lin ang="5400000" scaled="0"/>
            </a:gradFill>
            <a:ln w="9525" cap="flat" cmpd="sng" algn="ctr">
              <a:solidFill>
                <a:schemeClr val="accent5">
                  <a:lumMod val="60000"/>
                  <a:lumOff val="40000"/>
                  <a:shade val="95000"/>
                </a:schemeClr>
              </a:solidFill>
              <a:round/>
            </a:ln>
            <a:effectLst/>
          </c:spPr>
          <c:invertIfNegative val="0"/>
          <c:dLbls>
            <c:delete val="1"/>
          </c:dLbls>
          <c:cat>
            <c:strRef>
              <c:f>'% mot clé'!$C$1</c:f>
              <c:strCache>
                <c:ptCount val="1"/>
                <c:pt idx="0">
                  <c:v>Pourcentage</c:v>
                </c:pt>
              </c:strCache>
            </c:strRef>
          </c:cat>
          <c:val>
            <c:numRef>
              <c:f>'% mot clé'!$C$30</c:f>
              <c:numCache>
                <c:formatCode>0%</c:formatCode>
                <c:ptCount val="1"/>
                <c:pt idx="0">
                  <c:v>9.3676814988290398E-3</c:v>
                </c:pt>
              </c:numCache>
            </c:numRef>
          </c:val>
          <c:extLst>
            <c:ext xmlns:c16="http://schemas.microsoft.com/office/drawing/2014/chart" uri="{C3380CC4-5D6E-409C-BE32-E72D297353CC}">
              <c16:uniqueId val="{0000001C-4554-4F33-8A2C-5C92B2365891}"/>
            </c:ext>
          </c:extLst>
        </c:ser>
        <c:ser>
          <c:idx val="29"/>
          <c:order val="29"/>
          <c:tx>
            <c:strRef>
              <c:f>'% mot clé'!$A$31</c:f>
              <c:strCache>
                <c:ptCount val="1"/>
                <c:pt idx="0">
                  <c:v>luttes</c:v>
                </c:pt>
              </c:strCache>
            </c:strRef>
          </c:tx>
          <c:spPr>
            <a:gradFill rotWithShape="1">
              <a:gsLst>
                <a:gs pos="0">
                  <a:schemeClr val="accent6">
                    <a:lumMod val="60000"/>
                    <a:lumOff val="40000"/>
                    <a:lumMod val="110000"/>
                    <a:satMod val="105000"/>
                    <a:tint val="67000"/>
                  </a:schemeClr>
                </a:gs>
                <a:gs pos="50000">
                  <a:schemeClr val="accent6">
                    <a:lumMod val="60000"/>
                    <a:lumOff val="40000"/>
                    <a:lumMod val="105000"/>
                    <a:satMod val="103000"/>
                    <a:tint val="73000"/>
                  </a:schemeClr>
                </a:gs>
                <a:gs pos="100000">
                  <a:schemeClr val="accent6">
                    <a:lumMod val="60000"/>
                    <a:lumOff val="40000"/>
                    <a:lumMod val="105000"/>
                    <a:satMod val="109000"/>
                    <a:tint val="81000"/>
                  </a:schemeClr>
                </a:gs>
              </a:gsLst>
              <a:lin ang="5400000" scaled="0"/>
            </a:gradFill>
            <a:ln w="9525" cap="flat" cmpd="sng" algn="ctr">
              <a:solidFill>
                <a:schemeClr val="accent6">
                  <a:lumMod val="60000"/>
                  <a:lumOff val="40000"/>
                  <a:shade val="95000"/>
                </a:schemeClr>
              </a:solidFill>
              <a:round/>
            </a:ln>
            <a:effectLst/>
          </c:spPr>
          <c:invertIfNegative val="0"/>
          <c:dLbls>
            <c:delete val="1"/>
          </c:dLbls>
          <c:cat>
            <c:strRef>
              <c:f>'% mot clé'!$C$1</c:f>
              <c:strCache>
                <c:ptCount val="1"/>
                <c:pt idx="0">
                  <c:v>Pourcentage</c:v>
                </c:pt>
              </c:strCache>
            </c:strRef>
          </c:cat>
          <c:val>
            <c:numRef>
              <c:f>'% mot clé'!$C$31</c:f>
              <c:numCache>
                <c:formatCode>0%</c:formatCode>
                <c:ptCount val="1"/>
                <c:pt idx="0">
                  <c:v>9.3676814988290398E-3</c:v>
                </c:pt>
              </c:numCache>
            </c:numRef>
          </c:val>
          <c:extLst>
            <c:ext xmlns:c16="http://schemas.microsoft.com/office/drawing/2014/chart" uri="{C3380CC4-5D6E-409C-BE32-E72D297353CC}">
              <c16:uniqueId val="{0000001D-4554-4F33-8A2C-5C92B2365891}"/>
            </c:ext>
          </c:extLst>
        </c:ser>
        <c:ser>
          <c:idx val="30"/>
          <c:order val="30"/>
          <c:tx>
            <c:strRef>
              <c:f>'% mot clé'!$A$32</c:f>
              <c:strCache>
                <c:ptCount val="1"/>
                <c:pt idx="0">
                  <c:v>qualité nutritionnelle</c:v>
                </c:pt>
              </c:strCache>
            </c:strRef>
          </c:tx>
          <c:spPr>
            <a:gradFill rotWithShape="1">
              <a:gsLst>
                <a:gs pos="0">
                  <a:schemeClr val="accent1">
                    <a:lumMod val="50000"/>
                    <a:lumMod val="110000"/>
                    <a:satMod val="105000"/>
                    <a:tint val="67000"/>
                  </a:schemeClr>
                </a:gs>
                <a:gs pos="50000">
                  <a:schemeClr val="accent1">
                    <a:lumMod val="50000"/>
                    <a:lumMod val="105000"/>
                    <a:satMod val="103000"/>
                    <a:tint val="73000"/>
                  </a:schemeClr>
                </a:gs>
                <a:gs pos="100000">
                  <a:schemeClr val="accent1">
                    <a:lumMod val="50000"/>
                    <a:lumMod val="105000"/>
                    <a:satMod val="109000"/>
                    <a:tint val="81000"/>
                  </a:schemeClr>
                </a:gs>
              </a:gsLst>
              <a:lin ang="5400000" scaled="0"/>
            </a:gradFill>
            <a:ln w="9525" cap="flat" cmpd="sng" algn="ctr">
              <a:solidFill>
                <a:schemeClr val="accent1">
                  <a:lumMod val="50000"/>
                  <a:shade val="95000"/>
                </a:schemeClr>
              </a:solidFill>
              <a:round/>
            </a:ln>
            <a:effectLst/>
          </c:spPr>
          <c:invertIfNegative val="0"/>
          <c:dLbls>
            <c:delete val="1"/>
          </c:dLbls>
          <c:cat>
            <c:strRef>
              <c:f>'% mot clé'!$C$1</c:f>
              <c:strCache>
                <c:ptCount val="1"/>
                <c:pt idx="0">
                  <c:v>Pourcentage</c:v>
                </c:pt>
              </c:strCache>
            </c:strRef>
          </c:cat>
          <c:val>
            <c:numRef>
              <c:f>'% mot clé'!$C$32</c:f>
              <c:numCache>
                <c:formatCode>0%</c:formatCode>
                <c:ptCount val="1"/>
                <c:pt idx="0">
                  <c:v>9.3676814988290398E-3</c:v>
                </c:pt>
              </c:numCache>
            </c:numRef>
          </c:val>
          <c:extLst>
            <c:ext xmlns:c16="http://schemas.microsoft.com/office/drawing/2014/chart" uri="{C3380CC4-5D6E-409C-BE32-E72D297353CC}">
              <c16:uniqueId val="{0000001E-4554-4F33-8A2C-5C92B2365891}"/>
            </c:ext>
          </c:extLst>
        </c:ser>
        <c:ser>
          <c:idx val="31"/>
          <c:order val="31"/>
          <c:tx>
            <c:strRef>
              <c:f>'% mot clé'!$A$33</c:f>
              <c:strCache>
                <c:ptCount val="1"/>
                <c:pt idx="0">
                  <c:v>santé humaine</c:v>
                </c:pt>
              </c:strCache>
            </c:strRef>
          </c:tx>
          <c:spPr>
            <a:gradFill rotWithShape="1">
              <a:gsLst>
                <a:gs pos="0">
                  <a:schemeClr val="accent2">
                    <a:lumMod val="50000"/>
                    <a:lumMod val="110000"/>
                    <a:satMod val="105000"/>
                    <a:tint val="67000"/>
                  </a:schemeClr>
                </a:gs>
                <a:gs pos="50000">
                  <a:schemeClr val="accent2">
                    <a:lumMod val="50000"/>
                    <a:lumMod val="105000"/>
                    <a:satMod val="103000"/>
                    <a:tint val="73000"/>
                  </a:schemeClr>
                </a:gs>
                <a:gs pos="100000">
                  <a:schemeClr val="accent2">
                    <a:lumMod val="50000"/>
                    <a:lumMod val="105000"/>
                    <a:satMod val="109000"/>
                    <a:tint val="81000"/>
                  </a:schemeClr>
                </a:gs>
              </a:gsLst>
              <a:lin ang="5400000" scaled="0"/>
            </a:gradFill>
            <a:ln w="9525" cap="flat" cmpd="sng" algn="ctr">
              <a:solidFill>
                <a:schemeClr val="accent2">
                  <a:lumMod val="50000"/>
                  <a:shade val="95000"/>
                </a:schemeClr>
              </a:solidFill>
              <a:round/>
            </a:ln>
            <a:effectLst/>
          </c:spPr>
          <c:invertIfNegative val="0"/>
          <c:dLbls>
            <c:delete val="1"/>
          </c:dLbls>
          <c:cat>
            <c:strRef>
              <c:f>'% mot clé'!$C$1</c:f>
              <c:strCache>
                <c:ptCount val="1"/>
                <c:pt idx="0">
                  <c:v>Pourcentage</c:v>
                </c:pt>
              </c:strCache>
            </c:strRef>
          </c:cat>
          <c:val>
            <c:numRef>
              <c:f>'% mot clé'!$C$33</c:f>
              <c:numCache>
                <c:formatCode>0%</c:formatCode>
                <c:ptCount val="1"/>
                <c:pt idx="0">
                  <c:v>9.3676814988290398E-3</c:v>
                </c:pt>
              </c:numCache>
            </c:numRef>
          </c:val>
          <c:extLst>
            <c:ext xmlns:c16="http://schemas.microsoft.com/office/drawing/2014/chart" uri="{C3380CC4-5D6E-409C-BE32-E72D297353CC}">
              <c16:uniqueId val="{0000001F-4554-4F33-8A2C-5C92B2365891}"/>
            </c:ext>
          </c:extLst>
        </c:ser>
        <c:ser>
          <c:idx val="32"/>
          <c:order val="32"/>
          <c:tx>
            <c:strRef>
              <c:f>'% mot clé'!$A$34</c:f>
              <c:strCache>
                <c:ptCount val="1"/>
                <c:pt idx="0">
                  <c:v>phénotypage</c:v>
                </c:pt>
              </c:strCache>
            </c:strRef>
          </c:tx>
          <c:spPr>
            <a:gradFill rotWithShape="1">
              <a:gsLst>
                <a:gs pos="0">
                  <a:schemeClr val="accent3">
                    <a:lumMod val="50000"/>
                    <a:lumMod val="110000"/>
                    <a:satMod val="105000"/>
                    <a:tint val="67000"/>
                  </a:schemeClr>
                </a:gs>
                <a:gs pos="50000">
                  <a:schemeClr val="accent3">
                    <a:lumMod val="50000"/>
                    <a:lumMod val="105000"/>
                    <a:satMod val="103000"/>
                    <a:tint val="73000"/>
                  </a:schemeClr>
                </a:gs>
                <a:gs pos="100000">
                  <a:schemeClr val="accent3">
                    <a:lumMod val="50000"/>
                    <a:lumMod val="105000"/>
                    <a:satMod val="109000"/>
                    <a:tint val="81000"/>
                  </a:schemeClr>
                </a:gs>
              </a:gsLst>
              <a:lin ang="5400000" scaled="0"/>
            </a:gradFill>
            <a:ln w="9525" cap="flat" cmpd="sng" algn="ctr">
              <a:solidFill>
                <a:schemeClr val="accent3">
                  <a:lumMod val="50000"/>
                  <a:shade val="95000"/>
                </a:schemeClr>
              </a:solidFill>
              <a:round/>
            </a:ln>
            <a:effectLst/>
          </c:spPr>
          <c:invertIfNegative val="0"/>
          <c:dLbls>
            <c:delete val="1"/>
          </c:dLbls>
          <c:cat>
            <c:strRef>
              <c:f>'% mot clé'!$C$1</c:f>
              <c:strCache>
                <c:ptCount val="1"/>
                <c:pt idx="0">
                  <c:v>Pourcentage</c:v>
                </c:pt>
              </c:strCache>
            </c:strRef>
          </c:cat>
          <c:val>
            <c:numRef>
              <c:f>'% mot clé'!$C$34</c:f>
              <c:numCache>
                <c:formatCode>0%</c:formatCode>
                <c:ptCount val="1"/>
                <c:pt idx="0">
                  <c:v>7.0257611241217799E-3</c:v>
                </c:pt>
              </c:numCache>
            </c:numRef>
          </c:val>
          <c:extLst>
            <c:ext xmlns:c16="http://schemas.microsoft.com/office/drawing/2014/chart" uri="{C3380CC4-5D6E-409C-BE32-E72D297353CC}">
              <c16:uniqueId val="{00000020-4554-4F33-8A2C-5C92B2365891}"/>
            </c:ext>
          </c:extLst>
        </c:ser>
        <c:ser>
          <c:idx val="33"/>
          <c:order val="33"/>
          <c:tx>
            <c:strRef>
              <c:f>'% mot clé'!$A$35</c:f>
              <c:strCache>
                <c:ptCount val="1"/>
                <c:pt idx="0">
                  <c:v>Biopesticides</c:v>
                </c:pt>
              </c:strCache>
            </c:strRef>
          </c:tx>
          <c:spPr>
            <a:gradFill rotWithShape="1">
              <a:gsLst>
                <a:gs pos="0">
                  <a:schemeClr val="accent4">
                    <a:lumMod val="50000"/>
                    <a:lumMod val="110000"/>
                    <a:satMod val="105000"/>
                    <a:tint val="67000"/>
                  </a:schemeClr>
                </a:gs>
                <a:gs pos="50000">
                  <a:schemeClr val="accent4">
                    <a:lumMod val="50000"/>
                    <a:lumMod val="105000"/>
                    <a:satMod val="103000"/>
                    <a:tint val="73000"/>
                  </a:schemeClr>
                </a:gs>
                <a:gs pos="100000">
                  <a:schemeClr val="accent4">
                    <a:lumMod val="50000"/>
                    <a:lumMod val="105000"/>
                    <a:satMod val="109000"/>
                    <a:tint val="81000"/>
                  </a:schemeClr>
                </a:gs>
              </a:gsLst>
              <a:lin ang="5400000" scaled="0"/>
            </a:gradFill>
            <a:ln w="9525" cap="flat" cmpd="sng" algn="ctr">
              <a:solidFill>
                <a:schemeClr val="accent4">
                  <a:lumMod val="50000"/>
                  <a:shade val="95000"/>
                </a:schemeClr>
              </a:solidFill>
              <a:round/>
            </a:ln>
            <a:effectLst/>
          </c:spPr>
          <c:invertIfNegative val="0"/>
          <c:dLbls>
            <c:delete val="1"/>
          </c:dLbls>
          <c:cat>
            <c:strRef>
              <c:f>'% mot clé'!$C$1</c:f>
              <c:strCache>
                <c:ptCount val="1"/>
                <c:pt idx="0">
                  <c:v>Pourcentage</c:v>
                </c:pt>
              </c:strCache>
            </c:strRef>
          </c:cat>
          <c:val>
            <c:numRef>
              <c:f>'% mot clé'!$C$35</c:f>
              <c:numCache>
                <c:formatCode>0%</c:formatCode>
                <c:ptCount val="1"/>
                <c:pt idx="0">
                  <c:v>5.8548009367681503E-3</c:v>
                </c:pt>
              </c:numCache>
            </c:numRef>
          </c:val>
          <c:extLst>
            <c:ext xmlns:c16="http://schemas.microsoft.com/office/drawing/2014/chart" uri="{C3380CC4-5D6E-409C-BE32-E72D297353CC}">
              <c16:uniqueId val="{00000021-4554-4F33-8A2C-5C92B2365891}"/>
            </c:ext>
          </c:extLst>
        </c:ser>
        <c:ser>
          <c:idx val="34"/>
          <c:order val="34"/>
          <c:tx>
            <c:strRef>
              <c:f>'% mot clé'!$A$36</c:f>
              <c:strCache>
                <c:ptCount val="1"/>
                <c:pt idx="0">
                  <c:v>chromatographie</c:v>
                </c:pt>
              </c:strCache>
            </c:strRef>
          </c:tx>
          <c:spPr>
            <a:gradFill rotWithShape="1">
              <a:gsLst>
                <a:gs pos="0">
                  <a:schemeClr val="accent5">
                    <a:lumMod val="50000"/>
                    <a:lumMod val="110000"/>
                    <a:satMod val="105000"/>
                    <a:tint val="67000"/>
                  </a:schemeClr>
                </a:gs>
                <a:gs pos="50000">
                  <a:schemeClr val="accent5">
                    <a:lumMod val="50000"/>
                    <a:lumMod val="105000"/>
                    <a:satMod val="103000"/>
                    <a:tint val="73000"/>
                  </a:schemeClr>
                </a:gs>
                <a:gs pos="100000">
                  <a:schemeClr val="accent5">
                    <a:lumMod val="50000"/>
                    <a:lumMod val="105000"/>
                    <a:satMod val="109000"/>
                    <a:tint val="81000"/>
                  </a:schemeClr>
                </a:gs>
              </a:gsLst>
              <a:lin ang="5400000" scaled="0"/>
            </a:gradFill>
            <a:ln w="9525" cap="flat" cmpd="sng" algn="ctr">
              <a:solidFill>
                <a:schemeClr val="accent5">
                  <a:lumMod val="50000"/>
                  <a:shade val="95000"/>
                </a:schemeClr>
              </a:solidFill>
              <a:round/>
            </a:ln>
            <a:effectLst/>
          </c:spPr>
          <c:invertIfNegative val="0"/>
          <c:dLbls>
            <c:delete val="1"/>
          </c:dLbls>
          <c:cat>
            <c:strRef>
              <c:f>'% mot clé'!$C$1</c:f>
              <c:strCache>
                <c:ptCount val="1"/>
                <c:pt idx="0">
                  <c:v>Pourcentage</c:v>
                </c:pt>
              </c:strCache>
            </c:strRef>
          </c:cat>
          <c:val>
            <c:numRef>
              <c:f>'% mot clé'!$C$36</c:f>
              <c:numCache>
                <c:formatCode>0%</c:formatCode>
                <c:ptCount val="1"/>
                <c:pt idx="0">
                  <c:v>5.8548009367681503E-3</c:v>
                </c:pt>
              </c:numCache>
            </c:numRef>
          </c:val>
          <c:extLst>
            <c:ext xmlns:c16="http://schemas.microsoft.com/office/drawing/2014/chart" uri="{C3380CC4-5D6E-409C-BE32-E72D297353CC}">
              <c16:uniqueId val="{00000022-4554-4F33-8A2C-5C92B2365891}"/>
            </c:ext>
          </c:extLst>
        </c:ser>
        <c:ser>
          <c:idx val="35"/>
          <c:order val="35"/>
          <c:tx>
            <c:strRef>
              <c:f>'% mot clé'!$A$37</c:f>
              <c:strCache>
                <c:ptCount val="1"/>
                <c:pt idx="0">
                  <c:v>sécurité alimentaire</c:v>
                </c:pt>
              </c:strCache>
            </c:strRef>
          </c:tx>
          <c:spPr>
            <a:gradFill rotWithShape="1">
              <a:gsLst>
                <a:gs pos="0">
                  <a:schemeClr val="accent6">
                    <a:lumMod val="50000"/>
                    <a:lumMod val="110000"/>
                    <a:satMod val="105000"/>
                    <a:tint val="67000"/>
                  </a:schemeClr>
                </a:gs>
                <a:gs pos="50000">
                  <a:schemeClr val="accent6">
                    <a:lumMod val="50000"/>
                    <a:lumMod val="105000"/>
                    <a:satMod val="103000"/>
                    <a:tint val="73000"/>
                  </a:schemeClr>
                </a:gs>
                <a:gs pos="100000">
                  <a:schemeClr val="accent6">
                    <a:lumMod val="50000"/>
                    <a:lumMod val="105000"/>
                    <a:satMod val="109000"/>
                    <a:tint val="81000"/>
                  </a:schemeClr>
                </a:gs>
              </a:gsLst>
              <a:lin ang="5400000" scaled="0"/>
            </a:gradFill>
            <a:ln w="9525" cap="flat" cmpd="sng" algn="ctr">
              <a:solidFill>
                <a:schemeClr val="accent6">
                  <a:lumMod val="50000"/>
                  <a:shade val="95000"/>
                </a:schemeClr>
              </a:solidFill>
              <a:round/>
            </a:ln>
            <a:effectLst/>
          </c:spPr>
          <c:invertIfNegative val="0"/>
          <c:dLbls>
            <c:delete val="1"/>
          </c:dLbls>
          <c:cat>
            <c:strRef>
              <c:f>'% mot clé'!$C$1</c:f>
              <c:strCache>
                <c:ptCount val="1"/>
                <c:pt idx="0">
                  <c:v>Pourcentage</c:v>
                </c:pt>
              </c:strCache>
            </c:strRef>
          </c:cat>
          <c:val>
            <c:numRef>
              <c:f>'% mot clé'!$C$37</c:f>
              <c:numCache>
                <c:formatCode>0%</c:formatCode>
                <c:ptCount val="1"/>
                <c:pt idx="0">
                  <c:v>5.8548009367681503E-3</c:v>
                </c:pt>
              </c:numCache>
            </c:numRef>
          </c:val>
          <c:extLst>
            <c:ext xmlns:c16="http://schemas.microsoft.com/office/drawing/2014/chart" uri="{C3380CC4-5D6E-409C-BE32-E72D297353CC}">
              <c16:uniqueId val="{00000023-4554-4F33-8A2C-5C92B2365891}"/>
            </c:ext>
          </c:extLst>
        </c:ser>
        <c:ser>
          <c:idx val="36"/>
          <c:order val="36"/>
          <c:tx>
            <c:strRef>
              <c:f>'% mot clé'!$A$38</c:f>
              <c:strCache>
                <c:ptCount val="1"/>
                <c:pt idx="0">
                  <c:v>stress abiotique</c:v>
                </c:pt>
              </c:strCache>
            </c:strRef>
          </c:tx>
          <c:spPr>
            <a:gradFill rotWithShape="1">
              <a:gsLst>
                <a:gs pos="0">
                  <a:schemeClr val="accent1">
                    <a:lumMod val="70000"/>
                    <a:lumOff val="30000"/>
                    <a:lumMod val="110000"/>
                    <a:satMod val="105000"/>
                    <a:tint val="67000"/>
                  </a:schemeClr>
                </a:gs>
                <a:gs pos="50000">
                  <a:schemeClr val="accent1">
                    <a:lumMod val="70000"/>
                    <a:lumOff val="30000"/>
                    <a:lumMod val="105000"/>
                    <a:satMod val="103000"/>
                    <a:tint val="73000"/>
                  </a:schemeClr>
                </a:gs>
                <a:gs pos="100000">
                  <a:schemeClr val="accent1">
                    <a:lumMod val="70000"/>
                    <a:lumOff val="30000"/>
                    <a:lumMod val="105000"/>
                    <a:satMod val="109000"/>
                    <a:tint val="81000"/>
                  </a:schemeClr>
                </a:gs>
              </a:gsLst>
              <a:lin ang="5400000" scaled="0"/>
            </a:gradFill>
            <a:ln w="9525" cap="flat" cmpd="sng" algn="ctr">
              <a:solidFill>
                <a:schemeClr val="accent1">
                  <a:lumMod val="70000"/>
                  <a:lumOff val="30000"/>
                  <a:shade val="95000"/>
                </a:schemeClr>
              </a:solidFill>
              <a:round/>
            </a:ln>
            <a:effectLst/>
          </c:spPr>
          <c:invertIfNegative val="0"/>
          <c:dLbls>
            <c:delete val="1"/>
          </c:dLbls>
          <c:cat>
            <c:strRef>
              <c:f>'% mot clé'!$C$1</c:f>
              <c:strCache>
                <c:ptCount val="1"/>
                <c:pt idx="0">
                  <c:v>Pourcentage</c:v>
                </c:pt>
              </c:strCache>
            </c:strRef>
          </c:cat>
          <c:val>
            <c:numRef>
              <c:f>'% mot clé'!$C$38</c:f>
              <c:numCache>
                <c:formatCode>0%</c:formatCode>
                <c:ptCount val="1"/>
                <c:pt idx="0">
                  <c:v>5.8548009367681503E-3</c:v>
                </c:pt>
              </c:numCache>
            </c:numRef>
          </c:val>
          <c:extLst>
            <c:ext xmlns:c16="http://schemas.microsoft.com/office/drawing/2014/chart" uri="{C3380CC4-5D6E-409C-BE32-E72D297353CC}">
              <c16:uniqueId val="{00000024-4554-4F33-8A2C-5C92B2365891}"/>
            </c:ext>
          </c:extLst>
        </c:ser>
        <c:dLbls>
          <c:dLblPos val="outEnd"/>
          <c:showLegendKey val="0"/>
          <c:showVal val="1"/>
          <c:showCatName val="0"/>
          <c:showSerName val="0"/>
          <c:showPercent val="0"/>
          <c:showBubbleSize val="0"/>
        </c:dLbls>
        <c:gapWidth val="100"/>
        <c:overlap val="-24"/>
        <c:axId val="816757440"/>
        <c:axId val="816756128"/>
      </c:barChart>
      <c:catAx>
        <c:axId val="81675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16756128"/>
        <c:crosses val="autoZero"/>
        <c:auto val="1"/>
        <c:lblAlgn val="ctr"/>
        <c:lblOffset val="100"/>
        <c:noMultiLvlLbl val="0"/>
      </c:catAx>
      <c:valAx>
        <c:axId val="816756128"/>
        <c:scaling>
          <c:orientation val="minMax"/>
        </c:scaling>
        <c:delete val="1"/>
        <c:axPos val="l"/>
        <c:numFmt formatCode="0%" sourceLinked="1"/>
        <c:majorTickMark val="none"/>
        <c:minorTickMark val="none"/>
        <c:tickLblPos val="nextTo"/>
        <c:crossAx val="816757440"/>
        <c:crosses val="autoZero"/>
        <c:crossBetween val="between"/>
      </c:valAx>
      <c:spPr>
        <a:noFill/>
        <a:ln>
          <a:noFill/>
        </a:ln>
        <a:effectLst/>
      </c:spPr>
    </c:plotArea>
    <c:legend>
      <c:legendPos val="b"/>
      <c:layout>
        <c:manualLayout>
          <c:xMode val="edge"/>
          <c:yMode val="edge"/>
          <c:x val="0"/>
          <c:y val="0.67892660166348062"/>
          <c:w val="0.99223347623417479"/>
          <c:h val="0.301058678849904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fr-BE"/>
              <a:t>Distribution des mots-clés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 mot clé'!$E$2</c:f>
              <c:strCache>
                <c:ptCount val="1"/>
                <c:pt idx="0">
                  <c:v>protection des cultures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clé'!$G$2</c:f>
              <c:numCache>
                <c:formatCode>0%</c:formatCode>
                <c:ptCount val="1"/>
                <c:pt idx="0">
                  <c:v>0.1</c:v>
                </c:pt>
              </c:numCache>
            </c:numRef>
          </c:val>
          <c:extLst>
            <c:ext xmlns:c16="http://schemas.microsoft.com/office/drawing/2014/chart" uri="{C3380CC4-5D6E-409C-BE32-E72D297353CC}">
              <c16:uniqueId val="{00000000-C823-4039-A7F9-F7D941E6A18B}"/>
            </c:ext>
          </c:extLst>
        </c:ser>
        <c:ser>
          <c:idx val="1"/>
          <c:order val="1"/>
          <c:tx>
            <c:strRef>
              <c:f>'% mot clé'!$E$3</c:f>
              <c:strCache>
                <c:ptCount val="1"/>
                <c:pt idx="0">
                  <c:v>pesticide</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clé'!$G$3</c:f>
              <c:numCache>
                <c:formatCode>0%</c:formatCode>
                <c:ptCount val="1"/>
                <c:pt idx="0">
                  <c:v>6.1632653061224486E-2</c:v>
                </c:pt>
              </c:numCache>
            </c:numRef>
          </c:val>
          <c:extLst>
            <c:ext xmlns:c16="http://schemas.microsoft.com/office/drawing/2014/chart" uri="{C3380CC4-5D6E-409C-BE32-E72D297353CC}">
              <c16:uniqueId val="{00000002-C823-4039-A7F9-F7D941E6A18B}"/>
            </c:ext>
          </c:extLst>
        </c:ser>
        <c:ser>
          <c:idx val="2"/>
          <c:order val="2"/>
          <c:tx>
            <c:strRef>
              <c:f>'% mot clé'!$E$4</c:f>
              <c:strCache>
                <c:ptCount val="1"/>
                <c:pt idx="0">
                  <c:v>culture</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clé'!$G$4</c:f>
              <c:numCache>
                <c:formatCode>0%</c:formatCode>
                <c:ptCount val="1"/>
                <c:pt idx="0">
                  <c:v>5.020408163265306E-2</c:v>
                </c:pt>
              </c:numCache>
            </c:numRef>
          </c:val>
          <c:extLst>
            <c:ext xmlns:c16="http://schemas.microsoft.com/office/drawing/2014/chart" uri="{C3380CC4-5D6E-409C-BE32-E72D297353CC}">
              <c16:uniqueId val="{00000003-C823-4039-A7F9-F7D941E6A18B}"/>
            </c:ext>
          </c:extLst>
        </c:ser>
        <c:ser>
          <c:idx val="3"/>
          <c:order val="3"/>
          <c:tx>
            <c:strRef>
              <c:f>'% mot clé'!$E$5</c:f>
              <c:strCache>
                <c:ptCount val="1"/>
                <c:pt idx="0">
                  <c:v>résistance</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clé'!$G$5</c:f>
              <c:numCache>
                <c:formatCode>0%</c:formatCode>
                <c:ptCount val="1"/>
                <c:pt idx="0">
                  <c:v>4.4081632653061226E-2</c:v>
                </c:pt>
              </c:numCache>
            </c:numRef>
          </c:val>
          <c:extLst>
            <c:ext xmlns:c16="http://schemas.microsoft.com/office/drawing/2014/chart" uri="{C3380CC4-5D6E-409C-BE32-E72D297353CC}">
              <c16:uniqueId val="{00000004-C823-4039-A7F9-F7D941E6A18B}"/>
            </c:ext>
          </c:extLst>
        </c:ser>
        <c:ser>
          <c:idx val="4"/>
          <c:order val="4"/>
          <c:tx>
            <c:strRef>
              <c:f>'% mot clé'!$E$6</c:f>
              <c:strCache>
                <c:ptCount val="1"/>
                <c:pt idx="0">
                  <c:v>production agricole</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clé'!$G$6</c:f>
              <c:numCache>
                <c:formatCode>0%</c:formatCode>
                <c:ptCount val="1"/>
                <c:pt idx="0">
                  <c:v>3.9183673469387753E-2</c:v>
                </c:pt>
              </c:numCache>
            </c:numRef>
          </c:val>
          <c:extLst>
            <c:ext xmlns:c16="http://schemas.microsoft.com/office/drawing/2014/chart" uri="{C3380CC4-5D6E-409C-BE32-E72D297353CC}">
              <c16:uniqueId val="{00000005-C823-4039-A7F9-F7D941E6A18B}"/>
            </c:ext>
          </c:extLst>
        </c:ser>
        <c:ser>
          <c:idx val="5"/>
          <c:order val="5"/>
          <c:tx>
            <c:strRef>
              <c:f>'% mot clé'!$E$7</c:f>
              <c:strCache>
                <c:ptCount val="1"/>
                <c:pt idx="0">
                  <c:v>technique agricole</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clé'!$G$7</c:f>
              <c:numCache>
                <c:formatCode>0%</c:formatCode>
                <c:ptCount val="1"/>
                <c:pt idx="0">
                  <c:v>3.7959183673469385E-2</c:v>
                </c:pt>
              </c:numCache>
            </c:numRef>
          </c:val>
          <c:extLst>
            <c:ext xmlns:c16="http://schemas.microsoft.com/office/drawing/2014/chart" uri="{C3380CC4-5D6E-409C-BE32-E72D297353CC}">
              <c16:uniqueId val="{00000006-C823-4039-A7F9-F7D941E6A18B}"/>
            </c:ext>
          </c:extLst>
        </c:ser>
        <c:ser>
          <c:idx val="6"/>
          <c:order val="6"/>
          <c:tx>
            <c:strRef>
              <c:f>'% mot clé'!$E$8</c:f>
              <c:strCache>
                <c:ptCount val="1"/>
                <c:pt idx="0">
                  <c:v>suivi environnemental</c:v>
                </c:pt>
              </c:strCache>
            </c:strRef>
          </c:tx>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clé'!$G$8</c:f>
              <c:numCache>
                <c:formatCode>0%</c:formatCode>
                <c:ptCount val="1"/>
                <c:pt idx="0">
                  <c:v>3.5102040816326528E-2</c:v>
                </c:pt>
              </c:numCache>
            </c:numRef>
          </c:val>
          <c:extLst>
            <c:ext xmlns:c16="http://schemas.microsoft.com/office/drawing/2014/chart" uri="{C3380CC4-5D6E-409C-BE32-E72D297353CC}">
              <c16:uniqueId val="{00000007-C823-4039-A7F9-F7D941E6A18B}"/>
            </c:ext>
          </c:extLst>
        </c:ser>
        <c:ser>
          <c:idx val="7"/>
          <c:order val="7"/>
          <c:tx>
            <c:strRef>
              <c:f>'% mot clé'!$E$9</c:f>
              <c:strCache>
                <c:ptCount val="1"/>
                <c:pt idx="0">
                  <c:v>gestion agricole</c:v>
                </c:pt>
              </c:strCache>
            </c:strRef>
          </c:tx>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clé'!$G$9</c:f>
              <c:numCache>
                <c:formatCode>0%</c:formatCode>
                <c:ptCount val="1"/>
                <c:pt idx="0">
                  <c:v>3.3061224489795919E-2</c:v>
                </c:pt>
              </c:numCache>
            </c:numRef>
          </c:val>
          <c:extLst>
            <c:ext xmlns:c16="http://schemas.microsoft.com/office/drawing/2014/chart" uri="{C3380CC4-5D6E-409C-BE32-E72D297353CC}">
              <c16:uniqueId val="{00000008-C823-4039-A7F9-F7D941E6A18B}"/>
            </c:ext>
          </c:extLst>
        </c:ser>
        <c:ser>
          <c:idx val="8"/>
          <c:order val="8"/>
          <c:tx>
            <c:strRef>
              <c:f>'% mot clé'!$E$10</c:f>
              <c:strCache>
                <c:ptCount val="1"/>
                <c:pt idx="0">
                  <c:v>pollution chimique</c:v>
                </c:pt>
              </c:strCache>
            </c:strRef>
          </c:tx>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clé'!$G$10</c:f>
              <c:numCache>
                <c:formatCode>0%</c:formatCode>
                <c:ptCount val="1"/>
                <c:pt idx="0">
                  <c:v>3.2244897959183672E-2</c:v>
                </c:pt>
              </c:numCache>
            </c:numRef>
          </c:val>
          <c:extLst>
            <c:ext xmlns:c16="http://schemas.microsoft.com/office/drawing/2014/chart" uri="{C3380CC4-5D6E-409C-BE32-E72D297353CC}">
              <c16:uniqueId val="{00000009-C823-4039-A7F9-F7D941E6A18B}"/>
            </c:ext>
          </c:extLst>
        </c:ser>
        <c:ser>
          <c:idx val="9"/>
          <c:order val="9"/>
          <c:tx>
            <c:strRef>
              <c:f>'% mot clé'!$E$11</c:f>
              <c:strCache>
                <c:ptCount val="1"/>
                <c:pt idx="0">
                  <c:v>sélection variétale</c:v>
                </c:pt>
              </c:strCache>
            </c:strRef>
          </c:tx>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clé'!$G$11</c:f>
              <c:numCache>
                <c:formatCode>0%</c:formatCode>
                <c:ptCount val="1"/>
                <c:pt idx="0">
                  <c:v>3.1020408163265307E-2</c:v>
                </c:pt>
              </c:numCache>
            </c:numRef>
          </c:val>
          <c:extLst>
            <c:ext xmlns:c16="http://schemas.microsoft.com/office/drawing/2014/chart" uri="{C3380CC4-5D6E-409C-BE32-E72D297353CC}">
              <c16:uniqueId val="{0000000A-C823-4039-A7F9-F7D941E6A18B}"/>
            </c:ext>
          </c:extLst>
        </c:ser>
        <c:ser>
          <c:idx val="10"/>
          <c:order val="10"/>
          <c:tx>
            <c:strRef>
              <c:f>'% mot clé'!$E$12</c:f>
              <c:strCache>
                <c:ptCount val="1"/>
                <c:pt idx="0">
                  <c:v>gestion durable</c:v>
                </c:pt>
              </c:strCache>
            </c:strRef>
          </c:tx>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clé'!$G$12</c:f>
              <c:numCache>
                <c:formatCode>0%</c:formatCode>
                <c:ptCount val="1"/>
                <c:pt idx="0">
                  <c:v>3.0612244897959183E-2</c:v>
                </c:pt>
              </c:numCache>
            </c:numRef>
          </c:val>
          <c:extLst>
            <c:ext xmlns:c16="http://schemas.microsoft.com/office/drawing/2014/chart" uri="{C3380CC4-5D6E-409C-BE32-E72D297353CC}">
              <c16:uniqueId val="{0000000B-C823-4039-A7F9-F7D941E6A18B}"/>
            </c:ext>
          </c:extLst>
        </c:ser>
        <c:ser>
          <c:idx val="11"/>
          <c:order val="11"/>
          <c:tx>
            <c:strRef>
              <c:f>'% mot clé'!$E$13</c:f>
              <c:strCache>
                <c:ptCount val="1"/>
                <c:pt idx="0">
                  <c:v>analyse physico-chimique</c:v>
                </c:pt>
              </c:strCache>
            </c:strRef>
          </c:tx>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clé'!$G$13</c:f>
              <c:numCache>
                <c:formatCode>0%</c:formatCode>
                <c:ptCount val="1"/>
                <c:pt idx="0">
                  <c:v>2.8571428571428571E-2</c:v>
                </c:pt>
              </c:numCache>
            </c:numRef>
          </c:val>
          <c:extLst>
            <c:ext xmlns:c16="http://schemas.microsoft.com/office/drawing/2014/chart" uri="{C3380CC4-5D6E-409C-BE32-E72D297353CC}">
              <c16:uniqueId val="{0000000C-C823-4039-A7F9-F7D941E6A18B}"/>
            </c:ext>
          </c:extLst>
        </c:ser>
        <c:ser>
          <c:idx val="12"/>
          <c:order val="12"/>
          <c:tx>
            <c:strRef>
              <c:f>'% mot clé'!$E$14</c:f>
              <c:strCache>
                <c:ptCount val="1"/>
                <c:pt idx="0">
                  <c:v>biocontrôle</c:v>
                </c:pt>
              </c:strCache>
            </c:strRef>
          </c:tx>
          <c:spPr>
            <a:gradFill rotWithShape="1">
              <a:gsLst>
                <a:gs pos="0">
                  <a:schemeClr val="accent1">
                    <a:lumMod val="80000"/>
                    <a:lumOff val="20000"/>
                    <a:lumMod val="110000"/>
                    <a:satMod val="105000"/>
                    <a:tint val="67000"/>
                  </a:schemeClr>
                </a:gs>
                <a:gs pos="50000">
                  <a:schemeClr val="accent1">
                    <a:lumMod val="80000"/>
                    <a:lumOff val="20000"/>
                    <a:lumMod val="105000"/>
                    <a:satMod val="103000"/>
                    <a:tint val="73000"/>
                  </a:schemeClr>
                </a:gs>
                <a:gs pos="100000">
                  <a:schemeClr val="accent1">
                    <a:lumMod val="80000"/>
                    <a:lumOff val="20000"/>
                    <a:lumMod val="105000"/>
                    <a:satMod val="109000"/>
                    <a:tint val="81000"/>
                  </a:schemeClr>
                </a:gs>
              </a:gsLst>
              <a:lin ang="5400000" scaled="0"/>
            </a:gradFill>
            <a:ln w="9525" cap="flat" cmpd="sng" algn="ctr">
              <a:solidFill>
                <a:schemeClr val="accent1">
                  <a:lumMod val="80000"/>
                  <a:lumOff val="2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clé'!$G$14</c:f>
              <c:numCache>
                <c:formatCode>0%</c:formatCode>
                <c:ptCount val="1"/>
                <c:pt idx="0">
                  <c:v>2.8571428571428571E-2</c:v>
                </c:pt>
              </c:numCache>
            </c:numRef>
          </c:val>
          <c:extLst>
            <c:ext xmlns:c16="http://schemas.microsoft.com/office/drawing/2014/chart" uri="{C3380CC4-5D6E-409C-BE32-E72D297353CC}">
              <c16:uniqueId val="{0000000D-C823-4039-A7F9-F7D941E6A18B}"/>
            </c:ext>
          </c:extLst>
        </c:ser>
        <c:ser>
          <c:idx val="13"/>
          <c:order val="13"/>
          <c:tx>
            <c:strRef>
              <c:f>'% mot clé'!$E$15</c:f>
              <c:strCache>
                <c:ptCount val="1"/>
                <c:pt idx="0">
                  <c:v>gestion des sols</c:v>
                </c:pt>
              </c:strCache>
            </c:strRef>
          </c:tx>
          <c:spPr>
            <a:gradFill rotWithShape="1">
              <a:gsLst>
                <a:gs pos="0">
                  <a:schemeClr val="accent2">
                    <a:lumMod val="80000"/>
                    <a:lumOff val="20000"/>
                    <a:lumMod val="110000"/>
                    <a:satMod val="105000"/>
                    <a:tint val="67000"/>
                  </a:schemeClr>
                </a:gs>
                <a:gs pos="50000">
                  <a:schemeClr val="accent2">
                    <a:lumMod val="80000"/>
                    <a:lumOff val="20000"/>
                    <a:lumMod val="105000"/>
                    <a:satMod val="103000"/>
                    <a:tint val="73000"/>
                  </a:schemeClr>
                </a:gs>
                <a:gs pos="100000">
                  <a:schemeClr val="accent2">
                    <a:lumMod val="80000"/>
                    <a:lumOff val="20000"/>
                    <a:lumMod val="105000"/>
                    <a:satMod val="109000"/>
                    <a:tint val="81000"/>
                  </a:schemeClr>
                </a:gs>
              </a:gsLst>
              <a:lin ang="5400000" scaled="0"/>
            </a:gradFill>
            <a:ln w="9525" cap="flat" cmpd="sng" algn="ctr">
              <a:solidFill>
                <a:schemeClr val="accent2">
                  <a:lumMod val="80000"/>
                  <a:lumOff val="2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clé'!$G$15</c:f>
              <c:numCache>
                <c:formatCode>0%</c:formatCode>
                <c:ptCount val="1"/>
                <c:pt idx="0">
                  <c:v>2.8571428571428571E-2</c:v>
                </c:pt>
              </c:numCache>
            </c:numRef>
          </c:val>
          <c:extLst>
            <c:ext xmlns:c16="http://schemas.microsoft.com/office/drawing/2014/chart" uri="{C3380CC4-5D6E-409C-BE32-E72D297353CC}">
              <c16:uniqueId val="{0000000E-C823-4039-A7F9-F7D941E6A18B}"/>
            </c:ext>
          </c:extLst>
        </c:ser>
        <c:ser>
          <c:idx val="14"/>
          <c:order val="14"/>
          <c:tx>
            <c:strRef>
              <c:f>'% mot clé'!$E$16</c:f>
              <c:strCache>
                <c:ptCount val="1"/>
                <c:pt idx="0">
                  <c:v>ressource génétique</c:v>
                </c:pt>
              </c:strCache>
            </c:strRef>
          </c:tx>
          <c:spPr>
            <a:gradFill rotWithShape="1">
              <a:gsLst>
                <a:gs pos="0">
                  <a:schemeClr val="accent3">
                    <a:lumMod val="80000"/>
                    <a:lumOff val="20000"/>
                    <a:lumMod val="110000"/>
                    <a:satMod val="105000"/>
                    <a:tint val="67000"/>
                  </a:schemeClr>
                </a:gs>
                <a:gs pos="50000">
                  <a:schemeClr val="accent3">
                    <a:lumMod val="80000"/>
                    <a:lumOff val="20000"/>
                    <a:lumMod val="105000"/>
                    <a:satMod val="103000"/>
                    <a:tint val="73000"/>
                  </a:schemeClr>
                </a:gs>
                <a:gs pos="100000">
                  <a:schemeClr val="accent3">
                    <a:lumMod val="80000"/>
                    <a:lumOff val="20000"/>
                    <a:lumMod val="105000"/>
                    <a:satMod val="109000"/>
                    <a:tint val="81000"/>
                  </a:schemeClr>
                </a:gs>
              </a:gsLst>
              <a:lin ang="5400000" scaled="0"/>
            </a:gradFill>
            <a:ln w="9525" cap="flat" cmpd="sng" algn="ctr">
              <a:solidFill>
                <a:schemeClr val="accent3">
                  <a:lumMod val="80000"/>
                  <a:lumOff val="2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clé'!$G$16</c:f>
              <c:numCache>
                <c:formatCode>0%</c:formatCode>
                <c:ptCount val="1"/>
                <c:pt idx="0">
                  <c:v>2.7346938775510202E-2</c:v>
                </c:pt>
              </c:numCache>
            </c:numRef>
          </c:val>
          <c:extLst>
            <c:ext xmlns:c16="http://schemas.microsoft.com/office/drawing/2014/chart" uri="{C3380CC4-5D6E-409C-BE32-E72D297353CC}">
              <c16:uniqueId val="{0000000F-C823-4039-A7F9-F7D941E6A18B}"/>
            </c:ext>
          </c:extLst>
        </c:ser>
        <c:ser>
          <c:idx val="15"/>
          <c:order val="15"/>
          <c:tx>
            <c:strRef>
              <c:f>'% mot clé'!$E$17</c:f>
              <c:strCache>
                <c:ptCount val="1"/>
                <c:pt idx="0">
                  <c:v>agrochimie</c:v>
                </c:pt>
              </c:strCache>
            </c:strRef>
          </c:tx>
          <c:spPr>
            <a:gradFill rotWithShape="1">
              <a:gsLst>
                <a:gs pos="0">
                  <a:schemeClr val="accent4">
                    <a:lumMod val="80000"/>
                    <a:lumOff val="20000"/>
                    <a:lumMod val="110000"/>
                    <a:satMod val="105000"/>
                    <a:tint val="67000"/>
                  </a:schemeClr>
                </a:gs>
                <a:gs pos="50000">
                  <a:schemeClr val="accent4">
                    <a:lumMod val="80000"/>
                    <a:lumOff val="20000"/>
                    <a:lumMod val="105000"/>
                    <a:satMod val="103000"/>
                    <a:tint val="73000"/>
                  </a:schemeClr>
                </a:gs>
                <a:gs pos="100000">
                  <a:schemeClr val="accent4">
                    <a:lumMod val="80000"/>
                    <a:lumOff val="20000"/>
                    <a:lumMod val="105000"/>
                    <a:satMod val="109000"/>
                    <a:tint val="81000"/>
                  </a:schemeClr>
                </a:gs>
              </a:gsLst>
              <a:lin ang="5400000" scaled="0"/>
            </a:gradFill>
            <a:ln w="9525" cap="flat" cmpd="sng" algn="ctr">
              <a:solidFill>
                <a:schemeClr val="accent4">
                  <a:lumMod val="80000"/>
                  <a:lumOff val="2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clé'!$G$17</c:f>
              <c:numCache>
                <c:formatCode>0%</c:formatCode>
                <c:ptCount val="1"/>
                <c:pt idx="0">
                  <c:v>2.5714285714285714E-2</c:v>
                </c:pt>
              </c:numCache>
            </c:numRef>
          </c:val>
          <c:extLst>
            <c:ext xmlns:c16="http://schemas.microsoft.com/office/drawing/2014/chart" uri="{C3380CC4-5D6E-409C-BE32-E72D297353CC}">
              <c16:uniqueId val="{00000010-C823-4039-A7F9-F7D941E6A18B}"/>
            </c:ext>
          </c:extLst>
        </c:ser>
        <c:ser>
          <c:idx val="16"/>
          <c:order val="16"/>
          <c:tx>
            <c:strRef>
              <c:f>'% mot clé'!$E$18</c:f>
              <c:strCache>
                <c:ptCount val="1"/>
                <c:pt idx="0">
                  <c:v>bioagresseur</c:v>
                </c:pt>
              </c:strCache>
            </c:strRef>
          </c:tx>
          <c:spPr>
            <a:gradFill rotWithShape="1">
              <a:gsLst>
                <a:gs pos="0">
                  <a:schemeClr val="accent5">
                    <a:lumMod val="80000"/>
                    <a:lumOff val="20000"/>
                    <a:lumMod val="110000"/>
                    <a:satMod val="105000"/>
                    <a:tint val="67000"/>
                  </a:schemeClr>
                </a:gs>
                <a:gs pos="50000">
                  <a:schemeClr val="accent5">
                    <a:lumMod val="80000"/>
                    <a:lumOff val="20000"/>
                    <a:lumMod val="105000"/>
                    <a:satMod val="103000"/>
                    <a:tint val="73000"/>
                  </a:schemeClr>
                </a:gs>
                <a:gs pos="100000">
                  <a:schemeClr val="accent5">
                    <a:lumMod val="80000"/>
                    <a:lumOff val="20000"/>
                    <a:lumMod val="105000"/>
                    <a:satMod val="109000"/>
                    <a:tint val="81000"/>
                  </a:schemeClr>
                </a:gs>
              </a:gsLst>
              <a:lin ang="5400000" scaled="0"/>
            </a:gradFill>
            <a:ln w="9525" cap="flat" cmpd="sng" algn="ctr">
              <a:solidFill>
                <a:schemeClr val="accent5">
                  <a:lumMod val="80000"/>
                  <a:lumOff val="2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clé'!$G$18</c:f>
              <c:numCache>
                <c:formatCode>0%</c:formatCode>
                <c:ptCount val="1"/>
                <c:pt idx="0">
                  <c:v>2.3673469387755101E-2</c:v>
                </c:pt>
              </c:numCache>
            </c:numRef>
          </c:val>
          <c:extLst>
            <c:ext xmlns:c16="http://schemas.microsoft.com/office/drawing/2014/chart" uri="{C3380CC4-5D6E-409C-BE32-E72D297353CC}">
              <c16:uniqueId val="{00000011-C823-4039-A7F9-F7D941E6A18B}"/>
            </c:ext>
          </c:extLst>
        </c:ser>
        <c:ser>
          <c:idx val="17"/>
          <c:order val="17"/>
          <c:tx>
            <c:strRef>
              <c:f>'% mot clé'!$E$19</c:f>
              <c:strCache>
                <c:ptCount val="1"/>
                <c:pt idx="0">
                  <c:v>spectroscopie</c:v>
                </c:pt>
              </c:strCache>
            </c:strRef>
          </c:tx>
          <c:spPr>
            <a:gradFill rotWithShape="1">
              <a:gsLst>
                <a:gs pos="0">
                  <a:schemeClr val="accent6">
                    <a:lumMod val="80000"/>
                    <a:lumOff val="20000"/>
                    <a:lumMod val="110000"/>
                    <a:satMod val="105000"/>
                    <a:tint val="67000"/>
                  </a:schemeClr>
                </a:gs>
                <a:gs pos="50000">
                  <a:schemeClr val="accent6">
                    <a:lumMod val="80000"/>
                    <a:lumOff val="20000"/>
                    <a:lumMod val="105000"/>
                    <a:satMod val="103000"/>
                    <a:tint val="73000"/>
                  </a:schemeClr>
                </a:gs>
                <a:gs pos="100000">
                  <a:schemeClr val="accent6">
                    <a:lumMod val="80000"/>
                    <a:lumOff val="20000"/>
                    <a:lumMod val="105000"/>
                    <a:satMod val="109000"/>
                    <a:tint val="81000"/>
                  </a:schemeClr>
                </a:gs>
              </a:gsLst>
              <a:lin ang="5400000" scaled="0"/>
            </a:gradFill>
            <a:ln w="9525" cap="flat" cmpd="sng" algn="ctr">
              <a:solidFill>
                <a:schemeClr val="accent6">
                  <a:lumMod val="80000"/>
                  <a:lumOff val="2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clé'!$G$19</c:f>
              <c:numCache>
                <c:formatCode>0%</c:formatCode>
                <c:ptCount val="1"/>
                <c:pt idx="0">
                  <c:v>2.3673469387755101E-2</c:v>
                </c:pt>
              </c:numCache>
            </c:numRef>
          </c:val>
          <c:extLst>
            <c:ext xmlns:c16="http://schemas.microsoft.com/office/drawing/2014/chart" uri="{C3380CC4-5D6E-409C-BE32-E72D297353CC}">
              <c16:uniqueId val="{00000012-C823-4039-A7F9-F7D941E6A18B}"/>
            </c:ext>
          </c:extLst>
        </c:ser>
        <c:ser>
          <c:idx val="18"/>
          <c:order val="18"/>
          <c:tx>
            <c:strRef>
              <c:f>'% mot clé'!$E$20</c:f>
              <c:strCache>
                <c:ptCount val="1"/>
                <c:pt idx="0">
                  <c:v>bioinformatique</c:v>
                </c:pt>
              </c:strCache>
            </c:strRef>
          </c:tx>
          <c:spPr>
            <a:gradFill rotWithShape="1">
              <a:gsLst>
                <a:gs pos="0">
                  <a:schemeClr val="accent1">
                    <a:lumMod val="80000"/>
                    <a:lumMod val="110000"/>
                    <a:satMod val="105000"/>
                    <a:tint val="67000"/>
                  </a:schemeClr>
                </a:gs>
                <a:gs pos="50000">
                  <a:schemeClr val="accent1">
                    <a:lumMod val="80000"/>
                    <a:lumMod val="105000"/>
                    <a:satMod val="103000"/>
                    <a:tint val="73000"/>
                  </a:schemeClr>
                </a:gs>
                <a:gs pos="100000">
                  <a:schemeClr val="accent1">
                    <a:lumMod val="80000"/>
                    <a:lumMod val="105000"/>
                    <a:satMod val="109000"/>
                    <a:tint val="81000"/>
                  </a:schemeClr>
                </a:gs>
              </a:gsLst>
              <a:lin ang="5400000" scaled="0"/>
            </a:gradFill>
            <a:ln w="9525" cap="flat" cmpd="sng" algn="ctr">
              <a:solidFill>
                <a:schemeClr val="accent1">
                  <a:lumMod val="8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clé'!$G$20</c:f>
              <c:numCache>
                <c:formatCode>0%</c:formatCode>
                <c:ptCount val="1"/>
                <c:pt idx="0">
                  <c:v>2.2857142857142857E-2</c:v>
                </c:pt>
              </c:numCache>
            </c:numRef>
          </c:val>
          <c:extLst>
            <c:ext xmlns:c16="http://schemas.microsoft.com/office/drawing/2014/chart" uri="{C3380CC4-5D6E-409C-BE32-E72D297353CC}">
              <c16:uniqueId val="{00000013-C823-4039-A7F9-F7D941E6A18B}"/>
            </c:ext>
          </c:extLst>
        </c:ser>
        <c:ser>
          <c:idx val="19"/>
          <c:order val="19"/>
          <c:tx>
            <c:strRef>
              <c:f>'% mot clé'!$E$21</c:f>
              <c:strCache>
                <c:ptCount val="1"/>
                <c:pt idx="0">
                  <c:v>ressource en eau</c:v>
                </c:pt>
              </c:strCache>
            </c:strRef>
          </c:tx>
          <c:spPr>
            <a:gradFill rotWithShape="1">
              <a:gsLst>
                <a:gs pos="0">
                  <a:schemeClr val="accent2">
                    <a:lumMod val="80000"/>
                    <a:lumMod val="110000"/>
                    <a:satMod val="105000"/>
                    <a:tint val="67000"/>
                  </a:schemeClr>
                </a:gs>
                <a:gs pos="50000">
                  <a:schemeClr val="accent2">
                    <a:lumMod val="80000"/>
                    <a:lumMod val="105000"/>
                    <a:satMod val="103000"/>
                    <a:tint val="73000"/>
                  </a:schemeClr>
                </a:gs>
                <a:gs pos="100000">
                  <a:schemeClr val="accent2">
                    <a:lumMod val="80000"/>
                    <a:lumMod val="105000"/>
                    <a:satMod val="109000"/>
                    <a:tint val="81000"/>
                  </a:schemeClr>
                </a:gs>
              </a:gsLst>
              <a:lin ang="5400000" scaled="0"/>
            </a:gradFill>
            <a:ln w="9525" cap="flat" cmpd="sng" algn="ctr">
              <a:solidFill>
                <a:schemeClr val="accent2">
                  <a:lumMod val="8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clé'!$G$21</c:f>
              <c:numCache>
                <c:formatCode>0%</c:formatCode>
                <c:ptCount val="1"/>
                <c:pt idx="0">
                  <c:v>2.1224489795918369E-2</c:v>
                </c:pt>
              </c:numCache>
            </c:numRef>
          </c:val>
          <c:extLst>
            <c:ext xmlns:c16="http://schemas.microsoft.com/office/drawing/2014/chart" uri="{C3380CC4-5D6E-409C-BE32-E72D297353CC}">
              <c16:uniqueId val="{00000014-C823-4039-A7F9-F7D941E6A18B}"/>
            </c:ext>
          </c:extLst>
        </c:ser>
        <c:ser>
          <c:idx val="20"/>
          <c:order val="20"/>
          <c:tx>
            <c:strRef>
              <c:f>'% mot clé'!$E$22</c:f>
              <c:strCache>
                <c:ptCount val="1"/>
                <c:pt idx="0">
                  <c:v>culture expérimentale</c:v>
                </c:pt>
              </c:strCache>
            </c:strRef>
          </c:tx>
          <c:spPr>
            <a:gradFill rotWithShape="1">
              <a:gsLst>
                <a:gs pos="0">
                  <a:schemeClr val="accent3">
                    <a:lumMod val="80000"/>
                    <a:lumMod val="110000"/>
                    <a:satMod val="105000"/>
                    <a:tint val="67000"/>
                  </a:schemeClr>
                </a:gs>
                <a:gs pos="50000">
                  <a:schemeClr val="accent3">
                    <a:lumMod val="80000"/>
                    <a:lumMod val="105000"/>
                    <a:satMod val="103000"/>
                    <a:tint val="73000"/>
                  </a:schemeClr>
                </a:gs>
                <a:gs pos="100000">
                  <a:schemeClr val="accent3">
                    <a:lumMod val="80000"/>
                    <a:lumMod val="105000"/>
                    <a:satMod val="109000"/>
                    <a:tint val="81000"/>
                  </a:schemeClr>
                </a:gs>
              </a:gsLst>
              <a:lin ang="5400000" scaled="0"/>
            </a:gradFill>
            <a:ln w="9525" cap="flat" cmpd="sng" algn="ctr">
              <a:solidFill>
                <a:schemeClr val="accent3">
                  <a:lumMod val="8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clé'!$G$22</c:f>
              <c:numCache>
                <c:formatCode>0%</c:formatCode>
                <c:ptCount val="1"/>
                <c:pt idx="0">
                  <c:v>0.02</c:v>
                </c:pt>
              </c:numCache>
            </c:numRef>
          </c:val>
          <c:extLst>
            <c:ext xmlns:c16="http://schemas.microsoft.com/office/drawing/2014/chart" uri="{C3380CC4-5D6E-409C-BE32-E72D297353CC}">
              <c16:uniqueId val="{00000015-C823-4039-A7F9-F7D941E6A18B}"/>
            </c:ext>
          </c:extLst>
        </c:ser>
        <c:ser>
          <c:idx val="21"/>
          <c:order val="21"/>
          <c:tx>
            <c:strRef>
              <c:f>'% mot clé'!$E$23</c:f>
              <c:strCache>
                <c:ptCount val="1"/>
                <c:pt idx="0">
                  <c:v>santé humaine</c:v>
                </c:pt>
              </c:strCache>
            </c:strRef>
          </c:tx>
          <c:spPr>
            <a:gradFill rotWithShape="1">
              <a:gsLst>
                <a:gs pos="0">
                  <a:schemeClr val="accent4">
                    <a:lumMod val="80000"/>
                    <a:lumMod val="110000"/>
                    <a:satMod val="105000"/>
                    <a:tint val="67000"/>
                  </a:schemeClr>
                </a:gs>
                <a:gs pos="50000">
                  <a:schemeClr val="accent4">
                    <a:lumMod val="80000"/>
                    <a:lumMod val="105000"/>
                    <a:satMod val="103000"/>
                    <a:tint val="73000"/>
                  </a:schemeClr>
                </a:gs>
                <a:gs pos="100000">
                  <a:schemeClr val="accent4">
                    <a:lumMod val="80000"/>
                    <a:lumMod val="105000"/>
                    <a:satMod val="109000"/>
                    <a:tint val="81000"/>
                  </a:schemeClr>
                </a:gs>
              </a:gsLst>
              <a:lin ang="5400000" scaled="0"/>
            </a:gradFill>
            <a:ln w="9525" cap="flat" cmpd="sng" algn="ctr">
              <a:solidFill>
                <a:schemeClr val="accent4">
                  <a:lumMod val="8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clé'!$G$23</c:f>
              <c:numCache>
                <c:formatCode>0%</c:formatCode>
                <c:ptCount val="1"/>
                <c:pt idx="0">
                  <c:v>0.02</c:v>
                </c:pt>
              </c:numCache>
            </c:numRef>
          </c:val>
          <c:extLst>
            <c:ext xmlns:c16="http://schemas.microsoft.com/office/drawing/2014/chart" uri="{C3380CC4-5D6E-409C-BE32-E72D297353CC}">
              <c16:uniqueId val="{00000016-C823-4039-A7F9-F7D941E6A18B}"/>
            </c:ext>
          </c:extLst>
        </c:ser>
        <c:ser>
          <c:idx val="22"/>
          <c:order val="22"/>
          <c:tx>
            <c:strRef>
              <c:f>'% mot clé'!$E$24</c:f>
              <c:strCache>
                <c:ptCount val="1"/>
                <c:pt idx="0">
                  <c:v>qualité nutritionnelle</c:v>
                </c:pt>
              </c:strCache>
            </c:strRef>
          </c:tx>
          <c:spPr>
            <a:gradFill rotWithShape="1">
              <a:gsLst>
                <a:gs pos="0">
                  <a:schemeClr val="accent5">
                    <a:lumMod val="80000"/>
                    <a:lumMod val="110000"/>
                    <a:satMod val="105000"/>
                    <a:tint val="67000"/>
                  </a:schemeClr>
                </a:gs>
                <a:gs pos="50000">
                  <a:schemeClr val="accent5">
                    <a:lumMod val="80000"/>
                    <a:lumMod val="105000"/>
                    <a:satMod val="103000"/>
                    <a:tint val="73000"/>
                  </a:schemeClr>
                </a:gs>
                <a:gs pos="100000">
                  <a:schemeClr val="accent5">
                    <a:lumMod val="80000"/>
                    <a:lumMod val="105000"/>
                    <a:satMod val="109000"/>
                    <a:tint val="81000"/>
                  </a:schemeClr>
                </a:gs>
              </a:gsLst>
              <a:lin ang="5400000" scaled="0"/>
            </a:gradFill>
            <a:ln w="9525" cap="flat" cmpd="sng" algn="ctr">
              <a:solidFill>
                <a:schemeClr val="accent5">
                  <a:lumMod val="8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clé'!$G$24</c:f>
              <c:numCache>
                <c:formatCode>0%</c:formatCode>
                <c:ptCount val="1"/>
                <c:pt idx="0">
                  <c:v>1.7959183673469388E-2</c:v>
                </c:pt>
              </c:numCache>
            </c:numRef>
          </c:val>
          <c:extLst>
            <c:ext xmlns:c16="http://schemas.microsoft.com/office/drawing/2014/chart" uri="{C3380CC4-5D6E-409C-BE32-E72D297353CC}">
              <c16:uniqueId val="{00000017-C823-4039-A7F9-F7D941E6A18B}"/>
            </c:ext>
          </c:extLst>
        </c:ser>
        <c:ser>
          <c:idx val="23"/>
          <c:order val="23"/>
          <c:tx>
            <c:strRef>
              <c:f>'% mot clé'!$E$25</c:f>
              <c:strCache>
                <c:ptCount val="1"/>
                <c:pt idx="0">
                  <c:v>télédétection spatiale</c:v>
                </c:pt>
              </c:strCache>
            </c:strRef>
          </c:tx>
          <c:spPr>
            <a:gradFill rotWithShape="1">
              <a:gsLst>
                <a:gs pos="0">
                  <a:schemeClr val="accent6">
                    <a:lumMod val="80000"/>
                    <a:lumMod val="110000"/>
                    <a:satMod val="105000"/>
                    <a:tint val="67000"/>
                  </a:schemeClr>
                </a:gs>
                <a:gs pos="50000">
                  <a:schemeClr val="accent6">
                    <a:lumMod val="80000"/>
                    <a:lumMod val="105000"/>
                    <a:satMod val="103000"/>
                    <a:tint val="73000"/>
                  </a:schemeClr>
                </a:gs>
                <a:gs pos="100000">
                  <a:schemeClr val="accent6">
                    <a:lumMod val="80000"/>
                    <a:lumMod val="105000"/>
                    <a:satMod val="109000"/>
                    <a:tint val="81000"/>
                  </a:schemeClr>
                </a:gs>
              </a:gsLst>
              <a:lin ang="5400000" scaled="0"/>
            </a:gradFill>
            <a:ln w="9525" cap="flat" cmpd="sng" algn="ctr">
              <a:solidFill>
                <a:schemeClr val="accent6">
                  <a:lumMod val="8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clé'!$G$25</c:f>
              <c:numCache>
                <c:formatCode>0%</c:formatCode>
                <c:ptCount val="1"/>
                <c:pt idx="0">
                  <c:v>1.5102040816326531E-2</c:v>
                </c:pt>
              </c:numCache>
            </c:numRef>
          </c:val>
          <c:extLst>
            <c:ext xmlns:c16="http://schemas.microsoft.com/office/drawing/2014/chart" uri="{C3380CC4-5D6E-409C-BE32-E72D297353CC}">
              <c16:uniqueId val="{00000018-C823-4039-A7F9-F7D941E6A18B}"/>
            </c:ext>
          </c:extLst>
        </c:ser>
        <c:ser>
          <c:idx val="24"/>
          <c:order val="24"/>
          <c:tx>
            <c:strRef>
              <c:f>'% mot clé'!$E$26</c:f>
              <c:strCache>
                <c:ptCount val="1"/>
                <c:pt idx="0">
                  <c:v>ressource naturelle</c:v>
                </c:pt>
              </c:strCache>
            </c:strRef>
          </c:tx>
          <c:spPr>
            <a:gradFill rotWithShape="1">
              <a:gsLst>
                <a:gs pos="0">
                  <a:schemeClr val="accent1">
                    <a:lumMod val="60000"/>
                    <a:lumOff val="40000"/>
                    <a:lumMod val="110000"/>
                    <a:satMod val="105000"/>
                    <a:tint val="67000"/>
                  </a:schemeClr>
                </a:gs>
                <a:gs pos="50000">
                  <a:schemeClr val="accent1">
                    <a:lumMod val="60000"/>
                    <a:lumOff val="40000"/>
                    <a:lumMod val="105000"/>
                    <a:satMod val="103000"/>
                    <a:tint val="73000"/>
                  </a:schemeClr>
                </a:gs>
                <a:gs pos="100000">
                  <a:schemeClr val="accent1">
                    <a:lumMod val="60000"/>
                    <a:lumOff val="40000"/>
                    <a:lumMod val="105000"/>
                    <a:satMod val="109000"/>
                    <a:tint val="81000"/>
                  </a:schemeClr>
                </a:gs>
              </a:gsLst>
              <a:lin ang="5400000" scaled="0"/>
            </a:gradFill>
            <a:ln w="9525" cap="flat" cmpd="sng" algn="ctr">
              <a:solidFill>
                <a:schemeClr val="accent1">
                  <a:lumMod val="60000"/>
                  <a:lumOff val="4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clé'!$G$26</c:f>
              <c:numCache>
                <c:formatCode>0%</c:formatCode>
                <c:ptCount val="1"/>
                <c:pt idx="0">
                  <c:v>1.2653061224489797E-2</c:v>
                </c:pt>
              </c:numCache>
            </c:numRef>
          </c:val>
          <c:extLst>
            <c:ext xmlns:c16="http://schemas.microsoft.com/office/drawing/2014/chart" uri="{C3380CC4-5D6E-409C-BE32-E72D297353CC}">
              <c16:uniqueId val="{00000019-C823-4039-A7F9-F7D941E6A18B}"/>
            </c:ext>
          </c:extLst>
        </c:ser>
        <c:ser>
          <c:idx val="25"/>
          <c:order val="25"/>
          <c:tx>
            <c:strRef>
              <c:f>'% mot clé'!$E$27</c:f>
              <c:strCache>
                <c:ptCount val="1"/>
                <c:pt idx="0">
                  <c:v>cultivar</c:v>
                </c:pt>
              </c:strCache>
            </c:strRef>
          </c:tx>
          <c:spPr>
            <a:gradFill rotWithShape="1">
              <a:gsLst>
                <a:gs pos="0">
                  <a:schemeClr val="accent2">
                    <a:lumMod val="60000"/>
                    <a:lumOff val="40000"/>
                    <a:lumMod val="110000"/>
                    <a:satMod val="105000"/>
                    <a:tint val="67000"/>
                  </a:schemeClr>
                </a:gs>
                <a:gs pos="50000">
                  <a:schemeClr val="accent2">
                    <a:lumMod val="60000"/>
                    <a:lumOff val="40000"/>
                    <a:lumMod val="105000"/>
                    <a:satMod val="103000"/>
                    <a:tint val="73000"/>
                  </a:schemeClr>
                </a:gs>
                <a:gs pos="100000">
                  <a:schemeClr val="accent2">
                    <a:lumMod val="60000"/>
                    <a:lumOff val="40000"/>
                    <a:lumMod val="105000"/>
                    <a:satMod val="109000"/>
                    <a:tint val="81000"/>
                  </a:schemeClr>
                </a:gs>
              </a:gsLst>
              <a:lin ang="5400000" scaled="0"/>
            </a:gradFill>
            <a:ln w="9525" cap="flat" cmpd="sng" algn="ctr">
              <a:solidFill>
                <a:schemeClr val="accent2">
                  <a:lumMod val="60000"/>
                  <a:lumOff val="4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clé'!$G$27</c:f>
              <c:numCache>
                <c:formatCode>0%</c:formatCode>
                <c:ptCount val="1"/>
                <c:pt idx="0">
                  <c:v>1.2244897959183673E-2</c:v>
                </c:pt>
              </c:numCache>
            </c:numRef>
          </c:val>
          <c:extLst>
            <c:ext xmlns:c16="http://schemas.microsoft.com/office/drawing/2014/chart" uri="{C3380CC4-5D6E-409C-BE32-E72D297353CC}">
              <c16:uniqueId val="{0000001A-C823-4039-A7F9-F7D941E6A18B}"/>
            </c:ext>
          </c:extLst>
        </c:ser>
        <c:ser>
          <c:idx val="26"/>
          <c:order val="26"/>
          <c:tx>
            <c:strRef>
              <c:f>'% mot clé'!$E$28</c:f>
              <c:strCache>
                <c:ptCount val="1"/>
                <c:pt idx="0">
                  <c:v>territoire transfrontalier</c:v>
                </c:pt>
              </c:strCache>
            </c:strRef>
          </c:tx>
          <c:spPr>
            <a:gradFill rotWithShape="1">
              <a:gsLst>
                <a:gs pos="0">
                  <a:schemeClr val="accent3">
                    <a:lumMod val="60000"/>
                    <a:lumOff val="40000"/>
                    <a:lumMod val="110000"/>
                    <a:satMod val="105000"/>
                    <a:tint val="67000"/>
                  </a:schemeClr>
                </a:gs>
                <a:gs pos="50000">
                  <a:schemeClr val="accent3">
                    <a:lumMod val="60000"/>
                    <a:lumOff val="40000"/>
                    <a:lumMod val="105000"/>
                    <a:satMod val="103000"/>
                    <a:tint val="73000"/>
                  </a:schemeClr>
                </a:gs>
                <a:gs pos="100000">
                  <a:schemeClr val="accent3">
                    <a:lumMod val="60000"/>
                    <a:lumOff val="40000"/>
                    <a:lumMod val="105000"/>
                    <a:satMod val="109000"/>
                    <a:tint val="81000"/>
                  </a:schemeClr>
                </a:gs>
              </a:gsLst>
              <a:lin ang="5400000" scaled="0"/>
            </a:gradFill>
            <a:ln w="9525" cap="flat" cmpd="sng" algn="ctr">
              <a:solidFill>
                <a:schemeClr val="accent3">
                  <a:lumMod val="60000"/>
                  <a:lumOff val="4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clé'!$G$28</c:f>
              <c:numCache>
                <c:formatCode>0%</c:formatCode>
                <c:ptCount val="1"/>
                <c:pt idx="0">
                  <c:v>1.2244897959183673E-2</c:v>
                </c:pt>
              </c:numCache>
            </c:numRef>
          </c:val>
          <c:extLst>
            <c:ext xmlns:c16="http://schemas.microsoft.com/office/drawing/2014/chart" uri="{C3380CC4-5D6E-409C-BE32-E72D297353CC}">
              <c16:uniqueId val="{0000001B-C823-4039-A7F9-F7D941E6A18B}"/>
            </c:ext>
          </c:extLst>
        </c:ser>
        <c:ser>
          <c:idx val="27"/>
          <c:order val="27"/>
          <c:tx>
            <c:strRef>
              <c:f>'% mot clé'!$E$29</c:f>
              <c:strCache>
                <c:ptCount val="1"/>
                <c:pt idx="0">
                  <c:v>auxiliaire des cultures</c:v>
                </c:pt>
              </c:strCache>
            </c:strRef>
          </c:tx>
          <c:spPr>
            <a:gradFill rotWithShape="1">
              <a:gsLst>
                <a:gs pos="0">
                  <a:schemeClr val="accent4">
                    <a:lumMod val="60000"/>
                    <a:lumOff val="40000"/>
                    <a:lumMod val="110000"/>
                    <a:satMod val="105000"/>
                    <a:tint val="67000"/>
                  </a:schemeClr>
                </a:gs>
                <a:gs pos="50000">
                  <a:schemeClr val="accent4">
                    <a:lumMod val="60000"/>
                    <a:lumOff val="40000"/>
                    <a:lumMod val="105000"/>
                    <a:satMod val="103000"/>
                    <a:tint val="73000"/>
                  </a:schemeClr>
                </a:gs>
                <a:gs pos="100000">
                  <a:schemeClr val="accent4">
                    <a:lumMod val="60000"/>
                    <a:lumOff val="40000"/>
                    <a:lumMod val="105000"/>
                    <a:satMod val="109000"/>
                    <a:tint val="81000"/>
                  </a:schemeClr>
                </a:gs>
              </a:gsLst>
              <a:lin ang="5400000" scaled="0"/>
            </a:gradFill>
            <a:ln w="9525" cap="flat" cmpd="sng" algn="ctr">
              <a:solidFill>
                <a:schemeClr val="accent4">
                  <a:lumMod val="60000"/>
                  <a:lumOff val="4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clé'!$G$29</c:f>
              <c:numCache>
                <c:formatCode>0%</c:formatCode>
                <c:ptCount val="1"/>
                <c:pt idx="0">
                  <c:v>1.1836734693877551E-2</c:v>
                </c:pt>
              </c:numCache>
            </c:numRef>
          </c:val>
          <c:extLst>
            <c:ext xmlns:c16="http://schemas.microsoft.com/office/drawing/2014/chart" uri="{C3380CC4-5D6E-409C-BE32-E72D297353CC}">
              <c16:uniqueId val="{0000001C-C823-4039-A7F9-F7D941E6A18B}"/>
            </c:ext>
          </c:extLst>
        </c:ser>
        <c:ser>
          <c:idx val="28"/>
          <c:order val="28"/>
          <c:tx>
            <c:strRef>
              <c:f>'% mot clé'!$E$30</c:f>
              <c:strCache>
                <c:ptCount val="1"/>
                <c:pt idx="0">
                  <c:v>écoagriculture</c:v>
                </c:pt>
              </c:strCache>
            </c:strRef>
          </c:tx>
          <c:spPr>
            <a:gradFill rotWithShape="1">
              <a:gsLst>
                <a:gs pos="0">
                  <a:schemeClr val="accent5">
                    <a:lumMod val="60000"/>
                    <a:lumOff val="40000"/>
                    <a:lumMod val="110000"/>
                    <a:satMod val="105000"/>
                    <a:tint val="67000"/>
                  </a:schemeClr>
                </a:gs>
                <a:gs pos="50000">
                  <a:schemeClr val="accent5">
                    <a:lumMod val="60000"/>
                    <a:lumOff val="40000"/>
                    <a:lumMod val="105000"/>
                    <a:satMod val="103000"/>
                    <a:tint val="73000"/>
                  </a:schemeClr>
                </a:gs>
                <a:gs pos="100000">
                  <a:schemeClr val="accent5">
                    <a:lumMod val="60000"/>
                    <a:lumOff val="40000"/>
                    <a:lumMod val="105000"/>
                    <a:satMod val="109000"/>
                    <a:tint val="81000"/>
                  </a:schemeClr>
                </a:gs>
              </a:gsLst>
              <a:lin ang="5400000" scaled="0"/>
            </a:gradFill>
            <a:ln w="9525" cap="flat" cmpd="sng" algn="ctr">
              <a:solidFill>
                <a:schemeClr val="accent5">
                  <a:lumMod val="60000"/>
                  <a:lumOff val="4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clé'!$G$30</c:f>
              <c:numCache>
                <c:formatCode>0%</c:formatCode>
                <c:ptCount val="1"/>
                <c:pt idx="0">
                  <c:v>1.1836734693877551E-2</c:v>
                </c:pt>
              </c:numCache>
            </c:numRef>
          </c:val>
          <c:extLst>
            <c:ext xmlns:c16="http://schemas.microsoft.com/office/drawing/2014/chart" uri="{C3380CC4-5D6E-409C-BE32-E72D297353CC}">
              <c16:uniqueId val="{0000001D-C823-4039-A7F9-F7D941E6A18B}"/>
            </c:ext>
          </c:extLst>
        </c:ser>
        <c:ser>
          <c:idx val="29"/>
          <c:order val="29"/>
          <c:tx>
            <c:strRef>
              <c:f>'% mot clé'!$E$31</c:f>
              <c:strCache>
                <c:ptCount val="1"/>
                <c:pt idx="0">
                  <c:v>gestion des ressources</c:v>
                </c:pt>
              </c:strCache>
            </c:strRef>
          </c:tx>
          <c:spPr>
            <a:gradFill rotWithShape="1">
              <a:gsLst>
                <a:gs pos="0">
                  <a:schemeClr val="accent6">
                    <a:lumMod val="60000"/>
                    <a:lumOff val="40000"/>
                    <a:lumMod val="110000"/>
                    <a:satMod val="105000"/>
                    <a:tint val="67000"/>
                  </a:schemeClr>
                </a:gs>
                <a:gs pos="50000">
                  <a:schemeClr val="accent6">
                    <a:lumMod val="60000"/>
                    <a:lumOff val="40000"/>
                    <a:lumMod val="105000"/>
                    <a:satMod val="103000"/>
                    <a:tint val="73000"/>
                  </a:schemeClr>
                </a:gs>
                <a:gs pos="100000">
                  <a:schemeClr val="accent6">
                    <a:lumMod val="60000"/>
                    <a:lumOff val="40000"/>
                    <a:lumMod val="105000"/>
                    <a:satMod val="109000"/>
                    <a:tint val="81000"/>
                  </a:schemeClr>
                </a:gs>
              </a:gsLst>
              <a:lin ang="5400000" scaled="0"/>
            </a:gradFill>
            <a:ln w="9525" cap="flat" cmpd="sng" algn="ctr">
              <a:solidFill>
                <a:schemeClr val="accent6">
                  <a:lumMod val="60000"/>
                  <a:lumOff val="4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clé'!$G$31</c:f>
              <c:numCache>
                <c:formatCode>0%</c:formatCode>
                <c:ptCount val="1"/>
                <c:pt idx="0">
                  <c:v>1.1428571428571429E-2</c:v>
                </c:pt>
              </c:numCache>
            </c:numRef>
          </c:val>
          <c:extLst>
            <c:ext xmlns:c16="http://schemas.microsoft.com/office/drawing/2014/chart" uri="{C3380CC4-5D6E-409C-BE32-E72D297353CC}">
              <c16:uniqueId val="{0000001E-C823-4039-A7F9-F7D941E6A18B}"/>
            </c:ext>
          </c:extLst>
        </c:ser>
        <c:ser>
          <c:idx val="30"/>
          <c:order val="30"/>
          <c:tx>
            <c:strRef>
              <c:f>'% mot clé'!$E$32</c:f>
              <c:strCache>
                <c:ptCount val="1"/>
                <c:pt idx="0">
                  <c:v>indicateur</c:v>
                </c:pt>
              </c:strCache>
            </c:strRef>
          </c:tx>
          <c:spPr>
            <a:gradFill rotWithShape="1">
              <a:gsLst>
                <a:gs pos="0">
                  <a:schemeClr val="accent1">
                    <a:lumMod val="50000"/>
                    <a:lumMod val="110000"/>
                    <a:satMod val="105000"/>
                    <a:tint val="67000"/>
                  </a:schemeClr>
                </a:gs>
                <a:gs pos="50000">
                  <a:schemeClr val="accent1">
                    <a:lumMod val="50000"/>
                    <a:lumMod val="105000"/>
                    <a:satMod val="103000"/>
                    <a:tint val="73000"/>
                  </a:schemeClr>
                </a:gs>
                <a:gs pos="100000">
                  <a:schemeClr val="accent1">
                    <a:lumMod val="50000"/>
                    <a:lumMod val="105000"/>
                    <a:satMod val="109000"/>
                    <a:tint val="81000"/>
                  </a:schemeClr>
                </a:gs>
              </a:gsLst>
              <a:lin ang="5400000" scaled="0"/>
            </a:gradFill>
            <a:ln w="9525" cap="flat" cmpd="sng" algn="ctr">
              <a:solidFill>
                <a:schemeClr val="accent1">
                  <a:lumMod val="5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clé'!$G$32</c:f>
              <c:numCache>
                <c:formatCode>0%</c:formatCode>
                <c:ptCount val="1"/>
                <c:pt idx="0">
                  <c:v>1.0612244897959184E-2</c:v>
                </c:pt>
              </c:numCache>
            </c:numRef>
          </c:val>
          <c:extLst>
            <c:ext xmlns:c16="http://schemas.microsoft.com/office/drawing/2014/chart" uri="{C3380CC4-5D6E-409C-BE32-E72D297353CC}">
              <c16:uniqueId val="{0000001F-C823-4039-A7F9-F7D941E6A18B}"/>
            </c:ext>
          </c:extLst>
        </c:ser>
        <c:ser>
          <c:idx val="31"/>
          <c:order val="31"/>
          <c:tx>
            <c:strRef>
              <c:f>'% mot clé'!$E$33</c:f>
              <c:strCache>
                <c:ptCount val="1"/>
                <c:pt idx="0">
                  <c:v>lutte</c:v>
                </c:pt>
              </c:strCache>
            </c:strRef>
          </c:tx>
          <c:spPr>
            <a:gradFill rotWithShape="1">
              <a:gsLst>
                <a:gs pos="0">
                  <a:schemeClr val="accent2">
                    <a:lumMod val="50000"/>
                    <a:lumMod val="110000"/>
                    <a:satMod val="105000"/>
                    <a:tint val="67000"/>
                  </a:schemeClr>
                </a:gs>
                <a:gs pos="50000">
                  <a:schemeClr val="accent2">
                    <a:lumMod val="50000"/>
                    <a:lumMod val="105000"/>
                    <a:satMod val="103000"/>
                    <a:tint val="73000"/>
                  </a:schemeClr>
                </a:gs>
                <a:gs pos="100000">
                  <a:schemeClr val="accent2">
                    <a:lumMod val="50000"/>
                    <a:lumMod val="105000"/>
                    <a:satMod val="109000"/>
                    <a:tint val="81000"/>
                  </a:schemeClr>
                </a:gs>
              </a:gsLst>
              <a:lin ang="5400000" scaled="0"/>
            </a:gradFill>
            <a:ln w="9525" cap="flat" cmpd="sng" algn="ctr">
              <a:solidFill>
                <a:schemeClr val="accent2">
                  <a:lumMod val="5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clé'!$G$33</c:f>
              <c:numCache>
                <c:formatCode>0%</c:formatCode>
                <c:ptCount val="1"/>
                <c:pt idx="0">
                  <c:v>1.0612244897959184E-2</c:v>
                </c:pt>
              </c:numCache>
            </c:numRef>
          </c:val>
          <c:extLst>
            <c:ext xmlns:c16="http://schemas.microsoft.com/office/drawing/2014/chart" uri="{C3380CC4-5D6E-409C-BE32-E72D297353CC}">
              <c16:uniqueId val="{00000020-C823-4039-A7F9-F7D941E6A18B}"/>
            </c:ext>
          </c:extLst>
        </c:ser>
        <c:ser>
          <c:idx val="32"/>
          <c:order val="32"/>
          <c:tx>
            <c:strRef>
              <c:f>'% mot clé'!$E$34</c:f>
              <c:strCache>
                <c:ptCount val="1"/>
                <c:pt idx="0">
                  <c:v>agroalimentaire</c:v>
                </c:pt>
              </c:strCache>
            </c:strRef>
          </c:tx>
          <c:spPr>
            <a:gradFill rotWithShape="1">
              <a:gsLst>
                <a:gs pos="0">
                  <a:schemeClr val="accent3">
                    <a:lumMod val="50000"/>
                    <a:lumMod val="110000"/>
                    <a:satMod val="105000"/>
                    <a:tint val="67000"/>
                  </a:schemeClr>
                </a:gs>
                <a:gs pos="50000">
                  <a:schemeClr val="accent3">
                    <a:lumMod val="50000"/>
                    <a:lumMod val="105000"/>
                    <a:satMod val="103000"/>
                    <a:tint val="73000"/>
                  </a:schemeClr>
                </a:gs>
                <a:gs pos="100000">
                  <a:schemeClr val="accent3">
                    <a:lumMod val="50000"/>
                    <a:lumMod val="105000"/>
                    <a:satMod val="109000"/>
                    <a:tint val="81000"/>
                  </a:schemeClr>
                </a:gs>
              </a:gsLst>
              <a:lin ang="5400000" scaled="0"/>
            </a:gradFill>
            <a:ln w="9525" cap="flat" cmpd="sng" algn="ctr">
              <a:solidFill>
                <a:schemeClr val="accent3">
                  <a:lumMod val="5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clé'!$G$34</c:f>
              <c:numCache>
                <c:formatCode>0%</c:formatCode>
                <c:ptCount val="1"/>
                <c:pt idx="0">
                  <c:v>9.7959183673469383E-3</c:v>
                </c:pt>
              </c:numCache>
            </c:numRef>
          </c:val>
          <c:extLst>
            <c:ext xmlns:c16="http://schemas.microsoft.com/office/drawing/2014/chart" uri="{C3380CC4-5D6E-409C-BE32-E72D297353CC}">
              <c16:uniqueId val="{00000021-C823-4039-A7F9-F7D941E6A18B}"/>
            </c:ext>
          </c:extLst>
        </c:ser>
        <c:ser>
          <c:idx val="33"/>
          <c:order val="33"/>
          <c:tx>
            <c:strRef>
              <c:f>'% mot clé'!$E$35</c:f>
              <c:strCache>
                <c:ptCount val="1"/>
                <c:pt idx="0">
                  <c:v>contrôle des ravageurs</c:v>
                </c:pt>
              </c:strCache>
            </c:strRef>
          </c:tx>
          <c:spPr>
            <a:gradFill rotWithShape="1">
              <a:gsLst>
                <a:gs pos="0">
                  <a:schemeClr val="accent4">
                    <a:lumMod val="50000"/>
                    <a:lumMod val="110000"/>
                    <a:satMod val="105000"/>
                    <a:tint val="67000"/>
                  </a:schemeClr>
                </a:gs>
                <a:gs pos="50000">
                  <a:schemeClr val="accent4">
                    <a:lumMod val="50000"/>
                    <a:lumMod val="105000"/>
                    <a:satMod val="103000"/>
                    <a:tint val="73000"/>
                  </a:schemeClr>
                </a:gs>
                <a:gs pos="100000">
                  <a:schemeClr val="accent4">
                    <a:lumMod val="50000"/>
                    <a:lumMod val="105000"/>
                    <a:satMod val="109000"/>
                    <a:tint val="81000"/>
                  </a:schemeClr>
                </a:gs>
              </a:gsLst>
              <a:lin ang="5400000" scaled="0"/>
            </a:gradFill>
            <a:ln w="9525" cap="flat" cmpd="sng" algn="ctr">
              <a:solidFill>
                <a:schemeClr val="accent4">
                  <a:lumMod val="5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clé'!$G$35</c:f>
              <c:numCache>
                <c:formatCode>0%</c:formatCode>
                <c:ptCount val="1"/>
                <c:pt idx="0">
                  <c:v>8.979591836734694E-3</c:v>
                </c:pt>
              </c:numCache>
            </c:numRef>
          </c:val>
          <c:extLst>
            <c:ext xmlns:c16="http://schemas.microsoft.com/office/drawing/2014/chart" uri="{C3380CC4-5D6E-409C-BE32-E72D297353CC}">
              <c16:uniqueId val="{00000022-C823-4039-A7F9-F7D941E6A18B}"/>
            </c:ext>
          </c:extLst>
        </c:ser>
        <c:ser>
          <c:idx val="34"/>
          <c:order val="34"/>
          <c:tx>
            <c:strRef>
              <c:f>'% mot clé'!$E$36</c:f>
              <c:strCache>
                <c:ptCount val="1"/>
                <c:pt idx="0">
                  <c:v>biostatistique</c:v>
                </c:pt>
              </c:strCache>
            </c:strRef>
          </c:tx>
          <c:spPr>
            <a:gradFill rotWithShape="1">
              <a:gsLst>
                <a:gs pos="0">
                  <a:schemeClr val="accent5">
                    <a:lumMod val="50000"/>
                    <a:lumMod val="110000"/>
                    <a:satMod val="105000"/>
                    <a:tint val="67000"/>
                  </a:schemeClr>
                </a:gs>
                <a:gs pos="50000">
                  <a:schemeClr val="accent5">
                    <a:lumMod val="50000"/>
                    <a:lumMod val="105000"/>
                    <a:satMod val="103000"/>
                    <a:tint val="73000"/>
                  </a:schemeClr>
                </a:gs>
                <a:gs pos="100000">
                  <a:schemeClr val="accent5">
                    <a:lumMod val="50000"/>
                    <a:lumMod val="105000"/>
                    <a:satMod val="109000"/>
                    <a:tint val="81000"/>
                  </a:schemeClr>
                </a:gs>
              </a:gsLst>
              <a:lin ang="5400000" scaled="0"/>
            </a:gradFill>
            <a:ln w="9525" cap="flat" cmpd="sng" algn="ctr">
              <a:solidFill>
                <a:schemeClr val="accent5">
                  <a:lumMod val="5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clé'!$G$36</c:f>
              <c:numCache>
                <c:formatCode>0%</c:formatCode>
                <c:ptCount val="1"/>
                <c:pt idx="0">
                  <c:v>8.1632653061224497E-3</c:v>
                </c:pt>
              </c:numCache>
            </c:numRef>
          </c:val>
          <c:extLst>
            <c:ext xmlns:c16="http://schemas.microsoft.com/office/drawing/2014/chart" uri="{C3380CC4-5D6E-409C-BE32-E72D297353CC}">
              <c16:uniqueId val="{00000023-C823-4039-A7F9-F7D941E6A18B}"/>
            </c:ext>
          </c:extLst>
        </c:ser>
        <c:ser>
          <c:idx val="35"/>
          <c:order val="35"/>
          <c:tx>
            <c:strRef>
              <c:f>'% mot clé'!$E$37</c:f>
              <c:strCache>
                <c:ptCount val="1"/>
                <c:pt idx="0">
                  <c:v>phénotypage</c:v>
                </c:pt>
              </c:strCache>
            </c:strRef>
          </c:tx>
          <c:spPr>
            <a:gradFill rotWithShape="1">
              <a:gsLst>
                <a:gs pos="0">
                  <a:schemeClr val="accent6">
                    <a:lumMod val="50000"/>
                    <a:lumMod val="110000"/>
                    <a:satMod val="105000"/>
                    <a:tint val="67000"/>
                  </a:schemeClr>
                </a:gs>
                <a:gs pos="50000">
                  <a:schemeClr val="accent6">
                    <a:lumMod val="50000"/>
                    <a:lumMod val="105000"/>
                    <a:satMod val="103000"/>
                    <a:tint val="73000"/>
                  </a:schemeClr>
                </a:gs>
                <a:gs pos="100000">
                  <a:schemeClr val="accent6">
                    <a:lumMod val="50000"/>
                    <a:lumMod val="105000"/>
                    <a:satMod val="109000"/>
                    <a:tint val="81000"/>
                  </a:schemeClr>
                </a:gs>
              </a:gsLst>
              <a:lin ang="5400000" scaled="0"/>
            </a:gradFill>
            <a:ln w="9525" cap="flat" cmpd="sng" algn="ctr">
              <a:solidFill>
                <a:schemeClr val="accent6">
                  <a:lumMod val="5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clé'!$G$37</c:f>
              <c:numCache>
                <c:formatCode>0%</c:formatCode>
                <c:ptCount val="1"/>
                <c:pt idx="0">
                  <c:v>8.1632653061224497E-3</c:v>
                </c:pt>
              </c:numCache>
            </c:numRef>
          </c:val>
          <c:extLst>
            <c:ext xmlns:c16="http://schemas.microsoft.com/office/drawing/2014/chart" uri="{C3380CC4-5D6E-409C-BE32-E72D297353CC}">
              <c16:uniqueId val="{00000024-C823-4039-A7F9-F7D941E6A18B}"/>
            </c:ext>
          </c:extLst>
        </c:ser>
        <c:ser>
          <c:idx val="36"/>
          <c:order val="36"/>
          <c:tx>
            <c:strRef>
              <c:f>'% mot clé'!$E$38</c:f>
              <c:strCache>
                <c:ptCount val="1"/>
                <c:pt idx="0">
                  <c:v>impact socio-économique</c:v>
                </c:pt>
              </c:strCache>
            </c:strRef>
          </c:tx>
          <c:spPr>
            <a:gradFill rotWithShape="1">
              <a:gsLst>
                <a:gs pos="0">
                  <a:schemeClr val="accent1">
                    <a:lumMod val="70000"/>
                    <a:lumOff val="30000"/>
                    <a:lumMod val="110000"/>
                    <a:satMod val="105000"/>
                    <a:tint val="67000"/>
                  </a:schemeClr>
                </a:gs>
                <a:gs pos="50000">
                  <a:schemeClr val="accent1">
                    <a:lumMod val="70000"/>
                    <a:lumOff val="30000"/>
                    <a:lumMod val="105000"/>
                    <a:satMod val="103000"/>
                    <a:tint val="73000"/>
                  </a:schemeClr>
                </a:gs>
                <a:gs pos="100000">
                  <a:schemeClr val="accent1">
                    <a:lumMod val="70000"/>
                    <a:lumOff val="30000"/>
                    <a:lumMod val="105000"/>
                    <a:satMod val="109000"/>
                    <a:tint val="81000"/>
                  </a:schemeClr>
                </a:gs>
              </a:gsLst>
              <a:lin ang="5400000" scaled="0"/>
            </a:gradFill>
            <a:ln w="9525" cap="flat" cmpd="sng" algn="ctr">
              <a:solidFill>
                <a:schemeClr val="accent1">
                  <a:lumMod val="70000"/>
                  <a:lumOff val="3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clé'!$G$38</c:f>
              <c:numCache>
                <c:formatCode>0%</c:formatCode>
                <c:ptCount val="1"/>
                <c:pt idx="0">
                  <c:v>6.9387755102040816E-3</c:v>
                </c:pt>
              </c:numCache>
            </c:numRef>
          </c:val>
          <c:extLst>
            <c:ext xmlns:c16="http://schemas.microsoft.com/office/drawing/2014/chart" uri="{C3380CC4-5D6E-409C-BE32-E72D297353CC}">
              <c16:uniqueId val="{00000025-C823-4039-A7F9-F7D941E6A18B}"/>
            </c:ext>
          </c:extLst>
        </c:ser>
        <c:ser>
          <c:idx val="37"/>
          <c:order val="37"/>
          <c:tx>
            <c:strRef>
              <c:f>'% mot clé'!$E$39</c:f>
              <c:strCache>
                <c:ptCount val="1"/>
                <c:pt idx="0">
                  <c:v>réduction</c:v>
                </c:pt>
              </c:strCache>
            </c:strRef>
          </c:tx>
          <c:spPr>
            <a:gradFill rotWithShape="1">
              <a:gsLst>
                <a:gs pos="0">
                  <a:schemeClr val="accent2">
                    <a:lumMod val="70000"/>
                    <a:lumOff val="30000"/>
                    <a:lumMod val="110000"/>
                    <a:satMod val="105000"/>
                    <a:tint val="67000"/>
                  </a:schemeClr>
                </a:gs>
                <a:gs pos="50000">
                  <a:schemeClr val="accent2">
                    <a:lumMod val="70000"/>
                    <a:lumOff val="30000"/>
                    <a:lumMod val="105000"/>
                    <a:satMod val="103000"/>
                    <a:tint val="73000"/>
                  </a:schemeClr>
                </a:gs>
                <a:gs pos="100000">
                  <a:schemeClr val="accent2">
                    <a:lumMod val="70000"/>
                    <a:lumOff val="30000"/>
                    <a:lumMod val="105000"/>
                    <a:satMod val="109000"/>
                    <a:tint val="81000"/>
                  </a:schemeClr>
                </a:gs>
              </a:gsLst>
              <a:lin ang="5400000" scaled="0"/>
            </a:gradFill>
            <a:ln w="9525" cap="flat" cmpd="sng" algn="ctr">
              <a:solidFill>
                <a:schemeClr val="accent2">
                  <a:lumMod val="70000"/>
                  <a:lumOff val="3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clé'!$G$39</c:f>
              <c:numCache>
                <c:formatCode>0%</c:formatCode>
                <c:ptCount val="1"/>
                <c:pt idx="0">
                  <c:v>6.9387755102040816E-3</c:v>
                </c:pt>
              </c:numCache>
            </c:numRef>
          </c:val>
          <c:extLst>
            <c:ext xmlns:c16="http://schemas.microsoft.com/office/drawing/2014/chart" uri="{C3380CC4-5D6E-409C-BE32-E72D297353CC}">
              <c16:uniqueId val="{00000000-B59F-4DB2-ADE1-37BDDC39DC89}"/>
            </c:ext>
          </c:extLst>
        </c:ser>
        <c:ser>
          <c:idx val="38"/>
          <c:order val="38"/>
          <c:tx>
            <c:strRef>
              <c:f>'% mot clé'!$E$40</c:f>
              <c:strCache>
                <c:ptCount val="1"/>
                <c:pt idx="0">
                  <c:v>sécurité alimentaire</c:v>
                </c:pt>
              </c:strCache>
            </c:strRef>
          </c:tx>
          <c:spPr>
            <a:gradFill rotWithShape="1">
              <a:gsLst>
                <a:gs pos="0">
                  <a:schemeClr val="accent3">
                    <a:lumMod val="70000"/>
                    <a:lumOff val="30000"/>
                    <a:lumMod val="110000"/>
                    <a:satMod val="105000"/>
                    <a:tint val="67000"/>
                  </a:schemeClr>
                </a:gs>
                <a:gs pos="50000">
                  <a:schemeClr val="accent3">
                    <a:lumMod val="70000"/>
                    <a:lumOff val="30000"/>
                    <a:lumMod val="105000"/>
                    <a:satMod val="103000"/>
                    <a:tint val="73000"/>
                  </a:schemeClr>
                </a:gs>
                <a:gs pos="100000">
                  <a:schemeClr val="accent3">
                    <a:lumMod val="70000"/>
                    <a:lumOff val="30000"/>
                    <a:lumMod val="105000"/>
                    <a:satMod val="109000"/>
                    <a:tint val="81000"/>
                  </a:schemeClr>
                </a:gs>
              </a:gsLst>
              <a:lin ang="5400000" scaled="0"/>
            </a:gradFill>
            <a:ln w="9525" cap="flat" cmpd="sng" algn="ctr">
              <a:solidFill>
                <a:schemeClr val="accent3">
                  <a:lumMod val="70000"/>
                  <a:lumOff val="3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clé'!$G$40</c:f>
              <c:numCache>
                <c:formatCode>0%</c:formatCode>
                <c:ptCount val="1"/>
                <c:pt idx="0">
                  <c:v>6.9387755102040816E-3</c:v>
                </c:pt>
              </c:numCache>
            </c:numRef>
          </c:val>
          <c:extLst>
            <c:ext xmlns:c16="http://schemas.microsoft.com/office/drawing/2014/chart" uri="{C3380CC4-5D6E-409C-BE32-E72D297353CC}">
              <c16:uniqueId val="{00000001-B59F-4DB2-ADE1-37BDDC39DC89}"/>
            </c:ext>
          </c:extLst>
        </c:ser>
        <c:ser>
          <c:idx val="39"/>
          <c:order val="39"/>
          <c:tx>
            <c:strRef>
              <c:f>'% mot clé'!$E$41</c:f>
              <c:strCache>
                <c:ptCount val="1"/>
                <c:pt idx="0">
                  <c:v>sensibilité</c:v>
                </c:pt>
              </c:strCache>
            </c:strRef>
          </c:tx>
          <c:spPr>
            <a:gradFill rotWithShape="1">
              <a:gsLst>
                <a:gs pos="0">
                  <a:schemeClr val="accent4">
                    <a:lumMod val="70000"/>
                    <a:lumOff val="30000"/>
                    <a:lumMod val="110000"/>
                    <a:satMod val="105000"/>
                    <a:tint val="67000"/>
                  </a:schemeClr>
                </a:gs>
                <a:gs pos="50000">
                  <a:schemeClr val="accent4">
                    <a:lumMod val="70000"/>
                    <a:lumOff val="30000"/>
                    <a:lumMod val="105000"/>
                    <a:satMod val="103000"/>
                    <a:tint val="73000"/>
                  </a:schemeClr>
                </a:gs>
                <a:gs pos="100000">
                  <a:schemeClr val="accent4">
                    <a:lumMod val="70000"/>
                    <a:lumOff val="30000"/>
                    <a:lumMod val="105000"/>
                    <a:satMod val="109000"/>
                    <a:tint val="81000"/>
                  </a:schemeClr>
                </a:gs>
              </a:gsLst>
              <a:lin ang="5400000" scaled="0"/>
            </a:gradFill>
            <a:ln w="9525" cap="flat" cmpd="sng" algn="ctr">
              <a:solidFill>
                <a:schemeClr val="accent4">
                  <a:lumMod val="70000"/>
                  <a:lumOff val="3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clé'!$G$41</c:f>
              <c:numCache>
                <c:formatCode>0%</c:formatCode>
                <c:ptCount val="1"/>
                <c:pt idx="0">
                  <c:v>6.1224489795918364E-3</c:v>
                </c:pt>
              </c:numCache>
            </c:numRef>
          </c:val>
          <c:extLst>
            <c:ext xmlns:c16="http://schemas.microsoft.com/office/drawing/2014/chart" uri="{C3380CC4-5D6E-409C-BE32-E72D297353CC}">
              <c16:uniqueId val="{00000002-B59F-4DB2-ADE1-37BDDC39DC89}"/>
            </c:ext>
          </c:extLst>
        </c:ser>
        <c:ser>
          <c:idx val="40"/>
          <c:order val="40"/>
          <c:tx>
            <c:strRef>
              <c:f>'% mot clé'!$E$42</c:f>
              <c:strCache>
                <c:ptCount val="1"/>
                <c:pt idx="0">
                  <c:v>valorisation</c:v>
                </c:pt>
              </c:strCache>
            </c:strRef>
          </c:tx>
          <c:spPr>
            <a:gradFill rotWithShape="1">
              <a:gsLst>
                <a:gs pos="0">
                  <a:schemeClr val="accent5">
                    <a:lumMod val="70000"/>
                    <a:lumOff val="30000"/>
                    <a:lumMod val="110000"/>
                    <a:satMod val="105000"/>
                    <a:tint val="67000"/>
                  </a:schemeClr>
                </a:gs>
                <a:gs pos="50000">
                  <a:schemeClr val="accent5">
                    <a:lumMod val="70000"/>
                    <a:lumOff val="30000"/>
                    <a:lumMod val="105000"/>
                    <a:satMod val="103000"/>
                    <a:tint val="73000"/>
                  </a:schemeClr>
                </a:gs>
                <a:gs pos="100000">
                  <a:schemeClr val="accent5">
                    <a:lumMod val="70000"/>
                    <a:lumOff val="30000"/>
                    <a:lumMod val="105000"/>
                    <a:satMod val="109000"/>
                    <a:tint val="81000"/>
                  </a:schemeClr>
                </a:gs>
              </a:gsLst>
              <a:lin ang="5400000" scaled="0"/>
            </a:gradFill>
            <a:ln w="9525" cap="flat" cmpd="sng" algn="ctr">
              <a:solidFill>
                <a:schemeClr val="accent5">
                  <a:lumMod val="70000"/>
                  <a:lumOff val="3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clé'!$G$42</c:f>
              <c:numCache>
                <c:formatCode>0%</c:formatCode>
                <c:ptCount val="1"/>
                <c:pt idx="0">
                  <c:v>6.1224489795918364E-3</c:v>
                </c:pt>
              </c:numCache>
            </c:numRef>
          </c:val>
          <c:extLst>
            <c:ext xmlns:c16="http://schemas.microsoft.com/office/drawing/2014/chart" uri="{C3380CC4-5D6E-409C-BE32-E72D297353CC}">
              <c16:uniqueId val="{00000003-B59F-4DB2-ADE1-37BDDC39DC89}"/>
            </c:ext>
          </c:extLst>
        </c:ser>
        <c:ser>
          <c:idx val="41"/>
          <c:order val="41"/>
          <c:tx>
            <c:strRef>
              <c:f>'% mot clé'!$E$43</c:f>
              <c:strCache>
                <c:ptCount val="1"/>
                <c:pt idx="0">
                  <c:v>impact</c:v>
                </c:pt>
              </c:strCache>
            </c:strRef>
          </c:tx>
          <c:spPr>
            <a:gradFill rotWithShape="1">
              <a:gsLst>
                <a:gs pos="0">
                  <a:schemeClr val="accent6">
                    <a:lumMod val="70000"/>
                    <a:lumOff val="30000"/>
                    <a:lumMod val="110000"/>
                    <a:satMod val="105000"/>
                    <a:tint val="67000"/>
                  </a:schemeClr>
                </a:gs>
                <a:gs pos="50000">
                  <a:schemeClr val="accent6">
                    <a:lumMod val="70000"/>
                    <a:lumOff val="30000"/>
                    <a:lumMod val="105000"/>
                    <a:satMod val="103000"/>
                    <a:tint val="73000"/>
                  </a:schemeClr>
                </a:gs>
                <a:gs pos="100000">
                  <a:schemeClr val="accent6">
                    <a:lumMod val="70000"/>
                    <a:lumOff val="30000"/>
                    <a:lumMod val="105000"/>
                    <a:satMod val="109000"/>
                    <a:tint val="81000"/>
                  </a:schemeClr>
                </a:gs>
              </a:gsLst>
              <a:lin ang="5400000" scaled="0"/>
            </a:gradFill>
            <a:ln w="9525" cap="flat" cmpd="sng" algn="ctr">
              <a:solidFill>
                <a:schemeClr val="accent6">
                  <a:lumMod val="70000"/>
                  <a:lumOff val="3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clé'!$G$43</c:f>
              <c:numCache>
                <c:formatCode>0%</c:formatCode>
                <c:ptCount val="1"/>
                <c:pt idx="0">
                  <c:v>5.7142857142857143E-3</c:v>
                </c:pt>
              </c:numCache>
            </c:numRef>
          </c:val>
          <c:extLst>
            <c:ext xmlns:c16="http://schemas.microsoft.com/office/drawing/2014/chart" uri="{C3380CC4-5D6E-409C-BE32-E72D297353CC}">
              <c16:uniqueId val="{00000004-B59F-4DB2-ADE1-37BDDC39DC89}"/>
            </c:ext>
          </c:extLst>
        </c:ser>
        <c:ser>
          <c:idx val="42"/>
          <c:order val="42"/>
          <c:tx>
            <c:strRef>
              <c:f>'% mot clé'!$E$44</c:f>
              <c:strCache>
                <c:ptCount val="1"/>
                <c:pt idx="0">
                  <c:v>biopesticide</c:v>
                </c:pt>
              </c:strCache>
            </c:strRef>
          </c:tx>
          <c:spPr>
            <a:gradFill rotWithShape="1">
              <a:gsLst>
                <a:gs pos="0">
                  <a:schemeClr val="accent1">
                    <a:lumMod val="70000"/>
                    <a:lumMod val="110000"/>
                    <a:satMod val="105000"/>
                    <a:tint val="67000"/>
                  </a:schemeClr>
                </a:gs>
                <a:gs pos="50000">
                  <a:schemeClr val="accent1">
                    <a:lumMod val="70000"/>
                    <a:lumMod val="105000"/>
                    <a:satMod val="103000"/>
                    <a:tint val="73000"/>
                  </a:schemeClr>
                </a:gs>
                <a:gs pos="100000">
                  <a:schemeClr val="accent1">
                    <a:lumMod val="70000"/>
                    <a:lumMod val="105000"/>
                    <a:satMod val="109000"/>
                    <a:tint val="81000"/>
                  </a:schemeClr>
                </a:gs>
              </a:gsLst>
              <a:lin ang="5400000" scaled="0"/>
            </a:gradFill>
            <a:ln w="9525" cap="flat" cmpd="sng" algn="ctr">
              <a:solidFill>
                <a:schemeClr val="accent1">
                  <a:lumMod val="7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clé'!$G$44</c:f>
              <c:numCache>
                <c:formatCode>0%</c:formatCode>
                <c:ptCount val="1"/>
                <c:pt idx="0">
                  <c:v>4.8979591836734691E-3</c:v>
                </c:pt>
              </c:numCache>
            </c:numRef>
          </c:val>
          <c:extLst>
            <c:ext xmlns:c16="http://schemas.microsoft.com/office/drawing/2014/chart" uri="{C3380CC4-5D6E-409C-BE32-E72D297353CC}">
              <c16:uniqueId val="{00000005-B59F-4DB2-ADE1-37BDDC39DC89}"/>
            </c:ext>
          </c:extLst>
        </c:ser>
        <c:ser>
          <c:idx val="43"/>
          <c:order val="43"/>
          <c:tx>
            <c:strRef>
              <c:f>'% mot clé'!$E$45</c:f>
              <c:strCache>
                <c:ptCount val="1"/>
                <c:pt idx="0">
                  <c:v>analyse biologique</c:v>
                </c:pt>
              </c:strCache>
            </c:strRef>
          </c:tx>
          <c:spPr>
            <a:gradFill rotWithShape="1">
              <a:gsLst>
                <a:gs pos="0">
                  <a:schemeClr val="accent2">
                    <a:lumMod val="70000"/>
                    <a:lumMod val="110000"/>
                    <a:satMod val="105000"/>
                    <a:tint val="67000"/>
                  </a:schemeClr>
                </a:gs>
                <a:gs pos="50000">
                  <a:schemeClr val="accent2">
                    <a:lumMod val="70000"/>
                    <a:lumMod val="105000"/>
                    <a:satMod val="103000"/>
                    <a:tint val="73000"/>
                  </a:schemeClr>
                </a:gs>
                <a:gs pos="100000">
                  <a:schemeClr val="accent2">
                    <a:lumMod val="70000"/>
                    <a:lumMod val="105000"/>
                    <a:satMod val="109000"/>
                    <a:tint val="81000"/>
                  </a:schemeClr>
                </a:gs>
              </a:gsLst>
              <a:lin ang="5400000" scaled="0"/>
            </a:gradFill>
            <a:ln w="9525" cap="flat" cmpd="sng" algn="ctr">
              <a:solidFill>
                <a:schemeClr val="accent2">
                  <a:lumMod val="7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clé'!$G$45</c:f>
              <c:numCache>
                <c:formatCode>0%</c:formatCode>
                <c:ptCount val="1"/>
                <c:pt idx="0">
                  <c:v>4.0816326530612249E-3</c:v>
                </c:pt>
              </c:numCache>
            </c:numRef>
          </c:val>
          <c:extLst>
            <c:ext xmlns:c16="http://schemas.microsoft.com/office/drawing/2014/chart" uri="{C3380CC4-5D6E-409C-BE32-E72D297353CC}">
              <c16:uniqueId val="{00000006-B59F-4DB2-ADE1-37BDDC39DC89}"/>
            </c:ext>
          </c:extLst>
        </c:ser>
        <c:ser>
          <c:idx val="44"/>
          <c:order val="44"/>
          <c:tx>
            <c:strRef>
              <c:f>'% mot clé'!$E$46</c:f>
              <c:strCache>
                <c:ptCount val="1"/>
                <c:pt idx="0">
                  <c:v>chromatographie</c:v>
                </c:pt>
              </c:strCache>
            </c:strRef>
          </c:tx>
          <c:spPr>
            <a:gradFill rotWithShape="1">
              <a:gsLst>
                <a:gs pos="0">
                  <a:schemeClr val="accent3">
                    <a:lumMod val="70000"/>
                    <a:lumMod val="110000"/>
                    <a:satMod val="105000"/>
                    <a:tint val="67000"/>
                  </a:schemeClr>
                </a:gs>
                <a:gs pos="50000">
                  <a:schemeClr val="accent3">
                    <a:lumMod val="70000"/>
                    <a:lumMod val="105000"/>
                    <a:satMod val="103000"/>
                    <a:tint val="73000"/>
                  </a:schemeClr>
                </a:gs>
                <a:gs pos="100000">
                  <a:schemeClr val="accent3">
                    <a:lumMod val="70000"/>
                    <a:lumMod val="105000"/>
                    <a:satMod val="109000"/>
                    <a:tint val="81000"/>
                  </a:schemeClr>
                </a:gs>
              </a:gsLst>
              <a:lin ang="5400000" scaled="0"/>
            </a:gradFill>
            <a:ln w="9525" cap="flat" cmpd="sng" algn="ctr">
              <a:solidFill>
                <a:schemeClr val="accent3">
                  <a:lumMod val="7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clé'!$G$46</c:f>
              <c:numCache>
                <c:formatCode>0%</c:formatCode>
                <c:ptCount val="1"/>
                <c:pt idx="0">
                  <c:v>4.0816326530612249E-3</c:v>
                </c:pt>
              </c:numCache>
            </c:numRef>
          </c:val>
          <c:extLst>
            <c:ext xmlns:c16="http://schemas.microsoft.com/office/drawing/2014/chart" uri="{C3380CC4-5D6E-409C-BE32-E72D297353CC}">
              <c16:uniqueId val="{00000007-B59F-4DB2-ADE1-37BDDC39DC89}"/>
            </c:ext>
          </c:extLst>
        </c:ser>
        <c:ser>
          <c:idx val="45"/>
          <c:order val="45"/>
          <c:tx>
            <c:strRef>
              <c:f>'% mot clé'!$E$47</c:f>
              <c:strCache>
                <c:ptCount val="1"/>
                <c:pt idx="0">
                  <c:v>stress abiotique</c:v>
                </c:pt>
              </c:strCache>
            </c:strRef>
          </c:tx>
          <c:spPr>
            <a:gradFill rotWithShape="1">
              <a:gsLst>
                <a:gs pos="0">
                  <a:schemeClr val="accent4">
                    <a:lumMod val="70000"/>
                    <a:lumMod val="110000"/>
                    <a:satMod val="105000"/>
                    <a:tint val="67000"/>
                  </a:schemeClr>
                </a:gs>
                <a:gs pos="50000">
                  <a:schemeClr val="accent4">
                    <a:lumMod val="70000"/>
                    <a:lumMod val="105000"/>
                    <a:satMod val="103000"/>
                    <a:tint val="73000"/>
                  </a:schemeClr>
                </a:gs>
                <a:gs pos="100000">
                  <a:schemeClr val="accent4">
                    <a:lumMod val="70000"/>
                    <a:lumMod val="105000"/>
                    <a:satMod val="109000"/>
                    <a:tint val="81000"/>
                  </a:schemeClr>
                </a:gs>
              </a:gsLst>
              <a:lin ang="5400000" scaled="0"/>
            </a:gradFill>
            <a:ln w="9525" cap="flat" cmpd="sng" algn="ctr">
              <a:solidFill>
                <a:schemeClr val="accent4">
                  <a:lumMod val="7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clé'!$G$47</c:f>
              <c:numCache>
                <c:formatCode>0%</c:formatCode>
                <c:ptCount val="1"/>
                <c:pt idx="0">
                  <c:v>4.0816326530612249E-3</c:v>
                </c:pt>
              </c:numCache>
            </c:numRef>
          </c:val>
          <c:extLst>
            <c:ext xmlns:c16="http://schemas.microsoft.com/office/drawing/2014/chart" uri="{C3380CC4-5D6E-409C-BE32-E72D297353CC}">
              <c16:uniqueId val="{00000008-B59F-4DB2-ADE1-37BDDC39DC89}"/>
            </c:ext>
          </c:extLst>
        </c:ser>
        <c:ser>
          <c:idx val="46"/>
          <c:order val="46"/>
          <c:tx>
            <c:strRef>
              <c:f>'% mot clé'!$E$48</c:f>
              <c:strCache>
                <c:ptCount val="1"/>
                <c:pt idx="0">
                  <c:v>toxicité</c:v>
                </c:pt>
              </c:strCache>
            </c:strRef>
          </c:tx>
          <c:spPr>
            <a:gradFill rotWithShape="1">
              <a:gsLst>
                <a:gs pos="0">
                  <a:schemeClr val="accent5">
                    <a:lumMod val="70000"/>
                    <a:lumMod val="110000"/>
                    <a:satMod val="105000"/>
                    <a:tint val="67000"/>
                  </a:schemeClr>
                </a:gs>
                <a:gs pos="50000">
                  <a:schemeClr val="accent5">
                    <a:lumMod val="70000"/>
                    <a:lumMod val="105000"/>
                    <a:satMod val="103000"/>
                    <a:tint val="73000"/>
                  </a:schemeClr>
                </a:gs>
                <a:gs pos="100000">
                  <a:schemeClr val="accent5">
                    <a:lumMod val="70000"/>
                    <a:lumMod val="105000"/>
                    <a:satMod val="109000"/>
                    <a:tint val="81000"/>
                  </a:schemeClr>
                </a:gs>
              </a:gsLst>
              <a:lin ang="5400000" scaled="0"/>
            </a:gradFill>
            <a:ln w="9525" cap="flat" cmpd="sng" algn="ctr">
              <a:solidFill>
                <a:schemeClr val="accent5">
                  <a:lumMod val="7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clé'!$G$48</c:f>
              <c:numCache>
                <c:formatCode>0%</c:formatCode>
                <c:ptCount val="1"/>
                <c:pt idx="0">
                  <c:v>4.0816326530612249E-3</c:v>
                </c:pt>
              </c:numCache>
            </c:numRef>
          </c:val>
          <c:extLst>
            <c:ext xmlns:c16="http://schemas.microsoft.com/office/drawing/2014/chart" uri="{C3380CC4-5D6E-409C-BE32-E72D297353CC}">
              <c16:uniqueId val="{00000009-B59F-4DB2-ADE1-37BDDC39DC89}"/>
            </c:ext>
          </c:extLst>
        </c:ser>
        <c:ser>
          <c:idx val="47"/>
          <c:order val="47"/>
          <c:tx>
            <c:strRef>
              <c:f>'% mot clé'!$E$49</c:f>
              <c:strCache>
                <c:ptCount val="1"/>
                <c:pt idx="0">
                  <c:v>croissance des plantes</c:v>
                </c:pt>
              </c:strCache>
            </c:strRef>
          </c:tx>
          <c:spPr>
            <a:gradFill rotWithShape="1">
              <a:gsLst>
                <a:gs pos="0">
                  <a:schemeClr val="accent6">
                    <a:lumMod val="70000"/>
                    <a:lumMod val="110000"/>
                    <a:satMod val="105000"/>
                    <a:tint val="67000"/>
                  </a:schemeClr>
                </a:gs>
                <a:gs pos="50000">
                  <a:schemeClr val="accent6">
                    <a:lumMod val="70000"/>
                    <a:lumMod val="105000"/>
                    <a:satMod val="103000"/>
                    <a:tint val="73000"/>
                  </a:schemeClr>
                </a:gs>
                <a:gs pos="100000">
                  <a:schemeClr val="accent6">
                    <a:lumMod val="70000"/>
                    <a:lumMod val="105000"/>
                    <a:satMod val="109000"/>
                    <a:tint val="81000"/>
                  </a:schemeClr>
                </a:gs>
              </a:gsLst>
              <a:lin ang="5400000" scaled="0"/>
            </a:gradFill>
            <a:ln w="9525" cap="flat" cmpd="sng" algn="ctr">
              <a:solidFill>
                <a:schemeClr val="accent6">
                  <a:lumMod val="7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clé'!$G$49</c:f>
              <c:numCache>
                <c:formatCode>0%</c:formatCode>
                <c:ptCount val="1"/>
                <c:pt idx="0">
                  <c:v>3.6734693877551019E-3</c:v>
                </c:pt>
              </c:numCache>
            </c:numRef>
          </c:val>
          <c:extLst>
            <c:ext xmlns:c16="http://schemas.microsoft.com/office/drawing/2014/chart" uri="{C3380CC4-5D6E-409C-BE32-E72D297353CC}">
              <c16:uniqueId val="{0000000A-B59F-4DB2-ADE1-37BDDC39DC89}"/>
            </c:ext>
          </c:extLst>
        </c:ser>
        <c:ser>
          <c:idx val="48"/>
          <c:order val="48"/>
          <c:tx>
            <c:strRef>
              <c:f>'% mot clé'!$E$50</c:f>
              <c:strCache>
                <c:ptCount val="1"/>
                <c:pt idx="0">
                  <c:v>gestion des déchets</c:v>
                </c:pt>
              </c:strCache>
            </c:strRef>
          </c:tx>
          <c:spPr>
            <a:gradFill rotWithShape="1">
              <a:gsLst>
                <a:gs pos="0">
                  <a:schemeClr val="accent1">
                    <a:lumMod val="50000"/>
                    <a:lumOff val="50000"/>
                    <a:lumMod val="110000"/>
                    <a:satMod val="105000"/>
                    <a:tint val="67000"/>
                  </a:schemeClr>
                </a:gs>
                <a:gs pos="50000">
                  <a:schemeClr val="accent1">
                    <a:lumMod val="50000"/>
                    <a:lumOff val="50000"/>
                    <a:lumMod val="105000"/>
                    <a:satMod val="103000"/>
                    <a:tint val="73000"/>
                  </a:schemeClr>
                </a:gs>
                <a:gs pos="100000">
                  <a:schemeClr val="accent1">
                    <a:lumMod val="50000"/>
                    <a:lumOff val="50000"/>
                    <a:lumMod val="105000"/>
                    <a:satMod val="109000"/>
                    <a:tint val="81000"/>
                  </a:schemeClr>
                </a:gs>
              </a:gsLst>
              <a:lin ang="5400000" scaled="0"/>
            </a:gradFill>
            <a:ln w="9525" cap="flat" cmpd="sng" algn="ctr">
              <a:solidFill>
                <a:schemeClr val="accent1">
                  <a:lumMod val="50000"/>
                  <a:lumOff val="5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clé'!$G$50</c:f>
              <c:numCache>
                <c:formatCode>0%</c:formatCode>
                <c:ptCount val="1"/>
                <c:pt idx="0">
                  <c:v>3.6734693877551019E-3</c:v>
                </c:pt>
              </c:numCache>
            </c:numRef>
          </c:val>
          <c:extLst>
            <c:ext xmlns:c16="http://schemas.microsoft.com/office/drawing/2014/chart" uri="{C3380CC4-5D6E-409C-BE32-E72D297353CC}">
              <c16:uniqueId val="{0000000B-B59F-4DB2-ADE1-37BDDC39DC89}"/>
            </c:ext>
          </c:extLst>
        </c:ser>
        <c:ser>
          <c:idx val="49"/>
          <c:order val="49"/>
          <c:tx>
            <c:strRef>
              <c:f>'% mot clé'!$E$51</c:f>
              <c:strCache>
                <c:ptCount val="1"/>
                <c:pt idx="0">
                  <c:v>lutte biologique</c:v>
                </c:pt>
              </c:strCache>
            </c:strRef>
          </c:tx>
          <c:spPr>
            <a:gradFill rotWithShape="1">
              <a:gsLst>
                <a:gs pos="0">
                  <a:schemeClr val="accent2">
                    <a:lumMod val="50000"/>
                    <a:lumOff val="50000"/>
                    <a:lumMod val="110000"/>
                    <a:satMod val="105000"/>
                    <a:tint val="67000"/>
                  </a:schemeClr>
                </a:gs>
                <a:gs pos="50000">
                  <a:schemeClr val="accent2">
                    <a:lumMod val="50000"/>
                    <a:lumOff val="50000"/>
                    <a:lumMod val="105000"/>
                    <a:satMod val="103000"/>
                    <a:tint val="73000"/>
                  </a:schemeClr>
                </a:gs>
                <a:gs pos="100000">
                  <a:schemeClr val="accent2">
                    <a:lumMod val="50000"/>
                    <a:lumOff val="50000"/>
                    <a:lumMod val="105000"/>
                    <a:satMod val="109000"/>
                    <a:tint val="81000"/>
                  </a:schemeClr>
                </a:gs>
              </a:gsLst>
              <a:lin ang="5400000" scaled="0"/>
            </a:gradFill>
            <a:ln w="9525" cap="flat" cmpd="sng" algn="ctr">
              <a:solidFill>
                <a:schemeClr val="accent2">
                  <a:lumMod val="50000"/>
                  <a:lumOff val="5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clé'!$G$51</c:f>
              <c:numCache>
                <c:formatCode>0%</c:formatCode>
                <c:ptCount val="1"/>
                <c:pt idx="0">
                  <c:v>3.2653061224489797E-3</c:v>
                </c:pt>
              </c:numCache>
            </c:numRef>
          </c:val>
          <c:extLst>
            <c:ext xmlns:c16="http://schemas.microsoft.com/office/drawing/2014/chart" uri="{C3380CC4-5D6E-409C-BE32-E72D297353CC}">
              <c16:uniqueId val="{0000000C-B59F-4DB2-ADE1-37BDDC39DC89}"/>
            </c:ext>
          </c:extLst>
        </c:ser>
        <c:ser>
          <c:idx val="50"/>
          <c:order val="50"/>
          <c:tx>
            <c:strRef>
              <c:f>'% mot clé'!$E$52</c:f>
              <c:strCache>
                <c:ptCount val="1"/>
                <c:pt idx="0">
                  <c:v>stress biotique</c:v>
                </c:pt>
              </c:strCache>
            </c:strRef>
          </c:tx>
          <c:spPr>
            <a:gradFill rotWithShape="1">
              <a:gsLst>
                <a:gs pos="0">
                  <a:schemeClr val="accent3">
                    <a:lumMod val="50000"/>
                    <a:lumOff val="50000"/>
                    <a:lumMod val="110000"/>
                    <a:satMod val="105000"/>
                    <a:tint val="67000"/>
                  </a:schemeClr>
                </a:gs>
                <a:gs pos="50000">
                  <a:schemeClr val="accent3">
                    <a:lumMod val="50000"/>
                    <a:lumOff val="50000"/>
                    <a:lumMod val="105000"/>
                    <a:satMod val="103000"/>
                    <a:tint val="73000"/>
                  </a:schemeClr>
                </a:gs>
                <a:gs pos="100000">
                  <a:schemeClr val="accent3">
                    <a:lumMod val="50000"/>
                    <a:lumOff val="50000"/>
                    <a:lumMod val="105000"/>
                    <a:satMod val="109000"/>
                    <a:tint val="81000"/>
                  </a:schemeClr>
                </a:gs>
              </a:gsLst>
              <a:lin ang="5400000" scaled="0"/>
            </a:gradFill>
            <a:ln w="9525" cap="flat" cmpd="sng" algn="ctr">
              <a:solidFill>
                <a:schemeClr val="accent3">
                  <a:lumMod val="50000"/>
                  <a:lumOff val="5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clé'!$G$52</c:f>
              <c:numCache>
                <c:formatCode>0%</c:formatCode>
                <c:ptCount val="1"/>
                <c:pt idx="0">
                  <c:v>1.2244897959183673E-3</c:v>
                </c:pt>
              </c:numCache>
            </c:numRef>
          </c:val>
          <c:extLst>
            <c:ext xmlns:c16="http://schemas.microsoft.com/office/drawing/2014/chart" uri="{C3380CC4-5D6E-409C-BE32-E72D297353CC}">
              <c16:uniqueId val="{0000000D-B59F-4DB2-ADE1-37BDDC39DC89}"/>
            </c:ext>
          </c:extLst>
        </c:ser>
        <c:ser>
          <c:idx val="51"/>
          <c:order val="51"/>
          <c:tx>
            <c:strRef>
              <c:f>'% mot clé'!$E$53</c:f>
              <c:strCache>
                <c:ptCount val="1"/>
                <c:pt idx="0">
                  <c:v>culture in vitro</c:v>
                </c:pt>
              </c:strCache>
            </c:strRef>
          </c:tx>
          <c:spPr>
            <a:gradFill rotWithShape="1">
              <a:gsLst>
                <a:gs pos="0">
                  <a:schemeClr val="accent4">
                    <a:lumMod val="50000"/>
                    <a:lumOff val="50000"/>
                    <a:lumMod val="110000"/>
                    <a:satMod val="105000"/>
                    <a:tint val="67000"/>
                  </a:schemeClr>
                </a:gs>
                <a:gs pos="50000">
                  <a:schemeClr val="accent4">
                    <a:lumMod val="50000"/>
                    <a:lumOff val="50000"/>
                    <a:lumMod val="105000"/>
                    <a:satMod val="103000"/>
                    <a:tint val="73000"/>
                  </a:schemeClr>
                </a:gs>
                <a:gs pos="100000">
                  <a:schemeClr val="accent4">
                    <a:lumMod val="50000"/>
                    <a:lumOff val="50000"/>
                    <a:lumMod val="105000"/>
                    <a:satMod val="109000"/>
                    <a:tint val="81000"/>
                  </a:schemeClr>
                </a:gs>
              </a:gsLst>
              <a:lin ang="5400000" scaled="0"/>
            </a:gradFill>
            <a:ln w="9525" cap="flat" cmpd="sng" algn="ctr">
              <a:solidFill>
                <a:schemeClr val="accent4">
                  <a:lumMod val="50000"/>
                  <a:lumOff val="5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clé'!$G$53</c:f>
              <c:numCache>
                <c:formatCode>0%</c:formatCode>
                <c:ptCount val="1"/>
                <c:pt idx="0">
                  <c:v>8.1632653061224493E-4</c:v>
                </c:pt>
              </c:numCache>
            </c:numRef>
          </c:val>
          <c:extLst>
            <c:ext xmlns:c16="http://schemas.microsoft.com/office/drawing/2014/chart" uri="{C3380CC4-5D6E-409C-BE32-E72D297353CC}">
              <c16:uniqueId val="{0000000E-B59F-4DB2-ADE1-37BDDC39DC89}"/>
            </c:ext>
          </c:extLst>
        </c:ser>
        <c:ser>
          <c:idx val="52"/>
          <c:order val="52"/>
          <c:tx>
            <c:strRef>
              <c:f>'% mot clé'!$E$54</c:f>
              <c:strCache>
                <c:ptCount val="1"/>
                <c:pt idx="0">
                  <c:v>biote</c:v>
                </c:pt>
              </c:strCache>
            </c:strRef>
          </c:tx>
          <c:spPr>
            <a:gradFill rotWithShape="1">
              <a:gsLst>
                <a:gs pos="0">
                  <a:schemeClr val="accent5">
                    <a:lumMod val="50000"/>
                    <a:lumOff val="50000"/>
                    <a:lumMod val="110000"/>
                    <a:satMod val="105000"/>
                    <a:tint val="67000"/>
                  </a:schemeClr>
                </a:gs>
                <a:gs pos="50000">
                  <a:schemeClr val="accent5">
                    <a:lumMod val="50000"/>
                    <a:lumOff val="50000"/>
                    <a:lumMod val="105000"/>
                    <a:satMod val="103000"/>
                    <a:tint val="73000"/>
                  </a:schemeClr>
                </a:gs>
                <a:gs pos="100000">
                  <a:schemeClr val="accent5">
                    <a:lumMod val="50000"/>
                    <a:lumOff val="50000"/>
                    <a:lumMod val="105000"/>
                    <a:satMod val="109000"/>
                    <a:tint val="81000"/>
                  </a:schemeClr>
                </a:gs>
              </a:gsLst>
              <a:lin ang="5400000" scaled="0"/>
            </a:gradFill>
            <a:ln w="9525" cap="flat" cmpd="sng" algn="ctr">
              <a:solidFill>
                <a:schemeClr val="accent5">
                  <a:lumMod val="50000"/>
                  <a:lumOff val="50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mot clé'!$G$1</c:f>
              <c:strCache>
                <c:ptCount val="1"/>
                <c:pt idx="0">
                  <c:v>Pourcentage</c:v>
                </c:pt>
              </c:strCache>
            </c:strRef>
          </c:cat>
          <c:val>
            <c:numRef>
              <c:f>'% mot clé'!$G$54</c:f>
              <c:numCache>
                <c:formatCode>0%</c:formatCode>
                <c:ptCount val="1"/>
                <c:pt idx="0">
                  <c:v>4.0816326530612246E-4</c:v>
                </c:pt>
              </c:numCache>
            </c:numRef>
          </c:val>
          <c:extLst>
            <c:ext xmlns:c16="http://schemas.microsoft.com/office/drawing/2014/chart" uri="{C3380CC4-5D6E-409C-BE32-E72D297353CC}">
              <c16:uniqueId val="{0000000F-B59F-4DB2-ADE1-37BDDC39DC89}"/>
            </c:ext>
          </c:extLst>
        </c:ser>
        <c:dLbls>
          <c:dLblPos val="outEnd"/>
          <c:showLegendKey val="0"/>
          <c:showVal val="1"/>
          <c:showCatName val="0"/>
          <c:showSerName val="0"/>
          <c:showPercent val="0"/>
          <c:showBubbleSize val="0"/>
        </c:dLbls>
        <c:gapWidth val="100"/>
        <c:overlap val="-24"/>
        <c:axId val="1391454079"/>
        <c:axId val="1391446591"/>
      </c:barChart>
      <c:catAx>
        <c:axId val="139145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91446591"/>
        <c:crosses val="autoZero"/>
        <c:auto val="1"/>
        <c:lblAlgn val="ctr"/>
        <c:lblOffset val="100"/>
        <c:noMultiLvlLbl val="0"/>
      </c:catAx>
      <c:valAx>
        <c:axId val="139144659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91454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[20220425_CADASTRESEM.xlsx]TD referenet - axe de recherche!Tableau croisé dynamique12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BE"/>
              <a:t>Axe</a:t>
            </a:r>
            <a:r>
              <a:rPr lang="fr-BE" baseline="0"/>
              <a:t>s de recherche des référents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898281620092731E-3"/>
          <c:y val="0.12236459448283402"/>
          <c:w val="0.86780039853694435"/>
          <c:h val="0.70187634905887131"/>
        </c:manualLayout>
      </c:layout>
      <c:barChart>
        <c:barDir val="col"/>
        <c:grouping val="stacked"/>
        <c:varyColors val="0"/>
        <c:ser>
          <c:idx val="0"/>
          <c:order val="0"/>
          <c:tx>
            <c:strRef>
              <c:f>'TD referenet - axe de recherche'!$C$364</c:f>
              <c:strCache>
                <c:ptCount val="1"/>
                <c:pt idx="0">
                  <c:v>Axe Air : pollution, gestion, qualité, altération</c:v>
                </c:pt>
              </c:strCache>
            </c:strRef>
          </c:tx>
          <c:spPr>
            <a:solidFill>
              <a:schemeClr val="accent1"/>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recherche'!$C$365:$C$718</c:f>
              <c:numCache>
                <c:formatCode>General</c:formatCode>
                <c:ptCount val="3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4</c:v>
                </c:pt>
                <c:pt idx="20">
                  <c:v>2</c:v>
                </c:pt>
                <c:pt idx="21">
                  <c:v>0</c:v>
                </c:pt>
                <c:pt idx="22">
                  <c:v>0</c:v>
                </c:pt>
                <c:pt idx="23">
                  <c:v>0</c:v>
                </c:pt>
                <c:pt idx="24">
                  <c:v>0</c:v>
                </c:pt>
                <c:pt idx="25">
                  <c:v>0</c:v>
                </c:pt>
                <c:pt idx="26">
                  <c:v>0</c:v>
                </c:pt>
                <c:pt idx="27">
                  <c:v>0</c:v>
                </c:pt>
                <c:pt idx="28">
                  <c:v>0</c:v>
                </c:pt>
                <c:pt idx="29">
                  <c:v>0</c:v>
                </c:pt>
                <c:pt idx="30">
                  <c:v>0</c:v>
                </c:pt>
                <c:pt idx="31">
                  <c:v>0</c:v>
                </c:pt>
                <c:pt idx="32">
                  <c:v>1</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4</c:v>
                </c:pt>
                <c:pt idx="208">
                  <c:v>0</c:v>
                </c:pt>
                <c:pt idx="209">
                  <c:v>0</c:v>
                </c:pt>
                <c:pt idx="210">
                  <c:v>0</c:v>
                </c:pt>
                <c:pt idx="211">
                  <c:v>0</c:v>
                </c:pt>
                <c:pt idx="212">
                  <c:v>0</c:v>
                </c:pt>
                <c:pt idx="213">
                  <c:v>0</c:v>
                </c:pt>
                <c:pt idx="214">
                  <c:v>0</c:v>
                </c:pt>
                <c:pt idx="215">
                  <c:v>0</c:v>
                </c:pt>
                <c:pt idx="216">
                  <c:v>0</c:v>
                </c:pt>
                <c:pt idx="217">
                  <c:v>1</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1</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1</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01-5FC5-4B27-A68F-694AF529DADE}"/>
            </c:ext>
          </c:extLst>
        </c:ser>
        <c:ser>
          <c:idx val="1"/>
          <c:order val="1"/>
          <c:tx>
            <c:strRef>
              <c:f>'TD referenet - axe de recherche'!$D$364</c:f>
              <c:strCache>
                <c:ptCount val="1"/>
                <c:pt idx="0">
                  <c:v>Axe Résistance aux produits phytopharmaceutiques</c:v>
                </c:pt>
              </c:strCache>
            </c:strRef>
          </c:tx>
          <c:spPr>
            <a:solidFill>
              <a:schemeClr val="accent2"/>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recherche'!$D$365:$D$718</c:f>
              <c:numCache>
                <c:formatCode>General</c:formatCode>
                <c:ptCount val="3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1</c:v>
                </c:pt>
                <c:pt idx="173">
                  <c:v>0</c:v>
                </c:pt>
                <c:pt idx="174">
                  <c:v>0</c:v>
                </c:pt>
                <c:pt idx="175">
                  <c:v>3</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02-5FC5-4B27-A68F-694AF529DADE}"/>
            </c:ext>
          </c:extLst>
        </c:ser>
        <c:ser>
          <c:idx val="2"/>
          <c:order val="2"/>
          <c:tx>
            <c:strRef>
              <c:f>'TD referenet - axe de recherche'!$E$364</c:f>
              <c:strCache>
                <c:ptCount val="1"/>
                <c:pt idx="0">
                  <c:v>Axe Santé: toxicologie, protection des utilisateurs, consommateurs, riverains</c:v>
                </c:pt>
              </c:strCache>
            </c:strRef>
          </c:tx>
          <c:spPr>
            <a:solidFill>
              <a:schemeClr val="accent3"/>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recherche'!$E$365:$E$718</c:f>
              <c:numCache>
                <c:formatCode>General</c:formatCode>
                <c:ptCount val="3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2</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c:v>
                </c:pt>
                <c:pt idx="100">
                  <c:v>0</c:v>
                </c:pt>
                <c:pt idx="101">
                  <c:v>0</c:v>
                </c:pt>
                <c:pt idx="102">
                  <c:v>0</c:v>
                </c:pt>
                <c:pt idx="103">
                  <c:v>0</c:v>
                </c:pt>
                <c:pt idx="104">
                  <c:v>0</c:v>
                </c:pt>
                <c:pt idx="105">
                  <c:v>0</c:v>
                </c:pt>
                <c:pt idx="106">
                  <c:v>0</c:v>
                </c:pt>
                <c:pt idx="107">
                  <c:v>1</c:v>
                </c:pt>
                <c:pt idx="108">
                  <c:v>1</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1</c:v>
                </c:pt>
                <c:pt idx="124">
                  <c:v>0</c:v>
                </c:pt>
                <c:pt idx="125">
                  <c:v>0</c:v>
                </c:pt>
                <c:pt idx="126">
                  <c:v>0</c:v>
                </c:pt>
                <c:pt idx="127">
                  <c:v>0</c:v>
                </c:pt>
                <c:pt idx="128">
                  <c:v>0</c:v>
                </c:pt>
                <c:pt idx="129">
                  <c:v>0</c:v>
                </c:pt>
                <c:pt idx="130">
                  <c:v>0</c:v>
                </c:pt>
                <c:pt idx="131">
                  <c:v>0</c:v>
                </c:pt>
                <c:pt idx="132">
                  <c:v>0</c:v>
                </c:pt>
                <c:pt idx="133">
                  <c:v>1</c:v>
                </c:pt>
                <c:pt idx="134">
                  <c:v>1</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1</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1</c:v>
                </c:pt>
                <c:pt idx="170">
                  <c:v>0</c:v>
                </c:pt>
                <c:pt idx="171">
                  <c:v>0</c:v>
                </c:pt>
                <c:pt idx="172">
                  <c:v>0</c:v>
                </c:pt>
                <c:pt idx="173">
                  <c:v>0</c:v>
                </c:pt>
                <c:pt idx="174">
                  <c:v>0</c:v>
                </c:pt>
                <c:pt idx="175">
                  <c:v>0</c:v>
                </c:pt>
                <c:pt idx="176">
                  <c:v>0</c:v>
                </c:pt>
                <c:pt idx="177">
                  <c:v>0</c:v>
                </c:pt>
                <c:pt idx="178">
                  <c:v>0</c:v>
                </c:pt>
                <c:pt idx="179">
                  <c:v>0</c:v>
                </c:pt>
                <c:pt idx="180">
                  <c:v>0</c:v>
                </c:pt>
                <c:pt idx="181">
                  <c:v>0</c:v>
                </c:pt>
                <c:pt idx="182">
                  <c:v>1</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2</c:v>
                </c:pt>
                <c:pt idx="222">
                  <c:v>0</c:v>
                </c:pt>
                <c:pt idx="223">
                  <c:v>0</c:v>
                </c:pt>
                <c:pt idx="224">
                  <c:v>1</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2</c:v>
                </c:pt>
                <c:pt idx="272">
                  <c:v>1</c:v>
                </c:pt>
                <c:pt idx="273">
                  <c:v>1</c:v>
                </c:pt>
                <c:pt idx="274">
                  <c:v>0</c:v>
                </c:pt>
                <c:pt idx="275">
                  <c:v>0</c:v>
                </c:pt>
                <c:pt idx="276">
                  <c:v>0</c:v>
                </c:pt>
                <c:pt idx="277">
                  <c:v>0</c:v>
                </c:pt>
                <c:pt idx="278">
                  <c:v>0</c:v>
                </c:pt>
                <c:pt idx="279">
                  <c:v>0</c:v>
                </c:pt>
                <c:pt idx="280">
                  <c:v>0</c:v>
                </c:pt>
                <c:pt idx="281">
                  <c:v>0</c:v>
                </c:pt>
                <c:pt idx="282">
                  <c:v>2</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3</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1</c:v>
                </c:pt>
                <c:pt idx="328">
                  <c:v>0</c:v>
                </c:pt>
                <c:pt idx="329">
                  <c:v>0</c:v>
                </c:pt>
                <c:pt idx="330">
                  <c:v>0</c:v>
                </c:pt>
                <c:pt idx="331">
                  <c:v>0</c:v>
                </c:pt>
                <c:pt idx="332">
                  <c:v>1</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1</c:v>
                </c:pt>
                <c:pt idx="351">
                  <c:v>0</c:v>
                </c:pt>
                <c:pt idx="352">
                  <c:v>0</c:v>
                </c:pt>
              </c:numCache>
            </c:numRef>
          </c:val>
          <c:extLst>
            <c:ext xmlns:c16="http://schemas.microsoft.com/office/drawing/2014/chart" uri="{C3380CC4-5D6E-409C-BE32-E72D297353CC}">
              <c16:uniqueId val="{00000003-5FC5-4B27-A68F-694AF529DADE}"/>
            </c:ext>
          </c:extLst>
        </c:ser>
        <c:ser>
          <c:idx val="3"/>
          <c:order val="3"/>
          <c:tx>
            <c:strRef>
              <c:f>'TD referenet - axe de recherche'!$F$364</c:f>
              <c:strCache>
                <c:ptCount val="1"/>
                <c:pt idx="0">
                  <c:v>Axe Biodiversité</c:v>
                </c:pt>
              </c:strCache>
            </c:strRef>
          </c:tx>
          <c:spPr>
            <a:solidFill>
              <a:schemeClr val="accent4"/>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recherche'!$F$365:$F$718</c:f>
              <c:numCache>
                <c:formatCode>General</c:formatCode>
                <c:ptCount val="3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1</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0</c:v>
                </c:pt>
                <c:pt idx="91">
                  <c:v>0</c:v>
                </c:pt>
                <c:pt idx="92">
                  <c:v>0</c:v>
                </c:pt>
                <c:pt idx="93">
                  <c:v>1</c:v>
                </c:pt>
                <c:pt idx="94">
                  <c:v>0</c:v>
                </c:pt>
                <c:pt idx="95">
                  <c:v>1</c:v>
                </c:pt>
                <c:pt idx="96">
                  <c:v>0</c:v>
                </c:pt>
                <c:pt idx="97">
                  <c:v>0</c:v>
                </c:pt>
                <c:pt idx="98">
                  <c:v>0</c:v>
                </c:pt>
                <c:pt idx="99">
                  <c:v>0</c:v>
                </c:pt>
                <c:pt idx="100">
                  <c:v>0</c:v>
                </c:pt>
                <c:pt idx="101">
                  <c:v>0</c:v>
                </c:pt>
                <c:pt idx="102">
                  <c:v>1</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1</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1</c:v>
                </c:pt>
                <c:pt idx="196">
                  <c:v>1</c:v>
                </c:pt>
                <c:pt idx="197">
                  <c:v>0</c:v>
                </c:pt>
                <c:pt idx="198">
                  <c:v>0</c:v>
                </c:pt>
                <c:pt idx="199">
                  <c:v>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1</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1</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1</c:v>
                </c:pt>
                <c:pt idx="291">
                  <c:v>0</c:v>
                </c:pt>
                <c:pt idx="292">
                  <c:v>0</c:v>
                </c:pt>
                <c:pt idx="293">
                  <c:v>0</c:v>
                </c:pt>
                <c:pt idx="294">
                  <c:v>0</c:v>
                </c:pt>
                <c:pt idx="295">
                  <c:v>0</c:v>
                </c:pt>
                <c:pt idx="296">
                  <c:v>0</c:v>
                </c:pt>
                <c:pt idx="297">
                  <c:v>0</c:v>
                </c:pt>
                <c:pt idx="298">
                  <c:v>0</c:v>
                </c:pt>
                <c:pt idx="299">
                  <c:v>2</c:v>
                </c:pt>
                <c:pt idx="300">
                  <c:v>0</c:v>
                </c:pt>
                <c:pt idx="301">
                  <c:v>0</c:v>
                </c:pt>
                <c:pt idx="302">
                  <c:v>0</c:v>
                </c:pt>
                <c:pt idx="303">
                  <c:v>0</c:v>
                </c:pt>
                <c:pt idx="304">
                  <c:v>0</c:v>
                </c:pt>
                <c:pt idx="305">
                  <c:v>0</c:v>
                </c:pt>
                <c:pt idx="306">
                  <c:v>0</c:v>
                </c:pt>
                <c:pt idx="307">
                  <c:v>1</c:v>
                </c:pt>
                <c:pt idx="308">
                  <c:v>0</c:v>
                </c:pt>
                <c:pt idx="309">
                  <c:v>0</c:v>
                </c:pt>
                <c:pt idx="310">
                  <c:v>0</c:v>
                </c:pt>
                <c:pt idx="311">
                  <c:v>1</c:v>
                </c:pt>
                <c:pt idx="312">
                  <c:v>0</c:v>
                </c:pt>
                <c:pt idx="313">
                  <c:v>0</c:v>
                </c:pt>
                <c:pt idx="314">
                  <c:v>1</c:v>
                </c:pt>
                <c:pt idx="315">
                  <c:v>1</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1</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04-5FC5-4B27-A68F-694AF529DADE}"/>
            </c:ext>
          </c:extLst>
        </c:ser>
        <c:ser>
          <c:idx val="4"/>
          <c:order val="4"/>
          <c:tx>
            <c:strRef>
              <c:f>'TD referenet - axe de recherche'!$G$364</c:f>
              <c:strCache>
                <c:ptCount val="1"/>
                <c:pt idx="0">
                  <c:v>Axe Biopesticide, biocontrôle, agriculture biologique</c:v>
                </c:pt>
              </c:strCache>
            </c:strRef>
          </c:tx>
          <c:spPr>
            <a:solidFill>
              <a:schemeClr val="accent5"/>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recherche'!$G$365:$G$718</c:f>
              <c:numCache>
                <c:formatCode>General</c:formatCode>
                <c:ptCount val="353"/>
                <c:pt idx="0">
                  <c:v>1</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1</c:v>
                </c:pt>
                <c:pt idx="72">
                  <c:v>0</c:v>
                </c:pt>
                <c:pt idx="73">
                  <c:v>0</c:v>
                </c:pt>
                <c:pt idx="74">
                  <c:v>0</c:v>
                </c:pt>
                <c:pt idx="75">
                  <c:v>0</c:v>
                </c:pt>
                <c:pt idx="76">
                  <c:v>0</c:v>
                </c:pt>
                <c:pt idx="77">
                  <c:v>1</c:v>
                </c:pt>
                <c:pt idx="78">
                  <c:v>0</c:v>
                </c:pt>
                <c:pt idx="79">
                  <c:v>0</c:v>
                </c:pt>
                <c:pt idx="80">
                  <c:v>0</c:v>
                </c:pt>
                <c:pt idx="81">
                  <c:v>2</c:v>
                </c:pt>
                <c:pt idx="82">
                  <c:v>0</c:v>
                </c:pt>
                <c:pt idx="83">
                  <c:v>0</c:v>
                </c:pt>
                <c:pt idx="84">
                  <c:v>0</c:v>
                </c:pt>
                <c:pt idx="85">
                  <c:v>0</c:v>
                </c:pt>
                <c:pt idx="86">
                  <c:v>1</c:v>
                </c:pt>
                <c:pt idx="87">
                  <c:v>0</c:v>
                </c:pt>
                <c:pt idx="88">
                  <c:v>0</c:v>
                </c:pt>
                <c:pt idx="89">
                  <c:v>0</c:v>
                </c:pt>
                <c:pt idx="90">
                  <c:v>0</c:v>
                </c:pt>
                <c:pt idx="91">
                  <c:v>1</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2</c:v>
                </c:pt>
                <c:pt idx="174">
                  <c:v>2</c:v>
                </c:pt>
                <c:pt idx="175">
                  <c:v>10</c:v>
                </c:pt>
                <c:pt idx="176">
                  <c:v>0</c:v>
                </c:pt>
                <c:pt idx="177">
                  <c:v>0</c:v>
                </c:pt>
                <c:pt idx="178">
                  <c:v>0</c:v>
                </c:pt>
                <c:pt idx="179">
                  <c:v>0</c:v>
                </c:pt>
                <c:pt idx="180">
                  <c:v>0</c:v>
                </c:pt>
                <c:pt idx="181">
                  <c:v>0</c:v>
                </c:pt>
                <c:pt idx="182">
                  <c:v>0</c:v>
                </c:pt>
                <c:pt idx="183">
                  <c:v>0</c:v>
                </c:pt>
                <c:pt idx="184">
                  <c:v>0</c:v>
                </c:pt>
                <c:pt idx="185">
                  <c:v>0</c:v>
                </c:pt>
                <c:pt idx="186">
                  <c:v>0</c:v>
                </c:pt>
                <c:pt idx="187">
                  <c:v>0</c:v>
                </c:pt>
                <c:pt idx="188">
                  <c:v>1</c:v>
                </c:pt>
                <c:pt idx="189">
                  <c:v>0</c:v>
                </c:pt>
                <c:pt idx="190">
                  <c:v>0</c:v>
                </c:pt>
                <c:pt idx="191">
                  <c:v>0</c:v>
                </c:pt>
                <c:pt idx="192">
                  <c:v>0</c:v>
                </c:pt>
                <c:pt idx="193">
                  <c:v>1</c:v>
                </c:pt>
                <c:pt idx="194">
                  <c:v>0</c:v>
                </c:pt>
                <c:pt idx="195">
                  <c:v>0</c:v>
                </c:pt>
                <c:pt idx="196">
                  <c:v>2</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1</c:v>
                </c:pt>
                <c:pt idx="215">
                  <c:v>0</c:v>
                </c:pt>
                <c:pt idx="216">
                  <c:v>0</c:v>
                </c:pt>
                <c:pt idx="217">
                  <c:v>0</c:v>
                </c:pt>
                <c:pt idx="218">
                  <c:v>0</c:v>
                </c:pt>
                <c:pt idx="219">
                  <c:v>0</c:v>
                </c:pt>
                <c:pt idx="220">
                  <c:v>0</c:v>
                </c:pt>
                <c:pt idx="221">
                  <c:v>0</c:v>
                </c:pt>
                <c:pt idx="222">
                  <c:v>1</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4</c:v>
                </c:pt>
                <c:pt idx="243">
                  <c:v>1</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1</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2</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1</c:v>
                </c:pt>
                <c:pt idx="314">
                  <c:v>0</c:v>
                </c:pt>
                <c:pt idx="315">
                  <c:v>0</c:v>
                </c:pt>
                <c:pt idx="316">
                  <c:v>0</c:v>
                </c:pt>
                <c:pt idx="317">
                  <c:v>0</c:v>
                </c:pt>
                <c:pt idx="318">
                  <c:v>0</c:v>
                </c:pt>
                <c:pt idx="319">
                  <c:v>0</c:v>
                </c:pt>
                <c:pt idx="320">
                  <c:v>0</c:v>
                </c:pt>
                <c:pt idx="321">
                  <c:v>0</c:v>
                </c:pt>
                <c:pt idx="322">
                  <c:v>1</c:v>
                </c:pt>
                <c:pt idx="323">
                  <c:v>0</c:v>
                </c:pt>
                <c:pt idx="324">
                  <c:v>0</c:v>
                </c:pt>
                <c:pt idx="325">
                  <c:v>0</c:v>
                </c:pt>
                <c:pt idx="326">
                  <c:v>0</c:v>
                </c:pt>
                <c:pt idx="327">
                  <c:v>0</c:v>
                </c:pt>
                <c:pt idx="328">
                  <c:v>0</c:v>
                </c:pt>
                <c:pt idx="329">
                  <c:v>0</c:v>
                </c:pt>
                <c:pt idx="330">
                  <c:v>0</c:v>
                </c:pt>
                <c:pt idx="331">
                  <c:v>0</c:v>
                </c:pt>
                <c:pt idx="332">
                  <c:v>0</c:v>
                </c:pt>
                <c:pt idx="333">
                  <c:v>1</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1</c:v>
                </c:pt>
                <c:pt idx="348">
                  <c:v>0</c:v>
                </c:pt>
                <c:pt idx="349">
                  <c:v>0</c:v>
                </c:pt>
                <c:pt idx="350">
                  <c:v>0</c:v>
                </c:pt>
                <c:pt idx="351">
                  <c:v>0</c:v>
                </c:pt>
                <c:pt idx="352">
                  <c:v>0</c:v>
                </c:pt>
              </c:numCache>
            </c:numRef>
          </c:val>
          <c:extLst>
            <c:ext xmlns:c16="http://schemas.microsoft.com/office/drawing/2014/chart" uri="{C3380CC4-5D6E-409C-BE32-E72D297353CC}">
              <c16:uniqueId val="{00000005-5FC5-4B27-A68F-694AF529DADE}"/>
            </c:ext>
          </c:extLst>
        </c:ser>
        <c:ser>
          <c:idx val="5"/>
          <c:order val="5"/>
          <c:tx>
            <c:strRef>
              <c:f>'TD referenet - axe de recherche'!$H$364</c:f>
              <c:strCache>
                <c:ptCount val="1"/>
                <c:pt idx="0">
                  <c:v>Axe Communication</c:v>
                </c:pt>
              </c:strCache>
            </c:strRef>
          </c:tx>
          <c:spPr>
            <a:solidFill>
              <a:schemeClr val="accent6"/>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recherche'!$H$365:$H$718</c:f>
              <c:numCache>
                <c:formatCode>General</c:formatCode>
                <c:ptCount val="3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1</c:v>
                </c:pt>
                <c:pt idx="55">
                  <c:v>0</c:v>
                </c:pt>
                <c:pt idx="56">
                  <c:v>0</c:v>
                </c:pt>
                <c:pt idx="57">
                  <c:v>0</c:v>
                </c:pt>
                <c:pt idx="58">
                  <c:v>0</c:v>
                </c:pt>
                <c:pt idx="59">
                  <c:v>0</c:v>
                </c:pt>
                <c:pt idx="60">
                  <c:v>0</c:v>
                </c:pt>
                <c:pt idx="61">
                  <c:v>0</c:v>
                </c:pt>
                <c:pt idx="62">
                  <c:v>0</c:v>
                </c:pt>
                <c:pt idx="63">
                  <c:v>0</c:v>
                </c:pt>
                <c:pt idx="64">
                  <c:v>1</c:v>
                </c:pt>
                <c:pt idx="65">
                  <c:v>0</c:v>
                </c:pt>
                <c:pt idx="66">
                  <c:v>0</c:v>
                </c:pt>
                <c:pt idx="67">
                  <c:v>0</c:v>
                </c:pt>
                <c:pt idx="68">
                  <c:v>1</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1</c:v>
                </c:pt>
                <c:pt idx="292">
                  <c:v>0</c:v>
                </c:pt>
                <c:pt idx="293">
                  <c:v>0</c:v>
                </c:pt>
                <c:pt idx="294">
                  <c:v>0</c:v>
                </c:pt>
                <c:pt idx="295">
                  <c:v>0</c:v>
                </c:pt>
                <c:pt idx="296">
                  <c:v>0</c:v>
                </c:pt>
                <c:pt idx="297">
                  <c:v>1</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06-5FC5-4B27-A68F-694AF529DADE}"/>
            </c:ext>
          </c:extLst>
        </c:ser>
        <c:ser>
          <c:idx val="6"/>
          <c:order val="6"/>
          <c:tx>
            <c:strRef>
              <c:f>'TD referenet - axe de recherche'!$I$364</c:f>
              <c:strCache>
                <c:ptCount val="1"/>
                <c:pt idx="0">
                  <c:v>Axe Contrôle des maladies, gestion des ravageurs</c:v>
                </c:pt>
              </c:strCache>
            </c:strRef>
          </c:tx>
          <c:spPr>
            <a:solidFill>
              <a:schemeClr val="accent1">
                <a:lumMod val="60000"/>
              </a:schemeClr>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recherche'!$I$365:$I$718</c:f>
              <c:numCache>
                <c:formatCode>General</c:formatCode>
                <c:ptCount val="353"/>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1</c:v>
                </c:pt>
                <c:pt idx="36">
                  <c:v>0</c:v>
                </c:pt>
                <c:pt idx="37">
                  <c:v>0</c:v>
                </c:pt>
                <c:pt idx="38">
                  <c:v>0</c:v>
                </c:pt>
                <c:pt idx="39">
                  <c:v>0</c:v>
                </c:pt>
                <c:pt idx="40">
                  <c:v>0</c:v>
                </c:pt>
                <c:pt idx="41">
                  <c:v>0</c:v>
                </c:pt>
                <c:pt idx="42">
                  <c:v>0</c:v>
                </c:pt>
                <c:pt idx="43">
                  <c:v>0</c:v>
                </c:pt>
                <c:pt idx="44">
                  <c:v>0</c:v>
                </c:pt>
                <c:pt idx="45">
                  <c:v>0</c:v>
                </c:pt>
                <c:pt idx="46">
                  <c:v>0</c:v>
                </c:pt>
                <c:pt idx="47">
                  <c:v>4</c:v>
                </c:pt>
                <c:pt idx="48">
                  <c:v>1</c:v>
                </c:pt>
                <c:pt idx="49">
                  <c:v>0</c:v>
                </c:pt>
                <c:pt idx="50">
                  <c:v>0</c:v>
                </c:pt>
                <c:pt idx="51">
                  <c:v>0</c:v>
                </c:pt>
                <c:pt idx="52">
                  <c:v>0</c:v>
                </c:pt>
                <c:pt idx="53">
                  <c:v>5</c:v>
                </c:pt>
                <c:pt idx="54">
                  <c:v>0</c:v>
                </c:pt>
                <c:pt idx="55">
                  <c:v>0</c:v>
                </c:pt>
                <c:pt idx="56">
                  <c:v>0</c:v>
                </c:pt>
                <c:pt idx="57">
                  <c:v>0</c:v>
                </c:pt>
                <c:pt idx="58">
                  <c:v>0</c:v>
                </c:pt>
                <c:pt idx="59">
                  <c:v>0</c:v>
                </c:pt>
                <c:pt idx="60">
                  <c:v>0</c:v>
                </c:pt>
                <c:pt idx="61">
                  <c:v>0</c:v>
                </c:pt>
                <c:pt idx="62">
                  <c:v>0</c:v>
                </c:pt>
                <c:pt idx="63">
                  <c:v>0</c:v>
                </c:pt>
                <c:pt idx="64">
                  <c:v>1</c:v>
                </c:pt>
                <c:pt idx="65">
                  <c:v>0</c:v>
                </c:pt>
                <c:pt idx="66">
                  <c:v>0</c:v>
                </c:pt>
                <c:pt idx="67">
                  <c:v>1</c:v>
                </c:pt>
                <c:pt idx="68">
                  <c:v>0</c:v>
                </c:pt>
                <c:pt idx="69">
                  <c:v>0</c:v>
                </c:pt>
                <c:pt idx="70">
                  <c:v>0</c:v>
                </c:pt>
                <c:pt idx="71">
                  <c:v>0</c:v>
                </c:pt>
                <c:pt idx="72">
                  <c:v>0</c:v>
                </c:pt>
                <c:pt idx="73">
                  <c:v>0</c:v>
                </c:pt>
                <c:pt idx="74">
                  <c:v>0</c:v>
                </c:pt>
                <c:pt idx="75">
                  <c:v>0</c:v>
                </c:pt>
                <c:pt idx="76">
                  <c:v>1</c:v>
                </c:pt>
                <c:pt idx="77">
                  <c:v>0</c:v>
                </c:pt>
                <c:pt idx="78">
                  <c:v>0</c:v>
                </c:pt>
                <c:pt idx="79">
                  <c:v>0</c:v>
                </c:pt>
                <c:pt idx="80">
                  <c:v>0</c:v>
                </c:pt>
                <c:pt idx="81">
                  <c:v>1</c:v>
                </c:pt>
                <c:pt idx="82">
                  <c:v>0</c:v>
                </c:pt>
                <c:pt idx="83">
                  <c:v>0</c:v>
                </c:pt>
                <c:pt idx="84">
                  <c:v>0</c:v>
                </c:pt>
                <c:pt idx="85">
                  <c:v>0</c:v>
                </c:pt>
                <c:pt idx="86">
                  <c:v>0</c:v>
                </c:pt>
                <c:pt idx="87">
                  <c:v>0</c:v>
                </c:pt>
                <c:pt idx="88">
                  <c:v>0</c:v>
                </c:pt>
                <c:pt idx="89">
                  <c:v>0</c:v>
                </c:pt>
                <c:pt idx="90">
                  <c:v>0</c:v>
                </c:pt>
                <c:pt idx="91">
                  <c:v>0</c:v>
                </c:pt>
                <c:pt idx="92">
                  <c:v>0</c:v>
                </c:pt>
                <c:pt idx="93">
                  <c:v>0</c:v>
                </c:pt>
                <c:pt idx="94">
                  <c:v>1</c:v>
                </c:pt>
                <c:pt idx="95">
                  <c:v>0</c:v>
                </c:pt>
                <c:pt idx="96">
                  <c:v>0</c:v>
                </c:pt>
                <c:pt idx="97">
                  <c:v>0</c:v>
                </c:pt>
                <c:pt idx="98">
                  <c:v>0</c:v>
                </c:pt>
                <c:pt idx="99">
                  <c:v>0</c:v>
                </c:pt>
                <c:pt idx="100">
                  <c:v>0</c:v>
                </c:pt>
                <c:pt idx="101">
                  <c:v>0</c:v>
                </c:pt>
                <c:pt idx="102">
                  <c:v>0</c:v>
                </c:pt>
                <c:pt idx="103">
                  <c:v>0</c:v>
                </c:pt>
                <c:pt idx="104">
                  <c:v>0</c:v>
                </c:pt>
                <c:pt idx="105">
                  <c:v>1</c:v>
                </c:pt>
                <c:pt idx="106">
                  <c:v>0</c:v>
                </c:pt>
                <c:pt idx="107">
                  <c:v>0</c:v>
                </c:pt>
                <c:pt idx="108">
                  <c:v>1</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1</c:v>
                </c:pt>
                <c:pt idx="150">
                  <c:v>0</c:v>
                </c:pt>
                <c:pt idx="151">
                  <c:v>0</c:v>
                </c:pt>
                <c:pt idx="152">
                  <c:v>0</c:v>
                </c:pt>
                <c:pt idx="153">
                  <c:v>1</c:v>
                </c:pt>
                <c:pt idx="154">
                  <c:v>0</c:v>
                </c:pt>
                <c:pt idx="155">
                  <c:v>0</c:v>
                </c:pt>
                <c:pt idx="156">
                  <c:v>1</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2</c:v>
                </c:pt>
                <c:pt idx="176">
                  <c:v>1</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2</c:v>
                </c:pt>
                <c:pt idx="193">
                  <c:v>0</c:v>
                </c:pt>
                <c:pt idx="194">
                  <c:v>0</c:v>
                </c:pt>
                <c:pt idx="195">
                  <c:v>0</c:v>
                </c:pt>
                <c:pt idx="196">
                  <c:v>2</c:v>
                </c:pt>
                <c:pt idx="197">
                  <c:v>0</c:v>
                </c:pt>
                <c:pt idx="198">
                  <c:v>0</c:v>
                </c:pt>
                <c:pt idx="199">
                  <c:v>0</c:v>
                </c:pt>
                <c:pt idx="200">
                  <c:v>0</c:v>
                </c:pt>
                <c:pt idx="201">
                  <c:v>0</c:v>
                </c:pt>
                <c:pt idx="202">
                  <c:v>0</c:v>
                </c:pt>
                <c:pt idx="203">
                  <c:v>0</c:v>
                </c:pt>
                <c:pt idx="204">
                  <c:v>0</c:v>
                </c:pt>
                <c:pt idx="205">
                  <c:v>3</c:v>
                </c:pt>
                <c:pt idx="206">
                  <c:v>0</c:v>
                </c:pt>
                <c:pt idx="207">
                  <c:v>0</c:v>
                </c:pt>
                <c:pt idx="208">
                  <c:v>0</c:v>
                </c:pt>
                <c:pt idx="209">
                  <c:v>0</c:v>
                </c:pt>
                <c:pt idx="210">
                  <c:v>0</c:v>
                </c:pt>
                <c:pt idx="211">
                  <c:v>0</c:v>
                </c:pt>
                <c:pt idx="212">
                  <c:v>0</c:v>
                </c:pt>
                <c:pt idx="213">
                  <c:v>1</c:v>
                </c:pt>
                <c:pt idx="214">
                  <c:v>0</c:v>
                </c:pt>
                <c:pt idx="215">
                  <c:v>0</c:v>
                </c:pt>
                <c:pt idx="216">
                  <c:v>0</c:v>
                </c:pt>
                <c:pt idx="217">
                  <c:v>0</c:v>
                </c:pt>
                <c:pt idx="218">
                  <c:v>0</c:v>
                </c:pt>
                <c:pt idx="219">
                  <c:v>0</c:v>
                </c:pt>
                <c:pt idx="220">
                  <c:v>0</c:v>
                </c:pt>
                <c:pt idx="221">
                  <c:v>0</c:v>
                </c:pt>
                <c:pt idx="222">
                  <c:v>0</c:v>
                </c:pt>
                <c:pt idx="223">
                  <c:v>1</c:v>
                </c:pt>
                <c:pt idx="224">
                  <c:v>0</c:v>
                </c:pt>
                <c:pt idx="225">
                  <c:v>0</c:v>
                </c:pt>
                <c:pt idx="226">
                  <c:v>0</c:v>
                </c:pt>
                <c:pt idx="227">
                  <c:v>0</c:v>
                </c:pt>
                <c:pt idx="228">
                  <c:v>0</c:v>
                </c:pt>
                <c:pt idx="229">
                  <c:v>0</c:v>
                </c:pt>
                <c:pt idx="230">
                  <c:v>0</c:v>
                </c:pt>
                <c:pt idx="231">
                  <c:v>0</c:v>
                </c:pt>
                <c:pt idx="232">
                  <c:v>0</c:v>
                </c:pt>
                <c:pt idx="233">
                  <c:v>0</c:v>
                </c:pt>
                <c:pt idx="234">
                  <c:v>1</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1</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1</c:v>
                </c:pt>
                <c:pt idx="289">
                  <c:v>0</c:v>
                </c:pt>
                <c:pt idx="290">
                  <c:v>0</c:v>
                </c:pt>
                <c:pt idx="291">
                  <c:v>0</c:v>
                </c:pt>
                <c:pt idx="292">
                  <c:v>0</c:v>
                </c:pt>
                <c:pt idx="293">
                  <c:v>0</c:v>
                </c:pt>
                <c:pt idx="294">
                  <c:v>0</c:v>
                </c:pt>
                <c:pt idx="295">
                  <c:v>0</c:v>
                </c:pt>
                <c:pt idx="296">
                  <c:v>0</c:v>
                </c:pt>
                <c:pt idx="297">
                  <c:v>0</c:v>
                </c:pt>
                <c:pt idx="298">
                  <c:v>1</c:v>
                </c:pt>
                <c:pt idx="299">
                  <c:v>0</c:v>
                </c:pt>
                <c:pt idx="300">
                  <c:v>0</c:v>
                </c:pt>
                <c:pt idx="301">
                  <c:v>0</c:v>
                </c:pt>
                <c:pt idx="302">
                  <c:v>0</c:v>
                </c:pt>
                <c:pt idx="303">
                  <c:v>0</c:v>
                </c:pt>
                <c:pt idx="304">
                  <c:v>1</c:v>
                </c:pt>
                <c:pt idx="305">
                  <c:v>0</c:v>
                </c:pt>
                <c:pt idx="306">
                  <c:v>0</c:v>
                </c:pt>
                <c:pt idx="307">
                  <c:v>0</c:v>
                </c:pt>
                <c:pt idx="308">
                  <c:v>0</c:v>
                </c:pt>
                <c:pt idx="309">
                  <c:v>0</c:v>
                </c:pt>
                <c:pt idx="310">
                  <c:v>1</c:v>
                </c:pt>
                <c:pt idx="311">
                  <c:v>0</c:v>
                </c:pt>
                <c:pt idx="312">
                  <c:v>0</c:v>
                </c:pt>
                <c:pt idx="313">
                  <c:v>1</c:v>
                </c:pt>
                <c:pt idx="314">
                  <c:v>0</c:v>
                </c:pt>
                <c:pt idx="315">
                  <c:v>0</c:v>
                </c:pt>
                <c:pt idx="316">
                  <c:v>0</c:v>
                </c:pt>
                <c:pt idx="317">
                  <c:v>0</c:v>
                </c:pt>
                <c:pt idx="318">
                  <c:v>0</c:v>
                </c:pt>
                <c:pt idx="319">
                  <c:v>0</c:v>
                </c:pt>
                <c:pt idx="320">
                  <c:v>0</c:v>
                </c:pt>
                <c:pt idx="321">
                  <c:v>1</c:v>
                </c:pt>
                <c:pt idx="322">
                  <c:v>0</c:v>
                </c:pt>
                <c:pt idx="323">
                  <c:v>0</c:v>
                </c:pt>
                <c:pt idx="324">
                  <c:v>0</c:v>
                </c:pt>
                <c:pt idx="325">
                  <c:v>0</c:v>
                </c:pt>
                <c:pt idx="326">
                  <c:v>0</c:v>
                </c:pt>
                <c:pt idx="327">
                  <c:v>0</c:v>
                </c:pt>
                <c:pt idx="328">
                  <c:v>0</c:v>
                </c:pt>
                <c:pt idx="329">
                  <c:v>1</c:v>
                </c:pt>
                <c:pt idx="330">
                  <c:v>0</c:v>
                </c:pt>
                <c:pt idx="331">
                  <c:v>0</c:v>
                </c:pt>
                <c:pt idx="332">
                  <c:v>0</c:v>
                </c:pt>
                <c:pt idx="333">
                  <c:v>0</c:v>
                </c:pt>
                <c:pt idx="334">
                  <c:v>0</c:v>
                </c:pt>
                <c:pt idx="335">
                  <c:v>0</c:v>
                </c:pt>
                <c:pt idx="336">
                  <c:v>0</c:v>
                </c:pt>
                <c:pt idx="337">
                  <c:v>0</c:v>
                </c:pt>
                <c:pt idx="338">
                  <c:v>0</c:v>
                </c:pt>
                <c:pt idx="339">
                  <c:v>0</c:v>
                </c:pt>
                <c:pt idx="340">
                  <c:v>0</c:v>
                </c:pt>
                <c:pt idx="341">
                  <c:v>0</c:v>
                </c:pt>
                <c:pt idx="342">
                  <c:v>2</c:v>
                </c:pt>
                <c:pt idx="343">
                  <c:v>0</c:v>
                </c:pt>
                <c:pt idx="344">
                  <c:v>0</c:v>
                </c:pt>
                <c:pt idx="345">
                  <c:v>0</c:v>
                </c:pt>
                <c:pt idx="346">
                  <c:v>0</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07-5FC5-4B27-A68F-694AF529DADE}"/>
            </c:ext>
          </c:extLst>
        </c:ser>
        <c:ser>
          <c:idx val="7"/>
          <c:order val="7"/>
          <c:tx>
            <c:strRef>
              <c:f>'TD referenet - axe de recherche'!$J$364</c:f>
              <c:strCache>
                <c:ptCount val="1"/>
                <c:pt idx="0">
                  <c:v>Axe Autre</c:v>
                </c:pt>
              </c:strCache>
            </c:strRef>
          </c:tx>
          <c:spPr>
            <a:solidFill>
              <a:schemeClr val="accent2">
                <a:lumMod val="60000"/>
              </a:schemeClr>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recherche'!$J$365:$J$718</c:f>
              <c:numCache>
                <c:formatCode>General</c:formatCode>
                <c:ptCount val="3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08-5FC5-4B27-A68F-694AF529DADE}"/>
            </c:ext>
          </c:extLst>
        </c:ser>
        <c:ser>
          <c:idx val="8"/>
          <c:order val="8"/>
          <c:tx>
            <c:strRef>
              <c:f>'TD referenet - axe de recherche'!$K$364</c:f>
              <c:strCache>
                <c:ptCount val="1"/>
                <c:pt idx="0">
                  <c:v>Axe Eau : pollution, gestion, qualité, altération</c:v>
                </c:pt>
              </c:strCache>
            </c:strRef>
          </c:tx>
          <c:spPr>
            <a:solidFill>
              <a:schemeClr val="accent3">
                <a:lumMod val="60000"/>
              </a:schemeClr>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recherche'!$K$365:$K$718</c:f>
              <c:numCache>
                <c:formatCode>General</c:formatCode>
                <c:ptCount val="3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c:v>
                </c:pt>
                <c:pt idx="25">
                  <c:v>0</c:v>
                </c:pt>
                <c:pt idx="26">
                  <c:v>0</c:v>
                </c:pt>
                <c:pt idx="27">
                  <c:v>1</c:v>
                </c:pt>
                <c:pt idx="28">
                  <c:v>1</c:v>
                </c:pt>
                <c:pt idx="29">
                  <c:v>0</c:v>
                </c:pt>
                <c:pt idx="30">
                  <c:v>0</c:v>
                </c:pt>
                <c:pt idx="31">
                  <c:v>0</c:v>
                </c:pt>
                <c:pt idx="32">
                  <c:v>0</c:v>
                </c:pt>
                <c:pt idx="33">
                  <c:v>1</c:v>
                </c:pt>
                <c:pt idx="34">
                  <c:v>1</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c:v>
                </c:pt>
                <c:pt idx="50">
                  <c:v>0</c:v>
                </c:pt>
                <c:pt idx="51">
                  <c:v>0</c:v>
                </c:pt>
                <c:pt idx="52">
                  <c:v>0</c:v>
                </c:pt>
                <c:pt idx="53">
                  <c:v>0</c:v>
                </c:pt>
                <c:pt idx="54">
                  <c:v>0</c:v>
                </c:pt>
                <c:pt idx="55">
                  <c:v>1</c:v>
                </c:pt>
                <c:pt idx="56">
                  <c:v>0</c:v>
                </c:pt>
                <c:pt idx="57">
                  <c:v>0</c:v>
                </c:pt>
                <c:pt idx="58">
                  <c:v>0</c:v>
                </c:pt>
                <c:pt idx="59">
                  <c:v>0</c:v>
                </c:pt>
                <c:pt idx="60">
                  <c:v>0</c:v>
                </c:pt>
                <c:pt idx="61">
                  <c:v>0</c:v>
                </c:pt>
                <c:pt idx="62">
                  <c:v>0</c:v>
                </c:pt>
                <c:pt idx="63">
                  <c:v>0</c:v>
                </c:pt>
                <c:pt idx="64">
                  <c:v>0</c:v>
                </c:pt>
                <c:pt idx="65">
                  <c:v>0</c:v>
                </c:pt>
                <c:pt idx="66">
                  <c:v>2</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c:v>
                </c:pt>
                <c:pt idx="83">
                  <c:v>0</c:v>
                </c:pt>
                <c:pt idx="84">
                  <c:v>0</c:v>
                </c:pt>
                <c:pt idx="85">
                  <c:v>0</c:v>
                </c:pt>
                <c:pt idx="86">
                  <c:v>1</c:v>
                </c:pt>
                <c:pt idx="87">
                  <c:v>0</c:v>
                </c:pt>
                <c:pt idx="88">
                  <c:v>2</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5</c:v>
                </c:pt>
                <c:pt idx="123">
                  <c:v>0</c:v>
                </c:pt>
                <c:pt idx="124">
                  <c:v>0</c:v>
                </c:pt>
                <c:pt idx="125">
                  <c:v>0</c:v>
                </c:pt>
                <c:pt idx="126">
                  <c:v>0</c:v>
                </c:pt>
                <c:pt idx="127">
                  <c:v>0</c:v>
                </c:pt>
                <c:pt idx="128">
                  <c:v>0</c:v>
                </c:pt>
                <c:pt idx="129">
                  <c:v>0</c:v>
                </c:pt>
                <c:pt idx="130">
                  <c:v>0</c:v>
                </c:pt>
                <c:pt idx="131">
                  <c:v>0</c:v>
                </c:pt>
                <c:pt idx="132">
                  <c:v>0</c:v>
                </c:pt>
                <c:pt idx="133">
                  <c:v>0</c:v>
                </c:pt>
                <c:pt idx="134">
                  <c:v>1</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3</c:v>
                </c:pt>
                <c:pt idx="152">
                  <c:v>1</c:v>
                </c:pt>
                <c:pt idx="153">
                  <c:v>0</c:v>
                </c:pt>
                <c:pt idx="154">
                  <c:v>1</c:v>
                </c:pt>
                <c:pt idx="155">
                  <c:v>0</c:v>
                </c:pt>
                <c:pt idx="156">
                  <c:v>0</c:v>
                </c:pt>
                <c:pt idx="157">
                  <c:v>0</c:v>
                </c:pt>
                <c:pt idx="158">
                  <c:v>1</c:v>
                </c:pt>
                <c:pt idx="159">
                  <c:v>0</c:v>
                </c:pt>
                <c:pt idx="160">
                  <c:v>0</c:v>
                </c:pt>
                <c:pt idx="161">
                  <c:v>0</c:v>
                </c:pt>
                <c:pt idx="162">
                  <c:v>1</c:v>
                </c:pt>
                <c:pt idx="163">
                  <c:v>0</c:v>
                </c:pt>
                <c:pt idx="164">
                  <c:v>1</c:v>
                </c:pt>
                <c:pt idx="165">
                  <c:v>0</c:v>
                </c:pt>
                <c:pt idx="166">
                  <c:v>0</c:v>
                </c:pt>
                <c:pt idx="167">
                  <c:v>0</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1</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1</c:v>
                </c:pt>
                <c:pt idx="207">
                  <c:v>0</c:v>
                </c:pt>
                <c:pt idx="208">
                  <c:v>1</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1</c:v>
                </c:pt>
                <c:pt idx="253">
                  <c:v>1</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1</c:v>
                </c:pt>
                <c:pt idx="290">
                  <c:v>0</c:v>
                </c:pt>
                <c:pt idx="291">
                  <c:v>0</c:v>
                </c:pt>
                <c:pt idx="292">
                  <c:v>0</c:v>
                </c:pt>
                <c:pt idx="293">
                  <c:v>0</c:v>
                </c:pt>
                <c:pt idx="294">
                  <c:v>0</c:v>
                </c:pt>
                <c:pt idx="295">
                  <c:v>1</c:v>
                </c:pt>
                <c:pt idx="296">
                  <c:v>0</c:v>
                </c:pt>
                <c:pt idx="297">
                  <c:v>0</c:v>
                </c:pt>
                <c:pt idx="298">
                  <c:v>0</c:v>
                </c:pt>
                <c:pt idx="299">
                  <c:v>0</c:v>
                </c:pt>
                <c:pt idx="300">
                  <c:v>0</c:v>
                </c:pt>
                <c:pt idx="301">
                  <c:v>0</c:v>
                </c:pt>
                <c:pt idx="302">
                  <c:v>1</c:v>
                </c:pt>
                <c:pt idx="303">
                  <c:v>0</c:v>
                </c:pt>
                <c:pt idx="304">
                  <c:v>0</c:v>
                </c:pt>
                <c:pt idx="305">
                  <c:v>0</c:v>
                </c:pt>
                <c:pt idx="306">
                  <c:v>0</c:v>
                </c:pt>
                <c:pt idx="307">
                  <c:v>0</c:v>
                </c:pt>
                <c:pt idx="308">
                  <c:v>0</c:v>
                </c:pt>
                <c:pt idx="309">
                  <c:v>0</c:v>
                </c:pt>
                <c:pt idx="310">
                  <c:v>0</c:v>
                </c:pt>
                <c:pt idx="311">
                  <c:v>4</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1</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09-5FC5-4B27-A68F-694AF529DADE}"/>
            </c:ext>
          </c:extLst>
        </c:ser>
        <c:ser>
          <c:idx val="9"/>
          <c:order val="9"/>
          <c:tx>
            <c:strRef>
              <c:f>'TD referenet - axe de recherche'!$L$364</c:f>
              <c:strCache>
                <c:ptCount val="1"/>
                <c:pt idx="0">
                  <c:v>Axe Ecotoxicologie</c:v>
                </c:pt>
              </c:strCache>
            </c:strRef>
          </c:tx>
          <c:spPr>
            <a:solidFill>
              <a:schemeClr val="accent4">
                <a:lumMod val="60000"/>
              </a:schemeClr>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recherche'!$L$365:$L$718</c:f>
              <c:numCache>
                <c:formatCode>General</c:formatCode>
                <c:ptCount val="353"/>
                <c:pt idx="0">
                  <c:v>0</c:v>
                </c:pt>
                <c:pt idx="1">
                  <c:v>0</c:v>
                </c:pt>
                <c:pt idx="2">
                  <c:v>0</c:v>
                </c:pt>
                <c:pt idx="3">
                  <c:v>0</c:v>
                </c:pt>
                <c:pt idx="4">
                  <c:v>0</c:v>
                </c:pt>
                <c:pt idx="5">
                  <c:v>0</c:v>
                </c:pt>
                <c:pt idx="6">
                  <c:v>0</c:v>
                </c:pt>
                <c:pt idx="7">
                  <c:v>0</c:v>
                </c:pt>
                <c:pt idx="8">
                  <c:v>1</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1</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1</c:v>
                </c:pt>
                <c:pt idx="101">
                  <c:v>0</c:v>
                </c:pt>
                <c:pt idx="102">
                  <c:v>0</c:v>
                </c:pt>
                <c:pt idx="103">
                  <c:v>0</c:v>
                </c:pt>
                <c:pt idx="104">
                  <c:v>0</c:v>
                </c:pt>
                <c:pt idx="105">
                  <c:v>0</c:v>
                </c:pt>
                <c:pt idx="106">
                  <c:v>3</c:v>
                </c:pt>
                <c:pt idx="107">
                  <c:v>0</c:v>
                </c:pt>
                <c:pt idx="108">
                  <c:v>0</c:v>
                </c:pt>
                <c:pt idx="109">
                  <c:v>0</c:v>
                </c:pt>
                <c:pt idx="110">
                  <c:v>0</c:v>
                </c:pt>
                <c:pt idx="111">
                  <c:v>0</c:v>
                </c:pt>
                <c:pt idx="112">
                  <c:v>0</c:v>
                </c:pt>
                <c:pt idx="113">
                  <c:v>0</c:v>
                </c:pt>
                <c:pt idx="114">
                  <c:v>2</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0</c:v>
                </c:pt>
                <c:pt idx="141">
                  <c:v>0</c:v>
                </c:pt>
                <c:pt idx="142">
                  <c:v>0</c:v>
                </c:pt>
                <c:pt idx="143">
                  <c:v>0</c:v>
                </c:pt>
                <c:pt idx="144">
                  <c:v>1</c:v>
                </c:pt>
                <c:pt idx="145">
                  <c:v>0</c:v>
                </c:pt>
                <c:pt idx="146">
                  <c:v>0</c:v>
                </c:pt>
                <c:pt idx="147">
                  <c:v>0</c:v>
                </c:pt>
                <c:pt idx="148">
                  <c:v>0</c:v>
                </c:pt>
                <c:pt idx="149">
                  <c:v>0</c:v>
                </c:pt>
                <c:pt idx="150">
                  <c:v>0</c:v>
                </c:pt>
                <c:pt idx="151">
                  <c:v>0</c:v>
                </c:pt>
                <c:pt idx="152">
                  <c:v>0</c:v>
                </c:pt>
                <c:pt idx="153">
                  <c:v>0</c:v>
                </c:pt>
                <c:pt idx="154">
                  <c:v>0</c:v>
                </c:pt>
                <c:pt idx="155">
                  <c:v>0</c:v>
                </c:pt>
                <c:pt idx="156">
                  <c:v>2</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1</c:v>
                </c:pt>
                <c:pt idx="177">
                  <c:v>0</c:v>
                </c:pt>
                <c:pt idx="178">
                  <c:v>0</c:v>
                </c:pt>
                <c:pt idx="179">
                  <c:v>0</c:v>
                </c:pt>
                <c:pt idx="180">
                  <c:v>0</c:v>
                </c:pt>
                <c:pt idx="181">
                  <c:v>0</c:v>
                </c:pt>
                <c:pt idx="182">
                  <c:v>0</c:v>
                </c:pt>
                <c:pt idx="183">
                  <c:v>1</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1</c:v>
                </c:pt>
                <c:pt idx="237">
                  <c:v>0</c:v>
                </c:pt>
                <c:pt idx="238">
                  <c:v>0</c:v>
                </c:pt>
                <c:pt idx="239">
                  <c:v>0</c:v>
                </c:pt>
                <c:pt idx="240">
                  <c:v>0</c:v>
                </c:pt>
                <c:pt idx="241">
                  <c:v>0</c:v>
                </c:pt>
                <c:pt idx="242">
                  <c:v>0</c:v>
                </c:pt>
                <c:pt idx="243">
                  <c:v>0</c:v>
                </c:pt>
                <c:pt idx="244">
                  <c:v>0</c:v>
                </c:pt>
                <c:pt idx="245">
                  <c:v>0</c:v>
                </c:pt>
                <c:pt idx="246">
                  <c:v>0</c:v>
                </c:pt>
                <c:pt idx="247">
                  <c:v>0</c:v>
                </c:pt>
                <c:pt idx="248">
                  <c:v>0</c:v>
                </c:pt>
                <c:pt idx="249">
                  <c:v>1</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4</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1</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0A-5FC5-4B27-A68F-694AF529DADE}"/>
            </c:ext>
          </c:extLst>
        </c:ser>
        <c:ser>
          <c:idx val="10"/>
          <c:order val="10"/>
          <c:tx>
            <c:strRef>
              <c:f>'TD referenet - axe de recherche'!$M$364</c:f>
              <c:strCache>
                <c:ptCount val="1"/>
                <c:pt idx="0">
                  <c:v>Axe Encadrement, conseil, valorisation</c:v>
                </c:pt>
              </c:strCache>
            </c:strRef>
          </c:tx>
          <c:spPr>
            <a:solidFill>
              <a:schemeClr val="accent5">
                <a:lumMod val="60000"/>
              </a:schemeClr>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recherche'!$M$365:$M$718</c:f>
              <c:numCache>
                <c:formatCode>General</c:formatCode>
                <c:ptCount val="353"/>
                <c:pt idx="0">
                  <c:v>1</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1</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0</c:v>
                </c:pt>
                <c:pt idx="91">
                  <c:v>0</c:v>
                </c:pt>
                <c:pt idx="92">
                  <c:v>1</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0</c:v>
                </c:pt>
                <c:pt idx="118">
                  <c:v>0</c:v>
                </c:pt>
                <c:pt idx="119">
                  <c:v>0</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1</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1</c:v>
                </c:pt>
                <c:pt idx="178">
                  <c:v>1</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2</c:v>
                </c:pt>
                <c:pt idx="199">
                  <c:v>0</c:v>
                </c:pt>
                <c:pt idx="200">
                  <c:v>0</c:v>
                </c:pt>
                <c:pt idx="201">
                  <c:v>0</c:v>
                </c:pt>
                <c:pt idx="202">
                  <c:v>0</c:v>
                </c:pt>
                <c:pt idx="203">
                  <c:v>0</c:v>
                </c:pt>
                <c:pt idx="204">
                  <c:v>1</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1</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1</c:v>
                </c:pt>
                <c:pt idx="266">
                  <c:v>0</c:v>
                </c:pt>
                <c:pt idx="267">
                  <c:v>0</c:v>
                </c:pt>
                <c:pt idx="268">
                  <c:v>0</c:v>
                </c:pt>
                <c:pt idx="269">
                  <c:v>2</c:v>
                </c:pt>
                <c:pt idx="270">
                  <c:v>1</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1</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1</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1</c:v>
                </c:pt>
                <c:pt idx="350">
                  <c:v>0</c:v>
                </c:pt>
                <c:pt idx="351">
                  <c:v>0</c:v>
                </c:pt>
                <c:pt idx="352">
                  <c:v>0</c:v>
                </c:pt>
              </c:numCache>
            </c:numRef>
          </c:val>
          <c:extLst>
            <c:ext xmlns:c16="http://schemas.microsoft.com/office/drawing/2014/chart" uri="{C3380CC4-5D6E-409C-BE32-E72D297353CC}">
              <c16:uniqueId val="{0000000B-5FC5-4B27-A68F-694AF529DADE}"/>
            </c:ext>
          </c:extLst>
        </c:ser>
        <c:ser>
          <c:idx val="11"/>
          <c:order val="11"/>
          <c:tx>
            <c:strRef>
              <c:f>'TD referenet - axe de recherche'!$N$364</c:f>
              <c:strCache>
                <c:ptCount val="1"/>
                <c:pt idx="0">
                  <c:v>Axe Epidémiologie, phytopathologie</c:v>
                </c:pt>
              </c:strCache>
            </c:strRef>
          </c:tx>
          <c:spPr>
            <a:solidFill>
              <a:schemeClr val="accent6">
                <a:lumMod val="60000"/>
              </a:schemeClr>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recherche'!$N$365:$N$718</c:f>
              <c:numCache>
                <c:formatCode>General</c:formatCode>
                <c:ptCount val="3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c:v>
                </c:pt>
                <c:pt idx="36">
                  <c:v>0</c:v>
                </c:pt>
                <c:pt idx="37">
                  <c:v>0</c:v>
                </c:pt>
                <c:pt idx="38">
                  <c:v>0</c:v>
                </c:pt>
                <c:pt idx="39">
                  <c:v>0</c:v>
                </c:pt>
                <c:pt idx="40">
                  <c:v>0</c:v>
                </c:pt>
                <c:pt idx="41">
                  <c:v>0</c:v>
                </c:pt>
                <c:pt idx="42">
                  <c:v>0</c:v>
                </c:pt>
                <c:pt idx="43">
                  <c:v>0</c:v>
                </c:pt>
                <c:pt idx="44">
                  <c:v>0</c:v>
                </c:pt>
                <c:pt idx="45">
                  <c:v>0</c:v>
                </c:pt>
                <c:pt idx="46">
                  <c:v>0</c:v>
                </c:pt>
                <c:pt idx="47">
                  <c:v>0</c:v>
                </c:pt>
                <c:pt idx="48">
                  <c:v>9</c:v>
                </c:pt>
                <c:pt idx="49">
                  <c:v>0</c:v>
                </c:pt>
                <c:pt idx="50">
                  <c:v>0</c:v>
                </c:pt>
                <c:pt idx="51">
                  <c:v>0</c:v>
                </c:pt>
                <c:pt idx="52">
                  <c:v>1</c:v>
                </c:pt>
                <c:pt idx="53">
                  <c:v>0</c:v>
                </c:pt>
                <c:pt idx="54">
                  <c:v>0</c:v>
                </c:pt>
                <c:pt idx="55">
                  <c:v>0</c:v>
                </c:pt>
                <c:pt idx="56">
                  <c:v>0</c:v>
                </c:pt>
                <c:pt idx="57">
                  <c:v>0</c:v>
                </c:pt>
                <c:pt idx="58">
                  <c:v>0</c:v>
                </c:pt>
                <c:pt idx="59">
                  <c:v>0</c:v>
                </c:pt>
                <c:pt idx="60">
                  <c:v>1</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2</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1</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1</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2</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1</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0C-5FC5-4B27-A68F-694AF529DADE}"/>
            </c:ext>
          </c:extLst>
        </c:ser>
        <c:ser>
          <c:idx val="12"/>
          <c:order val="12"/>
          <c:tx>
            <c:strRef>
              <c:f>'TD referenet - axe de recherche'!$O$364</c:f>
              <c:strCache>
                <c:ptCount val="1"/>
                <c:pt idx="0">
                  <c:v>Axe Espace naturel</c:v>
                </c:pt>
              </c:strCache>
            </c:strRef>
          </c:tx>
          <c:spPr>
            <a:solidFill>
              <a:schemeClr val="accent1">
                <a:lumMod val="80000"/>
                <a:lumOff val="20000"/>
              </a:schemeClr>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recherche'!$O$365:$O$718</c:f>
              <c:numCache>
                <c:formatCode>General</c:formatCode>
                <c:ptCount val="3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pt idx="31">
                  <c:v>0</c:v>
                </c:pt>
                <c:pt idx="32">
                  <c:v>0</c:v>
                </c:pt>
                <c:pt idx="33">
                  <c:v>0</c:v>
                </c:pt>
                <c:pt idx="34">
                  <c:v>0</c:v>
                </c:pt>
                <c:pt idx="35">
                  <c:v>0</c:v>
                </c:pt>
                <c:pt idx="36">
                  <c:v>0</c:v>
                </c:pt>
                <c:pt idx="37">
                  <c:v>0</c:v>
                </c:pt>
                <c:pt idx="38">
                  <c:v>0</c:v>
                </c:pt>
                <c:pt idx="39">
                  <c:v>1</c:v>
                </c:pt>
                <c:pt idx="40">
                  <c:v>0</c:v>
                </c:pt>
                <c:pt idx="41">
                  <c:v>0</c:v>
                </c:pt>
                <c:pt idx="42">
                  <c:v>0</c:v>
                </c:pt>
                <c:pt idx="43">
                  <c:v>1</c:v>
                </c:pt>
                <c:pt idx="44">
                  <c:v>0</c:v>
                </c:pt>
                <c:pt idx="45">
                  <c:v>0</c:v>
                </c:pt>
                <c:pt idx="46">
                  <c:v>0</c:v>
                </c:pt>
                <c:pt idx="47">
                  <c:v>0</c:v>
                </c:pt>
                <c:pt idx="48">
                  <c:v>0</c:v>
                </c:pt>
                <c:pt idx="49">
                  <c:v>0</c:v>
                </c:pt>
                <c:pt idx="50">
                  <c:v>0</c:v>
                </c:pt>
                <c:pt idx="51">
                  <c:v>0</c:v>
                </c:pt>
                <c:pt idx="52">
                  <c:v>2</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0</c:v>
                </c:pt>
                <c:pt idx="72">
                  <c:v>0</c:v>
                </c:pt>
                <c:pt idx="73">
                  <c:v>0</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1</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2</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2</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1</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2</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0D-5FC5-4B27-A68F-694AF529DADE}"/>
            </c:ext>
          </c:extLst>
        </c:ser>
        <c:ser>
          <c:idx val="13"/>
          <c:order val="13"/>
          <c:tx>
            <c:strRef>
              <c:f>'TD referenet - axe de recherche'!$P$364</c:f>
              <c:strCache>
                <c:ptCount val="1"/>
                <c:pt idx="0">
                  <c:v>Axe Etude des populations</c:v>
                </c:pt>
              </c:strCache>
            </c:strRef>
          </c:tx>
          <c:spPr>
            <a:solidFill>
              <a:schemeClr val="accent2">
                <a:lumMod val="80000"/>
                <a:lumOff val="20000"/>
              </a:schemeClr>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recherche'!$P$365:$P$718</c:f>
              <c:numCache>
                <c:formatCode>General</c:formatCode>
                <c:ptCount val="3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0E-5FC5-4B27-A68F-694AF529DADE}"/>
            </c:ext>
          </c:extLst>
        </c:ser>
        <c:ser>
          <c:idx val="14"/>
          <c:order val="14"/>
          <c:tx>
            <c:strRef>
              <c:f>'TD referenet - axe de recherche'!$Q$364</c:f>
              <c:strCache>
                <c:ptCount val="1"/>
                <c:pt idx="0">
                  <c:v>Axe Gestion agricole</c:v>
                </c:pt>
              </c:strCache>
            </c:strRef>
          </c:tx>
          <c:spPr>
            <a:solidFill>
              <a:schemeClr val="accent3">
                <a:lumMod val="80000"/>
                <a:lumOff val="20000"/>
              </a:schemeClr>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recherche'!$Q$365:$Q$718</c:f>
              <c:numCache>
                <c:formatCode>General</c:formatCode>
                <c:ptCount val="3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1</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1</c:v>
                </c:pt>
                <c:pt idx="101">
                  <c:v>0</c:v>
                </c:pt>
                <c:pt idx="102">
                  <c:v>0</c:v>
                </c:pt>
                <c:pt idx="103">
                  <c:v>0</c:v>
                </c:pt>
                <c:pt idx="104">
                  <c:v>0</c:v>
                </c:pt>
                <c:pt idx="105">
                  <c:v>0</c:v>
                </c:pt>
                <c:pt idx="106">
                  <c:v>0</c:v>
                </c:pt>
                <c:pt idx="107">
                  <c:v>0</c:v>
                </c:pt>
                <c:pt idx="108">
                  <c:v>0</c:v>
                </c:pt>
                <c:pt idx="109">
                  <c:v>0</c:v>
                </c:pt>
                <c:pt idx="110">
                  <c:v>0</c:v>
                </c:pt>
                <c:pt idx="111">
                  <c:v>1</c:v>
                </c:pt>
                <c:pt idx="112">
                  <c:v>0</c:v>
                </c:pt>
                <c:pt idx="113">
                  <c:v>2</c:v>
                </c:pt>
                <c:pt idx="114">
                  <c:v>0</c:v>
                </c:pt>
                <c:pt idx="115">
                  <c:v>0</c:v>
                </c:pt>
                <c:pt idx="116">
                  <c:v>0</c:v>
                </c:pt>
                <c:pt idx="117">
                  <c:v>0</c:v>
                </c:pt>
                <c:pt idx="118">
                  <c:v>0</c:v>
                </c:pt>
                <c:pt idx="119">
                  <c:v>0</c:v>
                </c:pt>
                <c:pt idx="120">
                  <c:v>0</c:v>
                </c:pt>
                <c:pt idx="121">
                  <c:v>1</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1</c:v>
                </c:pt>
                <c:pt idx="149">
                  <c:v>0</c:v>
                </c:pt>
                <c:pt idx="150">
                  <c:v>0</c:v>
                </c:pt>
                <c:pt idx="151">
                  <c:v>0</c:v>
                </c:pt>
                <c:pt idx="152">
                  <c:v>0</c:v>
                </c:pt>
                <c:pt idx="153">
                  <c:v>0</c:v>
                </c:pt>
                <c:pt idx="154">
                  <c:v>0</c:v>
                </c:pt>
                <c:pt idx="155">
                  <c:v>2</c:v>
                </c:pt>
                <c:pt idx="156">
                  <c:v>0</c:v>
                </c:pt>
                <c:pt idx="157">
                  <c:v>0</c:v>
                </c:pt>
                <c:pt idx="158">
                  <c:v>0</c:v>
                </c:pt>
                <c:pt idx="159">
                  <c:v>1</c:v>
                </c:pt>
                <c:pt idx="160">
                  <c:v>0</c:v>
                </c:pt>
                <c:pt idx="161">
                  <c:v>1</c:v>
                </c:pt>
                <c:pt idx="162">
                  <c:v>0</c:v>
                </c:pt>
                <c:pt idx="163">
                  <c:v>0</c:v>
                </c:pt>
                <c:pt idx="164">
                  <c:v>1</c:v>
                </c:pt>
                <c:pt idx="165">
                  <c:v>0</c:v>
                </c:pt>
                <c:pt idx="166">
                  <c:v>0</c:v>
                </c:pt>
                <c:pt idx="167">
                  <c:v>0</c:v>
                </c:pt>
                <c:pt idx="168">
                  <c:v>0</c:v>
                </c:pt>
                <c:pt idx="169">
                  <c:v>0</c:v>
                </c:pt>
                <c:pt idx="170">
                  <c:v>1</c:v>
                </c:pt>
                <c:pt idx="171">
                  <c:v>0</c:v>
                </c:pt>
                <c:pt idx="172">
                  <c:v>0</c:v>
                </c:pt>
                <c:pt idx="173">
                  <c:v>0</c:v>
                </c:pt>
                <c:pt idx="174">
                  <c:v>1</c:v>
                </c:pt>
                <c:pt idx="175">
                  <c:v>0</c:v>
                </c:pt>
                <c:pt idx="176">
                  <c:v>0</c:v>
                </c:pt>
                <c:pt idx="177">
                  <c:v>0</c:v>
                </c:pt>
                <c:pt idx="178">
                  <c:v>0</c:v>
                </c:pt>
                <c:pt idx="179">
                  <c:v>0</c:v>
                </c:pt>
                <c:pt idx="180">
                  <c:v>0</c:v>
                </c:pt>
                <c:pt idx="181">
                  <c:v>0</c:v>
                </c:pt>
                <c:pt idx="182">
                  <c:v>0</c:v>
                </c:pt>
                <c:pt idx="183">
                  <c:v>0</c:v>
                </c:pt>
                <c:pt idx="184">
                  <c:v>0</c:v>
                </c:pt>
                <c:pt idx="185">
                  <c:v>0</c:v>
                </c:pt>
                <c:pt idx="186">
                  <c:v>0</c:v>
                </c:pt>
                <c:pt idx="187">
                  <c:v>1</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1</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1</c:v>
                </c:pt>
                <c:pt idx="341">
                  <c:v>0</c:v>
                </c:pt>
                <c:pt idx="342">
                  <c:v>0</c:v>
                </c:pt>
                <c:pt idx="343">
                  <c:v>1</c:v>
                </c:pt>
                <c:pt idx="344">
                  <c:v>0</c:v>
                </c:pt>
                <c:pt idx="345">
                  <c:v>0</c:v>
                </c:pt>
                <c:pt idx="346">
                  <c:v>0</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0F-5FC5-4B27-A68F-694AF529DADE}"/>
            </c:ext>
          </c:extLst>
        </c:ser>
        <c:ser>
          <c:idx val="15"/>
          <c:order val="15"/>
          <c:tx>
            <c:strRef>
              <c:f>'TD referenet - axe de recherche'!$R$364</c:f>
              <c:strCache>
                <c:ptCount val="1"/>
                <c:pt idx="0">
                  <c:v>Axe Gestion intégrée et durable des ressources naturelles</c:v>
                </c:pt>
              </c:strCache>
            </c:strRef>
          </c:tx>
          <c:spPr>
            <a:solidFill>
              <a:schemeClr val="accent4">
                <a:lumMod val="80000"/>
                <a:lumOff val="20000"/>
              </a:schemeClr>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recherche'!$R$365:$R$718</c:f>
              <c:numCache>
                <c:formatCode>General</c:formatCode>
                <c:ptCount val="3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1</c:v>
                </c:pt>
                <c:pt idx="98">
                  <c:v>0</c:v>
                </c:pt>
                <c:pt idx="99">
                  <c:v>0</c:v>
                </c:pt>
                <c:pt idx="100">
                  <c:v>1</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1</c:v>
                </c:pt>
                <c:pt idx="176">
                  <c:v>0</c:v>
                </c:pt>
                <c:pt idx="177">
                  <c:v>1</c:v>
                </c:pt>
                <c:pt idx="178">
                  <c:v>0</c:v>
                </c:pt>
                <c:pt idx="179">
                  <c:v>0</c:v>
                </c:pt>
                <c:pt idx="180">
                  <c:v>0</c:v>
                </c:pt>
                <c:pt idx="181">
                  <c:v>0</c:v>
                </c:pt>
                <c:pt idx="182">
                  <c:v>1</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3</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1</c:v>
                </c:pt>
                <c:pt idx="216">
                  <c:v>0</c:v>
                </c:pt>
                <c:pt idx="217">
                  <c:v>0</c:v>
                </c:pt>
                <c:pt idx="218">
                  <c:v>0</c:v>
                </c:pt>
                <c:pt idx="219">
                  <c:v>0</c:v>
                </c:pt>
                <c:pt idx="220">
                  <c:v>0</c:v>
                </c:pt>
                <c:pt idx="221">
                  <c:v>0</c:v>
                </c:pt>
                <c:pt idx="222">
                  <c:v>0</c:v>
                </c:pt>
                <c:pt idx="223">
                  <c:v>0</c:v>
                </c:pt>
                <c:pt idx="224">
                  <c:v>0</c:v>
                </c:pt>
                <c:pt idx="225">
                  <c:v>0</c:v>
                </c:pt>
                <c:pt idx="226">
                  <c:v>1</c:v>
                </c:pt>
                <c:pt idx="227">
                  <c:v>0</c:v>
                </c:pt>
                <c:pt idx="228">
                  <c:v>0</c:v>
                </c:pt>
                <c:pt idx="229">
                  <c:v>0</c:v>
                </c:pt>
                <c:pt idx="230">
                  <c:v>0</c:v>
                </c:pt>
                <c:pt idx="231">
                  <c:v>0</c:v>
                </c:pt>
                <c:pt idx="232">
                  <c:v>0</c:v>
                </c:pt>
                <c:pt idx="233">
                  <c:v>1</c:v>
                </c:pt>
                <c:pt idx="234">
                  <c:v>0</c:v>
                </c:pt>
                <c:pt idx="235">
                  <c:v>1</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1</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1</c:v>
                </c:pt>
                <c:pt idx="286">
                  <c:v>0</c:v>
                </c:pt>
                <c:pt idx="287">
                  <c:v>0</c:v>
                </c:pt>
                <c:pt idx="288">
                  <c:v>0</c:v>
                </c:pt>
                <c:pt idx="289">
                  <c:v>0</c:v>
                </c:pt>
                <c:pt idx="290">
                  <c:v>0</c:v>
                </c:pt>
                <c:pt idx="291">
                  <c:v>0</c:v>
                </c:pt>
                <c:pt idx="292">
                  <c:v>0</c:v>
                </c:pt>
                <c:pt idx="293">
                  <c:v>0</c:v>
                </c:pt>
                <c:pt idx="294">
                  <c:v>1</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1</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1</c:v>
                </c:pt>
                <c:pt idx="338">
                  <c:v>0</c:v>
                </c:pt>
                <c:pt idx="339">
                  <c:v>0</c:v>
                </c:pt>
                <c:pt idx="340">
                  <c:v>0</c:v>
                </c:pt>
                <c:pt idx="341">
                  <c:v>0</c:v>
                </c:pt>
                <c:pt idx="342">
                  <c:v>0</c:v>
                </c:pt>
                <c:pt idx="343">
                  <c:v>0</c:v>
                </c:pt>
                <c:pt idx="344">
                  <c:v>0</c:v>
                </c:pt>
                <c:pt idx="345">
                  <c:v>0</c:v>
                </c:pt>
                <c:pt idx="346">
                  <c:v>0</c:v>
                </c:pt>
                <c:pt idx="347">
                  <c:v>0</c:v>
                </c:pt>
                <c:pt idx="348">
                  <c:v>1</c:v>
                </c:pt>
                <c:pt idx="349">
                  <c:v>0</c:v>
                </c:pt>
                <c:pt idx="350">
                  <c:v>0</c:v>
                </c:pt>
                <c:pt idx="351">
                  <c:v>0</c:v>
                </c:pt>
                <c:pt idx="352">
                  <c:v>0</c:v>
                </c:pt>
              </c:numCache>
            </c:numRef>
          </c:val>
          <c:extLst>
            <c:ext xmlns:c16="http://schemas.microsoft.com/office/drawing/2014/chart" uri="{C3380CC4-5D6E-409C-BE32-E72D297353CC}">
              <c16:uniqueId val="{00000010-5FC5-4B27-A68F-694AF529DADE}"/>
            </c:ext>
          </c:extLst>
        </c:ser>
        <c:ser>
          <c:idx val="16"/>
          <c:order val="16"/>
          <c:tx>
            <c:strRef>
              <c:f>'TD referenet - axe de recherche'!$S$364</c:f>
              <c:strCache>
                <c:ptCount val="1"/>
                <c:pt idx="0">
                  <c:v>Axe Industrie agroalimentaire (production, rendement, déchet) </c:v>
                </c:pt>
              </c:strCache>
            </c:strRef>
          </c:tx>
          <c:spPr>
            <a:solidFill>
              <a:schemeClr val="accent5">
                <a:lumMod val="80000"/>
                <a:lumOff val="20000"/>
              </a:schemeClr>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recherche'!$S$365:$S$718</c:f>
              <c:numCache>
                <c:formatCode>General</c:formatCode>
                <c:ptCount val="353"/>
                <c:pt idx="0">
                  <c:v>0</c:v>
                </c:pt>
                <c:pt idx="1">
                  <c:v>0</c:v>
                </c:pt>
                <c:pt idx="2">
                  <c:v>0</c:v>
                </c:pt>
                <c:pt idx="3">
                  <c:v>0</c:v>
                </c:pt>
                <c:pt idx="4">
                  <c:v>0</c:v>
                </c:pt>
                <c:pt idx="5">
                  <c:v>0</c:v>
                </c:pt>
                <c:pt idx="6">
                  <c:v>0</c:v>
                </c:pt>
                <c:pt idx="7">
                  <c:v>1</c:v>
                </c:pt>
                <c:pt idx="8">
                  <c:v>0</c:v>
                </c:pt>
                <c:pt idx="9">
                  <c:v>0</c:v>
                </c:pt>
                <c:pt idx="10">
                  <c:v>0</c:v>
                </c:pt>
                <c:pt idx="11">
                  <c:v>0</c:v>
                </c:pt>
                <c:pt idx="12">
                  <c:v>0</c:v>
                </c:pt>
                <c:pt idx="13">
                  <c:v>0</c:v>
                </c:pt>
                <c:pt idx="14">
                  <c:v>0</c:v>
                </c:pt>
                <c:pt idx="15">
                  <c:v>0</c:v>
                </c:pt>
                <c:pt idx="16">
                  <c:v>1</c:v>
                </c:pt>
                <c:pt idx="17">
                  <c:v>0</c:v>
                </c:pt>
                <c:pt idx="18">
                  <c:v>0</c:v>
                </c:pt>
                <c:pt idx="19">
                  <c:v>0</c:v>
                </c:pt>
                <c:pt idx="20">
                  <c:v>0</c:v>
                </c:pt>
                <c:pt idx="21">
                  <c:v>0</c:v>
                </c:pt>
                <c:pt idx="22">
                  <c:v>0</c:v>
                </c:pt>
                <c:pt idx="23">
                  <c:v>1</c:v>
                </c:pt>
                <c:pt idx="24">
                  <c:v>0</c:v>
                </c:pt>
                <c:pt idx="25">
                  <c:v>0</c:v>
                </c:pt>
                <c:pt idx="26">
                  <c:v>0</c:v>
                </c:pt>
                <c:pt idx="27">
                  <c:v>0</c:v>
                </c:pt>
                <c:pt idx="28">
                  <c:v>0</c:v>
                </c:pt>
                <c:pt idx="29">
                  <c:v>0</c:v>
                </c:pt>
                <c:pt idx="30">
                  <c:v>0</c:v>
                </c:pt>
                <c:pt idx="31">
                  <c:v>0</c:v>
                </c:pt>
                <c:pt idx="32">
                  <c:v>0</c:v>
                </c:pt>
                <c:pt idx="33">
                  <c:v>0</c:v>
                </c:pt>
                <c:pt idx="34">
                  <c:v>0</c:v>
                </c:pt>
                <c:pt idx="35">
                  <c:v>0</c:v>
                </c:pt>
                <c:pt idx="36">
                  <c:v>1</c:v>
                </c:pt>
                <c:pt idx="37">
                  <c:v>0</c:v>
                </c:pt>
                <c:pt idx="38">
                  <c:v>0</c:v>
                </c:pt>
                <c:pt idx="39">
                  <c:v>0</c:v>
                </c:pt>
                <c:pt idx="40">
                  <c:v>1</c:v>
                </c:pt>
                <c:pt idx="41">
                  <c:v>0</c:v>
                </c:pt>
                <c:pt idx="42">
                  <c:v>0</c:v>
                </c:pt>
                <c:pt idx="43">
                  <c:v>0</c:v>
                </c:pt>
                <c:pt idx="44">
                  <c:v>1</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1</c:v>
                </c:pt>
                <c:pt idx="66">
                  <c:v>0</c:v>
                </c:pt>
                <c:pt idx="67">
                  <c:v>0</c:v>
                </c:pt>
                <c:pt idx="68">
                  <c:v>0</c:v>
                </c:pt>
                <c:pt idx="69">
                  <c:v>0</c:v>
                </c:pt>
                <c:pt idx="70">
                  <c:v>0</c:v>
                </c:pt>
                <c:pt idx="71">
                  <c:v>0</c:v>
                </c:pt>
                <c:pt idx="72">
                  <c:v>1</c:v>
                </c:pt>
                <c:pt idx="73">
                  <c:v>0</c:v>
                </c:pt>
                <c:pt idx="74">
                  <c:v>0</c:v>
                </c:pt>
                <c:pt idx="75">
                  <c:v>3</c:v>
                </c:pt>
                <c:pt idx="76">
                  <c:v>0</c:v>
                </c:pt>
                <c:pt idx="77">
                  <c:v>0</c:v>
                </c:pt>
                <c:pt idx="78">
                  <c:v>0</c:v>
                </c:pt>
                <c:pt idx="79">
                  <c:v>0</c:v>
                </c:pt>
                <c:pt idx="80">
                  <c:v>0</c:v>
                </c:pt>
                <c:pt idx="81">
                  <c:v>0</c:v>
                </c:pt>
                <c:pt idx="82">
                  <c:v>0</c:v>
                </c:pt>
                <c:pt idx="83">
                  <c:v>0</c:v>
                </c:pt>
                <c:pt idx="84">
                  <c:v>0</c:v>
                </c:pt>
                <c:pt idx="85">
                  <c:v>1</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1</c:v>
                </c:pt>
                <c:pt idx="111">
                  <c:v>0</c:v>
                </c:pt>
                <c:pt idx="112">
                  <c:v>0</c:v>
                </c:pt>
                <c:pt idx="113">
                  <c:v>0</c:v>
                </c:pt>
                <c:pt idx="114">
                  <c:v>0</c:v>
                </c:pt>
                <c:pt idx="115">
                  <c:v>0</c:v>
                </c:pt>
                <c:pt idx="116">
                  <c:v>0</c:v>
                </c:pt>
                <c:pt idx="117">
                  <c:v>0</c:v>
                </c:pt>
                <c:pt idx="118">
                  <c:v>0</c:v>
                </c:pt>
                <c:pt idx="119">
                  <c:v>0</c:v>
                </c:pt>
                <c:pt idx="120">
                  <c:v>1</c:v>
                </c:pt>
                <c:pt idx="121">
                  <c:v>0</c:v>
                </c:pt>
                <c:pt idx="122">
                  <c:v>0</c:v>
                </c:pt>
                <c:pt idx="123">
                  <c:v>1</c:v>
                </c:pt>
                <c:pt idx="124">
                  <c:v>0</c:v>
                </c:pt>
                <c:pt idx="125">
                  <c:v>0</c:v>
                </c:pt>
                <c:pt idx="126">
                  <c:v>0</c:v>
                </c:pt>
                <c:pt idx="127">
                  <c:v>0</c:v>
                </c:pt>
                <c:pt idx="128">
                  <c:v>0</c:v>
                </c:pt>
                <c:pt idx="129">
                  <c:v>0</c:v>
                </c:pt>
                <c:pt idx="130">
                  <c:v>0</c:v>
                </c:pt>
                <c:pt idx="131">
                  <c:v>1</c:v>
                </c:pt>
                <c:pt idx="132">
                  <c:v>0</c:v>
                </c:pt>
                <c:pt idx="133">
                  <c:v>0</c:v>
                </c:pt>
                <c:pt idx="134">
                  <c:v>0</c:v>
                </c:pt>
                <c:pt idx="135">
                  <c:v>0</c:v>
                </c:pt>
                <c:pt idx="136">
                  <c:v>6</c:v>
                </c:pt>
                <c:pt idx="137">
                  <c:v>0</c:v>
                </c:pt>
                <c:pt idx="138">
                  <c:v>0</c:v>
                </c:pt>
                <c:pt idx="139">
                  <c:v>0</c:v>
                </c:pt>
                <c:pt idx="140">
                  <c:v>1</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1</c:v>
                </c:pt>
                <c:pt idx="173">
                  <c:v>0</c:v>
                </c:pt>
                <c:pt idx="174">
                  <c:v>3</c:v>
                </c:pt>
                <c:pt idx="175">
                  <c:v>3</c:v>
                </c:pt>
                <c:pt idx="176">
                  <c:v>0</c:v>
                </c:pt>
                <c:pt idx="177">
                  <c:v>0</c:v>
                </c:pt>
                <c:pt idx="178">
                  <c:v>0</c:v>
                </c:pt>
                <c:pt idx="179">
                  <c:v>0</c:v>
                </c:pt>
                <c:pt idx="180">
                  <c:v>0</c:v>
                </c:pt>
                <c:pt idx="181">
                  <c:v>0</c:v>
                </c:pt>
                <c:pt idx="182">
                  <c:v>0</c:v>
                </c:pt>
                <c:pt idx="183">
                  <c:v>0</c:v>
                </c:pt>
                <c:pt idx="184">
                  <c:v>0</c:v>
                </c:pt>
                <c:pt idx="185">
                  <c:v>0</c:v>
                </c:pt>
                <c:pt idx="186">
                  <c:v>0</c:v>
                </c:pt>
                <c:pt idx="187">
                  <c:v>1</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1</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1</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3</c:v>
                </c:pt>
                <c:pt idx="239">
                  <c:v>0</c:v>
                </c:pt>
                <c:pt idx="240">
                  <c:v>0</c:v>
                </c:pt>
                <c:pt idx="241">
                  <c:v>0</c:v>
                </c:pt>
                <c:pt idx="242">
                  <c:v>0</c:v>
                </c:pt>
                <c:pt idx="243">
                  <c:v>0</c:v>
                </c:pt>
                <c:pt idx="244">
                  <c:v>0</c:v>
                </c:pt>
                <c:pt idx="245">
                  <c:v>0</c:v>
                </c:pt>
                <c:pt idx="246">
                  <c:v>0</c:v>
                </c:pt>
                <c:pt idx="247">
                  <c:v>0</c:v>
                </c:pt>
                <c:pt idx="248">
                  <c:v>0</c:v>
                </c:pt>
                <c:pt idx="249">
                  <c:v>0</c:v>
                </c:pt>
                <c:pt idx="250">
                  <c:v>0</c:v>
                </c:pt>
                <c:pt idx="251">
                  <c:v>1</c:v>
                </c:pt>
                <c:pt idx="252">
                  <c:v>0</c:v>
                </c:pt>
                <c:pt idx="253">
                  <c:v>0</c:v>
                </c:pt>
                <c:pt idx="254">
                  <c:v>1</c:v>
                </c:pt>
                <c:pt idx="255">
                  <c:v>0</c:v>
                </c:pt>
                <c:pt idx="256">
                  <c:v>0</c:v>
                </c:pt>
                <c:pt idx="257">
                  <c:v>0</c:v>
                </c:pt>
                <c:pt idx="258">
                  <c:v>1</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5</c:v>
                </c:pt>
                <c:pt idx="275">
                  <c:v>0</c:v>
                </c:pt>
                <c:pt idx="276">
                  <c:v>0</c:v>
                </c:pt>
                <c:pt idx="277">
                  <c:v>0</c:v>
                </c:pt>
                <c:pt idx="278">
                  <c:v>0</c:v>
                </c:pt>
                <c:pt idx="279">
                  <c:v>0</c:v>
                </c:pt>
                <c:pt idx="280">
                  <c:v>0</c:v>
                </c:pt>
                <c:pt idx="281">
                  <c:v>1</c:v>
                </c:pt>
                <c:pt idx="282">
                  <c:v>0</c:v>
                </c:pt>
                <c:pt idx="283">
                  <c:v>0</c:v>
                </c:pt>
                <c:pt idx="284">
                  <c:v>0</c:v>
                </c:pt>
                <c:pt idx="285">
                  <c:v>0</c:v>
                </c:pt>
                <c:pt idx="286">
                  <c:v>1</c:v>
                </c:pt>
                <c:pt idx="287">
                  <c:v>0</c:v>
                </c:pt>
                <c:pt idx="288">
                  <c:v>0</c:v>
                </c:pt>
                <c:pt idx="289">
                  <c:v>0</c:v>
                </c:pt>
                <c:pt idx="290">
                  <c:v>0</c:v>
                </c:pt>
                <c:pt idx="291">
                  <c:v>1</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1</c:v>
                </c:pt>
                <c:pt idx="312">
                  <c:v>0</c:v>
                </c:pt>
                <c:pt idx="313">
                  <c:v>2</c:v>
                </c:pt>
                <c:pt idx="314">
                  <c:v>0</c:v>
                </c:pt>
                <c:pt idx="315">
                  <c:v>0</c:v>
                </c:pt>
                <c:pt idx="316">
                  <c:v>0</c:v>
                </c:pt>
                <c:pt idx="317">
                  <c:v>0</c:v>
                </c:pt>
                <c:pt idx="318">
                  <c:v>0</c:v>
                </c:pt>
                <c:pt idx="319">
                  <c:v>0</c:v>
                </c:pt>
                <c:pt idx="320">
                  <c:v>0</c:v>
                </c:pt>
                <c:pt idx="321">
                  <c:v>0</c:v>
                </c:pt>
                <c:pt idx="322">
                  <c:v>0</c:v>
                </c:pt>
                <c:pt idx="323">
                  <c:v>0</c:v>
                </c:pt>
                <c:pt idx="324">
                  <c:v>0</c:v>
                </c:pt>
                <c:pt idx="325">
                  <c:v>3</c:v>
                </c:pt>
                <c:pt idx="326">
                  <c:v>0</c:v>
                </c:pt>
                <c:pt idx="327">
                  <c:v>0</c:v>
                </c:pt>
                <c:pt idx="328">
                  <c:v>0</c:v>
                </c:pt>
                <c:pt idx="329">
                  <c:v>1</c:v>
                </c:pt>
                <c:pt idx="330">
                  <c:v>1</c:v>
                </c:pt>
                <c:pt idx="331">
                  <c:v>0</c:v>
                </c:pt>
                <c:pt idx="332">
                  <c:v>0</c:v>
                </c:pt>
                <c:pt idx="333">
                  <c:v>0</c:v>
                </c:pt>
                <c:pt idx="334">
                  <c:v>2</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11-5FC5-4B27-A68F-694AF529DADE}"/>
            </c:ext>
          </c:extLst>
        </c:ser>
        <c:ser>
          <c:idx val="17"/>
          <c:order val="17"/>
          <c:tx>
            <c:strRef>
              <c:f>'TD referenet - axe de recherche'!$T$364</c:f>
              <c:strCache>
                <c:ptCount val="1"/>
                <c:pt idx="0">
                  <c:v>Axe Ingénierie agricole, développement d’outils</c:v>
                </c:pt>
              </c:strCache>
            </c:strRef>
          </c:tx>
          <c:spPr>
            <a:solidFill>
              <a:schemeClr val="accent6">
                <a:lumMod val="80000"/>
                <a:lumOff val="20000"/>
              </a:schemeClr>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recherche'!$T$365:$T$718</c:f>
              <c:numCache>
                <c:formatCode>General</c:formatCode>
                <c:ptCount val="353"/>
                <c:pt idx="0">
                  <c:v>0</c:v>
                </c:pt>
                <c:pt idx="1">
                  <c:v>0</c:v>
                </c:pt>
                <c:pt idx="2">
                  <c:v>0</c:v>
                </c:pt>
                <c:pt idx="3">
                  <c:v>0</c:v>
                </c:pt>
                <c:pt idx="4">
                  <c:v>0</c:v>
                </c:pt>
                <c:pt idx="5">
                  <c:v>0</c:v>
                </c:pt>
                <c:pt idx="6">
                  <c:v>0</c:v>
                </c:pt>
                <c:pt idx="7">
                  <c:v>6</c:v>
                </c:pt>
                <c:pt idx="8">
                  <c:v>0</c:v>
                </c:pt>
                <c:pt idx="9">
                  <c:v>0</c:v>
                </c:pt>
                <c:pt idx="10">
                  <c:v>0</c:v>
                </c:pt>
                <c:pt idx="11">
                  <c:v>0</c:v>
                </c:pt>
                <c:pt idx="12">
                  <c:v>4</c:v>
                </c:pt>
                <c:pt idx="13">
                  <c:v>2</c:v>
                </c:pt>
                <c:pt idx="14">
                  <c:v>0</c:v>
                </c:pt>
                <c:pt idx="15">
                  <c:v>0</c:v>
                </c:pt>
                <c:pt idx="16">
                  <c:v>1</c:v>
                </c:pt>
                <c:pt idx="17">
                  <c:v>0</c:v>
                </c:pt>
                <c:pt idx="18">
                  <c:v>0</c:v>
                </c:pt>
                <c:pt idx="19">
                  <c:v>0</c:v>
                </c:pt>
                <c:pt idx="20">
                  <c:v>0</c:v>
                </c:pt>
                <c:pt idx="21">
                  <c:v>0</c:v>
                </c:pt>
                <c:pt idx="22">
                  <c:v>1</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2</c:v>
                </c:pt>
                <c:pt idx="38">
                  <c:v>0</c:v>
                </c:pt>
                <c:pt idx="39">
                  <c:v>0</c:v>
                </c:pt>
                <c:pt idx="40">
                  <c:v>0</c:v>
                </c:pt>
                <c:pt idx="41">
                  <c:v>0</c:v>
                </c:pt>
                <c:pt idx="42">
                  <c:v>0</c:v>
                </c:pt>
                <c:pt idx="43">
                  <c:v>0</c:v>
                </c:pt>
                <c:pt idx="44">
                  <c:v>0</c:v>
                </c:pt>
                <c:pt idx="45">
                  <c:v>0</c:v>
                </c:pt>
                <c:pt idx="46">
                  <c:v>0</c:v>
                </c:pt>
                <c:pt idx="47">
                  <c:v>0</c:v>
                </c:pt>
                <c:pt idx="48">
                  <c:v>0</c:v>
                </c:pt>
                <c:pt idx="49">
                  <c:v>0</c:v>
                </c:pt>
                <c:pt idx="50">
                  <c:v>1</c:v>
                </c:pt>
                <c:pt idx="51">
                  <c:v>0</c:v>
                </c:pt>
                <c:pt idx="52">
                  <c:v>0</c:v>
                </c:pt>
                <c:pt idx="53">
                  <c:v>0</c:v>
                </c:pt>
                <c:pt idx="54">
                  <c:v>0</c:v>
                </c:pt>
                <c:pt idx="55">
                  <c:v>0</c:v>
                </c:pt>
                <c:pt idx="56">
                  <c:v>1</c:v>
                </c:pt>
                <c:pt idx="57">
                  <c:v>0</c:v>
                </c:pt>
                <c:pt idx="58">
                  <c:v>0</c:v>
                </c:pt>
                <c:pt idx="59">
                  <c:v>0</c:v>
                </c:pt>
                <c:pt idx="60">
                  <c:v>0</c:v>
                </c:pt>
                <c:pt idx="61">
                  <c:v>0</c:v>
                </c:pt>
                <c:pt idx="62">
                  <c:v>0</c:v>
                </c:pt>
                <c:pt idx="63">
                  <c:v>0</c:v>
                </c:pt>
                <c:pt idx="64">
                  <c:v>0</c:v>
                </c:pt>
                <c:pt idx="65">
                  <c:v>0</c:v>
                </c:pt>
                <c:pt idx="66">
                  <c:v>0</c:v>
                </c:pt>
                <c:pt idx="67">
                  <c:v>0</c:v>
                </c:pt>
                <c:pt idx="68">
                  <c:v>0</c:v>
                </c:pt>
                <c:pt idx="69">
                  <c:v>1</c:v>
                </c:pt>
                <c:pt idx="70">
                  <c:v>2</c:v>
                </c:pt>
                <c:pt idx="71">
                  <c:v>0</c:v>
                </c:pt>
                <c:pt idx="72">
                  <c:v>0</c:v>
                </c:pt>
                <c:pt idx="73">
                  <c:v>2</c:v>
                </c:pt>
                <c:pt idx="74">
                  <c:v>0</c:v>
                </c:pt>
                <c:pt idx="75">
                  <c:v>1</c:v>
                </c:pt>
                <c:pt idx="76">
                  <c:v>0</c:v>
                </c:pt>
                <c:pt idx="77">
                  <c:v>0</c:v>
                </c:pt>
                <c:pt idx="78">
                  <c:v>0</c:v>
                </c:pt>
                <c:pt idx="79">
                  <c:v>0</c:v>
                </c:pt>
                <c:pt idx="80">
                  <c:v>2</c:v>
                </c:pt>
                <c:pt idx="81">
                  <c:v>0</c:v>
                </c:pt>
                <c:pt idx="82">
                  <c:v>1</c:v>
                </c:pt>
                <c:pt idx="83">
                  <c:v>1</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1</c:v>
                </c:pt>
                <c:pt idx="105">
                  <c:v>0</c:v>
                </c:pt>
                <c:pt idx="106">
                  <c:v>0</c:v>
                </c:pt>
                <c:pt idx="107">
                  <c:v>0</c:v>
                </c:pt>
                <c:pt idx="108">
                  <c:v>7</c:v>
                </c:pt>
                <c:pt idx="109">
                  <c:v>0</c:v>
                </c:pt>
                <c:pt idx="110">
                  <c:v>5</c:v>
                </c:pt>
                <c:pt idx="111">
                  <c:v>0</c:v>
                </c:pt>
                <c:pt idx="112">
                  <c:v>0</c:v>
                </c:pt>
                <c:pt idx="113">
                  <c:v>1</c:v>
                </c:pt>
                <c:pt idx="114">
                  <c:v>0</c:v>
                </c:pt>
                <c:pt idx="115">
                  <c:v>0</c:v>
                </c:pt>
                <c:pt idx="116">
                  <c:v>5</c:v>
                </c:pt>
                <c:pt idx="117">
                  <c:v>0</c:v>
                </c:pt>
                <c:pt idx="118">
                  <c:v>0</c:v>
                </c:pt>
                <c:pt idx="119">
                  <c:v>0</c:v>
                </c:pt>
                <c:pt idx="120">
                  <c:v>0</c:v>
                </c:pt>
                <c:pt idx="121">
                  <c:v>0</c:v>
                </c:pt>
                <c:pt idx="122">
                  <c:v>0</c:v>
                </c:pt>
                <c:pt idx="123">
                  <c:v>0</c:v>
                </c:pt>
                <c:pt idx="124">
                  <c:v>0</c:v>
                </c:pt>
                <c:pt idx="125">
                  <c:v>0</c:v>
                </c:pt>
                <c:pt idx="126">
                  <c:v>0</c:v>
                </c:pt>
                <c:pt idx="127">
                  <c:v>0</c:v>
                </c:pt>
                <c:pt idx="128">
                  <c:v>1</c:v>
                </c:pt>
                <c:pt idx="129">
                  <c:v>1</c:v>
                </c:pt>
                <c:pt idx="130">
                  <c:v>0</c:v>
                </c:pt>
                <c:pt idx="131">
                  <c:v>0</c:v>
                </c:pt>
                <c:pt idx="132">
                  <c:v>0</c:v>
                </c:pt>
                <c:pt idx="133">
                  <c:v>0</c:v>
                </c:pt>
                <c:pt idx="134">
                  <c:v>0</c:v>
                </c:pt>
                <c:pt idx="135">
                  <c:v>0</c:v>
                </c:pt>
                <c:pt idx="136">
                  <c:v>7</c:v>
                </c:pt>
                <c:pt idx="137">
                  <c:v>0</c:v>
                </c:pt>
                <c:pt idx="138">
                  <c:v>3</c:v>
                </c:pt>
                <c:pt idx="139">
                  <c:v>1</c:v>
                </c:pt>
                <c:pt idx="140">
                  <c:v>0</c:v>
                </c:pt>
                <c:pt idx="141">
                  <c:v>2</c:v>
                </c:pt>
                <c:pt idx="142">
                  <c:v>0</c:v>
                </c:pt>
                <c:pt idx="143">
                  <c:v>0</c:v>
                </c:pt>
                <c:pt idx="144">
                  <c:v>0</c:v>
                </c:pt>
                <c:pt idx="145">
                  <c:v>0</c:v>
                </c:pt>
                <c:pt idx="146">
                  <c:v>0</c:v>
                </c:pt>
                <c:pt idx="147">
                  <c:v>1</c:v>
                </c:pt>
                <c:pt idx="148">
                  <c:v>0</c:v>
                </c:pt>
                <c:pt idx="149">
                  <c:v>0</c:v>
                </c:pt>
                <c:pt idx="150">
                  <c:v>0</c:v>
                </c:pt>
                <c:pt idx="151">
                  <c:v>0</c:v>
                </c:pt>
                <c:pt idx="152">
                  <c:v>1</c:v>
                </c:pt>
                <c:pt idx="153">
                  <c:v>0</c:v>
                </c:pt>
                <c:pt idx="154">
                  <c:v>1</c:v>
                </c:pt>
                <c:pt idx="155">
                  <c:v>1</c:v>
                </c:pt>
                <c:pt idx="156">
                  <c:v>0</c:v>
                </c:pt>
                <c:pt idx="157">
                  <c:v>0</c:v>
                </c:pt>
                <c:pt idx="158">
                  <c:v>0</c:v>
                </c:pt>
                <c:pt idx="159">
                  <c:v>1</c:v>
                </c:pt>
                <c:pt idx="160">
                  <c:v>0</c:v>
                </c:pt>
                <c:pt idx="161">
                  <c:v>0</c:v>
                </c:pt>
                <c:pt idx="162">
                  <c:v>0</c:v>
                </c:pt>
                <c:pt idx="163">
                  <c:v>0</c:v>
                </c:pt>
                <c:pt idx="164">
                  <c:v>0</c:v>
                </c:pt>
                <c:pt idx="165">
                  <c:v>0</c:v>
                </c:pt>
                <c:pt idx="166">
                  <c:v>0</c:v>
                </c:pt>
                <c:pt idx="167">
                  <c:v>1</c:v>
                </c:pt>
                <c:pt idx="168">
                  <c:v>0</c:v>
                </c:pt>
                <c:pt idx="169">
                  <c:v>1</c:v>
                </c:pt>
                <c:pt idx="170">
                  <c:v>0</c:v>
                </c:pt>
                <c:pt idx="171">
                  <c:v>0</c:v>
                </c:pt>
                <c:pt idx="172">
                  <c:v>2</c:v>
                </c:pt>
                <c:pt idx="173">
                  <c:v>0</c:v>
                </c:pt>
                <c:pt idx="174">
                  <c:v>1</c:v>
                </c:pt>
                <c:pt idx="175">
                  <c:v>2</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1</c:v>
                </c:pt>
                <c:pt idx="190">
                  <c:v>0</c:v>
                </c:pt>
                <c:pt idx="191">
                  <c:v>0</c:v>
                </c:pt>
                <c:pt idx="192">
                  <c:v>0</c:v>
                </c:pt>
                <c:pt idx="193">
                  <c:v>0</c:v>
                </c:pt>
                <c:pt idx="194">
                  <c:v>0</c:v>
                </c:pt>
                <c:pt idx="195">
                  <c:v>0</c:v>
                </c:pt>
                <c:pt idx="196">
                  <c:v>6</c:v>
                </c:pt>
                <c:pt idx="197">
                  <c:v>0</c:v>
                </c:pt>
                <c:pt idx="198">
                  <c:v>0</c:v>
                </c:pt>
                <c:pt idx="199">
                  <c:v>0</c:v>
                </c:pt>
                <c:pt idx="200">
                  <c:v>1</c:v>
                </c:pt>
                <c:pt idx="201">
                  <c:v>1</c:v>
                </c:pt>
                <c:pt idx="202">
                  <c:v>1</c:v>
                </c:pt>
                <c:pt idx="203">
                  <c:v>1</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1</c:v>
                </c:pt>
                <c:pt idx="220">
                  <c:v>0</c:v>
                </c:pt>
                <c:pt idx="221">
                  <c:v>0</c:v>
                </c:pt>
                <c:pt idx="222">
                  <c:v>0</c:v>
                </c:pt>
                <c:pt idx="223">
                  <c:v>0</c:v>
                </c:pt>
                <c:pt idx="224">
                  <c:v>0</c:v>
                </c:pt>
                <c:pt idx="225">
                  <c:v>1</c:v>
                </c:pt>
                <c:pt idx="226">
                  <c:v>0</c:v>
                </c:pt>
                <c:pt idx="227">
                  <c:v>0</c:v>
                </c:pt>
                <c:pt idx="228">
                  <c:v>0</c:v>
                </c:pt>
                <c:pt idx="229">
                  <c:v>0</c:v>
                </c:pt>
                <c:pt idx="230">
                  <c:v>0</c:v>
                </c:pt>
                <c:pt idx="231">
                  <c:v>2</c:v>
                </c:pt>
                <c:pt idx="232">
                  <c:v>0</c:v>
                </c:pt>
                <c:pt idx="233">
                  <c:v>0</c:v>
                </c:pt>
                <c:pt idx="234">
                  <c:v>0</c:v>
                </c:pt>
                <c:pt idx="235">
                  <c:v>0</c:v>
                </c:pt>
                <c:pt idx="236">
                  <c:v>0</c:v>
                </c:pt>
                <c:pt idx="237">
                  <c:v>1</c:v>
                </c:pt>
                <c:pt idx="238">
                  <c:v>2</c:v>
                </c:pt>
                <c:pt idx="239">
                  <c:v>0</c:v>
                </c:pt>
                <c:pt idx="240">
                  <c:v>4</c:v>
                </c:pt>
                <c:pt idx="241">
                  <c:v>1</c:v>
                </c:pt>
                <c:pt idx="242">
                  <c:v>0</c:v>
                </c:pt>
                <c:pt idx="243">
                  <c:v>0</c:v>
                </c:pt>
                <c:pt idx="244">
                  <c:v>0</c:v>
                </c:pt>
                <c:pt idx="245">
                  <c:v>0</c:v>
                </c:pt>
                <c:pt idx="246">
                  <c:v>1</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1</c:v>
                </c:pt>
                <c:pt idx="262">
                  <c:v>0</c:v>
                </c:pt>
                <c:pt idx="263">
                  <c:v>0</c:v>
                </c:pt>
                <c:pt idx="264">
                  <c:v>0</c:v>
                </c:pt>
                <c:pt idx="265">
                  <c:v>0</c:v>
                </c:pt>
                <c:pt idx="266">
                  <c:v>1</c:v>
                </c:pt>
                <c:pt idx="267">
                  <c:v>0</c:v>
                </c:pt>
                <c:pt idx="268">
                  <c:v>0</c:v>
                </c:pt>
                <c:pt idx="269">
                  <c:v>0</c:v>
                </c:pt>
                <c:pt idx="270">
                  <c:v>0</c:v>
                </c:pt>
                <c:pt idx="271">
                  <c:v>0</c:v>
                </c:pt>
                <c:pt idx="272">
                  <c:v>0</c:v>
                </c:pt>
                <c:pt idx="273">
                  <c:v>0</c:v>
                </c:pt>
                <c:pt idx="274">
                  <c:v>1</c:v>
                </c:pt>
                <c:pt idx="275">
                  <c:v>1</c:v>
                </c:pt>
                <c:pt idx="276">
                  <c:v>0</c:v>
                </c:pt>
                <c:pt idx="277">
                  <c:v>1</c:v>
                </c:pt>
                <c:pt idx="278">
                  <c:v>0</c:v>
                </c:pt>
                <c:pt idx="279">
                  <c:v>3</c:v>
                </c:pt>
                <c:pt idx="280">
                  <c:v>0</c:v>
                </c:pt>
                <c:pt idx="281">
                  <c:v>0</c:v>
                </c:pt>
                <c:pt idx="282">
                  <c:v>0</c:v>
                </c:pt>
                <c:pt idx="283">
                  <c:v>0</c:v>
                </c:pt>
                <c:pt idx="284">
                  <c:v>1</c:v>
                </c:pt>
                <c:pt idx="285">
                  <c:v>0</c:v>
                </c:pt>
                <c:pt idx="286">
                  <c:v>0</c:v>
                </c:pt>
                <c:pt idx="287">
                  <c:v>0</c:v>
                </c:pt>
                <c:pt idx="288">
                  <c:v>1</c:v>
                </c:pt>
                <c:pt idx="289">
                  <c:v>0</c:v>
                </c:pt>
                <c:pt idx="290">
                  <c:v>0</c:v>
                </c:pt>
                <c:pt idx="291">
                  <c:v>0</c:v>
                </c:pt>
                <c:pt idx="292">
                  <c:v>0</c:v>
                </c:pt>
                <c:pt idx="293">
                  <c:v>1</c:v>
                </c:pt>
                <c:pt idx="294">
                  <c:v>0</c:v>
                </c:pt>
                <c:pt idx="295">
                  <c:v>0</c:v>
                </c:pt>
                <c:pt idx="296">
                  <c:v>0</c:v>
                </c:pt>
                <c:pt idx="297">
                  <c:v>0</c:v>
                </c:pt>
                <c:pt idx="298">
                  <c:v>0</c:v>
                </c:pt>
                <c:pt idx="299">
                  <c:v>0</c:v>
                </c:pt>
                <c:pt idx="300">
                  <c:v>0</c:v>
                </c:pt>
                <c:pt idx="301">
                  <c:v>1</c:v>
                </c:pt>
                <c:pt idx="302">
                  <c:v>0</c:v>
                </c:pt>
                <c:pt idx="303">
                  <c:v>0</c:v>
                </c:pt>
                <c:pt idx="304">
                  <c:v>0</c:v>
                </c:pt>
                <c:pt idx="305">
                  <c:v>1</c:v>
                </c:pt>
                <c:pt idx="306">
                  <c:v>0</c:v>
                </c:pt>
                <c:pt idx="307">
                  <c:v>0</c:v>
                </c:pt>
                <c:pt idx="308">
                  <c:v>1</c:v>
                </c:pt>
                <c:pt idx="309">
                  <c:v>0</c:v>
                </c:pt>
                <c:pt idx="310">
                  <c:v>2</c:v>
                </c:pt>
                <c:pt idx="311">
                  <c:v>0</c:v>
                </c:pt>
                <c:pt idx="312">
                  <c:v>0</c:v>
                </c:pt>
                <c:pt idx="313">
                  <c:v>1</c:v>
                </c:pt>
                <c:pt idx="314">
                  <c:v>0</c:v>
                </c:pt>
                <c:pt idx="315">
                  <c:v>0</c:v>
                </c:pt>
                <c:pt idx="316">
                  <c:v>0</c:v>
                </c:pt>
                <c:pt idx="317">
                  <c:v>1</c:v>
                </c:pt>
                <c:pt idx="318">
                  <c:v>1</c:v>
                </c:pt>
                <c:pt idx="319">
                  <c:v>1</c:v>
                </c:pt>
                <c:pt idx="320">
                  <c:v>0</c:v>
                </c:pt>
                <c:pt idx="321">
                  <c:v>0</c:v>
                </c:pt>
                <c:pt idx="322">
                  <c:v>0</c:v>
                </c:pt>
                <c:pt idx="323">
                  <c:v>0</c:v>
                </c:pt>
                <c:pt idx="324">
                  <c:v>0</c:v>
                </c:pt>
                <c:pt idx="325">
                  <c:v>0</c:v>
                </c:pt>
                <c:pt idx="326">
                  <c:v>0</c:v>
                </c:pt>
                <c:pt idx="327">
                  <c:v>0</c:v>
                </c:pt>
                <c:pt idx="328">
                  <c:v>0</c:v>
                </c:pt>
                <c:pt idx="329">
                  <c:v>0</c:v>
                </c:pt>
                <c:pt idx="330">
                  <c:v>1</c:v>
                </c:pt>
                <c:pt idx="331">
                  <c:v>0</c:v>
                </c:pt>
                <c:pt idx="332">
                  <c:v>0</c:v>
                </c:pt>
                <c:pt idx="333">
                  <c:v>0</c:v>
                </c:pt>
                <c:pt idx="334">
                  <c:v>6</c:v>
                </c:pt>
                <c:pt idx="335">
                  <c:v>0</c:v>
                </c:pt>
                <c:pt idx="336">
                  <c:v>0</c:v>
                </c:pt>
                <c:pt idx="337">
                  <c:v>0</c:v>
                </c:pt>
                <c:pt idx="338">
                  <c:v>1</c:v>
                </c:pt>
                <c:pt idx="339">
                  <c:v>0</c:v>
                </c:pt>
                <c:pt idx="340">
                  <c:v>0</c:v>
                </c:pt>
                <c:pt idx="341">
                  <c:v>0</c:v>
                </c:pt>
                <c:pt idx="342">
                  <c:v>0</c:v>
                </c:pt>
                <c:pt idx="343">
                  <c:v>0</c:v>
                </c:pt>
                <c:pt idx="344">
                  <c:v>1</c:v>
                </c:pt>
                <c:pt idx="345">
                  <c:v>0</c:v>
                </c:pt>
                <c:pt idx="346">
                  <c:v>0</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12-5FC5-4B27-A68F-694AF529DADE}"/>
            </c:ext>
          </c:extLst>
        </c:ser>
        <c:ser>
          <c:idx val="18"/>
          <c:order val="18"/>
          <c:tx>
            <c:strRef>
              <c:f>'TD referenet - axe de recherche'!$U$364</c:f>
              <c:strCache>
                <c:ptCount val="1"/>
                <c:pt idx="0">
                  <c:v>Axe Législation</c:v>
                </c:pt>
              </c:strCache>
            </c:strRef>
          </c:tx>
          <c:spPr>
            <a:solidFill>
              <a:schemeClr val="accent1">
                <a:lumMod val="80000"/>
              </a:schemeClr>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recherche'!$U$365:$U$718</c:f>
              <c:numCache>
                <c:formatCode>General</c:formatCode>
                <c:ptCount val="3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1</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1</c:v>
                </c:pt>
                <c:pt idx="268">
                  <c:v>0</c:v>
                </c:pt>
                <c:pt idx="269">
                  <c:v>0</c:v>
                </c:pt>
                <c:pt idx="270">
                  <c:v>0</c:v>
                </c:pt>
                <c:pt idx="271">
                  <c:v>3</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13-5FC5-4B27-A68F-694AF529DADE}"/>
            </c:ext>
          </c:extLst>
        </c:ser>
        <c:ser>
          <c:idx val="19"/>
          <c:order val="19"/>
          <c:tx>
            <c:strRef>
              <c:f>'TD referenet - axe de recherche'!$V$364</c:f>
              <c:strCache>
                <c:ptCount val="1"/>
                <c:pt idx="0">
                  <c:v>Axe Produit phytopharmaceutique autorisé en agriculture biologique</c:v>
                </c:pt>
              </c:strCache>
            </c:strRef>
          </c:tx>
          <c:spPr>
            <a:solidFill>
              <a:schemeClr val="accent2">
                <a:lumMod val="80000"/>
              </a:schemeClr>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recherche'!$V$365:$V$718</c:f>
              <c:numCache>
                <c:formatCode>General</c:formatCode>
                <c:ptCount val="353"/>
                <c:pt idx="0">
                  <c:v>0</c:v>
                </c:pt>
                <c:pt idx="1">
                  <c:v>0</c:v>
                </c:pt>
                <c:pt idx="2">
                  <c:v>0</c:v>
                </c:pt>
                <c:pt idx="3">
                  <c:v>0</c:v>
                </c:pt>
                <c:pt idx="4">
                  <c:v>0</c:v>
                </c:pt>
                <c:pt idx="5">
                  <c:v>0</c:v>
                </c:pt>
                <c:pt idx="6">
                  <c:v>2</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1</c:v>
                </c:pt>
                <c:pt idx="26">
                  <c:v>0</c:v>
                </c:pt>
                <c:pt idx="27">
                  <c:v>0</c:v>
                </c:pt>
                <c:pt idx="28">
                  <c:v>0</c:v>
                </c:pt>
                <c:pt idx="29">
                  <c:v>0</c:v>
                </c:pt>
                <c:pt idx="30">
                  <c:v>0</c:v>
                </c:pt>
                <c:pt idx="31">
                  <c:v>0</c:v>
                </c:pt>
                <c:pt idx="32">
                  <c:v>0</c:v>
                </c:pt>
                <c:pt idx="33">
                  <c:v>0</c:v>
                </c:pt>
                <c:pt idx="34">
                  <c:v>0</c:v>
                </c:pt>
                <c:pt idx="35">
                  <c:v>2</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1</c:v>
                </c:pt>
                <c:pt idx="60">
                  <c:v>1</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2</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1</c:v>
                </c:pt>
                <c:pt idx="146">
                  <c:v>0</c:v>
                </c:pt>
                <c:pt idx="147">
                  <c:v>0</c:v>
                </c:pt>
                <c:pt idx="148">
                  <c:v>0</c:v>
                </c:pt>
                <c:pt idx="149">
                  <c:v>0</c:v>
                </c:pt>
                <c:pt idx="150">
                  <c:v>1</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1</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1</c:v>
                </c:pt>
                <c:pt idx="222">
                  <c:v>0</c:v>
                </c:pt>
                <c:pt idx="223">
                  <c:v>0</c:v>
                </c:pt>
                <c:pt idx="224">
                  <c:v>0</c:v>
                </c:pt>
                <c:pt idx="225">
                  <c:v>0</c:v>
                </c:pt>
                <c:pt idx="226">
                  <c:v>0</c:v>
                </c:pt>
                <c:pt idx="227">
                  <c:v>0</c:v>
                </c:pt>
                <c:pt idx="228">
                  <c:v>1</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1</c:v>
                </c:pt>
                <c:pt idx="256">
                  <c:v>0</c:v>
                </c:pt>
                <c:pt idx="257">
                  <c:v>1</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3</c:v>
                </c:pt>
                <c:pt idx="272">
                  <c:v>0</c:v>
                </c:pt>
                <c:pt idx="273">
                  <c:v>0</c:v>
                </c:pt>
                <c:pt idx="274">
                  <c:v>0</c:v>
                </c:pt>
                <c:pt idx="275">
                  <c:v>0</c:v>
                </c:pt>
                <c:pt idx="276">
                  <c:v>0</c:v>
                </c:pt>
                <c:pt idx="277">
                  <c:v>0</c:v>
                </c:pt>
                <c:pt idx="278">
                  <c:v>0</c:v>
                </c:pt>
                <c:pt idx="279">
                  <c:v>0</c:v>
                </c:pt>
                <c:pt idx="280">
                  <c:v>1</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14-5FC5-4B27-A68F-694AF529DADE}"/>
            </c:ext>
          </c:extLst>
        </c:ser>
        <c:ser>
          <c:idx val="20"/>
          <c:order val="20"/>
          <c:tx>
            <c:strRef>
              <c:f>'TD referenet - axe de recherche'!$W$364</c:f>
              <c:strCache>
                <c:ptCount val="1"/>
                <c:pt idx="0">
                  <c:v>Axe Recherche fondamentale</c:v>
                </c:pt>
              </c:strCache>
            </c:strRef>
          </c:tx>
          <c:spPr>
            <a:solidFill>
              <a:schemeClr val="accent3">
                <a:lumMod val="80000"/>
              </a:schemeClr>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recherche'!$W$365:$W$718</c:f>
              <c:numCache>
                <c:formatCode>General</c:formatCode>
                <c:ptCount val="353"/>
                <c:pt idx="0">
                  <c:v>0</c:v>
                </c:pt>
                <c:pt idx="1">
                  <c:v>0</c:v>
                </c:pt>
                <c:pt idx="2">
                  <c:v>0</c:v>
                </c:pt>
                <c:pt idx="3">
                  <c:v>0</c:v>
                </c:pt>
                <c:pt idx="4">
                  <c:v>0</c:v>
                </c:pt>
                <c:pt idx="5">
                  <c:v>0</c:v>
                </c:pt>
                <c:pt idx="6">
                  <c:v>0</c:v>
                </c:pt>
                <c:pt idx="7">
                  <c:v>1</c:v>
                </c:pt>
                <c:pt idx="8">
                  <c:v>0</c:v>
                </c:pt>
                <c:pt idx="9">
                  <c:v>0</c:v>
                </c:pt>
                <c:pt idx="10">
                  <c:v>0</c:v>
                </c:pt>
                <c:pt idx="11">
                  <c:v>0</c:v>
                </c:pt>
                <c:pt idx="12">
                  <c:v>0</c:v>
                </c:pt>
                <c:pt idx="13">
                  <c:v>0</c:v>
                </c:pt>
                <c:pt idx="14">
                  <c:v>0</c:v>
                </c:pt>
                <c:pt idx="15">
                  <c:v>0</c:v>
                </c:pt>
                <c:pt idx="16">
                  <c:v>4</c:v>
                </c:pt>
                <c:pt idx="17">
                  <c:v>2</c:v>
                </c:pt>
                <c:pt idx="18">
                  <c:v>2</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1</c:v>
                </c:pt>
                <c:pt idx="36">
                  <c:v>0</c:v>
                </c:pt>
                <c:pt idx="37">
                  <c:v>0</c:v>
                </c:pt>
                <c:pt idx="38">
                  <c:v>0</c:v>
                </c:pt>
                <c:pt idx="39">
                  <c:v>0</c:v>
                </c:pt>
                <c:pt idx="40">
                  <c:v>0</c:v>
                </c:pt>
                <c:pt idx="41">
                  <c:v>0</c:v>
                </c:pt>
                <c:pt idx="42">
                  <c:v>0</c:v>
                </c:pt>
                <c:pt idx="43">
                  <c:v>0</c:v>
                </c:pt>
                <c:pt idx="44">
                  <c:v>0</c:v>
                </c:pt>
                <c:pt idx="45">
                  <c:v>0</c:v>
                </c:pt>
                <c:pt idx="46">
                  <c:v>0</c:v>
                </c:pt>
                <c:pt idx="47">
                  <c:v>0</c:v>
                </c:pt>
                <c:pt idx="48">
                  <c:v>4</c:v>
                </c:pt>
                <c:pt idx="49">
                  <c:v>0</c:v>
                </c:pt>
                <c:pt idx="50">
                  <c:v>0</c:v>
                </c:pt>
                <c:pt idx="51">
                  <c:v>0</c:v>
                </c:pt>
                <c:pt idx="52">
                  <c:v>0</c:v>
                </c:pt>
                <c:pt idx="53">
                  <c:v>0</c:v>
                </c:pt>
                <c:pt idx="54">
                  <c:v>0</c:v>
                </c:pt>
                <c:pt idx="55">
                  <c:v>0</c:v>
                </c:pt>
                <c:pt idx="56">
                  <c:v>0</c:v>
                </c:pt>
                <c:pt idx="57">
                  <c:v>1</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3</c:v>
                </c:pt>
                <c:pt idx="73">
                  <c:v>0</c:v>
                </c:pt>
                <c:pt idx="74">
                  <c:v>0</c:v>
                </c:pt>
                <c:pt idx="75">
                  <c:v>0</c:v>
                </c:pt>
                <c:pt idx="76">
                  <c:v>0</c:v>
                </c:pt>
                <c:pt idx="77">
                  <c:v>0</c:v>
                </c:pt>
                <c:pt idx="78">
                  <c:v>0</c:v>
                </c:pt>
                <c:pt idx="79">
                  <c:v>0</c:v>
                </c:pt>
                <c:pt idx="80">
                  <c:v>5</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1</c:v>
                </c:pt>
                <c:pt idx="99">
                  <c:v>0</c:v>
                </c:pt>
                <c:pt idx="100">
                  <c:v>0</c:v>
                </c:pt>
                <c:pt idx="101">
                  <c:v>0</c:v>
                </c:pt>
                <c:pt idx="102">
                  <c:v>0</c:v>
                </c:pt>
                <c:pt idx="103">
                  <c:v>6</c:v>
                </c:pt>
                <c:pt idx="104">
                  <c:v>0</c:v>
                </c:pt>
                <c:pt idx="105">
                  <c:v>0</c:v>
                </c:pt>
                <c:pt idx="106">
                  <c:v>0</c:v>
                </c:pt>
                <c:pt idx="107">
                  <c:v>0</c:v>
                </c:pt>
                <c:pt idx="108">
                  <c:v>7</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1</c:v>
                </c:pt>
                <c:pt idx="161">
                  <c:v>0</c:v>
                </c:pt>
                <c:pt idx="162">
                  <c:v>0</c:v>
                </c:pt>
                <c:pt idx="163">
                  <c:v>0</c:v>
                </c:pt>
                <c:pt idx="164">
                  <c:v>1</c:v>
                </c:pt>
                <c:pt idx="165">
                  <c:v>0</c:v>
                </c:pt>
                <c:pt idx="166">
                  <c:v>0</c:v>
                </c:pt>
                <c:pt idx="167">
                  <c:v>0</c:v>
                </c:pt>
                <c:pt idx="168">
                  <c:v>1</c:v>
                </c:pt>
                <c:pt idx="169">
                  <c:v>0</c:v>
                </c:pt>
                <c:pt idx="170">
                  <c:v>0</c:v>
                </c:pt>
                <c:pt idx="171">
                  <c:v>0</c:v>
                </c:pt>
                <c:pt idx="172">
                  <c:v>0</c:v>
                </c:pt>
                <c:pt idx="173">
                  <c:v>0</c:v>
                </c:pt>
                <c:pt idx="174">
                  <c:v>0</c:v>
                </c:pt>
                <c:pt idx="175">
                  <c:v>0</c:v>
                </c:pt>
                <c:pt idx="176">
                  <c:v>0</c:v>
                </c:pt>
                <c:pt idx="177">
                  <c:v>0</c:v>
                </c:pt>
                <c:pt idx="178">
                  <c:v>0</c:v>
                </c:pt>
                <c:pt idx="179">
                  <c:v>0</c:v>
                </c:pt>
                <c:pt idx="180">
                  <c:v>0</c:v>
                </c:pt>
                <c:pt idx="181">
                  <c:v>2</c:v>
                </c:pt>
                <c:pt idx="182">
                  <c:v>0</c:v>
                </c:pt>
                <c:pt idx="183">
                  <c:v>0</c:v>
                </c:pt>
                <c:pt idx="184">
                  <c:v>0</c:v>
                </c:pt>
                <c:pt idx="185">
                  <c:v>0</c:v>
                </c:pt>
                <c:pt idx="186">
                  <c:v>0</c:v>
                </c:pt>
                <c:pt idx="187">
                  <c:v>0</c:v>
                </c:pt>
                <c:pt idx="188">
                  <c:v>0</c:v>
                </c:pt>
                <c:pt idx="189">
                  <c:v>0</c:v>
                </c:pt>
                <c:pt idx="190">
                  <c:v>0</c:v>
                </c:pt>
                <c:pt idx="191">
                  <c:v>0</c:v>
                </c:pt>
                <c:pt idx="192">
                  <c:v>0</c:v>
                </c:pt>
                <c:pt idx="193">
                  <c:v>0</c:v>
                </c:pt>
                <c:pt idx="194">
                  <c:v>1</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1</c:v>
                </c:pt>
                <c:pt idx="231">
                  <c:v>0</c:v>
                </c:pt>
                <c:pt idx="232">
                  <c:v>0</c:v>
                </c:pt>
                <c:pt idx="233">
                  <c:v>0</c:v>
                </c:pt>
                <c:pt idx="234">
                  <c:v>0</c:v>
                </c:pt>
                <c:pt idx="235">
                  <c:v>0</c:v>
                </c:pt>
                <c:pt idx="236">
                  <c:v>0</c:v>
                </c:pt>
                <c:pt idx="237">
                  <c:v>0</c:v>
                </c:pt>
                <c:pt idx="238">
                  <c:v>0</c:v>
                </c:pt>
                <c:pt idx="239">
                  <c:v>0</c:v>
                </c:pt>
                <c:pt idx="240">
                  <c:v>0</c:v>
                </c:pt>
                <c:pt idx="241">
                  <c:v>2</c:v>
                </c:pt>
                <c:pt idx="242">
                  <c:v>0</c:v>
                </c:pt>
                <c:pt idx="243">
                  <c:v>0</c:v>
                </c:pt>
                <c:pt idx="244">
                  <c:v>0</c:v>
                </c:pt>
                <c:pt idx="245">
                  <c:v>0</c:v>
                </c:pt>
                <c:pt idx="246">
                  <c:v>0</c:v>
                </c:pt>
                <c:pt idx="247">
                  <c:v>1</c:v>
                </c:pt>
                <c:pt idx="248">
                  <c:v>1</c:v>
                </c:pt>
                <c:pt idx="249">
                  <c:v>0</c:v>
                </c:pt>
                <c:pt idx="250">
                  <c:v>0</c:v>
                </c:pt>
                <c:pt idx="251">
                  <c:v>0</c:v>
                </c:pt>
                <c:pt idx="252">
                  <c:v>0</c:v>
                </c:pt>
                <c:pt idx="253">
                  <c:v>0</c:v>
                </c:pt>
                <c:pt idx="254">
                  <c:v>0</c:v>
                </c:pt>
                <c:pt idx="255">
                  <c:v>0</c:v>
                </c:pt>
                <c:pt idx="256">
                  <c:v>0</c:v>
                </c:pt>
                <c:pt idx="257">
                  <c:v>0</c:v>
                </c:pt>
                <c:pt idx="258">
                  <c:v>1</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1</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2</c:v>
                </c:pt>
                <c:pt idx="305">
                  <c:v>0</c:v>
                </c:pt>
                <c:pt idx="306">
                  <c:v>0</c:v>
                </c:pt>
                <c:pt idx="307">
                  <c:v>0</c:v>
                </c:pt>
                <c:pt idx="308">
                  <c:v>0</c:v>
                </c:pt>
                <c:pt idx="309">
                  <c:v>0</c:v>
                </c:pt>
                <c:pt idx="310">
                  <c:v>0</c:v>
                </c:pt>
                <c:pt idx="311">
                  <c:v>0</c:v>
                </c:pt>
                <c:pt idx="312">
                  <c:v>0</c:v>
                </c:pt>
                <c:pt idx="313">
                  <c:v>0</c:v>
                </c:pt>
                <c:pt idx="314">
                  <c:v>0</c:v>
                </c:pt>
                <c:pt idx="315">
                  <c:v>0</c:v>
                </c:pt>
                <c:pt idx="316">
                  <c:v>1</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1</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15-5FC5-4B27-A68F-694AF529DADE}"/>
            </c:ext>
          </c:extLst>
        </c:ser>
        <c:ser>
          <c:idx val="21"/>
          <c:order val="21"/>
          <c:tx>
            <c:strRef>
              <c:f>'TD referenet - axe de recherche'!$X$364</c:f>
              <c:strCache>
                <c:ptCount val="1"/>
                <c:pt idx="0">
                  <c:v>Axe Recherche statistique, bioinformatique</c:v>
                </c:pt>
              </c:strCache>
            </c:strRef>
          </c:tx>
          <c:spPr>
            <a:solidFill>
              <a:schemeClr val="accent4">
                <a:lumMod val="80000"/>
              </a:schemeClr>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recherche'!$X$365:$X$718</c:f>
              <c:numCache>
                <c:formatCode>General</c:formatCode>
                <c:ptCount val="353"/>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1</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c:v>
                </c:pt>
                <c:pt idx="131">
                  <c:v>0</c:v>
                </c:pt>
                <c:pt idx="132">
                  <c:v>0</c:v>
                </c:pt>
                <c:pt idx="133">
                  <c:v>0</c:v>
                </c:pt>
                <c:pt idx="134">
                  <c:v>0</c:v>
                </c:pt>
                <c:pt idx="135">
                  <c:v>0</c:v>
                </c:pt>
                <c:pt idx="136">
                  <c:v>2</c:v>
                </c:pt>
                <c:pt idx="137">
                  <c:v>0</c:v>
                </c:pt>
                <c:pt idx="138">
                  <c:v>0</c:v>
                </c:pt>
                <c:pt idx="139">
                  <c:v>0</c:v>
                </c:pt>
                <c:pt idx="140">
                  <c:v>0</c:v>
                </c:pt>
                <c:pt idx="141">
                  <c:v>1</c:v>
                </c:pt>
                <c:pt idx="142">
                  <c:v>0</c:v>
                </c:pt>
                <c:pt idx="143">
                  <c:v>0</c:v>
                </c:pt>
                <c:pt idx="144">
                  <c:v>0</c:v>
                </c:pt>
                <c:pt idx="145">
                  <c:v>0</c:v>
                </c:pt>
                <c:pt idx="146">
                  <c:v>0</c:v>
                </c:pt>
                <c:pt idx="147">
                  <c:v>0</c:v>
                </c:pt>
                <c:pt idx="148">
                  <c:v>0</c:v>
                </c:pt>
                <c:pt idx="149">
                  <c:v>0</c:v>
                </c:pt>
                <c:pt idx="150">
                  <c:v>1</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1</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1</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1</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1</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16-5FC5-4B27-A68F-694AF529DADE}"/>
            </c:ext>
          </c:extLst>
        </c:ser>
        <c:ser>
          <c:idx val="22"/>
          <c:order val="22"/>
          <c:tx>
            <c:strRef>
              <c:f>'TD referenet - axe de recherche'!$Y$364</c:f>
              <c:strCache>
                <c:ptCount val="1"/>
                <c:pt idx="0">
                  <c:v>Axe Sol et fertilisation : pollution, gestion, qualité, fertilisation, altération</c:v>
                </c:pt>
              </c:strCache>
            </c:strRef>
          </c:tx>
          <c:spPr>
            <a:solidFill>
              <a:schemeClr val="accent5">
                <a:lumMod val="80000"/>
              </a:schemeClr>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recherche'!$Y$365:$Y$718</c:f>
              <c:numCache>
                <c:formatCode>General</c:formatCode>
                <c:ptCount val="353"/>
                <c:pt idx="0">
                  <c:v>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4</c:v>
                </c:pt>
                <c:pt idx="25">
                  <c:v>0</c:v>
                </c:pt>
                <c:pt idx="26">
                  <c:v>0</c:v>
                </c:pt>
                <c:pt idx="27">
                  <c:v>0</c:v>
                </c:pt>
                <c:pt idx="28">
                  <c:v>0</c:v>
                </c:pt>
                <c:pt idx="29">
                  <c:v>2</c:v>
                </c:pt>
                <c:pt idx="30">
                  <c:v>0</c:v>
                </c:pt>
                <c:pt idx="31">
                  <c:v>0</c:v>
                </c:pt>
                <c:pt idx="32">
                  <c:v>0</c:v>
                </c:pt>
                <c:pt idx="33">
                  <c:v>0</c:v>
                </c:pt>
                <c:pt idx="34">
                  <c:v>0</c:v>
                </c:pt>
                <c:pt idx="35">
                  <c:v>0</c:v>
                </c:pt>
                <c:pt idx="36">
                  <c:v>0</c:v>
                </c:pt>
                <c:pt idx="37">
                  <c:v>0</c:v>
                </c:pt>
                <c:pt idx="38">
                  <c:v>0</c:v>
                </c:pt>
                <c:pt idx="39">
                  <c:v>0</c:v>
                </c:pt>
                <c:pt idx="40">
                  <c:v>0</c:v>
                </c:pt>
                <c:pt idx="41">
                  <c:v>1</c:v>
                </c:pt>
                <c:pt idx="42">
                  <c:v>3</c:v>
                </c:pt>
                <c:pt idx="43">
                  <c:v>0</c:v>
                </c:pt>
                <c:pt idx="44">
                  <c:v>0</c:v>
                </c:pt>
                <c:pt idx="45">
                  <c:v>0</c:v>
                </c:pt>
                <c:pt idx="46">
                  <c:v>1</c:v>
                </c:pt>
                <c:pt idx="47">
                  <c:v>0</c:v>
                </c:pt>
                <c:pt idx="48">
                  <c:v>0</c:v>
                </c:pt>
                <c:pt idx="49">
                  <c:v>0</c:v>
                </c:pt>
                <c:pt idx="50">
                  <c:v>0</c:v>
                </c:pt>
                <c:pt idx="51">
                  <c:v>0</c:v>
                </c:pt>
                <c:pt idx="52">
                  <c:v>1</c:v>
                </c:pt>
                <c:pt idx="53">
                  <c:v>0</c:v>
                </c:pt>
                <c:pt idx="54">
                  <c:v>0</c:v>
                </c:pt>
                <c:pt idx="55">
                  <c:v>0</c:v>
                </c:pt>
                <c:pt idx="56">
                  <c:v>0</c:v>
                </c:pt>
                <c:pt idx="57">
                  <c:v>0</c:v>
                </c:pt>
                <c:pt idx="58">
                  <c:v>1</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1</c:v>
                </c:pt>
                <c:pt idx="79">
                  <c:v>0</c:v>
                </c:pt>
                <c:pt idx="80">
                  <c:v>0</c:v>
                </c:pt>
                <c:pt idx="81">
                  <c:v>1</c:v>
                </c:pt>
                <c:pt idx="82">
                  <c:v>0</c:v>
                </c:pt>
                <c:pt idx="83">
                  <c:v>0</c:v>
                </c:pt>
                <c:pt idx="84">
                  <c:v>1</c:v>
                </c:pt>
                <c:pt idx="85">
                  <c:v>0</c:v>
                </c:pt>
                <c:pt idx="86">
                  <c:v>0</c:v>
                </c:pt>
                <c:pt idx="87">
                  <c:v>0</c:v>
                </c:pt>
                <c:pt idx="88">
                  <c:v>0</c:v>
                </c:pt>
                <c:pt idx="89">
                  <c:v>0</c:v>
                </c:pt>
                <c:pt idx="90">
                  <c:v>0</c:v>
                </c:pt>
                <c:pt idx="91">
                  <c:v>0</c:v>
                </c:pt>
                <c:pt idx="92">
                  <c:v>0</c:v>
                </c:pt>
                <c:pt idx="93">
                  <c:v>0</c:v>
                </c:pt>
                <c:pt idx="94">
                  <c:v>0</c:v>
                </c:pt>
                <c:pt idx="95">
                  <c:v>0</c:v>
                </c:pt>
                <c:pt idx="96">
                  <c:v>1</c:v>
                </c:pt>
                <c:pt idx="97">
                  <c:v>0</c:v>
                </c:pt>
                <c:pt idx="98">
                  <c:v>0</c:v>
                </c:pt>
                <c:pt idx="99">
                  <c:v>0</c:v>
                </c:pt>
                <c:pt idx="100">
                  <c:v>0</c:v>
                </c:pt>
                <c:pt idx="101">
                  <c:v>0</c:v>
                </c:pt>
                <c:pt idx="102">
                  <c:v>0</c:v>
                </c:pt>
                <c:pt idx="103">
                  <c:v>1</c:v>
                </c:pt>
                <c:pt idx="104">
                  <c:v>0</c:v>
                </c:pt>
                <c:pt idx="105">
                  <c:v>0</c:v>
                </c:pt>
                <c:pt idx="106">
                  <c:v>0</c:v>
                </c:pt>
                <c:pt idx="107">
                  <c:v>0</c:v>
                </c:pt>
                <c:pt idx="108">
                  <c:v>1</c:v>
                </c:pt>
                <c:pt idx="109">
                  <c:v>0</c:v>
                </c:pt>
                <c:pt idx="110">
                  <c:v>3</c:v>
                </c:pt>
                <c:pt idx="111">
                  <c:v>0</c:v>
                </c:pt>
                <c:pt idx="112">
                  <c:v>0</c:v>
                </c:pt>
                <c:pt idx="113">
                  <c:v>0</c:v>
                </c:pt>
                <c:pt idx="114">
                  <c:v>0</c:v>
                </c:pt>
                <c:pt idx="115">
                  <c:v>0</c:v>
                </c:pt>
                <c:pt idx="116">
                  <c:v>0</c:v>
                </c:pt>
                <c:pt idx="117">
                  <c:v>0</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5</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c:v>
                </c:pt>
                <c:pt idx="155">
                  <c:v>5</c:v>
                </c:pt>
                <c:pt idx="156">
                  <c:v>0</c:v>
                </c:pt>
                <c:pt idx="157">
                  <c:v>0</c:v>
                </c:pt>
                <c:pt idx="158">
                  <c:v>0</c:v>
                </c:pt>
                <c:pt idx="159">
                  <c:v>0</c:v>
                </c:pt>
                <c:pt idx="160">
                  <c:v>0</c:v>
                </c:pt>
                <c:pt idx="161">
                  <c:v>0</c:v>
                </c:pt>
                <c:pt idx="162">
                  <c:v>0</c:v>
                </c:pt>
                <c:pt idx="163">
                  <c:v>0</c:v>
                </c:pt>
                <c:pt idx="164">
                  <c:v>0</c:v>
                </c:pt>
                <c:pt idx="165">
                  <c:v>0</c:v>
                </c:pt>
                <c:pt idx="166">
                  <c:v>1</c:v>
                </c:pt>
                <c:pt idx="167">
                  <c:v>0</c:v>
                </c:pt>
                <c:pt idx="168">
                  <c:v>0</c:v>
                </c:pt>
                <c:pt idx="169">
                  <c:v>1</c:v>
                </c:pt>
                <c:pt idx="170">
                  <c:v>0</c:v>
                </c:pt>
                <c:pt idx="171">
                  <c:v>0</c:v>
                </c:pt>
                <c:pt idx="172">
                  <c:v>0</c:v>
                </c:pt>
                <c:pt idx="173">
                  <c:v>0</c:v>
                </c:pt>
                <c:pt idx="174">
                  <c:v>1</c:v>
                </c:pt>
                <c:pt idx="175">
                  <c:v>6</c:v>
                </c:pt>
                <c:pt idx="176">
                  <c:v>0</c:v>
                </c:pt>
                <c:pt idx="177">
                  <c:v>0</c:v>
                </c:pt>
                <c:pt idx="178">
                  <c:v>0</c:v>
                </c:pt>
                <c:pt idx="179">
                  <c:v>0</c:v>
                </c:pt>
                <c:pt idx="180">
                  <c:v>1</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1</c:v>
                </c:pt>
                <c:pt idx="233">
                  <c:v>0</c:v>
                </c:pt>
                <c:pt idx="234">
                  <c:v>0</c:v>
                </c:pt>
                <c:pt idx="235">
                  <c:v>0</c:v>
                </c:pt>
                <c:pt idx="236">
                  <c:v>0</c:v>
                </c:pt>
                <c:pt idx="237">
                  <c:v>0</c:v>
                </c:pt>
                <c:pt idx="238">
                  <c:v>0</c:v>
                </c:pt>
                <c:pt idx="239">
                  <c:v>0</c:v>
                </c:pt>
                <c:pt idx="240">
                  <c:v>0</c:v>
                </c:pt>
                <c:pt idx="241">
                  <c:v>0</c:v>
                </c:pt>
                <c:pt idx="242">
                  <c:v>2</c:v>
                </c:pt>
                <c:pt idx="243">
                  <c:v>0</c:v>
                </c:pt>
                <c:pt idx="244">
                  <c:v>0</c:v>
                </c:pt>
                <c:pt idx="245">
                  <c:v>0</c:v>
                </c:pt>
                <c:pt idx="246">
                  <c:v>0</c:v>
                </c:pt>
                <c:pt idx="247">
                  <c:v>0</c:v>
                </c:pt>
                <c:pt idx="248">
                  <c:v>0</c:v>
                </c:pt>
                <c:pt idx="249">
                  <c:v>0</c:v>
                </c:pt>
                <c:pt idx="250">
                  <c:v>1</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1</c:v>
                </c:pt>
                <c:pt idx="279">
                  <c:v>0</c:v>
                </c:pt>
                <c:pt idx="280">
                  <c:v>0</c:v>
                </c:pt>
                <c:pt idx="281">
                  <c:v>0</c:v>
                </c:pt>
                <c:pt idx="282">
                  <c:v>1</c:v>
                </c:pt>
                <c:pt idx="283">
                  <c:v>0</c:v>
                </c:pt>
                <c:pt idx="284">
                  <c:v>0</c:v>
                </c:pt>
                <c:pt idx="285">
                  <c:v>0</c:v>
                </c:pt>
                <c:pt idx="286">
                  <c:v>0</c:v>
                </c:pt>
                <c:pt idx="287">
                  <c:v>0</c:v>
                </c:pt>
                <c:pt idx="288">
                  <c:v>0</c:v>
                </c:pt>
                <c:pt idx="289">
                  <c:v>0</c:v>
                </c:pt>
                <c:pt idx="290">
                  <c:v>0</c:v>
                </c:pt>
                <c:pt idx="291">
                  <c:v>0</c:v>
                </c:pt>
                <c:pt idx="292">
                  <c:v>1</c:v>
                </c:pt>
                <c:pt idx="293">
                  <c:v>0</c:v>
                </c:pt>
                <c:pt idx="294">
                  <c:v>0</c:v>
                </c:pt>
                <c:pt idx="295">
                  <c:v>0</c:v>
                </c:pt>
                <c:pt idx="296">
                  <c:v>0</c:v>
                </c:pt>
                <c:pt idx="297">
                  <c:v>0</c:v>
                </c:pt>
                <c:pt idx="298">
                  <c:v>0</c:v>
                </c:pt>
                <c:pt idx="299">
                  <c:v>0</c:v>
                </c:pt>
                <c:pt idx="300">
                  <c:v>0</c:v>
                </c:pt>
                <c:pt idx="301">
                  <c:v>0</c:v>
                </c:pt>
                <c:pt idx="302">
                  <c:v>0</c:v>
                </c:pt>
                <c:pt idx="303">
                  <c:v>0</c:v>
                </c:pt>
                <c:pt idx="304">
                  <c:v>1</c:v>
                </c:pt>
                <c:pt idx="305">
                  <c:v>0</c:v>
                </c:pt>
                <c:pt idx="306">
                  <c:v>0</c:v>
                </c:pt>
                <c:pt idx="307">
                  <c:v>0</c:v>
                </c:pt>
                <c:pt idx="308">
                  <c:v>0</c:v>
                </c:pt>
                <c:pt idx="309">
                  <c:v>0</c:v>
                </c:pt>
                <c:pt idx="310">
                  <c:v>0</c:v>
                </c:pt>
                <c:pt idx="311">
                  <c:v>1</c:v>
                </c:pt>
                <c:pt idx="312">
                  <c:v>0</c:v>
                </c:pt>
                <c:pt idx="313">
                  <c:v>1</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1</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1</c:v>
                </c:pt>
                <c:pt idx="346">
                  <c:v>0</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17-5FC5-4B27-A68F-694AF529DADE}"/>
            </c:ext>
          </c:extLst>
        </c:ser>
        <c:ser>
          <c:idx val="23"/>
          <c:order val="23"/>
          <c:tx>
            <c:strRef>
              <c:f>'TD referenet - axe de recherche'!$Z$364</c:f>
              <c:strCache>
                <c:ptCount val="1"/>
                <c:pt idx="0">
                  <c:v>Axe Technique de lutte alternative</c:v>
                </c:pt>
              </c:strCache>
            </c:strRef>
          </c:tx>
          <c:spPr>
            <a:solidFill>
              <a:schemeClr val="accent6">
                <a:lumMod val="80000"/>
              </a:schemeClr>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recherche'!$Z$365:$Z$718</c:f>
              <c:numCache>
                <c:formatCode>General</c:formatCode>
                <c:ptCount val="353"/>
                <c:pt idx="0">
                  <c:v>4</c:v>
                </c:pt>
                <c:pt idx="1">
                  <c:v>0</c:v>
                </c:pt>
                <c:pt idx="2">
                  <c:v>1</c:v>
                </c:pt>
                <c:pt idx="3">
                  <c:v>3</c:v>
                </c:pt>
                <c:pt idx="4">
                  <c:v>0</c:v>
                </c:pt>
                <c:pt idx="5">
                  <c:v>0</c:v>
                </c:pt>
                <c:pt idx="6">
                  <c:v>0</c:v>
                </c:pt>
                <c:pt idx="7">
                  <c:v>0</c:v>
                </c:pt>
                <c:pt idx="8">
                  <c:v>0</c:v>
                </c:pt>
                <c:pt idx="9">
                  <c:v>3</c:v>
                </c:pt>
                <c:pt idx="10">
                  <c:v>1</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1</c:v>
                </c:pt>
                <c:pt idx="32">
                  <c:v>0</c:v>
                </c:pt>
                <c:pt idx="33">
                  <c:v>0</c:v>
                </c:pt>
                <c:pt idx="34">
                  <c:v>0</c:v>
                </c:pt>
                <c:pt idx="35">
                  <c:v>0</c:v>
                </c:pt>
                <c:pt idx="36">
                  <c:v>0</c:v>
                </c:pt>
                <c:pt idx="37">
                  <c:v>0</c:v>
                </c:pt>
                <c:pt idx="38">
                  <c:v>1</c:v>
                </c:pt>
                <c:pt idx="39">
                  <c:v>0</c:v>
                </c:pt>
                <c:pt idx="40">
                  <c:v>0</c:v>
                </c:pt>
                <c:pt idx="41">
                  <c:v>0</c:v>
                </c:pt>
                <c:pt idx="42">
                  <c:v>0</c:v>
                </c:pt>
                <c:pt idx="43">
                  <c:v>0</c:v>
                </c:pt>
                <c:pt idx="44">
                  <c:v>0</c:v>
                </c:pt>
                <c:pt idx="45">
                  <c:v>0</c:v>
                </c:pt>
                <c:pt idx="46">
                  <c:v>0</c:v>
                </c:pt>
                <c:pt idx="47">
                  <c:v>0</c:v>
                </c:pt>
                <c:pt idx="48">
                  <c:v>8</c:v>
                </c:pt>
                <c:pt idx="49">
                  <c:v>0</c:v>
                </c:pt>
                <c:pt idx="50">
                  <c:v>0</c:v>
                </c:pt>
                <c:pt idx="51">
                  <c:v>0</c:v>
                </c:pt>
                <c:pt idx="52">
                  <c:v>1</c:v>
                </c:pt>
                <c:pt idx="53">
                  <c:v>7</c:v>
                </c:pt>
                <c:pt idx="54">
                  <c:v>0</c:v>
                </c:pt>
                <c:pt idx="55">
                  <c:v>0</c:v>
                </c:pt>
                <c:pt idx="56">
                  <c:v>0</c:v>
                </c:pt>
                <c:pt idx="57">
                  <c:v>0</c:v>
                </c:pt>
                <c:pt idx="58">
                  <c:v>0</c:v>
                </c:pt>
                <c:pt idx="59">
                  <c:v>0</c:v>
                </c:pt>
                <c:pt idx="60">
                  <c:v>0</c:v>
                </c:pt>
                <c:pt idx="61">
                  <c:v>1</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1</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1</c:v>
                </c:pt>
                <c:pt idx="99">
                  <c:v>1</c:v>
                </c:pt>
                <c:pt idx="100">
                  <c:v>0</c:v>
                </c:pt>
                <c:pt idx="101">
                  <c:v>3</c:v>
                </c:pt>
                <c:pt idx="102">
                  <c:v>0</c:v>
                </c:pt>
                <c:pt idx="103">
                  <c:v>0</c:v>
                </c:pt>
                <c:pt idx="104">
                  <c:v>1</c:v>
                </c:pt>
                <c:pt idx="105">
                  <c:v>0</c:v>
                </c:pt>
                <c:pt idx="106">
                  <c:v>0</c:v>
                </c:pt>
                <c:pt idx="107">
                  <c:v>0</c:v>
                </c:pt>
                <c:pt idx="108">
                  <c:v>2</c:v>
                </c:pt>
                <c:pt idx="109">
                  <c:v>0</c:v>
                </c:pt>
                <c:pt idx="110">
                  <c:v>0</c:v>
                </c:pt>
                <c:pt idx="111">
                  <c:v>0</c:v>
                </c:pt>
                <c:pt idx="112">
                  <c:v>1</c:v>
                </c:pt>
                <c:pt idx="113">
                  <c:v>3</c:v>
                </c:pt>
                <c:pt idx="114">
                  <c:v>0</c:v>
                </c:pt>
                <c:pt idx="115">
                  <c:v>0</c:v>
                </c:pt>
                <c:pt idx="116">
                  <c:v>0</c:v>
                </c:pt>
                <c:pt idx="117">
                  <c:v>0</c:v>
                </c:pt>
                <c:pt idx="118">
                  <c:v>0</c:v>
                </c:pt>
                <c:pt idx="119">
                  <c:v>1</c:v>
                </c:pt>
                <c:pt idx="120">
                  <c:v>0</c:v>
                </c:pt>
                <c:pt idx="121">
                  <c:v>0</c:v>
                </c:pt>
                <c:pt idx="122">
                  <c:v>0</c:v>
                </c:pt>
                <c:pt idx="123">
                  <c:v>0</c:v>
                </c:pt>
                <c:pt idx="124">
                  <c:v>0</c:v>
                </c:pt>
                <c:pt idx="125">
                  <c:v>1</c:v>
                </c:pt>
                <c:pt idx="126">
                  <c:v>0</c:v>
                </c:pt>
                <c:pt idx="127">
                  <c:v>2</c:v>
                </c:pt>
                <c:pt idx="128">
                  <c:v>0</c:v>
                </c:pt>
                <c:pt idx="129">
                  <c:v>0</c:v>
                </c:pt>
                <c:pt idx="130">
                  <c:v>0</c:v>
                </c:pt>
                <c:pt idx="131">
                  <c:v>0</c:v>
                </c:pt>
                <c:pt idx="132">
                  <c:v>1</c:v>
                </c:pt>
                <c:pt idx="133">
                  <c:v>0</c:v>
                </c:pt>
                <c:pt idx="134">
                  <c:v>0</c:v>
                </c:pt>
                <c:pt idx="135">
                  <c:v>0</c:v>
                </c:pt>
                <c:pt idx="136">
                  <c:v>1</c:v>
                </c:pt>
                <c:pt idx="137">
                  <c:v>0</c:v>
                </c:pt>
                <c:pt idx="138">
                  <c:v>0</c:v>
                </c:pt>
                <c:pt idx="139">
                  <c:v>1</c:v>
                </c:pt>
                <c:pt idx="140">
                  <c:v>0</c:v>
                </c:pt>
                <c:pt idx="141">
                  <c:v>0</c:v>
                </c:pt>
                <c:pt idx="142">
                  <c:v>0</c:v>
                </c:pt>
                <c:pt idx="143">
                  <c:v>1</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2</c:v>
                </c:pt>
                <c:pt idx="164">
                  <c:v>3</c:v>
                </c:pt>
                <c:pt idx="165">
                  <c:v>0</c:v>
                </c:pt>
                <c:pt idx="166">
                  <c:v>0</c:v>
                </c:pt>
                <c:pt idx="167">
                  <c:v>0</c:v>
                </c:pt>
                <c:pt idx="168">
                  <c:v>0</c:v>
                </c:pt>
                <c:pt idx="169">
                  <c:v>0</c:v>
                </c:pt>
                <c:pt idx="170">
                  <c:v>0</c:v>
                </c:pt>
                <c:pt idx="171">
                  <c:v>0</c:v>
                </c:pt>
                <c:pt idx="172">
                  <c:v>1</c:v>
                </c:pt>
                <c:pt idx="173">
                  <c:v>0</c:v>
                </c:pt>
                <c:pt idx="174">
                  <c:v>0</c:v>
                </c:pt>
                <c:pt idx="175">
                  <c:v>12</c:v>
                </c:pt>
                <c:pt idx="176">
                  <c:v>0</c:v>
                </c:pt>
                <c:pt idx="177">
                  <c:v>1</c:v>
                </c:pt>
                <c:pt idx="178">
                  <c:v>0</c:v>
                </c:pt>
                <c:pt idx="179">
                  <c:v>1</c:v>
                </c:pt>
                <c:pt idx="180">
                  <c:v>0</c:v>
                </c:pt>
                <c:pt idx="181">
                  <c:v>0</c:v>
                </c:pt>
                <c:pt idx="182">
                  <c:v>0</c:v>
                </c:pt>
                <c:pt idx="183">
                  <c:v>0</c:v>
                </c:pt>
                <c:pt idx="184">
                  <c:v>0</c:v>
                </c:pt>
                <c:pt idx="185">
                  <c:v>0</c:v>
                </c:pt>
                <c:pt idx="186">
                  <c:v>0</c:v>
                </c:pt>
                <c:pt idx="187">
                  <c:v>1</c:v>
                </c:pt>
                <c:pt idx="188">
                  <c:v>0</c:v>
                </c:pt>
                <c:pt idx="189">
                  <c:v>0</c:v>
                </c:pt>
                <c:pt idx="190">
                  <c:v>0</c:v>
                </c:pt>
                <c:pt idx="191">
                  <c:v>0</c:v>
                </c:pt>
                <c:pt idx="192">
                  <c:v>0</c:v>
                </c:pt>
                <c:pt idx="193">
                  <c:v>0</c:v>
                </c:pt>
                <c:pt idx="194">
                  <c:v>0</c:v>
                </c:pt>
                <c:pt idx="195">
                  <c:v>0</c:v>
                </c:pt>
                <c:pt idx="196">
                  <c:v>24</c:v>
                </c:pt>
                <c:pt idx="197">
                  <c:v>1</c:v>
                </c:pt>
                <c:pt idx="198">
                  <c:v>0</c:v>
                </c:pt>
                <c:pt idx="199">
                  <c:v>0</c:v>
                </c:pt>
                <c:pt idx="200">
                  <c:v>1</c:v>
                </c:pt>
                <c:pt idx="201">
                  <c:v>0</c:v>
                </c:pt>
                <c:pt idx="202">
                  <c:v>0</c:v>
                </c:pt>
                <c:pt idx="203">
                  <c:v>7</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2</c:v>
                </c:pt>
                <c:pt idx="237">
                  <c:v>0</c:v>
                </c:pt>
                <c:pt idx="238">
                  <c:v>0</c:v>
                </c:pt>
                <c:pt idx="239">
                  <c:v>0</c:v>
                </c:pt>
                <c:pt idx="240">
                  <c:v>0</c:v>
                </c:pt>
                <c:pt idx="241">
                  <c:v>0</c:v>
                </c:pt>
                <c:pt idx="242">
                  <c:v>0</c:v>
                </c:pt>
                <c:pt idx="243">
                  <c:v>0</c:v>
                </c:pt>
                <c:pt idx="244">
                  <c:v>0</c:v>
                </c:pt>
                <c:pt idx="245">
                  <c:v>3</c:v>
                </c:pt>
                <c:pt idx="246">
                  <c:v>0</c:v>
                </c:pt>
                <c:pt idx="247">
                  <c:v>1</c:v>
                </c:pt>
                <c:pt idx="248">
                  <c:v>0</c:v>
                </c:pt>
                <c:pt idx="249">
                  <c:v>0</c:v>
                </c:pt>
                <c:pt idx="250">
                  <c:v>0</c:v>
                </c:pt>
                <c:pt idx="251">
                  <c:v>0</c:v>
                </c:pt>
                <c:pt idx="252">
                  <c:v>0</c:v>
                </c:pt>
                <c:pt idx="253">
                  <c:v>0</c:v>
                </c:pt>
                <c:pt idx="254">
                  <c:v>0</c:v>
                </c:pt>
                <c:pt idx="255">
                  <c:v>0</c:v>
                </c:pt>
                <c:pt idx="256">
                  <c:v>1</c:v>
                </c:pt>
                <c:pt idx="257">
                  <c:v>0</c:v>
                </c:pt>
                <c:pt idx="258">
                  <c:v>0</c:v>
                </c:pt>
                <c:pt idx="259">
                  <c:v>0</c:v>
                </c:pt>
                <c:pt idx="260">
                  <c:v>0</c:v>
                </c:pt>
                <c:pt idx="261">
                  <c:v>1</c:v>
                </c:pt>
                <c:pt idx="262">
                  <c:v>0</c:v>
                </c:pt>
                <c:pt idx="263">
                  <c:v>0</c:v>
                </c:pt>
                <c:pt idx="264">
                  <c:v>0</c:v>
                </c:pt>
                <c:pt idx="265">
                  <c:v>0</c:v>
                </c:pt>
                <c:pt idx="266">
                  <c:v>0</c:v>
                </c:pt>
                <c:pt idx="267">
                  <c:v>0</c:v>
                </c:pt>
                <c:pt idx="268">
                  <c:v>2</c:v>
                </c:pt>
                <c:pt idx="269">
                  <c:v>0</c:v>
                </c:pt>
                <c:pt idx="270">
                  <c:v>0</c:v>
                </c:pt>
                <c:pt idx="271">
                  <c:v>0</c:v>
                </c:pt>
                <c:pt idx="272">
                  <c:v>0</c:v>
                </c:pt>
                <c:pt idx="273">
                  <c:v>0</c:v>
                </c:pt>
                <c:pt idx="274">
                  <c:v>0</c:v>
                </c:pt>
                <c:pt idx="275">
                  <c:v>0</c:v>
                </c:pt>
                <c:pt idx="276">
                  <c:v>2</c:v>
                </c:pt>
                <c:pt idx="277">
                  <c:v>0</c:v>
                </c:pt>
                <c:pt idx="278">
                  <c:v>0</c:v>
                </c:pt>
                <c:pt idx="279">
                  <c:v>1</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1</c:v>
                </c:pt>
                <c:pt idx="301">
                  <c:v>0</c:v>
                </c:pt>
                <c:pt idx="302">
                  <c:v>0</c:v>
                </c:pt>
                <c:pt idx="303">
                  <c:v>0</c:v>
                </c:pt>
                <c:pt idx="304">
                  <c:v>0</c:v>
                </c:pt>
                <c:pt idx="305">
                  <c:v>0</c:v>
                </c:pt>
                <c:pt idx="306">
                  <c:v>0</c:v>
                </c:pt>
                <c:pt idx="307">
                  <c:v>0</c:v>
                </c:pt>
                <c:pt idx="308">
                  <c:v>0</c:v>
                </c:pt>
                <c:pt idx="309">
                  <c:v>0</c:v>
                </c:pt>
                <c:pt idx="310">
                  <c:v>1</c:v>
                </c:pt>
                <c:pt idx="311">
                  <c:v>0</c:v>
                </c:pt>
                <c:pt idx="312">
                  <c:v>1</c:v>
                </c:pt>
                <c:pt idx="313">
                  <c:v>0</c:v>
                </c:pt>
                <c:pt idx="314">
                  <c:v>0</c:v>
                </c:pt>
                <c:pt idx="315">
                  <c:v>0</c:v>
                </c:pt>
                <c:pt idx="316">
                  <c:v>0</c:v>
                </c:pt>
                <c:pt idx="317">
                  <c:v>0</c:v>
                </c:pt>
                <c:pt idx="318">
                  <c:v>0</c:v>
                </c:pt>
                <c:pt idx="319">
                  <c:v>0</c:v>
                </c:pt>
                <c:pt idx="320">
                  <c:v>0</c:v>
                </c:pt>
                <c:pt idx="321">
                  <c:v>0</c:v>
                </c:pt>
                <c:pt idx="322">
                  <c:v>1</c:v>
                </c:pt>
                <c:pt idx="323">
                  <c:v>0</c:v>
                </c:pt>
                <c:pt idx="324">
                  <c:v>0</c:v>
                </c:pt>
                <c:pt idx="325">
                  <c:v>0</c:v>
                </c:pt>
                <c:pt idx="326">
                  <c:v>0</c:v>
                </c:pt>
                <c:pt idx="327">
                  <c:v>0</c:v>
                </c:pt>
                <c:pt idx="328">
                  <c:v>1</c:v>
                </c:pt>
                <c:pt idx="329">
                  <c:v>0</c:v>
                </c:pt>
                <c:pt idx="330">
                  <c:v>0</c:v>
                </c:pt>
                <c:pt idx="331">
                  <c:v>1</c:v>
                </c:pt>
                <c:pt idx="332">
                  <c:v>0</c:v>
                </c:pt>
                <c:pt idx="333">
                  <c:v>0</c:v>
                </c:pt>
                <c:pt idx="334">
                  <c:v>1</c:v>
                </c:pt>
                <c:pt idx="335">
                  <c:v>0</c:v>
                </c:pt>
                <c:pt idx="336">
                  <c:v>2</c:v>
                </c:pt>
                <c:pt idx="337">
                  <c:v>0</c:v>
                </c:pt>
                <c:pt idx="338">
                  <c:v>0</c:v>
                </c:pt>
                <c:pt idx="339">
                  <c:v>0</c:v>
                </c:pt>
                <c:pt idx="340">
                  <c:v>0</c:v>
                </c:pt>
                <c:pt idx="341">
                  <c:v>1</c:v>
                </c:pt>
                <c:pt idx="342">
                  <c:v>0</c:v>
                </c:pt>
                <c:pt idx="343">
                  <c:v>0</c:v>
                </c:pt>
                <c:pt idx="344">
                  <c:v>0</c:v>
                </c:pt>
                <c:pt idx="345">
                  <c:v>0</c:v>
                </c:pt>
                <c:pt idx="346">
                  <c:v>0</c:v>
                </c:pt>
                <c:pt idx="347">
                  <c:v>0</c:v>
                </c:pt>
                <c:pt idx="348">
                  <c:v>0</c:v>
                </c:pt>
                <c:pt idx="349">
                  <c:v>0</c:v>
                </c:pt>
                <c:pt idx="350">
                  <c:v>0</c:v>
                </c:pt>
                <c:pt idx="351">
                  <c:v>1</c:v>
                </c:pt>
                <c:pt idx="352">
                  <c:v>1</c:v>
                </c:pt>
              </c:numCache>
            </c:numRef>
          </c:val>
          <c:extLst>
            <c:ext xmlns:c16="http://schemas.microsoft.com/office/drawing/2014/chart" uri="{C3380CC4-5D6E-409C-BE32-E72D297353CC}">
              <c16:uniqueId val="{00000018-5FC5-4B27-A68F-694AF529DADE}"/>
            </c:ext>
          </c:extLst>
        </c:ser>
        <c:ser>
          <c:idx val="24"/>
          <c:order val="24"/>
          <c:tx>
            <c:strRef>
              <c:f>'TD referenet - axe de recherche'!$AA$364</c:f>
              <c:strCache>
                <c:ptCount val="1"/>
                <c:pt idx="0">
                  <c:v>Axe Utilisation de produit phytopharmaceutique</c:v>
                </c:pt>
              </c:strCache>
            </c:strRef>
          </c:tx>
          <c:spPr>
            <a:solidFill>
              <a:schemeClr val="accent1">
                <a:lumMod val="60000"/>
                <a:lumOff val="40000"/>
              </a:schemeClr>
            </a:solidFill>
            <a:ln>
              <a:noFill/>
            </a:ln>
            <a:effectLst/>
          </c:spPr>
          <c:invertIfNegative val="0"/>
          <c:cat>
            <c:strRef>
              <c:f>'TD referenet - axe de recherche'!$B$365:$B$718</c:f>
              <c:strCache>
                <c:ptCount val="353"/>
                <c:pt idx="0">
                  <c:v>Abras M.</c:v>
                </c:pt>
                <c:pt idx="1">
                  <c:v>Ait Barka E.</c:v>
                </c:pt>
                <c:pt idx="2">
                  <c:v>Alaux P.</c:v>
                </c:pt>
                <c:pt idx="3">
                  <c:v>Aldaghi M.</c:v>
                </c:pt>
                <c:pt idx="4">
                  <c:v>André M.</c:v>
                </c:pt>
                <c:pt idx="5">
                  <c:v>Antoons K.</c:v>
                </c:pt>
                <c:pt idx="6">
                  <c:v>Baes M.</c:v>
                </c:pt>
                <c:pt idx="7">
                  <c:v>Baeten V.</c:v>
                </c:pt>
                <c:pt idx="8">
                  <c:v>Barraud A.</c:v>
                </c:pt>
                <c:pt idx="9">
                  <c:v>Bastiaanse H.</c:v>
                </c:pt>
                <c:pt idx="10">
                  <c:v>Bataille C.</c:v>
                </c:pt>
                <c:pt idx="11">
                  <c:v>Bauvin J.</c:v>
                </c:pt>
                <c:pt idx="12">
                  <c:v>Beaumont B.</c:v>
                </c:pt>
                <c:pt idx="13">
                  <c:v>Bebronne R.</c:v>
                </c:pt>
                <c:pt idx="14">
                  <c:v>Bédard C.</c:v>
                </c:pt>
                <c:pt idx="15">
                  <c:v>Bellon S.</c:v>
                </c:pt>
                <c:pt idx="16">
                  <c:v>Ben Abdallah F.</c:v>
                </c:pt>
                <c:pt idx="17">
                  <c:v>Ben Mahmoud K.</c:v>
                </c:pt>
                <c:pt idx="18">
                  <c:v>Benbya A.</c:v>
                </c:pt>
                <c:pt idx="19">
                  <c:v>Bergmans B.</c:v>
                </c:pt>
                <c:pt idx="20">
                  <c:v>Beriaux E.</c:v>
                </c:pt>
                <c:pt idx="21">
                  <c:v>Bietlot E.</c:v>
                </c:pt>
                <c:pt idx="22">
                  <c:v>Blanchard R.</c:v>
                </c:pt>
                <c:pt idx="23">
                  <c:v>Blecker C.</c:v>
                </c:pt>
                <c:pt idx="24">
                  <c:v>Blondel A.</c:v>
                </c:pt>
                <c:pt idx="25">
                  <c:v>Blondel E.</c:v>
                </c:pt>
                <c:pt idx="26">
                  <c:v>Bontinck A-F.</c:v>
                </c:pt>
                <c:pt idx="27">
                  <c:v>Bontinck C.</c:v>
                </c:pt>
                <c:pt idx="28">
                  <c:v>Bossiroy D.</c:v>
                </c:pt>
                <c:pt idx="29">
                  <c:v>Bouhoulle E.</c:v>
                </c:pt>
                <c:pt idx="30">
                  <c:v>Boulet L.</c:v>
                </c:pt>
                <c:pt idx="31">
                  <c:v>Bragard C.</c:v>
                </c:pt>
                <c:pt idx="32">
                  <c:v>Breulet H.</c:v>
                </c:pt>
                <c:pt idx="33">
                  <c:v>Brouyère S.</c:v>
                </c:pt>
                <c:pt idx="34">
                  <c:v>Brüls J.</c:v>
                </c:pt>
                <c:pt idx="35">
                  <c:v>Bultreys A.</c:v>
                </c:pt>
                <c:pt idx="36">
                  <c:v>Burny P.</c:v>
                </c:pt>
                <c:pt idx="37">
                  <c:v>Buysens C.</c:v>
                </c:pt>
                <c:pt idx="38">
                  <c:v>Cahenzli F.</c:v>
                </c:pt>
                <c:pt idx="39">
                  <c:v>Caille H.</c:v>
                </c:pt>
                <c:pt idx="40">
                  <c:v>Cajot S.</c:v>
                </c:pt>
                <c:pt idx="41">
                  <c:v>Cambier J. F.</c:v>
                </c:pt>
                <c:pt idx="42">
                  <c:v>Campion M.</c:v>
                </c:pt>
                <c:pt idx="43">
                  <c:v>Carion M-C.</c:v>
                </c:pt>
                <c:pt idx="44">
                  <c:v>Carrasco B.</c:v>
                </c:pt>
                <c:pt idx="45">
                  <c:v>Carrola S.</c:v>
                </c:pt>
                <c:pt idx="46">
                  <c:v>Castaldi F.</c:v>
                </c:pt>
                <c:pt idx="47">
                  <c:v>Censier F.</c:v>
                </c:pt>
                <c:pt idx="48">
                  <c:v>César V.</c:v>
                </c:pt>
                <c:pt idx="49">
                  <c:v>Chalon C.</c:v>
                </c:pt>
                <c:pt idx="50">
                  <c:v>Chamberland N.</c:v>
                </c:pt>
                <c:pt idx="51">
                  <c:v>Champon L.</c:v>
                </c:pt>
                <c:pt idx="52">
                  <c:v>Chandelier A.</c:v>
                </c:pt>
                <c:pt idx="53">
                  <c:v>Chavalle S.</c:v>
                </c:pt>
                <c:pt idx="54">
                  <c:v>Cheval J-M.</c:v>
                </c:pt>
                <c:pt idx="55">
                  <c:v>Claessens H.</c:v>
                </c:pt>
                <c:pt idx="56">
                  <c:v>Close O.</c:v>
                </c:pt>
                <c:pt idx="57">
                  <c:v>Colignon B.</c:v>
                </c:pt>
                <c:pt idx="58">
                  <c:v>Colinet G.</c:v>
                </c:pt>
                <c:pt idx="59">
                  <c:v>Coninck E.</c:v>
                </c:pt>
                <c:pt idx="60">
                  <c:v>CORDER</c:v>
                </c:pt>
                <c:pt idx="61">
                  <c:v>Cornelie S.</c:v>
                </c:pt>
                <c:pt idx="62">
                  <c:v>Counet L.</c:v>
                </c:pt>
                <c:pt idx="63">
                  <c:v>Couvreur J. M.</c:v>
                </c:pt>
                <c:pt idx="64">
                  <c:v>CRA-W</c:v>
                </c:pt>
                <c:pt idx="65">
                  <c:v>Crémer S.</c:v>
                </c:pt>
                <c:pt idx="66">
                  <c:v>Crettels L.</c:v>
                </c:pt>
                <c:pt idx="67">
                  <c:v>Crouquet A.</c:v>
                </c:pt>
                <c:pt idx="68">
                  <c:v>Crutzen F.</c:v>
                </c:pt>
                <c:pt idx="69">
                  <c:v>Cruz-Tirado J. P.</c:v>
                </c:pt>
                <c:pt idx="70">
                  <c:v>Curnel Y.</c:v>
                </c:pt>
                <c:pt idx="71">
                  <c:v>Cuvelier R.</c:v>
                </c:pt>
                <c:pt idx="72">
                  <c:v>Daems F.</c:v>
                </c:pt>
                <c:pt idx="73">
                  <c:v>Damiani T.</c:v>
                </c:pt>
                <c:pt idx="74">
                  <c:v>De Laender F.</c:v>
                </c:pt>
                <c:pt idx="75">
                  <c:v>De Neuville M.</c:v>
                </c:pt>
                <c:pt idx="76">
                  <c:v>De Proft M.</c:v>
                </c:pt>
                <c:pt idx="77">
                  <c:v>De Ryckel B.</c:v>
                </c:pt>
                <c:pt idx="78">
                  <c:v>De Tombeur F.</c:v>
                </c:pt>
                <c:pt idx="79">
                  <c:v>De Vos P.</c:v>
                </c:pt>
                <c:pt idx="80">
                  <c:v>Debode F.</c:v>
                </c:pt>
                <c:pt idx="81">
                  <c:v>Declerck S.</c:v>
                </c:pt>
                <c:pt idx="82">
                  <c:v>Defays G.</c:v>
                </c:pt>
                <c:pt idx="83">
                  <c:v>Degré A.</c:v>
                </c:pt>
                <c:pt idx="84">
                  <c:v>Delavaquerie B.</c:v>
                </c:pt>
                <c:pt idx="85">
                  <c:v>Delcour A.</c:v>
                </c:pt>
                <c:pt idx="86">
                  <c:v>Delvaux A.</c:v>
                </c:pt>
                <c:pt idx="87">
                  <c:v>Dendoncker N.</c:v>
                </c:pt>
                <c:pt idx="88">
                  <c:v>Denis A-C.</c:v>
                </c:pt>
                <c:pt idx="89">
                  <c:v>Denis J.</c:v>
                </c:pt>
                <c:pt idx="90">
                  <c:v>Denis V.</c:v>
                </c:pt>
                <c:pt idx="91">
                  <c:v>Desprez S.</c:v>
                </c:pt>
                <c:pt idx="92">
                  <c:v>Detaille R.</c:v>
                </c:pt>
                <c:pt idx="93">
                  <c:v>Devos P.</c:v>
                </c:pt>
                <c:pt idx="94">
                  <c:v>D'hondt B.</c:v>
                </c:pt>
                <c:pt idx="95">
                  <c:v>Domken B.</c:v>
                </c:pt>
                <c:pt idx="96">
                  <c:v>Don A.</c:v>
                </c:pt>
                <c:pt idx="97">
                  <c:v>Drothier S.</c:v>
                </c:pt>
                <c:pt idx="98">
                  <c:v>Druart P.</c:v>
                </c:pt>
                <c:pt idx="99">
                  <c:v>Dubois B.</c:v>
                </c:pt>
                <c:pt idx="100">
                  <c:v>Dufrêne M.</c:v>
                </c:pt>
                <c:pt idx="101">
                  <c:v>Dupuis B.</c:v>
                </c:pt>
                <c:pt idx="102">
                  <c:v>Dupuis B. </c:v>
                </c:pt>
                <c:pt idx="103">
                  <c:v>Durenne B.</c:v>
                </c:pt>
                <c:pt idx="104">
                  <c:v>Duvivier M.</c:v>
                </c:pt>
                <c:pt idx="105">
                  <c:v>EIP-AGRI</c:v>
                </c:pt>
                <c:pt idx="106">
                  <c:v>El Agrebi N.</c:v>
                </c:pt>
                <c:pt idx="107">
                  <c:v>Eliaerts J. </c:v>
                </c:pt>
                <c:pt idx="108">
                  <c:v>Escarnot E.</c:v>
                </c:pt>
                <c:pt idx="109">
                  <c:v>Evi M.</c:v>
                </c:pt>
                <c:pt idx="110">
                  <c:v>Eylenbosch D.</c:v>
                </c:pt>
                <c:pt idx="111">
                  <c:v>Farinelle A.</c:v>
                </c:pt>
                <c:pt idx="112">
                  <c:v>Fassotte C.</c:v>
                </c:pt>
                <c:pt idx="113">
                  <c:v>Faux A. M.</c:v>
                </c:pt>
                <c:pt idx="114">
                  <c:v>Fayet A.</c:v>
                </c:pt>
                <c:pt idx="115">
                  <c:v>Ferber F.</c:v>
                </c:pt>
                <c:pt idx="116">
                  <c:v>Fernandez Pierna J. A.</c:v>
                </c:pt>
                <c:pt idx="117">
                  <c:v>Fernique S.</c:v>
                </c:pt>
                <c:pt idx="118">
                  <c:v>Foucart H.</c:v>
                </c:pt>
                <c:pt idx="119">
                  <c:v>Fourrages Mieux asbl</c:v>
                </c:pt>
                <c:pt idx="120">
                  <c:v>Francis F.</c:v>
                </c:pt>
                <c:pt idx="121">
                  <c:v>Frankinet A.</c:v>
                </c:pt>
                <c:pt idx="122">
                  <c:v>Frippiat C.</c:v>
                </c:pt>
                <c:pt idx="123">
                  <c:v>Froidmont E.</c:v>
                </c:pt>
                <c:pt idx="124">
                  <c:v>Gadenne M.</c:v>
                </c:pt>
                <c:pt idx="125">
                  <c:v>Gaskava-Gustavsson L.</c:v>
                </c:pt>
                <c:pt idx="126">
                  <c:v>Gastiny F.</c:v>
                </c:pt>
                <c:pt idx="127">
                  <c:v>Geerts P.</c:v>
                </c:pt>
                <c:pt idx="128">
                  <c:v>Geloen M.</c:v>
                </c:pt>
                <c:pt idx="129">
                  <c:v>Geneviève M.</c:v>
                </c:pt>
                <c:pt idx="130">
                  <c:v>Georgouli K.</c:v>
                </c:pt>
                <c:pt idx="131">
                  <c:v>Gerin P.</c:v>
                </c:pt>
                <c:pt idx="132">
                  <c:v>Gianfranceschi L.</c:v>
                </c:pt>
                <c:pt idx="133">
                  <c:v>Gilquin J.</c:v>
                </c:pt>
                <c:pt idx="134">
                  <c:v>Giusti A.</c:v>
                </c:pt>
                <c:pt idx="135">
                  <c:v>Godden B.</c:v>
                </c:pt>
                <c:pt idx="136">
                  <c:v>Godin B.</c:v>
                </c:pt>
                <c:pt idx="137">
                  <c:v>Goedefroit T.</c:v>
                </c:pt>
                <c:pt idx="138">
                  <c:v>Goffart D.</c:v>
                </c:pt>
                <c:pt idx="139">
                  <c:v>Goffart J.</c:v>
                </c:pt>
                <c:pt idx="140">
                  <c:v>Goffin B.</c:v>
                </c:pt>
                <c:pt idx="141">
                  <c:v>Gofflot S.</c:v>
                </c:pt>
                <c:pt idx="142">
                  <c:v>Gohy M.</c:v>
                </c:pt>
                <c:pt idx="143">
                  <c:v>Gossiaux L.</c:v>
                </c:pt>
                <c:pt idx="144">
                  <c:v>Gray A.</c:v>
                </c:pt>
                <c:pt idx="145">
                  <c:v>Greenotec asbl</c:v>
                </c:pt>
                <c:pt idx="146">
                  <c:v>Grosjean E.</c:v>
                </c:pt>
                <c:pt idx="147">
                  <c:v>Guanghui S.</c:v>
                </c:pt>
                <c:pt idx="148">
                  <c:v>Guillaume M.</c:v>
                </c:pt>
                <c:pt idx="149">
                  <c:v>Gunasekaran K. S.</c:v>
                </c:pt>
                <c:pt idx="150">
                  <c:v>Habran S.</c:v>
                </c:pt>
                <c:pt idx="151">
                  <c:v>Hallet V.</c:v>
                </c:pt>
                <c:pt idx="152">
                  <c:v>Hallot E.</c:v>
                </c:pt>
                <c:pt idx="153">
                  <c:v>Hance T.</c:v>
                </c:pt>
                <c:pt idx="154">
                  <c:v>Haouche L.</c:v>
                </c:pt>
                <c:pt idx="155">
                  <c:v>Hardy B.</c:v>
                </c:pt>
                <c:pt idx="156">
                  <c:v>Hautier L.</c:v>
                </c:pt>
                <c:pt idx="157">
                  <c:v>Haverkort A. J.</c:v>
                </c:pt>
                <c:pt idx="158">
                  <c:v>Hawotte F.</c:v>
                </c:pt>
                <c:pt idx="159">
                  <c:v>Heens B.</c:v>
                </c:pt>
                <c:pt idx="160">
                  <c:v>Heinesch B.</c:v>
                </c:pt>
                <c:pt idx="161">
                  <c:v>Hellin F.</c:v>
                </c:pt>
                <c:pt idx="162">
                  <c:v>Hennart S.</c:v>
                </c:pt>
                <c:pt idx="163">
                  <c:v>Henriet F.</c:v>
                </c:pt>
                <c:pt idx="164">
                  <c:v>Herremans S.</c:v>
                </c:pt>
                <c:pt idx="165">
                  <c:v>Herz A.</c:v>
                </c:pt>
                <c:pt idx="166">
                  <c:v>Hessel R.</c:v>
                </c:pt>
                <c:pt idx="167">
                  <c:v>Hilde N.</c:v>
                </c:pt>
                <c:pt idx="168">
                  <c:v>Hulin J.</c:v>
                </c:pt>
                <c:pt idx="169">
                  <c:v>Huyghebaert B.</c:v>
                </c:pt>
                <c:pt idx="170">
                  <c:v>Inter'Herbe</c:v>
                </c:pt>
                <c:pt idx="171">
                  <c:v>Jacobs A.</c:v>
                </c:pt>
                <c:pt idx="172">
                  <c:v>Jacquemin G.</c:v>
                </c:pt>
                <c:pt idx="173">
                  <c:v>Jacques P.</c:v>
                </c:pt>
                <c:pt idx="174">
                  <c:v>Jamar D.</c:v>
                </c:pt>
                <c:pt idx="175">
                  <c:v>Jamar L.</c:v>
                </c:pt>
                <c:pt idx="176">
                  <c:v>Jansen J. P.</c:v>
                </c:pt>
                <c:pt idx="177">
                  <c:v>Jijakli H.</c:v>
                </c:pt>
                <c:pt idx="178">
                  <c:v>Joly A.</c:v>
                </c:pt>
                <c:pt idx="179">
                  <c:v>Jorion A.</c:v>
                </c:pt>
                <c:pt idx="180">
                  <c:v>Joris A.</c:v>
                </c:pt>
                <c:pt idx="181">
                  <c:v>Kacem S.</c:v>
                </c:pt>
                <c:pt idx="182">
                  <c:v>Kech C.</c:v>
                </c:pt>
                <c:pt idx="183">
                  <c:v>Kempenaer S.</c:v>
                </c:pt>
                <c:pt idx="184">
                  <c:v>Kervyn T.</c:v>
                </c:pt>
                <c:pt idx="185">
                  <c:v>Kestemont P.</c:v>
                </c:pt>
                <c:pt idx="186">
                  <c:v>Kipling R. P.</c:v>
                </c:pt>
                <c:pt idx="187">
                  <c:v>Knoden D.</c:v>
                </c:pt>
                <c:pt idx="188">
                  <c:v>Krier F.</c:v>
                </c:pt>
                <c:pt idx="189">
                  <c:v>Labreuche J.</c:v>
                </c:pt>
                <c:pt idx="190">
                  <c:v>Lagasse De Locht D.</c:v>
                </c:pt>
                <c:pt idx="191">
                  <c:v>Lagomarsino A.</c:v>
                </c:pt>
                <c:pt idx="192">
                  <c:v>Lamicchane J. R.</c:v>
                </c:pt>
                <c:pt idx="193">
                  <c:v>Landuyt C.</c:v>
                </c:pt>
                <c:pt idx="194">
                  <c:v>Lanterbecq D.</c:v>
                </c:pt>
                <c:pt idx="195">
                  <c:v>Larrinage-Balseiro C.</c:v>
                </c:pt>
                <c:pt idx="196">
                  <c:v>Lateur M.</c:v>
                </c:pt>
                <c:pt idx="197">
                  <c:v>Laurens F.</c:v>
                </c:pt>
                <c:pt idx="198">
                  <c:v>Lebrun P.</c:v>
                </c:pt>
                <c:pt idx="199">
                  <c:v>Leclercq G.</c:v>
                </c:pt>
                <c:pt idx="200">
                  <c:v>Leclercq V.</c:v>
                </c:pt>
                <c:pt idx="201">
                  <c:v>Lecrenier M. C.</c:v>
                </c:pt>
                <c:pt idx="202">
                  <c:v>Lees M.</c:v>
                </c:pt>
                <c:pt idx="203">
                  <c:v>Lefrancq B.</c:v>
                </c:pt>
                <c:pt idx="204">
                  <c:v>Legrain M.</c:v>
                </c:pt>
                <c:pt idx="205">
                  <c:v>Legrève A.</c:v>
                </c:pt>
                <c:pt idx="206">
                  <c:v>Lejeune P.</c:v>
                </c:pt>
                <c:pt idx="207">
                  <c:v>Lenartz F.</c:v>
                </c:pt>
                <c:pt idx="208">
                  <c:v>Leroy D.</c:v>
                </c:pt>
                <c:pt idx="209">
                  <c:v>Leroy Q.</c:v>
                </c:pt>
                <c:pt idx="210">
                  <c:v>Lievens E.</c:v>
                </c:pt>
                <c:pt idx="211">
                  <c:v>Ligot G.</c:v>
                </c:pt>
                <c:pt idx="212">
                  <c:v>Limbourg Q.</c:v>
                </c:pt>
                <c:pt idx="213">
                  <c:v>Linard C.</c:v>
                </c:pt>
                <c:pt idx="214">
                  <c:v>Lippens L.</c:v>
                </c:pt>
                <c:pt idx="215">
                  <c:v>Lorandeau X.</c:v>
                </c:pt>
                <c:pt idx="216">
                  <c:v>Lorenz L. M.</c:v>
                </c:pt>
                <c:pt idx="217">
                  <c:v>Loriers A.</c:v>
                </c:pt>
                <c:pt idx="218">
                  <c:v>Losseau X.</c:v>
                </c:pt>
                <c:pt idx="219">
                  <c:v>Lucau-Danila C.</c:v>
                </c:pt>
                <c:pt idx="220">
                  <c:v>Luxen P.</c:v>
                </c:pt>
                <c:pt idx="221">
                  <c:v>Mabon N.</c:v>
                </c:pt>
                <c:pt idx="222">
                  <c:v>Mabras M.</c:v>
                </c:pt>
                <c:pt idx="223">
                  <c:v>Magein H.</c:v>
                </c:pt>
                <c:pt idx="224">
                  <c:v>Maggi P.</c:v>
                </c:pt>
                <c:pt idx="225">
                  <c:v>Mahieu O.</c:v>
                </c:pt>
                <c:pt idx="226">
                  <c:v>Maistriau G.</c:v>
                </c:pt>
                <c:pt idx="227">
                  <c:v>Maraite H.</c:v>
                </c:pt>
                <c:pt idx="228">
                  <c:v>Marot J.</c:v>
                </c:pt>
                <c:pt idx="229">
                  <c:v>Marot J. </c:v>
                </c:pt>
                <c:pt idx="230">
                  <c:v>Marques E.</c:v>
                </c:pt>
                <c:pt idx="231">
                  <c:v>Massart S.</c:v>
                </c:pt>
                <c:pt idx="232">
                  <c:v>Mastrolonardo G.</c:v>
                </c:pt>
                <c:pt idx="233">
                  <c:v>Mathot M.</c:v>
                </c:pt>
                <c:pt idx="234">
                  <c:v>Mauro S.</c:v>
                </c:pt>
                <c:pt idx="235">
                  <c:v>Mazy K.</c:v>
                </c:pt>
                <c:pt idx="236">
                  <c:v>Mercatoris B.</c:v>
                </c:pt>
                <c:pt idx="237">
                  <c:v>Meurs R. </c:v>
                </c:pt>
                <c:pt idx="238">
                  <c:v>Meza R.</c:v>
                </c:pt>
                <c:pt idx="239">
                  <c:v>Minet I.</c:v>
                </c:pt>
                <c:pt idx="240">
                  <c:v>Minet O.</c:v>
                </c:pt>
                <c:pt idx="241">
                  <c:v>Mingeot D.</c:v>
                </c:pt>
                <c:pt idx="242">
                  <c:v>Minnekeer B.</c:v>
                </c:pt>
                <c:pt idx="243">
                  <c:v>Moarman M. </c:v>
                </c:pt>
                <c:pt idx="244">
                  <c:v>Moiroux N.</c:v>
                </c:pt>
                <c:pt idx="245">
                  <c:v>Morelle M.</c:v>
                </c:pt>
                <c:pt idx="246">
                  <c:v>Mostade O. </c:v>
                </c:pt>
                <c:pt idx="247">
                  <c:v>Muhovski Y.</c:v>
                </c:pt>
                <c:pt idx="248">
                  <c:v>Nagle N.</c:v>
                </c:pt>
                <c:pt idx="249">
                  <c:v>Nguyen B. K.</c:v>
                </c:pt>
                <c:pt idx="250">
                  <c:v>Ninane M.</c:v>
                </c:pt>
                <c:pt idx="251">
                  <c:v>Ninane V.</c:v>
                </c:pt>
                <c:pt idx="252">
                  <c:v>Notebaert B.</c:v>
                </c:pt>
                <c:pt idx="253">
                  <c:v>Notredame B.</c:v>
                </c:pt>
                <c:pt idx="254">
                  <c:v>Nysten A.</c:v>
                </c:pt>
                <c:pt idx="255">
                  <c:v>Obi E.</c:v>
                </c:pt>
                <c:pt idx="256">
                  <c:v>Oger R.</c:v>
                </c:pt>
                <c:pt idx="257">
                  <c:v>Oigeon O.</c:v>
                </c:pt>
                <c:pt idx="258">
                  <c:v>Olaerts H.</c:v>
                </c:pt>
                <c:pt idx="259">
                  <c:v>Olivier T.</c:v>
                </c:pt>
                <c:pt idx="260">
                  <c:v>Parfonry A.</c:v>
                </c:pt>
                <c:pt idx="261">
                  <c:v>Parisi L.</c:v>
                </c:pt>
                <c:pt idx="262">
                  <c:v>Pauly S.</c:v>
                </c:pt>
                <c:pt idx="263">
                  <c:v>Penvern S.</c:v>
                </c:pt>
                <c:pt idx="264">
                  <c:v>Perpete E.</c:v>
                </c:pt>
                <c:pt idx="265">
                  <c:v>Pétiniot A.</c:v>
                </c:pt>
                <c:pt idx="266">
                  <c:v>Petit S.</c:v>
                </c:pt>
                <c:pt idx="267">
                  <c:v>Petrescu-Mag R.</c:v>
                </c:pt>
                <c:pt idx="268">
                  <c:v>Pfiffner L.</c:v>
                </c:pt>
                <c:pt idx="269">
                  <c:v>Philippe A.</c:v>
                </c:pt>
                <c:pt idx="270">
                  <c:v>Phukan D.</c:v>
                </c:pt>
                <c:pt idx="271">
                  <c:v>Pigeon O.</c:v>
                </c:pt>
                <c:pt idx="272">
                  <c:v>Pirard C.</c:v>
                </c:pt>
                <c:pt idx="273">
                  <c:v>Pirard W.</c:v>
                </c:pt>
                <c:pt idx="274">
                  <c:v>Pissard A.</c:v>
                </c:pt>
                <c:pt idx="275">
                  <c:v>Pompeu D.</c:v>
                </c:pt>
                <c:pt idx="276">
                  <c:v>Populer C.</c:v>
                </c:pt>
                <c:pt idx="277">
                  <c:v>Proefstation voor de Groenteteelt (PSKW)</c:v>
                </c:pt>
                <c:pt idx="278">
                  <c:v>Quentin V.</c:v>
                </c:pt>
                <c:pt idx="279">
                  <c:v>Rabier F.</c:v>
                </c:pt>
                <c:pt idx="280">
                  <c:v>Ramesh A.</c:v>
                </c:pt>
                <c:pt idx="281">
                  <c:v>Rémond C.</c:v>
                </c:pt>
                <c:pt idx="282">
                  <c:v>Remy S.</c:v>
                </c:pt>
                <c:pt idx="283">
                  <c:v>Renard J.</c:v>
                </c:pt>
                <c:pt idx="284">
                  <c:v>Renzi F.</c:v>
                </c:pt>
                <c:pt idx="285">
                  <c:v>Robert A.</c:v>
                </c:pt>
                <c:pt idx="286">
                  <c:v>Rodionova O. Ye.</c:v>
                </c:pt>
                <c:pt idx="287">
                  <c:v>Roisin C.</c:v>
                </c:pt>
                <c:pt idx="288">
                  <c:v>Rolot J.</c:v>
                </c:pt>
                <c:pt idx="289">
                  <c:v>Ronchi B.</c:v>
                </c:pt>
                <c:pt idx="290">
                  <c:v>Rondia A.</c:v>
                </c:pt>
                <c:pt idx="291">
                  <c:v>Rondia P.</c:v>
                </c:pt>
                <c:pt idx="292">
                  <c:v>Rosière C.</c:v>
                </c:pt>
                <c:pt idx="293">
                  <c:v>Rosillon D.</c:v>
                </c:pt>
                <c:pt idx="294">
                  <c:v>Rousseau F.</c:v>
                </c:pt>
                <c:pt idx="295">
                  <c:v>Rousseau G.</c:v>
                </c:pt>
                <c:pt idx="296">
                  <c:v>Ruthy I.</c:v>
                </c:pt>
                <c:pt idx="297">
                  <c:v>Ryckmans D.</c:v>
                </c:pt>
                <c:pt idx="298">
                  <c:v>Sallet P.</c:v>
                </c:pt>
                <c:pt idx="299">
                  <c:v>San Martin G.</c:v>
                </c:pt>
                <c:pt idx="300">
                  <c:v>Sansdrap A.</c:v>
                </c:pt>
                <c:pt idx="301">
                  <c:v>Sauzet G.</c:v>
                </c:pt>
                <c:pt idx="302">
                  <c:v>Scheuren M.</c:v>
                </c:pt>
                <c:pt idx="303">
                  <c:v>Schmider F.</c:v>
                </c:pt>
                <c:pt idx="304">
                  <c:v>Schmitz S.</c:v>
                </c:pt>
                <c:pt idx="305">
                  <c:v>Sendin K.</c:v>
                </c:pt>
                <c:pt idx="306">
                  <c:v>Shen G.</c:v>
                </c:pt>
                <c:pt idx="307">
                  <c:v>Sigsgaard L.</c:v>
                </c:pt>
                <c:pt idx="308">
                  <c:v>Sillero A. M.</c:v>
                </c:pt>
                <c:pt idx="309">
                  <c:v>Simon-Delso N.</c:v>
                </c:pt>
                <c:pt idx="310">
                  <c:v>Soete A.</c:v>
                </c:pt>
                <c:pt idx="311">
                  <c:v>SPGE</c:v>
                </c:pt>
                <c:pt idx="312">
                  <c:v>Stevens F.</c:v>
                </c:pt>
                <c:pt idx="313">
                  <c:v>Stilmant D.</c:v>
                </c:pt>
                <c:pt idx="314">
                  <c:v>Stocman F.</c:v>
                </c:pt>
                <c:pt idx="315">
                  <c:v>Tack A.</c:v>
                </c:pt>
                <c:pt idx="316">
                  <c:v>Tahiri A.</c:v>
                </c:pt>
                <c:pt idx="317">
                  <c:v>Tena N.</c:v>
                </c:pt>
                <c:pt idx="318">
                  <c:v>Thilmany F.</c:v>
                </c:pt>
                <c:pt idx="319">
                  <c:v>Tournant L.</c:v>
                </c:pt>
                <c:pt idx="320">
                  <c:v>Tungu P. </c:v>
                </c:pt>
                <c:pt idx="321">
                  <c:v>Tychon B.</c:v>
                </c:pt>
                <c:pt idx="322">
                  <c:v>Van Custem P.</c:v>
                </c:pt>
                <c:pt idx="323">
                  <c:v>Van Dam D.</c:v>
                </c:pt>
                <c:pt idx="324">
                  <c:v>Van Gheluwe M.</c:v>
                </c:pt>
                <c:pt idx="325">
                  <c:v>Van Stappen F.</c:v>
                </c:pt>
                <c:pt idx="326">
                  <c:v>Vanclooster M.</c:v>
                </c:pt>
                <c:pt idx="327">
                  <c:v>Vandecandelaere S.</c:v>
                </c:pt>
                <c:pt idx="328">
                  <c:v>Vandergeten J-P.</c:v>
                </c:pt>
                <c:pt idx="329">
                  <c:v>Vanderschuren H.</c:v>
                </c:pt>
                <c:pt idx="330">
                  <c:v>Vanwindekens F.</c:v>
                </c:pt>
                <c:pt idx="331">
                  <c:v>Vanwynsberghe L.</c:v>
                </c:pt>
                <c:pt idx="332">
                  <c:v>Vergucht S.</c:v>
                </c:pt>
                <c:pt idx="333">
                  <c:v>Verheggen F.</c:v>
                </c:pt>
                <c:pt idx="334">
                  <c:v>Vermeulen P.</c:v>
                </c:pt>
                <c:pt idx="335">
                  <c:v>Vienne M. F.</c:v>
                </c:pt>
                <c:pt idx="336">
                  <c:v>Villette I.</c:v>
                </c:pt>
                <c:pt idx="337">
                  <c:v>Vincent E.</c:v>
                </c:pt>
                <c:pt idx="338">
                  <c:v>Vincke D.</c:v>
                </c:pt>
                <c:pt idx="339">
                  <c:v>Vrebos D.</c:v>
                </c:pt>
                <c:pt idx="340">
                  <c:v>Walrant F.</c:v>
                </c:pt>
                <c:pt idx="341">
                  <c:v>Warlop F. </c:v>
                </c:pt>
                <c:pt idx="342">
                  <c:v>Watillon B.</c:v>
                </c:pt>
                <c:pt idx="343">
                  <c:v>Wauters A.</c:v>
                </c:pt>
                <c:pt idx="344">
                  <c:v>Wavreille J.</c:v>
                </c:pt>
                <c:pt idx="345">
                  <c:v>Webb S.</c:v>
                </c:pt>
                <c:pt idx="346">
                  <c:v>Weickmans B.</c:v>
                </c:pt>
                <c:pt idx="347">
                  <c:v>Werrie PY.</c:v>
                </c:pt>
                <c:pt idx="348">
                  <c:v>Wolf P.</c:v>
                </c:pt>
                <c:pt idx="349">
                  <c:v>Wouez D.</c:v>
                </c:pt>
                <c:pt idx="350">
                  <c:v>Yadav R.</c:v>
                </c:pt>
                <c:pt idx="351">
                  <c:v>Yahouedo G.</c:v>
                </c:pt>
                <c:pt idx="352">
                  <c:v>Zhou M-X.</c:v>
                </c:pt>
              </c:strCache>
            </c:strRef>
          </c:cat>
          <c:val>
            <c:numRef>
              <c:f>'TD referenet - axe de recherche'!$AA$365:$AA$718</c:f>
              <c:numCache>
                <c:formatCode>General</c:formatCode>
                <c:ptCount val="3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1</c:v>
                </c:pt>
                <c:pt idx="46">
                  <c:v>0</c:v>
                </c:pt>
                <c:pt idx="47">
                  <c:v>0</c:v>
                </c:pt>
                <c:pt idx="48">
                  <c:v>0</c:v>
                </c:pt>
                <c:pt idx="49">
                  <c:v>0</c:v>
                </c:pt>
                <c:pt idx="50">
                  <c:v>0</c:v>
                </c:pt>
                <c:pt idx="51">
                  <c:v>0</c:v>
                </c:pt>
                <c:pt idx="52">
                  <c:v>0</c:v>
                </c:pt>
                <c:pt idx="53">
                  <c:v>1</c:v>
                </c:pt>
                <c:pt idx="54">
                  <c:v>0</c:v>
                </c:pt>
                <c:pt idx="55">
                  <c:v>0</c:v>
                </c:pt>
                <c:pt idx="56">
                  <c:v>0</c:v>
                </c:pt>
                <c:pt idx="57">
                  <c:v>0</c:v>
                </c:pt>
                <c:pt idx="58">
                  <c:v>0</c:v>
                </c:pt>
                <c:pt idx="59">
                  <c:v>0</c:v>
                </c:pt>
                <c:pt idx="60">
                  <c:v>3</c:v>
                </c:pt>
                <c:pt idx="61">
                  <c:v>0</c:v>
                </c:pt>
                <c:pt idx="62">
                  <c:v>1</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2</c:v>
                </c:pt>
                <c:pt idx="80">
                  <c:v>0</c:v>
                </c:pt>
                <c:pt idx="81">
                  <c:v>0</c:v>
                </c:pt>
                <c:pt idx="82">
                  <c:v>1</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3</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1</c:v>
                </c:pt>
                <c:pt idx="170">
                  <c:v>0</c:v>
                </c:pt>
                <c:pt idx="171">
                  <c:v>0</c:v>
                </c:pt>
                <c:pt idx="172">
                  <c:v>0</c:v>
                </c:pt>
                <c:pt idx="173">
                  <c:v>0</c:v>
                </c:pt>
                <c:pt idx="174">
                  <c:v>0</c:v>
                </c:pt>
                <c:pt idx="175">
                  <c:v>10</c:v>
                </c:pt>
                <c:pt idx="176">
                  <c:v>3</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3</c:v>
                </c:pt>
                <c:pt idx="211">
                  <c:v>0</c:v>
                </c:pt>
                <c:pt idx="212">
                  <c:v>3</c:v>
                </c:pt>
                <c:pt idx="213">
                  <c:v>0</c:v>
                </c:pt>
                <c:pt idx="214">
                  <c:v>0</c:v>
                </c:pt>
                <c:pt idx="215">
                  <c:v>0</c:v>
                </c:pt>
                <c:pt idx="216">
                  <c:v>1</c:v>
                </c:pt>
                <c:pt idx="217">
                  <c:v>0</c:v>
                </c:pt>
                <c:pt idx="218">
                  <c:v>0</c:v>
                </c:pt>
                <c:pt idx="219">
                  <c:v>0</c:v>
                </c:pt>
                <c:pt idx="220">
                  <c:v>0</c:v>
                </c:pt>
                <c:pt idx="221">
                  <c:v>0</c:v>
                </c:pt>
                <c:pt idx="222">
                  <c:v>0</c:v>
                </c:pt>
                <c:pt idx="223">
                  <c:v>0</c:v>
                </c:pt>
                <c:pt idx="224">
                  <c:v>0</c:v>
                </c:pt>
                <c:pt idx="225">
                  <c:v>0</c:v>
                </c:pt>
                <c:pt idx="226">
                  <c:v>0</c:v>
                </c:pt>
                <c:pt idx="227">
                  <c:v>3</c:v>
                </c:pt>
                <c:pt idx="228">
                  <c:v>0</c:v>
                </c:pt>
                <c:pt idx="229">
                  <c:v>1</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1</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2</c:v>
                </c:pt>
                <c:pt idx="272">
                  <c:v>0</c:v>
                </c:pt>
                <c:pt idx="273">
                  <c:v>0</c:v>
                </c:pt>
                <c:pt idx="274">
                  <c:v>1</c:v>
                </c:pt>
                <c:pt idx="275">
                  <c:v>0</c:v>
                </c:pt>
                <c:pt idx="276">
                  <c:v>0</c:v>
                </c:pt>
                <c:pt idx="277">
                  <c:v>0</c:v>
                </c:pt>
                <c:pt idx="278">
                  <c:v>0</c:v>
                </c:pt>
                <c:pt idx="279">
                  <c:v>0</c:v>
                </c:pt>
                <c:pt idx="280">
                  <c:v>0</c:v>
                </c:pt>
                <c:pt idx="281">
                  <c:v>0</c:v>
                </c:pt>
                <c:pt idx="282">
                  <c:v>0</c:v>
                </c:pt>
                <c:pt idx="283">
                  <c:v>1</c:v>
                </c:pt>
                <c:pt idx="284">
                  <c:v>0</c:v>
                </c:pt>
                <c:pt idx="285">
                  <c:v>0</c:v>
                </c:pt>
                <c:pt idx="286">
                  <c:v>0</c:v>
                </c:pt>
                <c:pt idx="287">
                  <c:v>1</c:v>
                </c:pt>
                <c:pt idx="288">
                  <c:v>1</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1</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1</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3</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numCache>
            </c:numRef>
          </c:val>
          <c:extLst>
            <c:ext xmlns:c16="http://schemas.microsoft.com/office/drawing/2014/chart" uri="{C3380CC4-5D6E-409C-BE32-E72D297353CC}">
              <c16:uniqueId val="{00000061-5FC5-4B27-A68F-694AF529DADE}"/>
            </c:ext>
          </c:extLst>
        </c:ser>
        <c:dLbls>
          <c:showLegendKey val="0"/>
          <c:showVal val="0"/>
          <c:showCatName val="0"/>
          <c:showSerName val="0"/>
          <c:showPercent val="0"/>
          <c:showBubbleSize val="0"/>
        </c:dLbls>
        <c:gapWidth val="150"/>
        <c:overlap val="100"/>
        <c:axId val="607482272"/>
        <c:axId val="607478944"/>
      </c:barChart>
      <c:catAx>
        <c:axId val="607482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478944"/>
        <c:crosses val="autoZero"/>
        <c:auto val="1"/>
        <c:lblAlgn val="ctr"/>
        <c:lblOffset val="100"/>
        <c:noMultiLvlLbl val="0"/>
      </c:catAx>
      <c:valAx>
        <c:axId val="607478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482272"/>
        <c:crosses val="autoZero"/>
        <c:crossBetween val="between"/>
      </c:valAx>
      <c:spPr>
        <a:noFill/>
        <a:ln>
          <a:noFill/>
        </a:ln>
        <a:effectLst/>
      </c:spPr>
    </c:plotArea>
    <c:legend>
      <c:legendPos val="r"/>
      <c:layout>
        <c:manualLayout>
          <c:xMode val="edge"/>
          <c:yMode val="edge"/>
          <c:x val="0.88313992830026555"/>
          <c:y val="5.6852350829899465E-2"/>
          <c:w val="0.11620640139281831"/>
          <c:h val="0.903532937528492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[20220425_CADASTRESEM.xlsx]TD - referent - organisme - axe!Tableau croisé dynamique11</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594237144716221E-2"/>
          <c:y val="2.8245320260722094E-2"/>
          <c:w val="0.60326244311217059"/>
          <c:h val="0.72736899102333674"/>
        </c:manualLayout>
      </c:layout>
      <c:barChart>
        <c:barDir val="col"/>
        <c:grouping val="stacked"/>
        <c:varyColors val="0"/>
        <c:ser>
          <c:idx val="0"/>
          <c:order val="0"/>
          <c:tx>
            <c:strRef>
              <c:f>'TD - referent - organisme - axe'!$T$71</c:f>
              <c:strCache>
                <c:ptCount val="1"/>
                <c:pt idx="0">
                  <c:v>Axe Biopesticide, biocontrôle, agriculture biologique</c:v>
                </c:pt>
              </c:strCache>
            </c:strRef>
          </c:tx>
          <c:spPr>
            <a:solidFill>
              <a:schemeClr val="accent1">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axe'!$T$72:$T$130</c:f>
              <c:numCache>
                <c:formatCode>General</c:formatCode>
                <c:ptCount val="58"/>
                <c:pt idx="0">
                  <c:v>0</c:v>
                </c:pt>
                <c:pt idx="1">
                  <c:v>0</c:v>
                </c:pt>
                <c:pt idx="2">
                  <c:v>0</c:v>
                </c:pt>
                <c:pt idx="3">
                  <c:v>0</c:v>
                </c:pt>
                <c:pt idx="4">
                  <c:v>0</c:v>
                </c:pt>
                <c:pt idx="5">
                  <c:v>0</c:v>
                </c:pt>
                <c:pt idx="6">
                  <c:v>0</c:v>
                </c:pt>
                <c:pt idx="7">
                  <c:v>1</c:v>
                </c:pt>
                <c:pt idx="8">
                  <c:v>0</c:v>
                </c:pt>
                <c:pt idx="9">
                  <c:v>0</c:v>
                </c:pt>
                <c:pt idx="10">
                  <c:v>1</c:v>
                </c:pt>
                <c:pt idx="11">
                  <c:v>0</c:v>
                </c:pt>
                <c:pt idx="12">
                  <c:v>0</c:v>
                </c:pt>
                <c:pt idx="13">
                  <c:v>0</c:v>
                </c:pt>
                <c:pt idx="14">
                  <c:v>0</c:v>
                </c:pt>
                <c:pt idx="15">
                  <c:v>0</c:v>
                </c:pt>
                <c:pt idx="16">
                  <c:v>0</c:v>
                </c:pt>
                <c:pt idx="17">
                  <c:v>28</c:v>
                </c:pt>
                <c:pt idx="18">
                  <c:v>0</c:v>
                </c:pt>
                <c:pt idx="19">
                  <c:v>0</c:v>
                </c:pt>
                <c:pt idx="20">
                  <c:v>0</c:v>
                </c:pt>
                <c:pt idx="21">
                  <c:v>0</c:v>
                </c:pt>
                <c:pt idx="22">
                  <c:v>0</c:v>
                </c:pt>
                <c:pt idx="23">
                  <c:v>0</c:v>
                </c:pt>
                <c:pt idx="24">
                  <c:v>0</c:v>
                </c:pt>
                <c:pt idx="25">
                  <c:v>0</c:v>
                </c:pt>
                <c:pt idx="26">
                  <c:v>1</c:v>
                </c:pt>
                <c:pt idx="27">
                  <c:v>0</c:v>
                </c:pt>
                <c:pt idx="28">
                  <c:v>0</c:v>
                </c:pt>
                <c:pt idx="29">
                  <c:v>0</c:v>
                </c:pt>
                <c:pt idx="30">
                  <c:v>1</c:v>
                </c:pt>
                <c:pt idx="31">
                  <c:v>0</c:v>
                </c:pt>
                <c:pt idx="32">
                  <c:v>0</c:v>
                </c:pt>
                <c:pt idx="33">
                  <c:v>0</c:v>
                </c:pt>
                <c:pt idx="34">
                  <c:v>1</c:v>
                </c:pt>
                <c:pt idx="35">
                  <c:v>0</c:v>
                </c:pt>
                <c:pt idx="36">
                  <c:v>0</c:v>
                </c:pt>
                <c:pt idx="37">
                  <c:v>0</c:v>
                </c:pt>
                <c:pt idx="38">
                  <c:v>0</c:v>
                </c:pt>
                <c:pt idx="39">
                  <c:v>1</c:v>
                </c:pt>
                <c:pt idx="40">
                  <c:v>0</c:v>
                </c:pt>
                <c:pt idx="41">
                  <c:v>0</c:v>
                </c:pt>
                <c:pt idx="42">
                  <c:v>0</c:v>
                </c:pt>
                <c:pt idx="43">
                  <c:v>0</c:v>
                </c:pt>
                <c:pt idx="44">
                  <c:v>0</c:v>
                </c:pt>
                <c:pt idx="45">
                  <c:v>0</c:v>
                </c:pt>
                <c:pt idx="46">
                  <c:v>0</c:v>
                </c:pt>
                <c:pt idx="47">
                  <c:v>0</c:v>
                </c:pt>
                <c:pt idx="48">
                  <c:v>0</c:v>
                </c:pt>
                <c:pt idx="49">
                  <c:v>0</c:v>
                </c:pt>
                <c:pt idx="50">
                  <c:v>1</c:v>
                </c:pt>
                <c:pt idx="51">
                  <c:v>2</c:v>
                </c:pt>
                <c:pt idx="52">
                  <c:v>1</c:v>
                </c:pt>
                <c:pt idx="53">
                  <c:v>0</c:v>
                </c:pt>
                <c:pt idx="54">
                  <c:v>2</c:v>
                </c:pt>
                <c:pt idx="55">
                  <c:v>1</c:v>
                </c:pt>
                <c:pt idx="56">
                  <c:v>0</c:v>
                </c:pt>
                <c:pt idx="57">
                  <c:v>0</c:v>
                </c:pt>
              </c:numCache>
            </c:numRef>
          </c:val>
          <c:extLst>
            <c:ext xmlns:c16="http://schemas.microsoft.com/office/drawing/2014/chart" uri="{C3380CC4-5D6E-409C-BE32-E72D297353CC}">
              <c16:uniqueId val="{00000000-631D-4DD1-8FB7-CF68DCB564BB}"/>
            </c:ext>
          </c:extLst>
        </c:ser>
        <c:ser>
          <c:idx val="1"/>
          <c:order val="1"/>
          <c:tx>
            <c:strRef>
              <c:f>'TD - referent - organisme - axe'!$U$71</c:f>
              <c:strCache>
                <c:ptCount val="1"/>
                <c:pt idx="0">
                  <c:v>Axe Contrôle des maladies, gestion des ravageurs</c:v>
                </c:pt>
              </c:strCache>
            </c:strRef>
          </c:tx>
          <c:spPr>
            <a:solidFill>
              <a:schemeClr val="accent2">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axe'!$U$72:$U$130</c:f>
              <c:numCache>
                <c:formatCode>General</c:formatCode>
                <c:ptCount val="58"/>
                <c:pt idx="0">
                  <c:v>0</c:v>
                </c:pt>
                <c:pt idx="1">
                  <c:v>0</c:v>
                </c:pt>
                <c:pt idx="2">
                  <c:v>0</c:v>
                </c:pt>
                <c:pt idx="3">
                  <c:v>0</c:v>
                </c:pt>
                <c:pt idx="4">
                  <c:v>0</c:v>
                </c:pt>
                <c:pt idx="5">
                  <c:v>0</c:v>
                </c:pt>
                <c:pt idx="6">
                  <c:v>0</c:v>
                </c:pt>
                <c:pt idx="7">
                  <c:v>0</c:v>
                </c:pt>
                <c:pt idx="8">
                  <c:v>1</c:v>
                </c:pt>
                <c:pt idx="9">
                  <c:v>0</c:v>
                </c:pt>
                <c:pt idx="10">
                  <c:v>0</c:v>
                </c:pt>
                <c:pt idx="11">
                  <c:v>0</c:v>
                </c:pt>
                <c:pt idx="12">
                  <c:v>0</c:v>
                </c:pt>
                <c:pt idx="13">
                  <c:v>0</c:v>
                </c:pt>
                <c:pt idx="14">
                  <c:v>0</c:v>
                </c:pt>
                <c:pt idx="15">
                  <c:v>0</c:v>
                </c:pt>
                <c:pt idx="16">
                  <c:v>0</c:v>
                </c:pt>
                <c:pt idx="17">
                  <c:v>34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1</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5</c:v>
                </c:pt>
                <c:pt idx="51">
                  <c:v>0</c:v>
                </c:pt>
                <c:pt idx="52">
                  <c:v>0</c:v>
                </c:pt>
                <c:pt idx="53">
                  <c:v>0</c:v>
                </c:pt>
                <c:pt idx="54">
                  <c:v>1</c:v>
                </c:pt>
                <c:pt idx="55">
                  <c:v>0</c:v>
                </c:pt>
                <c:pt idx="56">
                  <c:v>0</c:v>
                </c:pt>
                <c:pt idx="57">
                  <c:v>0</c:v>
                </c:pt>
              </c:numCache>
            </c:numRef>
          </c:val>
          <c:extLst>
            <c:ext xmlns:c16="http://schemas.microsoft.com/office/drawing/2014/chart" uri="{C3380CC4-5D6E-409C-BE32-E72D297353CC}">
              <c16:uniqueId val="{00000001-631D-4DD1-8FB7-CF68DCB564BB}"/>
            </c:ext>
          </c:extLst>
        </c:ser>
        <c:ser>
          <c:idx val="2"/>
          <c:order val="2"/>
          <c:tx>
            <c:strRef>
              <c:f>'TD - referent - organisme - axe'!$V$71</c:f>
              <c:strCache>
                <c:ptCount val="1"/>
                <c:pt idx="0">
                  <c:v>Axe Encadrement, conseil, valorisation</c:v>
                </c:pt>
              </c:strCache>
            </c:strRef>
          </c:tx>
          <c:spPr>
            <a:solidFill>
              <a:schemeClr val="accent3">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axe'!$V$72:$V$130</c:f>
              <c:numCache>
                <c:formatCode>General</c:formatCode>
                <c:ptCount val="58"/>
                <c:pt idx="0">
                  <c:v>1</c:v>
                </c:pt>
                <c:pt idx="1">
                  <c:v>0</c:v>
                </c:pt>
                <c:pt idx="2">
                  <c:v>0</c:v>
                </c:pt>
                <c:pt idx="3">
                  <c:v>0</c:v>
                </c:pt>
                <c:pt idx="4">
                  <c:v>0</c:v>
                </c:pt>
                <c:pt idx="5">
                  <c:v>0</c:v>
                </c:pt>
                <c:pt idx="6">
                  <c:v>0</c:v>
                </c:pt>
                <c:pt idx="7">
                  <c:v>0</c:v>
                </c:pt>
                <c:pt idx="8">
                  <c:v>0</c:v>
                </c:pt>
                <c:pt idx="9">
                  <c:v>0</c:v>
                </c:pt>
                <c:pt idx="10">
                  <c:v>0</c:v>
                </c:pt>
                <c:pt idx="11">
                  <c:v>1</c:v>
                </c:pt>
                <c:pt idx="12">
                  <c:v>0</c:v>
                </c:pt>
                <c:pt idx="13">
                  <c:v>1</c:v>
                </c:pt>
                <c:pt idx="14">
                  <c:v>0</c:v>
                </c:pt>
                <c:pt idx="15">
                  <c:v>0</c:v>
                </c:pt>
                <c:pt idx="16">
                  <c:v>1</c:v>
                </c:pt>
                <c:pt idx="17">
                  <c:v>3</c:v>
                </c:pt>
                <c:pt idx="18">
                  <c:v>0</c:v>
                </c:pt>
                <c:pt idx="19">
                  <c:v>0</c:v>
                </c:pt>
                <c:pt idx="20">
                  <c:v>1</c:v>
                </c:pt>
                <c:pt idx="21">
                  <c:v>0</c:v>
                </c:pt>
                <c:pt idx="22">
                  <c:v>0</c:v>
                </c:pt>
                <c:pt idx="23">
                  <c:v>2</c:v>
                </c:pt>
                <c:pt idx="24">
                  <c:v>0</c:v>
                </c:pt>
                <c:pt idx="25">
                  <c:v>1</c:v>
                </c:pt>
                <c:pt idx="26">
                  <c:v>0</c:v>
                </c:pt>
                <c:pt idx="27">
                  <c:v>0</c:v>
                </c:pt>
                <c:pt idx="28">
                  <c:v>0</c:v>
                </c:pt>
                <c:pt idx="29">
                  <c:v>0</c:v>
                </c:pt>
                <c:pt idx="30">
                  <c:v>0</c:v>
                </c:pt>
                <c:pt idx="31">
                  <c:v>0</c:v>
                </c:pt>
                <c:pt idx="32">
                  <c:v>1</c:v>
                </c:pt>
                <c:pt idx="33">
                  <c:v>1</c:v>
                </c:pt>
                <c:pt idx="34">
                  <c:v>0</c:v>
                </c:pt>
                <c:pt idx="35">
                  <c:v>2</c:v>
                </c:pt>
                <c:pt idx="36">
                  <c:v>0</c:v>
                </c:pt>
                <c:pt idx="37">
                  <c:v>0</c:v>
                </c:pt>
                <c:pt idx="38">
                  <c:v>0</c:v>
                </c:pt>
                <c:pt idx="39">
                  <c:v>0</c:v>
                </c:pt>
                <c:pt idx="40">
                  <c:v>1</c:v>
                </c:pt>
                <c:pt idx="41">
                  <c:v>1</c:v>
                </c:pt>
                <c:pt idx="42">
                  <c:v>1</c:v>
                </c:pt>
                <c:pt idx="43">
                  <c:v>0</c:v>
                </c:pt>
                <c:pt idx="44">
                  <c:v>1</c:v>
                </c:pt>
                <c:pt idx="45">
                  <c:v>0</c:v>
                </c:pt>
                <c:pt idx="46">
                  <c:v>0</c:v>
                </c:pt>
                <c:pt idx="47">
                  <c:v>0</c:v>
                </c:pt>
                <c:pt idx="48">
                  <c:v>0</c:v>
                </c:pt>
                <c:pt idx="49">
                  <c:v>0</c:v>
                </c:pt>
                <c:pt idx="50">
                  <c:v>1</c:v>
                </c:pt>
                <c:pt idx="51">
                  <c:v>1</c:v>
                </c:pt>
                <c:pt idx="52">
                  <c:v>0</c:v>
                </c:pt>
                <c:pt idx="53">
                  <c:v>0</c:v>
                </c:pt>
                <c:pt idx="54">
                  <c:v>0</c:v>
                </c:pt>
                <c:pt idx="55">
                  <c:v>0</c:v>
                </c:pt>
                <c:pt idx="56">
                  <c:v>0</c:v>
                </c:pt>
                <c:pt idx="57">
                  <c:v>0</c:v>
                </c:pt>
              </c:numCache>
            </c:numRef>
          </c:val>
          <c:extLst>
            <c:ext xmlns:c16="http://schemas.microsoft.com/office/drawing/2014/chart" uri="{C3380CC4-5D6E-409C-BE32-E72D297353CC}">
              <c16:uniqueId val="{00000002-631D-4DD1-8FB7-CF68DCB564BB}"/>
            </c:ext>
          </c:extLst>
        </c:ser>
        <c:ser>
          <c:idx val="3"/>
          <c:order val="3"/>
          <c:tx>
            <c:strRef>
              <c:f>'TD - referent - organisme - axe'!$W$71</c:f>
              <c:strCache>
                <c:ptCount val="1"/>
                <c:pt idx="0">
                  <c:v>Axe Ecotoxicologie</c:v>
                </c:pt>
              </c:strCache>
            </c:strRef>
          </c:tx>
          <c:spPr>
            <a:solidFill>
              <a:schemeClr val="accent4">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axe'!$W$72:$W$130</c:f>
              <c:numCache>
                <c:formatCode>General</c:formatCode>
                <c:ptCount val="58"/>
                <c:pt idx="0">
                  <c:v>0</c:v>
                </c:pt>
                <c:pt idx="1">
                  <c:v>0</c:v>
                </c:pt>
                <c:pt idx="2">
                  <c:v>0</c:v>
                </c:pt>
                <c:pt idx="3">
                  <c:v>0</c:v>
                </c:pt>
                <c:pt idx="4">
                  <c:v>1</c:v>
                </c:pt>
                <c:pt idx="5">
                  <c:v>0</c:v>
                </c:pt>
                <c:pt idx="6">
                  <c:v>6</c:v>
                </c:pt>
                <c:pt idx="7">
                  <c:v>0</c:v>
                </c:pt>
                <c:pt idx="8">
                  <c:v>0</c:v>
                </c:pt>
                <c:pt idx="9">
                  <c:v>0</c:v>
                </c:pt>
                <c:pt idx="10">
                  <c:v>0</c:v>
                </c:pt>
                <c:pt idx="11">
                  <c:v>0</c:v>
                </c:pt>
                <c:pt idx="12">
                  <c:v>0</c:v>
                </c:pt>
                <c:pt idx="13">
                  <c:v>0</c:v>
                </c:pt>
                <c:pt idx="14">
                  <c:v>0</c:v>
                </c:pt>
                <c:pt idx="15">
                  <c:v>0</c:v>
                </c:pt>
                <c:pt idx="16">
                  <c:v>0</c:v>
                </c:pt>
                <c:pt idx="17">
                  <c:v>6</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1</c:v>
                </c:pt>
                <c:pt idx="46">
                  <c:v>0</c:v>
                </c:pt>
                <c:pt idx="47">
                  <c:v>0</c:v>
                </c:pt>
                <c:pt idx="48">
                  <c:v>0</c:v>
                </c:pt>
                <c:pt idx="49">
                  <c:v>0</c:v>
                </c:pt>
                <c:pt idx="50">
                  <c:v>0</c:v>
                </c:pt>
                <c:pt idx="51">
                  <c:v>5</c:v>
                </c:pt>
                <c:pt idx="52">
                  <c:v>0</c:v>
                </c:pt>
                <c:pt idx="53">
                  <c:v>1</c:v>
                </c:pt>
                <c:pt idx="54">
                  <c:v>1</c:v>
                </c:pt>
                <c:pt idx="55">
                  <c:v>0</c:v>
                </c:pt>
                <c:pt idx="56">
                  <c:v>0</c:v>
                </c:pt>
                <c:pt idx="57">
                  <c:v>0</c:v>
                </c:pt>
              </c:numCache>
            </c:numRef>
          </c:val>
          <c:extLst>
            <c:ext xmlns:c16="http://schemas.microsoft.com/office/drawing/2014/chart" uri="{C3380CC4-5D6E-409C-BE32-E72D297353CC}">
              <c16:uniqueId val="{00000003-631D-4DD1-8FB7-CF68DCB564BB}"/>
            </c:ext>
          </c:extLst>
        </c:ser>
        <c:ser>
          <c:idx val="4"/>
          <c:order val="4"/>
          <c:tx>
            <c:strRef>
              <c:f>'TD - referent - organisme - axe'!$X$71</c:f>
              <c:strCache>
                <c:ptCount val="1"/>
                <c:pt idx="0">
                  <c:v>Axe Epidémiologie, phytopathologie</c:v>
                </c:pt>
              </c:strCache>
            </c:strRef>
          </c:tx>
          <c:spPr>
            <a:solidFill>
              <a:schemeClr val="accent5">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axe'!$X$72:$X$130</c:f>
              <c:numCache>
                <c:formatCode>General</c:formatCode>
                <c:ptCount val="58"/>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1</c:v>
                </c:pt>
                <c:pt idx="16">
                  <c:v>0</c:v>
                </c:pt>
                <c:pt idx="17">
                  <c:v>22</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numCache>
            </c:numRef>
          </c:val>
          <c:extLst>
            <c:ext xmlns:c16="http://schemas.microsoft.com/office/drawing/2014/chart" uri="{C3380CC4-5D6E-409C-BE32-E72D297353CC}">
              <c16:uniqueId val="{00000004-631D-4DD1-8FB7-CF68DCB564BB}"/>
            </c:ext>
          </c:extLst>
        </c:ser>
        <c:ser>
          <c:idx val="5"/>
          <c:order val="5"/>
          <c:tx>
            <c:strRef>
              <c:f>'TD - referent - organisme - axe'!$Y$71</c:f>
              <c:strCache>
                <c:ptCount val="1"/>
                <c:pt idx="0">
                  <c:v>Axe Espace naturel</c:v>
                </c:pt>
              </c:strCache>
            </c:strRef>
          </c:tx>
          <c:spPr>
            <a:solidFill>
              <a:schemeClr val="accent6">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axe'!$Y$72:$Y$130</c:f>
              <c:numCache>
                <c:formatCode>General</c:formatCode>
                <c:ptCount val="58"/>
                <c:pt idx="0">
                  <c:v>0</c:v>
                </c:pt>
                <c:pt idx="1">
                  <c:v>0</c:v>
                </c:pt>
                <c:pt idx="2">
                  <c:v>1</c:v>
                </c:pt>
                <c:pt idx="3">
                  <c:v>0</c:v>
                </c:pt>
                <c:pt idx="4">
                  <c:v>0</c:v>
                </c:pt>
                <c:pt idx="5">
                  <c:v>0</c:v>
                </c:pt>
                <c:pt idx="6">
                  <c:v>0</c:v>
                </c:pt>
                <c:pt idx="7">
                  <c:v>0</c:v>
                </c:pt>
                <c:pt idx="8">
                  <c:v>0</c:v>
                </c:pt>
                <c:pt idx="9">
                  <c:v>1</c:v>
                </c:pt>
                <c:pt idx="10">
                  <c:v>0</c:v>
                </c:pt>
                <c:pt idx="11">
                  <c:v>0</c:v>
                </c:pt>
                <c:pt idx="12">
                  <c:v>0</c:v>
                </c:pt>
                <c:pt idx="13">
                  <c:v>0</c:v>
                </c:pt>
                <c:pt idx="14">
                  <c:v>0</c:v>
                </c:pt>
                <c:pt idx="15">
                  <c:v>0</c:v>
                </c:pt>
                <c:pt idx="16">
                  <c:v>0</c:v>
                </c:pt>
                <c:pt idx="17">
                  <c:v>11</c:v>
                </c:pt>
                <c:pt idx="18">
                  <c:v>0</c:v>
                </c:pt>
                <c:pt idx="19">
                  <c:v>0</c:v>
                </c:pt>
                <c:pt idx="20">
                  <c:v>0</c:v>
                </c:pt>
                <c:pt idx="21">
                  <c:v>0</c:v>
                </c:pt>
                <c:pt idx="22">
                  <c:v>1</c:v>
                </c:pt>
                <c:pt idx="23">
                  <c:v>0</c:v>
                </c:pt>
                <c:pt idx="24">
                  <c:v>0</c:v>
                </c:pt>
                <c:pt idx="25">
                  <c:v>0</c:v>
                </c:pt>
                <c:pt idx="26">
                  <c:v>0</c:v>
                </c:pt>
                <c:pt idx="27">
                  <c:v>0</c:v>
                </c:pt>
                <c:pt idx="28">
                  <c:v>0</c:v>
                </c:pt>
                <c:pt idx="29">
                  <c:v>0</c:v>
                </c:pt>
                <c:pt idx="30">
                  <c:v>0</c:v>
                </c:pt>
                <c:pt idx="31">
                  <c:v>0</c:v>
                </c:pt>
                <c:pt idx="32">
                  <c:v>0</c:v>
                </c:pt>
                <c:pt idx="33">
                  <c:v>0</c:v>
                </c:pt>
                <c:pt idx="34">
                  <c:v>0</c:v>
                </c:pt>
                <c:pt idx="35">
                  <c:v>0</c:v>
                </c:pt>
                <c:pt idx="36">
                  <c:v>1</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1</c:v>
                </c:pt>
                <c:pt idx="55">
                  <c:v>0</c:v>
                </c:pt>
                <c:pt idx="56">
                  <c:v>0</c:v>
                </c:pt>
                <c:pt idx="57">
                  <c:v>0</c:v>
                </c:pt>
              </c:numCache>
            </c:numRef>
          </c:val>
          <c:extLst>
            <c:ext xmlns:c16="http://schemas.microsoft.com/office/drawing/2014/chart" uri="{C3380CC4-5D6E-409C-BE32-E72D297353CC}">
              <c16:uniqueId val="{00000005-631D-4DD1-8FB7-CF68DCB564BB}"/>
            </c:ext>
          </c:extLst>
        </c:ser>
        <c:ser>
          <c:idx val="6"/>
          <c:order val="6"/>
          <c:tx>
            <c:strRef>
              <c:f>'TD - referent - organisme - axe'!$Z$71</c:f>
              <c:strCache>
                <c:ptCount val="1"/>
                <c:pt idx="0">
                  <c:v>Axe Etude des populations</c:v>
                </c:pt>
              </c:strCache>
            </c:strRef>
          </c:tx>
          <c:spPr>
            <a:solidFill>
              <a:schemeClr val="accent1">
                <a:lumMod val="60000"/>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axe'!$Z$72:$Z$130</c:f>
              <c:numCache>
                <c:formatCode>General</c:formatCode>
                <c:ptCount val="5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numCache>
            </c:numRef>
          </c:val>
          <c:extLst>
            <c:ext xmlns:c16="http://schemas.microsoft.com/office/drawing/2014/chart" uri="{C3380CC4-5D6E-409C-BE32-E72D297353CC}">
              <c16:uniqueId val="{00000006-631D-4DD1-8FB7-CF68DCB564BB}"/>
            </c:ext>
          </c:extLst>
        </c:ser>
        <c:ser>
          <c:idx val="7"/>
          <c:order val="7"/>
          <c:tx>
            <c:strRef>
              <c:f>'TD - referent - organisme - axe'!$AA$71</c:f>
              <c:strCache>
                <c:ptCount val="1"/>
                <c:pt idx="0">
                  <c:v>Axe Gestion agricole</c:v>
                </c:pt>
              </c:strCache>
            </c:strRef>
          </c:tx>
          <c:spPr>
            <a:solidFill>
              <a:schemeClr val="accent2">
                <a:lumMod val="60000"/>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axe'!$AA$72:$AA$130</c:f>
              <c:numCache>
                <c:formatCode>General</c:formatCode>
                <c:ptCount val="58"/>
                <c:pt idx="0">
                  <c:v>0</c:v>
                </c:pt>
                <c:pt idx="1">
                  <c:v>0</c:v>
                </c:pt>
                <c:pt idx="2">
                  <c:v>0</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10</c:v>
                </c:pt>
                <c:pt idx="18">
                  <c:v>0</c:v>
                </c:pt>
                <c:pt idx="19">
                  <c:v>0</c:v>
                </c:pt>
                <c:pt idx="20">
                  <c:v>0</c:v>
                </c:pt>
                <c:pt idx="21">
                  <c:v>0</c:v>
                </c:pt>
                <c:pt idx="22">
                  <c:v>0</c:v>
                </c:pt>
                <c:pt idx="23">
                  <c:v>0</c:v>
                </c:pt>
                <c:pt idx="24">
                  <c:v>4</c:v>
                </c:pt>
                <c:pt idx="25">
                  <c:v>0</c:v>
                </c:pt>
                <c:pt idx="26">
                  <c:v>0</c:v>
                </c:pt>
                <c:pt idx="27">
                  <c:v>0</c:v>
                </c:pt>
                <c:pt idx="28">
                  <c:v>0</c:v>
                </c:pt>
                <c:pt idx="29">
                  <c:v>0</c:v>
                </c:pt>
                <c:pt idx="30">
                  <c:v>0</c:v>
                </c:pt>
                <c:pt idx="31">
                  <c:v>1</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2</c:v>
                </c:pt>
                <c:pt idx="52">
                  <c:v>0</c:v>
                </c:pt>
                <c:pt idx="53">
                  <c:v>0</c:v>
                </c:pt>
                <c:pt idx="54">
                  <c:v>0</c:v>
                </c:pt>
                <c:pt idx="55">
                  <c:v>0</c:v>
                </c:pt>
                <c:pt idx="56">
                  <c:v>0</c:v>
                </c:pt>
                <c:pt idx="57">
                  <c:v>0</c:v>
                </c:pt>
              </c:numCache>
            </c:numRef>
          </c:val>
          <c:extLst>
            <c:ext xmlns:c16="http://schemas.microsoft.com/office/drawing/2014/chart" uri="{C3380CC4-5D6E-409C-BE32-E72D297353CC}">
              <c16:uniqueId val="{00000007-631D-4DD1-8FB7-CF68DCB564BB}"/>
            </c:ext>
          </c:extLst>
        </c:ser>
        <c:ser>
          <c:idx val="8"/>
          <c:order val="8"/>
          <c:tx>
            <c:strRef>
              <c:f>'TD - referent - organisme - axe'!$AB$71</c:f>
              <c:strCache>
                <c:ptCount val="1"/>
                <c:pt idx="0">
                  <c:v>Axe Gestion intégrée et durable des ressources naturelles</c:v>
                </c:pt>
              </c:strCache>
            </c:strRef>
          </c:tx>
          <c:spPr>
            <a:solidFill>
              <a:schemeClr val="accent3">
                <a:lumMod val="60000"/>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axe'!$AB$72:$AB$130</c:f>
              <c:numCache>
                <c:formatCode>General</c:formatCode>
                <c:ptCount val="58"/>
                <c:pt idx="0">
                  <c:v>1</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7</c:v>
                </c:pt>
                <c:pt idx="18">
                  <c:v>0</c:v>
                </c:pt>
                <c:pt idx="19">
                  <c:v>1</c:v>
                </c:pt>
                <c:pt idx="20">
                  <c:v>0</c:v>
                </c:pt>
                <c:pt idx="21">
                  <c:v>1</c:v>
                </c:pt>
                <c:pt idx="22">
                  <c:v>0</c:v>
                </c:pt>
                <c:pt idx="23">
                  <c:v>0</c:v>
                </c:pt>
                <c:pt idx="24">
                  <c:v>0</c:v>
                </c:pt>
                <c:pt idx="25">
                  <c:v>0</c:v>
                </c:pt>
                <c:pt idx="26">
                  <c:v>0</c:v>
                </c:pt>
                <c:pt idx="27">
                  <c:v>0</c:v>
                </c:pt>
                <c:pt idx="28">
                  <c:v>0</c:v>
                </c:pt>
                <c:pt idx="29">
                  <c:v>0</c:v>
                </c:pt>
                <c:pt idx="30">
                  <c:v>0</c:v>
                </c:pt>
                <c:pt idx="31">
                  <c:v>0</c:v>
                </c:pt>
                <c:pt idx="32">
                  <c:v>1</c:v>
                </c:pt>
                <c:pt idx="33">
                  <c:v>0</c:v>
                </c:pt>
                <c:pt idx="34">
                  <c:v>0</c:v>
                </c:pt>
                <c:pt idx="35">
                  <c:v>0</c:v>
                </c:pt>
                <c:pt idx="36">
                  <c:v>0</c:v>
                </c:pt>
                <c:pt idx="37">
                  <c:v>1</c:v>
                </c:pt>
                <c:pt idx="38">
                  <c:v>0</c:v>
                </c:pt>
                <c:pt idx="39">
                  <c:v>0</c:v>
                </c:pt>
                <c:pt idx="40">
                  <c:v>0</c:v>
                </c:pt>
                <c:pt idx="41">
                  <c:v>0</c:v>
                </c:pt>
                <c:pt idx="42">
                  <c:v>0</c:v>
                </c:pt>
                <c:pt idx="43">
                  <c:v>0</c:v>
                </c:pt>
                <c:pt idx="44">
                  <c:v>0</c:v>
                </c:pt>
                <c:pt idx="45">
                  <c:v>0</c:v>
                </c:pt>
                <c:pt idx="46">
                  <c:v>0</c:v>
                </c:pt>
                <c:pt idx="47">
                  <c:v>0</c:v>
                </c:pt>
                <c:pt idx="48">
                  <c:v>0</c:v>
                </c:pt>
                <c:pt idx="49">
                  <c:v>0</c:v>
                </c:pt>
                <c:pt idx="50">
                  <c:v>0</c:v>
                </c:pt>
                <c:pt idx="51">
                  <c:v>2</c:v>
                </c:pt>
                <c:pt idx="52">
                  <c:v>0</c:v>
                </c:pt>
                <c:pt idx="53">
                  <c:v>1</c:v>
                </c:pt>
                <c:pt idx="54">
                  <c:v>0</c:v>
                </c:pt>
                <c:pt idx="55">
                  <c:v>0</c:v>
                </c:pt>
                <c:pt idx="56">
                  <c:v>0</c:v>
                </c:pt>
                <c:pt idx="57">
                  <c:v>0</c:v>
                </c:pt>
              </c:numCache>
            </c:numRef>
          </c:val>
          <c:extLst>
            <c:ext xmlns:c16="http://schemas.microsoft.com/office/drawing/2014/chart" uri="{C3380CC4-5D6E-409C-BE32-E72D297353CC}">
              <c16:uniqueId val="{00000008-631D-4DD1-8FB7-CF68DCB564BB}"/>
            </c:ext>
          </c:extLst>
        </c:ser>
        <c:ser>
          <c:idx val="9"/>
          <c:order val="9"/>
          <c:tx>
            <c:strRef>
              <c:f>'TD - referent - organisme - axe'!$AC$71</c:f>
              <c:strCache>
                <c:ptCount val="1"/>
                <c:pt idx="0">
                  <c:v>Axe Ingénierie agricole, développement d’outils</c:v>
                </c:pt>
              </c:strCache>
            </c:strRef>
          </c:tx>
          <c:spPr>
            <a:solidFill>
              <a:schemeClr val="accent4">
                <a:lumMod val="60000"/>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axe'!$AC$72:$AC$130</c:f>
              <c:numCache>
                <c:formatCode>General</c:formatCode>
                <c:ptCount val="58"/>
                <c:pt idx="0">
                  <c:v>0</c:v>
                </c:pt>
                <c:pt idx="1">
                  <c:v>0</c:v>
                </c:pt>
                <c:pt idx="2">
                  <c:v>0</c:v>
                </c:pt>
                <c:pt idx="3">
                  <c:v>0</c:v>
                </c:pt>
                <c:pt idx="4">
                  <c:v>0</c:v>
                </c:pt>
                <c:pt idx="5">
                  <c:v>1</c:v>
                </c:pt>
                <c:pt idx="6">
                  <c:v>0</c:v>
                </c:pt>
                <c:pt idx="7">
                  <c:v>0</c:v>
                </c:pt>
                <c:pt idx="8">
                  <c:v>0</c:v>
                </c:pt>
                <c:pt idx="9">
                  <c:v>0</c:v>
                </c:pt>
                <c:pt idx="10">
                  <c:v>0</c:v>
                </c:pt>
                <c:pt idx="11">
                  <c:v>2</c:v>
                </c:pt>
                <c:pt idx="12">
                  <c:v>0</c:v>
                </c:pt>
                <c:pt idx="13">
                  <c:v>0</c:v>
                </c:pt>
                <c:pt idx="14">
                  <c:v>0</c:v>
                </c:pt>
                <c:pt idx="15">
                  <c:v>0</c:v>
                </c:pt>
                <c:pt idx="16">
                  <c:v>0</c:v>
                </c:pt>
                <c:pt idx="17">
                  <c:v>110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8</c:v>
                </c:pt>
                <c:pt idx="33">
                  <c:v>0</c:v>
                </c:pt>
                <c:pt idx="34">
                  <c:v>0</c:v>
                </c:pt>
                <c:pt idx="35">
                  <c:v>0</c:v>
                </c:pt>
                <c:pt idx="36">
                  <c:v>0</c:v>
                </c:pt>
                <c:pt idx="37">
                  <c:v>0</c:v>
                </c:pt>
                <c:pt idx="38">
                  <c:v>0</c:v>
                </c:pt>
                <c:pt idx="39">
                  <c:v>0</c:v>
                </c:pt>
                <c:pt idx="40">
                  <c:v>0</c:v>
                </c:pt>
                <c:pt idx="41">
                  <c:v>0</c:v>
                </c:pt>
                <c:pt idx="42">
                  <c:v>0</c:v>
                </c:pt>
                <c:pt idx="43">
                  <c:v>1</c:v>
                </c:pt>
                <c:pt idx="44">
                  <c:v>0</c:v>
                </c:pt>
                <c:pt idx="45">
                  <c:v>0</c:v>
                </c:pt>
                <c:pt idx="46">
                  <c:v>1</c:v>
                </c:pt>
                <c:pt idx="47">
                  <c:v>0</c:v>
                </c:pt>
                <c:pt idx="48">
                  <c:v>1</c:v>
                </c:pt>
                <c:pt idx="49">
                  <c:v>0</c:v>
                </c:pt>
                <c:pt idx="50">
                  <c:v>1</c:v>
                </c:pt>
                <c:pt idx="51">
                  <c:v>1</c:v>
                </c:pt>
                <c:pt idx="52">
                  <c:v>0</c:v>
                </c:pt>
                <c:pt idx="53">
                  <c:v>0</c:v>
                </c:pt>
                <c:pt idx="54">
                  <c:v>1</c:v>
                </c:pt>
                <c:pt idx="55">
                  <c:v>0</c:v>
                </c:pt>
                <c:pt idx="56">
                  <c:v>0</c:v>
                </c:pt>
                <c:pt idx="57">
                  <c:v>0</c:v>
                </c:pt>
              </c:numCache>
            </c:numRef>
          </c:val>
          <c:extLst>
            <c:ext xmlns:c16="http://schemas.microsoft.com/office/drawing/2014/chart" uri="{C3380CC4-5D6E-409C-BE32-E72D297353CC}">
              <c16:uniqueId val="{00000009-631D-4DD1-8FB7-CF68DCB564BB}"/>
            </c:ext>
          </c:extLst>
        </c:ser>
        <c:ser>
          <c:idx val="10"/>
          <c:order val="10"/>
          <c:tx>
            <c:strRef>
              <c:f>'TD - referent - organisme - axe'!$AD$71</c:f>
              <c:strCache>
                <c:ptCount val="1"/>
                <c:pt idx="0">
                  <c:v>Axe industrie agroalimentaire (production, rendement, déchet) </c:v>
                </c:pt>
              </c:strCache>
            </c:strRef>
          </c:tx>
          <c:spPr>
            <a:solidFill>
              <a:schemeClr val="accent5">
                <a:lumMod val="60000"/>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axe'!$AD$72:$AD$130</c:f>
              <c:numCache>
                <c:formatCode>General</c:formatCode>
                <c:ptCount val="58"/>
                <c:pt idx="0">
                  <c:v>0</c:v>
                </c:pt>
                <c:pt idx="1">
                  <c:v>0</c:v>
                </c:pt>
                <c:pt idx="2">
                  <c:v>0</c:v>
                </c:pt>
                <c:pt idx="3">
                  <c:v>0</c:v>
                </c:pt>
                <c:pt idx="4">
                  <c:v>0</c:v>
                </c:pt>
                <c:pt idx="5">
                  <c:v>0</c:v>
                </c:pt>
                <c:pt idx="6">
                  <c:v>0</c:v>
                </c:pt>
                <c:pt idx="7">
                  <c:v>0</c:v>
                </c:pt>
                <c:pt idx="8">
                  <c:v>0</c:v>
                </c:pt>
                <c:pt idx="9">
                  <c:v>0</c:v>
                </c:pt>
                <c:pt idx="10">
                  <c:v>1</c:v>
                </c:pt>
                <c:pt idx="11">
                  <c:v>0</c:v>
                </c:pt>
                <c:pt idx="12">
                  <c:v>1</c:v>
                </c:pt>
                <c:pt idx="13">
                  <c:v>0</c:v>
                </c:pt>
                <c:pt idx="14">
                  <c:v>0</c:v>
                </c:pt>
                <c:pt idx="15">
                  <c:v>0</c:v>
                </c:pt>
                <c:pt idx="16">
                  <c:v>0</c:v>
                </c:pt>
                <c:pt idx="17">
                  <c:v>47</c:v>
                </c:pt>
                <c:pt idx="18">
                  <c:v>0</c:v>
                </c:pt>
                <c:pt idx="19">
                  <c:v>0</c:v>
                </c:pt>
                <c:pt idx="20">
                  <c:v>0</c:v>
                </c:pt>
                <c:pt idx="21">
                  <c:v>0</c:v>
                </c:pt>
                <c:pt idx="22">
                  <c:v>0</c:v>
                </c:pt>
                <c:pt idx="23">
                  <c:v>1</c:v>
                </c:pt>
                <c:pt idx="24">
                  <c:v>2</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c:v>
                </c:pt>
                <c:pt idx="47">
                  <c:v>0</c:v>
                </c:pt>
                <c:pt idx="48">
                  <c:v>0</c:v>
                </c:pt>
                <c:pt idx="49">
                  <c:v>0</c:v>
                </c:pt>
                <c:pt idx="50">
                  <c:v>2</c:v>
                </c:pt>
                <c:pt idx="51">
                  <c:v>1</c:v>
                </c:pt>
                <c:pt idx="52">
                  <c:v>0</c:v>
                </c:pt>
                <c:pt idx="53">
                  <c:v>0</c:v>
                </c:pt>
                <c:pt idx="54">
                  <c:v>0</c:v>
                </c:pt>
                <c:pt idx="55">
                  <c:v>1</c:v>
                </c:pt>
                <c:pt idx="56">
                  <c:v>0</c:v>
                </c:pt>
                <c:pt idx="57">
                  <c:v>0</c:v>
                </c:pt>
              </c:numCache>
            </c:numRef>
          </c:val>
          <c:extLst>
            <c:ext xmlns:c16="http://schemas.microsoft.com/office/drawing/2014/chart" uri="{C3380CC4-5D6E-409C-BE32-E72D297353CC}">
              <c16:uniqueId val="{0000000A-631D-4DD1-8FB7-CF68DCB564BB}"/>
            </c:ext>
          </c:extLst>
        </c:ser>
        <c:ser>
          <c:idx val="11"/>
          <c:order val="11"/>
          <c:tx>
            <c:strRef>
              <c:f>'TD - referent - organisme - axe'!$AE$71</c:f>
              <c:strCache>
                <c:ptCount val="1"/>
                <c:pt idx="0">
                  <c:v>Axe Législation</c:v>
                </c:pt>
              </c:strCache>
            </c:strRef>
          </c:tx>
          <c:spPr>
            <a:solidFill>
              <a:schemeClr val="accent6">
                <a:lumMod val="60000"/>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axe'!$AE$72:$AE$130</c:f>
              <c:numCache>
                <c:formatCode>General</c:formatCode>
                <c:ptCount val="5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5</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numCache>
            </c:numRef>
          </c:val>
          <c:extLst>
            <c:ext xmlns:c16="http://schemas.microsoft.com/office/drawing/2014/chart" uri="{C3380CC4-5D6E-409C-BE32-E72D297353CC}">
              <c16:uniqueId val="{0000000B-631D-4DD1-8FB7-CF68DCB564BB}"/>
            </c:ext>
          </c:extLst>
        </c:ser>
        <c:ser>
          <c:idx val="12"/>
          <c:order val="12"/>
          <c:tx>
            <c:strRef>
              <c:f>'TD - referent - organisme - axe'!$AF$71</c:f>
              <c:strCache>
                <c:ptCount val="1"/>
                <c:pt idx="0">
                  <c:v>Axe Recherche fondamentale</c:v>
                </c:pt>
              </c:strCache>
            </c:strRef>
          </c:tx>
          <c:spPr>
            <a:solidFill>
              <a:schemeClr val="accent1">
                <a:lumMod val="80000"/>
                <a:lumOff val="20000"/>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axe'!$AF$72:$AF$130</c:f>
              <c:numCache>
                <c:formatCode>General</c:formatCode>
                <c:ptCount val="58"/>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52</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1</c:v>
                </c:pt>
                <c:pt idx="52">
                  <c:v>0</c:v>
                </c:pt>
                <c:pt idx="53">
                  <c:v>0</c:v>
                </c:pt>
                <c:pt idx="54">
                  <c:v>0</c:v>
                </c:pt>
                <c:pt idx="55">
                  <c:v>0</c:v>
                </c:pt>
                <c:pt idx="56">
                  <c:v>0</c:v>
                </c:pt>
                <c:pt idx="57">
                  <c:v>0</c:v>
                </c:pt>
              </c:numCache>
            </c:numRef>
          </c:val>
          <c:extLst>
            <c:ext xmlns:c16="http://schemas.microsoft.com/office/drawing/2014/chart" uri="{C3380CC4-5D6E-409C-BE32-E72D297353CC}">
              <c16:uniqueId val="{0000000C-631D-4DD1-8FB7-CF68DCB564BB}"/>
            </c:ext>
          </c:extLst>
        </c:ser>
        <c:ser>
          <c:idx val="13"/>
          <c:order val="13"/>
          <c:tx>
            <c:strRef>
              <c:f>'TD - referent - organisme - axe'!$AG$71</c:f>
              <c:strCache>
                <c:ptCount val="1"/>
                <c:pt idx="0">
                  <c:v>Axe Recherche statistique, bioinformatique</c:v>
                </c:pt>
              </c:strCache>
            </c:strRef>
          </c:tx>
          <c:spPr>
            <a:solidFill>
              <a:schemeClr val="accent2">
                <a:lumMod val="80000"/>
                <a:lumOff val="20000"/>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axe'!$AG$72:$AG$130</c:f>
              <c:numCache>
                <c:formatCode>General</c:formatCode>
                <c:ptCount val="5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numCache>
            </c:numRef>
          </c:val>
          <c:extLst>
            <c:ext xmlns:c16="http://schemas.microsoft.com/office/drawing/2014/chart" uri="{C3380CC4-5D6E-409C-BE32-E72D297353CC}">
              <c16:uniqueId val="{0000000D-631D-4DD1-8FB7-CF68DCB564BB}"/>
            </c:ext>
          </c:extLst>
        </c:ser>
        <c:ser>
          <c:idx val="14"/>
          <c:order val="14"/>
          <c:tx>
            <c:strRef>
              <c:f>'TD - referent - organisme - axe'!$AH$71</c:f>
              <c:strCache>
                <c:ptCount val="1"/>
                <c:pt idx="0">
                  <c:v>Axe Résistance aux produits phytopharmaceutiques</c:v>
                </c:pt>
              </c:strCache>
            </c:strRef>
          </c:tx>
          <c:spPr>
            <a:solidFill>
              <a:schemeClr val="accent3">
                <a:lumMod val="80000"/>
                <a:lumOff val="20000"/>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axe'!$AH$72:$AH$130</c:f>
              <c:numCache>
                <c:formatCode>General</c:formatCode>
                <c:ptCount val="5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numCache>
            </c:numRef>
          </c:val>
          <c:extLst>
            <c:ext xmlns:c16="http://schemas.microsoft.com/office/drawing/2014/chart" uri="{C3380CC4-5D6E-409C-BE32-E72D297353CC}">
              <c16:uniqueId val="{0000000E-631D-4DD1-8FB7-CF68DCB564BB}"/>
            </c:ext>
          </c:extLst>
        </c:ser>
        <c:ser>
          <c:idx val="15"/>
          <c:order val="15"/>
          <c:tx>
            <c:strRef>
              <c:f>'TD - referent - organisme - axe'!$AI$71</c:f>
              <c:strCache>
                <c:ptCount val="1"/>
                <c:pt idx="0">
                  <c:v>Axe Santé: toxicologie, protection des utilisateurs, consommateurs, riverains</c:v>
                </c:pt>
              </c:strCache>
            </c:strRef>
          </c:tx>
          <c:spPr>
            <a:solidFill>
              <a:schemeClr val="accent4">
                <a:lumMod val="80000"/>
                <a:lumOff val="20000"/>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axe'!$AI$72:$AI$130</c:f>
              <c:numCache>
                <c:formatCode>General</c:formatCode>
                <c:ptCount val="5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13</c:v>
                </c:pt>
                <c:pt idx="18">
                  <c:v>0</c:v>
                </c:pt>
                <c:pt idx="19">
                  <c:v>0</c:v>
                </c:pt>
                <c:pt idx="20">
                  <c:v>0</c:v>
                </c:pt>
                <c:pt idx="21">
                  <c:v>0</c:v>
                </c:pt>
                <c:pt idx="22">
                  <c:v>0</c:v>
                </c:pt>
                <c:pt idx="23">
                  <c:v>1</c:v>
                </c:pt>
                <c:pt idx="24">
                  <c:v>0</c:v>
                </c:pt>
                <c:pt idx="25">
                  <c:v>0</c:v>
                </c:pt>
                <c:pt idx="26">
                  <c:v>0</c:v>
                </c:pt>
                <c:pt idx="27">
                  <c:v>0</c:v>
                </c:pt>
                <c:pt idx="28">
                  <c:v>0</c:v>
                </c:pt>
                <c:pt idx="29">
                  <c:v>0</c:v>
                </c:pt>
                <c:pt idx="30">
                  <c:v>0</c:v>
                </c:pt>
                <c:pt idx="31">
                  <c:v>0</c:v>
                </c:pt>
                <c:pt idx="32">
                  <c:v>10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numCache>
            </c:numRef>
          </c:val>
          <c:extLst>
            <c:ext xmlns:c16="http://schemas.microsoft.com/office/drawing/2014/chart" uri="{C3380CC4-5D6E-409C-BE32-E72D297353CC}">
              <c16:uniqueId val="{0000000F-631D-4DD1-8FB7-CF68DCB564BB}"/>
            </c:ext>
          </c:extLst>
        </c:ser>
        <c:ser>
          <c:idx val="16"/>
          <c:order val="16"/>
          <c:tx>
            <c:strRef>
              <c:f>'TD - referent - organisme - axe'!$AJ$71</c:f>
              <c:strCache>
                <c:ptCount val="1"/>
                <c:pt idx="0">
                  <c:v>Axe Sol et fertilisation : pollution, gestion, qualité, fertilisation, altération</c:v>
                </c:pt>
              </c:strCache>
            </c:strRef>
          </c:tx>
          <c:spPr>
            <a:solidFill>
              <a:schemeClr val="accent5">
                <a:lumMod val="80000"/>
                <a:lumOff val="20000"/>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axe'!$AJ$72:$AJ$130</c:f>
              <c:numCache>
                <c:formatCode>General</c:formatCode>
                <c:ptCount val="5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43</c:v>
                </c:pt>
                <c:pt idx="18">
                  <c:v>0</c:v>
                </c:pt>
                <c:pt idx="19">
                  <c:v>0</c:v>
                </c:pt>
                <c:pt idx="20">
                  <c:v>0</c:v>
                </c:pt>
                <c:pt idx="21">
                  <c:v>0</c:v>
                </c:pt>
                <c:pt idx="22">
                  <c:v>0</c:v>
                </c:pt>
                <c:pt idx="23">
                  <c:v>0</c:v>
                </c:pt>
                <c:pt idx="24">
                  <c:v>0</c:v>
                </c:pt>
                <c:pt idx="25">
                  <c:v>0</c:v>
                </c:pt>
                <c:pt idx="26">
                  <c:v>0</c:v>
                </c:pt>
                <c:pt idx="27">
                  <c:v>1</c:v>
                </c:pt>
                <c:pt idx="28">
                  <c:v>1</c:v>
                </c:pt>
                <c:pt idx="29">
                  <c:v>1</c:v>
                </c:pt>
                <c:pt idx="30">
                  <c:v>0</c:v>
                </c:pt>
                <c:pt idx="31">
                  <c:v>0</c:v>
                </c:pt>
                <c:pt idx="32">
                  <c:v>7</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c:v>
                </c:pt>
                <c:pt idx="47">
                  <c:v>0</c:v>
                </c:pt>
                <c:pt idx="48">
                  <c:v>0</c:v>
                </c:pt>
                <c:pt idx="49">
                  <c:v>1</c:v>
                </c:pt>
                <c:pt idx="50">
                  <c:v>1</c:v>
                </c:pt>
                <c:pt idx="51">
                  <c:v>2</c:v>
                </c:pt>
                <c:pt idx="52">
                  <c:v>0</c:v>
                </c:pt>
                <c:pt idx="53">
                  <c:v>0</c:v>
                </c:pt>
                <c:pt idx="54">
                  <c:v>0</c:v>
                </c:pt>
                <c:pt idx="55">
                  <c:v>0</c:v>
                </c:pt>
                <c:pt idx="56">
                  <c:v>1</c:v>
                </c:pt>
                <c:pt idx="57">
                  <c:v>0</c:v>
                </c:pt>
              </c:numCache>
            </c:numRef>
          </c:val>
          <c:extLst>
            <c:ext xmlns:c16="http://schemas.microsoft.com/office/drawing/2014/chart" uri="{C3380CC4-5D6E-409C-BE32-E72D297353CC}">
              <c16:uniqueId val="{00000010-631D-4DD1-8FB7-CF68DCB564BB}"/>
            </c:ext>
          </c:extLst>
        </c:ser>
        <c:ser>
          <c:idx val="17"/>
          <c:order val="17"/>
          <c:tx>
            <c:strRef>
              <c:f>'TD - referent - organisme - axe'!$AK$71</c:f>
              <c:strCache>
                <c:ptCount val="1"/>
                <c:pt idx="0">
                  <c:v>Axe Utilisation de produit phytopharmaceutique</c:v>
                </c:pt>
              </c:strCache>
            </c:strRef>
          </c:tx>
          <c:spPr>
            <a:solidFill>
              <a:schemeClr val="accent6">
                <a:lumMod val="80000"/>
                <a:lumOff val="20000"/>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axe'!$AK$72:$AK$130</c:f>
              <c:numCache>
                <c:formatCode>General</c:formatCode>
                <c:ptCount val="5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7</c:v>
                </c:pt>
                <c:pt idx="16">
                  <c:v>0</c:v>
                </c:pt>
                <c:pt idx="17">
                  <c:v>34</c:v>
                </c:pt>
                <c:pt idx="18">
                  <c:v>1</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2</c:v>
                </c:pt>
                <c:pt idx="51">
                  <c:v>0</c:v>
                </c:pt>
                <c:pt idx="52">
                  <c:v>0</c:v>
                </c:pt>
                <c:pt idx="53">
                  <c:v>0</c:v>
                </c:pt>
                <c:pt idx="54">
                  <c:v>0</c:v>
                </c:pt>
                <c:pt idx="55">
                  <c:v>0</c:v>
                </c:pt>
                <c:pt idx="56">
                  <c:v>0</c:v>
                </c:pt>
                <c:pt idx="57">
                  <c:v>0</c:v>
                </c:pt>
              </c:numCache>
            </c:numRef>
          </c:val>
          <c:extLst>
            <c:ext xmlns:c16="http://schemas.microsoft.com/office/drawing/2014/chart" uri="{C3380CC4-5D6E-409C-BE32-E72D297353CC}">
              <c16:uniqueId val="{00000011-631D-4DD1-8FB7-CF68DCB564BB}"/>
            </c:ext>
          </c:extLst>
        </c:ser>
        <c:ser>
          <c:idx val="18"/>
          <c:order val="18"/>
          <c:tx>
            <c:strRef>
              <c:f>'TD - referent - organisme - axe'!$AL$71</c:f>
              <c:strCache>
                <c:ptCount val="1"/>
                <c:pt idx="0">
                  <c:v>Axe Technique de lutte alternative</c:v>
                </c:pt>
              </c:strCache>
            </c:strRef>
          </c:tx>
          <c:spPr>
            <a:solidFill>
              <a:schemeClr val="accent1">
                <a:lumMod val="80000"/>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axe'!$AL$72:$AL$130</c:f>
              <c:numCache>
                <c:formatCode>General</c:formatCode>
                <c:ptCount val="5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123</c:v>
                </c:pt>
                <c:pt idx="18">
                  <c:v>0</c:v>
                </c:pt>
                <c:pt idx="19">
                  <c:v>0</c:v>
                </c:pt>
                <c:pt idx="20">
                  <c:v>0</c:v>
                </c:pt>
                <c:pt idx="21">
                  <c:v>0</c:v>
                </c:pt>
                <c:pt idx="22">
                  <c:v>0</c:v>
                </c:pt>
                <c:pt idx="23">
                  <c:v>0</c:v>
                </c:pt>
                <c:pt idx="24">
                  <c:v>2</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1</c:v>
                </c:pt>
                <c:pt idx="51">
                  <c:v>3</c:v>
                </c:pt>
                <c:pt idx="52">
                  <c:v>0</c:v>
                </c:pt>
                <c:pt idx="53">
                  <c:v>0</c:v>
                </c:pt>
                <c:pt idx="54">
                  <c:v>1</c:v>
                </c:pt>
                <c:pt idx="55">
                  <c:v>0</c:v>
                </c:pt>
                <c:pt idx="56">
                  <c:v>0</c:v>
                </c:pt>
                <c:pt idx="57">
                  <c:v>1</c:v>
                </c:pt>
              </c:numCache>
            </c:numRef>
          </c:val>
          <c:extLst>
            <c:ext xmlns:c16="http://schemas.microsoft.com/office/drawing/2014/chart" uri="{C3380CC4-5D6E-409C-BE32-E72D297353CC}">
              <c16:uniqueId val="{00000012-631D-4DD1-8FB7-CF68DCB564BB}"/>
            </c:ext>
          </c:extLst>
        </c:ser>
        <c:ser>
          <c:idx val="19"/>
          <c:order val="19"/>
          <c:tx>
            <c:strRef>
              <c:f>'TD - referent - organisme - axe'!$AM$71</c:f>
              <c:strCache>
                <c:ptCount val="1"/>
                <c:pt idx="0">
                  <c:v>Somme de Air : pollution, gestion, qualité, altération</c:v>
                </c:pt>
              </c:strCache>
            </c:strRef>
          </c:tx>
          <c:spPr>
            <a:solidFill>
              <a:schemeClr val="accent2">
                <a:lumMod val="80000"/>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axe'!$AM$72:$AM$130</c:f>
              <c:numCache>
                <c:formatCode>General</c:formatCode>
                <c:ptCount val="5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15</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numCache>
            </c:numRef>
          </c:val>
          <c:extLst>
            <c:ext xmlns:c16="http://schemas.microsoft.com/office/drawing/2014/chart" uri="{C3380CC4-5D6E-409C-BE32-E72D297353CC}">
              <c16:uniqueId val="{00000013-631D-4DD1-8FB7-CF68DCB564BB}"/>
            </c:ext>
          </c:extLst>
        </c:ser>
        <c:ser>
          <c:idx val="20"/>
          <c:order val="20"/>
          <c:tx>
            <c:strRef>
              <c:f>'TD - referent - organisme - axe'!$AN$71</c:f>
              <c:strCache>
                <c:ptCount val="1"/>
                <c:pt idx="0">
                  <c:v>Somme de Autre</c:v>
                </c:pt>
              </c:strCache>
            </c:strRef>
          </c:tx>
          <c:spPr>
            <a:solidFill>
              <a:schemeClr val="accent3">
                <a:lumMod val="80000"/>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axe'!$AN$72:$AN$130</c:f>
              <c:numCache>
                <c:formatCode>General</c:formatCode>
                <c:ptCount val="5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numCache>
            </c:numRef>
          </c:val>
          <c:extLst>
            <c:ext xmlns:c16="http://schemas.microsoft.com/office/drawing/2014/chart" uri="{C3380CC4-5D6E-409C-BE32-E72D297353CC}">
              <c16:uniqueId val="{00000002-2853-4BB8-9E67-C30A82E873B3}"/>
            </c:ext>
          </c:extLst>
        </c:ser>
        <c:ser>
          <c:idx val="21"/>
          <c:order val="21"/>
          <c:tx>
            <c:strRef>
              <c:f>'TD - referent - organisme - axe'!$AO$71</c:f>
              <c:strCache>
                <c:ptCount val="1"/>
                <c:pt idx="0">
                  <c:v>Somme de Biodiversité</c:v>
                </c:pt>
              </c:strCache>
            </c:strRef>
          </c:tx>
          <c:spPr>
            <a:solidFill>
              <a:schemeClr val="accent4">
                <a:lumMod val="80000"/>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axe'!$AO$72:$AO$130</c:f>
              <c:numCache>
                <c:formatCode>General</c:formatCode>
                <c:ptCount val="58"/>
                <c:pt idx="0">
                  <c:v>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1</c:v>
                </c:pt>
                <c:pt idx="39">
                  <c:v>0</c:v>
                </c:pt>
                <c:pt idx="40">
                  <c:v>0</c:v>
                </c:pt>
                <c:pt idx="41">
                  <c:v>0</c:v>
                </c:pt>
                <c:pt idx="42">
                  <c:v>0</c:v>
                </c:pt>
                <c:pt idx="43">
                  <c:v>0</c:v>
                </c:pt>
                <c:pt idx="44">
                  <c:v>0</c:v>
                </c:pt>
                <c:pt idx="45">
                  <c:v>0</c:v>
                </c:pt>
                <c:pt idx="46">
                  <c:v>1</c:v>
                </c:pt>
                <c:pt idx="47">
                  <c:v>0</c:v>
                </c:pt>
                <c:pt idx="48">
                  <c:v>0</c:v>
                </c:pt>
                <c:pt idx="49">
                  <c:v>0</c:v>
                </c:pt>
                <c:pt idx="50">
                  <c:v>0</c:v>
                </c:pt>
                <c:pt idx="51">
                  <c:v>2</c:v>
                </c:pt>
                <c:pt idx="52">
                  <c:v>0</c:v>
                </c:pt>
                <c:pt idx="53">
                  <c:v>1</c:v>
                </c:pt>
                <c:pt idx="54">
                  <c:v>1</c:v>
                </c:pt>
                <c:pt idx="55">
                  <c:v>0</c:v>
                </c:pt>
                <c:pt idx="56">
                  <c:v>0</c:v>
                </c:pt>
                <c:pt idx="57">
                  <c:v>0</c:v>
                </c:pt>
              </c:numCache>
            </c:numRef>
          </c:val>
          <c:extLst>
            <c:ext xmlns:c16="http://schemas.microsoft.com/office/drawing/2014/chart" uri="{C3380CC4-5D6E-409C-BE32-E72D297353CC}">
              <c16:uniqueId val="{00000003-2853-4BB8-9E67-C30A82E873B3}"/>
            </c:ext>
          </c:extLst>
        </c:ser>
        <c:ser>
          <c:idx val="22"/>
          <c:order val="22"/>
          <c:tx>
            <c:strRef>
              <c:f>'TD - referent - organisme - axe'!$AP$71</c:f>
              <c:strCache>
                <c:ptCount val="1"/>
                <c:pt idx="0">
                  <c:v>Somme de Communication</c:v>
                </c:pt>
              </c:strCache>
            </c:strRef>
          </c:tx>
          <c:spPr>
            <a:solidFill>
              <a:schemeClr val="accent5">
                <a:lumMod val="80000"/>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axe'!$AP$72:$AP$130</c:f>
              <c:numCache>
                <c:formatCode>General</c:formatCode>
                <c:ptCount val="5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3</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1</c:v>
                </c:pt>
                <c:pt idx="39">
                  <c:v>0</c:v>
                </c:pt>
                <c:pt idx="40">
                  <c:v>0</c:v>
                </c:pt>
                <c:pt idx="41">
                  <c:v>0</c:v>
                </c:pt>
                <c:pt idx="42">
                  <c:v>0</c:v>
                </c:pt>
                <c:pt idx="43">
                  <c:v>0</c:v>
                </c:pt>
                <c:pt idx="44">
                  <c:v>0</c:v>
                </c:pt>
                <c:pt idx="45">
                  <c:v>0</c:v>
                </c:pt>
                <c:pt idx="46">
                  <c:v>0</c:v>
                </c:pt>
                <c:pt idx="47">
                  <c:v>1</c:v>
                </c:pt>
                <c:pt idx="48">
                  <c:v>0</c:v>
                </c:pt>
                <c:pt idx="49">
                  <c:v>0</c:v>
                </c:pt>
                <c:pt idx="50">
                  <c:v>1</c:v>
                </c:pt>
                <c:pt idx="51">
                  <c:v>0</c:v>
                </c:pt>
                <c:pt idx="52">
                  <c:v>0</c:v>
                </c:pt>
                <c:pt idx="53">
                  <c:v>0</c:v>
                </c:pt>
                <c:pt idx="54">
                  <c:v>0</c:v>
                </c:pt>
                <c:pt idx="55">
                  <c:v>0</c:v>
                </c:pt>
                <c:pt idx="56">
                  <c:v>0</c:v>
                </c:pt>
                <c:pt idx="57">
                  <c:v>0</c:v>
                </c:pt>
              </c:numCache>
            </c:numRef>
          </c:val>
          <c:extLst>
            <c:ext xmlns:c16="http://schemas.microsoft.com/office/drawing/2014/chart" uri="{C3380CC4-5D6E-409C-BE32-E72D297353CC}">
              <c16:uniqueId val="{00000004-2853-4BB8-9E67-C30A82E873B3}"/>
            </c:ext>
          </c:extLst>
        </c:ser>
        <c:ser>
          <c:idx val="23"/>
          <c:order val="23"/>
          <c:tx>
            <c:strRef>
              <c:f>'TD - referent - organisme - axe'!$AQ$71</c:f>
              <c:strCache>
                <c:ptCount val="1"/>
                <c:pt idx="0">
                  <c:v>Somme de Eau : pollution, gestion, qualité, altération</c:v>
                </c:pt>
              </c:strCache>
            </c:strRef>
          </c:tx>
          <c:spPr>
            <a:solidFill>
              <a:schemeClr val="accent6">
                <a:lumMod val="80000"/>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axe'!$AQ$72:$AQ$130</c:f>
              <c:numCache>
                <c:formatCode>General</c:formatCode>
                <c:ptCount val="5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17</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11</c:v>
                </c:pt>
                <c:pt idx="33">
                  <c:v>0</c:v>
                </c:pt>
                <c:pt idx="34">
                  <c:v>0</c:v>
                </c:pt>
                <c:pt idx="35">
                  <c:v>0</c:v>
                </c:pt>
                <c:pt idx="36">
                  <c:v>0</c:v>
                </c:pt>
                <c:pt idx="37">
                  <c:v>0</c:v>
                </c:pt>
                <c:pt idx="38">
                  <c:v>2</c:v>
                </c:pt>
                <c:pt idx="39">
                  <c:v>0</c:v>
                </c:pt>
                <c:pt idx="40">
                  <c:v>0</c:v>
                </c:pt>
                <c:pt idx="41">
                  <c:v>0</c:v>
                </c:pt>
                <c:pt idx="42">
                  <c:v>0</c:v>
                </c:pt>
                <c:pt idx="43">
                  <c:v>0</c:v>
                </c:pt>
                <c:pt idx="44">
                  <c:v>0</c:v>
                </c:pt>
                <c:pt idx="45">
                  <c:v>0</c:v>
                </c:pt>
                <c:pt idx="46">
                  <c:v>5</c:v>
                </c:pt>
                <c:pt idx="47">
                  <c:v>0</c:v>
                </c:pt>
                <c:pt idx="48">
                  <c:v>0</c:v>
                </c:pt>
                <c:pt idx="49">
                  <c:v>0</c:v>
                </c:pt>
                <c:pt idx="50">
                  <c:v>0</c:v>
                </c:pt>
                <c:pt idx="51">
                  <c:v>4</c:v>
                </c:pt>
                <c:pt idx="52">
                  <c:v>0</c:v>
                </c:pt>
                <c:pt idx="53">
                  <c:v>0</c:v>
                </c:pt>
                <c:pt idx="54">
                  <c:v>4</c:v>
                </c:pt>
                <c:pt idx="55">
                  <c:v>0</c:v>
                </c:pt>
                <c:pt idx="56">
                  <c:v>0</c:v>
                </c:pt>
                <c:pt idx="57">
                  <c:v>0</c:v>
                </c:pt>
              </c:numCache>
            </c:numRef>
          </c:val>
          <c:extLst>
            <c:ext xmlns:c16="http://schemas.microsoft.com/office/drawing/2014/chart" uri="{C3380CC4-5D6E-409C-BE32-E72D297353CC}">
              <c16:uniqueId val="{00000005-2853-4BB8-9E67-C30A82E873B3}"/>
            </c:ext>
          </c:extLst>
        </c:ser>
        <c:ser>
          <c:idx val="24"/>
          <c:order val="24"/>
          <c:tx>
            <c:strRef>
              <c:f>'TD - referent - organisme - axe'!$AR$71</c:f>
              <c:strCache>
                <c:ptCount val="1"/>
                <c:pt idx="0">
                  <c:v>Somme de Produit phytopharmaceutique autorisé en agriculture biologique</c:v>
                </c:pt>
              </c:strCache>
            </c:strRef>
          </c:tx>
          <c:spPr>
            <a:solidFill>
              <a:schemeClr val="accent1">
                <a:lumMod val="60000"/>
                <a:lumOff val="40000"/>
                <a:alpha val="70000"/>
              </a:schemeClr>
            </a:solidFill>
            <a:ln>
              <a:noFill/>
            </a:ln>
            <a:effectLst/>
          </c:spPr>
          <c:invertIfNegative val="0"/>
          <c:cat>
            <c:strRef>
              <c:f>'TD - referent - organisme - axe'!$S$72:$S$130</c:f>
              <c:strCache>
                <c:ptCount val="58"/>
                <c:pt idx="0">
                  <c:v>Adalia asbl</c:v>
                </c:pt>
                <c:pt idx="1">
                  <c:v>Agence de Développement Touristique des Ardennes</c:v>
                </c:pt>
                <c:pt idx="2">
                  <c:v>Agence Régionale de Développement et d’Innovation des Hauts-de-France</c:v>
                </c:pt>
                <c:pt idx="3">
                  <c:v>Alfra</c:v>
                </c:pt>
                <c:pt idx="4">
                  <c:v>Beeodiversity</c:v>
                </c:pt>
                <c:pt idx="5">
                  <c:v>Carah asbl</c:v>
                </c:pt>
                <c:pt idx="6">
                  <c:v>CARI asbl</c:v>
                </c:pt>
                <c:pt idx="7">
                  <c:v>CCBT</c:v>
                </c:pt>
                <c:pt idx="8">
                  <c:v>CE</c:v>
                </c:pt>
                <c:pt idx="9">
                  <c:v>CE - INTERREG</c:v>
                </c:pt>
                <c:pt idx="10">
                  <c:v>Celabor</c:v>
                </c:pt>
                <c:pt idx="11">
                  <c:v>CePiCOP asbl</c:v>
                </c:pt>
                <c:pt idx="12">
                  <c:v>Certech</c:v>
                </c:pt>
                <c:pt idx="13">
                  <c:v>Collège des Producteurs</c:v>
                </c:pt>
                <c:pt idx="14">
                  <c:v>Contrat Rivière Dendre</c:v>
                </c:pt>
                <c:pt idx="15">
                  <c:v>Corder asbl</c:v>
                </c:pt>
                <c:pt idx="16">
                  <c:v>C-RAU - Gembloux Agro Bio-Tech - Université de Liège</c:v>
                </c:pt>
                <c:pt idx="17">
                  <c:v>CRA-W</c:v>
                </c:pt>
                <c:pt idx="18">
                  <c:v>CropLife Europe</c:v>
                </c:pt>
                <c:pt idx="19">
                  <c:v>Destination Ardenne-Fr</c:v>
                </c:pt>
                <c:pt idx="20">
                  <c:v>Ecoconso asbl</c:v>
                </c:pt>
                <c:pt idx="21">
                  <c:v>Espace Temps Maison de Santé</c:v>
                </c:pt>
                <c:pt idx="22">
                  <c:v>Fédération du Tourisme de la Province de Namur</c:v>
                </c:pt>
                <c:pt idx="23">
                  <c:v>FIWAP asbl</c:v>
                </c:pt>
                <c:pt idx="24">
                  <c:v>Fourrages Mieux asbl</c:v>
                </c:pt>
                <c:pt idx="25">
                  <c:v>Gawi asbl</c:v>
                </c:pt>
                <c:pt idx="26">
                  <c:v>Gembloux Agro-Bio Tech</c:v>
                </c:pt>
                <c:pt idx="27">
                  <c:v>Greenotec asbl</c:v>
                </c:pt>
                <c:pt idx="28">
                  <c:v>Groupe RTDS</c:v>
                </c:pt>
                <c:pt idx="29">
                  <c:v>ILVO</c:v>
                </c:pt>
                <c:pt idx="30">
                  <c:v>INRA-Fr</c:v>
                </c:pt>
                <c:pt idx="31">
                  <c:v>Irbab asbl</c:v>
                </c:pt>
                <c:pt idx="32">
                  <c:v>ISSeP</c:v>
                </c:pt>
                <c:pt idx="33">
                  <c:v>Manger Demain</c:v>
                </c:pt>
                <c:pt idx="34">
                  <c:v>Materia Nova</c:v>
                </c:pt>
                <c:pt idx="35">
                  <c:v>Natagriwal asbl</c:v>
                </c:pt>
                <c:pt idx="36">
                  <c:v>Office du Tourisme de Sivry-Rance</c:v>
                </c:pt>
                <c:pt idx="37">
                  <c:v>Parc naturel des Plaines de l'Escaut</c:v>
                </c:pt>
                <c:pt idx="38">
                  <c:v>Parc Naturel Hautes Fagnes Eifel</c:v>
                </c:pt>
                <c:pt idx="39">
                  <c:v>PCG Kruishoutem</c:v>
                </c:pt>
                <c:pt idx="40">
                  <c:v>Phytodis</c:v>
                </c:pt>
                <c:pt idx="41">
                  <c:v>Phytofar</c:v>
                </c:pt>
                <c:pt idx="42">
                  <c:v>PreventAgri</c:v>
                </c:pt>
                <c:pt idx="43">
                  <c:v>Proefstation voor de Groenteteelt</c:v>
                </c:pt>
                <c:pt idx="44">
                  <c:v>PROTECT'eau asbl</c:v>
                </c:pt>
                <c:pt idx="45">
                  <c:v>SPF</c:v>
                </c:pt>
                <c:pt idx="46">
                  <c:v>SPGE</c:v>
                </c:pt>
                <c:pt idx="47">
                  <c:v>SPW</c:v>
                </c:pt>
                <c:pt idx="48">
                  <c:v>Terres Inovia-Fr</c:v>
                </c:pt>
                <c:pt idx="49">
                  <c:v>Thünen Institut</c:v>
                </c:pt>
                <c:pt idx="50">
                  <c:v>Université Catholique de Louvain</c:v>
                </c:pt>
                <c:pt idx="51">
                  <c:v>Université de Liège</c:v>
                </c:pt>
                <c:pt idx="52">
                  <c:v>Université de Lille</c:v>
                </c:pt>
                <c:pt idx="53">
                  <c:v>Université de Mons</c:v>
                </c:pt>
                <c:pt idx="54">
                  <c:v>Université de Namur</c:v>
                </c:pt>
                <c:pt idx="55">
                  <c:v>Université de Reims Champagne Ardenne</c:v>
                </c:pt>
                <c:pt idx="56">
                  <c:v>Université de Wageningen</c:v>
                </c:pt>
                <c:pt idx="57">
                  <c:v>ValBiom asbl</c:v>
                </c:pt>
              </c:strCache>
            </c:strRef>
          </c:cat>
          <c:val>
            <c:numRef>
              <c:f>'TD - referent - organisme - axe'!$AR$72:$AR$130</c:f>
              <c:numCache>
                <c:formatCode>General</c:formatCode>
                <c:ptCount val="5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15</c:v>
                </c:pt>
                <c:pt idx="18">
                  <c:v>0</c:v>
                </c:pt>
                <c:pt idx="19">
                  <c:v>0</c:v>
                </c:pt>
                <c:pt idx="20">
                  <c:v>0</c:v>
                </c:pt>
                <c:pt idx="21">
                  <c:v>0</c:v>
                </c:pt>
                <c:pt idx="22">
                  <c:v>0</c:v>
                </c:pt>
                <c:pt idx="23">
                  <c:v>0</c:v>
                </c:pt>
                <c:pt idx="24">
                  <c:v>0</c:v>
                </c:pt>
                <c:pt idx="25">
                  <c:v>0</c:v>
                </c:pt>
                <c:pt idx="26">
                  <c:v>0</c:v>
                </c:pt>
                <c:pt idx="27">
                  <c:v>1</c:v>
                </c:pt>
                <c:pt idx="28">
                  <c:v>0</c:v>
                </c:pt>
                <c:pt idx="29">
                  <c:v>0</c:v>
                </c:pt>
                <c:pt idx="30">
                  <c:v>0</c:v>
                </c:pt>
                <c:pt idx="31">
                  <c:v>0</c:v>
                </c:pt>
                <c:pt idx="32">
                  <c:v>1</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1</c:v>
                </c:pt>
                <c:pt idx="51">
                  <c:v>0</c:v>
                </c:pt>
                <c:pt idx="52">
                  <c:v>0</c:v>
                </c:pt>
                <c:pt idx="53">
                  <c:v>0</c:v>
                </c:pt>
                <c:pt idx="54">
                  <c:v>0</c:v>
                </c:pt>
                <c:pt idx="55">
                  <c:v>0</c:v>
                </c:pt>
                <c:pt idx="56">
                  <c:v>0</c:v>
                </c:pt>
                <c:pt idx="57">
                  <c:v>0</c:v>
                </c:pt>
              </c:numCache>
            </c:numRef>
          </c:val>
          <c:extLst>
            <c:ext xmlns:c16="http://schemas.microsoft.com/office/drawing/2014/chart" uri="{C3380CC4-5D6E-409C-BE32-E72D297353CC}">
              <c16:uniqueId val="{00000007-2853-4BB8-9E67-C30A82E873B3}"/>
            </c:ext>
          </c:extLst>
        </c:ser>
        <c:dLbls>
          <c:showLegendKey val="0"/>
          <c:showVal val="0"/>
          <c:showCatName val="0"/>
          <c:showSerName val="0"/>
          <c:showPercent val="0"/>
          <c:showBubbleSize val="0"/>
        </c:dLbls>
        <c:gapWidth val="50"/>
        <c:overlap val="100"/>
        <c:axId val="1556350895"/>
        <c:axId val="1556343407"/>
      </c:barChart>
      <c:catAx>
        <c:axId val="1556350895"/>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343407"/>
        <c:crosses val="autoZero"/>
        <c:auto val="1"/>
        <c:lblAlgn val="ctr"/>
        <c:lblOffset val="100"/>
        <c:noMultiLvlLbl val="0"/>
      </c:catAx>
      <c:valAx>
        <c:axId val="1556343407"/>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350895"/>
        <c:crosses val="autoZero"/>
        <c:crossBetween val="between"/>
      </c:valAx>
      <c:spPr>
        <a:noFill/>
        <a:ln>
          <a:noFill/>
        </a:ln>
        <a:effectLst/>
      </c:spPr>
    </c:plotArea>
    <c:legend>
      <c:legendPos val="r"/>
      <c:layout>
        <c:manualLayout>
          <c:xMode val="edge"/>
          <c:yMode val="edge"/>
          <c:x val="0.7381258058116742"/>
          <c:y val="3.834577797313745E-2"/>
          <c:w val="0.24319703184966324"/>
          <c:h val="0.93418583257833565"/>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 type d'expertise</cx:v>
        </cx:txData>
      </cx:tx>
      <cx:txPr>
        <a:bodyPr rot="0" spcFirstLastPara="1" vertOverflow="ellipsis" vert="horz" wrap="square" lIns="38100" tIns="19050" rIns="38100" bIns="19050" anchor="ctr" anchorCtr="1" compatLnSpc="0"/>
        <a:lstStyle/>
        <a:p>
          <a:pPr algn="ctr" rtl="0">
            <a:defRPr sz="1440" b="0" i="0" u="none" strike="noStrike" kern="1200" spc="0" baseline="0">
              <a:solidFill>
                <a:sysClr val="windowText" lastClr="000000">
                  <a:lumMod val="65000"/>
                  <a:lumOff val="35000"/>
                </a:sysClr>
              </a:solidFill>
              <a:latin typeface="+mn-lt"/>
              <a:ea typeface="+mn-ea"/>
              <a:cs typeface="+mn-cs"/>
            </a:defRPr>
          </a:pPr>
          <a:r>
            <a:rPr kumimoji="0" lang="en-US" sz="144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 type d'expertise</a:t>
          </a:r>
        </a:p>
      </cx:txPr>
    </cx:title>
    <cx:plotArea>
      <cx:plotAreaRegion>
        <cx:series layoutId="treemap" uniqueId="{194EE4BD-83AA-4EE5-BFE4-32BF799D0C13}">
          <cx:tx>
            <cx:txData>
              <cx:f>_xlchart.v1.1</cx:f>
              <cx:v>%</cx:v>
            </cx:txData>
          </cx:tx>
          <cx:dataLabels pos="inEnd">
            <cx:txPr>
              <a:bodyPr spcFirstLastPara="1" vertOverflow="ellipsis" horzOverflow="overflow" wrap="square" lIns="0" tIns="0" rIns="0" bIns="0" anchor="ctr" anchorCtr="1"/>
              <a:lstStyle/>
              <a:p>
                <a:pPr algn="ctr" rtl="0">
                  <a:defRPr>
                    <a:solidFill>
                      <a:schemeClr val="tx1"/>
                    </a:solidFill>
                  </a:defRPr>
                </a:pPr>
                <a:endParaRPr lang="fr-FR" sz="900" b="0" i="0" u="none" strike="noStrike" baseline="0">
                  <a:solidFill>
                    <a:schemeClr val="tx1"/>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sunburst" uniqueId="{4A46E44A-D8DC-4BF2-AD2C-E0AED70D0CBE}">
          <cx:spPr>
            <a:effectLst>
              <a:softEdge rad="0"/>
            </a:effectLst>
          </cx:spPr>
          <cx:dataLabels>
            <cx:spPr>
              <a:noFill/>
            </cx:spPr>
            <cx:txPr>
              <a:bodyPr spcFirstLastPara="1" vertOverflow="ellipsis" horzOverflow="overflow" wrap="square" lIns="0" tIns="0" rIns="0" bIns="0" anchor="ctr" anchorCtr="1"/>
              <a:lstStyle/>
              <a:p>
                <a:pPr algn="ctr" rtl="0">
                  <a:defRPr sz="800" b="1">
                    <a:solidFill>
                      <a:schemeClr val="bg1"/>
                    </a:solidFill>
                  </a:defRPr>
                </a:pPr>
                <a:endParaRPr lang="fr-FR" sz="800" b="1" i="0" u="none" strike="noStrike" baseline="0">
                  <a:solidFill>
                    <a:schemeClr val="bg1"/>
                  </a:solidFill>
                  <a:latin typeface="Calibri" panose="020F0502020204030204"/>
                </a:endParaRPr>
              </a:p>
            </cx:txPr>
            <cx:visibility seriesName="0" categoryName="1" value="0"/>
            <cx:separator>, </cx:separator>
          </cx:dataLabels>
          <cx:dataId val="0"/>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3F1F6AF8-F7C4-472C-BF78-D7A2AF7AFF6E}">
          <cx:dataLabels pos="inEnd">
            <cx:txPr>
              <a:bodyPr spcFirstLastPara="1" vertOverflow="ellipsis" horzOverflow="overflow" wrap="square" lIns="0" tIns="0" rIns="0" bIns="0" anchor="ctr" anchorCtr="1"/>
              <a:lstStyle/>
              <a:p>
                <a:pPr algn="ctr" rtl="0">
                  <a:defRPr b="1">
                    <a:solidFill>
                      <a:schemeClr val="bg1"/>
                    </a:solidFill>
                  </a:defRPr>
                </a:pPr>
                <a:endParaRPr lang="fr-FR" sz="900" b="1" i="0" u="none" strike="noStrike" baseline="0">
                  <a:solidFill>
                    <a:schemeClr val="bg1"/>
                  </a:solidFill>
                  <a:latin typeface="Calibri" panose="020F0502020204030204"/>
                </a:endParaRPr>
              </a:p>
            </cx:txPr>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12">
  <cs:axisTitle>
    <cs:lnRef idx="0"/>
    <cs:fillRef idx="0"/>
    <cs:effectRef idx="0"/>
    <cs:fontRef idx="minor">
      <a:schemeClr val="tx1">
        <a:lumMod val="50000"/>
        <a:lumOff val="50000"/>
      </a:schemeClr>
    </cs:fontRef>
    <cs:spPr>
      <a:solidFill>
        <a:schemeClr val="bg1">
          <a:lumMod val="85000"/>
        </a:schemeClr>
      </a:solidFill>
      <a:ln>
        <a:solidFill>
          <a:schemeClr val="bg1">
            <a:lumMod val="75000"/>
          </a:schemeClr>
        </a:solidFill>
      </a:ln>
    </cs:spPr>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3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8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8.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7.xml"/><Relationship Id="rId5" Type="http://schemas.microsoft.com/office/2014/relationships/chartEx" Target="../charts/chartEx1.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457200</xdr:colOff>
      <xdr:row>1</xdr:row>
      <xdr:rowOff>15240</xdr:rowOff>
    </xdr:from>
    <xdr:to>
      <xdr:col>7</xdr:col>
      <xdr:colOff>4411980</xdr:colOff>
      <xdr:row>19</xdr:row>
      <xdr:rowOff>148590</xdr:rowOff>
    </xdr:to>
    <xdr:graphicFrame macro="">
      <xdr:nvGraphicFramePr>
        <xdr:cNvPr id="2" name="Graphique 1">
          <a:extLst>
            <a:ext uri="{FF2B5EF4-FFF2-40B4-BE49-F238E27FC236}">
              <a16:creationId xmlns:a16="http://schemas.microsoft.com/office/drawing/2014/main" id="{7461A6E6-4074-5E1C-8AC1-DBA0037FCE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2537460</xdr:colOff>
      <xdr:row>42</xdr:row>
      <xdr:rowOff>163830</xdr:rowOff>
    </xdr:from>
    <xdr:to>
      <xdr:col>7</xdr:col>
      <xdr:colOff>1089660</xdr:colOff>
      <xdr:row>64</xdr:row>
      <xdr:rowOff>38100</xdr:rowOff>
    </xdr:to>
    <xdr:graphicFrame macro="">
      <xdr:nvGraphicFramePr>
        <xdr:cNvPr id="3" name="Graphique 2">
          <a:extLst>
            <a:ext uri="{FF2B5EF4-FFF2-40B4-BE49-F238E27FC236}">
              <a16:creationId xmlns:a16="http://schemas.microsoft.com/office/drawing/2014/main" id="{0227CB12-D2C5-811A-9171-52E448455E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680689</xdr:colOff>
      <xdr:row>0</xdr:row>
      <xdr:rowOff>108857</xdr:rowOff>
    </xdr:from>
    <xdr:to>
      <xdr:col>22</xdr:col>
      <xdr:colOff>489857</xdr:colOff>
      <xdr:row>18</xdr:row>
      <xdr:rowOff>26880</xdr:rowOff>
    </xdr:to>
    <xdr:graphicFrame macro="">
      <xdr:nvGraphicFramePr>
        <xdr:cNvPr id="3" name="Graphique 5">
          <a:extLst>
            <a:ext uri="{FF2B5EF4-FFF2-40B4-BE49-F238E27FC236}">
              <a16:creationId xmlns:a16="http://schemas.microsoft.com/office/drawing/2014/main" id="{E17519FF-A06E-42A0-BA30-12C092ABB1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642255</xdr:colOff>
      <xdr:row>20</xdr:row>
      <xdr:rowOff>76199</xdr:rowOff>
    </xdr:from>
    <xdr:to>
      <xdr:col>22</xdr:col>
      <xdr:colOff>544286</xdr:colOff>
      <xdr:row>37</xdr:row>
      <xdr:rowOff>65314</xdr:rowOff>
    </xdr:to>
    <xdr:graphicFrame macro="">
      <xdr:nvGraphicFramePr>
        <xdr:cNvPr id="4" name="Graphique 6">
          <a:extLst>
            <a:ext uri="{FF2B5EF4-FFF2-40B4-BE49-F238E27FC236}">
              <a16:creationId xmlns:a16="http://schemas.microsoft.com/office/drawing/2014/main" id="{DFA1E206-6BDA-4027-BAB2-DEF07A049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160361</xdr:rowOff>
    </xdr:from>
    <xdr:to>
      <xdr:col>11</xdr:col>
      <xdr:colOff>579519</xdr:colOff>
      <xdr:row>27</xdr:row>
      <xdr:rowOff>130628</xdr:rowOff>
    </xdr:to>
    <xdr:graphicFrame macro="">
      <xdr:nvGraphicFramePr>
        <xdr:cNvPr id="5" name="Graphique 2">
          <a:extLst>
            <a:ext uri="{FF2B5EF4-FFF2-40B4-BE49-F238E27FC236}">
              <a16:creationId xmlns:a16="http://schemas.microsoft.com/office/drawing/2014/main" id="{006EF156-D993-40F2-B99F-E1A36ED4C7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613305</xdr:colOff>
      <xdr:row>42</xdr:row>
      <xdr:rowOff>30026</xdr:rowOff>
    </xdr:from>
    <xdr:to>
      <xdr:col>22</xdr:col>
      <xdr:colOff>664029</xdr:colOff>
      <xdr:row>63</xdr:row>
      <xdr:rowOff>152400</xdr:rowOff>
    </xdr:to>
    <xdr:graphicFrame macro="">
      <xdr:nvGraphicFramePr>
        <xdr:cNvPr id="2" name="Graphique 7">
          <a:extLst>
            <a:ext uri="{FF2B5EF4-FFF2-40B4-BE49-F238E27FC236}">
              <a16:creationId xmlns:a16="http://schemas.microsoft.com/office/drawing/2014/main" id="{D625087B-B970-47BC-9ACE-4A6C19C4EA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28</xdr:row>
      <xdr:rowOff>85271</xdr:rowOff>
    </xdr:from>
    <xdr:to>
      <xdr:col>11</xdr:col>
      <xdr:colOff>576941</xdr:colOff>
      <xdr:row>49</xdr:row>
      <xdr:rowOff>163286</xdr:rowOff>
    </xdr:to>
    <mc:AlternateContent xmlns:mc="http://schemas.openxmlformats.org/markup-compatibility/2006">
      <mc:Choice xmlns:cx1="http://schemas.microsoft.com/office/drawing/2015/9/8/chartex" Requires="cx1">
        <xdr:graphicFrame macro="">
          <xdr:nvGraphicFramePr>
            <xdr:cNvPr id="7" name="Graphique 3">
              <a:extLst>
                <a:ext uri="{FF2B5EF4-FFF2-40B4-BE49-F238E27FC236}">
                  <a16:creationId xmlns:a16="http://schemas.microsoft.com/office/drawing/2014/main" id="{EE785992-5E71-4ECA-A977-0DE52EE9E6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5205911"/>
              <a:ext cx="9210401" cy="4101375"/>
            </a:xfrm>
            <a:prstGeom prst="rect">
              <a:avLst/>
            </a:prstGeom>
            <a:solidFill>
              <a:prstClr val="white"/>
            </a:solidFill>
            <a:ln w="1">
              <a:solidFill>
                <a:prstClr val="green"/>
              </a:solidFill>
            </a:ln>
          </xdr:spPr>
          <xdr:txBody>
            <a:bodyPr vertOverflow="clip" horzOverflow="clip"/>
            <a:lstStyle/>
            <a:p>
              <a:r>
                <a:rPr lang="en-GB" sz="1100"/>
                <a:t>Ce graphique n’est pas disponible dans votre version d’Excel.
La modification de cette forme ou l’enregistrement de ce classeur dans un autre format de fichier endommagera le graphique de façon irréparable.</a:t>
              </a:r>
            </a:p>
          </xdr:txBody>
        </xdr:sp>
      </mc:Fallback>
    </mc:AlternateContent>
    <xdr:clientData/>
  </xdr:twoCellAnchor>
  <xdr:twoCellAnchor>
    <xdr:from>
      <xdr:col>23</xdr:col>
      <xdr:colOff>108856</xdr:colOff>
      <xdr:row>21</xdr:row>
      <xdr:rowOff>141514</xdr:rowOff>
    </xdr:from>
    <xdr:to>
      <xdr:col>35</xdr:col>
      <xdr:colOff>446313</xdr:colOff>
      <xdr:row>41</xdr:row>
      <xdr:rowOff>137886</xdr:rowOff>
    </xdr:to>
    <xdr:graphicFrame macro="">
      <xdr:nvGraphicFramePr>
        <xdr:cNvPr id="9" name="Graphique 8">
          <a:extLst>
            <a:ext uri="{FF2B5EF4-FFF2-40B4-BE49-F238E27FC236}">
              <a16:creationId xmlns:a16="http://schemas.microsoft.com/office/drawing/2014/main" id="{E9E96A71-D903-4E75-8C64-87942FE35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174172</xdr:colOff>
      <xdr:row>0</xdr:row>
      <xdr:rowOff>119743</xdr:rowOff>
    </xdr:from>
    <xdr:to>
      <xdr:col>37</xdr:col>
      <xdr:colOff>468086</xdr:colOff>
      <xdr:row>20</xdr:row>
      <xdr:rowOff>108858</xdr:rowOff>
    </xdr:to>
    <xdr:graphicFrame macro="">
      <xdr:nvGraphicFramePr>
        <xdr:cNvPr id="10" name="Graphique 9">
          <a:extLst>
            <a:ext uri="{FF2B5EF4-FFF2-40B4-BE49-F238E27FC236}">
              <a16:creationId xmlns:a16="http://schemas.microsoft.com/office/drawing/2014/main" id="{A48110A3-4CB6-4531-9677-9C4271B4B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444606</xdr:colOff>
      <xdr:row>10</xdr:row>
      <xdr:rowOff>454301</xdr:rowOff>
    </xdr:from>
    <xdr:to>
      <xdr:col>12</xdr:col>
      <xdr:colOff>444671</xdr:colOff>
      <xdr:row>19</xdr:row>
      <xdr:rowOff>184040</xdr:rowOff>
    </xdr:to>
    <mc:AlternateContent xmlns:mc="http://schemas.openxmlformats.org/markup-compatibility/2006">
      <mc:Choice xmlns:cx1="http://schemas.microsoft.com/office/drawing/2015/9/8/chartex" Requires="cx1">
        <xdr:graphicFrame macro="">
          <xdr:nvGraphicFramePr>
            <xdr:cNvPr id="5" name="Graphique 4">
              <a:extLst>
                <a:ext uri="{FF2B5EF4-FFF2-40B4-BE49-F238E27FC236}">
                  <a16:creationId xmlns:a16="http://schemas.microsoft.com/office/drawing/2014/main" id="{F729B3F6-7384-4C7A-B4C1-A7934C78FE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68906" y="3311801"/>
              <a:ext cx="5494085" cy="3539739"/>
            </a:xfrm>
            <a:prstGeom prst="rect">
              <a:avLst/>
            </a:prstGeom>
            <a:solidFill>
              <a:prstClr val="white"/>
            </a:solidFill>
            <a:ln w="1">
              <a:solidFill>
                <a:prstClr val="green"/>
              </a:solidFill>
            </a:ln>
          </xdr:spPr>
          <xdr:txBody>
            <a:bodyPr vertOverflow="clip" horzOverflow="clip"/>
            <a:lstStyle/>
            <a:p>
              <a:r>
                <a:rPr lang="en-GB" sz="1100"/>
                <a:t>Ce graphique n’est pas disponible dans votre version d’Excel.
La modification de cette forme ou l’enregistrement de ce classeur dans un autre format de fichier endommagera le graphique de façon irréparable.</a:t>
              </a:r>
            </a:p>
          </xdr:txBody>
        </xdr:sp>
      </mc:Fallback>
    </mc:AlternateContent>
    <xdr:clientData/>
  </xdr:twoCellAnchor>
  <xdr:twoCellAnchor>
    <xdr:from>
      <xdr:col>7</xdr:col>
      <xdr:colOff>320040</xdr:colOff>
      <xdr:row>16</xdr:row>
      <xdr:rowOff>167640</xdr:rowOff>
    </xdr:from>
    <xdr:to>
      <xdr:col>14</xdr:col>
      <xdr:colOff>541020</xdr:colOff>
      <xdr:row>29</xdr:row>
      <xdr:rowOff>99060</xdr:rowOff>
    </xdr:to>
    <mc:AlternateContent xmlns:mc="http://schemas.openxmlformats.org/markup-compatibility/2006">
      <mc:Choice xmlns:cx1="http://schemas.microsoft.com/office/drawing/2015/9/8/chartex" Requires="cx1">
        <xdr:graphicFrame macro="">
          <xdr:nvGraphicFramePr>
            <xdr:cNvPr id="2" name="Graphique 1">
              <a:extLst>
                <a:ext uri="{FF2B5EF4-FFF2-40B4-BE49-F238E27FC236}">
                  <a16:creationId xmlns:a16="http://schemas.microsoft.com/office/drawing/2014/main" id="{ABEB55CC-D976-B010-2423-9541788E36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814060" y="5692140"/>
              <a:ext cx="5715000" cy="3101340"/>
            </a:xfrm>
            <a:prstGeom prst="rect">
              <a:avLst/>
            </a:prstGeom>
            <a:solidFill>
              <a:prstClr val="white"/>
            </a:solidFill>
            <a:ln w="1">
              <a:solidFill>
                <a:prstClr val="green"/>
              </a:solidFill>
            </a:ln>
          </xdr:spPr>
          <xdr:txBody>
            <a:bodyPr vertOverflow="clip" horzOverflow="clip"/>
            <a:lstStyle/>
            <a:p>
              <a:r>
                <a:rPr lang="en-GB" sz="1100"/>
                <a:t>Ce graphique n’est pas disponible dans votre version d’Excel.
La modification de cette forme ou l’enregistrement de ce classeur dans un autre format de fichier endommagera le graphique de façon irréparable.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596907</xdr:colOff>
      <xdr:row>12</xdr:row>
      <xdr:rowOff>39045</xdr:rowOff>
    </xdr:from>
    <xdr:to>
      <xdr:col>10</xdr:col>
      <xdr:colOff>170607</xdr:colOff>
      <xdr:row>27</xdr:row>
      <xdr:rowOff>60420</xdr:rowOff>
    </xdr:to>
    <xdr:grpSp>
      <xdr:nvGrpSpPr>
        <xdr:cNvPr id="17" name="Groupe 16">
          <a:extLst>
            <a:ext uri="{FF2B5EF4-FFF2-40B4-BE49-F238E27FC236}">
              <a16:creationId xmlns:a16="http://schemas.microsoft.com/office/drawing/2014/main" id="{7CCD6174-75C1-4260-B855-6CCE48D702CB}"/>
            </a:ext>
          </a:extLst>
        </xdr:cNvPr>
        <xdr:cNvGrpSpPr/>
      </xdr:nvGrpSpPr>
      <xdr:grpSpPr>
        <a:xfrm rot="5400000" flipV="1">
          <a:off x="6507169" y="2259323"/>
          <a:ext cx="2764575" cy="2713140"/>
          <a:chOff x="6555747" y="2206932"/>
          <a:chExt cx="2739810" cy="2743623"/>
        </a:xfrm>
      </xdr:grpSpPr>
      <xdr:sp macro="" textlink="">
        <xdr:nvSpPr>
          <xdr:cNvPr id="18" name="Corde 17">
            <a:extLst>
              <a:ext uri="{FF2B5EF4-FFF2-40B4-BE49-F238E27FC236}">
                <a16:creationId xmlns:a16="http://schemas.microsoft.com/office/drawing/2014/main" id="{758C7382-B96B-4443-BE08-77F1E6C882DE}"/>
              </a:ext>
            </a:extLst>
          </xdr:cNvPr>
          <xdr:cNvSpPr/>
        </xdr:nvSpPr>
        <xdr:spPr>
          <a:xfrm>
            <a:off x="6555748" y="2210745"/>
            <a:ext cx="684952" cy="684952"/>
          </a:xfrm>
          <a:prstGeom prst="chord">
            <a:avLst>
              <a:gd name="adj1" fmla="val 4800000"/>
              <a:gd name="adj2" fmla="val 16800000"/>
            </a:avLst>
          </a:prstGeom>
        </xdr:spPr>
        <xdr:style>
          <a:lnRef idx="0">
            <a:schemeClr val="dk1">
              <a:hueOff val="0"/>
              <a:satOff val="0"/>
              <a:lumOff val="0"/>
              <a:alphaOff val="0"/>
            </a:schemeClr>
          </a:lnRef>
          <a:fillRef idx="1">
            <a:schemeClr val="accent5">
              <a:tint val="40000"/>
              <a:hueOff val="0"/>
              <a:satOff val="0"/>
              <a:lumOff val="0"/>
              <a:alphaOff val="0"/>
            </a:schemeClr>
          </a:fillRef>
          <a:effectRef idx="2">
            <a:schemeClr val="accent5">
              <a:tint val="40000"/>
              <a:hueOff val="0"/>
              <a:satOff val="0"/>
              <a:lumOff val="0"/>
              <a:alphaOff val="0"/>
            </a:schemeClr>
          </a:effectRef>
          <a:fontRef idx="minor">
            <a:schemeClr val="dk1">
              <a:hueOff val="0"/>
              <a:satOff val="0"/>
              <a:lumOff val="0"/>
              <a:alphaOff val="0"/>
            </a:schemeClr>
          </a:fontRef>
        </xdr:style>
      </xdr:sp>
      <xdr:sp macro="" textlink="">
        <xdr:nvSpPr>
          <xdr:cNvPr id="19" name="Arc partiel 18">
            <a:extLst>
              <a:ext uri="{FF2B5EF4-FFF2-40B4-BE49-F238E27FC236}">
                <a16:creationId xmlns:a16="http://schemas.microsoft.com/office/drawing/2014/main" id="{7206193F-CC4A-4585-AF28-18D25525B046}"/>
              </a:ext>
            </a:extLst>
          </xdr:cNvPr>
          <xdr:cNvSpPr/>
        </xdr:nvSpPr>
        <xdr:spPr>
          <a:xfrm>
            <a:off x="6624243" y="2279240"/>
            <a:ext cx="547962" cy="547962"/>
          </a:xfrm>
          <a:prstGeom prst="pie">
            <a:avLst>
              <a:gd name="adj1" fmla="val 13500000"/>
              <a:gd name="adj2" fmla="val 16200000"/>
            </a:avLst>
          </a:prstGeom>
        </xdr:spPr>
        <xdr:style>
          <a:lnRef idx="1">
            <a:schemeClr val="accent5">
              <a:hueOff val="0"/>
              <a:satOff val="0"/>
              <a:lumOff val="0"/>
              <a:alphaOff val="0"/>
            </a:schemeClr>
          </a:lnRef>
          <a:fillRef idx="3">
            <a:schemeClr val="accent5">
              <a:hueOff val="0"/>
              <a:satOff val="0"/>
              <a:lumOff val="0"/>
              <a:alphaOff val="0"/>
            </a:schemeClr>
          </a:fillRef>
          <a:effectRef idx="3">
            <a:schemeClr val="accent5">
              <a:hueOff val="0"/>
              <a:satOff val="0"/>
              <a:lumOff val="0"/>
              <a:alphaOff val="0"/>
            </a:schemeClr>
          </a:effectRef>
          <a:fontRef idx="minor">
            <a:schemeClr val="lt1"/>
          </a:fontRef>
        </xdr:style>
      </xdr:sp>
      <xdr:sp macro="" textlink="">
        <xdr:nvSpPr>
          <xdr:cNvPr id="20" name="Forme libre : forme 19">
            <a:extLst>
              <a:ext uri="{FF2B5EF4-FFF2-40B4-BE49-F238E27FC236}">
                <a16:creationId xmlns:a16="http://schemas.microsoft.com/office/drawing/2014/main" id="{D62F749E-48A8-4588-AD37-681FEC9DD5B8}"/>
              </a:ext>
            </a:extLst>
          </xdr:cNvPr>
          <xdr:cNvSpPr/>
        </xdr:nvSpPr>
        <xdr:spPr>
          <a:xfrm rot="16200000">
            <a:off x="5768052" y="3751888"/>
            <a:ext cx="1986362" cy="410971"/>
          </a:xfrm>
          <a:custGeom>
            <a:avLst/>
            <a:gdLst>
              <a:gd name="connsiteX0" fmla="*/ 0 w 1986362"/>
              <a:gd name="connsiteY0" fmla="*/ 0 h 410971"/>
              <a:gd name="connsiteX1" fmla="*/ 1986362 w 1986362"/>
              <a:gd name="connsiteY1" fmla="*/ 0 h 410971"/>
              <a:gd name="connsiteX2" fmla="*/ 1986362 w 1986362"/>
              <a:gd name="connsiteY2" fmla="*/ 410971 h 410971"/>
              <a:gd name="connsiteX3" fmla="*/ 0 w 1986362"/>
              <a:gd name="connsiteY3" fmla="*/ 410971 h 410971"/>
              <a:gd name="connsiteX4" fmla="*/ 0 w 1986362"/>
              <a:gd name="connsiteY4" fmla="*/ 0 h 41097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86362" h="410971">
                <a:moveTo>
                  <a:pt x="0" y="0"/>
                </a:moveTo>
                <a:lnTo>
                  <a:pt x="1986362" y="0"/>
                </a:lnTo>
                <a:lnTo>
                  <a:pt x="1986362" y="410971"/>
                </a:lnTo>
                <a:lnTo>
                  <a:pt x="0" y="410971"/>
                </a:lnTo>
                <a:lnTo>
                  <a:pt x="0" y="0"/>
                </a:lnTo>
                <a:close/>
              </a:path>
            </a:pathLst>
          </a:cu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txBody>
          <a:bodyPr spcFirstLastPara="0" vert="horz" wrap="square" lIns="-1" tIns="-1" rIns="0" bIns="0" numCol="1" spcCol="1270" anchor="b" anchorCtr="0">
            <a:noAutofit/>
          </a:bodyPr>
          <a:lstStyle/>
          <a:p>
            <a:pPr marL="0" lvl="0" indent="0" algn="l" defTabSz="622300">
              <a:lnSpc>
                <a:spcPct val="90000"/>
              </a:lnSpc>
              <a:spcBef>
                <a:spcPct val="0"/>
              </a:spcBef>
              <a:spcAft>
                <a:spcPct val="35000"/>
              </a:spcAft>
              <a:buNone/>
            </a:pPr>
            <a:r>
              <a:rPr lang="fr-BE" sz="1400" kern="1200"/>
              <a:t>Source de financement, 37</a:t>
            </a:r>
          </a:p>
        </xdr:txBody>
      </xdr:sp>
      <xdr:sp macro="" textlink="">
        <xdr:nvSpPr>
          <xdr:cNvPr id="21" name="Corde 20">
            <a:extLst>
              <a:ext uri="{FF2B5EF4-FFF2-40B4-BE49-F238E27FC236}">
                <a16:creationId xmlns:a16="http://schemas.microsoft.com/office/drawing/2014/main" id="{F65AD120-8E34-4D78-B88C-2BFA1773AE0F}"/>
              </a:ext>
            </a:extLst>
          </xdr:cNvPr>
          <xdr:cNvSpPr/>
        </xdr:nvSpPr>
        <xdr:spPr>
          <a:xfrm>
            <a:off x="7240700" y="2210745"/>
            <a:ext cx="684952" cy="684952"/>
          </a:xfrm>
          <a:prstGeom prst="chord">
            <a:avLst>
              <a:gd name="adj1" fmla="val 4800000"/>
              <a:gd name="adj2" fmla="val 16800000"/>
            </a:avLst>
          </a:prstGeom>
        </xdr:spPr>
        <xdr:style>
          <a:lnRef idx="0">
            <a:schemeClr val="dk1">
              <a:hueOff val="0"/>
              <a:satOff val="0"/>
              <a:lumOff val="0"/>
              <a:alphaOff val="0"/>
            </a:schemeClr>
          </a:lnRef>
          <a:fillRef idx="1">
            <a:schemeClr val="accent5">
              <a:tint val="40000"/>
              <a:hueOff val="0"/>
              <a:satOff val="0"/>
              <a:lumOff val="0"/>
              <a:alphaOff val="0"/>
            </a:schemeClr>
          </a:fillRef>
          <a:effectRef idx="2">
            <a:schemeClr val="accent5">
              <a:tint val="40000"/>
              <a:hueOff val="0"/>
              <a:satOff val="0"/>
              <a:lumOff val="0"/>
              <a:alphaOff val="0"/>
            </a:schemeClr>
          </a:effectRef>
          <a:fontRef idx="minor">
            <a:schemeClr val="dk1">
              <a:hueOff val="0"/>
              <a:satOff val="0"/>
              <a:lumOff val="0"/>
              <a:alphaOff val="0"/>
            </a:schemeClr>
          </a:fontRef>
        </xdr:style>
      </xdr:sp>
      <xdr:sp macro="" textlink="">
        <xdr:nvSpPr>
          <xdr:cNvPr id="22" name="Arc partiel 21">
            <a:extLst>
              <a:ext uri="{FF2B5EF4-FFF2-40B4-BE49-F238E27FC236}">
                <a16:creationId xmlns:a16="http://schemas.microsoft.com/office/drawing/2014/main" id="{9CD60F8E-17E2-4563-8352-39247A42DAAA}"/>
              </a:ext>
            </a:extLst>
          </xdr:cNvPr>
          <xdr:cNvSpPr/>
        </xdr:nvSpPr>
        <xdr:spPr>
          <a:xfrm>
            <a:off x="7309195" y="2279240"/>
            <a:ext cx="547962" cy="547962"/>
          </a:xfrm>
          <a:prstGeom prst="pie">
            <a:avLst>
              <a:gd name="adj1" fmla="val 10800000"/>
              <a:gd name="adj2" fmla="val 16200000"/>
            </a:avLst>
          </a:prstGeom>
        </xdr:spPr>
        <xdr:style>
          <a:lnRef idx="1">
            <a:schemeClr val="accent5">
              <a:hueOff val="-945182"/>
              <a:satOff val="4688"/>
              <a:lumOff val="4837"/>
              <a:alphaOff val="0"/>
            </a:schemeClr>
          </a:lnRef>
          <a:fillRef idx="3">
            <a:schemeClr val="accent5">
              <a:hueOff val="-945182"/>
              <a:satOff val="4688"/>
              <a:lumOff val="4837"/>
              <a:alphaOff val="0"/>
            </a:schemeClr>
          </a:fillRef>
          <a:effectRef idx="3">
            <a:schemeClr val="accent5">
              <a:hueOff val="-945182"/>
              <a:satOff val="4688"/>
              <a:lumOff val="4837"/>
              <a:alphaOff val="0"/>
            </a:schemeClr>
          </a:effectRef>
          <a:fontRef idx="minor">
            <a:schemeClr val="lt1"/>
          </a:fontRef>
        </xdr:style>
      </xdr:sp>
      <xdr:sp macro="" textlink="">
        <xdr:nvSpPr>
          <xdr:cNvPr id="23" name="Forme libre : forme 22">
            <a:extLst>
              <a:ext uri="{FF2B5EF4-FFF2-40B4-BE49-F238E27FC236}">
                <a16:creationId xmlns:a16="http://schemas.microsoft.com/office/drawing/2014/main" id="{FC2E35EB-9E01-49D8-98C3-0D0549C76107}"/>
              </a:ext>
            </a:extLst>
          </xdr:cNvPr>
          <xdr:cNvSpPr/>
        </xdr:nvSpPr>
        <xdr:spPr>
          <a:xfrm rot="16200000">
            <a:off x="6453005" y="3751888"/>
            <a:ext cx="1986362" cy="410971"/>
          </a:xfrm>
          <a:custGeom>
            <a:avLst/>
            <a:gdLst>
              <a:gd name="connsiteX0" fmla="*/ 0 w 1986362"/>
              <a:gd name="connsiteY0" fmla="*/ 0 h 410971"/>
              <a:gd name="connsiteX1" fmla="*/ 1986362 w 1986362"/>
              <a:gd name="connsiteY1" fmla="*/ 0 h 410971"/>
              <a:gd name="connsiteX2" fmla="*/ 1986362 w 1986362"/>
              <a:gd name="connsiteY2" fmla="*/ 410971 h 410971"/>
              <a:gd name="connsiteX3" fmla="*/ 0 w 1986362"/>
              <a:gd name="connsiteY3" fmla="*/ 410971 h 410971"/>
              <a:gd name="connsiteX4" fmla="*/ 0 w 1986362"/>
              <a:gd name="connsiteY4" fmla="*/ 0 h 41097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86362" h="410971">
                <a:moveTo>
                  <a:pt x="0" y="0"/>
                </a:moveTo>
                <a:lnTo>
                  <a:pt x="1986362" y="0"/>
                </a:lnTo>
                <a:lnTo>
                  <a:pt x="1986362" y="410971"/>
                </a:lnTo>
                <a:lnTo>
                  <a:pt x="0" y="410971"/>
                </a:lnTo>
                <a:lnTo>
                  <a:pt x="0" y="0"/>
                </a:lnTo>
                <a:close/>
              </a:path>
            </a:pathLst>
          </a:cu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txBody>
          <a:bodyPr spcFirstLastPara="0" vert="horz" wrap="square" lIns="-1" tIns="-1" rIns="0" bIns="0" numCol="1" spcCol="1270" anchor="b" anchorCtr="0">
            <a:noAutofit/>
          </a:bodyPr>
          <a:lstStyle/>
          <a:p>
            <a:pPr marL="0" lvl="0" indent="0" algn="l" defTabSz="622300">
              <a:lnSpc>
                <a:spcPct val="90000"/>
              </a:lnSpc>
              <a:spcBef>
                <a:spcPct val="0"/>
              </a:spcBef>
              <a:spcAft>
                <a:spcPct val="35000"/>
              </a:spcAft>
              <a:buNone/>
            </a:pPr>
            <a:r>
              <a:rPr lang="fr-BE" sz="1400" kern="1200"/>
              <a:t>Organisme, 58</a:t>
            </a:r>
          </a:p>
        </xdr:txBody>
      </xdr:sp>
      <xdr:sp macro="" textlink="">
        <xdr:nvSpPr>
          <xdr:cNvPr id="24" name="Corde 23">
            <a:extLst>
              <a:ext uri="{FF2B5EF4-FFF2-40B4-BE49-F238E27FC236}">
                <a16:creationId xmlns:a16="http://schemas.microsoft.com/office/drawing/2014/main" id="{7F59869F-09F4-44D0-BEC3-FA3821C210E8}"/>
              </a:ext>
            </a:extLst>
          </xdr:cNvPr>
          <xdr:cNvSpPr/>
        </xdr:nvSpPr>
        <xdr:spPr>
          <a:xfrm>
            <a:off x="7927563" y="2206932"/>
            <a:ext cx="685908" cy="683999"/>
          </a:xfrm>
          <a:prstGeom prst="chord">
            <a:avLst>
              <a:gd name="adj1" fmla="val 4800000"/>
              <a:gd name="adj2" fmla="val 16800000"/>
            </a:avLst>
          </a:prstGeom>
        </xdr:spPr>
        <xdr:style>
          <a:lnRef idx="0">
            <a:schemeClr val="dk1">
              <a:hueOff val="0"/>
              <a:satOff val="0"/>
              <a:lumOff val="0"/>
              <a:alphaOff val="0"/>
            </a:schemeClr>
          </a:lnRef>
          <a:fillRef idx="1">
            <a:schemeClr val="accent5">
              <a:tint val="40000"/>
              <a:hueOff val="0"/>
              <a:satOff val="0"/>
              <a:lumOff val="0"/>
              <a:alphaOff val="0"/>
            </a:schemeClr>
          </a:fillRef>
          <a:effectRef idx="2">
            <a:schemeClr val="accent5">
              <a:tint val="40000"/>
              <a:hueOff val="0"/>
              <a:satOff val="0"/>
              <a:lumOff val="0"/>
              <a:alphaOff val="0"/>
            </a:schemeClr>
          </a:effectRef>
          <a:fontRef idx="minor">
            <a:schemeClr val="dk1">
              <a:hueOff val="0"/>
              <a:satOff val="0"/>
              <a:lumOff val="0"/>
              <a:alphaOff val="0"/>
            </a:schemeClr>
          </a:fontRef>
        </xdr:style>
      </xdr:sp>
      <xdr:sp macro="" textlink="">
        <xdr:nvSpPr>
          <xdr:cNvPr id="25" name="Arc partiel 24">
            <a:extLst>
              <a:ext uri="{FF2B5EF4-FFF2-40B4-BE49-F238E27FC236}">
                <a16:creationId xmlns:a16="http://schemas.microsoft.com/office/drawing/2014/main" id="{5191C491-F594-462F-A5C4-26070FACADAA}"/>
              </a:ext>
            </a:extLst>
          </xdr:cNvPr>
          <xdr:cNvSpPr/>
        </xdr:nvSpPr>
        <xdr:spPr>
          <a:xfrm>
            <a:off x="7994148" y="2279240"/>
            <a:ext cx="547962" cy="547962"/>
          </a:xfrm>
          <a:prstGeom prst="pie">
            <a:avLst>
              <a:gd name="adj1" fmla="val 8100000"/>
              <a:gd name="adj2" fmla="val 16200000"/>
            </a:avLst>
          </a:prstGeom>
        </xdr:spPr>
        <xdr:style>
          <a:lnRef idx="1">
            <a:schemeClr val="accent5">
              <a:hueOff val="-1890364"/>
              <a:satOff val="9376"/>
              <a:lumOff val="9673"/>
              <a:alphaOff val="0"/>
            </a:schemeClr>
          </a:lnRef>
          <a:fillRef idx="3">
            <a:schemeClr val="accent5">
              <a:hueOff val="-1890364"/>
              <a:satOff val="9376"/>
              <a:lumOff val="9673"/>
              <a:alphaOff val="0"/>
            </a:schemeClr>
          </a:fillRef>
          <a:effectRef idx="3">
            <a:schemeClr val="accent5">
              <a:hueOff val="-1890364"/>
              <a:satOff val="9376"/>
              <a:lumOff val="9673"/>
              <a:alphaOff val="0"/>
            </a:schemeClr>
          </a:effectRef>
          <a:fontRef idx="minor">
            <a:schemeClr val="lt1"/>
          </a:fontRef>
        </xdr:style>
      </xdr:sp>
      <xdr:sp macro="" textlink="">
        <xdr:nvSpPr>
          <xdr:cNvPr id="26" name="Forme libre : forme 25">
            <a:extLst>
              <a:ext uri="{FF2B5EF4-FFF2-40B4-BE49-F238E27FC236}">
                <a16:creationId xmlns:a16="http://schemas.microsoft.com/office/drawing/2014/main" id="{5A16915B-B9DA-47AB-A3EA-ACA061C5EF83}"/>
              </a:ext>
            </a:extLst>
          </xdr:cNvPr>
          <xdr:cNvSpPr/>
        </xdr:nvSpPr>
        <xdr:spPr>
          <a:xfrm rot="16200000">
            <a:off x="7137957" y="3751888"/>
            <a:ext cx="1986362" cy="410971"/>
          </a:xfrm>
          <a:custGeom>
            <a:avLst/>
            <a:gdLst>
              <a:gd name="connsiteX0" fmla="*/ 0 w 1986362"/>
              <a:gd name="connsiteY0" fmla="*/ 0 h 410971"/>
              <a:gd name="connsiteX1" fmla="*/ 1986362 w 1986362"/>
              <a:gd name="connsiteY1" fmla="*/ 0 h 410971"/>
              <a:gd name="connsiteX2" fmla="*/ 1986362 w 1986362"/>
              <a:gd name="connsiteY2" fmla="*/ 410971 h 410971"/>
              <a:gd name="connsiteX3" fmla="*/ 0 w 1986362"/>
              <a:gd name="connsiteY3" fmla="*/ 410971 h 410971"/>
              <a:gd name="connsiteX4" fmla="*/ 0 w 1986362"/>
              <a:gd name="connsiteY4" fmla="*/ 0 h 41097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86362" h="410971">
                <a:moveTo>
                  <a:pt x="0" y="0"/>
                </a:moveTo>
                <a:lnTo>
                  <a:pt x="1986362" y="0"/>
                </a:lnTo>
                <a:lnTo>
                  <a:pt x="1986362" y="410971"/>
                </a:lnTo>
                <a:lnTo>
                  <a:pt x="0" y="410971"/>
                </a:lnTo>
                <a:lnTo>
                  <a:pt x="0" y="0"/>
                </a:lnTo>
                <a:close/>
              </a:path>
            </a:pathLst>
          </a:cu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txBody>
          <a:bodyPr spcFirstLastPara="0" vert="horz" wrap="square" lIns="-1" tIns="-1" rIns="0" bIns="0" numCol="1" spcCol="1270" anchor="b" anchorCtr="0">
            <a:noAutofit/>
          </a:bodyPr>
          <a:lstStyle/>
          <a:p>
            <a:pPr marL="0" lvl="0" indent="0" algn="l" defTabSz="622300">
              <a:lnSpc>
                <a:spcPct val="90000"/>
              </a:lnSpc>
              <a:spcBef>
                <a:spcPct val="0"/>
              </a:spcBef>
              <a:spcAft>
                <a:spcPct val="35000"/>
              </a:spcAft>
              <a:buNone/>
            </a:pPr>
            <a:r>
              <a:rPr lang="fr-BE" sz="1400" kern="1200"/>
              <a:t>Référent, 348</a:t>
            </a:r>
          </a:p>
        </xdr:txBody>
      </xdr:sp>
      <xdr:sp macro="" textlink="">
        <xdr:nvSpPr>
          <xdr:cNvPr id="27" name="Corde 26">
            <a:extLst>
              <a:ext uri="{FF2B5EF4-FFF2-40B4-BE49-F238E27FC236}">
                <a16:creationId xmlns:a16="http://schemas.microsoft.com/office/drawing/2014/main" id="{29568961-229A-4B19-98BB-7E5673FF4384}"/>
              </a:ext>
            </a:extLst>
          </xdr:cNvPr>
          <xdr:cNvSpPr/>
        </xdr:nvSpPr>
        <xdr:spPr>
          <a:xfrm>
            <a:off x="8610605" y="2210745"/>
            <a:ext cx="684952" cy="684952"/>
          </a:xfrm>
          <a:prstGeom prst="chord">
            <a:avLst>
              <a:gd name="adj1" fmla="val 4800000"/>
              <a:gd name="adj2" fmla="val 16800000"/>
            </a:avLst>
          </a:prstGeom>
        </xdr:spPr>
        <xdr:style>
          <a:lnRef idx="0">
            <a:schemeClr val="dk1">
              <a:hueOff val="0"/>
              <a:satOff val="0"/>
              <a:lumOff val="0"/>
              <a:alphaOff val="0"/>
            </a:schemeClr>
          </a:lnRef>
          <a:fillRef idx="1">
            <a:schemeClr val="accent5">
              <a:tint val="40000"/>
              <a:hueOff val="0"/>
              <a:satOff val="0"/>
              <a:lumOff val="0"/>
              <a:alphaOff val="0"/>
            </a:schemeClr>
          </a:fillRef>
          <a:effectRef idx="2">
            <a:schemeClr val="accent5">
              <a:tint val="40000"/>
              <a:hueOff val="0"/>
              <a:satOff val="0"/>
              <a:lumOff val="0"/>
              <a:alphaOff val="0"/>
            </a:schemeClr>
          </a:effectRef>
          <a:fontRef idx="minor">
            <a:schemeClr val="dk1">
              <a:hueOff val="0"/>
              <a:satOff val="0"/>
              <a:lumOff val="0"/>
              <a:alphaOff val="0"/>
            </a:schemeClr>
          </a:fontRef>
        </xdr:style>
      </xdr:sp>
      <xdr:sp macro="" textlink="">
        <xdr:nvSpPr>
          <xdr:cNvPr id="28" name="Arc partiel 27">
            <a:extLst>
              <a:ext uri="{FF2B5EF4-FFF2-40B4-BE49-F238E27FC236}">
                <a16:creationId xmlns:a16="http://schemas.microsoft.com/office/drawing/2014/main" id="{A1634774-AC25-4DC0-A6EF-5E5F1AF0B677}"/>
              </a:ext>
            </a:extLst>
          </xdr:cNvPr>
          <xdr:cNvSpPr/>
        </xdr:nvSpPr>
        <xdr:spPr>
          <a:xfrm>
            <a:off x="8679100" y="2279240"/>
            <a:ext cx="547962" cy="547962"/>
          </a:xfrm>
          <a:prstGeom prst="pie">
            <a:avLst>
              <a:gd name="adj1" fmla="val 5400000"/>
              <a:gd name="adj2" fmla="val 16200000"/>
            </a:avLst>
          </a:prstGeom>
        </xdr:spPr>
        <xdr:style>
          <a:lnRef idx="1">
            <a:schemeClr val="accent5">
              <a:hueOff val="-2835546"/>
              <a:satOff val="14064"/>
              <a:lumOff val="14510"/>
              <a:alphaOff val="0"/>
            </a:schemeClr>
          </a:lnRef>
          <a:fillRef idx="3">
            <a:schemeClr val="accent5">
              <a:hueOff val="-2835546"/>
              <a:satOff val="14064"/>
              <a:lumOff val="14510"/>
              <a:alphaOff val="0"/>
            </a:schemeClr>
          </a:fillRef>
          <a:effectRef idx="3">
            <a:schemeClr val="accent5">
              <a:hueOff val="-2835546"/>
              <a:satOff val="14064"/>
              <a:lumOff val="14510"/>
              <a:alphaOff val="0"/>
            </a:schemeClr>
          </a:effectRef>
          <a:fontRef idx="minor">
            <a:schemeClr val="lt1"/>
          </a:fontRef>
        </xdr:style>
      </xdr:sp>
      <xdr:sp macro="" textlink="">
        <xdr:nvSpPr>
          <xdr:cNvPr id="29" name="Forme libre : forme 28">
            <a:extLst>
              <a:ext uri="{FF2B5EF4-FFF2-40B4-BE49-F238E27FC236}">
                <a16:creationId xmlns:a16="http://schemas.microsoft.com/office/drawing/2014/main" id="{7BFFE199-42CD-4C52-B9B0-CCAF49D7B21A}"/>
              </a:ext>
            </a:extLst>
          </xdr:cNvPr>
          <xdr:cNvSpPr/>
        </xdr:nvSpPr>
        <xdr:spPr>
          <a:xfrm rot="16200000">
            <a:off x="7822910" y="3751888"/>
            <a:ext cx="1986362" cy="410971"/>
          </a:xfrm>
          <a:custGeom>
            <a:avLst/>
            <a:gdLst>
              <a:gd name="connsiteX0" fmla="*/ 0 w 1986362"/>
              <a:gd name="connsiteY0" fmla="*/ 0 h 410971"/>
              <a:gd name="connsiteX1" fmla="*/ 1986362 w 1986362"/>
              <a:gd name="connsiteY1" fmla="*/ 0 h 410971"/>
              <a:gd name="connsiteX2" fmla="*/ 1986362 w 1986362"/>
              <a:gd name="connsiteY2" fmla="*/ 410971 h 410971"/>
              <a:gd name="connsiteX3" fmla="*/ 0 w 1986362"/>
              <a:gd name="connsiteY3" fmla="*/ 410971 h 410971"/>
              <a:gd name="connsiteX4" fmla="*/ 0 w 1986362"/>
              <a:gd name="connsiteY4" fmla="*/ 0 h 41097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86362" h="410971">
                <a:moveTo>
                  <a:pt x="0" y="0"/>
                </a:moveTo>
                <a:lnTo>
                  <a:pt x="1986362" y="0"/>
                </a:lnTo>
                <a:lnTo>
                  <a:pt x="1986362" y="410971"/>
                </a:lnTo>
                <a:lnTo>
                  <a:pt x="0" y="410971"/>
                </a:lnTo>
                <a:lnTo>
                  <a:pt x="0" y="0"/>
                </a:lnTo>
                <a:close/>
              </a:path>
            </a:pathLst>
          </a:cu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txBody>
          <a:bodyPr spcFirstLastPara="0" vert="horz" wrap="square" lIns="-1" tIns="-1" rIns="0" bIns="0" numCol="1" spcCol="1270" anchor="b" anchorCtr="0">
            <a:noAutofit/>
          </a:bodyPr>
          <a:lstStyle/>
          <a:p>
            <a:pPr marL="0" lvl="0" indent="0" algn="l" defTabSz="622300">
              <a:lnSpc>
                <a:spcPct val="90000"/>
              </a:lnSpc>
              <a:spcBef>
                <a:spcPct val="0"/>
              </a:spcBef>
              <a:spcAft>
                <a:spcPct val="35000"/>
              </a:spcAft>
              <a:buNone/>
            </a:pPr>
            <a:r>
              <a:rPr lang="fr-BE" sz="1400" kern="1200"/>
              <a:t>Entrée, 873 </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151569</xdr:colOff>
      <xdr:row>3</xdr:row>
      <xdr:rowOff>310797</xdr:rowOff>
    </xdr:from>
    <xdr:to>
      <xdr:col>21</xdr:col>
      <xdr:colOff>723452</xdr:colOff>
      <xdr:row>36</xdr:row>
      <xdr:rowOff>69942</xdr:rowOff>
    </xdr:to>
    <xdr:graphicFrame macro="">
      <xdr:nvGraphicFramePr>
        <xdr:cNvPr id="2" name="Graphique 1">
          <a:extLst>
            <a:ext uri="{FF2B5EF4-FFF2-40B4-BE49-F238E27FC236}">
              <a16:creationId xmlns:a16="http://schemas.microsoft.com/office/drawing/2014/main" id="{F3380D16-9821-4D6B-A557-AB60EF8B4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161925</xdr:colOff>
      <xdr:row>1</xdr:row>
      <xdr:rowOff>28575</xdr:rowOff>
    </xdr:from>
    <xdr:to>
      <xdr:col>16</xdr:col>
      <xdr:colOff>657225</xdr:colOff>
      <xdr:row>24</xdr:row>
      <xdr:rowOff>117157</xdr:rowOff>
    </xdr:to>
    <xdr:graphicFrame macro="">
      <xdr:nvGraphicFramePr>
        <xdr:cNvPr id="2" name="Graphique 1">
          <a:extLst>
            <a:ext uri="{FF2B5EF4-FFF2-40B4-BE49-F238E27FC236}">
              <a16:creationId xmlns:a16="http://schemas.microsoft.com/office/drawing/2014/main" id="{3D396DD6-6CAD-4952-999A-E0BA873ACD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241934</xdr:colOff>
      <xdr:row>25</xdr:row>
      <xdr:rowOff>53340</xdr:rowOff>
    </xdr:from>
    <xdr:to>
      <xdr:col>17</xdr:col>
      <xdr:colOff>714374</xdr:colOff>
      <xdr:row>50</xdr:row>
      <xdr:rowOff>38100</xdr:rowOff>
    </xdr:to>
    <xdr:graphicFrame macro="">
      <xdr:nvGraphicFramePr>
        <xdr:cNvPr id="4" name="Graphique 3">
          <a:extLst>
            <a:ext uri="{FF2B5EF4-FFF2-40B4-BE49-F238E27FC236}">
              <a16:creationId xmlns:a16="http://schemas.microsoft.com/office/drawing/2014/main" id="{B827A491-8F96-4DCC-9BE5-DF71278A08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145788</xdr:colOff>
      <xdr:row>1</xdr:row>
      <xdr:rowOff>231514</xdr:rowOff>
    </xdr:from>
    <xdr:to>
      <xdr:col>18</xdr:col>
      <xdr:colOff>791808</xdr:colOff>
      <xdr:row>19</xdr:row>
      <xdr:rowOff>36307</xdr:rowOff>
    </xdr:to>
    <xdr:graphicFrame macro="">
      <xdr:nvGraphicFramePr>
        <xdr:cNvPr id="2" name="Graphique 1">
          <a:extLst>
            <a:ext uri="{FF2B5EF4-FFF2-40B4-BE49-F238E27FC236}">
              <a16:creationId xmlns:a16="http://schemas.microsoft.com/office/drawing/2014/main" id="{24BBEBE9-3B30-49D2-95C7-297B10DCE7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190500</xdr:colOff>
      <xdr:row>21</xdr:row>
      <xdr:rowOff>74855</xdr:rowOff>
    </xdr:from>
    <xdr:to>
      <xdr:col>21</xdr:col>
      <xdr:colOff>184727</xdr:colOff>
      <xdr:row>58</xdr:row>
      <xdr:rowOff>125170</xdr:rowOff>
    </xdr:to>
    <xdr:graphicFrame macro="">
      <xdr:nvGraphicFramePr>
        <xdr:cNvPr id="5" name="Graphique 4">
          <a:extLst>
            <a:ext uri="{FF2B5EF4-FFF2-40B4-BE49-F238E27FC236}">
              <a16:creationId xmlns:a16="http://schemas.microsoft.com/office/drawing/2014/main" id="{FDFF2371-EB97-4443-B33B-3C45328A2D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30</xdr:col>
      <xdr:colOff>398318</xdr:colOff>
      <xdr:row>1</xdr:row>
      <xdr:rowOff>21087</xdr:rowOff>
    </xdr:from>
    <xdr:to>
      <xdr:col>90</xdr:col>
      <xdr:colOff>2182091</xdr:colOff>
      <xdr:row>20</xdr:row>
      <xdr:rowOff>138545</xdr:rowOff>
    </xdr:to>
    <xdr:graphicFrame macro="">
      <xdr:nvGraphicFramePr>
        <xdr:cNvPr id="3" name="Graphique 2">
          <a:extLst>
            <a:ext uri="{FF2B5EF4-FFF2-40B4-BE49-F238E27FC236}">
              <a16:creationId xmlns:a16="http://schemas.microsoft.com/office/drawing/2014/main" id="{8A498756-7563-4CD2-B06C-EAD44B3E6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27</xdr:col>
      <xdr:colOff>399823</xdr:colOff>
      <xdr:row>0</xdr:row>
      <xdr:rowOff>126901</xdr:rowOff>
    </xdr:from>
    <xdr:to>
      <xdr:col>34</xdr:col>
      <xdr:colOff>1888078</xdr:colOff>
      <xdr:row>51</xdr:row>
      <xdr:rowOff>212913</xdr:rowOff>
    </xdr:to>
    <xdr:graphicFrame macro="">
      <xdr:nvGraphicFramePr>
        <xdr:cNvPr id="5" name="Graphique 4">
          <a:extLst>
            <a:ext uri="{FF2B5EF4-FFF2-40B4-BE49-F238E27FC236}">
              <a16:creationId xmlns:a16="http://schemas.microsoft.com/office/drawing/2014/main" id="{49E254B3-9C73-4328-92F0-36F29699E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rdav.sgsi.ucl.ac.be/dfs/groups/e/eli-corder/PHYTOLICENCE/Appui%20Scientifique/Cadastre/REPERTOIRE%20D'EXPERTISE/archive%20CADASTRE%2030-04-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xes de rech."/>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eur" refreshedDate="44677.392655555559" createdVersion="7" refreshedVersion="7" minRefreshableVersion="3" recordCount="58" xr:uid="{CAD768BA-31E9-4250-A6DA-E7E143A52E93}">
  <cacheSource type="worksheet">
    <worksheetSource ref="A1:Z59" sheet="TD - referent - organisme - axe"/>
  </cacheSource>
  <cacheFields count="26">
    <cacheField name="Organisme" numFmtId="0">
      <sharedItems count="58">
        <s v="Adalia asbl"/>
        <s v="Agence de Développement Touristique des Ardennes"/>
        <s v="Agence Régionale de Développement et d’Innovation des Hauts-de-France"/>
        <s v="Alfra"/>
        <s v="Beeodiversity"/>
        <s v="Carah asbl"/>
        <s v="CARI asbl"/>
        <s v="CCBT"/>
        <s v="CE"/>
        <s v="CE - INTERREG"/>
        <s v="Celabor"/>
        <s v="CePiCOP asbl"/>
        <s v="Certech"/>
        <s v="Collège des Producteurs"/>
        <s v="Contrat Rivière Dendre"/>
        <s v="Corder asbl"/>
        <s v="C-RAU - Gembloux Agro Bio-Tech - Université de Liège"/>
        <s v="CRA-W"/>
        <s v="CropLife Europe"/>
        <s v="Destination Ardenne-Fr"/>
        <s v="Ecoconso asbl"/>
        <s v="Espace Temps Maison de Santé"/>
        <s v="Fédération du Tourisme de la Province de Namur"/>
        <s v="FIWAP asbl"/>
        <s v="Fourrages Mieux asbl"/>
        <s v="Gawi asbl"/>
        <s v="Gembloux Agro-Bio Tech"/>
        <s v="Greenotec asbl"/>
        <s v="Groupe RTDS"/>
        <s v="ILVO"/>
        <s v="INRA-Fr"/>
        <s v="Irbab asbl"/>
        <s v="ISSeP"/>
        <s v="Manger Demain"/>
        <s v="Materia Nova"/>
        <s v="Natagriwal asbl"/>
        <s v="Office du Tourisme de Sivry-Rance"/>
        <s v="Parc naturel des Plaines de l'Escaut"/>
        <s v="Parc Naturel Hautes Fagnes Eifel"/>
        <s v="PCG Kruishoutem"/>
        <s v="Phytodis"/>
        <s v="Phytofar"/>
        <s v="PreventAgri"/>
        <s v="Proefstation voor de Groenteteelt"/>
        <s v="PROTECT'eau asbl"/>
        <s v="SPF"/>
        <s v="SPGE"/>
        <s v="SPW"/>
        <s v="Terres Inovia-Fr"/>
        <s v="Thünen Institut"/>
        <s v="Université Catholique de Louvain"/>
        <s v="Université de Liège"/>
        <s v="Université de Lille"/>
        <s v="Université de Mons"/>
        <s v="Université de Namur"/>
        <s v="Université de Reims Champagne Ardenne"/>
        <s v="Université de Wageningen"/>
        <s v="ValBiom asbl"/>
      </sharedItems>
    </cacheField>
    <cacheField name="Air : pollution, gestion, qualité, altération" numFmtId="0">
      <sharedItems containsSemiMixedTypes="0" containsString="0" containsNumber="1" containsInteger="1" minValue="0" maxValue="15" count="3">
        <n v="0"/>
        <n v="4"/>
        <n v="15"/>
      </sharedItems>
    </cacheField>
    <cacheField name="Autre" numFmtId="0">
      <sharedItems containsSemiMixedTypes="0" containsString="0" containsNumber="1" containsInteger="1" minValue="0" maxValue="0" count="1">
        <n v="0"/>
      </sharedItems>
    </cacheField>
    <cacheField name="Biodiversité" numFmtId="0">
      <sharedItems containsSemiMixedTypes="0" containsString="0" containsNumber="1" containsInteger="1" minValue="0" maxValue="11" count="4">
        <n v="2"/>
        <n v="0"/>
        <n v="11"/>
        <n v="1"/>
      </sharedItems>
    </cacheField>
    <cacheField name="Biopesticide, biocontrôle, agriculture biologique" numFmtId="0">
      <sharedItems containsSemiMixedTypes="0" containsString="0" containsNumber="1" containsInteger="1" minValue="0" maxValue="28" count="4">
        <n v="0"/>
        <n v="1"/>
        <n v="28"/>
        <n v="2"/>
      </sharedItems>
    </cacheField>
    <cacheField name="Communication" numFmtId="0">
      <sharedItems containsSemiMixedTypes="0" containsString="0" containsNumber="1" containsInteger="1" minValue="0" maxValue="3" count="3">
        <n v="0"/>
        <n v="3"/>
        <n v="1"/>
      </sharedItems>
    </cacheField>
    <cacheField name="Contrôle des maladies, gestion des ravageurs" numFmtId="0">
      <sharedItems containsSemiMixedTypes="0" containsString="0" containsNumber="1" containsInteger="1" minValue="0" maxValue="34" count="4">
        <n v="0"/>
        <n v="1"/>
        <n v="34"/>
        <n v="5"/>
      </sharedItems>
    </cacheField>
    <cacheField name="Eau : pollution, gestion, qualité, altération" numFmtId="0">
      <sharedItems containsSemiMixedTypes="0" containsString="0" containsNumber="1" containsInteger="1" minValue="0" maxValue="17" count="7">
        <n v="0"/>
        <n v="1"/>
        <n v="17"/>
        <n v="11"/>
        <n v="2"/>
        <n v="5"/>
        <n v="4"/>
      </sharedItems>
    </cacheField>
    <cacheField name="Ecotoxicologie" numFmtId="0">
      <sharedItems containsSemiMixedTypes="0" containsString="0" containsNumber="1" containsInteger="1" minValue="0" maxValue="6" count="4">
        <n v="0"/>
        <n v="1"/>
        <n v="6"/>
        <n v="5"/>
      </sharedItems>
    </cacheField>
    <cacheField name="Encadrement, conseil, valorisation" numFmtId="0">
      <sharedItems containsSemiMixedTypes="0" containsString="0" containsNumber="1" containsInteger="1" minValue="0" maxValue="3" count="4">
        <n v="1"/>
        <n v="0"/>
        <n v="3"/>
        <n v="2"/>
      </sharedItems>
    </cacheField>
    <cacheField name="Epidémiologie, phytopathologie" numFmtId="0">
      <sharedItems containsSemiMixedTypes="0" containsString="0" containsNumber="1" containsInteger="1" minValue="0" maxValue="22" count="3">
        <n v="0"/>
        <n v="1"/>
        <n v="22"/>
      </sharedItems>
    </cacheField>
    <cacheField name="Espace naturel" numFmtId="0">
      <sharedItems containsSemiMixedTypes="0" containsString="0" containsNumber="1" containsInteger="1" minValue="0" maxValue="11" count="3">
        <n v="0"/>
        <n v="1"/>
        <n v="11"/>
      </sharedItems>
    </cacheField>
    <cacheField name="Etude des populations" numFmtId="0">
      <sharedItems containsSemiMixedTypes="0" containsString="0" containsNumber="1" containsInteger="1" minValue="0" maxValue="0" count="1">
        <n v="0"/>
      </sharedItems>
    </cacheField>
    <cacheField name="Gestion agricole" numFmtId="0">
      <sharedItems containsSemiMixedTypes="0" containsString="0" containsNumber="1" containsInteger="1" minValue="0" maxValue="10" count="5">
        <n v="0"/>
        <n v="1"/>
        <n v="10"/>
        <n v="4"/>
        <n v="2"/>
      </sharedItems>
    </cacheField>
    <cacheField name="Gestion intégrée et durable des ressources naturelles" numFmtId="0">
      <sharedItems containsSemiMixedTypes="0" containsString="0" containsNumber="1" containsInteger="1" minValue="0" maxValue="7" count="4">
        <n v="1"/>
        <n v="0"/>
        <n v="7"/>
        <n v="2"/>
      </sharedItems>
    </cacheField>
    <cacheField name="Industrie agroalimentaire (production, rendement, déchet) " numFmtId="0">
      <sharedItems containsSemiMixedTypes="0" containsString="0" containsNumber="1" containsInteger="1" minValue="0" maxValue="47" count="4">
        <n v="0"/>
        <n v="1"/>
        <n v="47"/>
        <n v="2"/>
      </sharedItems>
    </cacheField>
    <cacheField name="Ingénierie agricole, développement d’outils" numFmtId="0">
      <sharedItems containsSemiMixedTypes="0" containsString="0" containsNumber="1" containsInteger="1" minValue="0" maxValue="110" count="5">
        <n v="0"/>
        <n v="1"/>
        <n v="2"/>
        <n v="110"/>
        <n v="8"/>
      </sharedItems>
    </cacheField>
    <cacheField name="Législation" numFmtId="0">
      <sharedItems containsSemiMixedTypes="0" containsString="0" containsNumber="1" containsInteger="1" minValue="0" maxValue="5" count="2">
        <n v="0"/>
        <n v="5"/>
      </sharedItems>
    </cacheField>
    <cacheField name="Produit phytopharmaceutique autorisé en agriculture biologique" numFmtId="0">
      <sharedItems containsSemiMixedTypes="0" containsString="0" containsNumber="1" containsInteger="1" minValue="0" maxValue="15" count="3">
        <n v="0"/>
        <n v="1"/>
        <n v="15"/>
      </sharedItems>
    </cacheField>
    <cacheField name="Recherche fondamentale" numFmtId="0">
      <sharedItems containsSemiMixedTypes="0" containsString="0" containsNumber="1" containsInteger="1" minValue="0" maxValue="52" count="3">
        <n v="0"/>
        <n v="1"/>
        <n v="52"/>
      </sharedItems>
    </cacheField>
    <cacheField name="Recherche statistique, bioinformatique" numFmtId="0">
      <sharedItems containsSemiMixedTypes="0" containsString="0" containsNumber="1" containsInteger="1" minValue="0" maxValue="11" count="3">
        <n v="0"/>
        <n v="11"/>
        <n v="2"/>
      </sharedItems>
    </cacheField>
    <cacheField name="Résistance aux produits phytopharmaceutiques" numFmtId="0">
      <sharedItems containsSemiMixedTypes="0" containsString="0" containsNumber="1" containsInteger="1" minValue="0" maxValue="4" count="2">
        <n v="0"/>
        <n v="4"/>
      </sharedItems>
    </cacheField>
    <cacheField name="Santé: toxicologie, protection des utilisateurs, consommateurs, riverains" numFmtId="0">
      <sharedItems containsSemiMixedTypes="0" containsString="0" containsNumber="1" containsInteger="1" minValue="0" maxValue="13" count="4">
        <n v="0"/>
        <n v="13"/>
        <n v="1"/>
        <n v="10"/>
      </sharedItems>
    </cacheField>
    <cacheField name="Sol et fertilisation : pollution, gestion, qualité, fertilisation, altération" numFmtId="0">
      <sharedItems containsSemiMixedTypes="0" containsString="0" containsNumber="1" containsInteger="1" minValue="0" maxValue="43" count="5">
        <n v="0"/>
        <n v="43"/>
        <n v="1"/>
        <n v="7"/>
        <n v="2"/>
      </sharedItems>
    </cacheField>
    <cacheField name="Technique de lutte alternative" numFmtId="0">
      <sharedItems containsSemiMixedTypes="0" containsString="0" containsNumber="1" containsInteger="1" minValue="0" maxValue="123" count="5">
        <n v="0"/>
        <n v="123"/>
        <n v="2"/>
        <n v="1"/>
        <n v="3"/>
      </sharedItems>
    </cacheField>
    <cacheField name="Utilisation de produit phytopharmaceutique" numFmtId="0">
      <sharedItems containsSemiMixedTypes="0" containsString="0" containsNumber="1" containsInteger="1" minValue="0" maxValue="34" count="5">
        <n v="0"/>
        <n v="7"/>
        <n v="34"/>
        <n v="1"/>
        <n v="2"/>
      </sharedItems>
    </cacheField>
  </cacheFields>
  <extLst>
    <ext xmlns:x14="http://schemas.microsoft.com/office/spreadsheetml/2009/9/main" uri="{725AE2AE-9491-48be-B2B4-4EB974FC3084}">
      <x14:pivotCacheDefinition pivotCacheId="947155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eur" refreshedDate="44677.440384953705" createdVersion="7" refreshedVersion="7" minRefreshableVersion="3" recordCount="353" xr:uid="{61C20578-3506-41AC-9E21-D6640CBE6870}">
  <cacheSource type="worksheet">
    <worksheetSource ref="A1:Z354" sheet="referenet - axe de recherche"/>
  </cacheSource>
  <cacheFields count="26">
    <cacheField name="axe de recherche / Référants" numFmtId="0">
      <sharedItems count="353">
        <s v="Abras M."/>
        <s v="Ait Barka E."/>
        <s v="Alaux P."/>
        <s v="Aldaghi M."/>
        <s v="André M."/>
        <s v="Antoons K."/>
        <s v="Baes M."/>
        <s v="Baeten V."/>
        <s v="Barraud A."/>
        <s v="Bastiaanse H."/>
        <s v="Bataille C."/>
        <s v="Bauvin J."/>
        <s v="Beaumont B."/>
        <s v="Bebronne R."/>
        <s v="Bédard C."/>
        <s v="Bellon S."/>
        <s v="Ben Abdallah F."/>
        <s v="Ben Mahmoud K."/>
        <s v="Benbya A."/>
        <s v="Bergmans B."/>
        <s v="Beriaux E."/>
        <s v="Bietlot E."/>
        <s v="Blanchard R."/>
        <s v="Blecker C."/>
        <s v="Blondel A."/>
        <s v="Blondel E."/>
        <s v="Bontinck A-F."/>
        <s v="Bontinck C."/>
        <s v="Bossiroy D."/>
        <s v="Bouhoulle E."/>
        <s v="Boulet L."/>
        <s v="Bragard C."/>
        <s v="Breulet H."/>
        <s v="Brouyère S."/>
        <s v="Brüls J."/>
        <s v="Bultreys A."/>
        <s v="Burny P."/>
        <s v="Buysens C."/>
        <s v="Cahenzli F."/>
        <s v="Caille H."/>
        <s v="Cajot S."/>
        <s v="Cambier J. F."/>
        <s v="Campion M."/>
        <s v="Carion M-C."/>
        <s v="Carrasco B."/>
        <s v="Carrola S."/>
        <s v="Castaldi F."/>
        <s v="Censier F."/>
        <s v="César V."/>
        <s v="Chalon C."/>
        <s v="Chamberland N."/>
        <s v="Champon L."/>
        <s v="Chandelier A."/>
        <s v="Chavalle S."/>
        <s v="Cheval J-M."/>
        <s v="Claessens H."/>
        <s v="Close O."/>
        <s v="Colignon B."/>
        <s v="Colinet G."/>
        <s v="Coninck E."/>
        <s v="CORDER"/>
        <s v="Cornelie S."/>
        <s v="Counet L."/>
        <s v="Couvreur J. M."/>
        <s v="CRA-W"/>
        <s v="Crémer S."/>
        <s v="Crettels L."/>
        <s v="Crouquet A."/>
        <s v="Crutzen F."/>
        <s v="Cruz-Tirado J. P."/>
        <s v="Curnel Y."/>
        <s v="Cuvelier R."/>
        <s v="Daems F."/>
        <s v="Damiani T."/>
        <s v="De Laender F."/>
        <s v="De Neuville M."/>
        <s v="De Proft M."/>
        <s v="De Ryckel B."/>
        <s v="De Tombeur F."/>
        <s v="De Vos P."/>
        <s v="Debode F."/>
        <s v="Declerck S."/>
        <s v="Defays G."/>
        <s v="Degré A."/>
        <s v="Delavaquerie B."/>
        <s v="Delcour A."/>
        <s v="Delvaux A."/>
        <s v="Dendoncker N."/>
        <s v="Denis A-C."/>
        <s v="Denis J."/>
        <s v="Denis V."/>
        <s v="Desprez S."/>
        <s v="Detaille R."/>
        <s v="Devos P."/>
        <s v="D'hondt B."/>
        <s v="Domken B."/>
        <s v="Don A."/>
        <s v="Drothier S."/>
        <s v="Druart P."/>
        <s v="Dubois B."/>
        <s v="Dufrêne M."/>
        <s v="Dupuis B."/>
        <s v="Dupuis B. "/>
        <s v="Durenne B."/>
        <s v="Duvivier M."/>
        <s v="EIP-AGRI"/>
        <s v="El Agrebi N."/>
        <s v="Eliaerts J. "/>
        <s v="Escarnot E."/>
        <s v="Evi M."/>
        <s v="Eylenbosch D."/>
        <s v="Farinelle A."/>
        <s v="Fassotte C."/>
        <s v="Faux A. M."/>
        <s v="Fayet A."/>
        <s v="Ferber F."/>
        <s v="Fernandez Pierna J. A."/>
        <s v="Fernique S."/>
        <s v="Foucart H."/>
        <s v="Fourrages Mieux asbl"/>
        <s v="Francis F."/>
        <s v="Frankinet A."/>
        <s v="Frippiat C."/>
        <s v="Froidmont E."/>
        <s v="Gadenne M."/>
        <s v="Gaskava-Gustavsson L."/>
        <s v="Gastiny F."/>
        <s v="Geerts P."/>
        <s v="Geloen M."/>
        <s v="Geneviève M."/>
        <s v="Georgouli K."/>
        <s v="Gerin P."/>
        <s v="Gianfranceschi L."/>
        <s v="Gilquin J."/>
        <s v="Giusti A."/>
        <s v="Godden B."/>
        <s v="Godin B."/>
        <s v="Goedefroit T."/>
        <s v="Goffart D."/>
        <s v="Goffart J."/>
        <s v="Goffin B."/>
        <s v="Gofflot S."/>
        <s v="Gohy M."/>
        <s v="Gossiaux L."/>
        <s v="Gray A."/>
        <s v="Greenotec asbl"/>
        <s v="Grosjean E."/>
        <s v="Guanghui S."/>
        <s v="Guillaume M."/>
        <s v="Gunasekaran K. S."/>
        <s v="Habran S."/>
        <s v="Hallet V."/>
        <s v="Hallot E."/>
        <s v="Hance T."/>
        <s v="Haouche L."/>
        <s v="Hardy B."/>
        <s v="Hautier L."/>
        <s v="Haverkort A. J."/>
        <s v="Hawotte F."/>
        <s v="Heens B."/>
        <s v="Heinesch B."/>
        <s v="Hellin F."/>
        <s v="Hennart S."/>
        <s v="Henriet F."/>
        <s v="Herremans S."/>
        <s v="Herz A."/>
        <s v="Hessel R."/>
        <s v="Hilde N."/>
        <s v="Hulin J."/>
        <s v="Huyghebaert B."/>
        <s v="Inter'Herbe"/>
        <s v="Jacobs A."/>
        <s v="Jacquemin G."/>
        <s v="Jacques P."/>
        <s v="Jamar D."/>
        <s v="Jamar L."/>
        <s v="Jansen J. P."/>
        <s v="Jijakli H."/>
        <s v="Joly A."/>
        <s v="Jorion A."/>
        <s v="Joris A."/>
        <s v="Kacem S."/>
        <s v="Kech C."/>
        <s v="Kempenaer S."/>
        <s v="Kervyn T."/>
        <s v="Kestemont P."/>
        <s v="Kipling R. P."/>
        <s v="Knoden D."/>
        <s v="Krier F."/>
        <s v="Labreuche J."/>
        <s v="Lagasse De Locht D."/>
        <s v="Lagomarsino A."/>
        <s v="Lamicchane J. R."/>
        <s v="Landuyt C."/>
        <s v="Lanterbecq D."/>
        <s v="Larrinage-Balseiro C."/>
        <s v="Lateur M."/>
        <s v="Laurens F."/>
        <s v="Lebrun P."/>
        <s v="Leclercq G."/>
        <s v="Leclercq V."/>
        <s v="Lecrenier M. C."/>
        <s v="Lees M."/>
        <s v="Lefrancq B."/>
        <s v="Legrain M."/>
        <s v="Legrève A."/>
        <s v="Lejeune P."/>
        <s v="Lenartz F."/>
        <s v="Leroy D."/>
        <s v="Leroy Q."/>
        <s v="Lievens E."/>
        <s v="Ligot G."/>
        <s v="Limbourg Q."/>
        <s v="Linard C."/>
        <s v="Lippens L."/>
        <s v="Lorandeau X."/>
        <s v="Lorenz L. M."/>
        <s v="Loriers A."/>
        <s v="Losseau X."/>
        <s v="Lucau-Danila C."/>
        <s v="Luxen P."/>
        <s v="Mabon N."/>
        <s v="Mabras M."/>
        <s v="Magein H."/>
        <s v="Maggi P."/>
        <s v="Mahieu O."/>
        <s v="Maistriau G."/>
        <s v="Maraite H."/>
        <s v="Marot J."/>
        <s v="Marot J. "/>
        <s v="Marques E."/>
        <s v="Massart S."/>
        <s v="Mastrolonardo G."/>
        <s v="Mathot M."/>
        <s v="Mauro S."/>
        <s v="Mazy K."/>
        <s v="Mercatoris B."/>
        <s v="Meurs R. "/>
        <s v="Meza R."/>
        <s v="Minet I."/>
        <s v="Minet O."/>
        <s v="Mingeot D."/>
        <s v="Minnekeer B."/>
        <s v="Moarman M. "/>
        <s v="Moiroux N."/>
        <s v="Morelle M."/>
        <s v="Mostade O. "/>
        <s v="Muhovski Y."/>
        <s v="Nagle N."/>
        <s v="Nguyen B. K."/>
        <s v="Ninane M."/>
        <s v="Ninane V."/>
        <s v="Notebaert B."/>
        <s v="Notredame B."/>
        <s v="Nysten A."/>
        <s v="Obi E."/>
        <s v="Oger R."/>
        <s v="Oigeon O."/>
        <s v="Olaerts H."/>
        <s v="Olivier T."/>
        <s v="Parfonry A."/>
        <s v="Parisi L."/>
        <s v="Pauly S."/>
        <s v="Penvern S."/>
        <s v="Perpete E."/>
        <s v="Pétiniot A."/>
        <s v="Petit S."/>
        <s v="Petrescu-Mag R."/>
        <s v="Pfiffner L."/>
        <s v="Philippe A."/>
        <s v="Phukan D."/>
        <s v="Pigeon O."/>
        <s v="Pirard C."/>
        <s v="Pirard W."/>
        <s v="Pissard A."/>
        <s v="Pompeu D."/>
        <s v="Populer C."/>
        <s v="Proefstation voor de Groenteteelt (PSKW)"/>
        <s v="Quentin V."/>
        <s v="Rabier F."/>
        <s v="Ramesh A."/>
        <s v="Rémond C."/>
        <s v="Remy S."/>
        <s v="Renard J."/>
        <s v="Renzi F."/>
        <s v="Robert A."/>
        <s v="Rodionova O. Ye."/>
        <s v="Roisin C."/>
        <s v="Rolot J."/>
        <s v="Ronchi B."/>
        <s v="Rondia A."/>
        <s v="Rondia P."/>
        <s v="Rosière C."/>
        <s v="Rosillon D."/>
        <s v="Rousseau F."/>
        <s v="Rousseau G."/>
        <s v="Ruthy I."/>
        <s v="Ryckmans D."/>
        <s v="Sallet P."/>
        <s v="San Martin G."/>
        <s v="Sansdrap A."/>
        <s v="Sauzet G."/>
        <s v="Scheuren M."/>
        <s v="Schmider F."/>
        <s v="Schmitz S."/>
        <s v="Sendin K."/>
        <s v="Shen G."/>
        <s v="Sigsgaard L."/>
        <s v="Sillero A. M."/>
        <s v="Simon-Delso N."/>
        <s v="Soete A."/>
        <s v="SPGE"/>
        <s v="Stevens F."/>
        <s v="Stilmant D."/>
        <s v="Stocman F."/>
        <s v="Tack A."/>
        <s v="Tahiri A."/>
        <s v="Tena N."/>
        <s v="Thilmany F."/>
        <s v="Tournant L."/>
        <s v="Tungu P. "/>
        <s v="Tychon B."/>
        <s v="Van Custem P."/>
        <s v="Van Dam D."/>
        <s v="Van Gheluwe M."/>
        <s v="Van Stappen F."/>
        <s v="Vanclooster M."/>
        <s v="Vandecandelaere S."/>
        <s v="Vandergeten J-P."/>
        <s v="Vanderschuren H."/>
        <s v="Vanwindekens F."/>
        <s v="Vanwynsberghe L."/>
        <s v="Vergucht S."/>
        <s v="Verheggen F."/>
        <s v="Vermeulen P."/>
        <s v="Vienne M. F."/>
        <s v="Villette I."/>
        <s v="Vincent E."/>
        <s v="Vincke D."/>
        <s v="Vrebos D."/>
        <s v="Walrant F."/>
        <s v="Warlop F. "/>
        <s v="Watillon B."/>
        <s v="Wauters A."/>
        <s v="Wavreille J."/>
        <s v="Webb S."/>
        <s v="Weickmans B."/>
        <s v="Werrie PY."/>
        <s v="Wolf P."/>
        <s v="Wouez D."/>
        <s v="Yadav R."/>
        <s v="Yahouedo G."/>
        <s v="Zhou M-X."/>
      </sharedItems>
    </cacheField>
    <cacheField name="Air : pollution, gestion, qualité, altération" numFmtId="0">
      <sharedItems containsSemiMixedTypes="0" containsString="0" containsNumber="1" containsInteger="1" minValue="0" maxValue="4" count="4">
        <n v="0"/>
        <n v="4"/>
        <n v="2"/>
        <n v="1"/>
      </sharedItems>
    </cacheField>
    <cacheField name="Autre" numFmtId="0">
      <sharedItems containsSemiMixedTypes="0" containsString="0" containsNumber="1" containsInteger="1" minValue="0" maxValue="0" count="1">
        <n v="0"/>
      </sharedItems>
    </cacheField>
    <cacheField name="Biodiversité" numFmtId="0">
      <sharedItems containsSemiMixedTypes="0" containsString="0" containsNumber="1" containsInteger="1" minValue="0" maxValue="2" count="3">
        <n v="0"/>
        <n v="1"/>
        <n v="2"/>
      </sharedItems>
    </cacheField>
    <cacheField name="Biopesticide, biocontrôle, agriculture biologique" numFmtId="0">
      <sharedItems containsSemiMixedTypes="0" containsString="0" containsNumber="1" containsInteger="1" minValue="0" maxValue="10" count="5">
        <n v="1"/>
        <n v="0"/>
        <n v="2"/>
        <n v="10"/>
        <n v="4"/>
      </sharedItems>
    </cacheField>
    <cacheField name="Communication" numFmtId="0">
      <sharedItems containsSemiMixedTypes="0" containsString="0" containsNumber="1" containsInteger="1" minValue="0" maxValue="1" count="2">
        <n v="0"/>
        <n v="1"/>
      </sharedItems>
    </cacheField>
    <cacheField name="Contrôle des maladies, gestion des ravageurs" numFmtId="0">
      <sharedItems containsSemiMixedTypes="0" containsString="0" containsNumber="1" containsInteger="1" minValue="0" maxValue="5" count="6">
        <n v="0"/>
        <n v="1"/>
        <n v="4"/>
        <n v="5"/>
        <n v="2"/>
        <n v="3"/>
      </sharedItems>
    </cacheField>
    <cacheField name="Eau : pollution, gestion, qualité, altération" numFmtId="0">
      <sharedItems containsSemiMixedTypes="0" containsString="0" containsNumber="1" containsInteger="1" minValue="0" maxValue="5" count="6">
        <n v="0"/>
        <n v="1"/>
        <n v="2"/>
        <n v="5"/>
        <n v="3"/>
        <n v="4"/>
      </sharedItems>
    </cacheField>
    <cacheField name="Ecotoxicologie" numFmtId="0">
      <sharedItems containsSemiMixedTypes="0" containsString="0" containsNumber="1" containsInteger="1" minValue="0" maxValue="4" count="5">
        <n v="0"/>
        <n v="1"/>
        <n v="3"/>
        <n v="2"/>
        <n v="4"/>
      </sharedItems>
    </cacheField>
    <cacheField name="Encadrement, conseil, valorisation" numFmtId="0">
      <sharedItems containsSemiMixedTypes="0" containsString="0" containsNumber="1" containsInteger="1" minValue="0" maxValue="2" count="3">
        <n v="1"/>
        <n v="0"/>
        <n v="2"/>
      </sharedItems>
    </cacheField>
    <cacheField name="Epidémiologie, phytopathologie" numFmtId="0">
      <sharedItems containsSemiMixedTypes="0" containsString="0" containsNumber="1" containsInteger="1" minValue="0" maxValue="9" count="5">
        <n v="0"/>
        <n v="1"/>
        <n v="3"/>
        <n v="9"/>
        <n v="2"/>
      </sharedItems>
    </cacheField>
    <cacheField name="Espace naturel" numFmtId="0">
      <sharedItems containsSemiMixedTypes="0" containsString="0" containsNumber="1" containsInteger="1" minValue="0" maxValue="2" count="3">
        <n v="0"/>
        <n v="1"/>
        <n v="2"/>
      </sharedItems>
    </cacheField>
    <cacheField name="Etude des populations" numFmtId="0">
      <sharedItems containsSemiMixedTypes="0" containsString="0" containsNumber="1" containsInteger="1" minValue="0" maxValue="0" count="1">
        <n v="0"/>
      </sharedItems>
    </cacheField>
    <cacheField name="Gestion agricole" numFmtId="0">
      <sharedItems containsSemiMixedTypes="0" containsString="0" containsNumber="1" containsInteger="1" minValue="0" maxValue="2" count="3">
        <n v="0"/>
        <n v="1"/>
        <n v="2"/>
      </sharedItems>
    </cacheField>
    <cacheField name="Gestion intégrée et durable des ressources naturelles" numFmtId="0">
      <sharedItems containsSemiMixedTypes="0" containsString="0" containsNumber="1" containsInteger="1" minValue="0" maxValue="3" count="3">
        <n v="0"/>
        <n v="1"/>
        <n v="3"/>
      </sharedItems>
    </cacheField>
    <cacheField name="Industrie agroalimentaire (production, rendement, déchet) " numFmtId="0">
      <sharedItems containsSemiMixedTypes="0" containsString="0" containsNumber="1" containsInteger="1" minValue="0" maxValue="6" count="6">
        <n v="0"/>
        <n v="1"/>
        <n v="3"/>
        <n v="6"/>
        <n v="5"/>
        <n v="2"/>
      </sharedItems>
    </cacheField>
    <cacheField name="Ingénierie agricole, développement d’outils" numFmtId="0">
      <sharedItems containsSemiMixedTypes="0" containsString="0" containsNumber="1" containsInteger="1" minValue="0" maxValue="7" count="8">
        <n v="0"/>
        <n v="6"/>
        <n v="4"/>
        <n v="2"/>
        <n v="1"/>
        <n v="7"/>
        <n v="5"/>
        <n v="3"/>
      </sharedItems>
    </cacheField>
    <cacheField name="Législation" numFmtId="0">
      <sharedItems containsSemiMixedTypes="0" containsString="0" containsNumber="1" containsInteger="1" minValue="0" maxValue="3" count="3">
        <n v="0"/>
        <n v="1"/>
        <n v="3"/>
      </sharedItems>
    </cacheField>
    <cacheField name="Produit phytopharmaceutique autorisé en agriculture biologique" numFmtId="0">
      <sharedItems containsSemiMixedTypes="0" containsString="0" containsNumber="1" containsInteger="1" minValue="0" maxValue="3" count="4">
        <n v="0"/>
        <n v="2"/>
        <n v="1"/>
        <n v="3"/>
      </sharedItems>
    </cacheField>
    <cacheField name="Recherche fondamentale" numFmtId="0">
      <sharedItems containsSemiMixedTypes="0" containsString="0" containsNumber="1" containsInteger="1" minValue="0" maxValue="7" count="8">
        <n v="0"/>
        <n v="1"/>
        <n v="4"/>
        <n v="2"/>
        <n v="3"/>
        <n v="5"/>
        <n v="6"/>
        <n v="7"/>
      </sharedItems>
    </cacheField>
    <cacheField name="Recherche statistique, bioinformatique" numFmtId="0">
      <sharedItems containsSemiMixedTypes="0" containsString="0" containsNumber="1" containsInteger="1" minValue="0" maxValue="2" count="3">
        <n v="0"/>
        <n v="1"/>
        <n v="2"/>
      </sharedItems>
    </cacheField>
    <cacheField name="Résistance aux produits phytopharmaceutiques" numFmtId="0">
      <sharedItems containsSemiMixedTypes="0" containsString="0" containsNumber="1" containsInteger="1" minValue="0" maxValue="3" count="3">
        <n v="0"/>
        <n v="1"/>
        <n v="3"/>
      </sharedItems>
    </cacheField>
    <cacheField name="Santé: toxicologie, protection des utilisateurs, consommateurs, riverains" numFmtId="0">
      <sharedItems containsSemiMixedTypes="0" containsString="0" containsNumber="1" containsInteger="1" minValue="0" maxValue="3" count="4">
        <n v="0"/>
        <n v="2"/>
        <n v="1"/>
        <n v="3"/>
      </sharedItems>
    </cacheField>
    <cacheField name="Sol et fertilisation : pollution, gestion, qualité, fertilisation, altération" numFmtId="0">
      <sharedItems containsSemiMixedTypes="0" containsString="0" containsNumber="1" containsInteger="1" minValue="0" maxValue="6" count="7">
        <n v="2"/>
        <n v="0"/>
        <n v="4"/>
        <n v="1"/>
        <n v="3"/>
        <n v="5"/>
        <n v="6"/>
      </sharedItems>
    </cacheField>
    <cacheField name="Technique de lutte alternative" numFmtId="0">
      <sharedItems containsSemiMixedTypes="0" containsString="0" containsNumber="1" containsInteger="1" minValue="0" maxValue="24" count="9">
        <n v="4"/>
        <n v="0"/>
        <n v="1"/>
        <n v="3"/>
        <n v="8"/>
        <n v="7"/>
        <n v="2"/>
        <n v="12"/>
        <n v="24"/>
      </sharedItems>
    </cacheField>
    <cacheField name="Utilisation de produit phytopharmaceutique" numFmtId="0">
      <sharedItems containsSemiMixedTypes="0" containsString="0" containsNumber="1" containsInteger="1" minValue="0" maxValue="10" count="5">
        <n v="0"/>
        <n v="1"/>
        <n v="3"/>
        <n v="2"/>
        <n v="10"/>
      </sharedItems>
    </cacheField>
  </cacheFields>
  <extLst>
    <ext xmlns:x14="http://schemas.microsoft.com/office/spreadsheetml/2009/9/main" uri="{725AE2AE-9491-48be-B2B4-4EB974FC3084}">
      <x14:pivotCacheDefinition pivotCacheId="58551806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eur" refreshedDate="44697.657620833335" createdVersion="7" refreshedVersion="7" minRefreshableVersion="3" recordCount="886" xr:uid="{02AB664C-D2D5-48DA-B3C3-510EC1A26456}">
  <cacheSource type="worksheet">
    <worksheetSource ref="A1:T887" sheet="CADASTRE"/>
  </cacheSource>
  <cacheFields count="20">
    <cacheField name="Code" numFmtId="0">
      <sharedItems containsSemiMixedTypes="0" containsString="0" containsNumber="1" containsInteger="1" minValue="1" maxValue="886"/>
    </cacheField>
    <cacheField name="Axe de recherche" numFmtId="0">
      <sharedItems containsBlank="1"/>
    </cacheField>
    <cacheField name="Thèmes" numFmtId="0">
      <sharedItems containsBlank="1"/>
    </cacheField>
    <cacheField name="Mots clés" numFmtId="0">
      <sharedItems containsBlank="1"/>
    </cacheField>
    <cacheField name="Titre" numFmtId="0">
      <sharedItems/>
    </cacheField>
    <cacheField name="Acronyme" numFmtId="0">
      <sharedItems containsBlank="1"/>
    </cacheField>
    <cacheField name="Objectifs" numFmtId="0">
      <sharedItems containsBlank="1" longText="1"/>
    </cacheField>
    <cacheField name="Types d'expertise" numFmtId="0">
      <sharedItems containsBlank="1"/>
    </cacheField>
    <cacheField name="Lien d'accès" numFmtId="0">
      <sharedItems containsBlank="1" longText="1"/>
    </cacheField>
    <cacheField name="Date de publication" numFmtId="0">
      <sharedItems containsBlank="1" containsMixedTypes="1" containsNumber="1" containsInteger="1" minValue="1902" maxValue="2022"/>
    </cacheField>
    <cacheField name="Durée de la recherche (an)" numFmtId="0">
      <sharedItems containsDate="1" containsBlank="1" containsMixedTypes="1" minDate="1899-12-31T04:01:03" maxDate="1899-12-31T00:43:04"/>
    </cacheField>
    <cacheField name="Référant" numFmtId="0">
      <sharedItems containsBlank="1"/>
    </cacheField>
    <cacheField name="Organisme" numFmtId="0">
      <sharedItems containsBlank="1" containsMixedTypes="1" containsNumber="1" containsInteger="1" minValue="0" maxValue="0" count="68">
        <s v="CRA-W"/>
        <s v="Université de Reims Champagne Ardenne"/>
        <s v="Adalia asbl"/>
        <s v="Irbab asbl"/>
        <s v="Université de Mons"/>
        <s v="ISSeP"/>
        <s v="CePiCOP asbl"/>
        <s v="Université de Liège"/>
        <s v="Université de Lille"/>
        <s v="Parc Naturel Hautes Fagnes Eifel"/>
        <s v="Université Catholique de Louvain"/>
        <s v="Corder asbl"/>
        <s v="Agence Régionale de Développement et d’Innovation des Hauts-de-France"/>
        <s v="Celabor"/>
        <s v="Greenotec asbl"/>
        <s v="Fédération du Tourisme de la Province de Namur"/>
        <s v="ILVO"/>
        <s v="SPW"/>
        <s v="Fourrages Mieux asbl"/>
        <s v="Université de Namur"/>
        <s v="SPGE"/>
        <s v="Gawi asbl"/>
        <s v="Office du Tourisme de Sivry-Rance"/>
        <s v="Materia Nova"/>
        <e v="#N/A"/>
        <s v="Thünen Institut"/>
        <s v="Agence de Développement Touristique des Ardennes"/>
        <s v="CE"/>
        <s v="CE - INTERREG"/>
        <s v="CARI asbl"/>
        <s v="INRA-Fr"/>
        <s v="Alfra"/>
        <s v="Carah asbl"/>
        <s v="PreventAgri"/>
        <s v="Terres Inovia-Fr"/>
        <s v="FIWAP asbl"/>
        <s v="Certech"/>
        <s v="ValBiom asbl"/>
        <s v="Collège des Producteurs"/>
        <s v="Université de Wageningen"/>
        <s v="Vlaams Instituut voor Biotechnologie"/>
        <s v="Contrat Rivière Dendre"/>
        <s v="C-RAU - Gembloux Agro Bio-Tech - Université de Liège"/>
        <s v="SPF"/>
        <s v="CCBT"/>
        <s v="Manger Demain"/>
        <s v="PCG Kruishoutem"/>
        <s v="Destination Ardenne-Fr"/>
        <s v="Parc naturel des Plaines de l'Escaut"/>
        <n v="0"/>
        <s v="Beeodiversity"/>
        <s v="Phytodis"/>
        <s v="Natagriwal asbl"/>
        <s v="Ecoconso asbl"/>
        <s v="CHU Liège"/>
        <s v="Proefstation voor de Groenteteelt"/>
        <s v="Région Wallonne"/>
        <s v="Interreg"/>
        <s v="CropLife Europe"/>
        <s v="Phytofar"/>
        <s v="Gembloux Agro-Bio Tech"/>
        <s v="PRPB"/>
        <m/>
        <s v="SoCoPro asbl"/>
        <s v="Société Wallonne des eaux"/>
        <s v="Groupe RTDS"/>
        <s v="Espace Temps Maison de Santé"/>
        <s v="PROTECT'eau asbl"/>
      </sharedItems>
    </cacheField>
    <cacheField name="Adresse E-Mail" numFmtId="0">
      <sharedItems containsBlank="1"/>
    </cacheField>
    <cacheField name="Institutions partenaires" numFmtId="0">
      <sharedItems containsBlank="1" longText="1"/>
    </cacheField>
    <cacheField name="Collaborateurs" numFmtId="0">
      <sharedItems containsBlank="1" longText="1"/>
    </cacheField>
    <cacheField name="Financement" numFmtId="0">
      <sharedItems containsBlank="1"/>
    </cacheField>
    <cacheField name="Cultures Cibles" numFmtId="0">
      <sharedItems containsBlank="1"/>
    </cacheField>
    <cacheField name="Source de publication" numFmtId="0">
      <sharedItems containsBlank="1" count="40">
        <s v="CRA-W"/>
        <s v="Agriculture wallonie"/>
        <s v="EU"/>
        <s v="Adalia"/>
        <s v="Irbab asbl"/>
        <s v="Elsevier"/>
        <s v="Livre Blanc 2020"/>
        <s v="ISSep"/>
        <s v="SPW"/>
        <s v="Université de Liège"/>
        <s v="Groupe Français de Recherche sur les pesticide"/>
        <m/>
        <s v="UCL"/>
        <s v="CORDER"/>
        <s v="Greenotec"/>
        <s v="FIWAP"/>
        <s v="CIPF"/>
        <s v="Fourragesmieux"/>
        <s v="Université de Namur"/>
        <s v="SPGE"/>
        <s v="Gawi"/>
        <s v="Beewallonie"/>
        <s v="CARI"/>
        <s v="REQUASUD"/>
        <s v="FRS - FNRS"/>
        <s v="PreventAgri"/>
        <s v="Valbiom"/>
        <s v="SoCoPro"/>
        <s v="Filagri"/>
        <s v="SPF"/>
        <s v="Sillonbelge"/>
        <s v="CARAH"/>
        <s v="AGRA-OST"/>
        <s v="ecoconso asbl"/>
        <s v="Protect'eau"/>
        <s v="Université Catholique de Louvain"/>
        <s v="SWDE"/>
        <s v="Collège des producteurs"/>
        <s v="Fédération des parcs naturels de wallonie"/>
        <s v="Parlement de Wallonie"/>
      </sharedItems>
    </cacheField>
    <cacheField name="DOI/ référence" numFmtId="0">
      <sharedItems containsBlank="1" containsMixedTypes="1" containsNumber="1" containsInteger="1" minValue="101000554" maxValue="10100055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eur" refreshedDate="44721.616459259261" createdVersion="8" refreshedVersion="8" minRefreshableVersion="3" recordCount="889" xr:uid="{3643E9F4-FAA8-4381-9F15-25C57A021F20}">
  <cacheSource type="worksheet">
    <worksheetSource ref="A1:T890" sheet="CADASTRE"/>
  </cacheSource>
  <cacheFields count="20">
    <cacheField name="Code" numFmtId="0">
      <sharedItems containsSemiMixedTypes="0" containsString="0" containsNumber="1" containsInteger="1" minValue="1" maxValue="889"/>
    </cacheField>
    <cacheField name="Axe de recherche" numFmtId="0">
      <sharedItems containsBlank="1" count="24">
        <s v="Sol et fertilisation : pollution, gestion, qualité, fertilisation, altération"/>
        <s v="Biopesticide, biocontrôle, agriculture biologique"/>
        <s v="Technique de lutte alternative"/>
        <s v="Encadrement, conseil, valorisation"/>
        <s v="Contrôle des maladies, gestion des ravageurs"/>
        <s v="Produit phytopharmaceutique autorisé en agriculture biologique"/>
        <s v="Ingénierie agricole, développement d’outils"/>
        <s v="Recherche fondamentale"/>
        <s v="Industrie agroalimentaire (production, rendement, déchet) "/>
        <s v="Ecotoxicologie"/>
        <s v="Recherche statistique, bioinformatique"/>
        <s v="Air : pollution, gestion, qualité, altération"/>
        <s v="Biodiversité"/>
        <s v="Gestion intégrée et durable des ressources naturelles"/>
        <s v="Epidémiologie, phytopathologie"/>
        <s v="Eau : pollution, gestion, qualité, altération"/>
        <s v="Espace naturel"/>
        <s v="Communication"/>
        <s v="Utilisation de produit phytopharmaceutique"/>
        <s v="Gestion agricole"/>
        <m/>
        <s v="Santé: toxicologie, protection des utilisateurs, consommateurs, riverains"/>
        <s v="Législation"/>
        <s v="Résistance aux produits phytopharmaceutiques"/>
      </sharedItems>
    </cacheField>
    <cacheField name="Thèmes" numFmtId="0">
      <sharedItems containsBlank="1" count="243">
        <s v="agriculture biologique, fertilisation"/>
        <s v="agriculture biologique"/>
        <s v="agriculture biologique, méthode alternative"/>
        <s v="agriculture biologique, essai variétal, résistance variétale"/>
        <s v="essai variétal"/>
        <s v="bonne pratique agricole, encadrement scientifique et technique"/>
        <s v="agriculture conventionnelle, produit phytopharmaceutique, protection phytosanitaire"/>
        <s v="contrôle des maladies, méthode alternative, produit phytopharmaceutique"/>
        <s v="lutte intégrée, méthode alternative"/>
        <s v="indicateur environnemental, méthode alternative, lutte intégrée"/>
        <s v="contrôle des maladies, lutte intégrée, méthode alternative, pathologie végétale"/>
        <s v="produit phytopharmaceutique"/>
        <s v="diagnostic, encadrement scientifique et technique, produit phytopharmaceutique"/>
        <s v="encadrement scientifique et technique"/>
        <s v="diagnostic, encadrement scientifique et technique, OAD"/>
        <s v="diagnostic, encadrement scientifique et technique, protection phytosanitaire"/>
        <s v="encadrement scientifique et technique, OAD"/>
        <s v="encadrement scientifique et technique, production commerciale"/>
        <s v="encadrement scientifique et technique, indicateur environnemental, pollinisateur"/>
        <s v="contrôle des maladies, pathologie végétale, résistance variétale"/>
        <s v="contrôle des maladies, encadrement scientifique et technique, pathologie végétale, résistance variétale"/>
        <s v="résistance variétale"/>
        <s v="indicateur environnemental, OAD"/>
        <s v="qualité de l'air"/>
        <s v="encadrement scientifique et technique, indicateur environnemental, OAD"/>
        <s v="détection, encadrement scientifique et technique"/>
        <s v="contrôle des maladies, détection, protection phytosanitaire"/>
        <s v="contrôle des maladies"/>
        <s v="agriculture biologique, lutte intégrée, produit phytopharmaceutique"/>
        <s v="encadrement scientifique et technique, fertilisation, indicateur environnemental, OAD"/>
        <s v="OAD, résistance variétale"/>
        <s v="OAD, qualité de l'air"/>
        <s v="encadrement scientifique et technique, qualité de l'air"/>
        <s v="OAD"/>
        <s v="encadrement scientifique et technique, méthode alternative"/>
        <s v="bonne pratique agricole, essai variétal"/>
        <s v="encadrement scientifique et technique, lutte intégrée, production commerciale, protection biologique"/>
        <s v="impact sur la santé, indicateur environnemental, produit phytopharmaceutique"/>
        <s v="produit phytopharmaceutique, qualité de l'eau"/>
        <s v="OAD, qualité de l'eau"/>
        <s v="encadrement scientifique et technique, produit phytopharmaceutique"/>
        <s v="encadrement scientifique et technique, impact sur la santé, produit phytopharmaceutique"/>
        <s v="diagnostic"/>
        <s v="encadrement scientifique et technique, qualité de l'eau"/>
        <s v="qualité de l'eau"/>
        <s v="indicateur environnemental, produit phytopharmaceutique"/>
        <s v="indicateur environnemental"/>
        <s v="agriculture biologique, OAD"/>
        <s v="encadrement scientifique et technique, indicateur environnemental, produit phytopharmaceutique"/>
        <s v="impact sur la santé, méthode alternative, qualité de l'air"/>
        <s v="encadrement scientifique et technique, OAD, qualité de l'eau"/>
        <s v="protection biologique"/>
        <s v="qualité de l'eau, sensibilisation"/>
        <s v="encadrement scientifique et technique, lutte intégrée"/>
        <s v="pathologie végétale, protection phytosanitaire"/>
        <s v="protection phytosanitaire"/>
        <s v="impact sur la santé"/>
        <s v="encadrement scientifique et technique, protection phytosanitaire"/>
        <s v="autres"/>
        <s v="agriculture conventionnelle, production commerciale, transformation des résidus"/>
        <s v="diagnostic, encadrement scientifique et technique"/>
        <s v="agriculture biologique, essai variétal, fertilisation"/>
        <s v="encadrement scientifique et technique, fertilisation"/>
        <s v="lutte intégrée, produit phytopharmaceutique"/>
        <s v="lutte intégrée"/>
        <s v="lutte intégrée, résistance variétale"/>
        <s v="contrôle des maladies, pathologie végétale, protection phytosanitaire"/>
        <s v="pathologie végétale, résistance variétale"/>
        <s v="contrôle des maladies, protection phytosanitaire"/>
        <s v="contournement des résistances, pathologie végétale"/>
        <s v="lutte intégrée, pathologie végétale"/>
        <s v="diagnostic, protection phytosanitaire"/>
        <s v="agriculture biologique, bonne pratique agricole"/>
        <s v="impact sur la santé, qualité de l'air"/>
        <s v="lutte intégrée, OAD"/>
        <s v="contrôle des maladies, produit phytopharmaceutique, protection phytosanitaire"/>
        <s v="lutte intégrée, méthode alternative, résistance variétale"/>
        <s v="contrôle des maladies, méthode alternative"/>
        <s v="produit phytopharmaceutique, résistance variétale"/>
        <s v="détection, indicateur environnemental, qualité de l'eau"/>
        <m/>
        <s v="lutte intégrée, méthode alternative, produit phytopharmaceutique"/>
        <s v="indicateur environnemental, protection phytosanitaire"/>
        <s v="encadrement scientifique et technique, indicateur environnemental"/>
        <s v="OAD, protection phytosanitaire"/>
        <s v="bonne pratique agricole"/>
        <s v="encadrement scientifique et technique, sensibilisation"/>
        <s v="diagnostic, OAD"/>
        <s v="méthode alternative, protection phytosanitaire"/>
        <s v="détection, diagnostic, encadrement scientifique et technique, produit phytopharmaceutique"/>
        <s v="agriculture biologique, encadrement scientifique et technique"/>
        <s v="fertilisation"/>
        <s v="condition de croissance contrôlée, essai variétal, produit phytopharmaceutique, protection phytosanitaire"/>
        <s v="encadrement scientifique et technique, produit phytopharmaceutique, transformation des résidus"/>
        <s v="fertilisation, méthode alternative"/>
        <s v="indicateur environnemental, produit phytopharmaceutique, protection phytosanitaire, qualité de l'eau"/>
        <s v="encadrement scientifique et technique, méthode alternative, OAD, qualité de l'air"/>
        <s v="détection, diagnostic"/>
        <s v="diagnostic, encadrement scientifique et technique, impact sur la santé"/>
        <s v="agriculture biologique, produit phytopharmaceutique"/>
        <s v="produit phytopharmaceutique, qualité de l'air"/>
        <s v="produit phytopharmaceutique, protection phytosanitaire"/>
        <s v="impact sur la santé, résistance variétale"/>
        <s v="encadrement scientifique et technique, pollinisateur, sensibilisation"/>
        <s v="bonne pratique agricole, indicateur environnemental, lutte intégrée"/>
        <s v="agriculture biologique, lutte intégrée, méthode alternative"/>
        <s v="indicateur environnemental, produit phytopharmaceutique, qualité de l'eau"/>
        <s v="encadrement scientifique et technique, lutte intégrée, OAD, protection phytosanitaire"/>
        <s v="agriculture conventionnelle, produit phytopharmaceutique"/>
        <s v="encadrement scientifique et technique, pollinisateur, produit phytopharmaceutique"/>
        <s v="pollinisateur"/>
        <s v="essai variétal, résistance variétale"/>
        <s v="essai variétal, méthode alternative"/>
        <s v="encadrement scientifique et technique, impact sur la santé"/>
        <s v="agriculture biologique, essai variétal, résistance"/>
        <s v="encadrement scientifique et technique, essai variétal"/>
        <s v="contournement des résistances, essai variétal, résistance variétale"/>
        <s v="essai variétal, fertilisation"/>
        <s v="diagnostic, encadrement scientifique et technique, fertilisation"/>
        <s v="pathologie végétale, résistance"/>
        <s v="agriculture conventionnelle, essai variétal"/>
        <s v="contrôle des maladies, lutte intégrée, protection phytosanitaire"/>
        <s v="indicateur environnemental, qualité de l'eau"/>
        <s v="impact sur la santé, production commerciale"/>
        <s v="transformation des résidus"/>
        <s v="impact sur la santé, indicateur environnemental, produit phytopharmaceutique, qualité de l'air"/>
        <s v="bonne pratique agricole, produit phytopharmaceutique"/>
        <s v="agriculture biologique, fertilisation, produit phytopharmaceutique"/>
        <s v="agriculture biologique, agriculture conventionnelle, fertilisation"/>
        <s v="agriculture conventionnelle"/>
        <s v="encadrement scientifique et technique, indicateur environnemental, production commerciale"/>
        <s v="encadrement scientifique et technique, protection biologique"/>
        <s v="diagnostic, indicateur environnemental, lutte intégrée, OAD"/>
        <s v="condition de croissance contrôlée, encadrement scientifique et technique, protection phytosanitaire"/>
        <s v="encadrement scientifique et technique, transformation des résidus"/>
        <s v="essai variétal, production commerciale"/>
        <s v="diagnostic, encadrement scientifique et technique, qualité de l'air"/>
        <s v="méthode alternative, protection biologique"/>
        <s v="contrôle des maladies, encadrement scientifique et technique"/>
        <s v="produit phytopharmaceutique, résistance"/>
        <s v="détection, OAD"/>
        <s v="agriculture conventionnelle, bonne pratique agricole, fertilisation"/>
        <s v="agriculture conventionnelle, fertilisation"/>
        <s v="agriculture conventionnelle, indicateur environnemental"/>
        <s v="contrôle des maladies, résistance variétale"/>
        <s v="lutte intégrée, protection phytosanitaire"/>
        <s v="bonne pratique agricole, diagnostic"/>
        <s v="encadrement scientifique et technique, essai variétal, OAD"/>
        <s v="bonne pratique agricole, protection phytosanitaire"/>
        <s v="méthode alternative, produit phytopharmaceutique, qualité de l'eau"/>
        <s v="bonne pratique agricole, méthode alternative, protection phytosanitaire"/>
        <s v="essai variétal, lutte intégrée"/>
        <s v="impact sur la santé, produit phytopharmaceutique"/>
        <s v="indicateur environnemental, diagnostic, OAD"/>
        <s v="OAD, produit phytopharmaceutique, qualité de l'eau"/>
        <s v="essai variétal, protection phytosanitaire"/>
        <s v="contrôle des maladies, essai variétal"/>
        <s v="lutte intégrée, protection biologique"/>
        <s v="OAD, produit phytopharmaceutique, protection phytosanitaire"/>
        <s v="agriculture biologique, encadrement scientifique et technique, essai variétal"/>
        <s v="agriculture biologique, encadrement scientifique et technique, lutte intégrée, méthode alternative"/>
        <s v="agriculture biologique, fertilisation, résistance variétale"/>
        <s v="contrôle des maladies, produit phytopharmaceutique"/>
        <s v="agriculture biologique, lutte intégrée"/>
        <s v="agriculture biologique, contrôle des maladies, protection phytosanitaire"/>
        <s v="agriculture biologique, pathologie végétale, protection phytosanitaire"/>
        <s v="méthode alternative"/>
        <s v="diagnostic, indicateur environnemental"/>
        <s v="agriculture conventionnelle, lutte intégrée"/>
        <s v="méthode alternative, produit phytopharmaceutique"/>
        <s v="agriculture biologique, contrôle des maladies, produit phytopharmaceutique"/>
        <s v="contrôle des maladies, produit phytopharmaceutique, résistance variétale"/>
        <s v="agriculture biologique, méthode alternative, produit phytopharmaceutique, protection biologique"/>
        <s v="fertilisation, indicateur environnemental"/>
        <s v="encadrement scientifique et technique, qualité de l'eau, sensibilisation"/>
        <s v="bonne pratique agricole, résistance variétale"/>
        <s v="contrôle des maladies, méthode alternative, protection phytosanitaire"/>
        <s v="agriculture biologique, lutte intégrée, méthode alternative, protection phytosanitaire"/>
        <s v="diagnostic, essai variétal"/>
        <s v="contournement des résistances, contrôle des maladies, encadrement scientifique et technique, essai variétal, méthode alternative"/>
        <s v="contrôle des maladies, lutte intégrée, méthode alternative, protection biologique"/>
        <s v="essai variétal, lutte intégrée, méthode alternative, résitance, sensibilisation"/>
        <s v="essai variétal, protection phytosanitaire, résistance"/>
        <s v="agriculture biologique, contrôle des maladies, lutte intégrée, protection biologique, protection phytosanitaire"/>
        <s v="lutte intégrée, méthode alternative, protection phytosanitaire, résistance variétale"/>
        <s v="essai variétal, résistance variétale, transformation des résidus"/>
        <s v="agriculture biologique, agriculture conventionnelle, diagnostic"/>
        <s v="agriculture biologique, lutte intégrée, protection phytosanitaire"/>
        <s v="contrôle des maladies, diagnostic, encadrement scientifique et technique, pathologie végétale"/>
        <s v="contrôle des maladies, lutte intégrée"/>
        <s v="contrôle des maladies, méthode alternative, pathologie végétale, protection biologique"/>
        <s v="contrôle des maladies, détection"/>
        <s v="agriculture biologique, produit phytopharmaceutique, protection phytosanitaire"/>
        <s v="contrôle des maladies, indicateur environnemental, OAD"/>
        <s v="contrôle des maladies, lutte intégrée, résistance"/>
        <s v="diagnostic, produit phytopharmaceutique"/>
        <s v="production commerciale, transformation des résidus"/>
        <s v="agriculture conventionnelle, encadrement scientifique et technique"/>
        <s v="pathologie végétale, produit phytopharmaceutique"/>
        <s v="essai variétal, produit phytopharmaceutique, protection phytosanitaire"/>
        <s v="contrôle des maladies, impact sur la santé, lutte intégrée, produit phytopharmaceutique"/>
        <s v="impact sur la santé, indicateur environnemental, OAD"/>
        <s v="indicateur environnemental, OAD, produit phytopharmaceutique"/>
        <s v="diagnostic, pathologie végétale"/>
        <s v="protection phytosanitaire, résistance variétale"/>
        <s v="encadrement scientifique et technique, essai variétal, méthode alternative"/>
        <s v="agriculture biologique, encadrement scientifique et technique, protection phytosanitaire"/>
        <s v="indicateur environnemental, OAD, pollinisateur"/>
        <s v="détection"/>
        <s v="contrôle des maladies, détection, pathologie végétale"/>
        <s v="agriculture biologique, bonne pratique agricole, protection phytosanitaire"/>
        <s v="méthode alternative, produit phytopharmaceutique, protection phytosanitaire"/>
        <s v="encadrement scientifique et technique, méthode alternative, sensibilisation"/>
        <s v="diagnostic, impact sur la santé, produit phytopharmaceutique"/>
        <s v="encadrement scientifique et technique, méthode alternative, protection biologique"/>
        <s v="agriculture biologique, agriculture conventionnelle, méthode alternative"/>
        <s v="essai variétal, fertilisation, méthode alternative, protection phytosanitaire, résistance variétale"/>
        <s v="encadrement scientifique et technique, essai variétal, protection phytosanitaire"/>
        <s v="fertilisation, produit phytopharmaceutique"/>
        <s v="agriculture conventionnelle, production commerciale"/>
        <s v="agriculture biologique, pollinisateur"/>
        <s v="essai variétal, lutte intégrée, OAD"/>
        <s v="diagnostic, encadrement scientifique et technique, pathologie végétale, protection phytosanitaire"/>
        <s v="contrôle des maladies, encadrement scientifique et technique, essai variétal"/>
        <s v="contrôle des maladies, pathologie végétale"/>
        <s v="impact sur la santé, produit phytopharmaceutique, qualité de l'eau"/>
        <s v="bonne pratique agricole, indicateur environnemental, méthode alternative, production commerciale"/>
        <s v="encadrement scientifique et technique, pollinisateur"/>
        <s v="encadrement scientifique et technique, produit phytopharmaceutique, protection phytosanitaire"/>
        <s v="production commerciale"/>
        <s v="encadrement scientifique et technique, indicateur environnemental, OAD, qualité de l'eau"/>
        <s v="encadrement scientifique et technique, méthode alternative, produit phytopharmaceutique, protection biologique"/>
        <s v="diagnostic, impact sur la santé, indicateur environnemental, produit phytopharmaceutique"/>
        <s v="contournement des résistances, encadrement scientifique et technique, méthode alternative"/>
        <s v="pollinisateur, qualité de l'eau"/>
        <s v="impact sur la santé, lutte intégrée, protection phytosanitaire"/>
        <s v="détection, essai variétal, protection phytosanitaire"/>
        <s v="agriculture biologique, production commerciale"/>
        <s v="encadrement scientifique et technique, impact sur la santé, indicateur environnemental"/>
        <s v="encadrement scientifique et technique, méthode alternative, qualité de l'eau"/>
        <s v="impact sur la santé, qualité de l'eau"/>
        <s v="impact sur la santé, indicateur environnemental, protection phytosanitaire"/>
        <s v="agriculture biologique, contrôle des maladies, méthode alternative, protection phytosanitaire"/>
      </sharedItems>
    </cacheField>
    <cacheField name="Mots clés" numFmtId="0">
      <sharedItems containsBlank="1" count="567">
        <s v="gestion des sols, production agricole, protection des cultures, technique agricole"/>
        <s v="agroalimentaire, protection des cultures, ressource génétique"/>
        <s v="gestion agricole, protection des cultures, technique agricole"/>
        <s v="production agricole, protection des cultures, sélection variétale"/>
        <s v="culture expérimentale, résistance, sélection variétale"/>
        <s v="culture expérimentale, gestion des sols, production agricole"/>
        <s v="gestion agricole, gestion durable, production agricole, suivi environnemental"/>
        <s v="bioagresseur, biocontrôle, bioinformatique, écoagriculture, territoire transfrontalier"/>
        <s v="culture expérimentale, protection des cultures, résistance"/>
        <s v="analyse physico-chimique, protection des cultures, technique agricole"/>
        <s v="culture, culture expérimentale, protection des cultures, technique agricole"/>
        <s v="gestion des ressources, gestion durable, suivi environnemental, valorisation"/>
        <s v="biocontrôle, protection des cultures, sensibilité"/>
        <s v="pesticide"/>
        <s v="analyse physico-chimique, pesticide, technique agricole"/>
        <s v="agrochimie, biostatistique, qualité nutritionnelle, spectroscopie"/>
        <s v="agrochimie, bioinformatique, spectroscopie"/>
        <s v="spectroscopie, télédétection spatiale"/>
        <s v="biocontrôle, santé humaine, sécurité alimentaire"/>
        <s v="biocontrôle, bioinformatique, culture, qualité nutritionnelle, télédétection spatiale"/>
        <s v="agrochimie, qualité nutritionnelle, spectroscopie"/>
        <s v="biocontrôle, spectroscopie"/>
        <s v="qualité nutritionnelle, spectroscopie"/>
        <s v="auxiliaire des cultures, gestion durable, gestion des ressources, indicateur, suivi environnemental"/>
        <s v="cultivar, culture, protection des cultures, ressource génétique"/>
        <s v="cultivar, culture, protection des cultures, résistance, ressource génétique"/>
        <s v="culture expérimentale, impact, lutte, protection des cultures"/>
        <s v="cultivar, culture, protection des cultures"/>
        <s v="télédétection spatiale"/>
        <s v="bioinformatique, impact, suivi environnemental, valorisation"/>
        <s v="pollution chimique, réduction"/>
        <s v="gestion des déchets, suivi environnemental, télédétection spatiale"/>
        <s v="suivi environnemental, télédétection spatiale"/>
        <s v="phénotypage, protection des cultures, télédétection spatiale"/>
        <s v="culture expérimentale, protection des cultures, résistance, télédétection spatiale"/>
        <s v="biocontrôle, protection des cultures, résistance"/>
        <s v="culture, écoagriculture, pesticide"/>
        <s v="agrochimie, bioinformatique"/>
        <s v="culture expérimentale, indicateur"/>
        <s v="analyse physico-chimique, production agricole"/>
        <s v="protection des cultures, résistance, ressource génétique"/>
        <s v="culture, ressource génétique, technique agricole"/>
        <s v="ressource génétique, technique agricole"/>
        <s v="pollution chimique, santé humaine"/>
        <s v="impact, pollution chimique, suivi environnemental"/>
        <s v="bioinformatique"/>
        <s v="bioinformatique, télédétection spatiale"/>
        <s v="bioagresseur, gestion agricole, suivi environnemental"/>
        <s v="culture expérimentale, production agricole, sélection variétale"/>
        <s v="contrôle des ravageurs, gestion agricole, gestion durable, production agricole, valorisation"/>
        <s v="gestion des sols, gestion durable, indicateur, pollution chimique, suivi environnemental"/>
        <s v="gestion des sols, pesticide, ressource en eau, technique agricole"/>
        <s v="gestion agricole, gestion des sols, ressource en eau"/>
        <s v="chromatographie, gestion des sols, pesticide"/>
        <s v="gestion durable, impact socio-économique, pesticide"/>
        <s v="santé humaine, territoire transfrontalier"/>
        <s v="analyse physico-chimique, ressource en eau, télédétection spatiale"/>
        <s v="pollution chimique, ressource en eau, suivi environnemental"/>
        <s v="gestion des sols, pesticide, pollution chimique"/>
        <s v="gestion des sols, pollution chimique, suivi environnemental"/>
        <s v="impact socio-économique"/>
        <s v="gestion des sols, pesticide, protection des cultures"/>
        <s v="gestion durable, indicateur, pesticide, protection des cultures, suivi environnemental"/>
        <s v="impact socio-économique, santé humaine"/>
        <s v="gestion des ressources, ressource en eau, suivi environnemental, télédétection spatiale"/>
        <s v="écoagriculture, gestion durable, ressource naturelle"/>
        <s v="gestion des ressources, pollution chimique, ressource en eau"/>
        <s v="biocontrôle, protection des cultures, toxicité"/>
        <s v="protection des cultures"/>
        <s v="protection des cultures, ressource génétique"/>
        <s v="protection des cultures, suivi environnemental"/>
        <s v="biocontrôle, protection des cultures"/>
        <s v="pesticide, protection des cultures, toxicité"/>
        <s v="production agricole, qualité nutritionnelle, santé humaine"/>
        <s v="culture expérimentale, gestion des sols, production agricole, résistance"/>
        <s v="culture, pesticide, suivi environnemental"/>
        <s v="bioinformatique, territoire transfrontalier"/>
        <s v="agroalimentaire, culture, gestion des ressources"/>
        <s v="agrochimie, gestion des sols, protection des cultures, technique agricole"/>
        <s v="culture expérimentale, gestion des sols, protection des cultures, technique agricole"/>
        <s v="gestion agricole, gestion des sols"/>
        <s v="analyse biologique, gestion agricole"/>
        <s v="spectroscopie"/>
        <s v="biostatistique, indicateur, pesticide"/>
        <s v="gestion des sols, gestion durable, sécurité alimentaire"/>
        <s v="pesticide, protection des cultures, suivi environnemental"/>
        <s v="bioagresseur, production agricole, sensibilité"/>
        <s v="analyse biologique, bioagresseur, phénotypage, résistance"/>
        <s v="culture expérimentale, protection des cultures, sensibilité"/>
        <s v="bioinformatique, lutte, protection des cultures"/>
        <s v="protection des cultures, résistance"/>
        <s v="protection des cultures, sélection variétale"/>
        <s v="protection des cultures, résistance, sélection variétale"/>
        <s v="bioagresseur, phénotypage"/>
        <s v="impact, pesticide, ressource en eau, santé humaine, suivi environnemental"/>
        <s v="gestion des ressources, qualité nutritionnelle, technique agricole"/>
        <s v="analyse physico-chimique, spectroscopie"/>
        <s v="pollution chimique, santé humaine, suivi environnemental"/>
        <s v="gestion durable, suivi environnemental"/>
        <s v="culture expérimentale, gestion agricole, protection des cultures"/>
        <s v="bioagresseur, contrôle des ravageurs, pesticide, protection des cultures"/>
        <s v="pesticide, production agricole"/>
        <s v="phénotypage, résistance"/>
        <s v="bioagresseur, résistance, sélection variétale"/>
        <s v="cultivar, pesticide, résistance"/>
        <s v="bioagresseur, protection des cultures, suivi environnemental"/>
        <s v="bioagresseur, lutte, protection des cultures"/>
        <s v="bioagresseur, bioinformatique, protection des cultures"/>
        <s v="bioagresseur, biocontrôle, protection des cultures"/>
        <s v="bioagresseur, lutte, protection des cultures, résistance"/>
        <s v="auxiliaire des cultures, ressource naturelle"/>
        <s v="indicateur, gestion des ressources, ressource en eau, suivi environnemental"/>
        <s v="analyse physico-chimique, pollution chimique, télédétection spatiale"/>
        <s v="analyse physico-chimique, ressource génétique"/>
        <m/>
        <s v="bioagresseur, lutte, pesticide, protection des cultures"/>
        <s v="indicateur, pesticide, santé humaine"/>
        <s v="biostatistique, indicateur, pesticide, santé humaine"/>
        <s v="bioagresseur, protection des cultures"/>
        <s v="Belgique? "/>
        <s v="indicateur, pesticide, suivi environnemental"/>
        <s v="biostatistique, gestion des ressources, indicateur, suivi environnemental"/>
        <s v="bioagresseur, impact socio-économique"/>
        <s v="gestion agricole"/>
        <s v="biocontrôle, technique agricole"/>
        <s v="écoagriculture, gestion des ressources, ressource naturelle, territoire transfrontalier"/>
        <s v="agrochimie, protection des cultures, résistance, spectroscopie"/>
        <s v="bioagresseur, gestion durable, stress abiotique, suivi environnemental"/>
        <s v="biostatistique, croissance des plantes, suivi environnemental"/>
        <s v="bioinformatique, production agricole, technique agricole"/>
        <s v="agroalimentaire, pesticide"/>
        <s v="gestion agricole, technique agricole"/>
        <s v="analyse physico-chimique, biostatistique"/>
        <s v="chromatographie, spectroscopie"/>
        <s v="chromatographie, gestion agricole"/>
        <s v="agrochimie, spectroscopie"/>
        <s v="biostatistique, télédétection spatiale"/>
        <s v="ressource naturelle, suivi environnemental"/>
        <s v="biostatistique, qualité nutritionnelle"/>
        <s v="biostatistique, qualité nutritionnelle, spectroscopie"/>
        <s v="agrochimie, qualité nutritionnelle"/>
        <s v="gestion agricole, production agricole, qualité nutritionnelle, sélection variétale"/>
        <s v="protection des cultures, technique agricole"/>
        <s v="analyse physico-chimique, gestion durable, pesticide, technique agricole"/>
        <s v="biopesticide"/>
        <s v="biocontrôle, gestion des sols"/>
        <s v="analyse physico-chimique, culture expérimentale, pesticide"/>
        <s v="analyse physico-chimique, gestion des déchets, pesticide, suivi environnemental"/>
        <s v="agroalimentaire, ressource génétique, santé humaine, sécurité alimentaire"/>
        <s v="analyse physico-chimique, protection des cultures, ressource génétique, sensibilité"/>
        <s v="analyse physico-chimique, ressource génétique, santé humaine, sécurité alimentaire"/>
        <s v="biocontrôle, gestion des sols, production agricole"/>
        <s v="gestion des sols, production agricole"/>
        <s v="bioagresseur, contrôle des ravageurs, lutte biologique, protection des cultures, technique agricole"/>
        <s v="impact socio-économique, pesticide, suivi environnemental"/>
        <s v="biocontrôle, gestion des ressources, protection des cultures, ressource en eau, suivi environnemental"/>
        <s v="gestion agricole, pollution chimique, télédétection spatiale"/>
        <s v="bioinformatique, pesticide"/>
        <s v="gestion des sols, gestion durable, pollution chimique"/>
        <s v="agroalimentaire, impact socio-économique, santé humaine"/>
        <s v="agroalimentaire, impact socio-économique, santé humaine, suivi environnemental"/>
        <s v="gestion agricole, suivi environnemental"/>
        <s v="culture, pesticide, ressource en eau"/>
        <s v="biocontrôle, pesticide"/>
        <s v="bioinformatique, gestion durable, indicateur, ressource naturelle, suivi environnemental"/>
        <s v="analyse physico-chimique, gestion des sols, pollution chimique, ressource en eau"/>
        <s v="biocontrôle, ressource en eau, suivi environnemental"/>
        <s v="lutte, production agricole, protection des cultures, suivi environnemental"/>
        <s v="gestion durable, territoire transfrontalier"/>
        <s v="biocontrôle, pesticide, territoire transfrontalier"/>
        <s v="gestion des déchets, gestion des ressources, ressource en eau, ressource naturelle, suivi environnemental"/>
        <s v="auxiliaire des cultures, territoire transfrontalier, toxicité"/>
        <s v="bioagresseur"/>
        <s v="culture, impact, pesticide"/>
        <s v="gestion durable, ressource naturelle, territoire transfrontalier"/>
        <s v="culture"/>
        <s v="analyse physico-chimique, chromatographie"/>
        <s v="protection des cultures, qualité nutritionnelle, santé humaine, sélection variétale"/>
        <s v="auxiliaire des cultures, écoagriculture, gestion durable, ressource naturelle, suivi environnemental, territoire transfrontalier"/>
        <s v="auxiliaire des cultures, biocontrôle, écoagriculture, indicateur, gestion durable"/>
        <s v="cultivar, culture expérimentale, pesticide, protection des cultures, résistance"/>
        <s v="cultivar"/>
        <s v="analyse physico-chimique, pesticide, stress abiotique"/>
        <s v="pesticide, ressource en eau, santé humaine"/>
        <s v="chromatographie, stress abiotique"/>
        <s v="analyse physico-chimique, phénotypage"/>
        <s v="analyse physico-chimique, stress biotique"/>
        <s v="analyse physico-chimique, culture expérimentale, gestion des sols"/>
        <s v="analyse physico-chimique, pesticide, phénotypage"/>
        <s v="analyse physico-chimique, phénotypage, stress abiotique"/>
        <s v="analyse physico-chimique, pesticide, phénotypage, stress abiotique"/>
        <s v="gestion agricole, lutte, protection des cultures, télédétection spatiale"/>
        <s v="pesticide, protection des cultures, qualité nutritionnelle"/>
        <s v="auxiliaire des cultures, pesticide, pollution chimique, qualité nutritionnelle"/>
        <s v="agroalimentaire, culture, sélection variétale"/>
        <s v="culture expérimentale, ressource génétique"/>
        <s v="cultivar, culture expérimentale, ressource génétique"/>
        <s v="culture, indicateur, qualité nutritionnelle"/>
        <s v="protection des cultures, santé humaine, sélection variétale"/>
        <s v="agrochimie"/>
        <s v="agrochimie, production agricole"/>
        <s v="agroalimentaire, agrochimie, production agricole, qualité nutritionnelle"/>
        <s v="résistance, sélection variétale"/>
        <s v="culture expérimentale, protection des cultures, résistance, sélection variétale"/>
        <s v="production agricole, sélection variétale, technique agricole"/>
        <s v="production agricole, protection des cultures, résistance, ressource génétique"/>
        <s v="agrochimie, analyse physico-chimique"/>
        <s v="culture expérimentale, gestion des sols, technique agricole"/>
        <s v="agrochimie, biocontrôle, culture expérimentale, protection des cultures"/>
        <s v="qualité nutritionnelle, ressource génétique"/>
        <s v="ressource naturelle, suivi environnemental, territoire transfrontalier, valorisation"/>
        <s v="culture, spectroscopie"/>
        <s v="analyse physico-chimique, gestion des sols, spectroscopie"/>
        <s v="agrochimie, analyse physico-chimique, spectroscopie"/>
        <s v="agrochimie, gestion des sols, spectroscopie"/>
        <s v="production agricole, protection des cultures, résistance, sélection variétale, suivi environnemental"/>
        <s v="gestion agricole, qualité nutritionnelle"/>
        <s v="analyse physico-chimique, pesticide, résistance"/>
        <s v="auxiliaire des cultures, pollution chimique"/>
        <s v="agroalimentaire, agrochimie, gestion durable, suivi environnemental"/>
        <s v="biocontrôle, protection des cultures, qualité nutritionnelle, sécurité alimentaire"/>
        <s v="gestion des ressources, spectroscopie"/>
        <s v="biocontrôle, culture, écoagriculture, suivi environnemental"/>
        <s v="gestion durable, pollution chimique"/>
        <s v="culture, protection des cultures, technique agricole"/>
        <s v="chromatographie, sécurité alimentaire, spectroscopie"/>
        <s v="pesticide, ressource en eau"/>
        <s v="pesticide, pollution chimique, ressource en eau"/>
        <s v="ressource en eau"/>
        <s v="pollution chimique, ressource en eau"/>
        <s v="technique agricole"/>
        <s v="culture, santé humaine"/>
        <s v="culture, production agricole, qualité nutritionnelle"/>
        <s v="culture, pesticide, phénotypage, résistance"/>
        <s v="pesticide, ressource génétique, sélection variétale"/>
        <s v="biocontrôle, écoagriculture, ressource génétique"/>
        <s v="biocontrôle, gestion agricole, production agricole"/>
        <s v="culture, technique agricole"/>
        <s v="biostatistique, spectroscopie"/>
        <s v="bioinformatique, culture"/>
        <s v="culture, protection des cultures, résistance"/>
        <s v="bioagresseur, culture, lutte"/>
        <s v="biocontrôle, pesticide, pollution chimique, santé humaine"/>
        <s v="agrochimie, gestion agricole, gestion durable"/>
        <s v="agrochimie, gestion des sols"/>
        <s v="gestion des ressources, gestion des sols"/>
        <s v="gestion des sols, protection des cultures"/>
        <s v="culture, gestion des sols"/>
        <s v="agrochimie, protection des cultures, sélection variétale"/>
        <s v="agroalimentaire, production agricole"/>
        <s v="agroalimentaire, analyse physico-chimique"/>
        <s v="analyse physico-chimique, biocontrôle, qualité nutritionnelle"/>
        <s v="analyse physico-chimique, bioinformatique, spectroscopie"/>
        <s v="agrochimie, analyse physico-chimique, sélection variétale"/>
        <s v="production agricole, résistance, sélection variétale"/>
        <s v="production agricole, résistance, technique agricole"/>
        <s v="agrochimie, biostatistique, gestion des déchets, pollution chimique, spectroscopie"/>
        <s v="agroalimentaire, impact socio-économique, qualité nutritionnelle, sécurité alimentaire, valorisation"/>
        <s v="analyse physico-chimique, production agricole, télédétection spatiale"/>
        <s v="gestion agricole, gestion des sols, production agricole, télédétection spatiale"/>
        <s v="bioinformatique, technique agricole, télédétection spatiale"/>
        <s v="sélection variétale"/>
        <s v="gestion agricole, télédétection spatiale"/>
        <s v="gestion des déchets, gestion durable, territoire transfrontalier"/>
        <s v="agroalimentaire, qualité nutritionnelle, santé humaine, sécurité alimentaire"/>
        <s v="agrochimie, analyse physico-chimique, bioinformatique"/>
        <s v="bioinformatique, pollution chimique, santé humaine"/>
        <s v="gestion des déchets, gestion durable, valorisation"/>
        <s v="auxiliaire des cultures, bioinformatique, suivi environnemental"/>
        <s v="pesticide, technique agricole"/>
        <s v="gestion agricole, gestion durable, sécurité alimentaire"/>
        <s v="protection des cultures, spectroscopie"/>
        <s v="bioinformatique, biostatistique, territoire transfrontalier"/>
        <s v="pesticide, santé humaine, suivi environnemental"/>
        <s v="pesticide, pollution chimique, réduction, ressource en eau"/>
        <s v="bioinformatique, pollution chimique, télédétection spatiale"/>
        <s v="gestion des sols, production agricole, technique agricole, télédétection spatiale"/>
        <s v="gestion des sols, territoire transfrontalier"/>
        <s v="gestion des sols, gestion durable, territoire transfrontalier"/>
        <s v="gestion des sols, lutte biologique, technique agricole"/>
        <s v="bioinformatique, gestion des sols"/>
        <s v="gestion des sols"/>
        <s v="suivi environnemental, technique agricole"/>
        <s v="bioagresseur, production agricole, ressource génétique, technique agricole"/>
        <s v="auxiliaire des cultures, pesticide, qualité nutritionnelle"/>
        <s v="impact, protection des cultures, sélection variétale"/>
        <s v="pesticide, pollution chimique"/>
        <s v="gestion durable, technique agricole"/>
        <s v="chromatographie, croissance des plantes, qualité nutritionnelle, stress abiotique, suivi environnemental"/>
        <s v="pesticide, ressource en eau, technique agricole"/>
        <s v="analyse physico-chimique, technique agricole"/>
        <s v="culture expérimentale, qualité nutritionnelle"/>
        <s v="analyse physico-chimique, qualité nutritionnelle"/>
        <s v="culture, bioinformatique"/>
        <s v="gestion des sols, gestion durable, impact socio-économique, production agricole"/>
        <s v="culture, résistance, sélection variétale"/>
        <s v="ressource génétique"/>
        <s v="protection des cultures, suivi environnemental, technique agricole"/>
        <s v="gestion durable, pesticide, santé humaine"/>
        <s v="culture, pollution chimique, production agricole"/>
        <s v="écoagriculture, gestion agricole, territoire transfrontalier"/>
        <s v="bioinformatique, gestion agricole, ressource en eau"/>
        <s v="culture expérimentale, sélection variétale"/>
        <s v="culture, culture expérimentale"/>
        <s v="lutte, protection des cultures"/>
        <s v="biocontrôle, biopesticide, lutte"/>
        <s v="sécurité alimentaire"/>
        <s v="écoagriculture, gestion agricole"/>
        <s v="culture, écoagriculture, gestion agricole"/>
        <s v="culture, gestion des sols, technique agricole"/>
        <s v="culture, écoagriculture"/>
        <s v="culture, écoagriculture, technique agricole"/>
        <s v="culture, pollution chimique, protection des cultures, réduction"/>
        <s v="bioagresseur, culture, gestion durable, ressource naturelle"/>
        <s v="contrôle des ravageurs, ressource naturelle"/>
        <s v="auxiliaire des cultures, bioagresseur, gestion durable, ressource génétique, territoire transfrontalier"/>
        <s v="biopesticide, pesticide, technique agricole"/>
        <s v="cultivar, culture, protection des cultures, résistance"/>
        <s v="agrochimie, biocontrôle, production agricole"/>
        <s v="production agricole, protection des cultures, résistance"/>
        <s v="culture, écoagriculture, gestion durable"/>
        <s v="culture, pesticide, technique agricole"/>
        <s v="analyse biologique, culture in vitro, pollution chimique, protection des cultures, résistance"/>
        <s v="culture, protection des cultures"/>
        <s v="culture, pesticide, résistance"/>
        <s v="culture, gestion agricole"/>
        <s v="gestion des ressources, gestion durable, lutte biologique"/>
        <s v="culture, production agricole"/>
        <s v="gestion durable, production agricole"/>
        <s v="lutte, pesticide, protection des cultures, résistance"/>
        <s v="analyse physico-chimique, bioagresseur, culture, protection des cultures, résistance"/>
        <s v="bioagresseur, réduction"/>
        <s v="culture, pesticide, réduction"/>
        <s v="analyse physico-chimique, bioagresseur, protection des cultures, résistance"/>
        <s v="pesticide, protection des cultures, résistance, sélection variétale"/>
        <s v="analyse biologique, croissance des plantes, gestion des sols, indicateur, production agricole"/>
        <s v="analyse biologique, biocontrôle, protection des cultures, résistance, toxicité"/>
        <s v="culture, protection des cultures, réduction"/>
        <s v="biocontrôle, cultivar, culture"/>
        <s v="bioagresseur, biocontrôle, pesticide"/>
        <s v="bioinformatique, pesticide, résistance"/>
        <s v="culture, contrôle des ravageurs"/>
        <s v="gestion agricole, protection des cultures"/>
        <s v="bioagresseur, pesticide, protection des cultures"/>
        <s v="contrôle des ravageurs, protection des cultures"/>
        <s v="bioinformatique, ressource en eau"/>
        <s v="écoagriculture, gestion durable, suivi environnemental"/>
        <s v="agrochimie, biopesticide, gestion durable, pesticide, protection des cultures"/>
        <s v="gestion des ressources, gestion durable, technique agricole"/>
        <s v="biopesticide, pesticide, production agricole, réduction"/>
        <s v="gestion des déchets, gestion des sols, pollution chimique"/>
        <s v="analyse physico-chimique, stress abiotique"/>
        <s v="agrochimie, protection des cultures, stress abiotique"/>
        <s v="gestion agricole, valorisation"/>
        <s v="gestion durable, ressource naturelle"/>
        <s v="gestion des ressources, pollution chimique, ressource en eau, territoire transfrontalier"/>
        <s v="bioinformatique, gestion durable"/>
        <s v="culture, biocontrôle"/>
        <s v="gestion des ressources, sélection variétale"/>
        <s v="agrochimie, culture, sélection variétale, technique agricole"/>
        <s v="biocontrôle, biopesticide, protection des cultures"/>
        <s v="lutte, pesticide, protection des cultures"/>
        <s v="contrôle des ravageurs, lutte biologique, protection des cultures"/>
        <s v="biocontrôle, gestion durable, lutte biologique, protection des cultures"/>
        <s v="bioinformatique, culture expérimentale, territoire transfrontalier"/>
        <s v="contrôle des ravageurs, production agricole"/>
        <s v="contrôle des ravageurs, lutte, protection des cultures, résistance"/>
        <s v="cultivar, écoagriculture, gestion agricole, ressource génétique, sélection variétale, suivi environnemental"/>
        <s v="culture expérimentale, résistance, sélection variétale, valorisation"/>
        <s v="culture, gestion agricole, protection des cultures, résistance, sélection variétale"/>
        <s v="résistance"/>
        <s v="culture, protection des cultures, résistance, ressource génétique"/>
        <s v="culture, ressource génétique"/>
        <s v="culture, protection des cultures, résistance, ressource génétique, sélection variétale"/>
        <s v="culture, production agricole, ressource génétique"/>
        <s v="production agricole, protection des cultures, ressource génétique, sélection variétale"/>
        <s v="culture, sélection variétale"/>
        <s v="pesticide, production agricole, ressource naturelle"/>
        <s v="gestion durable"/>
        <s v="cultivar, culture, culture expérimentale, production agricole"/>
        <s v="bioagresseur, biocontrôle, culture, protection des cultures"/>
        <s v="cultivar, culture, ressource génétique"/>
        <s v="bioagresseur, culture, protection des cultures, résistance, ressource génétique"/>
        <s v="culture, protection des cultures, ressource génétique"/>
        <s v="culture, protection des cultures, résistance, sélection variétale"/>
        <s v="cultivar, culture, protection des cultures, ressource génétique, sélection variétale"/>
        <s v="cultivar, protection des cultures, résistance, ressource génétique"/>
        <s v="gestion agricole, production agricole, protection des cultures, valorisation"/>
        <s v="auxiliaire des cultures, bioagresseur, résistance, ressource génétique"/>
        <s v="agrochimie, spectroscopie, technique agricole"/>
        <s v="biocontrôle, cultivar, production agricole, spectroscopie"/>
        <s v="cultivar, culture, protection des cultures, résistance, sélection variétale"/>
        <s v="cultivar, protection des cultures, résistance, ressource génétique, sélection variétale"/>
        <s v="contrôle des ravageurs, pesticide, protection des cultures, résistance"/>
        <s v="écoagriculture, gestion agricole, gestion durable, sécurité alimentaire"/>
        <s v="protection des cultures, télédétection spatiale"/>
        <s v="bioinformatique, pesticide, réduction"/>
        <s v="biocontrôle, contrôle des ravageurs, lutte biologique"/>
        <s v="indicateur, ressource en eau, suivi environnemental, télédétection spatiale"/>
        <s v="pollution chimique, suivi environnemental"/>
        <s v="bioinformatique, pollution chimique"/>
        <s v="pollution chimique, ressource naturelle"/>
        <s v="biocontrôle, écoagriculture, gestion agricole, ressource naturelle"/>
        <s v="biocontrôle, biostatistique, gestion durable, suivi environnemental"/>
        <s v="bioinformatique, impact socio-économique, pesticide, production agricole, technique agricole"/>
        <s v="pesticide, protection des cultures, réduction"/>
        <s v="pesticide, protection des cultures"/>
        <s v="bioagresseur, biocontrôle, contrôle des ravageurs, suivi environnemental"/>
        <s v="biocontrôle, biopesticide, lutte, protection des cultures, territoire transfrontalier"/>
        <s v="impact socio-économique, pesticide"/>
        <s v="impact, pollution chimique, réduction"/>
        <s v="production agricole, suivi environnemental"/>
        <s v="culture, gestion agricole, protection des cultures"/>
        <s v="sécurité alimentaire, technique agricole, télédétection spatiale"/>
        <s v="culture expérimentale, pesticide"/>
        <s v="biocontrôle, lutte, pesticide, protection des cultures"/>
        <s v="bioinformatique, santé humaine"/>
        <s v="lutte, protection des cultures, territoire transfrontalier"/>
        <s v="gestion des ressources, ressource naturelle, suivi environnemental, territoire transfrontalier"/>
        <s v="culture, suivi environnemental"/>
        <s v="gestion des ressources, territoire transfrontalier"/>
        <s v="bioagresseur, croissance des plantes, phénotypage, protection des cultures, spectroscopie, télédétection spatiale"/>
        <s v="écoagriculture, pesticide, pollution chimique, ressource en eau"/>
        <s v="protection des cultures, résistance, sélection variétale, technique agricole"/>
        <s v="production agricole, sélection variétale"/>
        <s v="bioinformatique, gestion agricole, spectroscopie"/>
        <s v="agroalimentaire, production agricole, ressource génétique"/>
        <s v="analyse biologique, phénotypage, ressource génétique, sélection variétale"/>
        <s v="écoagriculture, gestion agricole, gestion des sols, suivi environnemental"/>
        <s v="gestion agricole, gestion des sols, pollution chimique"/>
        <s v="culture expérimentale, protection des cultures"/>
        <s v="agroalimentaire, pesticide, technique agricole"/>
        <s v="résistance, ressource génétique"/>
        <s v="agrochimie, gestion agricole"/>
        <s v="auxiliaire des cultures, suivi environnemental"/>
        <s v="impact socio-économique, production agricole, suivi environnemental"/>
        <s v="écoagriculture, gestion des sols"/>
        <s v="gestion des ressources, ressource en eau"/>
        <s v="gestion des ressources, pesticide, pollution chimique, ressource en eau"/>
        <s v="agroalimentaire, pollution chimique"/>
        <s v="biostatistique, cultivar, culture, ressource génétique"/>
        <s v="agrochimie, chromatographie, gestion agricole, lutte, pesticide, suivi environnemental"/>
        <s v="analyse physico-chimique, bioagresseur"/>
        <s v="gestion des ressources, gestion durable, ressource naturelle, territoire transfrontalier"/>
        <s v="culture, production agricole, sélection variétale, technique agricole"/>
        <s v="bioagresseur, cultivar, protection des cultures, résistance"/>
        <s v="biocontrôle, écoagriculture, ressource naturelle"/>
        <s v="gestion durable, protection des cultures, suivi environnemental"/>
        <s v="gestion des sols, télédétection spatiale"/>
        <s v="suivi environnemental"/>
        <s v="bioagresseur, biocontrôle, culture"/>
        <s v="culture, écoagriculture, protection des cultures"/>
        <s v="culture, lutte, protection des cultures"/>
        <s v="culture expérimentale, gestion agricole, gestion durable, ressource naturelle, valorisation"/>
        <s v="gestion durable, pollution chimique, réduction, ressource naturelle, suivi environnemental"/>
        <s v="analyse physico-chimique, pesticide"/>
        <s v="biocontrôle, pesticide, santé humaine"/>
        <s v="pesticide, santé humaine"/>
        <s v="analyse physico-chimique, culture expérimentale, pesticide, technique agricole"/>
        <s v="impact socio-économique, pollution chimique, toxicité"/>
        <s v="santé humaine"/>
        <s v="agrochimie, analyse biologique, culture"/>
        <s v="culture, qualité nutritionnelle, spectroscopie"/>
        <s v="agrochimie, production agricole, spectroscopie"/>
        <s v="agrochimie, culture, spectroscopie"/>
        <s v="ressource en eau, technique agricole"/>
        <s v="biocontrôle, gestion des sols, gestion durable, indicateur"/>
        <s v="croissance des plantes, cultivar, gestion agricole, gestion durable, technique agricole"/>
        <s v="agroalimentaire, gestion des déchets, technique agricole, territoire transfrontalier"/>
        <s v="bioinformatique, pesticide, santé humaine"/>
        <s v="pollution chimique, santé humaine, toxicité"/>
        <s v="pesticide, réduction"/>
        <s v="technique agricole, territoire transfrontalier"/>
        <s v="bioinformatique, protection des cultures, spectroscopie"/>
        <s v="gestion des sols, pesticide"/>
        <s v="culture in vitro, production agricole"/>
        <s v="analyse biologique, protection des cultures"/>
        <s v="agroalimentaire, culture, valorisation"/>
        <s v="bioinformatique, gestion agricole"/>
        <s v="impact, pesticide, santé humaine"/>
        <s v="biocontrôle, pesticide, technique agricole"/>
        <s v="production agricole, protection des cultures"/>
        <s v="gestion des ressources"/>
        <s v="cultivar, protection des cultures, sélection variétale"/>
        <s v="gestion agricole, production agricole, sélection variétale, technique agricole"/>
        <s v="gestion agricole, gestion des ressources, ressource en eau"/>
        <s v="contrôle des ravageurs"/>
        <s v="analyse physico-chimique, biocontrôle, contrôle des ravageurs, gestion agricole, protection des cultures"/>
        <s v="bioinformatique, ressource génétique"/>
        <s v="bioinformatique, spectroscopie"/>
        <s v="auxiliaire des cultures, impact, pesticide"/>
        <s v="protection des cultures, résistance, ressource génétique, sélection variétale"/>
        <s v="gestion agricole, résistance, sélection variétale"/>
        <s v="gestion des ressources, ressource en eau, santé humaine"/>
        <s v="bioinformatique, suivi environnemental"/>
        <s v="bioinformatique, pollution chimique, ressource en eau"/>
        <s v="gestion des sols, impact, pesticide"/>
        <s v="gestion agricole, production agricole"/>
        <s v="phénotypage, protection des cultures"/>
        <s v="écoagriculture, gestion agricole, production agricole, suivi environnemental"/>
        <s v="biopesticide, biostatistique, gestion agricole, protection des cultures"/>
        <s v="écoagriculture"/>
        <s v="contrôle des ravageurs, lutte, stress biotique"/>
        <s v="croissance des plantes, production agricole, technique agricole"/>
        <s v="gestion durable, impact socio-économique, technique agricole"/>
        <s v="croissance des plantes, gestion des sols"/>
        <s v="bioinformatique, culture, spectroscopie"/>
        <s v="indicateur"/>
        <s v="bioagresseur, bioinformatique, culture, protection des cultures, territoire transfrontalier"/>
        <s v="culture expérimentale, pesticide, protection des cultures"/>
        <s v="bioagresseur, lutte, résistance"/>
        <s v="biocontrôle, contrôle des ravageurs, protection des cultures"/>
        <s v="biopesticide, protection des cultures, résistance"/>
        <s v="auxiliaire des cultures, gestion agricole, gestion durable, ressource naturelle"/>
        <s v="agrochimie, gestion agricole, pesticide, protection des cultures"/>
        <s v="production agricole, technique agricole"/>
        <s v="production agricole"/>
        <s v="écoagriculture, gestion durable, pollution chimique, ressource en eau, suivi environnemental"/>
        <s v="agroalimentaire, gestion durable, production agricole, protection des cultures"/>
        <s v="écoagriculture, santé humaine, technique agricole"/>
        <s v="bioinformatique, impact, pesticide, réduction"/>
        <s v="biocontrôle, biopesticide, lutte biologique, protection des cultures"/>
        <s v="culture expérimentale, phénotypage, télédétection spatiale"/>
        <s v="analyse physico-chimique, spectroscopie, télédétection spatiale"/>
        <s v="gestion durable, indicateur, sélection variétale"/>
        <s v="agroalimentaire, production agricole, spectroscopie"/>
        <s v="chromatographie, pesticide, spectroscopie"/>
        <s v="culture, spectroscopie, télédétection spatiale"/>
        <s v="agrochimie, pesticide, télédétection spatiale"/>
        <s v="agroalimentaire, sécurité alimentaire"/>
        <s v="bioinformatique, culture, pollution chimique, télédétection spatiale"/>
        <s v="agrochimie, biocontrôle, spectroscopie"/>
        <s v="phénotypage, stress abiotique, stress biotique"/>
        <s v="production agricole, protection des cultures, toxicité, valorisation"/>
        <s v="culture, gestion agricole, protection des cultures, résistance, ressource génétique"/>
        <s v="cultivar, protection des cultures, résistance"/>
        <s v="culture, phénotypage"/>
        <s v="contrôle des ravageurs, impact socio-économique"/>
        <s v="gestion agricole, indicateur, production agricole"/>
        <s v="contrôle des ravageurs, gestion durable, protection des cultures"/>
        <s v="gestion durable, ressource naturelle, valorisation"/>
        <s v="lutte biologique, sélection variétale"/>
        <s v="lutte biologique, production agricole"/>
        <s v="gestion agricole, territoire transfrontalier"/>
        <s v="auxiliaire des cultures, indicateur, gestion durable, "/>
        <s v="auxiliaire des cultures, pesticide, pollution chimique, ressource en eau"/>
        <s v="gestion durable, ressource en eau, suivi environnemental"/>
        <s v="auxiliaire des cultures, gestion agricole, impact socio-économique, ressource en eau"/>
        <s v="agroalimentaire, gestion agricole, production agricole"/>
        <s v="gestion durable, pesticide, réduction, technique agricole"/>
        <s v="pesticide, protection des cultures, résistance, santé humaine"/>
        <s v="analyse physico-chimique, auxiliaire des cultures, valorisation"/>
        <s v="analyse physico-chimique, gestion agricole, suivi environnemental"/>
        <s v="pesticide, réduction, technique agricole"/>
        <s v="gestion durable, pollution chimique, protection des cultures, réduction, santé humaine"/>
        <s v="culture expérimentale, production agricole, protection des cultures, qualité nutritionnelle"/>
        <s v="gestion agricole, production agricole, qualité nutritionnelle"/>
        <s v="impact socio-économique, santé humaine, suivi environnemental"/>
        <s v="bioinformatique, biote, suivi environnemental"/>
        <s v="gestion des sols, suivi environnemental"/>
        <s v="bioagresseur, impact, lutte, suivi environnemental"/>
        <s v="agrochimie, gestion des sols, qualité nutritionnelle"/>
        <s v="contrôle des ravageurs, protection des cultures, technique agricole"/>
        <s v="biopesticide, protection des cultures, toxicité"/>
        <s v="gestion des déchets, gestion des ressources, pollution chimique, ressource en eau"/>
        <s v="est-ce lié à notre domaine de recherches ?"/>
        <s v="agrochimie, biocontrôle, résistance"/>
      </sharedItems>
    </cacheField>
    <cacheField name="Titre" numFmtId="0">
      <sharedItems containsBlank="1"/>
    </cacheField>
    <cacheField name="Acronyme" numFmtId="0">
      <sharedItems containsBlank="1"/>
    </cacheField>
    <cacheField name="Objectifs" numFmtId="0">
      <sharedItems containsBlank="1" longText="1"/>
    </cacheField>
    <cacheField name="Types d'expertise" numFmtId="0">
      <sharedItems containsBlank="1"/>
    </cacheField>
    <cacheField name="Lien d'accès" numFmtId="0">
      <sharedItems containsBlank="1" longText="1"/>
    </cacheField>
    <cacheField name="Date de publication" numFmtId="0">
      <sharedItems containsBlank="1" containsMixedTypes="1" containsNumber="1" containsInteger="1" minValue="1902" maxValue="2022"/>
    </cacheField>
    <cacheField name="Durée de la recherche (an)" numFmtId="0">
      <sharedItems containsDate="1" containsBlank="1" containsMixedTypes="1" minDate="1899-12-31T04:01:03" maxDate="1899-12-31T00:43:04"/>
    </cacheField>
    <cacheField name="Référant" numFmtId="0">
      <sharedItems containsBlank="1"/>
    </cacheField>
    <cacheField name="Organisme" numFmtId="0">
      <sharedItems containsBlank="1" containsMixedTypes="1" containsNumber="1" containsInteger="1" minValue="0" maxValue="0"/>
    </cacheField>
    <cacheField name="Adresse E-Mail" numFmtId="0">
      <sharedItems containsBlank="1"/>
    </cacheField>
    <cacheField name="Institutions partenaires" numFmtId="0">
      <sharedItems containsBlank="1" longText="1"/>
    </cacheField>
    <cacheField name="Collaborateurs" numFmtId="0">
      <sharedItems containsBlank="1" longText="1"/>
    </cacheField>
    <cacheField name="Financement" numFmtId="0">
      <sharedItems containsBlank="1" count="83">
        <s v="CE - Horizon 2020"/>
        <m/>
        <s v="CE - FEDER - INTERREG, Wallonie, Province de West-vlaanderen, Province de Flandre Oriental, Région Hauts-de-France, Grand Est"/>
        <s v="Wallonie - SPGE"/>
        <s v="Wallonie - CRA-W"/>
        <s v="CE - FEDER, Wallonie"/>
        <s v="CE"/>
        <s v="Fédération Wallonie-Bruxelles - WBI - CAPES"/>
        <s v="Etat Fédéral - SPP Politique scientifique"/>
        <s v="Wallonie - CRA-W, Wallonie - ISSeP"/>
        <s v="Fonds Moerman"/>
        <s v="Wallonie - SPW - DGO3, Wallonie - SPW - Département de la Géomatique"/>
        <s v="Wallonie - SPW - DGO3"/>
        <s v="CE - COST"/>
        <s v="CE - LIFE"/>
        <s v="Wallonie - SPW"/>
        <s v="Wallonie - SPW Agriculture"/>
        <s v="CE - FEDER - INTERREG"/>
        <s v="CE - FEADER, Wallonie"/>
        <s v="Wallonie - AWaP"/>
        <s v="CE - SOILveR"/>
        <s v="Wallonie"/>
        <s v="CE - Horizon 2020, CE - FEDER - INTERREG"/>
        <s v="CE - Horizon 2021"/>
        <s v="FRS - FNRS, Wallonie"/>
        <s v="Etat Fédéral - SPF Santé Publique Sécurité de la Chaîne alimentaire et Environnement"/>
        <s v="Etat Fédéral - SPF"/>
        <s v="Wallonie - ENVIes"/>
        <s v="CE - FEDER - INTERREG, Wallonie"/>
        <s v="CE - Horizon 2020, Wallonie"/>
        <s v="Wallonie -SPW - DG03"/>
        <s v="CE - Horizon 2020, CE - FEADER"/>
        <s v="CE - Programme Miel, Wallonie"/>
        <s v="Wallonie - SPW - DGO6"/>
        <s v="CE - FEDER - INTERREG, Wallonie, OVAM-be, Province de West-vlaanderen"/>
        <s v="Wallonie - SPW - DGARNE"/>
        <s v="FRS - FNRS, NRF afrique du Sud"/>
        <s v="Wallonie, Province de Luxembourg - Département d'Economie Rural"/>
        <s v="Wallonie - Get up Wallonia"/>
        <s v="CE - FEDER - INTERREG, Wallonie, Région Grand Est, Département des Ardennes"/>
        <s v="Wallonie - SPW - DGO3, Wallonie - AwAC"/>
        <s v="Wallonie, BNP PARIBAS FORTIS, Crelan, émission zéro scrl, MATAGNE HODY, Office économique Wallon du Bois, PEFC"/>
        <s v="Wallonie - CRA-W "/>
        <s v="CE - FEDER, Wallonie - SPW, Wallonie - ISSeP"/>
        <s v="Wallonie - ISSeP"/>
        <s v="Wallonie - SPW - DGO4"/>
        <s v="Fédération Wallonie-Bruxelles - WBI"/>
        <s v="CE - FEDER, Wallonie - SPW - DGO3, Wallonie - ISSeP"/>
        <s v="CE - FEDER - INTERREG - FWVL"/>
        <s v="CERTIS Europe"/>
        <s v="Wallonie - CRA-W, Wallonie - SPGE"/>
        <s v="CE - FEDER - INTERREG - FWVL, Wallonie, Province de Luxembourg, Chambres d'agriculture-fr, Région Nord-Pas de Calais"/>
        <s v="CE - FEDER - INTERREG - FWVL, Wallonie, Province de West-vlaanderen, Province de Flandre Oriental, Région Hauts-de-France, Grand Est"/>
        <s v="CE - Horizon 2020 - ERA-NET"/>
        <s v="CE - FEDER - INTERREG - FWVL, Wallonie, la Région Nord Pas-de-Calais, le Conseil Général du Pas-de-Calais et le Conseil Général du Nord"/>
        <s v="Wallonie, CE"/>
        <s v="CE - FEDER - INTERREG - FWVL, Provincie Oost Vlaanderen "/>
        <s v="CE - FEDER, Wallonie - SPW - DGARNE"/>
        <s v="Wallonie - SPW, Province de Luxembourg"/>
        <s v="CE - Horizon 2020, CE - FEDER - INTERREG - FWVL"/>
        <s v="CE - HORIZON 2020 - ESFRI"/>
        <s v="Wallonie, Communauté germanophone Belgique, Land de Rhénamie-Palatinat Allemagne"/>
        <s v="CE - Core Organic Plus"/>
        <s v="Wallonie - CRA-W, Wallonie - DGARNE - Centre Pilote Pomme de terre"/>
        <s v="Wallonie - CRA-W, Wallonie - DGARNE - Centre Pilote Pomme de terre - Centre Pilote Pomme de terre"/>
        <s v="CE - FEDER, Wallonie, conseil régional du Champagne-Ardenne"/>
        <s v="Wallonie - SPW, Province de Luxembourg - Département d'Economie Rural"/>
        <s v="Fédération Wallonie-Bruxelles, Wallonie"/>
        <s v="Wallonie - BioWin"/>
        <s v="CE - CropLife Europe"/>
        <s v="Wallonie - CRA-W, CARI"/>
        <s v="CE - FEADER"/>
        <s v="CE - FEDER - INTERREG - FWVL, Wallonie"/>
        <s v="Wallonie - Win2Wal"/>
        <s v="SPGE"/>
        <s v="CE - Horizon 2022"/>
        <s v="Fonds privés (expertises,…)"/>
        <s v="Fonds Propres"/>
        <s v="CE - FEDER - INTERREG - FWVL, Wallonie, Chambres d'agriculture-fr, Région Nord-Pa de Calais"/>
        <s v="CE - FEDER"/>
        <s v="Bureau de Normalisation"/>
        <s v="CE, Wallonie"/>
        <s v="Wallonie, Université Catholique de Louvain, Province de Luxembourg"/>
      </sharedItems>
    </cacheField>
    <cacheField name="Cultures Cibles" numFmtId="0">
      <sharedItems containsBlank="1"/>
    </cacheField>
    <cacheField name="Source de publication" numFmtId="0">
      <sharedItems containsBlank="1"/>
    </cacheField>
    <cacheField name="DOI/ référence" numFmtId="0">
      <sharedItems containsBlank="1" containsMixedTypes="1" containsNumber="1" containsInteger="1" minValue="101000554" maxValue="101000554"/>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eur" refreshedDate="44972.44474363426" createdVersion="8" refreshedVersion="8" minRefreshableVersion="3" recordCount="890" xr:uid="{A2C1AC37-6DC1-48AC-8246-097B0DD67B1A}">
  <cacheSource type="worksheet">
    <worksheetSource ref="A1:T1048576" sheet="CADASTRE"/>
  </cacheSource>
  <cacheFields count="20">
    <cacheField name="Code" numFmtId="0">
      <sharedItems containsString="0" containsBlank="1" containsNumber="1" containsInteger="1" minValue="1" maxValue="889"/>
    </cacheField>
    <cacheField name="Axe de recherche" numFmtId="0">
      <sharedItems containsBlank="1" count="24">
        <s v="Sol et fertilisation : pollution, gestion, qualité, fertilisation, altération"/>
        <s v="Biopesticide, biocontrôle, agriculture biologique"/>
        <s v="Technique de lutte alternative"/>
        <s v="Encadrement, conseil, valorisation"/>
        <s v="Contrôle des maladies, gestion des ravageurs"/>
        <s v="Produit phytopharmaceutique autorisé en agriculture biologique"/>
        <s v="Ingénierie agricole, développement d’outils"/>
        <s v="Recherche fondamentale"/>
        <s v="Industrie agroalimentaire (production, rendement, déchet) "/>
        <s v="Ecotoxicologie"/>
        <s v="Recherche statistique, bioinformatique"/>
        <s v="Air : pollution, gestion, qualité, altération"/>
        <s v="Biodiversité"/>
        <s v="Gestion intégrée et durable des ressources naturelles"/>
        <s v="Epidémiologie, phytopathologie"/>
        <s v="Eau : pollution, gestion, qualité, altération"/>
        <s v="Espace naturel"/>
        <s v="Communication"/>
        <s v="Utilisation de produit phytopharmaceutique"/>
        <s v="Gestion agricole"/>
        <m/>
        <s v="Santé: toxicologie, protection des utilisateurs, consommateurs, riverains"/>
        <s v="Législation"/>
        <s v="Résistance aux produits phytopharmaceutiques"/>
      </sharedItems>
    </cacheField>
    <cacheField name="Thèmes" numFmtId="0">
      <sharedItems containsBlank="1" count="243">
        <s v="agriculture biologique, fertilisation"/>
        <s v="agriculture biologique"/>
        <s v="agriculture biologique, méthode alternative"/>
        <s v="agriculture biologique, essai variétal, résistance variétale"/>
        <s v="essai variétal"/>
        <s v="bonne pratique agricole, encadrement scientifique et technique"/>
        <s v="agriculture conventionnelle, produit phytopharmaceutique, protection phytosanitaire"/>
        <s v="contrôle des maladies, méthode alternative, produit phytopharmaceutique"/>
        <s v="lutte intégrée, méthode alternative"/>
        <s v="indicateur environnemental, méthode alternative, lutte intégrée"/>
        <s v="contrôle des maladies, lutte intégrée, méthode alternative, pathologie végétale"/>
        <s v="produit phytopharmaceutique"/>
        <s v="diagnostic, encadrement scientifique et technique, produit phytopharmaceutique"/>
        <s v="encadrement scientifique et technique"/>
        <s v="diagnostic, encadrement scientifique et technique, OAD"/>
        <s v="diagnostic, encadrement scientifique et technique, protection phytosanitaire"/>
        <s v="encadrement scientifique et technique, OAD"/>
        <s v="encadrement scientifique et technique, production commerciale"/>
        <s v="encadrement scientifique et technique, indicateur environnemental, pollinisateur"/>
        <s v="contrôle des maladies, pathologie végétale, résistance variétale"/>
        <s v="contrôle des maladies, encadrement scientifique et technique, pathologie végétale, résistance variétale"/>
        <s v="résistance variétale"/>
        <s v="indicateur environnemental, OAD"/>
        <s v="qualité de l'air"/>
        <s v="encadrement scientifique et technique, indicateur environnemental, OAD"/>
        <s v="détection, encadrement scientifique et technique"/>
        <s v="contrôle des maladies, détection, protection phytosanitaire"/>
        <s v="contrôle des maladies"/>
        <s v="agriculture biologique, lutte intégrée, produit phytopharmaceutique"/>
        <s v="encadrement scientifique et technique, fertilisation, indicateur environnemental, OAD"/>
        <s v="OAD, résistance variétale"/>
        <s v="OAD, qualité de l'air"/>
        <s v="encadrement scientifique et technique, qualité de l'air"/>
        <s v="OAD"/>
        <s v="encadrement scientifique et technique, méthode alternative"/>
        <s v="bonne pratique agricole, essai variétal"/>
        <s v="encadrement scientifique et technique, lutte intégrée, production commerciale, protection biologique"/>
        <s v="impact sur la santé, indicateur environnemental, produit phytopharmaceutique"/>
        <s v="produit phytopharmaceutique, qualité de l'eau"/>
        <s v="OAD, qualité de l'eau"/>
        <s v="encadrement scientifique et technique, produit phytopharmaceutique"/>
        <s v="encadrement scientifique et technique, impact sur la santé, produit phytopharmaceutique"/>
        <s v="diagnostic"/>
        <s v="encadrement scientifique et technique, qualité de l'eau"/>
        <s v="qualité de l'eau"/>
        <s v="indicateur environnemental, produit phytopharmaceutique"/>
        <s v="indicateur environnemental"/>
        <s v="agriculture biologique, OAD"/>
        <s v="encadrement scientifique et technique, indicateur environnemental, produit phytopharmaceutique"/>
        <s v="impact sur la santé, méthode alternative, qualité de l'air"/>
        <s v="encadrement scientifique et technique, OAD, qualité de l'eau"/>
        <s v="protection biologique"/>
        <s v="qualité de l'eau, sensibilisation"/>
        <s v="encadrement scientifique et technique, lutte intégrée"/>
        <s v="pathologie végétale, protection phytosanitaire"/>
        <s v="protection phytosanitaire"/>
        <s v="impact sur la santé"/>
        <s v="encadrement scientifique et technique, protection phytosanitaire"/>
        <s v="autres"/>
        <s v="agriculture conventionnelle, production commerciale, transformation des résidus"/>
        <s v="diagnostic, encadrement scientifique et technique"/>
        <s v="agriculture biologique, essai variétal, fertilisation"/>
        <s v="encadrement scientifique et technique, fertilisation"/>
        <s v="lutte intégrée, produit phytopharmaceutique"/>
        <s v="lutte intégrée"/>
        <s v="lutte intégrée, résistance variétale"/>
        <s v="contrôle des maladies, pathologie végétale, protection phytosanitaire"/>
        <s v="pathologie végétale, résistance variétale"/>
        <s v="contrôle des maladies, protection phytosanitaire"/>
        <s v="contournement des résistances, pathologie végétale"/>
        <s v="lutte intégrée, pathologie végétale"/>
        <s v="diagnostic, protection phytosanitaire"/>
        <s v="agriculture biologique, bonne pratique agricole"/>
        <s v="impact sur la santé, qualité de l'air"/>
        <s v="lutte intégrée, OAD"/>
        <s v="contrôle des maladies, produit phytopharmaceutique, protection phytosanitaire"/>
        <s v="lutte intégrée, méthode alternative, résistance variétale"/>
        <s v="contrôle des maladies, méthode alternative"/>
        <s v="produit phytopharmaceutique, résistance variétale"/>
        <s v="détection, indicateur environnemental, qualité de l'eau"/>
        <m/>
        <s v="lutte intégrée, méthode alternative, produit phytopharmaceutique"/>
        <s v="indicateur environnemental, protection phytosanitaire"/>
        <s v="encadrement scientifique et technique, indicateur environnemental"/>
        <s v="OAD, protection phytosanitaire"/>
        <s v="bonne pratique agricole"/>
        <s v="encadrement scientifique et technique, sensibilisation"/>
        <s v="diagnostic, OAD"/>
        <s v="méthode alternative, protection phytosanitaire"/>
        <s v="détection, diagnostic, encadrement scientifique et technique, produit phytopharmaceutique"/>
        <s v="agriculture biologique, encadrement scientifique et technique"/>
        <s v="fertilisation"/>
        <s v="condition de croissance contrôlée, essai variétal, produit phytopharmaceutique, protection phytosanitaire"/>
        <s v="encadrement scientifique et technique, produit phytopharmaceutique, transformation des résidus"/>
        <s v="fertilisation, méthode alternative"/>
        <s v="indicateur environnemental, produit phytopharmaceutique, protection phytosanitaire, qualité de l'eau"/>
        <s v="encadrement scientifique et technique, méthode alternative, OAD, qualité de l'air"/>
        <s v="détection, diagnostic"/>
        <s v="diagnostic, encadrement scientifique et technique, impact sur la santé"/>
        <s v="agriculture biologique, produit phytopharmaceutique"/>
        <s v="produit phytopharmaceutique, qualité de l'air"/>
        <s v="produit phytopharmaceutique, protection phytosanitaire"/>
        <s v="impact sur la santé, résistance variétale"/>
        <s v="encadrement scientifique et technique, pollinisateur, sensibilisation"/>
        <s v="bonne pratique agricole, indicateur environnemental, lutte intégrée"/>
        <s v="agriculture biologique, lutte intégrée, méthode alternative"/>
        <s v="indicateur environnemental, produit phytopharmaceutique, qualité de l'eau"/>
        <s v="encadrement scientifique et technique, lutte intégrée, OAD, protection phytosanitaire"/>
        <s v="agriculture conventionnelle, produit phytopharmaceutique"/>
        <s v="encadrement scientifique et technique, pollinisateur, produit phytopharmaceutique"/>
        <s v="pollinisateur"/>
        <s v="essai variétal, résistance variétale"/>
        <s v="essai variétal, méthode alternative"/>
        <s v="encadrement scientifique et technique, impact sur la santé"/>
        <s v="agriculture biologique, essai variétal, résistance"/>
        <s v="encadrement scientifique et technique, essai variétal"/>
        <s v="contournement des résistances, essai variétal, résistance variétale"/>
        <s v="essai variétal, fertilisation"/>
        <s v="diagnostic, encadrement scientifique et technique, fertilisation"/>
        <s v="pathologie végétale, résistance"/>
        <s v="agriculture conventionnelle, essai variétal"/>
        <s v="contrôle des maladies, lutte intégrée, protection phytosanitaire"/>
        <s v="indicateur environnemental, qualité de l'eau"/>
        <s v="impact sur la santé, production commerciale"/>
        <s v="transformation des résidus"/>
        <s v="impact sur la santé, indicateur environnemental, produit phytopharmaceutique, qualité de l'air"/>
        <s v="bonne pratique agricole, produit phytopharmaceutique"/>
        <s v="agriculture biologique, fertilisation, produit phytopharmaceutique"/>
        <s v="agriculture biologique, agriculture conventionnelle, fertilisation"/>
        <s v="agriculture conventionnelle"/>
        <s v="encadrement scientifique et technique, indicateur environnemental, production commerciale"/>
        <s v="encadrement scientifique et technique, protection biologique"/>
        <s v="diagnostic, indicateur environnemental, lutte intégrée, OAD"/>
        <s v="condition de croissance contrôlée, encadrement scientifique et technique, protection phytosanitaire"/>
        <s v="encadrement scientifique et technique, transformation des résidus"/>
        <s v="essai variétal, production commerciale"/>
        <s v="diagnostic, encadrement scientifique et technique, qualité de l'air"/>
        <s v="méthode alternative, protection biologique"/>
        <s v="contrôle des maladies, encadrement scientifique et technique"/>
        <s v="produit phytopharmaceutique, résistance"/>
        <s v="détection, OAD"/>
        <s v="agriculture conventionnelle, bonne pratique agricole, fertilisation"/>
        <s v="agriculture conventionnelle, fertilisation"/>
        <s v="agriculture conventionnelle, indicateur environnemental"/>
        <s v="contrôle des maladies, résistance variétale"/>
        <s v="lutte intégrée, protection phytosanitaire"/>
        <s v="bonne pratique agricole, diagnostic"/>
        <s v="encadrement scientifique et technique, essai variétal, OAD"/>
        <s v="bonne pratique agricole, protection phytosanitaire"/>
        <s v="méthode alternative, produit phytopharmaceutique, qualité de l'eau"/>
        <s v="bonne pratique agricole, méthode alternative, protection phytosanitaire"/>
        <s v="essai variétal, lutte intégrée"/>
        <s v="impact sur la santé, produit phytopharmaceutique"/>
        <s v="indicateur environnemental, diagnostic, OAD"/>
        <s v="OAD, produit phytopharmaceutique, qualité de l'eau"/>
        <s v="essai variétal, protection phytosanitaire"/>
        <s v="contrôle des maladies, essai variétal"/>
        <s v="lutte intégrée, protection biologique"/>
        <s v="OAD, produit phytopharmaceutique, protection phytosanitaire"/>
        <s v="agriculture biologique, encadrement scientifique et technique, essai variétal"/>
        <s v="agriculture biologique, encadrement scientifique et technique, lutte intégrée, méthode alternative"/>
        <s v="agriculture biologique, fertilisation, résistance variétale"/>
        <s v="contrôle des maladies, produit phytopharmaceutique"/>
        <s v="agriculture biologique, lutte intégrée"/>
        <s v="agriculture biologique, contrôle des maladies, protection phytosanitaire"/>
        <s v="agriculture biologique, pathologie végétale, protection phytosanitaire"/>
        <s v="méthode alternative"/>
        <s v="diagnostic, indicateur environnemental"/>
        <s v="agriculture conventionnelle, lutte intégrée"/>
        <s v="méthode alternative, produit phytopharmaceutique"/>
        <s v="agriculture biologique, contrôle des maladies, produit phytopharmaceutique"/>
        <s v="contrôle des maladies, produit phytopharmaceutique, résistance variétale"/>
        <s v="agriculture biologique, méthode alternative, produit phytopharmaceutique, protection biologique"/>
        <s v="fertilisation, indicateur environnemental"/>
        <s v="encadrement scientifique et technique, qualité de l'eau, sensibilisation"/>
        <s v="bonne pratique agricole, résistance variétale"/>
        <s v="contrôle des maladies, méthode alternative, protection phytosanitaire"/>
        <s v="agriculture biologique, lutte intégrée, méthode alternative, protection phytosanitaire"/>
        <s v="diagnostic, essai variétal"/>
        <s v="contournement des résistances, contrôle des maladies, encadrement scientifique et technique, essai variétal, méthode alternative"/>
        <s v="contrôle des maladies, lutte intégrée, méthode alternative, protection biologique"/>
        <s v="essai variétal, lutte intégrée, méthode alternative, résitance, sensibilisation"/>
        <s v="essai variétal, protection phytosanitaire, résistance"/>
        <s v="agriculture biologique, contrôle des maladies, lutte intégrée, protection biologique, protection phytosanitaire"/>
        <s v="lutte intégrée, méthode alternative, protection phytosanitaire, résistance variétale"/>
        <s v="essai variétal, résistance variétale, transformation des résidus"/>
        <s v="agriculture biologique, agriculture conventionnelle, diagnostic"/>
        <s v="agriculture biologique, lutte intégrée, protection phytosanitaire"/>
        <s v="contrôle des maladies, diagnostic, encadrement scientifique et technique, pathologie végétale"/>
        <s v="contrôle des maladies, lutte intégrée"/>
        <s v="contrôle des maladies, méthode alternative, pathologie végétale, protection biologique"/>
        <s v="contrôle des maladies, détection"/>
        <s v="agriculture biologique, produit phytopharmaceutique, protection phytosanitaire"/>
        <s v="contrôle des maladies, indicateur environnemental, OAD"/>
        <s v="contrôle des maladies, lutte intégrée, résistance"/>
        <s v="diagnostic, produit phytopharmaceutique"/>
        <s v="production commerciale, transformation des résidus"/>
        <s v="agriculture conventionnelle, encadrement scientifique et technique"/>
        <s v="pathologie végétale, produit phytopharmaceutique"/>
        <s v="essai variétal, produit phytopharmaceutique, protection phytosanitaire"/>
        <s v="contrôle des maladies, impact sur la santé, lutte intégrée, produit phytopharmaceutique"/>
        <s v="impact sur la santé, indicateur environnemental, OAD"/>
        <s v="indicateur environnemental, OAD, produit phytopharmaceutique"/>
        <s v="diagnostic, pathologie végétale"/>
        <s v="protection phytosanitaire, résistance variétale"/>
        <s v="encadrement scientifique et technique, essai variétal, méthode alternative"/>
        <s v="agriculture biologique, encadrement scientifique et technique, protection phytosanitaire"/>
        <s v="indicateur environnemental, OAD, pollinisateur"/>
        <s v="détection"/>
        <s v="contrôle des maladies, détection, pathologie végétale"/>
        <s v="agriculture biologique, bonne pratique agricole, protection phytosanitaire"/>
        <s v="méthode alternative, produit phytopharmaceutique, protection phytosanitaire"/>
        <s v="encadrement scientifique et technique, méthode alternative, sensibilisation"/>
        <s v="diagnostic, impact sur la santé, produit phytopharmaceutique"/>
        <s v="encadrement scientifique et technique, méthode alternative, protection biologique"/>
        <s v="agriculture biologique, agriculture conventionnelle, méthode alternative"/>
        <s v="essai variétal, fertilisation, méthode alternative, protection phytosanitaire, résistance variétale"/>
        <s v="encadrement scientifique et technique, essai variétal, protection phytosanitaire"/>
        <s v="fertilisation, produit phytopharmaceutique"/>
        <s v="agriculture conventionnelle, production commerciale"/>
        <s v="agriculture biologique, pollinisateur"/>
        <s v="essai variétal, lutte intégrée, OAD"/>
        <s v="diagnostic, encadrement scientifique et technique, pathologie végétale, protection phytosanitaire"/>
        <s v="contrôle des maladies, encadrement scientifique et technique, essai variétal"/>
        <s v="contrôle des maladies, pathologie végétale"/>
        <s v="impact sur la santé, produit phytopharmaceutique, qualité de l'eau"/>
        <s v="bonne pratique agricole, indicateur environnemental, méthode alternative, production commerciale"/>
        <s v="encadrement scientifique et technique, pollinisateur"/>
        <s v="encadrement scientifique et technique, produit phytopharmaceutique, protection phytosanitaire"/>
        <s v="production commerciale"/>
        <s v="encadrement scientifique et technique, indicateur environnemental, OAD, qualité de l'eau"/>
        <s v="encadrement scientifique et technique, méthode alternative, produit phytopharmaceutique, protection biologique"/>
        <s v="diagnostic, impact sur la santé, indicateur environnemental, produit phytopharmaceutique"/>
        <s v="contournement des résistances, encadrement scientifique et technique, méthode alternative"/>
        <s v="pollinisateur, qualité de l'eau"/>
        <s v="impact sur la santé, lutte intégrée, protection phytosanitaire"/>
        <s v="détection, essai variétal, protection phytosanitaire"/>
        <s v="agriculture biologique, production commerciale"/>
        <s v="encadrement scientifique et technique, impact sur la santé, indicateur environnemental"/>
        <s v="encadrement scientifique et technique, méthode alternative, qualité de l'eau"/>
        <s v="impact sur la santé, qualité de l'eau"/>
        <s v="impact sur la santé, indicateur environnemental, protection phytosanitaire"/>
        <s v="agriculture biologique, contrôle des maladies, méthode alternative, protection phytosanitaire"/>
      </sharedItems>
    </cacheField>
    <cacheField name="Mots clés" numFmtId="0">
      <sharedItems containsBlank="1"/>
    </cacheField>
    <cacheField name="Titre" numFmtId="0">
      <sharedItems containsBlank="1"/>
    </cacheField>
    <cacheField name="Acronyme" numFmtId="0">
      <sharedItems containsBlank="1"/>
    </cacheField>
    <cacheField name="Objectifs" numFmtId="0">
      <sharedItems containsBlank="1" longText="1"/>
    </cacheField>
    <cacheField name="Types d'expertise" numFmtId="0">
      <sharedItems containsBlank="1"/>
    </cacheField>
    <cacheField name="Lien d'accès" numFmtId="0">
      <sharedItems containsBlank="1" longText="1"/>
    </cacheField>
    <cacheField name="Date de publication" numFmtId="0">
      <sharedItems containsBlank="1" containsMixedTypes="1" containsNumber="1" containsInteger="1" minValue="1902" maxValue="2022"/>
    </cacheField>
    <cacheField name="Durée de la recherche (an)" numFmtId="0">
      <sharedItems containsDate="1" containsBlank="1" containsMixedTypes="1" minDate="1899-12-31T04:01:03" maxDate="1899-12-31T00:43:04"/>
    </cacheField>
    <cacheField name="Référant" numFmtId="0">
      <sharedItems containsBlank="1"/>
    </cacheField>
    <cacheField name="Organisme" numFmtId="0">
      <sharedItems containsBlank="1" containsMixedTypes="1" containsNumber="1" containsInteger="1" minValue="0" maxValue="0"/>
    </cacheField>
    <cacheField name="Adresse E-Mail" numFmtId="0">
      <sharedItems containsBlank="1"/>
    </cacheField>
    <cacheField name="Institutions partenaires" numFmtId="0">
      <sharedItems containsBlank="1" longText="1"/>
    </cacheField>
    <cacheField name="Collaborateurs" numFmtId="0">
      <sharedItems containsBlank="1" longText="1"/>
    </cacheField>
    <cacheField name="Financement" numFmtId="0">
      <sharedItems containsBlank="1"/>
    </cacheField>
    <cacheField name="Cultures Cibles" numFmtId="0">
      <sharedItems containsBlank="1"/>
    </cacheField>
    <cacheField name="Source de publication" numFmtId="0">
      <sharedItems containsBlank="1"/>
    </cacheField>
    <cacheField name="DOI/ référence" numFmtId="0">
      <sharedItems containsBlank="1" containsMixedTypes="1" containsNumber="1" containsInteger="1" minValue="101000554" maxValue="10100055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
  <r>
    <x v="0"/>
    <x v="0"/>
    <x v="0"/>
    <x v="0"/>
    <x v="0"/>
    <x v="0"/>
    <x v="0"/>
    <x v="0"/>
    <x v="0"/>
    <x v="0"/>
    <x v="0"/>
    <x v="0"/>
    <x v="0"/>
    <x v="0"/>
    <x v="0"/>
    <x v="0"/>
    <x v="0"/>
    <x v="0"/>
    <x v="0"/>
    <x v="0"/>
    <x v="0"/>
    <x v="0"/>
    <x v="0"/>
    <x v="0"/>
    <x v="0"/>
    <x v="0"/>
  </r>
  <r>
    <x v="1"/>
    <x v="0"/>
    <x v="0"/>
    <x v="1"/>
    <x v="0"/>
    <x v="0"/>
    <x v="0"/>
    <x v="0"/>
    <x v="0"/>
    <x v="1"/>
    <x v="0"/>
    <x v="0"/>
    <x v="0"/>
    <x v="0"/>
    <x v="0"/>
    <x v="0"/>
    <x v="0"/>
    <x v="0"/>
    <x v="0"/>
    <x v="0"/>
    <x v="0"/>
    <x v="0"/>
    <x v="0"/>
    <x v="0"/>
    <x v="0"/>
    <x v="0"/>
  </r>
  <r>
    <x v="2"/>
    <x v="0"/>
    <x v="0"/>
    <x v="1"/>
    <x v="0"/>
    <x v="0"/>
    <x v="0"/>
    <x v="0"/>
    <x v="0"/>
    <x v="1"/>
    <x v="0"/>
    <x v="1"/>
    <x v="0"/>
    <x v="0"/>
    <x v="1"/>
    <x v="0"/>
    <x v="0"/>
    <x v="0"/>
    <x v="0"/>
    <x v="0"/>
    <x v="0"/>
    <x v="0"/>
    <x v="0"/>
    <x v="0"/>
    <x v="0"/>
    <x v="0"/>
  </r>
  <r>
    <x v="3"/>
    <x v="0"/>
    <x v="0"/>
    <x v="1"/>
    <x v="0"/>
    <x v="0"/>
    <x v="0"/>
    <x v="0"/>
    <x v="0"/>
    <x v="1"/>
    <x v="0"/>
    <x v="0"/>
    <x v="0"/>
    <x v="1"/>
    <x v="1"/>
    <x v="0"/>
    <x v="0"/>
    <x v="0"/>
    <x v="0"/>
    <x v="0"/>
    <x v="0"/>
    <x v="0"/>
    <x v="0"/>
    <x v="0"/>
    <x v="0"/>
    <x v="0"/>
  </r>
  <r>
    <x v="4"/>
    <x v="0"/>
    <x v="0"/>
    <x v="1"/>
    <x v="0"/>
    <x v="0"/>
    <x v="0"/>
    <x v="0"/>
    <x v="1"/>
    <x v="1"/>
    <x v="0"/>
    <x v="0"/>
    <x v="0"/>
    <x v="0"/>
    <x v="1"/>
    <x v="0"/>
    <x v="0"/>
    <x v="0"/>
    <x v="0"/>
    <x v="0"/>
    <x v="0"/>
    <x v="0"/>
    <x v="0"/>
    <x v="0"/>
    <x v="0"/>
    <x v="0"/>
  </r>
  <r>
    <x v="5"/>
    <x v="0"/>
    <x v="0"/>
    <x v="1"/>
    <x v="0"/>
    <x v="0"/>
    <x v="0"/>
    <x v="0"/>
    <x v="0"/>
    <x v="1"/>
    <x v="1"/>
    <x v="0"/>
    <x v="0"/>
    <x v="0"/>
    <x v="1"/>
    <x v="0"/>
    <x v="1"/>
    <x v="0"/>
    <x v="0"/>
    <x v="1"/>
    <x v="0"/>
    <x v="0"/>
    <x v="0"/>
    <x v="0"/>
    <x v="0"/>
    <x v="0"/>
  </r>
  <r>
    <x v="6"/>
    <x v="0"/>
    <x v="0"/>
    <x v="1"/>
    <x v="0"/>
    <x v="0"/>
    <x v="0"/>
    <x v="0"/>
    <x v="2"/>
    <x v="1"/>
    <x v="0"/>
    <x v="0"/>
    <x v="0"/>
    <x v="0"/>
    <x v="1"/>
    <x v="0"/>
    <x v="0"/>
    <x v="0"/>
    <x v="0"/>
    <x v="0"/>
    <x v="0"/>
    <x v="0"/>
    <x v="0"/>
    <x v="0"/>
    <x v="0"/>
    <x v="0"/>
  </r>
  <r>
    <x v="7"/>
    <x v="0"/>
    <x v="0"/>
    <x v="1"/>
    <x v="1"/>
    <x v="0"/>
    <x v="0"/>
    <x v="0"/>
    <x v="0"/>
    <x v="1"/>
    <x v="0"/>
    <x v="0"/>
    <x v="0"/>
    <x v="0"/>
    <x v="1"/>
    <x v="0"/>
    <x v="0"/>
    <x v="0"/>
    <x v="0"/>
    <x v="0"/>
    <x v="0"/>
    <x v="0"/>
    <x v="0"/>
    <x v="0"/>
    <x v="0"/>
    <x v="0"/>
  </r>
  <r>
    <x v="8"/>
    <x v="0"/>
    <x v="0"/>
    <x v="1"/>
    <x v="0"/>
    <x v="0"/>
    <x v="1"/>
    <x v="0"/>
    <x v="0"/>
    <x v="1"/>
    <x v="0"/>
    <x v="0"/>
    <x v="0"/>
    <x v="0"/>
    <x v="1"/>
    <x v="0"/>
    <x v="0"/>
    <x v="0"/>
    <x v="0"/>
    <x v="0"/>
    <x v="0"/>
    <x v="0"/>
    <x v="0"/>
    <x v="0"/>
    <x v="0"/>
    <x v="0"/>
  </r>
  <r>
    <x v="9"/>
    <x v="0"/>
    <x v="0"/>
    <x v="1"/>
    <x v="0"/>
    <x v="0"/>
    <x v="0"/>
    <x v="0"/>
    <x v="0"/>
    <x v="1"/>
    <x v="0"/>
    <x v="1"/>
    <x v="0"/>
    <x v="0"/>
    <x v="1"/>
    <x v="0"/>
    <x v="0"/>
    <x v="0"/>
    <x v="0"/>
    <x v="0"/>
    <x v="0"/>
    <x v="0"/>
    <x v="0"/>
    <x v="0"/>
    <x v="0"/>
    <x v="0"/>
  </r>
  <r>
    <x v="10"/>
    <x v="0"/>
    <x v="0"/>
    <x v="1"/>
    <x v="1"/>
    <x v="0"/>
    <x v="0"/>
    <x v="0"/>
    <x v="0"/>
    <x v="1"/>
    <x v="0"/>
    <x v="0"/>
    <x v="0"/>
    <x v="0"/>
    <x v="1"/>
    <x v="1"/>
    <x v="0"/>
    <x v="0"/>
    <x v="0"/>
    <x v="0"/>
    <x v="0"/>
    <x v="0"/>
    <x v="0"/>
    <x v="0"/>
    <x v="0"/>
    <x v="0"/>
  </r>
  <r>
    <x v="11"/>
    <x v="0"/>
    <x v="0"/>
    <x v="1"/>
    <x v="0"/>
    <x v="0"/>
    <x v="0"/>
    <x v="0"/>
    <x v="0"/>
    <x v="0"/>
    <x v="0"/>
    <x v="0"/>
    <x v="0"/>
    <x v="0"/>
    <x v="1"/>
    <x v="0"/>
    <x v="2"/>
    <x v="0"/>
    <x v="0"/>
    <x v="0"/>
    <x v="0"/>
    <x v="0"/>
    <x v="0"/>
    <x v="0"/>
    <x v="0"/>
    <x v="0"/>
  </r>
  <r>
    <x v="12"/>
    <x v="0"/>
    <x v="0"/>
    <x v="1"/>
    <x v="0"/>
    <x v="0"/>
    <x v="0"/>
    <x v="0"/>
    <x v="0"/>
    <x v="1"/>
    <x v="0"/>
    <x v="0"/>
    <x v="0"/>
    <x v="0"/>
    <x v="1"/>
    <x v="1"/>
    <x v="0"/>
    <x v="0"/>
    <x v="0"/>
    <x v="0"/>
    <x v="0"/>
    <x v="0"/>
    <x v="0"/>
    <x v="0"/>
    <x v="0"/>
    <x v="0"/>
  </r>
  <r>
    <x v="13"/>
    <x v="0"/>
    <x v="0"/>
    <x v="1"/>
    <x v="0"/>
    <x v="0"/>
    <x v="0"/>
    <x v="0"/>
    <x v="0"/>
    <x v="0"/>
    <x v="0"/>
    <x v="0"/>
    <x v="0"/>
    <x v="0"/>
    <x v="1"/>
    <x v="0"/>
    <x v="0"/>
    <x v="0"/>
    <x v="0"/>
    <x v="0"/>
    <x v="0"/>
    <x v="0"/>
    <x v="0"/>
    <x v="0"/>
    <x v="0"/>
    <x v="0"/>
  </r>
  <r>
    <x v="14"/>
    <x v="0"/>
    <x v="0"/>
    <x v="1"/>
    <x v="0"/>
    <x v="0"/>
    <x v="0"/>
    <x v="1"/>
    <x v="0"/>
    <x v="1"/>
    <x v="0"/>
    <x v="0"/>
    <x v="0"/>
    <x v="0"/>
    <x v="1"/>
    <x v="0"/>
    <x v="0"/>
    <x v="0"/>
    <x v="0"/>
    <x v="0"/>
    <x v="0"/>
    <x v="0"/>
    <x v="0"/>
    <x v="0"/>
    <x v="0"/>
    <x v="0"/>
  </r>
  <r>
    <x v="15"/>
    <x v="0"/>
    <x v="0"/>
    <x v="1"/>
    <x v="0"/>
    <x v="0"/>
    <x v="0"/>
    <x v="0"/>
    <x v="0"/>
    <x v="1"/>
    <x v="1"/>
    <x v="0"/>
    <x v="0"/>
    <x v="0"/>
    <x v="1"/>
    <x v="0"/>
    <x v="0"/>
    <x v="0"/>
    <x v="1"/>
    <x v="0"/>
    <x v="0"/>
    <x v="0"/>
    <x v="0"/>
    <x v="0"/>
    <x v="0"/>
    <x v="1"/>
  </r>
  <r>
    <x v="16"/>
    <x v="0"/>
    <x v="0"/>
    <x v="1"/>
    <x v="0"/>
    <x v="0"/>
    <x v="0"/>
    <x v="0"/>
    <x v="0"/>
    <x v="0"/>
    <x v="0"/>
    <x v="0"/>
    <x v="0"/>
    <x v="0"/>
    <x v="1"/>
    <x v="0"/>
    <x v="0"/>
    <x v="0"/>
    <x v="0"/>
    <x v="0"/>
    <x v="0"/>
    <x v="0"/>
    <x v="0"/>
    <x v="0"/>
    <x v="0"/>
    <x v="0"/>
  </r>
  <r>
    <x v="17"/>
    <x v="1"/>
    <x v="0"/>
    <x v="2"/>
    <x v="2"/>
    <x v="1"/>
    <x v="2"/>
    <x v="2"/>
    <x v="2"/>
    <x v="2"/>
    <x v="2"/>
    <x v="2"/>
    <x v="0"/>
    <x v="2"/>
    <x v="2"/>
    <x v="2"/>
    <x v="3"/>
    <x v="1"/>
    <x v="2"/>
    <x v="2"/>
    <x v="1"/>
    <x v="1"/>
    <x v="1"/>
    <x v="1"/>
    <x v="1"/>
    <x v="2"/>
  </r>
  <r>
    <x v="18"/>
    <x v="0"/>
    <x v="0"/>
    <x v="1"/>
    <x v="0"/>
    <x v="0"/>
    <x v="0"/>
    <x v="0"/>
    <x v="0"/>
    <x v="1"/>
    <x v="0"/>
    <x v="0"/>
    <x v="0"/>
    <x v="0"/>
    <x v="1"/>
    <x v="0"/>
    <x v="0"/>
    <x v="0"/>
    <x v="0"/>
    <x v="0"/>
    <x v="0"/>
    <x v="0"/>
    <x v="0"/>
    <x v="0"/>
    <x v="0"/>
    <x v="3"/>
  </r>
  <r>
    <x v="19"/>
    <x v="0"/>
    <x v="0"/>
    <x v="1"/>
    <x v="0"/>
    <x v="0"/>
    <x v="0"/>
    <x v="0"/>
    <x v="0"/>
    <x v="1"/>
    <x v="0"/>
    <x v="0"/>
    <x v="0"/>
    <x v="0"/>
    <x v="0"/>
    <x v="0"/>
    <x v="0"/>
    <x v="0"/>
    <x v="0"/>
    <x v="0"/>
    <x v="0"/>
    <x v="0"/>
    <x v="0"/>
    <x v="0"/>
    <x v="0"/>
    <x v="0"/>
  </r>
  <r>
    <x v="20"/>
    <x v="0"/>
    <x v="0"/>
    <x v="1"/>
    <x v="0"/>
    <x v="0"/>
    <x v="0"/>
    <x v="0"/>
    <x v="0"/>
    <x v="0"/>
    <x v="0"/>
    <x v="0"/>
    <x v="0"/>
    <x v="0"/>
    <x v="1"/>
    <x v="0"/>
    <x v="0"/>
    <x v="0"/>
    <x v="0"/>
    <x v="0"/>
    <x v="0"/>
    <x v="0"/>
    <x v="0"/>
    <x v="0"/>
    <x v="0"/>
    <x v="0"/>
  </r>
  <r>
    <x v="21"/>
    <x v="0"/>
    <x v="0"/>
    <x v="1"/>
    <x v="0"/>
    <x v="0"/>
    <x v="0"/>
    <x v="0"/>
    <x v="0"/>
    <x v="1"/>
    <x v="0"/>
    <x v="0"/>
    <x v="0"/>
    <x v="0"/>
    <x v="0"/>
    <x v="0"/>
    <x v="0"/>
    <x v="0"/>
    <x v="0"/>
    <x v="0"/>
    <x v="0"/>
    <x v="0"/>
    <x v="0"/>
    <x v="0"/>
    <x v="0"/>
    <x v="0"/>
  </r>
  <r>
    <x v="22"/>
    <x v="0"/>
    <x v="0"/>
    <x v="1"/>
    <x v="0"/>
    <x v="0"/>
    <x v="0"/>
    <x v="0"/>
    <x v="0"/>
    <x v="1"/>
    <x v="0"/>
    <x v="1"/>
    <x v="0"/>
    <x v="0"/>
    <x v="1"/>
    <x v="0"/>
    <x v="0"/>
    <x v="0"/>
    <x v="0"/>
    <x v="0"/>
    <x v="0"/>
    <x v="0"/>
    <x v="0"/>
    <x v="0"/>
    <x v="0"/>
    <x v="0"/>
  </r>
  <r>
    <x v="23"/>
    <x v="0"/>
    <x v="0"/>
    <x v="1"/>
    <x v="0"/>
    <x v="0"/>
    <x v="0"/>
    <x v="0"/>
    <x v="0"/>
    <x v="3"/>
    <x v="0"/>
    <x v="0"/>
    <x v="0"/>
    <x v="0"/>
    <x v="1"/>
    <x v="1"/>
    <x v="0"/>
    <x v="0"/>
    <x v="0"/>
    <x v="0"/>
    <x v="0"/>
    <x v="0"/>
    <x v="2"/>
    <x v="0"/>
    <x v="0"/>
    <x v="0"/>
  </r>
  <r>
    <x v="24"/>
    <x v="0"/>
    <x v="0"/>
    <x v="1"/>
    <x v="0"/>
    <x v="0"/>
    <x v="0"/>
    <x v="0"/>
    <x v="0"/>
    <x v="1"/>
    <x v="0"/>
    <x v="0"/>
    <x v="0"/>
    <x v="3"/>
    <x v="1"/>
    <x v="3"/>
    <x v="0"/>
    <x v="0"/>
    <x v="0"/>
    <x v="0"/>
    <x v="0"/>
    <x v="0"/>
    <x v="0"/>
    <x v="0"/>
    <x v="2"/>
    <x v="0"/>
  </r>
  <r>
    <x v="25"/>
    <x v="0"/>
    <x v="0"/>
    <x v="1"/>
    <x v="0"/>
    <x v="0"/>
    <x v="0"/>
    <x v="0"/>
    <x v="0"/>
    <x v="0"/>
    <x v="0"/>
    <x v="0"/>
    <x v="0"/>
    <x v="0"/>
    <x v="1"/>
    <x v="0"/>
    <x v="0"/>
    <x v="0"/>
    <x v="0"/>
    <x v="0"/>
    <x v="0"/>
    <x v="0"/>
    <x v="0"/>
    <x v="0"/>
    <x v="0"/>
    <x v="0"/>
  </r>
  <r>
    <x v="26"/>
    <x v="0"/>
    <x v="0"/>
    <x v="1"/>
    <x v="1"/>
    <x v="0"/>
    <x v="0"/>
    <x v="0"/>
    <x v="0"/>
    <x v="1"/>
    <x v="0"/>
    <x v="0"/>
    <x v="0"/>
    <x v="0"/>
    <x v="1"/>
    <x v="0"/>
    <x v="0"/>
    <x v="0"/>
    <x v="0"/>
    <x v="0"/>
    <x v="0"/>
    <x v="0"/>
    <x v="0"/>
    <x v="0"/>
    <x v="0"/>
    <x v="0"/>
  </r>
  <r>
    <x v="27"/>
    <x v="0"/>
    <x v="0"/>
    <x v="1"/>
    <x v="0"/>
    <x v="0"/>
    <x v="0"/>
    <x v="0"/>
    <x v="0"/>
    <x v="1"/>
    <x v="0"/>
    <x v="0"/>
    <x v="0"/>
    <x v="0"/>
    <x v="1"/>
    <x v="0"/>
    <x v="0"/>
    <x v="0"/>
    <x v="1"/>
    <x v="0"/>
    <x v="0"/>
    <x v="0"/>
    <x v="0"/>
    <x v="2"/>
    <x v="0"/>
    <x v="0"/>
  </r>
  <r>
    <x v="28"/>
    <x v="0"/>
    <x v="0"/>
    <x v="1"/>
    <x v="0"/>
    <x v="0"/>
    <x v="0"/>
    <x v="0"/>
    <x v="0"/>
    <x v="1"/>
    <x v="0"/>
    <x v="0"/>
    <x v="0"/>
    <x v="0"/>
    <x v="1"/>
    <x v="0"/>
    <x v="0"/>
    <x v="0"/>
    <x v="0"/>
    <x v="0"/>
    <x v="0"/>
    <x v="0"/>
    <x v="0"/>
    <x v="2"/>
    <x v="0"/>
    <x v="0"/>
  </r>
  <r>
    <x v="29"/>
    <x v="0"/>
    <x v="0"/>
    <x v="1"/>
    <x v="0"/>
    <x v="0"/>
    <x v="0"/>
    <x v="0"/>
    <x v="0"/>
    <x v="1"/>
    <x v="0"/>
    <x v="0"/>
    <x v="0"/>
    <x v="0"/>
    <x v="1"/>
    <x v="0"/>
    <x v="0"/>
    <x v="0"/>
    <x v="0"/>
    <x v="0"/>
    <x v="0"/>
    <x v="0"/>
    <x v="0"/>
    <x v="2"/>
    <x v="0"/>
    <x v="0"/>
  </r>
  <r>
    <x v="30"/>
    <x v="0"/>
    <x v="0"/>
    <x v="1"/>
    <x v="1"/>
    <x v="0"/>
    <x v="0"/>
    <x v="0"/>
    <x v="0"/>
    <x v="1"/>
    <x v="0"/>
    <x v="0"/>
    <x v="0"/>
    <x v="0"/>
    <x v="1"/>
    <x v="0"/>
    <x v="0"/>
    <x v="0"/>
    <x v="0"/>
    <x v="0"/>
    <x v="0"/>
    <x v="0"/>
    <x v="0"/>
    <x v="0"/>
    <x v="0"/>
    <x v="0"/>
  </r>
  <r>
    <x v="31"/>
    <x v="0"/>
    <x v="0"/>
    <x v="1"/>
    <x v="0"/>
    <x v="0"/>
    <x v="1"/>
    <x v="0"/>
    <x v="0"/>
    <x v="1"/>
    <x v="0"/>
    <x v="0"/>
    <x v="0"/>
    <x v="1"/>
    <x v="1"/>
    <x v="0"/>
    <x v="0"/>
    <x v="0"/>
    <x v="0"/>
    <x v="0"/>
    <x v="0"/>
    <x v="0"/>
    <x v="0"/>
    <x v="0"/>
    <x v="0"/>
    <x v="0"/>
  </r>
  <r>
    <x v="32"/>
    <x v="2"/>
    <x v="0"/>
    <x v="1"/>
    <x v="0"/>
    <x v="0"/>
    <x v="0"/>
    <x v="3"/>
    <x v="0"/>
    <x v="0"/>
    <x v="1"/>
    <x v="0"/>
    <x v="0"/>
    <x v="0"/>
    <x v="0"/>
    <x v="0"/>
    <x v="4"/>
    <x v="0"/>
    <x v="1"/>
    <x v="0"/>
    <x v="2"/>
    <x v="0"/>
    <x v="3"/>
    <x v="3"/>
    <x v="0"/>
    <x v="0"/>
  </r>
  <r>
    <x v="33"/>
    <x v="0"/>
    <x v="0"/>
    <x v="1"/>
    <x v="0"/>
    <x v="0"/>
    <x v="0"/>
    <x v="0"/>
    <x v="0"/>
    <x v="0"/>
    <x v="0"/>
    <x v="0"/>
    <x v="0"/>
    <x v="0"/>
    <x v="1"/>
    <x v="0"/>
    <x v="0"/>
    <x v="0"/>
    <x v="0"/>
    <x v="0"/>
    <x v="0"/>
    <x v="0"/>
    <x v="0"/>
    <x v="0"/>
    <x v="0"/>
    <x v="0"/>
  </r>
  <r>
    <x v="34"/>
    <x v="0"/>
    <x v="0"/>
    <x v="1"/>
    <x v="1"/>
    <x v="0"/>
    <x v="0"/>
    <x v="0"/>
    <x v="0"/>
    <x v="1"/>
    <x v="0"/>
    <x v="0"/>
    <x v="0"/>
    <x v="0"/>
    <x v="1"/>
    <x v="0"/>
    <x v="0"/>
    <x v="0"/>
    <x v="0"/>
    <x v="0"/>
    <x v="0"/>
    <x v="0"/>
    <x v="0"/>
    <x v="0"/>
    <x v="0"/>
    <x v="0"/>
  </r>
  <r>
    <x v="35"/>
    <x v="0"/>
    <x v="0"/>
    <x v="1"/>
    <x v="0"/>
    <x v="0"/>
    <x v="0"/>
    <x v="0"/>
    <x v="0"/>
    <x v="3"/>
    <x v="0"/>
    <x v="0"/>
    <x v="0"/>
    <x v="0"/>
    <x v="1"/>
    <x v="0"/>
    <x v="0"/>
    <x v="0"/>
    <x v="0"/>
    <x v="0"/>
    <x v="0"/>
    <x v="0"/>
    <x v="0"/>
    <x v="0"/>
    <x v="0"/>
    <x v="0"/>
  </r>
  <r>
    <x v="36"/>
    <x v="0"/>
    <x v="0"/>
    <x v="1"/>
    <x v="0"/>
    <x v="0"/>
    <x v="0"/>
    <x v="0"/>
    <x v="0"/>
    <x v="1"/>
    <x v="0"/>
    <x v="1"/>
    <x v="0"/>
    <x v="0"/>
    <x v="1"/>
    <x v="0"/>
    <x v="0"/>
    <x v="0"/>
    <x v="0"/>
    <x v="0"/>
    <x v="0"/>
    <x v="0"/>
    <x v="0"/>
    <x v="0"/>
    <x v="0"/>
    <x v="0"/>
  </r>
  <r>
    <x v="37"/>
    <x v="0"/>
    <x v="0"/>
    <x v="1"/>
    <x v="0"/>
    <x v="0"/>
    <x v="0"/>
    <x v="0"/>
    <x v="0"/>
    <x v="1"/>
    <x v="0"/>
    <x v="0"/>
    <x v="0"/>
    <x v="0"/>
    <x v="0"/>
    <x v="0"/>
    <x v="0"/>
    <x v="0"/>
    <x v="0"/>
    <x v="0"/>
    <x v="0"/>
    <x v="0"/>
    <x v="0"/>
    <x v="0"/>
    <x v="0"/>
    <x v="0"/>
  </r>
  <r>
    <x v="38"/>
    <x v="0"/>
    <x v="0"/>
    <x v="3"/>
    <x v="0"/>
    <x v="2"/>
    <x v="0"/>
    <x v="4"/>
    <x v="0"/>
    <x v="1"/>
    <x v="0"/>
    <x v="0"/>
    <x v="0"/>
    <x v="0"/>
    <x v="1"/>
    <x v="0"/>
    <x v="0"/>
    <x v="0"/>
    <x v="0"/>
    <x v="0"/>
    <x v="0"/>
    <x v="0"/>
    <x v="0"/>
    <x v="0"/>
    <x v="0"/>
    <x v="0"/>
  </r>
  <r>
    <x v="39"/>
    <x v="0"/>
    <x v="0"/>
    <x v="1"/>
    <x v="1"/>
    <x v="0"/>
    <x v="0"/>
    <x v="0"/>
    <x v="0"/>
    <x v="1"/>
    <x v="0"/>
    <x v="0"/>
    <x v="0"/>
    <x v="0"/>
    <x v="1"/>
    <x v="0"/>
    <x v="0"/>
    <x v="0"/>
    <x v="0"/>
    <x v="0"/>
    <x v="0"/>
    <x v="0"/>
    <x v="0"/>
    <x v="0"/>
    <x v="0"/>
    <x v="0"/>
  </r>
  <r>
    <x v="40"/>
    <x v="0"/>
    <x v="0"/>
    <x v="1"/>
    <x v="0"/>
    <x v="0"/>
    <x v="0"/>
    <x v="0"/>
    <x v="0"/>
    <x v="0"/>
    <x v="0"/>
    <x v="0"/>
    <x v="0"/>
    <x v="0"/>
    <x v="1"/>
    <x v="0"/>
    <x v="0"/>
    <x v="0"/>
    <x v="0"/>
    <x v="0"/>
    <x v="0"/>
    <x v="0"/>
    <x v="0"/>
    <x v="0"/>
    <x v="0"/>
    <x v="0"/>
  </r>
  <r>
    <x v="41"/>
    <x v="0"/>
    <x v="0"/>
    <x v="1"/>
    <x v="0"/>
    <x v="0"/>
    <x v="0"/>
    <x v="0"/>
    <x v="0"/>
    <x v="0"/>
    <x v="0"/>
    <x v="0"/>
    <x v="0"/>
    <x v="0"/>
    <x v="1"/>
    <x v="0"/>
    <x v="0"/>
    <x v="0"/>
    <x v="0"/>
    <x v="0"/>
    <x v="0"/>
    <x v="0"/>
    <x v="0"/>
    <x v="0"/>
    <x v="0"/>
    <x v="0"/>
  </r>
  <r>
    <x v="42"/>
    <x v="0"/>
    <x v="0"/>
    <x v="1"/>
    <x v="0"/>
    <x v="0"/>
    <x v="0"/>
    <x v="0"/>
    <x v="0"/>
    <x v="0"/>
    <x v="0"/>
    <x v="0"/>
    <x v="0"/>
    <x v="0"/>
    <x v="1"/>
    <x v="0"/>
    <x v="0"/>
    <x v="0"/>
    <x v="0"/>
    <x v="0"/>
    <x v="0"/>
    <x v="0"/>
    <x v="0"/>
    <x v="0"/>
    <x v="0"/>
    <x v="0"/>
  </r>
  <r>
    <x v="43"/>
    <x v="0"/>
    <x v="0"/>
    <x v="1"/>
    <x v="0"/>
    <x v="0"/>
    <x v="0"/>
    <x v="0"/>
    <x v="0"/>
    <x v="1"/>
    <x v="0"/>
    <x v="0"/>
    <x v="0"/>
    <x v="0"/>
    <x v="1"/>
    <x v="0"/>
    <x v="1"/>
    <x v="0"/>
    <x v="0"/>
    <x v="0"/>
    <x v="0"/>
    <x v="0"/>
    <x v="0"/>
    <x v="0"/>
    <x v="0"/>
    <x v="0"/>
  </r>
  <r>
    <x v="44"/>
    <x v="0"/>
    <x v="0"/>
    <x v="1"/>
    <x v="0"/>
    <x v="0"/>
    <x v="0"/>
    <x v="0"/>
    <x v="0"/>
    <x v="0"/>
    <x v="0"/>
    <x v="0"/>
    <x v="0"/>
    <x v="0"/>
    <x v="1"/>
    <x v="0"/>
    <x v="0"/>
    <x v="0"/>
    <x v="0"/>
    <x v="0"/>
    <x v="0"/>
    <x v="0"/>
    <x v="0"/>
    <x v="0"/>
    <x v="0"/>
    <x v="0"/>
  </r>
  <r>
    <x v="45"/>
    <x v="0"/>
    <x v="0"/>
    <x v="1"/>
    <x v="0"/>
    <x v="0"/>
    <x v="0"/>
    <x v="0"/>
    <x v="1"/>
    <x v="1"/>
    <x v="0"/>
    <x v="0"/>
    <x v="0"/>
    <x v="0"/>
    <x v="1"/>
    <x v="0"/>
    <x v="0"/>
    <x v="0"/>
    <x v="0"/>
    <x v="0"/>
    <x v="0"/>
    <x v="0"/>
    <x v="0"/>
    <x v="0"/>
    <x v="0"/>
    <x v="0"/>
  </r>
  <r>
    <x v="46"/>
    <x v="0"/>
    <x v="0"/>
    <x v="3"/>
    <x v="0"/>
    <x v="0"/>
    <x v="0"/>
    <x v="5"/>
    <x v="0"/>
    <x v="1"/>
    <x v="0"/>
    <x v="0"/>
    <x v="0"/>
    <x v="0"/>
    <x v="1"/>
    <x v="1"/>
    <x v="1"/>
    <x v="0"/>
    <x v="0"/>
    <x v="0"/>
    <x v="0"/>
    <x v="0"/>
    <x v="0"/>
    <x v="2"/>
    <x v="0"/>
    <x v="0"/>
  </r>
  <r>
    <x v="47"/>
    <x v="0"/>
    <x v="0"/>
    <x v="1"/>
    <x v="0"/>
    <x v="2"/>
    <x v="0"/>
    <x v="0"/>
    <x v="0"/>
    <x v="1"/>
    <x v="0"/>
    <x v="0"/>
    <x v="0"/>
    <x v="0"/>
    <x v="1"/>
    <x v="0"/>
    <x v="0"/>
    <x v="0"/>
    <x v="0"/>
    <x v="0"/>
    <x v="0"/>
    <x v="0"/>
    <x v="0"/>
    <x v="0"/>
    <x v="0"/>
    <x v="0"/>
  </r>
  <r>
    <x v="48"/>
    <x v="0"/>
    <x v="0"/>
    <x v="1"/>
    <x v="0"/>
    <x v="0"/>
    <x v="0"/>
    <x v="0"/>
    <x v="0"/>
    <x v="1"/>
    <x v="0"/>
    <x v="0"/>
    <x v="0"/>
    <x v="0"/>
    <x v="1"/>
    <x v="0"/>
    <x v="1"/>
    <x v="0"/>
    <x v="0"/>
    <x v="0"/>
    <x v="0"/>
    <x v="0"/>
    <x v="0"/>
    <x v="0"/>
    <x v="0"/>
    <x v="0"/>
  </r>
  <r>
    <x v="49"/>
    <x v="0"/>
    <x v="0"/>
    <x v="1"/>
    <x v="0"/>
    <x v="0"/>
    <x v="0"/>
    <x v="0"/>
    <x v="0"/>
    <x v="1"/>
    <x v="0"/>
    <x v="0"/>
    <x v="0"/>
    <x v="0"/>
    <x v="1"/>
    <x v="0"/>
    <x v="0"/>
    <x v="0"/>
    <x v="0"/>
    <x v="0"/>
    <x v="0"/>
    <x v="0"/>
    <x v="0"/>
    <x v="2"/>
    <x v="0"/>
    <x v="0"/>
  </r>
  <r>
    <x v="50"/>
    <x v="0"/>
    <x v="0"/>
    <x v="1"/>
    <x v="1"/>
    <x v="2"/>
    <x v="3"/>
    <x v="0"/>
    <x v="0"/>
    <x v="0"/>
    <x v="0"/>
    <x v="0"/>
    <x v="0"/>
    <x v="0"/>
    <x v="1"/>
    <x v="3"/>
    <x v="1"/>
    <x v="0"/>
    <x v="1"/>
    <x v="0"/>
    <x v="0"/>
    <x v="0"/>
    <x v="0"/>
    <x v="2"/>
    <x v="3"/>
    <x v="4"/>
  </r>
  <r>
    <x v="51"/>
    <x v="0"/>
    <x v="0"/>
    <x v="0"/>
    <x v="3"/>
    <x v="0"/>
    <x v="0"/>
    <x v="6"/>
    <x v="3"/>
    <x v="0"/>
    <x v="0"/>
    <x v="0"/>
    <x v="0"/>
    <x v="4"/>
    <x v="3"/>
    <x v="1"/>
    <x v="1"/>
    <x v="0"/>
    <x v="0"/>
    <x v="1"/>
    <x v="0"/>
    <x v="0"/>
    <x v="0"/>
    <x v="4"/>
    <x v="4"/>
    <x v="0"/>
  </r>
  <r>
    <x v="52"/>
    <x v="0"/>
    <x v="0"/>
    <x v="1"/>
    <x v="1"/>
    <x v="0"/>
    <x v="0"/>
    <x v="0"/>
    <x v="0"/>
    <x v="1"/>
    <x v="0"/>
    <x v="1"/>
    <x v="0"/>
    <x v="0"/>
    <x v="1"/>
    <x v="0"/>
    <x v="0"/>
    <x v="0"/>
    <x v="0"/>
    <x v="0"/>
    <x v="0"/>
    <x v="0"/>
    <x v="0"/>
    <x v="0"/>
    <x v="0"/>
    <x v="0"/>
  </r>
  <r>
    <x v="53"/>
    <x v="0"/>
    <x v="0"/>
    <x v="3"/>
    <x v="0"/>
    <x v="0"/>
    <x v="0"/>
    <x v="0"/>
    <x v="1"/>
    <x v="1"/>
    <x v="0"/>
    <x v="0"/>
    <x v="0"/>
    <x v="0"/>
    <x v="0"/>
    <x v="0"/>
    <x v="0"/>
    <x v="0"/>
    <x v="0"/>
    <x v="0"/>
    <x v="0"/>
    <x v="0"/>
    <x v="0"/>
    <x v="0"/>
    <x v="0"/>
    <x v="0"/>
  </r>
  <r>
    <x v="54"/>
    <x v="0"/>
    <x v="0"/>
    <x v="3"/>
    <x v="3"/>
    <x v="0"/>
    <x v="1"/>
    <x v="6"/>
    <x v="1"/>
    <x v="1"/>
    <x v="0"/>
    <x v="1"/>
    <x v="0"/>
    <x v="0"/>
    <x v="1"/>
    <x v="0"/>
    <x v="1"/>
    <x v="0"/>
    <x v="0"/>
    <x v="0"/>
    <x v="0"/>
    <x v="0"/>
    <x v="0"/>
    <x v="0"/>
    <x v="3"/>
    <x v="0"/>
  </r>
  <r>
    <x v="55"/>
    <x v="0"/>
    <x v="0"/>
    <x v="1"/>
    <x v="1"/>
    <x v="0"/>
    <x v="0"/>
    <x v="0"/>
    <x v="0"/>
    <x v="1"/>
    <x v="0"/>
    <x v="0"/>
    <x v="0"/>
    <x v="0"/>
    <x v="1"/>
    <x v="1"/>
    <x v="0"/>
    <x v="0"/>
    <x v="0"/>
    <x v="0"/>
    <x v="0"/>
    <x v="0"/>
    <x v="0"/>
    <x v="0"/>
    <x v="0"/>
    <x v="0"/>
  </r>
  <r>
    <x v="56"/>
    <x v="0"/>
    <x v="0"/>
    <x v="1"/>
    <x v="0"/>
    <x v="0"/>
    <x v="0"/>
    <x v="0"/>
    <x v="0"/>
    <x v="1"/>
    <x v="0"/>
    <x v="0"/>
    <x v="0"/>
    <x v="0"/>
    <x v="1"/>
    <x v="0"/>
    <x v="0"/>
    <x v="0"/>
    <x v="0"/>
    <x v="0"/>
    <x v="0"/>
    <x v="0"/>
    <x v="0"/>
    <x v="2"/>
    <x v="0"/>
    <x v="0"/>
  </r>
  <r>
    <x v="57"/>
    <x v="0"/>
    <x v="0"/>
    <x v="1"/>
    <x v="0"/>
    <x v="0"/>
    <x v="0"/>
    <x v="0"/>
    <x v="0"/>
    <x v="1"/>
    <x v="0"/>
    <x v="0"/>
    <x v="0"/>
    <x v="0"/>
    <x v="1"/>
    <x v="0"/>
    <x v="0"/>
    <x v="0"/>
    <x v="0"/>
    <x v="0"/>
    <x v="0"/>
    <x v="0"/>
    <x v="0"/>
    <x v="0"/>
    <x v="3"/>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3">
  <r>
    <x v="0"/>
    <x v="0"/>
    <x v="0"/>
    <x v="0"/>
    <x v="0"/>
    <x v="0"/>
    <x v="0"/>
    <x v="0"/>
    <x v="0"/>
    <x v="0"/>
    <x v="0"/>
    <x v="0"/>
    <x v="0"/>
    <x v="0"/>
    <x v="0"/>
    <x v="0"/>
    <x v="0"/>
    <x v="0"/>
    <x v="0"/>
    <x v="0"/>
    <x v="0"/>
    <x v="0"/>
    <x v="0"/>
    <x v="0"/>
    <x v="0"/>
    <x v="0"/>
  </r>
  <r>
    <x v="1"/>
    <x v="0"/>
    <x v="0"/>
    <x v="0"/>
    <x v="0"/>
    <x v="0"/>
    <x v="0"/>
    <x v="0"/>
    <x v="0"/>
    <x v="1"/>
    <x v="0"/>
    <x v="0"/>
    <x v="0"/>
    <x v="0"/>
    <x v="0"/>
    <x v="0"/>
    <x v="0"/>
    <x v="0"/>
    <x v="0"/>
    <x v="0"/>
    <x v="0"/>
    <x v="0"/>
    <x v="0"/>
    <x v="1"/>
    <x v="1"/>
    <x v="0"/>
  </r>
  <r>
    <x v="2"/>
    <x v="0"/>
    <x v="0"/>
    <x v="0"/>
    <x v="1"/>
    <x v="0"/>
    <x v="0"/>
    <x v="0"/>
    <x v="0"/>
    <x v="1"/>
    <x v="0"/>
    <x v="0"/>
    <x v="0"/>
    <x v="0"/>
    <x v="0"/>
    <x v="0"/>
    <x v="0"/>
    <x v="0"/>
    <x v="0"/>
    <x v="0"/>
    <x v="0"/>
    <x v="0"/>
    <x v="0"/>
    <x v="1"/>
    <x v="2"/>
    <x v="0"/>
  </r>
  <r>
    <x v="3"/>
    <x v="0"/>
    <x v="0"/>
    <x v="0"/>
    <x v="1"/>
    <x v="0"/>
    <x v="0"/>
    <x v="0"/>
    <x v="0"/>
    <x v="1"/>
    <x v="0"/>
    <x v="0"/>
    <x v="0"/>
    <x v="0"/>
    <x v="0"/>
    <x v="0"/>
    <x v="0"/>
    <x v="0"/>
    <x v="0"/>
    <x v="0"/>
    <x v="0"/>
    <x v="0"/>
    <x v="0"/>
    <x v="1"/>
    <x v="3"/>
    <x v="0"/>
  </r>
  <r>
    <x v="4"/>
    <x v="0"/>
    <x v="0"/>
    <x v="0"/>
    <x v="1"/>
    <x v="0"/>
    <x v="0"/>
    <x v="0"/>
    <x v="0"/>
    <x v="0"/>
    <x v="0"/>
    <x v="0"/>
    <x v="0"/>
    <x v="0"/>
    <x v="0"/>
    <x v="0"/>
    <x v="0"/>
    <x v="0"/>
    <x v="0"/>
    <x v="0"/>
    <x v="0"/>
    <x v="0"/>
    <x v="0"/>
    <x v="1"/>
    <x v="1"/>
    <x v="0"/>
  </r>
  <r>
    <x v="5"/>
    <x v="0"/>
    <x v="0"/>
    <x v="0"/>
    <x v="1"/>
    <x v="0"/>
    <x v="1"/>
    <x v="0"/>
    <x v="0"/>
    <x v="1"/>
    <x v="0"/>
    <x v="0"/>
    <x v="0"/>
    <x v="0"/>
    <x v="0"/>
    <x v="0"/>
    <x v="0"/>
    <x v="0"/>
    <x v="0"/>
    <x v="0"/>
    <x v="0"/>
    <x v="0"/>
    <x v="0"/>
    <x v="1"/>
    <x v="1"/>
    <x v="0"/>
  </r>
  <r>
    <x v="6"/>
    <x v="0"/>
    <x v="0"/>
    <x v="0"/>
    <x v="1"/>
    <x v="0"/>
    <x v="0"/>
    <x v="0"/>
    <x v="0"/>
    <x v="1"/>
    <x v="0"/>
    <x v="0"/>
    <x v="0"/>
    <x v="0"/>
    <x v="0"/>
    <x v="0"/>
    <x v="0"/>
    <x v="0"/>
    <x v="1"/>
    <x v="0"/>
    <x v="0"/>
    <x v="0"/>
    <x v="0"/>
    <x v="1"/>
    <x v="1"/>
    <x v="0"/>
  </r>
  <r>
    <x v="7"/>
    <x v="0"/>
    <x v="0"/>
    <x v="0"/>
    <x v="1"/>
    <x v="0"/>
    <x v="0"/>
    <x v="0"/>
    <x v="0"/>
    <x v="1"/>
    <x v="0"/>
    <x v="0"/>
    <x v="0"/>
    <x v="0"/>
    <x v="0"/>
    <x v="1"/>
    <x v="1"/>
    <x v="0"/>
    <x v="0"/>
    <x v="1"/>
    <x v="0"/>
    <x v="0"/>
    <x v="0"/>
    <x v="1"/>
    <x v="1"/>
    <x v="0"/>
  </r>
  <r>
    <x v="8"/>
    <x v="0"/>
    <x v="0"/>
    <x v="0"/>
    <x v="1"/>
    <x v="0"/>
    <x v="0"/>
    <x v="0"/>
    <x v="1"/>
    <x v="1"/>
    <x v="0"/>
    <x v="0"/>
    <x v="0"/>
    <x v="0"/>
    <x v="0"/>
    <x v="0"/>
    <x v="0"/>
    <x v="0"/>
    <x v="0"/>
    <x v="0"/>
    <x v="0"/>
    <x v="0"/>
    <x v="0"/>
    <x v="1"/>
    <x v="1"/>
    <x v="0"/>
  </r>
  <r>
    <x v="9"/>
    <x v="0"/>
    <x v="0"/>
    <x v="0"/>
    <x v="1"/>
    <x v="0"/>
    <x v="0"/>
    <x v="0"/>
    <x v="0"/>
    <x v="1"/>
    <x v="0"/>
    <x v="0"/>
    <x v="0"/>
    <x v="0"/>
    <x v="0"/>
    <x v="0"/>
    <x v="0"/>
    <x v="0"/>
    <x v="0"/>
    <x v="0"/>
    <x v="0"/>
    <x v="0"/>
    <x v="0"/>
    <x v="1"/>
    <x v="3"/>
    <x v="0"/>
  </r>
  <r>
    <x v="10"/>
    <x v="0"/>
    <x v="0"/>
    <x v="0"/>
    <x v="1"/>
    <x v="0"/>
    <x v="0"/>
    <x v="0"/>
    <x v="0"/>
    <x v="1"/>
    <x v="0"/>
    <x v="0"/>
    <x v="0"/>
    <x v="0"/>
    <x v="0"/>
    <x v="0"/>
    <x v="0"/>
    <x v="0"/>
    <x v="0"/>
    <x v="0"/>
    <x v="0"/>
    <x v="0"/>
    <x v="0"/>
    <x v="1"/>
    <x v="2"/>
    <x v="0"/>
  </r>
  <r>
    <x v="11"/>
    <x v="0"/>
    <x v="0"/>
    <x v="0"/>
    <x v="1"/>
    <x v="0"/>
    <x v="0"/>
    <x v="0"/>
    <x v="0"/>
    <x v="1"/>
    <x v="0"/>
    <x v="0"/>
    <x v="0"/>
    <x v="0"/>
    <x v="0"/>
    <x v="0"/>
    <x v="0"/>
    <x v="0"/>
    <x v="0"/>
    <x v="0"/>
    <x v="0"/>
    <x v="0"/>
    <x v="0"/>
    <x v="1"/>
    <x v="2"/>
    <x v="0"/>
  </r>
  <r>
    <x v="12"/>
    <x v="0"/>
    <x v="0"/>
    <x v="0"/>
    <x v="1"/>
    <x v="0"/>
    <x v="0"/>
    <x v="0"/>
    <x v="0"/>
    <x v="1"/>
    <x v="0"/>
    <x v="0"/>
    <x v="0"/>
    <x v="0"/>
    <x v="0"/>
    <x v="0"/>
    <x v="2"/>
    <x v="0"/>
    <x v="0"/>
    <x v="0"/>
    <x v="1"/>
    <x v="0"/>
    <x v="0"/>
    <x v="1"/>
    <x v="1"/>
    <x v="0"/>
  </r>
  <r>
    <x v="13"/>
    <x v="0"/>
    <x v="0"/>
    <x v="0"/>
    <x v="1"/>
    <x v="0"/>
    <x v="0"/>
    <x v="0"/>
    <x v="0"/>
    <x v="1"/>
    <x v="0"/>
    <x v="0"/>
    <x v="0"/>
    <x v="0"/>
    <x v="0"/>
    <x v="0"/>
    <x v="3"/>
    <x v="0"/>
    <x v="0"/>
    <x v="0"/>
    <x v="0"/>
    <x v="0"/>
    <x v="0"/>
    <x v="1"/>
    <x v="1"/>
    <x v="0"/>
  </r>
  <r>
    <x v="14"/>
    <x v="0"/>
    <x v="0"/>
    <x v="1"/>
    <x v="1"/>
    <x v="0"/>
    <x v="0"/>
    <x v="0"/>
    <x v="0"/>
    <x v="1"/>
    <x v="0"/>
    <x v="0"/>
    <x v="0"/>
    <x v="0"/>
    <x v="0"/>
    <x v="0"/>
    <x v="0"/>
    <x v="0"/>
    <x v="0"/>
    <x v="0"/>
    <x v="0"/>
    <x v="0"/>
    <x v="0"/>
    <x v="1"/>
    <x v="1"/>
    <x v="0"/>
  </r>
  <r>
    <x v="15"/>
    <x v="0"/>
    <x v="0"/>
    <x v="0"/>
    <x v="1"/>
    <x v="0"/>
    <x v="0"/>
    <x v="0"/>
    <x v="0"/>
    <x v="1"/>
    <x v="0"/>
    <x v="0"/>
    <x v="0"/>
    <x v="0"/>
    <x v="1"/>
    <x v="0"/>
    <x v="0"/>
    <x v="0"/>
    <x v="0"/>
    <x v="0"/>
    <x v="0"/>
    <x v="0"/>
    <x v="0"/>
    <x v="1"/>
    <x v="1"/>
    <x v="0"/>
  </r>
  <r>
    <x v="16"/>
    <x v="0"/>
    <x v="0"/>
    <x v="0"/>
    <x v="1"/>
    <x v="0"/>
    <x v="0"/>
    <x v="0"/>
    <x v="0"/>
    <x v="1"/>
    <x v="0"/>
    <x v="0"/>
    <x v="0"/>
    <x v="0"/>
    <x v="0"/>
    <x v="1"/>
    <x v="4"/>
    <x v="0"/>
    <x v="0"/>
    <x v="2"/>
    <x v="0"/>
    <x v="0"/>
    <x v="0"/>
    <x v="1"/>
    <x v="1"/>
    <x v="0"/>
  </r>
  <r>
    <x v="17"/>
    <x v="0"/>
    <x v="0"/>
    <x v="0"/>
    <x v="1"/>
    <x v="0"/>
    <x v="0"/>
    <x v="0"/>
    <x v="0"/>
    <x v="1"/>
    <x v="0"/>
    <x v="0"/>
    <x v="0"/>
    <x v="0"/>
    <x v="0"/>
    <x v="0"/>
    <x v="0"/>
    <x v="0"/>
    <x v="0"/>
    <x v="3"/>
    <x v="0"/>
    <x v="0"/>
    <x v="0"/>
    <x v="1"/>
    <x v="1"/>
    <x v="0"/>
  </r>
  <r>
    <x v="18"/>
    <x v="0"/>
    <x v="0"/>
    <x v="0"/>
    <x v="1"/>
    <x v="0"/>
    <x v="0"/>
    <x v="0"/>
    <x v="0"/>
    <x v="1"/>
    <x v="0"/>
    <x v="0"/>
    <x v="0"/>
    <x v="0"/>
    <x v="0"/>
    <x v="0"/>
    <x v="0"/>
    <x v="0"/>
    <x v="0"/>
    <x v="3"/>
    <x v="0"/>
    <x v="0"/>
    <x v="0"/>
    <x v="1"/>
    <x v="1"/>
    <x v="0"/>
  </r>
  <r>
    <x v="19"/>
    <x v="1"/>
    <x v="0"/>
    <x v="0"/>
    <x v="1"/>
    <x v="0"/>
    <x v="0"/>
    <x v="0"/>
    <x v="0"/>
    <x v="1"/>
    <x v="0"/>
    <x v="0"/>
    <x v="0"/>
    <x v="0"/>
    <x v="0"/>
    <x v="0"/>
    <x v="0"/>
    <x v="0"/>
    <x v="0"/>
    <x v="0"/>
    <x v="0"/>
    <x v="0"/>
    <x v="0"/>
    <x v="1"/>
    <x v="1"/>
    <x v="0"/>
  </r>
  <r>
    <x v="20"/>
    <x v="2"/>
    <x v="0"/>
    <x v="0"/>
    <x v="1"/>
    <x v="0"/>
    <x v="0"/>
    <x v="0"/>
    <x v="0"/>
    <x v="1"/>
    <x v="0"/>
    <x v="0"/>
    <x v="0"/>
    <x v="0"/>
    <x v="0"/>
    <x v="0"/>
    <x v="0"/>
    <x v="0"/>
    <x v="0"/>
    <x v="0"/>
    <x v="0"/>
    <x v="0"/>
    <x v="0"/>
    <x v="1"/>
    <x v="1"/>
    <x v="0"/>
  </r>
  <r>
    <x v="21"/>
    <x v="0"/>
    <x v="0"/>
    <x v="0"/>
    <x v="1"/>
    <x v="0"/>
    <x v="0"/>
    <x v="0"/>
    <x v="0"/>
    <x v="1"/>
    <x v="1"/>
    <x v="0"/>
    <x v="0"/>
    <x v="0"/>
    <x v="0"/>
    <x v="0"/>
    <x v="0"/>
    <x v="0"/>
    <x v="0"/>
    <x v="0"/>
    <x v="0"/>
    <x v="0"/>
    <x v="0"/>
    <x v="1"/>
    <x v="1"/>
    <x v="0"/>
  </r>
  <r>
    <x v="22"/>
    <x v="0"/>
    <x v="0"/>
    <x v="0"/>
    <x v="1"/>
    <x v="0"/>
    <x v="0"/>
    <x v="0"/>
    <x v="0"/>
    <x v="1"/>
    <x v="0"/>
    <x v="0"/>
    <x v="0"/>
    <x v="0"/>
    <x v="0"/>
    <x v="0"/>
    <x v="4"/>
    <x v="0"/>
    <x v="0"/>
    <x v="0"/>
    <x v="0"/>
    <x v="0"/>
    <x v="0"/>
    <x v="1"/>
    <x v="1"/>
    <x v="0"/>
  </r>
  <r>
    <x v="23"/>
    <x v="0"/>
    <x v="0"/>
    <x v="0"/>
    <x v="1"/>
    <x v="0"/>
    <x v="0"/>
    <x v="0"/>
    <x v="0"/>
    <x v="1"/>
    <x v="0"/>
    <x v="0"/>
    <x v="0"/>
    <x v="0"/>
    <x v="0"/>
    <x v="1"/>
    <x v="0"/>
    <x v="0"/>
    <x v="0"/>
    <x v="0"/>
    <x v="0"/>
    <x v="0"/>
    <x v="0"/>
    <x v="1"/>
    <x v="1"/>
    <x v="0"/>
  </r>
  <r>
    <x v="24"/>
    <x v="0"/>
    <x v="0"/>
    <x v="0"/>
    <x v="1"/>
    <x v="0"/>
    <x v="0"/>
    <x v="1"/>
    <x v="0"/>
    <x v="1"/>
    <x v="0"/>
    <x v="0"/>
    <x v="0"/>
    <x v="0"/>
    <x v="0"/>
    <x v="0"/>
    <x v="0"/>
    <x v="0"/>
    <x v="0"/>
    <x v="0"/>
    <x v="0"/>
    <x v="0"/>
    <x v="0"/>
    <x v="2"/>
    <x v="1"/>
    <x v="0"/>
  </r>
  <r>
    <x v="25"/>
    <x v="0"/>
    <x v="0"/>
    <x v="0"/>
    <x v="1"/>
    <x v="0"/>
    <x v="0"/>
    <x v="0"/>
    <x v="0"/>
    <x v="1"/>
    <x v="0"/>
    <x v="0"/>
    <x v="0"/>
    <x v="0"/>
    <x v="0"/>
    <x v="0"/>
    <x v="0"/>
    <x v="0"/>
    <x v="2"/>
    <x v="0"/>
    <x v="0"/>
    <x v="0"/>
    <x v="0"/>
    <x v="1"/>
    <x v="1"/>
    <x v="0"/>
  </r>
  <r>
    <x v="26"/>
    <x v="0"/>
    <x v="0"/>
    <x v="0"/>
    <x v="1"/>
    <x v="0"/>
    <x v="0"/>
    <x v="0"/>
    <x v="0"/>
    <x v="1"/>
    <x v="0"/>
    <x v="1"/>
    <x v="0"/>
    <x v="0"/>
    <x v="0"/>
    <x v="0"/>
    <x v="0"/>
    <x v="0"/>
    <x v="0"/>
    <x v="0"/>
    <x v="0"/>
    <x v="0"/>
    <x v="0"/>
    <x v="1"/>
    <x v="1"/>
    <x v="0"/>
  </r>
  <r>
    <x v="27"/>
    <x v="0"/>
    <x v="0"/>
    <x v="0"/>
    <x v="1"/>
    <x v="0"/>
    <x v="0"/>
    <x v="1"/>
    <x v="0"/>
    <x v="1"/>
    <x v="0"/>
    <x v="0"/>
    <x v="0"/>
    <x v="0"/>
    <x v="0"/>
    <x v="0"/>
    <x v="0"/>
    <x v="0"/>
    <x v="0"/>
    <x v="0"/>
    <x v="0"/>
    <x v="0"/>
    <x v="0"/>
    <x v="1"/>
    <x v="1"/>
    <x v="0"/>
  </r>
  <r>
    <x v="28"/>
    <x v="0"/>
    <x v="0"/>
    <x v="0"/>
    <x v="1"/>
    <x v="0"/>
    <x v="0"/>
    <x v="1"/>
    <x v="0"/>
    <x v="1"/>
    <x v="0"/>
    <x v="0"/>
    <x v="0"/>
    <x v="0"/>
    <x v="0"/>
    <x v="0"/>
    <x v="0"/>
    <x v="0"/>
    <x v="0"/>
    <x v="0"/>
    <x v="0"/>
    <x v="0"/>
    <x v="0"/>
    <x v="1"/>
    <x v="1"/>
    <x v="0"/>
  </r>
  <r>
    <x v="29"/>
    <x v="0"/>
    <x v="0"/>
    <x v="0"/>
    <x v="1"/>
    <x v="0"/>
    <x v="0"/>
    <x v="0"/>
    <x v="0"/>
    <x v="1"/>
    <x v="0"/>
    <x v="0"/>
    <x v="0"/>
    <x v="0"/>
    <x v="0"/>
    <x v="0"/>
    <x v="0"/>
    <x v="0"/>
    <x v="0"/>
    <x v="0"/>
    <x v="0"/>
    <x v="0"/>
    <x v="0"/>
    <x v="0"/>
    <x v="1"/>
    <x v="0"/>
  </r>
  <r>
    <x v="30"/>
    <x v="0"/>
    <x v="0"/>
    <x v="0"/>
    <x v="1"/>
    <x v="1"/>
    <x v="0"/>
    <x v="0"/>
    <x v="0"/>
    <x v="1"/>
    <x v="0"/>
    <x v="0"/>
    <x v="0"/>
    <x v="0"/>
    <x v="0"/>
    <x v="0"/>
    <x v="0"/>
    <x v="0"/>
    <x v="0"/>
    <x v="0"/>
    <x v="0"/>
    <x v="0"/>
    <x v="0"/>
    <x v="1"/>
    <x v="1"/>
    <x v="0"/>
  </r>
  <r>
    <x v="31"/>
    <x v="0"/>
    <x v="0"/>
    <x v="0"/>
    <x v="1"/>
    <x v="0"/>
    <x v="0"/>
    <x v="0"/>
    <x v="0"/>
    <x v="0"/>
    <x v="0"/>
    <x v="0"/>
    <x v="0"/>
    <x v="0"/>
    <x v="0"/>
    <x v="0"/>
    <x v="0"/>
    <x v="0"/>
    <x v="0"/>
    <x v="0"/>
    <x v="0"/>
    <x v="0"/>
    <x v="0"/>
    <x v="1"/>
    <x v="2"/>
    <x v="0"/>
  </r>
  <r>
    <x v="32"/>
    <x v="3"/>
    <x v="0"/>
    <x v="0"/>
    <x v="1"/>
    <x v="0"/>
    <x v="0"/>
    <x v="0"/>
    <x v="0"/>
    <x v="1"/>
    <x v="0"/>
    <x v="0"/>
    <x v="0"/>
    <x v="0"/>
    <x v="0"/>
    <x v="0"/>
    <x v="0"/>
    <x v="0"/>
    <x v="0"/>
    <x v="0"/>
    <x v="0"/>
    <x v="0"/>
    <x v="0"/>
    <x v="1"/>
    <x v="1"/>
    <x v="0"/>
  </r>
  <r>
    <x v="33"/>
    <x v="0"/>
    <x v="0"/>
    <x v="0"/>
    <x v="1"/>
    <x v="0"/>
    <x v="0"/>
    <x v="1"/>
    <x v="0"/>
    <x v="1"/>
    <x v="0"/>
    <x v="0"/>
    <x v="0"/>
    <x v="0"/>
    <x v="0"/>
    <x v="0"/>
    <x v="0"/>
    <x v="0"/>
    <x v="0"/>
    <x v="0"/>
    <x v="0"/>
    <x v="0"/>
    <x v="0"/>
    <x v="1"/>
    <x v="1"/>
    <x v="0"/>
  </r>
  <r>
    <x v="34"/>
    <x v="0"/>
    <x v="0"/>
    <x v="1"/>
    <x v="1"/>
    <x v="0"/>
    <x v="0"/>
    <x v="1"/>
    <x v="0"/>
    <x v="1"/>
    <x v="0"/>
    <x v="0"/>
    <x v="0"/>
    <x v="0"/>
    <x v="0"/>
    <x v="0"/>
    <x v="0"/>
    <x v="0"/>
    <x v="0"/>
    <x v="0"/>
    <x v="0"/>
    <x v="0"/>
    <x v="0"/>
    <x v="1"/>
    <x v="1"/>
    <x v="0"/>
  </r>
  <r>
    <x v="35"/>
    <x v="0"/>
    <x v="0"/>
    <x v="0"/>
    <x v="1"/>
    <x v="0"/>
    <x v="1"/>
    <x v="0"/>
    <x v="0"/>
    <x v="1"/>
    <x v="2"/>
    <x v="0"/>
    <x v="0"/>
    <x v="0"/>
    <x v="0"/>
    <x v="0"/>
    <x v="0"/>
    <x v="0"/>
    <x v="1"/>
    <x v="1"/>
    <x v="0"/>
    <x v="0"/>
    <x v="0"/>
    <x v="1"/>
    <x v="1"/>
    <x v="0"/>
  </r>
  <r>
    <x v="36"/>
    <x v="0"/>
    <x v="0"/>
    <x v="0"/>
    <x v="1"/>
    <x v="0"/>
    <x v="0"/>
    <x v="0"/>
    <x v="0"/>
    <x v="1"/>
    <x v="0"/>
    <x v="0"/>
    <x v="0"/>
    <x v="0"/>
    <x v="0"/>
    <x v="1"/>
    <x v="0"/>
    <x v="0"/>
    <x v="0"/>
    <x v="0"/>
    <x v="0"/>
    <x v="0"/>
    <x v="0"/>
    <x v="1"/>
    <x v="1"/>
    <x v="0"/>
  </r>
  <r>
    <x v="37"/>
    <x v="0"/>
    <x v="0"/>
    <x v="0"/>
    <x v="1"/>
    <x v="0"/>
    <x v="0"/>
    <x v="0"/>
    <x v="0"/>
    <x v="1"/>
    <x v="0"/>
    <x v="0"/>
    <x v="0"/>
    <x v="0"/>
    <x v="0"/>
    <x v="0"/>
    <x v="3"/>
    <x v="0"/>
    <x v="0"/>
    <x v="0"/>
    <x v="0"/>
    <x v="0"/>
    <x v="0"/>
    <x v="1"/>
    <x v="1"/>
    <x v="0"/>
  </r>
  <r>
    <x v="38"/>
    <x v="0"/>
    <x v="0"/>
    <x v="0"/>
    <x v="1"/>
    <x v="0"/>
    <x v="0"/>
    <x v="0"/>
    <x v="0"/>
    <x v="1"/>
    <x v="0"/>
    <x v="0"/>
    <x v="0"/>
    <x v="0"/>
    <x v="0"/>
    <x v="0"/>
    <x v="0"/>
    <x v="0"/>
    <x v="0"/>
    <x v="0"/>
    <x v="0"/>
    <x v="0"/>
    <x v="0"/>
    <x v="1"/>
    <x v="2"/>
    <x v="0"/>
  </r>
  <r>
    <x v="39"/>
    <x v="0"/>
    <x v="0"/>
    <x v="0"/>
    <x v="1"/>
    <x v="0"/>
    <x v="0"/>
    <x v="0"/>
    <x v="0"/>
    <x v="1"/>
    <x v="0"/>
    <x v="1"/>
    <x v="0"/>
    <x v="0"/>
    <x v="0"/>
    <x v="0"/>
    <x v="0"/>
    <x v="0"/>
    <x v="0"/>
    <x v="0"/>
    <x v="0"/>
    <x v="0"/>
    <x v="0"/>
    <x v="1"/>
    <x v="1"/>
    <x v="0"/>
  </r>
  <r>
    <x v="40"/>
    <x v="0"/>
    <x v="0"/>
    <x v="0"/>
    <x v="1"/>
    <x v="0"/>
    <x v="0"/>
    <x v="0"/>
    <x v="0"/>
    <x v="1"/>
    <x v="0"/>
    <x v="0"/>
    <x v="0"/>
    <x v="0"/>
    <x v="0"/>
    <x v="1"/>
    <x v="0"/>
    <x v="0"/>
    <x v="0"/>
    <x v="0"/>
    <x v="0"/>
    <x v="0"/>
    <x v="0"/>
    <x v="1"/>
    <x v="1"/>
    <x v="0"/>
  </r>
  <r>
    <x v="41"/>
    <x v="0"/>
    <x v="0"/>
    <x v="0"/>
    <x v="1"/>
    <x v="0"/>
    <x v="0"/>
    <x v="0"/>
    <x v="0"/>
    <x v="1"/>
    <x v="0"/>
    <x v="0"/>
    <x v="0"/>
    <x v="0"/>
    <x v="0"/>
    <x v="0"/>
    <x v="0"/>
    <x v="0"/>
    <x v="0"/>
    <x v="0"/>
    <x v="0"/>
    <x v="0"/>
    <x v="0"/>
    <x v="3"/>
    <x v="1"/>
    <x v="0"/>
  </r>
  <r>
    <x v="42"/>
    <x v="0"/>
    <x v="0"/>
    <x v="0"/>
    <x v="1"/>
    <x v="0"/>
    <x v="0"/>
    <x v="0"/>
    <x v="0"/>
    <x v="1"/>
    <x v="0"/>
    <x v="0"/>
    <x v="0"/>
    <x v="0"/>
    <x v="0"/>
    <x v="0"/>
    <x v="0"/>
    <x v="0"/>
    <x v="0"/>
    <x v="0"/>
    <x v="0"/>
    <x v="0"/>
    <x v="0"/>
    <x v="4"/>
    <x v="1"/>
    <x v="0"/>
  </r>
  <r>
    <x v="43"/>
    <x v="0"/>
    <x v="0"/>
    <x v="0"/>
    <x v="1"/>
    <x v="0"/>
    <x v="0"/>
    <x v="0"/>
    <x v="0"/>
    <x v="1"/>
    <x v="0"/>
    <x v="1"/>
    <x v="0"/>
    <x v="0"/>
    <x v="0"/>
    <x v="0"/>
    <x v="0"/>
    <x v="0"/>
    <x v="0"/>
    <x v="0"/>
    <x v="0"/>
    <x v="0"/>
    <x v="0"/>
    <x v="1"/>
    <x v="1"/>
    <x v="0"/>
  </r>
  <r>
    <x v="44"/>
    <x v="0"/>
    <x v="0"/>
    <x v="0"/>
    <x v="1"/>
    <x v="0"/>
    <x v="0"/>
    <x v="0"/>
    <x v="0"/>
    <x v="1"/>
    <x v="0"/>
    <x v="0"/>
    <x v="0"/>
    <x v="0"/>
    <x v="0"/>
    <x v="1"/>
    <x v="0"/>
    <x v="0"/>
    <x v="0"/>
    <x v="0"/>
    <x v="0"/>
    <x v="0"/>
    <x v="0"/>
    <x v="1"/>
    <x v="1"/>
    <x v="0"/>
  </r>
  <r>
    <x v="45"/>
    <x v="0"/>
    <x v="0"/>
    <x v="0"/>
    <x v="1"/>
    <x v="0"/>
    <x v="0"/>
    <x v="0"/>
    <x v="0"/>
    <x v="1"/>
    <x v="0"/>
    <x v="0"/>
    <x v="0"/>
    <x v="0"/>
    <x v="0"/>
    <x v="0"/>
    <x v="0"/>
    <x v="0"/>
    <x v="0"/>
    <x v="0"/>
    <x v="0"/>
    <x v="0"/>
    <x v="0"/>
    <x v="1"/>
    <x v="1"/>
    <x v="1"/>
  </r>
  <r>
    <x v="46"/>
    <x v="0"/>
    <x v="0"/>
    <x v="0"/>
    <x v="1"/>
    <x v="0"/>
    <x v="0"/>
    <x v="0"/>
    <x v="0"/>
    <x v="1"/>
    <x v="0"/>
    <x v="0"/>
    <x v="0"/>
    <x v="0"/>
    <x v="0"/>
    <x v="0"/>
    <x v="0"/>
    <x v="0"/>
    <x v="0"/>
    <x v="0"/>
    <x v="0"/>
    <x v="0"/>
    <x v="0"/>
    <x v="3"/>
    <x v="1"/>
    <x v="0"/>
  </r>
  <r>
    <x v="47"/>
    <x v="0"/>
    <x v="0"/>
    <x v="0"/>
    <x v="1"/>
    <x v="0"/>
    <x v="2"/>
    <x v="0"/>
    <x v="0"/>
    <x v="1"/>
    <x v="0"/>
    <x v="0"/>
    <x v="0"/>
    <x v="0"/>
    <x v="0"/>
    <x v="0"/>
    <x v="0"/>
    <x v="0"/>
    <x v="0"/>
    <x v="0"/>
    <x v="0"/>
    <x v="0"/>
    <x v="0"/>
    <x v="1"/>
    <x v="1"/>
    <x v="0"/>
  </r>
  <r>
    <x v="48"/>
    <x v="0"/>
    <x v="0"/>
    <x v="0"/>
    <x v="1"/>
    <x v="0"/>
    <x v="1"/>
    <x v="0"/>
    <x v="0"/>
    <x v="1"/>
    <x v="3"/>
    <x v="0"/>
    <x v="0"/>
    <x v="0"/>
    <x v="0"/>
    <x v="0"/>
    <x v="0"/>
    <x v="0"/>
    <x v="0"/>
    <x v="2"/>
    <x v="1"/>
    <x v="0"/>
    <x v="0"/>
    <x v="1"/>
    <x v="4"/>
    <x v="0"/>
  </r>
  <r>
    <x v="49"/>
    <x v="0"/>
    <x v="0"/>
    <x v="0"/>
    <x v="1"/>
    <x v="0"/>
    <x v="0"/>
    <x v="1"/>
    <x v="0"/>
    <x v="1"/>
    <x v="0"/>
    <x v="0"/>
    <x v="0"/>
    <x v="0"/>
    <x v="0"/>
    <x v="0"/>
    <x v="0"/>
    <x v="0"/>
    <x v="0"/>
    <x v="0"/>
    <x v="0"/>
    <x v="0"/>
    <x v="0"/>
    <x v="1"/>
    <x v="1"/>
    <x v="0"/>
  </r>
  <r>
    <x v="50"/>
    <x v="0"/>
    <x v="0"/>
    <x v="0"/>
    <x v="1"/>
    <x v="0"/>
    <x v="0"/>
    <x v="0"/>
    <x v="0"/>
    <x v="1"/>
    <x v="0"/>
    <x v="0"/>
    <x v="0"/>
    <x v="1"/>
    <x v="0"/>
    <x v="0"/>
    <x v="4"/>
    <x v="0"/>
    <x v="0"/>
    <x v="0"/>
    <x v="0"/>
    <x v="0"/>
    <x v="0"/>
    <x v="1"/>
    <x v="1"/>
    <x v="0"/>
  </r>
  <r>
    <x v="51"/>
    <x v="3"/>
    <x v="0"/>
    <x v="0"/>
    <x v="1"/>
    <x v="0"/>
    <x v="0"/>
    <x v="0"/>
    <x v="0"/>
    <x v="1"/>
    <x v="0"/>
    <x v="0"/>
    <x v="0"/>
    <x v="0"/>
    <x v="0"/>
    <x v="0"/>
    <x v="0"/>
    <x v="0"/>
    <x v="0"/>
    <x v="0"/>
    <x v="0"/>
    <x v="0"/>
    <x v="0"/>
    <x v="1"/>
    <x v="1"/>
    <x v="0"/>
  </r>
  <r>
    <x v="52"/>
    <x v="0"/>
    <x v="0"/>
    <x v="0"/>
    <x v="1"/>
    <x v="0"/>
    <x v="0"/>
    <x v="0"/>
    <x v="0"/>
    <x v="1"/>
    <x v="1"/>
    <x v="2"/>
    <x v="0"/>
    <x v="0"/>
    <x v="0"/>
    <x v="0"/>
    <x v="0"/>
    <x v="0"/>
    <x v="0"/>
    <x v="0"/>
    <x v="0"/>
    <x v="0"/>
    <x v="0"/>
    <x v="3"/>
    <x v="2"/>
    <x v="0"/>
  </r>
  <r>
    <x v="53"/>
    <x v="0"/>
    <x v="0"/>
    <x v="0"/>
    <x v="1"/>
    <x v="0"/>
    <x v="3"/>
    <x v="0"/>
    <x v="1"/>
    <x v="1"/>
    <x v="0"/>
    <x v="0"/>
    <x v="0"/>
    <x v="0"/>
    <x v="0"/>
    <x v="0"/>
    <x v="0"/>
    <x v="0"/>
    <x v="0"/>
    <x v="0"/>
    <x v="0"/>
    <x v="0"/>
    <x v="0"/>
    <x v="1"/>
    <x v="5"/>
    <x v="1"/>
  </r>
  <r>
    <x v="54"/>
    <x v="0"/>
    <x v="0"/>
    <x v="0"/>
    <x v="1"/>
    <x v="1"/>
    <x v="0"/>
    <x v="0"/>
    <x v="0"/>
    <x v="1"/>
    <x v="0"/>
    <x v="0"/>
    <x v="0"/>
    <x v="0"/>
    <x v="0"/>
    <x v="0"/>
    <x v="0"/>
    <x v="0"/>
    <x v="0"/>
    <x v="0"/>
    <x v="0"/>
    <x v="0"/>
    <x v="0"/>
    <x v="1"/>
    <x v="1"/>
    <x v="0"/>
  </r>
  <r>
    <x v="55"/>
    <x v="0"/>
    <x v="0"/>
    <x v="0"/>
    <x v="1"/>
    <x v="0"/>
    <x v="0"/>
    <x v="1"/>
    <x v="0"/>
    <x v="1"/>
    <x v="0"/>
    <x v="0"/>
    <x v="0"/>
    <x v="0"/>
    <x v="0"/>
    <x v="0"/>
    <x v="0"/>
    <x v="0"/>
    <x v="0"/>
    <x v="0"/>
    <x v="0"/>
    <x v="0"/>
    <x v="0"/>
    <x v="1"/>
    <x v="1"/>
    <x v="0"/>
  </r>
  <r>
    <x v="56"/>
    <x v="0"/>
    <x v="0"/>
    <x v="0"/>
    <x v="1"/>
    <x v="0"/>
    <x v="0"/>
    <x v="0"/>
    <x v="0"/>
    <x v="1"/>
    <x v="0"/>
    <x v="0"/>
    <x v="0"/>
    <x v="0"/>
    <x v="0"/>
    <x v="0"/>
    <x v="4"/>
    <x v="0"/>
    <x v="0"/>
    <x v="0"/>
    <x v="0"/>
    <x v="0"/>
    <x v="0"/>
    <x v="1"/>
    <x v="1"/>
    <x v="0"/>
  </r>
  <r>
    <x v="57"/>
    <x v="0"/>
    <x v="0"/>
    <x v="0"/>
    <x v="1"/>
    <x v="0"/>
    <x v="0"/>
    <x v="0"/>
    <x v="0"/>
    <x v="1"/>
    <x v="0"/>
    <x v="0"/>
    <x v="0"/>
    <x v="0"/>
    <x v="0"/>
    <x v="0"/>
    <x v="0"/>
    <x v="0"/>
    <x v="0"/>
    <x v="1"/>
    <x v="0"/>
    <x v="0"/>
    <x v="0"/>
    <x v="1"/>
    <x v="1"/>
    <x v="0"/>
  </r>
  <r>
    <x v="58"/>
    <x v="0"/>
    <x v="0"/>
    <x v="0"/>
    <x v="1"/>
    <x v="0"/>
    <x v="0"/>
    <x v="0"/>
    <x v="0"/>
    <x v="1"/>
    <x v="0"/>
    <x v="0"/>
    <x v="0"/>
    <x v="0"/>
    <x v="0"/>
    <x v="0"/>
    <x v="0"/>
    <x v="0"/>
    <x v="0"/>
    <x v="0"/>
    <x v="0"/>
    <x v="0"/>
    <x v="0"/>
    <x v="3"/>
    <x v="1"/>
    <x v="0"/>
  </r>
  <r>
    <x v="59"/>
    <x v="0"/>
    <x v="0"/>
    <x v="0"/>
    <x v="1"/>
    <x v="0"/>
    <x v="0"/>
    <x v="0"/>
    <x v="0"/>
    <x v="1"/>
    <x v="0"/>
    <x v="0"/>
    <x v="0"/>
    <x v="0"/>
    <x v="0"/>
    <x v="0"/>
    <x v="0"/>
    <x v="0"/>
    <x v="2"/>
    <x v="0"/>
    <x v="0"/>
    <x v="0"/>
    <x v="0"/>
    <x v="1"/>
    <x v="1"/>
    <x v="0"/>
  </r>
  <r>
    <x v="60"/>
    <x v="0"/>
    <x v="0"/>
    <x v="0"/>
    <x v="1"/>
    <x v="0"/>
    <x v="0"/>
    <x v="0"/>
    <x v="0"/>
    <x v="1"/>
    <x v="1"/>
    <x v="0"/>
    <x v="0"/>
    <x v="0"/>
    <x v="0"/>
    <x v="0"/>
    <x v="0"/>
    <x v="0"/>
    <x v="2"/>
    <x v="0"/>
    <x v="0"/>
    <x v="0"/>
    <x v="0"/>
    <x v="1"/>
    <x v="1"/>
    <x v="2"/>
  </r>
  <r>
    <x v="61"/>
    <x v="0"/>
    <x v="0"/>
    <x v="0"/>
    <x v="1"/>
    <x v="0"/>
    <x v="0"/>
    <x v="0"/>
    <x v="0"/>
    <x v="1"/>
    <x v="0"/>
    <x v="0"/>
    <x v="0"/>
    <x v="0"/>
    <x v="0"/>
    <x v="0"/>
    <x v="0"/>
    <x v="0"/>
    <x v="0"/>
    <x v="0"/>
    <x v="0"/>
    <x v="0"/>
    <x v="0"/>
    <x v="1"/>
    <x v="2"/>
    <x v="0"/>
  </r>
  <r>
    <x v="62"/>
    <x v="0"/>
    <x v="0"/>
    <x v="0"/>
    <x v="1"/>
    <x v="0"/>
    <x v="0"/>
    <x v="0"/>
    <x v="0"/>
    <x v="1"/>
    <x v="0"/>
    <x v="0"/>
    <x v="0"/>
    <x v="0"/>
    <x v="0"/>
    <x v="0"/>
    <x v="0"/>
    <x v="0"/>
    <x v="0"/>
    <x v="0"/>
    <x v="0"/>
    <x v="0"/>
    <x v="0"/>
    <x v="1"/>
    <x v="1"/>
    <x v="1"/>
  </r>
  <r>
    <x v="63"/>
    <x v="0"/>
    <x v="0"/>
    <x v="0"/>
    <x v="1"/>
    <x v="0"/>
    <x v="0"/>
    <x v="0"/>
    <x v="0"/>
    <x v="1"/>
    <x v="0"/>
    <x v="1"/>
    <x v="0"/>
    <x v="0"/>
    <x v="0"/>
    <x v="0"/>
    <x v="0"/>
    <x v="0"/>
    <x v="0"/>
    <x v="0"/>
    <x v="0"/>
    <x v="0"/>
    <x v="0"/>
    <x v="1"/>
    <x v="1"/>
    <x v="0"/>
  </r>
  <r>
    <x v="64"/>
    <x v="0"/>
    <x v="0"/>
    <x v="0"/>
    <x v="1"/>
    <x v="1"/>
    <x v="1"/>
    <x v="0"/>
    <x v="0"/>
    <x v="1"/>
    <x v="1"/>
    <x v="0"/>
    <x v="0"/>
    <x v="0"/>
    <x v="0"/>
    <x v="0"/>
    <x v="0"/>
    <x v="0"/>
    <x v="0"/>
    <x v="0"/>
    <x v="0"/>
    <x v="0"/>
    <x v="0"/>
    <x v="1"/>
    <x v="1"/>
    <x v="0"/>
  </r>
  <r>
    <x v="65"/>
    <x v="0"/>
    <x v="0"/>
    <x v="0"/>
    <x v="1"/>
    <x v="0"/>
    <x v="0"/>
    <x v="0"/>
    <x v="0"/>
    <x v="1"/>
    <x v="0"/>
    <x v="0"/>
    <x v="0"/>
    <x v="0"/>
    <x v="0"/>
    <x v="1"/>
    <x v="0"/>
    <x v="0"/>
    <x v="0"/>
    <x v="0"/>
    <x v="0"/>
    <x v="0"/>
    <x v="0"/>
    <x v="1"/>
    <x v="1"/>
    <x v="0"/>
  </r>
  <r>
    <x v="66"/>
    <x v="0"/>
    <x v="0"/>
    <x v="0"/>
    <x v="1"/>
    <x v="0"/>
    <x v="0"/>
    <x v="2"/>
    <x v="0"/>
    <x v="1"/>
    <x v="0"/>
    <x v="0"/>
    <x v="0"/>
    <x v="0"/>
    <x v="0"/>
    <x v="0"/>
    <x v="0"/>
    <x v="0"/>
    <x v="0"/>
    <x v="0"/>
    <x v="0"/>
    <x v="0"/>
    <x v="0"/>
    <x v="1"/>
    <x v="1"/>
    <x v="0"/>
  </r>
  <r>
    <x v="67"/>
    <x v="0"/>
    <x v="0"/>
    <x v="0"/>
    <x v="1"/>
    <x v="0"/>
    <x v="1"/>
    <x v="0"/>
    <x v="0"/>
    <x v="1"/>
    <x v="0"/>
    <x v="0"/>
    <x v="0"/>
    <x v="0"/>
    <x v="0"/>
    <x v="0"/>
    <x v="0"/>
    <x v="0"/>
    <x v="0"/>
    <x v="0"/>
    <x v="0"/>
    <x v="0"/>
    <x v="0"/>
    <x v="1"/>
    <x v="1"/>
    <x v="0"/>
  </r>
  <r>
    <x v="68"/>
    <x v="0"/>
    <x v="0"/>
    <x v="0"/>
    <x v="1"/>
    <x v="1"/>
    <x v="0"/>
    <x v="0"/>
    <x v="0"/>
    <x v="1"/>
    <x v="0"/>
    <x v="0"/>
    <x v="0"/>
    <x v="0"/>
    <x v="0"/>
    <x v="0"/>
    <x v="0"/>
    <x v="0"/>
    <x v="0"/>
    <x v="0"/>
    <x v="0"/>
    <x v="0"/>
    <x v="0"/>
    <x v="1"/>
    <x v="1"/>
    <x v="0"/>
  </r>
  <r>
    <x v="69"/>
    <x v="0"/>
    <x v="0"/>
    <x v="0"/>
    <x v="1"/>
    <x v="0"/>
    <x v="0"/>
    <x v="0"/>
    <x v="0"/>
    <x v="1"/>
    <x v="0"/>
    <x v="0"/>
    <x v="0"/>
    <x v="0"/>
    <x v="0"/>
    <x v="0"/>
    <x v="4"/>
    <x v="0"/>
    <x v="0"/>
    <x v="0"/>
    <x v="0"/>
    <x v="0"/>
    <x v="0"/>
    <x v="1"/>
    <x v="1"/>
    <x v="0"/>
  </r>
  <r>
    <x v="70"/>
    <x v="0"/>
    <x v="0"/>
    <x v="0"/>
    <x v="1"/>
    <x v="0"/>
    <x v="0"/>
    <x v="0"/>
    <x v="0"/>
    <x v="1"/>
    <x v="0"/>
    <x v="1"/>
    <x v="0"/>
    <x v="0"/>
    <x v="0"/>
    <x v="0"/>
    <x v="3"/>
    <x v="0"/>
    <x v="0"/>
    <x v="0"/>
    <x v="0"/>
    <x v="0"/>
    <x v="0"/>
    <x v="1"/>
    <x v="1"/>
    <x v="0"/>
  </r>
  <r>
    <x v="71"/>
    <x v="0"/>
    <x v="0"/>
    <x v="0"/>
    <x v="0"/>
    <x v="0"/>
    <x v="0"/>
    <x v="0"/>
    <x v="0"/>
    <x v="1"/>
    <x v="0"/>
    <x v="0"/>
    <x v="0"/>
    <x v="0"/>
    <x v="0"/>
    <x v="0"/>
    <x v="0"/>
    <x v="0"/>
    <x v="0"/>
    <x v="0"/>
    <x v="0"/>
    <x v="0"/>
    <x v="0"/>
    <x v="1"/>
    <x v="1"/>
    <x v="0"/>
  </r>
  <r>
    <x v="72"/>
    <x v="0"/>
    <x v="0"/>
    <x v="0"/>
    <x v="1"/>
    <x v="0"/>
    <x v="0"/>
    <x v="0"/>
    <x v="0"/>
    <x v="1"/>
    <x v="0"/>
    <x v="0"/>
    <x v="0"/>
    <x v="0"/>
    <x v="0"/>
    <x v="1"/>
    <x v="0"/>
    <x v="0"/>
    <x v="0"/>
    <x v="4"/>
    <x v="0"/>
    <x v="0"/>
    <x v="0"/>
    <x v="1"/>
    <x v="1"/>
    <x v="0"/>
  </r>
  <r>
    <x v="73"/>
    <x v="0"/>
    <x v="0"/>
    <x v="0"/>
    <x v="1"/>
    <x v="0"/>
    <x v="0"/>
    <x v="0"/>
    <x v="0"/>
    <x v="1"/>
    <x v="0"/>
    <x v="0"/>
    <x v="0"/>
    <x v="0"/>
    <x v="0"/>
    <x v="0"/>
    <x v="3"/>
    <x v="0"/>
    <x v="0"/>
    <x v="0"/>
    <x v="0"/>
    <x v="0"/>
    <x v="0"/>
    <x v="1"/>
    <x v="1"/>
    <x v="0"/>
  </r>
  <r>
    <x v="74"/>
    <x v="0"/>
    <x v="0"/>
    <x v="0"/>
    <x v="1"/>
    <x v="0"/>
    <x v="0"/>
    <x v="0"/>
    <x v="0"/>
    <x v="1"/>
    <x v="0"/>
    <x v="1"/>
    <x v="0"/>
    <x v="0"/>
    <x v="0"/>
    <x v="0"/>
    <x v="0"/>
    <x v="0"/>
    <x v="0"/>
    <x v="0"/>
    <x v="0"/>
    <x v="0"/>
    <x v="0"/>
    <x v="1"/>
    <x v="1"/>
    <x v="0"/>
  </r>
  <r>
    <x v="75"/>
    <x v="0"/>
    <x v="0"/>
    <x v="0"/>
    <x v="1"/>
    <x v="0"/>
    <x v="0"/>
    <x v="0"/>
    <x v="0"/>
    <x v="1"/>
    <x v="0"/>
    <x v="0"/>
    <x v="0"/>
    <x v="0"/>
    <x v="0"/>
    <x v="2"/>
    <x v="4"/>
    <x v="0"/>
    <x v="0"/>
    <x v="0"/>
    <x v="0"/>
    <x v="0"/>
    <x v="0"/>
    <x v="1"/>
    <x v="1"/>
    <x v="0"/>
  </r>
  <r>
    <x v="76"/>
    <x v="0"/>
    <x v="0"/>
    <x v="0"/>
    <x v="1"/>
    <x v="0"/>
    <x v="1"/>
    <x v="0"/>
    <x v="0"/>
    <x v="1"/>
    <x v="0"/>
    <x v="0"/>
    <x v="0"/>
    <x v="0"/>
    <x v="0"/>
    <x v="0"/>
    <x v="0"/>
    <x v="0"/>
    <x v="0"/>
    <x v="0"/>
    <x v="0"/>
    <x v="0"/>
    <x v="0"/>
    <x v="1"/>
    <x v="2"/>
    <x v="0"/>
  </r>
  <r>
    <x v="77"/>
    <x v="0"/>
    <x v="0"/>
    <x v="0"/>
    <x v="0"/>
    <x v="0"/>
    <x v="0"/>
    <x v="0"/>
    <x v="0"/>
    <x v="1"/>
    <x v="0"/>
    <x v="0"/>
    <x v="0"/>
    <x v="0"/>
    <x v="0"/>
    <x v="0"/>
    <x v="0"/>
    <x v="0"/>
    <x v="1"/>
    <x v="0"/>
    <x v="0"/>
    <x v="0"/>
    <x v="0"/>
    <x v="1"/>
    <x v="1"/>
    <x v="0"/>
  </r>
  <r>
    <x v="78"/>
    <x v="0"/>
    <x v="0"/>
    <x v="0"/>
    <x v="1"/>
    <x v="0"/>
    <x v="0"/>
    <x v="0"/>
    <x v="0"/>
    <x v="1"/>
    <x v="0"/>
    <x v="0"/>
    <x v="0"/>
    <x v="0"/>
    <x v="0"/>
    <x v="0"/>
    <x v="0"/>
    <x v="0"/>
    <x v="0"/>
    <x v="0"/>
    <x v="0"/>
    <x v="0"/>
    <x v="0"/>
    <x v="3"/>
    <x v="1"/>
    <x v="0"/>
  </r>
  <r>
    <x v="79"/>
    <x v="0"/>
    <x v="0"/>
    <x v="0"/>
    <x v="1"/>
    <x v="0"/>
    <x v="0"/>
    <x v="0"/>
    <x v="0"/>
    <x v="1"/>
    <x v="0"/>
    <x v="0"/>
    <x v="0"/>
    <x v="0"/>
    <x v="0"/>
    <x v="0"/>
    <x v="0"/>
    <x v="0"/>
    <x v="0"/>
    <x v="0"/>
    <x v="0"/>
    <x v="0"/>
    <x v="0"/>
    <x v="1"/>
    <x v="1"/>
    <x v="3"/>
  </r>
  <r>
    <x v="80"/>
    <x v="0"/>
    <x v="0"/>
    <x v="0"/>
    <x v="1"/>
    <x v="0"/>
    <x v="0"/>
    <x v="0"/>
    <x v="0"/>
    <x v="1"/>
    <x v="0"/>
    <x v="0"/>
    <x v="0"/>
    <x v="0"/>
    <x v="0"/>
    <x v="0"/>
    <x v="3"/>
    <x v="0"/>
    <x v="0"/>
    <x v="5"/>
    <x v="0"/>
    <x v="0"/>
    <x v="0"/>
    <x v="1"/>
    <x v="1"/>
    <x v="0"/>
  </r>
  <r>
    <x v="81"/>
    <x v="0"/>
    <x v="0"/>
    <x v="0"/>
    <x v="2"/>
    <x v="0"/>
    <x v="1"/>
    <x v="0"/>
    <x v="0"/>
    <x v="1"/>
    <x v="0"/>
    <x v="0"/>
    <x v="0"/>
    <x v="0"/>
    <x v="0"/>
    <x v="0"/>
    <x v="0"/>
    <x v="0"/>
    <x v="0"/>
    <x v="0"/>
    <x v="0"/>
    <x v="0"/>
    <x v="0"/>
    <x v="3"/>
    <x v="1"/>
    <x v="0"/>
  </r>
  <r>
    <x v="82"/>
    <x v="0"/>
    <x v="0"/>
    <x v="0"/>
    <x v="1"/>
    <x v="0"/>
    <x v="0"/>
    <x v="1"/>
    <x v="0"/>
    <x v="1"/>
    <x v="0"/>
    <x v="0"/>
    <x v="0"/>
    <x v="0"/>
    <x v="0"/>
    <x v="0"/>
    <x v="4"/>
    <x v="0"/>
    <x v="0"/>
    <x v="0"/>
    <x v="0"/>
    <x v="0"/>
    <x v="0"/>
    <x v="1"/>
    <x v="1"/>
    <x v="1"/>
  </r>
  <r>
    <x v="83"/>
    <x v="0"/>
    <x v="0"/>
    <x v="0"/>
    <x v="1"/>
    <x v="0"/>
    <x v="0"/>
    <x v="0"/>
    <x v="0"/>
    <x v="1"/>
    <x v="0"/>
    <x v="0"/>
    <x v="0"/>
    <x v="0"/>
    <x v="0"/>
    <x v="0"/>
    <x v="4"/>
    <x v="0"/>
    <x v="0"/>
    <x v="0"/>
    <x v="0"/>
    <x v="0"/>
    <x v="0"/>
    <x v="1"/>
    <x v="1"/>
    <x v="0"/>
  </r>
  <r>
    <x v="84"/>
    <x v="0"/>
    <x v="0"/>
    <x v="0"/>
    <x v="1"/>
    <x v="0"/>
    <x v="0"/>
    <x v="0"/>
    <x v="0"/>
    <x v="1"/>
    <x v="0"/>
    <x v="0"/>
    <x v="0"/>
    <x v="0"/>
    <x v="0"/>
    <x v="0"/>
    <x v="0"/>
    <x v="0"/>
    <x v="0"/>
    <x v="0"/>
    <x v="0"/>
    <x v="0"/>
    <x v="0"/>
    <x v="3"/>
    <x v="1"/>
    <x v="0"/>
  </r>
  <r>
    <x v="85"/>
    <x v="0"/>
    <x v="0"/>
    <x v="0"/>
    <x v="1"/>
    <x v="0"/>
    <x v="0"/>
    <x v="0"/>
    <x v="0"/>
    <x v="1"/>
    <x v="0"/>
    <x v="0"/>
    <x v="0"/>
    <x v="0"/>
    <x v="0"/>
    <x v="1"/>
    <x v="0"/>
    <x v="0"/>
    <x v="0"/>
    <x v="0"/>
    <x v="0"/>
    <x v="0"/>
    <x v="1"/>
    <x v="1"/>
    <x v="1"/>
    <x v="0"/>
  </r>
  <r>
    <x v="86"/>
    <x v="3"/>
    <x v="0"/>
    <x v="0"/>
    <x v="0"/>
    <x v="0"/>
    <x v="0"/>
    <x v="1"/>
    <x v="0"/>
    <x v="1"/>
    <x v="0"/>
    <x v="0"/>
    <x v="0"/>
    <x v="0"/>
    <x v="0"/>
    <x v="0"/>
    <x v="0"/>
    <x v="0"/>
    <x v="0"/>
    <x v="0"/>
    <x v="0"/>
    <x v="0"/>
    <x v="0"/>
    <x v="1"/>
    <x v="1"/>
    <x v="0"/>
  </r>
  <r>
    <x v="87"/>
    <x v="0"/>
    <x v="0"/>
    <x v="1"/>
    <x v="1"/>
    <x v="0"/>
    <x v="0"/>
    <x v="0"/>
    <x v="0"/>
    <x v="1"/>
    <x v="0"/>
    <x v="0"/>
    <x v="0"/>
    <x v="0"/>
    <x v="0"/>
    <x v="0"/>
    <x v="0"/>
    <x v="0"/>
    <x v="0"/>
    <x v="0"/>
    <x v="0"/>
    <x v="0"/>
    <x v="0"/>
    <x v="1"/>
    <x v="1"/>
    <x v="0"/>
  </r>
  <r>
    <x v="88"/>
    <x v="0"/>
    <x v="0"/>
    <x v="0"/>
    <x v="1"/>
    <x v="0"/>
    <x v="0"/>
    <x v="2"/>
    <x v="0"/>
    <x v="1"/>
    <x v="0"/>
    <x v="0"/>
    <x v="0"/>
    <x v="0"/>
    <x v="0"/>
    <x v="0"/>
    <x v="0"/>
    <x v="0"/>
    <x v="0"/>
    <x v="0"/>
    <x v="0"/>
    <x v="0"/>
    <x v="0"/>
    <x v="1"/>
    <x v="1"/>
    <x v="0"/>
  </r>
  <r>
    <x v="89"/>
    <x v="0"/>
    <x v="0"/>
    <x v="0"/>
    <x v="1"/>
    <x v="0"/>
    <x v="0"/>
    <x v="0"/>
    <x v="0"/>
    <x v="0"/>
    <x v="0"/>
    <x v="0"/>
    <x v="0"/>
    <x v="0"/>
    <x v="0"/>
    <x v="0"/>
    <x v="0"/>
    <x v="0"/>
    <x v="0"/>
    <x v="0"/>
    <x v="0"/>
    <x v="0"/>
    <x v="0"/>
    <x v="1"/>
    <x v="1"/>
    <x v="0"/>
  </r>
  <r>
    <x v="90"/>
    <x v="0"/>
    <x v="0"/>
    <x v="0"/>
    <x v="1"/>
    <x v="0"/>
    <x v="0"/>
    <x v="0"/>
    <x v="0"/>
    <x v="1"/>
    <x v="0"/>
    <x v="1"/>
    <x v="0"/>
    <x v="0"/>
    <x v="0"/>
    <x v="0"/>
    <x v="0"/>
    <x v="0"/>
    <x v="0"/>
    <x v="0"/>
    <x v="0"/>
    <x v="0"/>
    <x v="0"/>
    <x v="1"/>
    <x v="1"/>
    <x v="0"/>
  </r>
  <r>
    <x v="91"/>
    <x v="0"/>
    <x v="0"/>
    <x v="0"/>
    <x v="0"/>
    <x v="0"/>
    <x v="0"/>
    <x v="0"/>
    <x v="0"/>
    <x v="1"/>
    <x v="0"/>
    <x v="0"/>
    <x v="0"/>
    <x v="0"/>
    <x v="0"/>
    <x v="0"/>
    <x v="0"/>
    <x v="0"/>
    <x v="0"/>
    <x v="0"/>
    <x v="0"/>
    <x v="0"/>
    <x v="0"/>
    <x v="1"/>
    <x v="1"/>
    <x v="0"/>
  </r>
  <r>
    <x v="92"/>
    <x v="0"/>
    <x v="0"/>
    <x v="0"/>
    <x v="1"/>
    <x v="0"/>
    <x v="0"/>
    <x v="0"/>
    <x v="0"/>
    <x v="0"/>
    <x v="0"/>
    <x v="0"/>
    <x v="0"/>
    <x v="0"/>
    <x v="0"/>
    <x v="0"/>
    <x v="0"/>
    <x v="0"/>
    <x v="0"/>
    <x v="0"/>
    <x v="0"/>
    <x v="0"/>
    <x v="0"/>
    <x v="1"/>
    <x v="1"/>
    <x v="0"/>
  </r>
  <r>
    <x v="93"/>
    <x v="0"/>
    <x v="0"/>
    <x v="1"/>
    <x v="1"/>
    <x v="0"/>
    <x v="0"/>
    <x v="0"/>
    <x v="0"/>
    <x v="1"/>
    <x v="0"/>
    <x v="0"/>
    <x v="0"/>
    <x v="0"/>
    <x v="0"/>
    <x v="0"/>
    <x v="0"/>
    <x v="0"/>
    <x v="0"/>
    <x v="0"/>
    <x v="0"/>
    <x v="0"/>
    <x v="0"/>
    <x v="1"/>
    <x v="1"/>
    <x v="0"/>
  </r>
  <r>
    <x v="94"/>
    <x v="0"/>
    <x v="0"/>
    <x v="0"/>
    <x v="1"/>
    <x v="0"/>
    <x v="1"/>
    <x v="0"/>
    <x v="0"/>
    <x v="1"/>
    <x v="0"/>
    <x v="0"/>
    <x v="0"/>
    <x v="0"/>
    <x v="0"/>
    <x v="0"/>
    <x v="0"/>
    <x v="0"/>
    <x v="0"/>
    <x v="0"/>
    <x v="0"/>
    <x v="0"/>
    <x v="0"/>
    <x v="1"/>
    <x v="1"/>
    <x v="0"/>
  </r>
  <r>
    <x v="95"/>
    <x v="0"/>
    <x v="0"/>
    <x v="1"/>
    <x v="1"/>
    <x v="0"/>
    <x v="0"/>
    <x v="0"/>
    <x v="0"/>
    <x v="1"/>
    <x v="0"/>
    <x v="0"/>
    <x v="0"/>
    <x v="0"/>
    <x v="0"/>
    <x v="0"/>
    <x v="0"/>
    <x v="0"/>
    <x v="0"/>
    <x v="0"/>
    <x v="0"/>
    <x v="0"/>
    <x v="0"/>
    <x v="1"/>
    <x v="1"/>
    <x v="0"/>
  </r>
  <r>
    <x v="96"/>
    <x v="0"/>
    <x v="0"/>
    <x v="0"/>
    <x v="1"/>
    <x v="0"/>
    <x v="0"/>
    <x v="0"/>
    <x v="0"/>
    <x v="1"/>
    <x v="0"/>
    <x v="0"/>
    <x v="0"/>
    <x v="0"/>
    <x v="0"/>
    <x v="0"/>
    <x v="0"/>
    <x v="0"/>
    <x v="0"/>
    <x v="0"/>
    <x v="0"/>
    <x v="0"/>
    <x v="0"/>
    <x v="3"/>
    <x v="1"/>
    <x v="0"/>
  </r>
  <r>
    <x v="97"/>
    <x v="0"/>
    <x v="0"/>
    <x v="0"/>
    <x v="1"/>
    <x v="0"/>
    <x v="0"/>
    <x v="0"/>
    <x v="0"/>
    <x v="1"/>
    <x v="0"/>
    <x v="0"/>
    <x v="0"/>
    <x v="0"/>
    <x v="1"/>
    <x v="0"/>
    <x v="0"/>
    <x v="0"/>
    <x v="0"/>
    <x v="0"/>
    <x v="0"/>
    <x v="0"/>
    <x v="0"/>
    <x v="1"/>
    <x v="1"/>
    <x v="0"/>
  </r>
  <r>
    <x v="98"/>
    <x v="0"/>
    <x v="0"/>
    <x v="0"/>
    <x v="1"/>
    <x v="0"/>
    <x v="0"/>
    <x v="0"/>
    <x v="0"/>
    <x v="1"/>
    <x v="0"/>
    <x v="0"/>
    <x v="0"/>
    <x v="0"/>
    <x v="0"/>
    <x v="0"/>
    <x v="0"/>
    <x v="0"/>
    <x v="0"/>
    <x v="1"/>
    <x v="0"/>
    <x v="0"/>
    <x v="0"/>
    <x v="1"/>
    <x v="2"/>
    <x v="0"/>
  </r>
  <r>
    <x v="99"/>
    <x v="0"/>
    <x v="0"/>
    <x v="0"/>
    <x v="1"/>
    <x v="0"/>
    <x v="0"/>
    <x v="0"/>
    <x v="0"/>
    <x v="1"/>
    <x v="0"/>
    <x v="0"/>
    <x v="0"/>
    <x v="0"/>
    <x v="0"/>
    <x v="0"/>
    <x v="0"/>
    <x v="0"/>
    <x v="0"/>
    <x v="0"/>
    <x v="0"/>
    <x v="0"/>
    <x v="2"/>
    <x v="1"/>
    <x v="2"/>
    <x v="0"/>
  </r>
  <r>
    <x v="100"/>
    <x v="0"/>
    <x v="0"/>
    <x v="0"/>
    <x v="1"/>
    <x v="0"/>
    <x v="0"/>
    <x v="0"/>
    <x v="1"/>
    <x v="1"/>
    <x v="0"/>
    <x v="0"/>
    <x v="0"/>
    <x v="1"/>
    <x v="1"/>
    <x v="0"/>
    <x v="0"/>
    <x v="0"/>
    <x v="0"/>
    <x v="0"/>
    <x v="0"/>
    <x v="0"/>
    <x v="0"/>
    <x v="1"/>
    <x v="1"/>
    <x v="0"/>
  </r>
  <r>
    <x v="101"/>
    <x v="0"/>
    <x v="0"/>
    <x v="0"/>
    <x v="1"/>
    <x v="0"/>
    <x v="0"/>
    <x v="0"/>
    <x v="0"/>
    <x v="1"/>
    <x v="0"/>
    <x v="0"/>
    <x v="0"/>
    <x v="0"/>
    <x v="0"/>
    <x v="0"/>
    <x v="0"/>
    <x v="0"/>
    <x v="0"/>
    <x v="0"/>
    <x v="0"/>
    <x v="0"/>
    <x v="0"/>
    <x v="1"/>
    <x v="3"/>
    <x v="0"/>
  </r>
  <r>
    <x v="102"/>
    <x v="0"/>
    <x v="0"/>
    <x v="1"/>
    <x v="1"/>
    <x v="0"/>
    <x v="0"/>
    <x v="0"/>
    <x v="0"/>
    <x v="1"/>
    <x v="0"/>
    <x v="0"/>
    <x v="0"/>
    <x v="0"/>
    <x v="0"/>
    <x v="0"/>
    <x v="4"/>
    <x v="0"/>
    <x v="0"/>
    <x v="0"/>
    <x v="0"/>
    <x v="0"/>
    <x v="0"/>
    <x v="1"/>
    <x v="1"/>
    <x v="0"/>
  </r>
  <r>
    <x v="103"/>
    <x v="0"/>
    <x v="0"/>
    <x v="0"/>
    <x v="1"/>
    <x v="0"/>
    <x v="0"/>
    <x v="1"/>
    <x v="0"/>
    <x v="1"/>
    <x v="0"/>
    <x v="0"/>
    <x v="0"/>
    <x v="0"/>
    <x v="0"/>
    <x v="0"/>
    <x v="0"/>
    <x v="0"/>
    <x v="0"/>
    <x v="6"/>
    <x v="0"/>
    <x v="0"/>
    <x v="0"/>
    <x v="3"/>
    <x v="1"/>
    <x v="2"/>
  </r>
  <r>
    <x v="104"/>
    <x v="0"/>
    <x v="0"/>
    <x v="0"/>
    <x v="1"/>
    <x v="0"/>
    <x v="0"/>
    <x v="0"/>
    <x v="0"/>
    <x v="1"/>
    <x v="0"/>
    <x v="0"/>
    <x v="0"/>
    <x v="0"/>
    <x v="0"/>
    <x v="0"/>
    <x v="4"/>
    <x v="0"/>
    <x v="0"/>
    <x v="0"/>
    <x v="0"/>
    <x v="0"/>
    <x v="0"/>
    <x v="1"/>
    <x v="2"/>
    <x v="0"/>
  </r>
  <r>
    <x v="105"/>
    <x v="0"/>
    <x v="0"/>
    <x v="0"/>
    <x v="1"/>
    <x v="0"/>
    <x v="1"/>
    <x v="0"/>
    <x v="0"/>
    <x v="1"/>
    <x v="0"/>
    <x v="0"/>
    <x v="0"/>
    <x v="0"/>
    <x v="0"/>
    <x v="0"/>
    <x v="0"/>
    <x v="0"/>
    <x v="0"/>
    <x v="0"/>
    <x v="0"/>
    <x v="0"/>
    <x v="0"/>
    <x v="1"/>
    <x v="1"/>
    <x v="0"/>
  </r>
  <r>
    <x v="106"/>
    <x v="0"/>
    <x v="0"/>
    <x v="0"/>
    <x v="1"/>
    <x v="0"/>
    <x v="0"/>
    <x v="0"/>
    <x v="2"/>
    <x v="1"/>
    <x v="0"/>
    <x v="0"/>
    <x v="0"/>
    <x v="0"/>
    <x v="0"/>
    <x v="0"/>
    <x v="0"/>
    <x v="0"/>
    <x v="0"/>
    <x v="0"/>
    <x v="0"/>
    <x v="0"/>
    <x v="0"/>
    <x v="1"/>
    <x v="1"/>
    <x v="0"/>
  </r>
  <r>
    <x v="107"/>
    <x v="0"/>
    <x v="0"/>
    <x v="0"/>
    <x v="1"/>
    <x v="0"/>
    <x v="0"/>
    <x v="0"/>
    <x v="0"/>
    <x v="1"/>
    <x v="0"/>
    <x v="0"/>
    <x v="0"/>
    <x v="0"/>
    <x v="0"/>
    <x v="0"/>
    <x v="0"/>
    <x v="0"/>
    <x v="0"/>
    <x v="0"/>
    <x v="0"/>
    <x v="0"/>
    <x v="2"/>
    <x v="1"/>
    <x v="1"/>
    <x v="0"/>
  </r>
  <r>
    <x v="108"/>
    <x v="0"/>
    <x v="0"/>
    <x v="0"/>
    <x v="1"/>
    <x v="0"/>
    <x v="1"/>
    <x v="0"/>
    <x v="0"/>
    <x v="1"/>
    <x v="0"/>
    <x v="0"/>
    <x v="0"/>
    <x v="0"/>
    <x v="0"/>
    <x v="0"/>
    <x v="5"/>
    <x v="0"/>
    <x v="0"/>
    <x v="7"/>
    <x v="0"/>
    <x v="0"/>
    <x v="2"/>
    <x v="3"/>
    <x v="6"/>
    <x v="0"/>
  </r>
  <r>
    <x v="109"/>
    <x v="0"/>
    <x v="0"/>
    <x v="0"/>
    <x v="1"/>
    <x v="0"/>
    <x v="0"/>
    <x v="0"/>
    <x v="0"/>
    <x v="1"/>
    <x v="0"/>
    <x v="1"/>
    <x v="0"/>
    <x v="0"/>
    <x v="0"/>
    <x v="0"/>
    <x v="0"/>
    <x v="0"/>
    <x v="0"/>
    <x v="0"/>
    <x v="0"/>
    <x v="0"/>
    <x v="0"/>
    <x v="1"/>
    <x v="1"/>
    <x v="0"/>
  </r>
  <r>
    <x v="110"/>
    <x v="0"/>
    <x v="0"/>
    <x v="0"/>
    <x v="1"/>
    <x v="0"/>
    <x v="0"/>
    <x v="0"/>
    <x v="0"/>
    <x v="1"/>
    <x v="0"/>
    <x v="0"/>
    <x v="0"/>
    <x v="0"/>
    <x v="0"/>
    <x v="1"/>
    <x v="6"/>
    <x v="0"/>
    <x v="0"/>
    <x v="0"/>
    <x v="0"/>
    <x v="0"/>
    <x v="0"/>
    <x v="4"/>
    <x v="1"/>
    <x v="0"/>
  </r>
  <r>
    <x v="111"/>
    <x v="0"/>
    <x v="0"/>
    <x v="0"/>
    <x v="1"/>
    <x v="0"/>
    <x v="0"/>
    <x v="0"/>
    <x v="0"/>
    <x v="1"/>
    <x v="0"/>
    <x v="0"/>
    <x v="0"/>
    <x v="1"/>
    <x v="0"/>
    <x v="0"/>
    <x v="0"/>
    <x v="0"/>
    <x v="0"/>
    <x v="0"/>
    <x v="0"/>
    <x v="0"/>
    <x v="0"/>
    <x v="1"/>
    <x v="1"/>
    <x v="0"/>
  </r>
  <r>
    <x v="112"/>
    <x v="0"/>
    <x v="0"/>
    <x v="0"/>
    <x v="1"/>
    <x v="0"/>
    <x v="0"/>
    <x v="0"/>
    <x v="0"/>
    <x v="1"/>
    <x v="0"/>
    <x v="0"/>
    <x v="0"/>
    <x v="0"/>
    <x v="0"/>
    <x v="0"/>
    <x v="0"/>
    <x v="0"/>
    <x v="0"/>
    <x v="0"/>
    <x v="0"/>
    <x v="0"/>
    <x v="0"/>
    <x v="1"/>
    <x v="2"/>
    <x v="0"/>
  </r>
  <r>
    <x v="113"/>
    <x v="0"/>
    <x v="0"/>
    <x v="0"/>
    <x v="1"/>
    <x v="0"/>
    <x v="0"/>
    <x v="0"/>
    <x v="0"/>
    <x v="1"/>
    <x v="0"/>
    <x v="0"/>
    <x v="0"/>
    <x v="2"/>
    <x v="0"/>
    <x v="0"/>
    <x v="4"/>
    <x v="0"/>
    <x v="0"/>
    <x v="0"/>
    <x v="0"/>
    <x v="0"/>
    <x v="0"/>
    <x v="1"/>
    <x v="3"/>
    <x v="0"/>
  </r>
  <r>
    <x v="114"/>
    <x v="0"/>
    <x v="0"/>
    <x v="0"/>
    <x v="1"/>
    <x v="0"/>
    <x v="0"/>
    <x v="0"/>
    <x v="3"/>
    <x v="1"/>
    <x v="0"/>
    <x v="0"/>
    <x v="0"/>
    <x v="0"/>
    <x v="0"/>
    <x v="0"/>
    <x v="0"/>
    <x v="0"/>
    <x v="0"/>
    <x v="0"/>
    <x v="0"/>
    <x v="0"/>
    <x v="0"/>
    <x v="1"/>
    <x v="1"/>
    <x v="0"/>
  </r>
  <r>
    <x v="115"/>
    <x v="0"/>
    <x v="0"/>
    <x v="0"/>
    <x v="1"/>
    <x v="0"/>
    <x v="0"/>
    <x v="0"/>
    <x v="0"/>
    <x v="0"/>
    <x v="0"/>
    <x v="0"/>
    <x v="0"/>
    <x v="0"/>
    <x v="0"/>
    <x v="0"/>
    <x v="0"/>
    <x v="0"/>
    <x v="0"/>
    <x v="0"/>
    <x v="0"/>
    <x v="0"/>
    <x v="0"/>
    <x v="1"/>
    <x v="1"/>
    <x v="0"/>
  </r>
  <r>
    <x v="116"/>
    <x v="0"/>
    <x v="0"/>
    <x v="0"/>
    <x v="1"/>
    <x v="0"/>
    <x v="0"/>
    <x v="0"/>
    <x v="0"/>
    <x v="1"/>
    <x v="0"/>
    <x v="0"/>
    <x v="0"/>
    <x v="0"/>
    <x v="0"/>
    <x v="0"/>
    <x v="6"/>
    <x v="0"/>
    <x v="0"/>
    <x v="0"/>
    <x v="1"/>
    <x v="0"/>
    <x v="0"/>
    <x v="1"/>
    <x v="1"/>
    <x v="0"/>
  </r>
  <r>
    <x v="117"/>
    <x v="0"/>
    <x v="0"/>
    <x v="0"/>
    <x v="0"/>
    <x v="0"/>
    <x v="0"/>
    <x v="0"/>
    <x v="0"/>
    <x v="1"/>
    <x v="0"/>
    <x v="0"/>
    <x v="0"/>
    <x v="0"/>
    <x v="0"/>
    <x v="0"/>
    <x v="0"/>
    <x v="0"/>
    <x v="0"/>
    <x v="0"/>
    <x v="0"/>
    <x v="0"/>
    <x v="0"/>
    <x v="1"/>
    <x v="1"/>
    <x v="0"/>
  </r>
  <r>
    <x v="118"/>
    <x v="0"/>
    <x v="0"/>
    <x v="0"/>
    <x v="1"/>
    <x v="0"/>
    <x v="0"/>
    <x v="0"/>
    <x v="0"/>
    <x v="1"/>
    <x v="0"/>
    <x v="0"/>
    <x v="0"/>
    <x v="0"/>
    <x v="0"/>
    <x v="0"/>
    <x v="0"/>
    <x v="0"/>
    <x v="0"/>
    <x v="0"/>
    <x v="0"/>
    <x v="0"/>
    <x v="0"/>
    <x v="3"/>
    <x v="1"/>
    <x v="0"/>
  </r>
  <r>
    <x v="119"/>
    <x v="0"/>
    <x v="0"/>
    <x v="0"/>
    <x v="1"/>
    <x v="0"/>
    <x v="0"/>
    <x v="0"/>
    <x v="0"/>
    <x v="1"/>
    <x v="0"/>
    <x v="0"/>
    <x v="0"/>
    <x v="0"/>
    <x v="0"/>
    <x v="0"/>
    <x v="0"/>
    <x v="0"/>
    <x v="0"/>
    <x v="0"/>
    <x v="0"/>
    <x v="0"/>
    <x v="0"/>
    <x v="1"/>
    <x v="2"/>
    <x v="0"/>
  </r>
  <r>
    <x v="120"/>
    <x v="0"/>
    <x v="0"/>
    <x v="0"/>
    <x v="1"/>
    <x v="0"/>
    <x v="0"/>
    <x v="0"/>
    <x v="0"/>
    <x v="1"/>
    <x v="0"/>
    <x v="0"/>
    <x v="0"/>
    <x v="0"/>
    <x v="0"/>
    <x v="1"/>
    <x v="0"/>
    <x v="0"/>
    <x v="0"/>
    <x v="0"/>
    <x v="0"/>
    <x v="0"/>
    <x v="0"/>
    <x v="1"/>
    <x v="1"/>
    <x v="0"/>
  </r>
  <r>
    <x v="121"/>
    <x v="0"/>
    <x v="0"/>
    <x v="0"/>
    <x v="1"/>
    <x v="0"/>
    <x v="0"/>
    <x v="0"/>
    <x v="0"/>
    <x v="1"/>
    <x v="0"/>
    <x v="0"/>
    <x v="0"/>
    <x v="1"/>
    <x v="0"/>
    <x v="0"/>
    <x v="0"/>
    <x v="0"/>
    <x v="0"/>
    <x v="0"/>
    <x v="0"/>
    <x v="0"/>
    <x v="0"/>
    <x v="1"/>
    <x v="1"/>
    <x v="0"/>
  </r>
  <r>
    <x v="122"/>
    <x v="0"/>
    <x v="0"/>
    <x v="0"/>
    <x v="1"/>
    <x v="0"/>
    <x v="0"/>
    <x v="3"/>
    <x v="0"/>
    <x v="1"/>
    <x v="0"/>
    <x v="0"/>
    <x v="0"/>
    <x v="0"/>
    <x v="0"/>
    <x v="0"/>
    <x v="0"/>
    <x v="0"/>
    <x v="0"/>
    <x v="0"/>
    <x v="0"/>
    <x v="0"/>
    <x v="0"/>
    <x v="1"/>
    <x v="1"/>
    <x v="0"/>
  </r>
  <r>
    <x v="123"/>
    <x v="0"/>
    <x v="0"/>
    <x v="0"/>
    <x v="1"/>
    <x v="0"/>
    <x v="0"/>
    <x v="0"/>
    <x v="0"/>
    <x v="1"/>
    <x v="0"/>
    <x v="1"/>
    <x v="0"/>
    <x v="0"/>
    <x v="0"/>
    <x v="1"/>
    <x v="0"/>
    <x v="0"/>
    <x v="0"/>
    <x v="0"/>
    <x v="0"/>
    <x v="0"/>
    <x v="2"/>
    <x v="1"/>
    <x v="1"/>
    <x v="0"/>
  </r>
  <r>
    <x v="124"/>
    <x v="0"/>
    <x v="0"/>
    <x v="0"/>
    <x v="1"/>
    <x v="0"/>
    <x v="0"/>
    <x v="0"/>
    <x v="0"/>
    <x v="1"/>
    <x v="0"/>
    <x v="0"/>
    <x v="0"/>
    <x v="0"/>
    <x v="0"/>
    <x v="0"/>
    <x v="0"/>
    <x v="0"/>
    <x v="0"/>
    <x v="0"/>
    <x v="0"/>
    <x v="0"/>
    <x v="0"/>
    <x v="1"/>
    <x v="1"/>
    <x v="0"/>
  </r>
  <r>
    <x v="125"/>
    <x v="0"/>
    <x v="0"/>
    <x v="0"/>
    <x v="1"/>
    <x v="0"/>
    <x v="0"/>
    <x v="0"/>
    <x v="0"/>
    <x v="1"/>
    <x v="0"/>
    <x v="0"/>
    <x v="0"/>
    <x v="0"/>
    <x v="0"/>
    <x v="0"/>
    <x v="0"/>
    <x v="0"/>
    <x v="0"/>
    <x v="0"/>
    <x v="0"/>
    <x v="0"/>
    <x v="0"/>
    <x v="1"/>
    <x v="2"/>
    <x v="0"/>
  </r>
  <r>
    <x v="126"/>
    <x v="0"/>
    <x v="0"/>
    <x v="0"/>
    <x v="1"/>
    <x v="0"/>
    <x v="0"/>
    <x v="0"/>
    <x v="0"/>
    <x v="0"/>
    <x v="0"/>
    <x v="0"/>
    <x v="0"/>
    <x v="0"/>
    <x v="0"/>
    <x v="0"/>
    <x v="0"/>
    <x v="0"/>
    <x v="0"/>
    <x v="0"/>
    <x v="0"/>
    <x v="0"/>
    <x v="0"/>
    <x v="1"/>
    <x v="1"/>
    <x v="0"/>
  </r>
  <r>
    <x v="127"/>
    <x v="0"/>
    <x v="0"/>
    <x v="0"/>
    <x v="1"/>
    <x v="0"/>
    <x v="0"/>
    <x v="0"/>
    <x v="0"/>
    <x v="1"/>
    <x v="0"/>
    <x v="0"/>
    <x v="0"/>
    <x v="0"/>
    <x v="0"/>
    <x v="0"/>
    <x v="0"/>
    <x v="0"/>
    <x v="0"/>
    <x v="0"/>
    <x v="0"/>
    <x v="0"/>
    <x v="0"/>
    <x v="1"/>
    <x v="6"/>
    <x v="0"/>
  </r>
  <r>
    <x v="128"/>
    <x v="0"/>
    <x v="0"/>
    <x v="0"/>
    <x v="1"/>
    <x v="0"/>
    <x v="0"/>
    <x v="0"/>
    <x v="0"/>
    <x v="1"/>
    <x v="0"/>
    <x v="0"/>
    <x v="0"/>
    <x v="0"/>
    <x v="0"/>
    <x v="0"/>
    <x v="4"/>
    <x v="0"/>
    <x v="0"/>
    <x v="0"/>
    <x v="0"/>
    <x v="0"/>
    <x v="0"/>
    <x v="1"/>
    <x v="1"/>
    <x v="0"/>
  </r>
  <r>
    <x v="129"/>
    <x v="0"/>
    <x v="0"/>
    <x v="0"/>
    <x v="1"/>
    <x v="0"/>
    <x v="0"/>
    <x v="0"/>
    <x v="0"/>
    <x v="1"/>
    <x v="0"/>
    <x v="0"/>
    <x v="0"/>
    <x v="0"/>
    <x v="0"/>
    <x v="0"/>
    <x v="4"/>
    <x v="0"/>
    <x v="0"/>
    <x v="0"/>
    <x v="0"/>
    <x v="0"/>
    <x v="0"/>
    <x v="1"/>
    <x v="1"/>
    <x v="0"/>
  </r>
  <r>
    <x v="130"/>
    <x v="0"/>
    <x v="0"/>
    <x v="0"/>
    <x v="1"/>
    <x v="0"/>
    <x v="0"/>
    <x v="0"/>
    <x v="0"/>
    <x v="1"/>
    <x v="0"/>
    <x v="0"/>
    <x v="0"/>
    <x v="0"/>
    <x v="0"/>
    <x v="0"/>
    <x v="0"/>
    <x v="0"/>
    <x v="0"/>
    <x v="0"/>
    <x v="1"/>
    <x v="0"/>
    <x v="0"/>
    <x v="1"/>
    <x v="1"/>
    <x v="0"/>
  </r>
  <r>
    <x v="131"/>
    <x v="0"/>
    <x v="0"/>
    <x v="0"/>
    <x v="1"/>
    <x v="0"/>
    <x v="0"/>
    <x v="0"/>
    <x v="0"/>
    <x v="1"/>
    <x v="0"/>
    <x v="0"/>
    <x v="0"/>
    <x v="0"/>
    <x v="0"/>
    <x v="1"/>
    <x v="0"/>
    <x v="0"/>
    <x v="0"/>
    <x v="0"/>
    <x v="0"/>
    <x v="0"/>
    <x v="0"/>
    <x v="1"/>
    <x v="1"/>
    <x v="0"/>
  </r>
  <r>
    <x v="132"/>
    <x v="0"/>
    <x v="0"/>
    <x v="0"/>
    <x v="1"/>
    <x v="0"/>
    <x v="0"/>
    <x v="0"/>
    <x v="0"/>
    <x v="1"/>
    <x v="0"/>
    <x v="0"/>
    <x v="0"/>
    <x v="0"/>
    <x v="0"/>
    <x v="0"/>
    <x v="0"/>
    <x v="0"/>
    <x v="0"/>
    <x v="0"/>
    <x v="0"/>
    <x v="0"/>
    <x v="0"/>
    <x v="1"/>
    <x v="2"/>
    <x v="0"/>
  </r>
  <r>
    <x v="133"/>
    <x v="0"/>
    <x v="0"/>
    <x v="0"/>
    <x v="1"/>
    <x v="0"/>
    <x v="0"/>
    <x v="0"/>
    <x v="0"/>
    <x v="1"/>
    <x v="0"/>
    <x v="0"/>
    <x v="0"/>
    <x v="0"/>
    <x v="0"/>
    <x v="0"/>
    <x v="0"/>
    <x v="0"/>
    <x v="0"/>
    <x v="0"/>
    <x v="0"/>
    <x v="0"/>
    <x v="2"/>
    <x v="1"/>
    <x v="1"/>
    <x v="0"/>
  </r>
  <r>
    <x v="134"/>
    <x v="0"/>
    <x v="0"/>
    <x v="0"/>
    <x v="1"/>
    <x v="0"/>
    <x v="0"/>
    <x v="1"/>
    <x v="0"/>
    <x v="1"/>
    <x v="0"/>
    <x v="0"/>
    <x v="0"/>
    <x v="0"/>
    <x v="0"/>
    <x v="0"/>
    <x v="0"/>
    <x v="0"/>
    <x v="0"/>
    <x v="0"/>
    <x v="0"/>
    <x v="0"/>
    <x v="2"/>
    <x v="1"/>
    <x v="1"/>
    <x v="0"/>
  </r>
  <r>
    <x v="135"/>
    <x v="0"/>
    <x v="0"/>
    <x v="0"/>
    <x v="1"/>
    <x v="0"/>
    <x v="0"/>
    <x v="0"/>
    <x v="0"/>
    <x v="1"/>
    <x v="0"/>
    <x v="0"/>
    <x v="0"/>
    <x v="1"/>
    <x v="0"/>
    <x v="0"/>
    <x v="0"/>
    <x v="0"/>
    <x v="0"/>
    <x v="0"/>
    <x v="0"/>
    <x v="0"/>
    <x v="0"/>
    <x v="5"/>
    <x v="1"/>
    <x v="0"/>
  </r>
  <r>
    <x v="136"/>
    <x v="0"/>
    <x v="0"/>
    <x v="0"/>
    <x v="1"/>
    <x v="0"/>
    <x v="0"/>
    <x v="0"/>
    <x v="0"/>
    <x v="1"/>
    <x v="0"/>
    <x v="0"/>
    <x v="0"/>
    <x v="0"/>
    <x v="0"/>
    <x v="3"/>
    <x v="5"/>
    <x v="0"/>
    <x v="0"/>
    <x v="0"/>
    <x v="2"/>
    <x v="0"/>
    <x v="0"/>
    <x v="1"/>
    <x v="2"/>
    <x v="0"/>
  </r>
  <r>
    <x v="137"/>
    <x v="0"/>
    <x v="0"/>
    <x v="0"/>
    <x v="1"/>
    <x v="0"/>
    <x v="0"/>
    <x v="0"/>
    <x v="0"/>
    <x v="1"/>
    <x v="1"/>
    <x v="0"/>
    <x v="0"/>
    <x v="0"/>
    <x v="0"/>
    <x v="0"/>
    <x v="0"/>
    <x v="0"/>
    <x v="0"/>
    <x v="0"/>
    <x v="0"/>
    <x v="0"/>
    <x v="0"/>
    <x v="1"/>
    <x v="1"/>
    <x v="0"/>
  </r>
  <r>
    <x v="138"/>
    <x v="0"/>
    <x v="0"/>
    <x v="0"/>
    <x v="1"/>
    <x v="0"/>
    <x v="0"/>
    <x v="0"/>
    <x v="0"/>
    <x v="1"/>
    <x v="0"/>
    <x v="0"/>
    <x v="0"/>
    <x v="0"/>
    <x v="0"/>
    <x v="0"/>
    <x v="7"/>
    <x v="0"/>
    <x v="0"/>
    <x v="0"/>
    <x v="0"/>
    <x v="0"/>
    <x v="0"/>
    <x v="1"/>
    <x v="1"/>
    <x v="0"/>
  </r>
  <r>
    <x v="139"/>
    <x v="0"/>
    <x v="0"/>
    <x v="0"/>
    <x v="1"/>
    <x v="0"/>
    <x v="0"/>
    <x v="0"/>
    <x v="1"/>
    <x v="1"/>
    <x v="0"/>
    <x v="0"/>
    <x v="0"/>
    <x v="0"/>
    <x v="0"/>
    <x v="0"/>
    <x v="4"/>
    <x v="0"/>
    <x v="0"/>
    <x v="0"/>
    <x v="0"/>
    <x v="0"/>
    <x v="0"/>
    <x v="1"/>
    <x v="2"/>
    <x v="0"/>
  </r>
  <r>
    <x v="140"/>
    <x v="0"/>
    <x v="0"/>
    <x v="0"/>
    <x v="1"/>
    <x v="0"/>
    <x v="0"/>
    <x v="0"/>
    <x v="0"/>
    <x v="1"/>
    <x v="0"/>
    <x v="0"/>
    <x v="0"/>
    <x v="0"/>
    <x v="0"/>
    <x v="1"/>
    <x v="0"/>
    <x v="0"/>
    <x v="0"/>
    <x v="0"/>
    <x v="0"/>
    <x v="0"/>
    <x v="0"/>
    <x v="1"/>
    <x v="1"/>
    <x v="0"/>
  </r>
  <r>
    <x v="141"/>
    <x v="0"/>
    <x v="0"/>
    <x v="0"/>
    <x v="1"/>
    <x v="0"/>
    <x v="0"/>
    <x v="0"/>
    <x v="0"/>
    <x v="1"/>
    <x v="0"/>
    <x v="0"/>
    <x v="0"/>
    <x v="0"/>
    <x v="0"/>
    <x v="0"/>
    <x v="3"/>
    <x v="0"/>
    <x v="0"/>
    <x v="0"/>
    <x v="1"/>
    <x v="0"/>
    <x v="0"/>
    <x v="1"/>
    <x v="1"/>
    <x v="0"/>
  </r>
  <r>
    <x v="142"/>
    <x v="3"/>
    <x v="0"/>
    <x v="0"/>
    <x v="1"/>
    <x v="0"/>
    <x v="0"/>
    <x v="0"/>
    <x v="0"/>
    <x v="1"/>
    <x v="0"/>
    <x v="0"/>
    <x v="0"/>
    <x v="0"/>
    <x v="0"/>
    <x v="0"/>
    <x v="0"/>
    <x v="0"/>
    <x v="0"/>
    <x v="0"/>
    <x v="0"/>
    <x v="0"/>
    <x v="0"/>
    <x v="1"/>
    <x v="1"/>
    <x v="0"/>
  </r>
  <r>
    <x v="143"/>
    <x v="0"/>
    <x v="0"/>
    <x v="0"/>
    <x v="1"/>
    <x v="0"/>
    <x v="0"/>
    <x v="0"/>
    <x v="0"/>
    <x v="1"/>
    <x v="0"/>
    <x v="0"/>
    <x v="0"/>
    <x v="0"/>
    <x v="0"/>
    <x v="0"/>
    <x v="0"/>
    <x v="0"/>
    <x v="0"/>
    <x v="0"/>
    <x v="0"/>
    <x v="0"/>
    <x v="0"/>
    <x v="1"/>
    <x v="2"/>
    <x v="0"/>
  </r>
  <r>
    <x v="144"/>
    <x v="0"/>
    <x v="0"/>
    <x v="0"/>
    <x v="1"/>
    <x v="0"/>
    <x v="0"/>
    <x v="0"/>
    <x v="1"/>
    <x v="1"/>
    <x v="0"/>
    <x v="0"/>
    <x v="0"/>
    <x v="0"/>
    <x v="0"/>
    <x v="0"/>
    <x v="0"/>
    <x v="0"/>
    <x v="0"/>
    <x v="0"/>
    <x v="0"/>
    <x v="0"/>
    <x v="0"/>
    <x v="1"/>
    <x v="1"/>
    <x v="0"/>
  </r>
  <r>
    <x v="145"/>
    <x v="0"/>
    <x v="0"/>
    <x v="0"/>
    <x v="1"/>
    <x v="0"/>
    <x v="0"/>
    <x v="0"/>
    <x v="0"/>
    <x v="1"/>
    <x v="0"/>
    <x v="0"/>
    <x v="0"/>
    <x v="0"/>
    <x v="0"/>
    <x v="0"/>
    <x v="0"/>
    <x v="0"/>
    <x v="2"/>
    <x v="0"/>
    <x v="0"/>
    <x v="0"/>
    <x v="0"/>
    <x v="1"/>
    <x v="1"/>
    <x v="0"/>
  </r>
  <r>
    <x v="146"/>
    <x v="0"/>
    <x v="0"/>
    <x v="0"/>
    <x v="1"/>
    <x v="0"/>
    <x v="0"/>
    <x v="0"/>
    <x v="0"/>
    <x v="0"/>
    <x v="0"/>
    <x v="0"/>
    <x v="0"/>
    <x v="0"/>
    <x v="0"/>
    <x v="0"/>
    <x v="0"/>
    <x v="0"/>
    <x v="0"/>
    <x v="0"/>
    <x v="0"/>
    <x v="0"/>
    <x v="0"/>
    <x v="1"/>
    <x v="1"/>
    <x v="0"/>
  </r>
  <r>
    <x v="147"/>
    <x v="0"/>
    <x v="0"/>
    <x v="0"/>
    <x v="1"/>
    <x v="0"/>
    <x v="0"/>
    <x v="0"/>
    <x v="0"/>
    <x v="1"/>
    <x v="0"/>
    <x v="0"/>
    <x v="0"/>
    <x v="0"/>
    <x v="0"/>
    <x v="0"/>
    <x v="4"/>
    <x v="0"/>
    <x v="0"/>
    <x v="0"/>
    <x v="0"/>
    <x v="0"/>
    <x v="0"/>
    <x v="1"/>
    <x v="1"/>
    <x v="0"/>
  </r>
  <r>
    <x v="148"/>
    <x v="0"/>
    <x v="0"/>
    <x v="0"/>
    <x v="1"/>
    <x v="0"/>
    <x v="0"/>
    <x v="0"/>
    <x v="0"/>
    <x v="1"/>
    <x v="0"/>
    <x v="0"/>
    <x v="0"/>
    <x v="1"/>
    <x v="0"/>
    <x v="0"/>
    <x v="0"/>
    <x v="0"/>
    <x v="0"/>
    <x v="0"/>
    <x v="0"/>
    <x v="0"/>
    <x v="0"/>
    <x v="1"/>
    <x v="1"/>
    <x v="0"/>
  </r>
  <r>
    <x v="149"/>
    <x v="0"/>
    <x v="0"/>
    <x v="0"/>
    <x v="1"/>
    <x v="0"/>
    <x v="1"/>
    <x v="0"/>
    <x v="0"/>
    <x v="1"/>
    <x v="0"/>
    <x v="0"/>
    <x v="0"/>
    <x v="0"/>
    <x v="0"/>
    <x v="0"/>
    <x v="0"/>
    <x v="0"/>
    <x v="0"/>
    <x v="0"/>
    <x v="0"/>
    <x v="0"/>
    <x v="0"/>
    <x v="1"/>
    <x v="1"/>
    <x v="0"/>
  </r>
  <r>
    <x v="150"/>
    <x v="0"/>
    <x v="0"/>
    <x v="0"/>
    <x v="1"/>
    <x v="0"/>
    <x v="0"/>
    <x v="0"/>
    <x v="0"/>
    <x v="1"/>
    <x v="0"/>
    <x v="0"/>
    <x v="0"/>
    <x v="0"/>
    <x v="0"/>
    <x v="0"/>
    <x v="0"/>
    <x v="0"/>
    <x v="2"/>
    <x v="0"/>
    <x v="1"/>
    <x v="0"/>
    <x v="2"/>
    <x v="1"/>
    <x v="1"/>
    <x v="0"/>
  </r>
  <r>
    <x v="151"/>
    <x v="0"/>
    <x v="0"/>
    <x v="0"/>
    <x v="1"/>
    <x v="0"/>
    <x v="0"/>
    <x v="4"/>
    <x v="0"/>
    <x v="1"/>
    <x v="0"/>
    <x v="0"/>
    <x v="0"/>
    <x v="0"/>
    <x v="0"/>
    <x v="0"/>
    <x v="0"/>
    <x v="0"/>
    <x v="0"/>
    <x v="0"/>
    <x v="0"/>
    <x v="0"/>
    <x v="0"/>
    <x v="1"/>
    <x v="1"/>
    <x v="0"/>
  </r>
  <r>
    <x v="152"/>
    <x v="0"/>
    <x v="0"/>
    <x v="0"/>
    <x v="1"/>
    <x v="0"/>
    <x v="0"/>
    <x v="1"/>
    <x v="0"/>
    <x v="1"/>
    <x v="0"/>
    <x v="0"/>
    <x v="0"/>
    <x v="0"/>
    <x v="0"/>
    <x v="0"/>
    <x v="4"/>
    <x v="0"/>
    <x v="0"/>
    <x v="0"/>
    <x v="0"/>
    <x v="0"/>
    <x v="0"/>
    <x v="1"/>
    <x v="1"/>
    <x v="0"/>
  </r>
  <r>
    <x v="153"/>
    <x v="0"/>
    <x v="0"/>
    <x v="0"/>
    <x v="1"/>
    <x v="0"/>
    <x v="1"/>
    <x v="0"/>
    <x v="0"/>
    <x v="1"/>
    <x v="0"/>
    <x v="0"/>
    <x v="0"/>
    <x v="0"/>
    <x v="0"/>
    <x v="0"/>
    <x v="0"/>
    <x v="0"/>
    <x v="0"/>
    <x v="0"/>
    <x v="0"/>
    <x v="0"/>
    <x v="0"/>
    <x v="1"/>
    <x v="1"/>
    <x v="0"/>
  </r>
  <r>
    <x v="154"/>
    <x v="3"/>
    <x v="0"/>
    <x v="0"/>
    <x v="1"/>
    <x v="0"/>
    <x v="0"/>
    <x v="1"/>
    <x v="0"/>
    <x v="1"/>
    <x v="0"/>
    <x v="0"/>
    <x v="0"/>
    <x v="0"/>
    <x v="0"/>
    <x v="0"/>
    <x v="4"/>
    <x v="0"/>
    <x v="0"/>
    <x v="0"/>
    <x v="0"/>
    <x v="0"/>
    <x v="0"/>
    <x v="3"/>
    <x v="1"/>
    <x v="0"/>
  </r>
  <r>
    <x v="155"/>
    <x v="0"/>
    <x v="0"/>
    <x v="0"/>
    <x v="1"/>
    <x v="0"/>
    <x v="0"/>
    <x v="0"/>
    <x v="0"/>
    <x v="1"/>
    <x v="0"/>
    <x v="0"/>
    <x v="0"/>
    <x v="2"/>
    <x v="0"/>
    <x v="0"/>
    <x v="4"/>
    <x v="1"/>
    <x v="0"/>
    <x v="0"/>
    <x v="0"/>
    <x v="0"/>
    <x v="0"/>
    <x v="5"/>
    <x v="1"/>
    <x v="0"/>
  </r>
  <r>
    <x v="156"/>
    <x v="0"/>
    <x v="0"/>
    <x v="1"/>
    <x v="1"/>
    <x v="0"/>
    <x v="1"/>
    <x v="0"/>
    <x v="3"/>
    <x v="1"/>
    <x v="1"/>
    <x v="0"/>
    <x v="0"/>
    <x v="0"/>
    <x v="0"/>
    <x v="0"/>
    <x v="0"/>
    <x v="0"/>
    <x v="0"/>
    <x v="0"/>
    <x v="0"/>
    <x v="0"/>
    <x v="0"/>
    <x v="1"/>
    <x v="1"/>
    <x v="0"/>
  </r>
  <r>
    <x v="157"/>
    <x v="0"/>
    <x v="0"/>
    <x v="0"/>
    <x v="1"/>
    <x v="0"/>
    <x v="0"/>
    <x v="0"/>
    <x v="0"/>
    <x v="1"/>
    <x v="0"/>
    <x v="0"/>
    <x v="0"/>
    <x v="0"/>
    <x v="0"/>
    <x v="1"/>
    <x v="0"/>
    <x v="0"/>
    <x v="0"/>
    <x v="0"/>
    <x v="0"/>
    <x v="0"/>
    <x v="0"/>
    <x v="1"/>
    <x v="1"/>
    <x v="0"/>
  </r>
  <r>
    <x v="158"/>
    <x v="0"/>
    <x v="0"/>
    <x v="0"/>
    <x v="1"/>
    <x v="0"/>
    <x v="0"/>
    <x v="1"/>
    <x v="0"/>
    <x v="1"/>
    <x v="0"/>
    <x v="0"/>
    <x v="0"/>
    <x v="0"/>
    <x v="0"/>
    <x v="0"/>
    <x v="0"/>
    <x v="0"/>
    <x v="0"/>
    <x v="0"/>
    <x v="0"/>
    <x v="0"/>
    <x v="0"/>
    <x v="1"/>
    <x v="1"/>
    <x v="0"/>
  </r>
  <r>
    <x v="159"/>
    <x v="0"/>
    <x v="0"/>
    <x v="0"/>
    <x v="1"/>
    <x v="0"/>
    <x v="0"/>
    <x v="0"/>
    <x v="0"/>
    <x v="1"/>
    <x v="0"/>
    <x v="0"/>
    <x v="0"/>
    <x v="1"/>
    <x v="0"/>
    <x v="0"/>
    <x v="4"/>
    <x v="0"/>
    <x v="0"/>
    <x v="0"/>
    <x v="0"/>
    <x v="0"/>
    <x v="0"/>
    <x v="1"/>
    <x v="1"/>
    <x v="0"/>
  </r>
  <r>
    <x v="160"/>
    <x v="0"/>
    <x v="0"/>
    <x v="0"/>
    <x v="1"/>
    <x v="0"/>
    <x v="0"/>
    <x v="0"/>
    <x v="0"/>
    <x v="1"/>
    <x v="0"/>
    <x v="0"/>
    <x v="0"/>
    <x v="0"/>
    <x v="0"/>
    <x v="0"/>
    <x v="0"/>
    <x v="0"/>
    <x v="0"/>
    <x v="1"/>
    <x v="0"/>
    <x v="0"/>
    <x v="0"/>
    <x v="1"/>
    <x v="1"/>
    <x v="0"/>
  </r>
  <r>
    <x v="161"/>
    <x v="0"/>
    <x v="0"/>
    <x v="0"/>
    <x v="1"/>
    <x v="0"/>
    <x v="0"/>
    <x v="0"/>
    <x v="0"/>
    <x v="1"/>
    <x v="0"/>
    <x v="0"/>
    <x v="0"/>
    <x v="1"/>
    <x v="0"/>
    <x v="0"/>
    <x v="0"/>
    <x v="0"/>
    <x v="0"/>
    <x v="0"/>
    <x v="0"/>
    <x v="0"/>
    <x v="0"/>
    <x v="1"/>
    <x v="1"/>
    <x v="0"/>
  </r>
  <r>
    <x v="162"/>
    <x v="0"/>
    <x v="0"/>
    <x v="0"/>
    <x v="1"/>
    <x v="0"/>
    <x v="0"/>
    <x v="1"/>
    <x v="0"/>
    <x v="1"/>
    <x v="0"/>
    <x v="0"/>
    <x v="0"/>
    <x v="0"/>
    <x v="0"/>
    <x v="0"/>
    <x v="0"/>
    <x v="0"/>
    <x v="0"/>
    <x v="0"/>
    <x v="0"/>
    <x v="0"/>
    <x v="0"/>
    <x v="1"/>
    <x v="1"/>
    <x v="0"/>
  </r>
  <r>
    <x v="163"/>
    <x v="0"/>
    <x v="0"/>
    <x v="0"/>
    <x v="1"/>
    <x v="0"/>
    <x v="0"/>
    <x v="0"/>
    <x v="0"/>
    <x v="1"/>
    <x v="0"/>
    <x v="0"/>
    <x v="0"/>
    <x v="0"/>
    <x v="0"/>
    <x v="0"/>
    <x v="0"/>
    <x v="0"/>
    <x v="0"/>
    <x v="0"/>
    <x v="0"/>
    <x v="0"/>
    <x v="0"/>
    <x v="1"/>
    <x v="6"/>
    <x v="0"/>
  </r>
  <r>
    <x v="164"/>
    <x v="0"/>
    <x v="0"/>
    <x v="0"/>
    <x v="1"/>
    <x v="0"/>
    <x v="0"/>
    <x v="1"/>
    <x v="0"/>
    <x v="1"/>
    <x v="0"/>
    <x v="0"/>
    <x v="0"/>
    <x v="1"/>
    <x v="0"/>
    <x v="0"/>
    <x v="0"/>
    <x v="0"/>
    <x v="0"/>
    <x v="1"/>
    <x v="0"/>
    <x v="0"/>
    <x v="0"/>
    <x v="1"/>
    <x v="3"/>
    <x v="0"/>
  </r>
  <r>
    <x v="165"/>
    <x v="0"/>
    <x v="0"/>
    <x v="0"/>
    <x v="1"/>
    <x v="0"/>
    <x v="0"/>
    <x v="0"/>
    <x v="0"/>
    <x v="1"/>
    <x v="0"/>
    <x v="0"/>
    <x v="0"/>
    <x v="0"/>
    <x v="0"/>
    <x v="0"/>
    <x v="0"/>
    <x v="0"/>
    <x v="0"/>
    <x v="0"/>
    <x v="1"/>
    <x v="0"/>
    <x v="0"/>
    <x v="1"/>
    <x v="1"/>
    <x v="0"/>
  </r>
  <r>
    <x v="166"/>
    <x v="0"/>
    <x v="0"/>
    <x v="0"/>
    <x v="1"/>
    <x v="0"/>
    <x v="0"/>
    <x v="0"/>
    <x v="0"/>
    <x v="1"/>
    <x v="0"/>
    <x v="0"/>
    <x v="0"/>
    <x v="0"/>
    <x v="0"/>
    <x v="0"/>
    <x v="0"/>
    <x v="0"/>
    <x v="0"/>
    <x v="0"/>
    <x v="0"/>
    <x v="0"/>
    <x v="0"/>
    <x v="3"/>
    <x v="1"/>
    <x v="0"/>
  </r>
  <r>
    <x v="167"/>
    <x v="0"/>
    <x v="0"/>
    <x v="0"/>
    <x v="1"/>
    <x v="0"/>
    <x v="0"/>
    <x v="0"/>
    <x v="0"/>
    <x v="1"/>
    <x v="0"/>
    <x v="0"/>
    <x v="0"/>
    <x v="0"/>
    <x v="0"/>
    <x v="0"/>
    <x v="4"/>
    <x v="0"/>
    <x v="0"/>
    <x v="0"/>
    <x v="0"/>
    <x v="0"/>
    <x v="0"/>
    <x v="1"/>
    <x v="1"/>
    <x v="0"/>
  </r>
  <r>
    <x v="168"/>
    <x v="0"/>
    <x v="0"/>
    <x v="0"/>
    <x v="1"/>
    <x v="0"/>
    <x v="0"/>
    <x v="0"/>
    <x v="0"/>
    <x v="1"/>
    <x v="0"/>
    <x v="0"/>
    <x v="0"/>
    <x v="0"/>
    <x v="0"/>
    <x v="0"/>
    <x v="0"/>
    <x v="0"/>
    <x v="0"/>
    <x v="1"/>
    <x v="0"/>
    <x v="0"/>
    <x v="0"/>
    <x v="1"/>
    <x v="1"/>
    <x v="0"/>
  </r>
  <r>
    <x v="169"/>
    <x v="0"/>
    <x v="0"/>
    <x v="0"/>
    <x v="1"/>
    <x v="0"/>
    <x v="0"/>
    <x v="1"/>
    <x v="0"/>
    <x v="1"/>
    <x v="0"/>
    <x v="0"/>
    <x v="0"/>
    <x v="0"/>
    <x v="0"/>
    <x v="0"/>
    <x v="4"/>
    <x v="0"/>
    <x v="0"/>
    <x v="0"/>
    <x v="0"/>
    <x v="0"/>
    <x v="2"/>
    <x v="3"/>
    <x v="1"/>
    <x v="1"/>
  </r>
  <r>
    <x v="170"/>
    <x v="0"/>
    <x v="0"/>
    <x v="0"/>
    <x v="1"/>
    <x v="0"/>
    <x v="0"/>
    <x v="0"/>
    <x v="0"/>
    <x v="1"/>
    <x v="0"/>
    <x v="0"/>
    <x v="0"/>
    <x v="1"/>
    <x v="0"/>
    <x v="0"/>
    <x v="0"/>
    <x v="0"/>
    <x v="0"/>
    <x v="0"/>
    <x v="0"/>
    <x v="0"/>
    <x v="0"/>
    <x v="1"/>
    <x v="1"/>
    <x v="0"/>
  </r>
  <r>
    <x v="171"/>
    <x v="0"/>
    <x v="0"/>
    <x v="0"/>
    <x v="1"/>
    <x v="0"/>
    <x v="0"/>
    <x v="1"/>
    <x v="0"/>
    <x v="1"/>
    <x v="0"/>
    <x v="0"/>
    <x v="0"/>
    <x v="0"/>
    <x v="0"/>
    <x v="0"/>
    <x v="0"/>
    <x v="0"/>
    <x v="0"/>
    <x v="0"/>
    <x v="0"/>
    <x v="0"/>
    <x v="0"/>
    <x v="1"/>
    <x v="1"/>
    <x v="0"/>
  </r>
  <r>
    <x v="172"/>
    <x v="0"/>
    <x v="0"/>
    <x v="0"/>
    <x v="1"/>
    <x v="0"/>
    <x v="0"/>
    <x v="0"/>
    <x v="0"/>
    <x v="1"/>
    <x v="0"/>
    <x v="0"/>
    <x v="0"/>
    <x v="0"/>
    <x v="0"/>
    <x v="1"/>
    <x v="3"/>
    <x v="0"/>
    <x v="0"/>
    <x v="0"/>
    <x v="0"/>
    <x v="1"/>
    <x v="0"/>
    <x v="1"/>
    <x v="2"/>
    <x v="0"/>
  </r>
  <r>
    <x v="173"/>
    <x v="0"/>
    <x v="0"/>
    <x v="0"/>
    <x v="2"/>
    <x v="0"/>
    <x v="0"/>
    <x v="0"/>
    <x v="0"/>
    <x v="1"/>
    <x v="0"/>
    <x v="0"/>
    <x v="0"/>
    <x v="0"/>
    <x v="0"/>
    <x v="0"/>
    <x v="0"/>
    <x v="0"/>
    <x v="0"/>
    <x v="0"/>
    <x v="0"/>
    <x v="0"/>
    <x v="0"/>
    <x v="1"/>
    <x v="1"/>
    <x v="0"/>
  </r>
  <r>
    <x v="174"/>
    <x v="0"/>
    <x v="0"/>
    <x v="0"/>
    <x v="2"/>
    <x v="0"/>
    <x v="0"/>
    <x v="0"/>
    <x v="0"/>
    <x v="1"/>
    <x v="0"/>
    <x v="0"/>
    <x v="0"/>
    <x v="1"/>
    <x v="0"/>
    <x v="2"/>
    <x v="4"/>
    <x v="0"/>
    <x v="0"/>
    <x v="0"/>
    <x v="0"/>
    <x v="0"/>
    <x v="0"/>
    <x v="3"/>
    <x v="1"/>
    <x v="0"/>
  </r>
  <r>
    <x v="175"/>
    <x v="0"/>
    <x v="0"/>
    <x v="1"/>
    <x v="3"/>
    <x v="0"/>
    <x v="4"/>
    <x v="0"/>
    <x v="0"/>
    <x v="1"/>
    <x v="0"/>
    <x v="0"/>
    <x v="0"/>
    <x v="0"/>
    <x v="1"/>
    <x v="2"/>
    <x v="3"/>
    <x v="0"/>
    <x v="0"/>
    <x v="0"/>
    <x v="0"/>
    <x v="2"/>
    <x v="0"/>
    <x v="6"/>
    <x v="7"/>
    <x v="4"/>
  </r>
  <r>
    <x v="176"/>
    <x v="0"/>
    <x v="0"/>
    <x v="0"/>
    <x v="1"/>
    <x v="0"/>
    <x v="1"/>
    <x v="0"/>
    <x v="1"/>
    <x v="1"/>
    <x v="4"/>
    <x v="0"/>
    <x v="0"/>
    <x v="0"/>
    <x v="0"/>
    <x v="0"/>
    <x v="0"/>
    <x v="0"/>
    <x v="0"/>
    <x v="0"/>
    <x v="0"/>
    <x v="0"/>
    <x v="0"/>
    <x v="1"/>
    <x v="1"/>
    <x v="2"/>
  </r>
  <r>
    <x v="177"/>
    <x v="0"/>
    <x v="0"/>
    <x v="0"/>
    <x v="1"/>
    <x v="0"/>
    <x v="0"/>
    <x v="0"/>
    <x v="0"/>
    <x v="0"/>
    <x v="0"/>
    <x v="0"/>
    <x v="0"/>
    <x v="0"/>
    <x v="1"/>
    <x v="0"/>
    <x v="0"/>
    <x v="0"/>
    <x v="0"/>
    <x v="0"/>
    <x v="0"/>
    <x v="0"/>
    <x v="0"/>
    <x v="1"/>
    <x v="2"/>
    <x v="0"/>
  </r>
  <r>
    <x v="178"/>
    <x v="0"/>
    <x v="0"/>
    <x v="0"/>
    <x v="1"/>
    <x v="0"/>
    <x v="0"/>
    <x v="0"/>
    <x v="0"/>
    <x v="0"/>
    <x v="0"/>
    <x v="0"/>
    <x v="0"/>
    <x v="0"/>
    <x v="0"/>
    <x v="0"/>
    <x v="0"/>
    <x v="0"/>
    <x v="0"/>
    <x v="0"/>
    <x v="0"/>
    <x v="0"/>
    <x v="0"/>
    <x v="1"/>
    <x v="1"/>
    <x v="0"/>
  </r>
  <r>
    <x v="179"/>
    <x v="0"/>
    <x v="0"/>
    <x v="0"/>
    <x v="1"/>
    <x v="0"/>
    <x v="0"/>
    <x v="0"/>
    <x v="0"/>
    <x v="1"/>
    <x v="0"/>
    <x v="0"/>
    <x v="0"/>
    <x v="0"/>
    <x v="0"/>
    <x v="0"/>
    <x v="0"/>
    <x v="0"/>
    <x v="0"/>
    <x v="0"/>
    <x v="0"/>
    <x v="0"/>
    <x v="0"/>
    <x v="1"/>
    <x v="2"/>
    <x v="0"/>
  </r>
  <r>
    <x v="180"/>
    <x v="0"/>
    <x v="0"/>
    <x v="0"/>
    <x v="1"/>
    <x v="0"/>
    <x v="0"/>
    <x v="0"/>
    <x v="0"/>
    <x v="1"/>
    <x v="0"/>
    <x v="0"/>
    <x v="0"/>
    <x v="0"/>
    <x v="0"/>
    <x v="0"/>
    <x v="0"/>
    <x v="0"/>
    <x v="0"/>
    <x v="0"/>
    <x v="0"/>
    <x v="0"/>
    <x v="0"/>
    <x v="3"/>
    <x v="1"/>
    <x v="0"/>
  </r>
  <r>
    <x v="181"/>
    <x v="0"/>
    <x v="0"/>
    <x v="0"/>
    <x v="1"/>
    <x v="0"/>
    <x v="0"/>
    <x v="0"/>
    <x v="0"/>
    <x v="1"/>
    <x v="0"/>
    <x v="0"/>
    <x v="0"/>
    <x v="0"/>
    <x v="0"/>
    <x v="0"/>
    <x v="0"/>
    <x v="0"/>
    <x v="0"/>
    <x v="3"/>
    <x v="0"/>
    <x v="0"/>
    <x v="0"/>
    <x v="1"/>
    <x v="1"/>
    <x v="0"/>
  </r>
  <r>
    <x v="182"/>
    <x v="0"/>
    <x v="0"/>
    <x v="0"/>
    <x v="1"/>
    <x v="0"/>
    <x v="0"/>
    <x v="0"/>
    <x v="0"/>
    <x v="1"/>
    <x v="0"/>
    <x v="0"/>
    <x v="0"/>
    <x v="0"/>
    <x v="1"/>
    <x v="0"/>
    <x v="0"/>
    <x v="0"/>
    <x v="0"/>
    <x v="0"/>
    <x v="0"/>
    <x v="0"/>
    <x v="2"/>
    <x v="1"/>
    <x v="1"/>
    <x v="0"/>
  </r>
  <r>
    <x v="183"/>
    <x v="0"/>
    <x v="0"/>
    <x v="0"/>
    <x v="1"/>
    <x v="0"/>
    <x v="0"/>
    <x v="0"/>
    <x v="1"/>
    <x v="1"/>
    <x v="0"/>
    <x v="0"/>
    <x v="0"/>
    <x v="0"/>
    <x v="0"/>
    <x v="0"/>
    <x v="0"/>
    <x v="0"/>
    <x v="0"/>
    <x v="0"/>
    <x v="0"/>
    <x v="0"/>
    <x v="0"/>
    <x v="1"/>
    <x v="1"/>
    <x v="0"/>
  </r>
  <r>
    <x v="184"/>
    <x v="0"/>
    <x v="0"/>
    <x v="0"/>
    <x v="1"/>
    <x v="0"/>
    <x v="0"/>
    <x v="0"/>
    <x v="0"/>
    <x v="1"/>
    <x v="0"/>
    <x v="2"/>
    <x v="0"/>
    <x v="0"/>
    <x v="0"/>
    <x v="0"/>
    <x v="0"/>
    <x v="0"/>
    <x v="0"/>
    <x v="0"/>
    <x v="0"/>
    <x v="0"/>
    <x v="0"/>
    <x v="1"/>
    <x v="1"/>
    <x v="0"/>
  </r>
  <r>
    <x v="185"/>
    <x v="0"/>
    <x v="0"/>
    <x v="0"/>
    <x v="1"/>
    <x v="0"/>
    <x v="0"/>
    <x v="1"/>
    <x v="0"/>
    <x v="1"/>
    <x v="0"/>
    <x v="0"/>
    <x v="0"/>
    <x v="0"/>
    <x v="0"/>
    <x v="0"/>
    <x v="0"/>
    <x v="0"/>
    <x v="0"/>
    <x v="0"/>
    <x v="0"/>
    <x v="0"/>
    <x v="0"/>
    <x v="1"/>
    <x v="1"/>
    <x v="0"/>
  </r>
  <r>
    <x v="186"/>
    <x v="0"/>
    <x v="0"/>
    <x v="0"/>
    <x v="1"/>
    <x v="0"/>
    <x v="0"/>
    <x v="0"/>
    <x v="0"/>
    <x v="1"/>
    <x v="0"/>
    <x v="0"/>
    <x v="0"/>
    <x v="0"/>
    <x v="0"/>
    <x v="0"/>
    <x v="0"/>
    <x v="0"/>
    <x v="0"/>
    <x v="0"/>
    <x v="1"/>
    <x v="0"/>
    <x v="0"/>
    <x v="1"/>
    <x v="1"/>
    <x v="0"/>
  </r>
  <r>
    <x v="187"/>
    <x v="0"/>
    <x v="0"/>
    <x v="0"/>
    <x v="1"/>
    <x v="0"/>
    <x v="0"/>
    <x v="0"/>
    <x v="0"/>
    <x v="1"/>
    <x v="0"/>
    <x v="0"/>
    <x v="0"/>
    <x v="1"/>
    <x v="0"/>
    <x v="1"/>
    <x v="0"/>
    <x v="0"/>
    <x v="0"/>
    <x v="0"/>
    <x v="0"/>
    <x v="0"/>
    <x v="0"/>
    <x v="1"/>
    <x v="2"/>
    <x v="0"/>
  </r>
  <r>
    <x v="188"/>
    <x v="0"/>
    <x v="0"/>
    <x v="0"/>
    <x v="0"/>
    <x v="0"/>
    <x v="0"/>
    <x v="0"/>
    <x v="0"/>
    <x v="1"/>
    <x v="0"/>
    <x v="0"/>
    <x v="0"/>
    <x v="0"/>
    <x v="0"/>
    <x v="0"/>
    <x v="0"/>
    <x v="0"/>
    <x v="0"/>
    <x v="0"/>
    <x v="0"/>
    <x v="0"/>
    <x v="0"/>
    <x v="1"/>
    <x v="1"/>
    <x v="0"/>
  </r>
  <r>
    <x v="189"/>
    <x v="0"/>
    <x v="0"/>
    <x v="0"/>
    <x v="1"/>
    <x v="0"/>
    <x v="0"/>
    <x v="0"/>
    <x v="0"/>
    <x v="1"/>
    <x v="0"/>
    <x v="0"/>
    <x v="0"/>
    <x v="0"/>
    <x v="0"/>
    <x v="0"/>
    <x v="4"/>
    <x v="0"/>
    <x v="0"/>
    <x v="0"/>
    <x v="0"/>
    <x v="0"/>
    <x v="0"/>
    <x v="1"/>
    <x v="1"/>
    <x v="0"/>
  </r>
  <r>
    <x v="190"/>
    <x v="0"/>
    <x v="0"/>
    <x v="0"/>
    <x v="1"/>
    <x v="0"/>
    <x v="0"/>
    <x v="0"/>
    <x v="0"/>
    <x v="1"/>
    <x v="0"/>
    <x v="0"/>
    <x v="0"/>
    <x v="0"/>
    <x v="0"/>
    <x v="0"/>
    <x v="0"/>
    <x v="0"/>
    <x v="2"/>
    <x v="0"/>
    <x v="0"/>
    <x v="0"/>
    <x v="0"/>
    <x v="1"/>
    <x v="1"/>
    <x v="0"/>
  </r>
  <r>
    <x v="191"/>
    <x v="0"/>
    <x v="0"/>
    <x v="0"/>
    <x v="1"/>
    <x v="0"/>
    <x v="0"/>
    <x v="0"/>
    <x v="0"/>
    <x v="1"/>
    <x v="0"/>
    <x v="0"/>
    <x v="0"/>
    <x v="0"/>
    <x v="0"/>
    <x v="0"/>
    <x v="0"/>
    <x v="0"/>
    <x v="0"/>
    <x v="0"/>
    <x v="0"/>
    <x v="0"/>
    <x v="0"/>
    <x v="3"/>
    <x v="1"/>
    <x v="0"/>
  </r>
  <r>
    <x v="192"/>
    <x v="0"/>
    <x v="0"/>
    <x v="0"/>
    <x v="1"/>
    <x v="0"/>
    <x v="4"/>
    <x v="0"/>
    <x v="0"/>
    <x v="1"/>
    <x v="0"/>
    <x v="0"/>
    <x v="0"/>
    <x v="0"/>
    <x v="0"/>
    <x v="0"/>
    <x v="0"/>
    <x v="0"/>
    <x v="0"/>
    <x v="0"/>
    <x v="0"/>
    <x v="0"/>
    <x v="0"/>
    <x v="1"/>
    <x v="1"/>
    <x v="0"/>
  </r>
  <r>
    <x v="193"/>
    <x v="0"/>
    <x v="0"/>
    <x v="0"/>
    <x v="0"/>
    <x v="0"/>
    <x v="0"/>
    <x v="0"/>
    <x v="0"/>
    <x v="1"/>
    <x v="0"/>
    <x v="0"/>
    <x v="0"/>
    <x v="0"/>
    <x v="0"/>
    <x v="0"/>
    <x v="0"/>
    <x v="0"/>
    <x v="0"/>
    <x v="0"/>
    <x v="0"/>
    <x v="0"/>
    <x v="0"/>
    <x v="1"/>
    <x v="1"/>
    <x v="0"/>
  </r>
  <r>
    <x v="194"/>
    <x v="0"/>
    <x v="0"/>
    <x v="0"/>
    <x v="1"/>
    <x v="0"/>
    <x v="0"/>
    <x v="0"/>
    <x v="0"/>
    <x v="1"/>
    <x v="0"/>
    <x v="0"/>
    <x v="0"/>
    <x v="0"/>
    <x v="0"/>
    <x v="0"/>
    <x v="0"/>
    <x v="0"/>
    <x v="0"/>
    <x v="1"/>
    <x v="0"/>
    <x v="0"/>
    <x v="0"/>
    <x v="1"/>
    <x v="1"/>
    <x v="0"/>
  </r>
  <r>
    <x v="195"/>
    <x v="0"/>
    <x v="0"/>
    <x v="1"/>
    <x v="1"/>
    <x v="0"/>
    <x v="0"/>
    <x v="0"/>
    <x v="0"/>
    <x v="1"/>
    <x v="0"/>
    <x v="0"/>
    <x v="0"/>
    <x v="0"/>
    <x v="0"/>
    <x v="0"/>
    <x v="0"/>
    <x v="0"/>
    <x v="0"/>
    <x v="0"/>
    <x v="0"/>
    <x v="0"/>
    <x v="0"/>
    <x v="1"/>
    <x v="1"/>
    <x v="0"/>
  </r>
  <r>
    <x v="196"/>
    <x v="0"/>
    <x v="0"/>
    <x v="1"/>
    <x v="2"/>
    <x v="0"/>
    <x v="4"/>
    <x v="0"/>
    <x v="0"/>
    <x v="1"/>
    <x v="0"/>
    <x v="0"/>
    <x v="0"/>
    <x v="0"/>
    <x v="2"/>
    <x v="0"/>
    <x v="1"/>
    <x v="0"/>
    <x v="0"/>
    <x v="0"/>
    <x v="0"/>
    <x v="0"/>
    <x v="0"/>
    <x v="1"/>
    <x v="8"/>
    <x v="0"/>
  </r>
  <r>
    <x v="197"/>
    <x v="0"/>
    <x v="0"/>
    <x v="0"/>
    <x v="1"/>
    <x v="0"/>
    <x v="0"/>
    <x v="0"/>
    <x v="0"/>
    <x v="1"/>
    <x v="0"/>
    <x v="0"/>
    <x v="0"/>
    <x v="0"/>
    <x v="0"/>
    <x v="0"/>
    <x v="0"/>
    <x v="0"/>
    <x v="0"/>
    <x v="0"/>
    <x v="0"/>
    <x v="0"/>
    <x v="0"/>
    <x v="1"/>
    <x v="2"/>
    <x v="0"/>
  </r>
  <r>
    <x v="198"/>
    <x v="0"/>
    <x v="0"/>
    <x v="0"/>
    <x v="1"/>
    <x v="0"/>
    <x v="0"/>
    <x v="0"/>
    <x v="0"/>
    <x v="2"/>
    <x v="0"/>
    <x v="0"/>
    <x v="0"/>
    <x v="0"/>
    <x v="0"/>
    <x v="0"/>
    <x v="0"/>
    <x v="0"/>
    <x v="0"/>
    <x v="0"/>
    <x v="0"/>
    <x v="0"/>
    <x v="0"/>
    <x v="1"/>
    <x v="1"/>
    <x v="0"/>
  </r>
  <r>
    <x v="199"/>
    <x v="0"/>
    <x v="0"/>
    <x v="1"/>
    <x v="1"/>
    <x v="0"/>
    <x v="0"/>
    <x v="0"/>
    <x v="0"/>
    <x v="1"/>
    <x v="0"/>
    <x v="0"/>
    <x v="0"/>
    <x v="0"/>
    <x v="0"/>
    <x v="0"/>
    <x v="0"/>
    <x v="0"/>
    <x v="0"/>
    <x v="0"/>
    <x v="0"/>
    <x v="0"/>
    <x v="0"/>
    <x v="1"/>
    <x v="1"/>
    <x v="0"/>
  </r>
  <r>
    <x v="200"/>
    <x v="0"/>
    <x v="0"/>
    <x v="0"/>
    <x v="1"/>
    <x v="0"/>
    <x v="0"/>
    <x v="0"/>
    <x v="0"/>
    <x v="1"/>
    <x v="0"/>
    <x v="0"/>
    <x v="0"/>
    <x v="0"/>
    <x v="0"/>
    <x v="0"/>
    <x v="4"/>
    <x v="0"/>
    <x v="0"/>
    <x v="0"/>
    <x v="0"/>
    <x v="0"/>
    <x v="0"/>
    <x v="1"/>
    <x v="2"/>
    <x v="0"/>
  </r>
  <r>
    <x v="201"/>
    <x v="0"/>
    <x v="0"/>
    <x v="0"/>
    <x v="1"/>
    <x v="0"/>
    <x v="0"/>
    <x v="0"/>
    <x v="0"/>
    <x v="1"/>
    <x v="0"/>
    <x v="0"/>
    <x v="0"/>
    <x v="0"/>
    <x v="0"/>
    <x v="0"/>
    <x v="4"/>
    <x v="0"/>
    <x v="0"/>
    <x v="0"/>
    <x v="0"/>
    <x v="0"/>
    <x v="0"/>
    <x v="1"/>
    <x v="1"/>
    <x v="0"/>
  </r>
  <r>
    <x v="202"/>
    <x v="0"/>
    <x v="0"/>
    <x v="0"/>
    <x v="1"/>
    <x v="0"/>
    <x v="0"/>
    <x v="0"/>
    <x v="0"/>
    <x v="1"/>
    <x v="0"/>
    <x v="0"/>
    <x v="0"/>
    <x v="0"/>
    <x v="0"/>
    <x v="0"/>
    <x v="4"/>
    <x v="0"/>
    <x v="0"/>
    <x v="0"/>
    <x v="0"/>
    <x v="0"/>
    <x v="0"/>
    <x v="1"/>
    <x v="1"/>
    <x v="0"/>
  </r>
  <r>
    <x v="203"/>
    <x v="0"/>
    <x v="0"/>
    <x v="0"/>
    <x v="1"/>
    <x v="0"/>
    <x v="0"/>
    <x v="0"/>
    <x v="0"/>
    <x v="1"/>
    <x v="0"/>
    <x v="0"/>
    <x v="0"/>
    <x v="0"/>
    <x v="0"/>
    <x v="1"/>
    <x v="4"/>
    <x v="0"/>
    <x v="0"/>
    <x v="0"/>
    <x v="0"/>
    <x v="0"/>
    <x v="0"/>
    <x v="1"/>
    <x v="5"/>
    <x v="0"/>
  </r>
  <r>
    <x v="204"/>
    <x v="0"/>
    <x v="0"/>
    <x v="0"/>
    <x v="1"/>
    <x v="0"/>
    <x v="0"/>
    <x v="0"/>
    <x v="0"/>
    <x v="0"/>
    <x v="0"/>
    <x v="0"/>
    <x v="0"/>
    <x v="0"/>
    <x v="0"/>
    <x v="0"/>
    <x v="0"/>
    <x v="0"/>
    <x v="0"/>
    <x v="0"/>
    <x v="0"/>
    <x v="0"/>
    <x v="0"/>
    <x v="1"/>
    <x v="1"/>
    <x v="0"/>
  </r>
  <r>
    <x v="205"/>
    <x v="0"/>
    <x v="0"/>
    <x v="0"/>
    <x v="1"/>
    <x v="1"/>
    <x v="5"/>
    <x v="0"/>
    <x v="0"/>
    <x v="1"/>
    <x v="0"/>
    <x v="0"/>
    <x v="0"/>
    <x v="0"/>
    <x v="0"/>
    <x v="0"/>
    <x v="4"/>
    <x v="0"/>
    <x v="0"/>
    <x v="0"/>
    <x v="0"/>
    <x v="0"/>
    <x v="0"/>
    <x v="1"/>
    <x v="1"/>
    <x v="0"/>
  </r>
  <r>
    <x v="206"/>
    <x v="0"/>
    <x v="0"/>
    <x v="0"/>
    <x v="1"/>
    <x v="0"/>
    <x v="0"/>
    <x v="1"/>
    <x v="0"/>
    <x v="1"/>
    <x v="0"/>
    <x v="0"/>
    <x v="0"/>
    <x v="0"/>
    <x v="0"/>
    <x v="0"/>
    <x v="0"/>
    <x v="0"/>
    <x v="0"/>
    <x v="0"/>
    <x v="0"/>
    <x v="0"/>
    <x v="0"/>
    <x v="1"/>
    <x v="1"/>
    <x v="0"/>
  </r>
  <r>
    <x v="207"/>
    <x v="1"/>
    <x v="0"/>
    <x v="0"/>
    <x v="1"/>
    <x v="0"/>
    <x v="0"/>
    <x v="0"/>
    <x v="0"/>
    <x v="1"/>
    <x v="0"/>
    <x v="0"/>
    <x v="0"/>
    <x v="0"/>
    <x v="0"/>
    <x v="0"/>
    <x v="0"/>
    <x v="0"/>
    <x v="0"/>
    <x v="0"/>
    <x v="0"/>
    <x v="0"/>
    <x v="0"/>
    <x v="1"/>
    <x v="1"/>
    <x v="0"/>
  </r>
  <r>
    <x v="208"/>
    <x v="0"/>
    <x v="0"/>
    <x v="0"/>
    <x v="1"/>
    <x v="0"/>
    <x v="0"/>
    <x v="1"/>
    <x v="0"/>
    <x v="1"/>
    <x v="0"/>
    <x v="0"/>
    <x v="0"/>
    <x v="0"/>
    <x v="0"/>
    <x v="0"/>
    <x v="0"/>
    <x v="0"/>
    <x v="0"/>
    <x v="0"/>
    <x v="0"/>
    <x v="0"/>
    <x v="0"/>
    <x v="1"/>
    <x v="1"/>
    <x v="0"/>
  </r>
  <r>
    <x v="209"/>
    <x v="0"/>
    <x v="0"/>
    <x v="0"/>
    <x v="1"/>
    <x v="0"/>
    <x v="0"/>
    <x v="0"/>
    <x v="0"/>
    <x v="1"/>
    <x v="1"/>
    <x v="0"/>
    <x v="0"/>
    <x v="0"/>
    <x v="0"/>
    <x v="0"/>
    <x v="0"/>
    <x v="0"/>
    <x v="0"/>
    <x v="0"/>
    <x v="0"/>
    <x v="0"/>
    <x v="0"/>
    <x v="1"/>
    <x v="1"/>
    <x v="0"/>
  </r>
  <r>
    <x v="210"/>
    <x v="0"/>
    <x v="0"/>
    <x v="0"/>
    <x v="1"/>
    <x v="0"/>
    <x v="0"/>
    <x v="0"/>
    <x v="0"/>
    <x v="1"/>
    <x v="0"/>
    <x v="0"/>
    <x v="0"/>
    <x v="0"/>
    <x v="0"/>
    <x v="0"/>
    <x v="0"/>
    <x v="0"/>
    <x v="0"/>
    <x v="0"/>
    <x v="0"/>
    <x v="0"/>
    <x v="0"/>
    <x v="1"/>
    <x v="1"/>
    <x v="2"/>
  </r>
  <r>
    <x v="211"/>
    <x v="0"/>
    <x v="0"/>
    <x v="0"/>
    <x v="1"/>
    <x v="0"/>
    <x v="0"/>
    <x v="0"/>
    <x v="0"/>
    <x v="1"/>
    <x v="0"/>
    <x v="2"/>
    <x v="0"/>
    <x v="0"/>
    <x v="0"/>
    <x v="0"/>
    <x v="0"/>
    <x v="0"/>
    <x v="0"/>
    <x v="0"/>
    <x v="0"/>
    <x v="0"/>
    <x v="0"/>
    <x v="1"/>
    <x v="1"/>
    <x v="0"/>
  </r>
  <r>
    <x v="212"/>
    <x v="0"/>
    <x v="0"/>
    <x v="0"/>
    <x v="1"/>
    <x v="0"/>
    <x v="0"/>
    <x v="0"/>
    <x v="0"/>
    <x v="1"/>
    <x v="0"/>
    <x v="0"/>
    <x v="0"/>
    <x v="0"/>
    <x v="0"/>
    <x v="0"/>
    <x v="0"/>
    <x v="0"/>
    <x v="0"/>
    <x v="0"/>
    <x v="0"/>
    <x v="0"/>
    <x v="0"/>
    <x v="1"/>
    <x v="1"/>
    <x v="2"/>
  </r>
  <r>
    <x v="213"/>
    <x v="0"/>
    <x v="0"/>
    <x v="0"/>
    <x v="1"/>
    <x v="0"/>
    <x v="1"/>
    <x v="0"/>
    <x v="0"/>
    <x v="1"/>
    <x v="0"/>
    <x v="0"/>
    <x v="0"/>
    <x v="0"/>
    <x v="0"/>
    <x v="0"/>
    <x v="0"/>
    <x v="0"/>
    <x v="0"/>
    <x v="0"/>
    <x v="0"/>
    <x v="0"/>
    <x v="0"/>
    <x v="1"/>
    <x v="1"/>
    <x v="0"/>
  </r>
  <r>
    <x v="214"/>
    <x v="0"/>
    <x v="0"/>
    <x v="0"/>
    <x v="0"/>
    <x v="0"/>
    <x v="0"/>
    <x v="0"/>
    <x v="0"/>
    <x v="1"/>
    <x v="0"/>
    <x v="0"/>
    <x v="0"/>
    <x v="0"/>
    <x v="0"/>
    <x v="0"/>
    <x v="0"/>
    <x v="0"/>
    <x v="0"/>
    <x v="0"/>
    <x v="0"/>
    <x v="0"/>
    <x v="0"/>
    <x v="1"/>
    <x v="1"/>
    <x v="0"/>
  </r>
  <r>
    <x v="215"/>
    <x v="0"/>
    <x v="0"/>
    <x v="0"/>
    <x v="1"/>
    <x v="0"/>
    <x v="0"/>
    <x v="0"/>
    <x v="0"/>
    <x v="1"/>
    <x v="0"/>
    <x v="0"/>
    <x v="0"/>
    <x v="0"/>
    <x v="1"/>
    <x v="0"/>
    <x v="0"/>
    <x v="0"/>
    <x v="0"/>
    <x v="0"/>
    <x v="0"/>
    <x v="0"/>
    <x v="0"/>
    <x v="1"/>
    <x v="1"/>
    <x v="0"/>
  </r>
  <r>
    <x v="216"/>
    <x v="0"/>
    <x v="0"/>
    <x v="0"/>
    <x v="1"/>
    <x v="0"/>
    <x v="0"/>
    <x v="0"/>
    <x v="0"/>
    <x v="1"/>
    <x v="0"/>
    <x v="0"/>
    <x v="0"/>
    <x v="0"/>
    <x v="0"/>
    <x v="0"/>
    <x v="0"/>
    <x v="0"/>
    <x v="0"/>
    <x v="0"/>
    <x v="0"/>
    <x v="0"/>
    <x v="0"/>
    <x v="1"/>
    <x v="1"/>
    <x v="1"/>
  </r>
  <r>
    <x v="217"/>
    <x v="3"/>
    <x v="0"/>
    <x v="0"/>
    <x v="1"/>
    <x v="0"/>
    <x v="0"/>
    <x v="0"/>
    <x v="0"/>
    <x v="1"/>
    <x v="0"/>
    <x v="0"/>
    <x v="0"/>
    <x v="0"/>
    <x v="0"/>
    <x v="1"/>
    <x v="0"/>
    <x v="0"/>
    <x v="0"/>
    <x v="0"/>
    <x v="0"/>
    <x v="0"/>
    <x v="0"/>
    <x v="1"/>
    <x v="1"/>
    <x v="0"/>
  </r>
  <r>
    <x v="218"/>
    <x v="0"/>
    <x v="0"/>
    <x v="0"/>
    <x v="1"/>
    <x v="0"/>
    <x v="0"/>
    <x v="0"/>
    <x v="0"/>
    <x v="0"/>
    <x v="0"/>
    <x v="0"/>
    <x v="0"/>
    <x v="0"/>
    <x v="0"/>
    <x v="0"/>
    <x v="0"/>
    <x v="0"/>
    <x v="0"/>
    <x v="0"/>
    <x v="0"/>
    <x v="0"/>
    <x v="0"/>
    <x v="1"/>
    <x v="1"/>
    <x v="0"/>
  </r>
  <r>
    <x v="219"/>
    <x v="0"/>
    <x v="0"/>
    <x v="0"/>
    <x v="1"/>
    <x v="0"/>
    <x v="0"/>
    <x v="0"/>
    <x v="0"/>
    <x v="1"/>
    <x v="0"/>
    <x v="0"/>
    <x v="0"/>
    <x v="0"/>
    <x v="0"/>
    <x v="0"/>
    <x v="4"/>
    <x v="0"/>
    <x v="0"/>
    <x v="0"/>
    <x v="0"/>
    <x v="0"/>
    <x v="0"/>
    <x v="1"/>
    <x v="1"/>
    <x v="0"/>
  </r>
  <r>
    <x v="220"/>
    <x v="0"/>
    <x v="0"/>
    <x v="0"/>
    <x v="1"/>
    <x v="0"/>
    <x v="0"/>
    <x v="0"/>
    <x v="0"/>
    <x v="1"/>
    <x v="0"/>
    <x v="0"/>
    <x v="0"/>
    <x v="1"/>
    <x v="0"/>
    <x v="0"/>
    <x v="0"/>
    <x v="0"/>
    <x v="0"/>
    <x v="0"/>
    <x v="0"/>
    <x v="0"/>
    <x v="0"/>
    <x v="1"/>
    <x v="1"/>
    <x v="0"/>
  </r>
  <r>
    <x v="221"/>
    <x v="0"/>
    <x v="0"/>
    <x v="0"/>
    <x v="1"/>
    <x v="0"/>
    <x v="0"/>
    <x v="0"/>
    <x v="0"/>
    <x v="1"/>
    <x v="0"/>
    <x v="0"/>
    <x v="0"/>
    <x v="0"/>
    <x v="0"/>
    <x v="0"/>
    <x v="0"/>
    <x v="0"/>
    <x v="2"/>
    <x v="0"/>
    <x v="0"/>
    <x v="0"/>
    <x v="1"/>
    <x v="1"/>
    <x v="1"/>
    <x v="0"/>
  </r>
  <r>
    <x v="222"/>
    <x v="0"/>
    <x v="0"/>
    <x v="0"/>
    <x v="0"/>
    <x v="0"/>
    <x v="0"/>
    <x v="0"/>
    <x v="0"/>
    <x v="1"/>
    <x v="0"/>
    <x v="0"/>
    <x v="0"/>
    <x v="0"/>
    <x v="0"/>
    <x v="0"/>
    <x v="0"/>
    <x v="0"/>
    <x v="0"/>
    <x v="0"/>
    <x v="0"/>
    <x v="0"/>
    <x v="0"/>
    <x v="1"/>
    <x v="1"/>
    <x v="0"/>
  </r>
  <r>
    <x v="223"/>
    <x v="0"/>
    <x v="0"/>
    <x v="0"/>
    <x v="1"/>
    <x v="0"/>
    <x v="1"/>
    <x v="0"/>
    <x v="0"/>
    <x v="1"/>
    <x v="0"/>
    <x v="0"/>
    <x v="0"/>
    <x v="0"/>
    <x v="0"/>
    <x v="0"/>
    <x v="0"/>
    <x v="0"/>
    <x v="0"/>
    <x v="0"/>
    <x v="0"/>
    <x v="0"/>
    <x v="0"/>
    <x v="1"/>
    <x v="1"/>
    <x v="0"/>
  </r>
  <r>
    <x v="224"/>
    <x v="0"/>
    <x v="0"/>
    <x v="0"/>
    <x v="1"/>
    <x v="0"/>
    <x v="0"/>
    <x v="0"/>
    <x v="0"/>
    <x v="1"/>
    <x v="0"/>
    <x v="0"/>
    <x v="0"/>
    <x v="0"/>
    <x v="0"/>
    <x v="0"/>
    <x v="0"/>
    <x v="0"/>
    <x v="0"/>
    <x v="0"/>
    <x v="0"/>
    <x v="0"/>
    <x v="2"/>
    <x v="1"/>
    <x v="1"/>
    <x v="0"/>
  </r>
  <r>
    <x v="225"/>
    <x v="0"/>
    <x v="0"/>
    <x v="0"/>
    <x v="1"/>
    <x v="0"/>
    <x v="0"/>
    <x v="0"/>
    <x v="0"/>
    <x v="1"/>
    <x v="1"/>
    <x v="0"/>
    <x v="0"/>
    <x v="0"/>
    <x v="0"/>
    <x v="0"/>
    <x v="4"/>
    <x v="0"/>
    <x v="0"/>
    <x v="0"/>
    <x v="0"/>
    <x v="0"/>
    <x v="0"/>
    <x v="1"/>
    <x v="1"/>
    <x v="0"/>
  </r>
  <r>
    <x v="226"/>
    <x v="0"/>
    <x v="0"/>
    <x v="0"/>
    <x v="1"/>
    <x v="0"/>
    <x v="0"/>
    <x v="0"/>
    <x v="0"/>
    <x v="1"/>
    <x v="0"/>
    <x v="0"/>
    <x v="0"/>
    <x v="0"/>
    <x v="1"/>
    <x v="0"/>
    <x v="0"/>
    <x v="0"/>
    <x v="0"/>
    <x v="0"/>
    <x v="0"/>
    <x v="0"/>
    <x v="0"/>
    <x v="1"/>
    <x v="1"/>
    <x v="0"/>
  </r>
  <r>
    <x v="227"/>
    <x v="0"/>
    <x v="0"/>
    <x v="0"/>
    <x v="1"/>
    <x v="0"/>
    <x v="0"/>
    <x v="0"/>
    <x v="0"/>
    <x v="1"/>
    <x v="0"/>
    <x v="0"/>
    <x v="0"/>
    <x v="0"/>
    <x v="0"/>
    <x v="0"/>
    <x v="0"/>
    <x v="0"/>
    <x v="0"/>
    <x v="0"/>
    <x v="0"/>
    <x v="0"/>
    <x v="0"/>
    <x v="1"/>
    <x v="1"/>
    <x v="2"/>
  </r>
  <r>
    <x v="228"/>
    <x v="0"/>
    <x v="0"/>
    <x v="0"/>
    <x v="1"/>
    <x v="0"/>
    <x v="0"/>
    <x v="0"/>
    <x v="0"/>
    <x v="1"/>
    <x v="0"/>
    <x v="0"/>
    <x v="0"/>
    <x v="0"/>
    <x v="0"/>
    <x v="0"/>
    <x v="0"/>
    <x v="0"/>
    <x v="2"/>
    <x v="0"/>
    <x v="0"/>
    <x v="0"/>
    <x v="0"/>
    <x v="1"/>
    <x v="1"/>
    <x v="0"/>
  </r>
  <r>
    <x v="229"/>
    <x v="0"/>
    <x v="0"/>
    <x v="0"/>
    <x v="1"/>
    <x v="0"/>
    <x v="0"/>
    <x v="0"/>
    <x v="0"/>
    <x v="1"/>
    <x v="0"/>
    <x v="0"/>
    <x v="0"/>
    <x v="0"/>
    <x v="0"/>
    <x v="0"/>
    <x v="0"/>
    <x v="0"/>
    <x v="0"/>
    <x v="0"/>
    <x v="0"/>
    <x v="0"/>
    <x v="0"/>
    <x v="1"/>
    <x v="1"/>
    <x v="1"/>
  </r>
  <r>
    <x v="230"/>
    <x v="0"/>
    <x v="0"/>
    <x v="0"/>
    <x v="1"/>
    <x v="0"/>
    <x v="0"/>
    <x v="0"/>
    <x v="0"/>
    <x v="1"/>
    <x v="0"/>
    <x v="0"/>
    <x v="0"/>
    <x v="0"/>
    <x v="0"/>
    <x v="0"/>
    <x v="0"/>
    <x v="0"/>
    <x v="0"/>
    <x v="1"/>
    <x v="0"/>
    <x v="0"/>
    <x v="0"/>
    <x v="1"/>
    <x v="1"/>
    <x v="0"/>
  </r>
  <r>
    <x v="231"/>
    <x v="0"/>
    <x v="0"/>
    <x v="0"/>
    <x v="1"/>
    <x v="0"/>
    <x v="0"/>
    <x v="0"/>
    <x v="0"/>
    <x v="1"/>
    <x v="0"/>
    <x v="0"/>
    <x v="0"/>
    <x v="0"/>
    <x v="0"/>
    <x v="0"/>
    <x v="3"/>
    <x v="0"/>
    <x v="0"/>
    <x v="0"/>
    <x v="0"/>
    <x v="0"/>
    <x v="0"/>
    <x v="1"/>
    <x v="1"/>
    <x v="0"/>
  </r>
  <r>
    <x v="232"/>
    <x v="0"/>
    <x v="0"/>
    <x v="0"/>
    <x v="1"/>
    <x v="0"/>
    <x v="0"/>
    <x v="0"/>
    <x v="0"/>
    <x v="1"/>
    <x v="0"/>
    <x v="0"/>
    <x v="0"/>
    <x v="0"/>
    <x v="0"/>
    <x v="0"/>
    <x v="0"/>
    <x v="0"/>
    <x v="0"/>
    <x v="0"/>
    <x v="0"/>
    <x v="0"/>
    <x v="0"/>
    <x v="3"/>
    <x v="1"/>
    <x v="0"/>
  </r>
  <r>
    <x v="233"/>
    <x v="0"/>
    <x v="0"/>
    <x v="0"/>
    <x v="1"/>
    <x v="0"/>
    <x v="0"/>
    <x v="0"/>
    <x v="0"/>
    <x v="1"/>
    <x v="0"/>
    <x v="0"/>
    <x v="0"/>
    <x v="0"/>
    <x v="1"/>
    <x v="0"/>
    <x v="0"/>
    <x v="0"/>
    <x v="0"/>
    <x v="0"/>
    <x v="0"/>
    <x v="0"/>
    <x v="0"/>
    <x v="1"/>
    <x v="1"/>
    <x v="0"/>
  </r>
  <r>
    <x v="234"/>
    <x v="0"/>
    <x v="0"/>
    <x v="0"/>
    <x v="1"/>
    <x v="0"/>
    <x v="1"/>
    <x v="0"/>
    <x v="0"/>
    <x v="1"/>
    <x v="0"/>
    <x v="0"/>
    <x v="0"/>
    <x v="0"/>
    <x v="0"/>
    <x v="0"/>
    <x v="0"/>
    <x v="0"/>
    <x v="0"/>
    <x v="0"/>
    <x v="0"/>
    <x v="0"/>
    <x v="0"/>
    <x v="1"/>
    <x v="1"/>
    <x v="0"/>
  </r>
  <r>
    <x v="235"/>
    <x v="0"/>
    <x v="0"/>
    <x v="0"/>
    <x v="1"/>
    <x v="0"/>
    <x v="0"/>
    <x v="0"/>
    <x v="0"/>
    <x v="1"/>
    <x v="0"/>
    <x v="0"/>
    <x v="0"/>
    <x v="0"/>
    <x v="1"/>
    <x v="0"/>
    <x v="0"/>
    <x v="0"/>
    <x v="0"/>
    <x v="0"/>
    <x v="0"/>
    <x v="0"/>
    <x v="0"/>
    <x v="1"/>
    <x v="1"/>
    <x v="0"/>
  </r>
  <r>
    <x v="236"/>
    <x v="0"/>
    <x v="0"/>
    <x v="0"/>
    <x v="1"/>
    <x v="0"/>
    <x v="0"/>
    <x v="0"/>
    <x v="1"/>
    <x v="1"/>
    <x v="0"/>
    <x v="0"/>
    <x v="0"/>
    <x v="0"/>
    <x v="0"/>
    <x v="0"/>
    <x v="0"/>
    <x v="0"/>
    <x v="0"/>
    <x v="0"/>
    <x v="0"/>
    <x v="0"/>
    <x v="0"/>
    <x v="1"/>
    <x v="6"/>
    <x v="0"/>
  </r>
  <r>
    <x v="237"/>
    <x v="0"/>
    <x v="0"/>
    <x v="0"/>
    <x v="1"/>
    <x v="0"/>
    <x v="0"/>
    <x v="0"/>
    <x v="0"/>
    <x v="1"/>
    <x v="0"/>
    <x v="0"/>
    <x v="0"/>
    <x v="0"/>
    <x v="0"/>
    <x v="0"/>
    <x v="4"/>
    <x v="0"/>
    <x v="0"/>
    <x v="0"/>
    <x v="0"/>
    <x v="0"/>
    <x v="0"/>
    <x v="1"/>
    <x v="1"/>
    <x v="0"/>
  </r>
  <r>
    <x v="238"/>
    <x v="0"/>
    <x v="0"/>
    <x v="0"/>
    <x v="1"/>
    <x v="0"/>
    <x v="0"/>
    <x v="0"/>
    <x v="0"/>
    <x v="1"/>
    <x v="0"/>
    <x v="0"/>
    <x v="0"/>
    <x v="0"/>
    <x v="0"/>
    <x v="2"/>
    <x v="3"/>
    <x v="0"/>
    <x v="0"/>
    <x v="0"/>
    <x v="0"/>
    <x v="0"/>
    <x v="0"/>
    <x v="1"/>
    <x v="1"/>
    <x v="0"/>
  </r>
  <r>
    <x v="239"/>
    <x v="3"/>
    <x v="0"/>
    <x v="0"/>
    <x v="1"/>
    <x v="0"/>
    <x v="0"/>
    <x v="0"/>
    <x v="0"/>
    <x v="1"/>
    <x v="0"/>
    <x v="0"/>
    <x v="0"/>
    <x v="0"/>
    <x v="0"/>
    <x v="0"/>
    <x v="0"/>
    <x v="0"/>
    <x v="0"/>
    <x v="0"/>
    <x v="0"/>
    <x v="0"/>
    <x v="0"/>
    <x v="1"/>
    <x v="1"/>
    <x v="0"/>
  </r>
  <r>
    <x v="240"/>
    <x v="0"/>
    <x v="0"/>
    <x v="0"/>
    <x v="1"/>
    <x v="0"/>
    <x v="0"/>
    <x v="0"/>
    <x v="0"/>
    <x v="1"/>
    <x v="0"/>
    <x v="0"/>
    <x v="0"/>
    <x v="0"/>
    <x v="0"/>
    <x v="0"/>
    <x v="2"/>
    <x v="0"/>
    <x v="0"/>
    <x v="0"/>
    <x v="0"/>
    <x v="0"/>
    <x v="0"/>
    <x v="1"/>
    <x v="1"/>
    <x v="0"/>
  </r>
  <r>
    <x v="241"/>
    <x v="0"/>
    <x v="0"/>
    <x v="0"/>
    <x v="1"/>
    <x v="0"/>
    <x v="0"/>
    <x v="0"/>
    <x v="0"/>
    <x v="1"/>
    <x v="0"/>
    <x v="0"/>
    <x v="0"/>
    <x v="0"/>
    <x v="0"/>
    <x v="0"/>
    <x v="4"/>
    <x v="0"/>
    <x v="0"/>
    <x v="3"/>
    <x v="0"/>
    <x v="0"/>
    <x v="0"/>
    <x v="1"/>
    <x v="1"/>
    <x v="0"/>
  </r>
  <r>
    <x v="242"/>
    <x v="0"/>
    <x v="0"/>
    <x v="0"/>
    <x v="4"/>
    <x v="0"/>
    <x v="0"/>
    <x v="0"/>
    <x v="0"/>
    <x v="1"/>
    <x v="0"/>
    <x v="0"/>
    <x v="0"/>
    <x v="0"/>
    <x v="0"/>
    <x v="0"/>
    <x v="0"/>
    <x v="0"/>
    <x v="0"/>
    <x v="0"/>
    <x v="0"/>
    <x v="0"/>
    <x v="0"/>
    <x v="0"/>
    <x v="1"/>
    <x v="0"/>
  </r>
  <r>
    <x v="243"/>
    <x v="0"/>
    <x v="0"/>
    <x v="0"/>
    <x v="0"/>
    <x v="0"/>
    <x v="0"/>
    <x v="0"/>
    <x v="0"/>
    <x v="1"/>
    <x v="0"/>
    <x v="0"/>
    <x v="0"/>
    <x v="0"/>
    <x v="0"/>
    <x v="0"/>
    <x v="0"/>
    <x v="0"/>
    <x v="0"/>
    <x v="0"/>
    <x v="0"/>
    <x v="0"/>
    <x v="0"/>
    <x v="1"/>
    <x v="1"/>
    <x v="0"/>
  </r>
  <r>
    <x v="244"/>
    <x v="0"/>
    <x v="0"/>
    <x v="0"/>
    <x v="1"/>
    <x v="0"/>
    <x v="0"/>
    <x v="0"/>
    <x v="0"/>
    <x v="1"/>
    <x v="0"/>
    <x v="0"/>
    <x v="0"/>
    <x v="0"/>
    <x v="0"/>
    <x v="0"/>
    <x v="0"/>
    <x v="0"/>
    <x v="0"/>
    <x v="0"/>
    <x v="0"/>
    <x v="0"/>
    <x v="0"/>
    <x v="1"/>
    <x v="1"/>
    <x v="1"/>
  </r>
  <r>
    <x v="245"/>
    <x v="0"/>
    <x v="0"/>
    <x v="0"/>
    <x v="1"/>
    <x v="0"/>
    <x v="0"/>
    <x v="0"/>
    <x v="0"/>
    <x v="1"/>
    <x v="0"/>
    <x v="0"/>
    <x v="0"/>
    <x v="0"/>
    <x v="0"/>
    <x v="0"/>
    <x v="0"/>
    <x v="0"/>
    <x v="0"/>
    <x v="0"/>
    <x v="0"/>
    <x v="0"/>
    <x v="0"/>
    <x v="1"/>
    <x v="3"/>
    <x v="0"/>
  </r>
  <r>
    <x v="246"/>
    <x v="0"/>
    <x v="0"/>
    <x v="0"/>
    <x v="1"/>
    <x v="0"/>
    <x v="0"/>
    <x v="0"/>
    <x v="0"/>
    <x v="1"/>
    <x v="0"/>
    <x v="0"/>
    <x v="0"/>
    <x v="0"/>
    <x v="0"/>
    <x v="0"/>
    <x v="4"/>
    <x v="0"/>
    <x v="0"/>
    <x v="0"/>
    <x v="0"/>
    <x v="0"/>
    <x v="0"/>
    <x v="1"/>
    <x v="1"/>
    <x v="0"/>
  </r>
  <r>
    <x v="247"/>
    <x v="0"/>
    <x v="0"/>
    <x v="0"/>
    <x v="1"/>
    <x v="0"/>
    <x v="0"/>
    <x v="0"/>
    <x v="0"/>
    <x v="1"/>
    <x v="0"/>
    <x v="0"/>
    <x v="0"/>
    <x v="0"/>
    <x v="0"/>
    <x v="0"/>
    <x v="0"/>
    <x v="0"/>
    <x v="0"/>
    <x v="1"/>
    <x v="0"/>
    <x v="0"/>
    <x v="0"/>
    <x v="1"/>
    <x v="2"/>
    <x v="0"/>
  </r>
  <r>
    <x v="248"/>
    <x v="0"/>
    <x v="0"/>
    <x v="0"/>
    <x v="1"/>
    <x v="0"/>
    <x v="0"/>
    <x v="0"/>
    <x v="0"/>
    <x v="1"/>
    <x v="0"/>
    <x v="0"/>
    <x v="0"/>
    <x v="0"/>
    <x v="0"/>
    <x v="0"/>
    <x v="0"/>
    <x v="0"/>
    <x v="0"/>
    <x v="1"/>
    <x v="0"/>
    <x v="0"/>
    <x v="0"/>
    <x v="1"/>
    <x v="1"/>
    <x v="0"/>
  </r>
  <r>
    <x v="249"/>
    <x v="0"/>
    <x v="0"/>
    <x v="0"/>
    <x v="1"/>
    <x v="0"/>
    <x v="0"/>
    <x v="0"/>
    <x v="1"/>
    <x v="1"/>
    <x v="0"/>
    <x v="0"/>
    <x v="0"/>
    <x v="0"/>
    <x v="0"/>
    <x v="0"/>
    <x v="0"/>
    <x v="0"/>
    <x v="0"/>
    <x v="0"/>
    <x v="0"/>
    <x v="0"/>
    <x v="0"/>
    <x v="1"/>
    <x v="1"/>
    <x v="0"/>
  </r>
  <r>
    <x v="250"/>
    <x v="0"/>
    <x v="0"/>
    <x v="1"/>
    <x v="1"/>
    <x v="0"/>
    <x v="0"/>
    <x v="0"/>
    <x v="0"/>
    <x v="1"/>
    <x v="0"/>
    <x v="0"/>
    <x v="0"/>
    <x v="0"/>
    <x v="0"/>
    <x v="0"/>
    <x v="0"/>
    <x v="0"/>
    <x v="0"/>
    <x v="0"/>
    <x v="0"/>
    <x v="0"/>
    <x v="0"/>
    <x v="3"/>
    <x v="1"/>
    <x v="0"/>
  </r>
  <r>
    <x v="251"/>
    <x v="0"/>
    <x v="0"/>
    <x v="0"/>
    <x v="1"/>
    <x v="0"/>
    <x v="0"/>
    <x v="0"/>
    <x v="0"/>
    <x v="1"/>
    <x v="0"/>
    <x v="0"/>
    <x v="0"/>
    <x v="0"/>
    <x v="0"/>
    <x v="1"/>
    <x v="0"/>
    <x v="0"/>
    <x v="0"/>
    <x v="0"/>
    <x v="0"/>
    <x v="0"/>
    <x v="0"/>
    <x v="1"/>
    <x v="1"/>
    <x v="0"/>
  </r>
  <r>
    <x v="252"/>
    <x v="0"/>
    <x v="0"/>
    <x v="0"/>
    <x v="1"/>
    <x v="0"/>
    <x v="0"/>
    <x v="1"/>
    <x v="0"/>
    <x v="1"/>
    <x v="0"/>
    <x v="0"/>
    <x v="0"/>
    <x v="0"/>
    <x v="0"/>
    <x v="0"/>
    <x v="0"/>
    <x v="0"/>
    <x v="0"/>
    <x v="0"/>
    <x v="0"/>
    <x v="0"/>
    <x v="0"/>
    <x v="1"/>
    <x v="1"/>
    <x v="0"/>
  </r>
  <r>
    <x v="253"/>
    <x v="0"/>
    <x v="0"/>
    <x v="0"/>
    <x v="1"/>
    <x v="0"/>
    <x v="0"/>
    <x v="1"/>
    <x v="0"/>
    <x v="1"/>
    <x v="0"/>
    <x v="0"/>
    <x v="0"/>
    <x v="0"/>
    <x v="0"/>
    <x v="0"/>
    <x v="0"/>
    <x v="0"/>
    <x v="0"/>
    <x v="0"/>
    <x v="0"/>
    <x v="0"/>
    <x v="0"/>
    <x v="1"/>
    <x v="1"/>
    <x v="0"/>
  </r>
  <r>
    <x v="254"/>
    <x v="0"/>
    <x v="0"/>
    <x v="0"/>
    <x v="1"/>
    <x v="0"/>
    <x v="0"/>
    <x v="0"/>
    <x v="0"/>
    <x v="1"/>
    <x v="0"/>
    <x v="0"/>
    <x v="0"/>
    <x v="0"/>
    <x v="0"/>
    <x v="1"/>
    <x v="0"/>
    <x v="0"/>
    <x v="0"/>
    <x v="0"/>
    <x v="0"/>
    <x v="0"/>
    <x v="0"/>
    <x v="1"/>
    <x v="1"/>
    <x v="0"/>
  </r>
  <r>
    <x v="255"/>
    <x v="0"/>
    <x v="0"/>
    <x v="0"/>
    <x v="1"/>
    <x v="0"/>
    <x v="0"/>
    <x v="0"/>
    <x v="0"/>
    <x v="1"/>
    <x v="0"/>
    <x v="0"/>
    <x v="0"/>
    <x v="0"/>
    <x v="0"/>
    <x v="0"/>
    <x v="0"/>
    <x v="0"/>
    <x v="2"/>
    <x v="0"/>
    <x v="0"/>
    <x v="0"/>
    <x v="0"/>
    <x v="1"/>
    <x v="1"/>
    <x v="0"/>
  </r>
  <r>
    <x v="256"/>
    <x v="0"/>
    <x v="0"/>
    <x v="0"/>
    <x v="1"/>
    <x v="0"/>
    <x v="0"/>
    <x v="0"/>
    <x v="0"/>
    <x v="1"/>
    <x v="0"/>
    <x v="0"/>
    <x v="0"/>
    <x v="0"/>
    <x v="0"/>
    <x v="0"/>
    <x v="0"/>
    <x v="0"/>
    <x v="0"/>
    <x v="0"/>
    <x v="1"/>
    <x v="0"/>
    <x v="0"/>
    <x v="1"/>
    <x v="2"/>
    <x v="0"/>
  </r>
  <r>
    <x v="257"/>
    <x v="0"/>
    <x v="0"/>
    <x v="0"/>
    <x v="1"/>
    <x v="0"/>
    <x v="0"/>
    <x v="0"/>
    <x v="0"/>
    <x v="1"/>
    <x v="0"/>
    <x v="0"/>
    <x v="0"/>
    <x v="0"/>
    <x v="0"/>
    <x v="0"/>
    <x v="0"/>
    <x v="0"/>
    <x v="2"/>
    <x v="0"/>
    <x v="0"/>
    <x v="0"/>
    <x v="0"/>
    <x v="1"/>
    <x v="1"/>
    <x v="0"/>
  </r>
  <r>
    <x v="258"/>
    <x v="0"/>
    <x v="0"/>
    <x v="0"/>
    <x v="1"/>
    <x v="0"/>
    <x v="0"/>
    <x v="0"/>
    <x v="0"/>
    <x v="1"/>
    <x v="0"/>
    <x v="0"/>
    <x v="0"/>
    <x v="0"/>
    <x v="0"/>
    <x v="1"/>
    <x v="0"/>
    <x v="0"/>
    <x v="0"/>
    <x v="1"/>
    <x v="0"/>
    <x v="0"/>
    <x v="0"/>
    <x v="1"/>
    <x v="1"/>
    <x v="0"/>
  </r>
  <r>
    <x v="259"/>
    <x v="0"/>
    <x v="0"/>
    <x v="0"/>
    <x v="1"/>
    <x v="0"/>
    <x v="0"/>
    <x v="0"/>
    <x v="0"/>
    <x v="1"/>
    <x v="4"/>
    <x v="0"/>
    <x v="0"/>
    <x v="0"/>
    <x v="0"/>
    <x v="0"/>
    <x v="0"/>
    <x v="0"/>
    <x v="0"/>
    <x v="0"/>
    <x v="0"/>
    <x v="0"/>
    <x v="0"/>
    <x v="1"/>
    <x v="1"/>
    <x v="0"/>
  </r>
  <r>
    <x v="260"/>
    <x v="0"/>
    <x v="0"/>
    <x v="0"/>
    <x v="1"/>
    <x v="0"/>
    <x v="0"/>
    <x v="0"/>
    <x v="0"/>
    <x v="1"/>
    <x v="0"/>
    <x v="1"/>
    <x v="0"/>
    <x v="0"/>
    <x v="0"/>
    <x v="0"/>
    <x v="0"/>
    <x v="0"/>
    <x v="0"/>
    <x v="0"/>
    <x v="0"/>
    <x v="0"/>
    <x v="0"/>
    <x v="1"/>
    <x v="1"/>
    <x v="0"/>
  </r>
  <r>
    <x v="261"/>
    <x v="0"/>
    <x v="0"/>
    <x v="0"/>
    <x v="1"/>
    <x v="0"/>
    <x v="0"/>
    <x v="0"/>
    <x v="0"/>
    <x v="1"/>
    <x v="0"/>
    <x v="0"/>
    <x v="0"/>
    <x v="0"/>
    <x v="0"/>
    <x v="0"/>
    <x v="4"/>
    <x v="0"/>
    <x v="0"/>
    <x v="0"/>
    <x v="0"/>
    <x v="0"/>
    <x v="0"/>
    <x v="1"/>
    <x v="2"/>
    <x v="0"/>
  </r>
  <r>
    <x v="262"/>
    <x v="0"/>
    <x v="0"/>
    <x v="0"/>
    <x v="1"/>
    <x v="0"/>
    <x v="0"/>
    <x v="0"/>
    <x v="0"/>
    <x v="1"/>
    <x v="0"/>
    <x v="0"/>
    <x v="0"/>
    <x v="0"/>
    <x v="1"/>
    <x v="0"/>
    <x v="0"/>
    <x v="0"/>
    <x v="0"/>
    <x v="0"/>
    <x v="0"/>
    <x v="0"/>
    <x v="0"/>
    <x v="1"/>
    <x v="1"/>
    <x v="0"/>
  </r>
  <r>
    <x v="263"/>
    <x v="0"/>
    <x v="0"/>
    <x v="0"/>
    <x v="1"/>
    <x v="0"/>
    <x v="1"/>
    <x v="0"/>
    <x v="0"/>
    <x v="1"/>
    <x v="0"/>
    <x v="0"/>
    <x v="0"/>
    <x v="0"/>
    <x v="0"/>
    <x v="0"/>
    <x v="0"/>
    <x v="0"/>
    <x v="0"/>
    <x v="0"/>
    <x v="0"/>
    <x v="0"/>
    <x v="0"/>
    <x v="1"/>
    <x v="1"/>
    <x v="0"/>
  </r>
  <r>
    <x v="264"/>
    <x v="0"/>
    <x v="0"/>
    <x v="0"/>
    <x v="0"/>
    <x v="0"/>
    <x v="0"/>
    <x v="0"/>
    <x v="0"/>
    <x v="1"/>
    <x v="0"/>
    <x v="0"/>
    <x v="0"/>
    <x v="0"/>
    <x v="0"/>
    <x v="0"/>
    <x v="0"/>
    <x v="0"/>
    <x v="0"/>
    <x v="0"/>
    <x v="0"/>
    <x v="0"/>
    <x v="0"/>
    <x v="1"/>
    <x v="1"/>
    <x v="0"/>
  </r>
  <r>
    <x v="265"/>
    <x v="0"/>
    <x v="0"/>
    <x v="0"/>
    <x v="1"/>
    <x v="0"/>
    <x v="0"/>
    <x v="0"/>
    <x v="0"/>
    <x v="0"/>
    <x v="0"/>
    <x v="0"/>
    <x v="0"/>
    <x v="0"/>
    <x v="0"/>
    <x v="0"/>
    <x v="0"/>
    <x v="0"/>
    <x v="0"/>
    <x v="0"/>
    <x v="0"/>
    <x v="0"/>
    <x v="0"/>
    <x v="1"/>
    <x v="1"/>
    <x v="0"/>
  </r>
  <r>
    <x v="266"/>
    <x v="0"/>
    <x v="0"/>
    <x v="0"/>
    <x v="1"/>
    <x v="0"/>
    <x v="0"/>
    <x v="0"/>
    <x v="0"/>
    <x v="1"/>
    <x v="0"/>
    <x v="0"/>
    <x v="0"/>
    <x v="0"/>
    <x v="0"/>
    <x v="0"/>
    <x v="4"/>
    <x v="0"/>
    <x v="0"/>
    <x v="0"/>
    <x v="0"/>
    <x v="0"/>
    <x v="0"/>
    <x v="1"/>
    <x v="1"/>
    <x v="0"/>
  </r>
  <r>
    <x v="267"/>
    <x v="0"/>
    <x v="0"/>
    <x v="0"/>
    <x v="1"/>
    <x v="0"/>
    <x v="0"/>
    <x v="0"/>
    <x v="0"/>
    <x v="1"/>
    <x v="0"/>
    <x v="0"/>
    <x v="0"/>
    <x v="0"/>
    <x v="0"/>
    <x v="0"/>
    <x v="0"/>
    <x v="1"/>
    <x v="0"/>
    <x v="0"/>
    <x v="0"/>
    <x v="0"/>
    <x v="0"/>
    <x v="1"/>
    <x v="1"/>
    <x v="0"/>
  </r>
  <r>
    <x v="268"/>
    <x v="0"/>
    <x v="0"/>
    <x v="1"/>
    <x v="1"/>
    <x v="0"/>
    <x v="0"/>
    <x v="0"/>
    <x v="0"/>
    <x v="1"/>
    <x v="0"/>
    <x v="0"/>
    <x v="0"/>
    <x v="0"/>
    <x v="0"/>
    <x v="0"/>
    <x v="0"/>
    <x v="0"/>
    <x v="0"/>
    <x v="0"/>
    <x v="0"/>
    <x v="0"/>
    <x v="0"/>
    <x v="1"/>
    <x v="6"/>
    <x v="0"/>
  </r>
  <r>
    <x v="269"/>
    <x v="0"/>
    <x v="0"/>
    <x v="0"/>
    <x v="1"/>
    <x v="0"/>
    <x v="0"/>
    <x v="0"/>
    <x v="0"/>
    <x v="2"/>
    <x v="0"/>
    <x v="0"/>
    <x v="0"/>
    <x v="0"/>
    <x v="0"/>
    <x v="0"/>
    <x v="0"/>
    <x v="0"/>
    <x v="0"/>
    <x v="0"/>
    <x v="0"/>
    <x v="0"/>
    <x v="0"/>
    <x v="1"/>
    <x v="1"/>
    <x v="0"/>
  </r>
  <r>
    <x v="270"/>
    <x v="0"/>
    <x v="0"/>
    <x v="0"/>
    <x v="1"/>
    <x v="0"/>
    <x v="0"/>
    <x v="0"/>
    <x v="0"/>
    <x v="0"/>
    <x v="0"/>
    <x v="0"/>
    <x v="0"/>
    <x v="0"/>
    <x v="0"/>
    <x v="0"/>
    <x v="0"/>
    <x v="0"/>
    <x v="0"/>
    <x v="0"/>
    <x v="0"/>
    <x v="0"/>
    <x v="0"/>
    <x v="1"/>
    <x v="1"/>
    <x v="0"/>
  </r>
  <r>
    <x v="271"/>
    <x v="0"/>
    <x v="0"/>
    <x v="0"/>
    <x v="1"/>
    <x v="0"/>
    <x v="0"/>
    <x v="0"/>
    <x v="0"/>
    <x v="1"/>
    <x v="0"/>
    <x v="0"/>
    <x v="0"/>
    <x v="0"/>
    <x v="0"/>
    <x v="0"/>
    <x v="0"/>
    <x v="2"/>
    <x v="3"/>
    <x v="0"/>
    <x v="0"/>
    <x v="0"/>
    <x v="1"/>
    <x v="1"/>
    <x v="1"/>
    <x v="3"/>
  </r>
  <r>
    <x v="272"/>
    <x v="0"/>
    <x v="0"/>
    <x v="0"/>
    <x v="1"/>
    <x v="0"/>
    <x v="0"/>
    <x v="0"/>
    <x v="0"/>
    <x v="1"/>
    <x v="0"/>
    <x v="0"/>
    <x v="0"/>
    <x v="0"/>
    <x v="0"/>
    <x v="0"/>
    <x v="0"/>
    <x v="0"/>
    <x v="0"/>
    <x v="0"/>
    <x v="0"/>
    <x v="0"/>
    <x v="2"/>
    <x v="1"/>
    <x v="1"/>
    <x v="0"/>
  </r>
  <r>
    <x v="273"/>
    <x v="0"/>
    <x v="0"/>
    <x v="0"/>
    <x v="1"/>
    <x v="0"/>
    <x v="0"/>
    <x v="0"/>
    <x v="0"/>
    <x v="1"/>
    <x v="0"/>
    <x v="0"/>
    <x v="0"/>
    <x v="0"/>
    <x v="0"/>
    <x v="0"/>
    <x v="0"/>
    <x v="0"/>
    <x v="0"/>
    <x v="0"/>
    <x v="0"/>
    <x v="0"/>
    <x v="2"/>
    <x v="1"/>
    <x v="1"/>
    <x v="0"/>
  </r>
  <r>
    <x v="274"/>
    <x v="0"/>
    <x v="0"/>
    <x v="0"/>
    <x v="1"/>
    <x v="0"/>
    <x v="0"/>
    <x v="0"/>
    <x v="0"/>
    <x v="1"/>
    <x v="0"/>
    <x v="0"/>
    <x v="0"/>
    <x v="0"/>
    <x v="0"/>
    <x v="4"/>
    <x v="4"/>
    <x v="0"/>
    <x v="0"/>
    <x v="1"/>
    <x v="0"/>
    <x v="0"/>
    <x v="0"/>
    <x v="1"/>
    <x v="1"/>
    <x v="1"/>
  </r>
  <r>
    <x v="275"/>
    <x v="0"/>
    <x v="0"/>
    <x v="0"/>
    <x v="1"/>
    <x v="0"/>
    <x v="0"/>
    <x v="0"/>
    <x v="0"/>
    <x v="1"/>
    <x v="0"/>
    <x v="0"/>
    <x v="0"/>
    <x v="0"/>
    <x v="0"/>
    <x v="0"/>
    <x v="4"/>
    <x v="0"/>
    <x v="0"/>
    <x v="0"/>
    <x v="0"/>
    <x v="0"/>
    <x v="0"/>
    <x v="1"/>
    <x v="1"/>
    <x v="0"/>
  </r>
  <r>
    <x v="276"/>
    <x v="0"/>
    <x v="0"/>
    <x v="0"/>
    <x v="1"/>
    <x v="0"/>
    <x v="0"/>
    <x v="0"/>
    <x v="0"/>
    <x v="1"/>
    <x v="0"/>
    <x v="0"/>
    <x v="0"/>
    <x v="0"/>
    <x v="0"/>
    <x v="0"/>
    <x v="0"/>
    <x v="0"/>
    <x v="0"/>
    <x v="0"/>
    <x v="0"/>
    <x v="0"/>
    <x v="0"/>
    <x v="1"/>
    <x v="6"/>
    <x v="0"/>
  </r>
  <r>
    <x v="277"/>
    <x v="0"/>
    <x v="0"/>
    <x v="0"/>
    <x v="1"/>
    <x v="0"/>
    <x v="0"/>
    <x v="0"/>
    <x v="0"/>
    <x v="1"/>
    <x v="0"/>
    <x v="0"/>
    <x v="0"/>
    <x v="0"/>
    <x v="0"/>
    <x v="0"/>
    <x v="4"/>
    <x v="0"/>
    <x v="0"/>
    <x v="0"/>
    <x v="0"/>
    <x v="0"/>
    <x v="0"/>
    <x v="1"/>
    <x v="1"/>
    <x v="0"/>
  </r>
  <r>
    <x v="278"/>
    <x v="0"/>
    <x v="0"/>
    <x v="0"/>
    <x v="1"/>
    <x v="0"/>
    <x v="0"/>
    <x v="0"/>
    <x v="0"/>
    <x v="1"/>
    <x v="0"/>
    <x v="0"/>
    <x v="0"/>
    <x v="0"/>
    <x v="0"/>
    <x v="0"/>
    <x v="0"/>
    <x v="0"/>
    <x v="0"/>
    <x v="0"/>
    <x v="0"/>
    <x v="0"/>
    <x v="0"/>
    <x v="3"/>
    <x v="1"/>
    <x v="0"/>
  </r>
  <r>
    <x v="279"/>
    <x v="0"/>
    <x v="0"/>
    <x v="0"/>
    <x v="1"/>
    <x v="0"/>
    <x v="0"/>
    <x v="0"/>
    <x v="0"/>
    <x v="1"/>
    <x v="0"/>
    <x v="0"/>
    <x v="0"/>
    <x v="0"/>
    <x v="0"/>
    <x v="0"/>
    <x v="7"/>
    <x v="0"/>
    <x v="0"/>
    <x v="0"/>
    <x v="0"/>
    <x v="0"/>
    <x v="0"/>
    <x v="1"/>
    <x v="2"/>
    <x v="0"/>
  </r>
  <r>
    <x v="280"/>
    <x v="0"/>
    <x v="0"/>
    <x v="0"/>
    <x v="1"/>
    <x v="0"/>
    <x v="0"/>
    <x v="0"/>
    <x v="0"/>
    <x v="1"/>
    <x v="0"/>
    <x v="0"/>
    <x v="0"/>
    <x v="0"/>
    <x v="0"/>
    <x v="0"/>
    <x v="0"/>
    <x v="0"/>
    <x v="2"/>
    <x v="0"/>
    <x v="0"/>
    <x v="0"/>
    <x v="0"/>
    <x v="1"/>
    <x v="1"/>
    <x v="0"/>
  </r>
  <r>
    <x v="281"/>
    <x v="0"/>
    <x v="0"/>
    <x v="0"/>
    <x v="1"/>
    <x v="0"/>
    <x v="0"/>
    <x v="0"/>
    <x v="0"/>
    <x v="1"/>
    <x v="0"/>
    <x v="0"/>
    <x v="0"/>
    <x v="0"/>
    <x v="0"/>
    <x v="1"/>
    <x v="0"/>
    <x v="0"/>
    <x v="0"/>
    <x v="0"/>
    <x v="0"/>
    <x v="0"/>
    <x v="0"/>
    <x v="1"/>
    <x v="1"/>
    <x v="0"/>
  </r>
  <r>
    <x v="282"/>
    <x v="0"/>
    <x v="0"/>
    <x v="0"/>
    <x v="1"/>
    <x v="0"/>
    <x v="0"/>
    <x v="0"/>
    <x v="0"/>
    <x v="1"/>
    <x v="0"/>
    <x v="0"/>
    <x v="0"/>
    <x v="0"/>
    <x v="0"/>
    <x v="0"/>
    <x v="0"/>
    <x v="0"/>
    <x v="0"/>
    <x v="0"/>
    <x v="0"/>
    <x v="0"/>
    <x v="1"/>
    <x v="3"/>
    <x v="1"/>
    <x v="0"/>
  </r>
  <r>
    <x v="283"/>
    <x v="0"/>
    <x v="0"/>
    <x v="0"/>
    <x v="1"/>
    <x v="0"/>
    <x v="0"/>
    <x v="0"/>
    <x v="0"/>
    <x v="1"/>
    <x v="0"/>
    <x v="0"/>
    <x v="0"/>
    <x v="0"/>
    <x v="0"/>
    <x v="0"/>
    <x v="0"/>
    <x v="0"/>
    <x v="0"/>
    <x v="0"/>
    <x v="0"/>
    <x v="0"/>
    <x v="0"/>
    <x v="1"/>
    <x v="1"/>
    <x v="1"/>
  </r>
  <r>
    <x v="284"/>
    <x v="0"/>
    <x v="0"/>
    <x v="0"/>
    <x v="1"/>
    <x v="0"/>
    <x v="0"/>
    <x v="0"/>
    <x v="0"/>
    <x v="1"/>
    <x v="0"/>
    <x v="0"/>
    <x v="0"/>
    <x v="0"/>
    <x v="0"/>
    <x v="0"/>
    <x v="4"/>
    <x v="0"/>
    <x v="0"/>
    <x v="0"/>
    <x v="0"/>
    <x v="0"/>
    <x v="0"/>
    <x v="1"/>
    <x v="1"/>
    <x v="0"/>
  </r>
  <r>
    <x v="285"/>
    <x v="0"/>
    <x v="0"/>
    <x v="0"/>
    <x v="1"/>
    <x v="0"/>
    <x v="0"/>
    <x v="0"/>
    <x v="0"/>
    <x v="1"/>
    <x v="0"/>
    <x v="0"/>
    <x v="0"/>
    <x v="0"/>
    <x v="1"/>
    <x v="0"/>
    <x v="0"/>
    <x v="0"/>
    <x v="0"/>
    <x v="0"/>
    <x v="0"/>
    <x v="0"/>
    <x v="0"/>
    <x v="1"/>
    <x v="1"/>
    <x v="0"/>
  </r>
  <r>
    <x v="286"/>
    <x v="0"/>
    <x v="0"/>
    <x v="0"/>
    <x v="1"/>
    <x v="0"/>
    <x v="0"/>
    <x v="0"/>
    <x v="0"/>
    <x v="1"/>
    <x v="0"/>
    <x v="0"/>
    <x v="0"/>
    <x v="0"/>
    <x v="0"/>
    <x v="1"/>
    <x v="0"/>
    <x v="0"/>
    <x v="0"/>
    <x v="0"/>
    <x v="0"/>
    <x v="0"/>
    <x v="0"/>
    <x v="1"/>
    <x v="1"/>
    <x v="0"/>
  </r>
  <r>
    <x v="287"/>
    <x v="0"/>
    <x v="0"/>
    <x v="0"/>
    <x v="1"/>
    <x v="0"/>
    <x v="0"/>
    <x v="0"/>
    <x v="0"/>
    <x v="1"/>
    <x v="0"/>
    <x v="0"/>
    <x v="0"/>
    <x v="0"/>
    <x v="0"/>
    <x v="0"/>
    <x v="0"/>
    <x v="0"/>
    <x v="0"/>
    <x v="0"/>
    <x v="0"/>
    <x v="0"/>
    <x v="0"/>
    <x v="1"/>
    <x v="1"/>
    <x v="1"/>
  </r>
  <r>
    <x v="288"/>
    <x v="0"/>
    <x v="0"/>
    <x v="0"/>
    <x v="1"/>
    <x v="0"/>
    <x v="1"/>
    <x v="0"/>
    <x v="0"/>
    <x v="1"/>
    <x v="0"/>
    <x v="0"/>
    <x v="0"/>
    <x v="0"/>
    <x v="0"/>
    <x v="0"/>
    <x v="4"/>
    <x v="0"/>
    <x v="0"/>
    <x v="0"/>
    <x v="0"/>
    <x v="0"/>
    <x v="0"/>
    <x v="1"/>
    <x v="1"/>
    <x v="1"/>
  </r>
  <r>
    <x v="289"/>
    <x v="0"/>
    <x v="0"/>
    <x v="0"/>
    <x v="1"/>
    <x v="0"/>
    <x v="0"/>
    <x v="1"/>
    <x v="0"/>
    <x v="1"/>
    <x v="0"/>
    <x v="0"/>
    <x v="0"/>
    <x v="0"/>
    <x v="0"/>
    <x v="0"/>
    <x v="0"/>
    <x v="0"/>
    <x v="0"/>
    <x v="0"/>
    <x v="0"/>
    <x v="0"/>
    <x v="0"/>
    <x v="1"/>
    <x v="1"/>
    <x v="0"/>
  </r>
  <r>
    <x v="290"/>
    <x v="0"/>
    <x v="0"/>
    <x v="1"/>
    <x v="2"/>
    <x v="0"/>
    <x v="0"/>
    <x v="0"/>
    <x v="0"/>
    <x v="1"/>
    <x v="0"/>
    <x v="0"/>
    <x v="0"/>
    <x v="0"/>
    <x v="0"/>
    <x v="0"/>
    <x v="0"/>
    <x v="0"/>
    <x v="0"/>
    <x v="0"/>
    <x v="0"/>
    <x v="0"/>
    <x v="0"/>
    <x v="1"/>
    <x v="1"/>
    <x v="0"/>
  </r>
  <r>
    <x v="291"/>
    <x v="0"/>
    <x v="0"/>
    <x v="0"/>
    <x v="1"/>
    <x v="1"/>
    <x v="0"/>
    <x v="0"/>
    <x v="0"/>
    <x v="1"/>
    <x v="0"/>
    <x v="0"/>
    <x v="0"/>
    <x v="0"/>
    <x v="0"/>
    <x v="1"/>
    <x v="0"/>
    <x v="0"/>
    <x v="0"/>
    <x v="0"/>
    <x v="0"/>
    <x v="0"/>
    <x v="0"/>
    <x v="1"/>
    <x v="1"/>
    <x v="0"/>
  </r>
  <r>
    <x v="292"/>
    <x v="0"/>
    <x v="0"/>
    <x v="0"/>
    <x v="1"/>
    <x v="0"/>
    <x v="0"/>
    <x v="0"/>
    <x v="0"/>
    <x v="1"/>
    <x v="0"/>
    <x v="0"/>
    <x v="0"/>
    <x v="0"/>
    <x v="0"/>
    <x v="0"/>
    <x v="0"/>
    <x v="0"/>
    <x v="0"/>
    <x v="0"/>
    <x v="0"/>
    <x v="0"/>
    <x v="0"/>
    <x v="3"/>
    <x v="1"/>
    <x v="0"/>
  </r>
  <r>
    <x v="293"/>
    <x v="0"/>
    <x v="0"/>
    <x v="0"/>
    <x v="1"/>
    <x v="0"/>
    <x v="0"/>
    <x v="0"/>
    <x v="0"/>
    <x v="0"/>
    <x v="0"/>
    <x v="0"/>
    <x v="0"/>
    <x v="0"/>
    <x v="0"/>
    <x v="0"/>
    <x v="4"/>
    <x v="0"/>
    <x v="0"/>
    <x v="0"/>
    <x v="0"/>
    <x v="0"/>
    <x v="0"/>
    <x v="1"/>
    <x v="1"/>
    <x v="0"/>
  </r>
  <r>
    <x v="294"/>
    <x v="0"/>
    <x v="0"/>
    <x v="0"/>
    <x v="1"/>
    <x v="0"/>
    <x v="0"/>
    <x v="0"/>
    <x v="0"/>
    <x v="1"/>
    <x v="0"/>
    <x v="0"/>
    <x v="0"/>
    <x v="0"/>
    <x v="1"/>
    <x v="0"/>
    <x v="0"/>
    <x v="0"/>
    <x v="0"/>
    <x v="0"/>
    <x v="0"/>
    <x v="0"/>
    <x v="0"/>
    <x v="1"/>
    <x v="1"/>
    <x v="0"/>
  </r>
  <r>
    <x v="295"/>
    <x v="0"/>
    <x v="0"/>
    <x v="0"/>
    <x v="1"/>
    <x v="0"/>
    <x v="0"/>
    <x v="1"/>
    <x v="0"/>
    <x v="1"/>
    <x v="0"/>
    <x v="0"/>
    <x v="0"/>
    <x v="0"/>
    <x v="0"/>
    <x v="0"/>
    <x v="0"/>
    <x v="0"/>
    <x v="0"/>
    <x v="0"/>
    <x v="0"/>
    <x v="0"/>
    <x v="0"/>
    <x v="1"/>
    <x v="1"/>
    <x v="0"/>
  </r>
  <r>
    <x v="296"/>
    <x v="3"/>
    <x v="0"/>
    <x v="0"/>
    <x v="1"/>
    <x v="0"/>
    <x v="0"/>
    <x v="0"/>
    <x v="0"/>
    <x v="1"/>
    <x v="0"/>
    <x v="0"/>
    <x v="0"/>
    <x v="0"/>
    <x v="0"/>
    <x v="0"/>
    <x v="0"/>
    <x v="0"/>
    <x v="0"/>
    <x v="0"/>
    <x v="0"/>
    <x v="0"/>
    <x v="3"/>
    <x v="1"/>
    <x v="1"/>
    <x v="0"/>
  </r>
  <r>
    <x v="297"/>
    <x v="0"/>
    <x v="0"/>
    <x v="0"/>
    <x v="1"/>
    <x v="1"/>
    <x v="0"/>
    <x v="0"/>
    <x v="0"/>
    <x v="1"/>
    <x v="0"/>
    <x v="0"/>
    <x v="0"/>
    <x v="0"/>
    <x v="0"/>
    <x v="0"/>
    <x v="0"/>
    <x v="0"/>
    <x v="0"/>
    <x v="0"/>
    <x v="0"/>
    <x v="0"/>
    <x v="0"/>
    <x v="1"/>
    <x v="1"/>
    <x v="0"/>
  </r>
  <r>
    <x v="298"/>
    <x v="0"/>
    <x v="0"/>
    <x v="0"/>
    <x v="1"/>
    <x v="0"/>
    <x v="1"/>
    <x v="0"/>
    <x v="0"/>
    <x v="1"/>
    <x v="0"/>
    <x v="0"/>
    <x v="0"/>
    <x v="0"/>
    <x v="0"/>
    <x v="0"/>
    <x v="0"/>
    <x v="0"/>
    <x v="0"/>
    <x v="0"/>
    <x v="0"/>
    <x v="0"/>
    <x v="0"/>
    <x v="1"/>
    <x v="1"/>
    <x v="0"/>
  </r>
  <r>
    <x v="299"/>
    <x v="0"/>
    <x v="0"/>
    <x v="2"/>
    <x v="1"/>
    <x v="0"/>
    <x v="0"/>
    <x v="0"/>
    <x v="0"/>
    <x v="1"/>
    <x v="0"/>
    <x v="0"/>
    <x v="0"/>
    <x v="0"/>
    <x v="0"/>
    <x v="0"/>
    <x v="0"/>
    <x v="0"/>
    <x v="0"/>
    <x v="0"/>
    <x v="0"/>
    <x v="0"/>
    <x v="0"/>
    <x v="1"/>
    <x v="1"/>
    <x v="0"/>
  </r>
  <r>
    <x v="300"/>
    <x v="0"/>
    <x v="0"/>
    <x v="0"/>
    <x v="1"/>
    <x v="0"/>
    <x v="0"/>
    <x v="0"/>
    <x v="0"/>
    <x v="1"/>
    <x v="0"/>
    <x v="0"/>
    <x v="0"/>
    <x v="0"/>
    <x v="0"/>
    <x v="0"/>
    <x v="0"/>
    <x v="0"/>
    <x v="0"/>
    <x v="0"/>
    <x v="0"/>
    <x v="0"/>
    <x v="0"/>
    <x v="1"/>
    <x v="2"/>
    <x v="0"/>
  </r>
  <r>
    <x v="301"/>
    <x v="0"/>
    <x v="0"/>
    <x v="0"/>
    <x v="1"/>
    <x v="0"/>
    <x v="0"/>
    <x v="0"/>
    <x v="0"/>
    <x v="1"/>
    <x v="0"/>
    <x v="0"/>
    <x v="0"/>
    <x v="0"/>
    <x v="0"/>
    <x v="0"/>
    <x v="4"/>
    <x v="0"/>
    <x v="0"/>
    <x v="0"/>
    <x v="0"/>
    <x v="0"/>
    <x v="0"/>
    <x v="1"/>
    <x v="1"/>
    <x v="0"/>
  </r>
  <r>
    <x v="302"/>
    <x v="0"/>
    <x v="0"/>
    <x v="0"/>
    <x v="1"/>
    <x v="0"/>
    <x v="0"/>
    <x v="1"/>
    <x v="0"/>
    <x v="1"/>
    <x v="0"/>
    <x v="0"/>
    <x v="0"/>
    <x v="0"/>
    <x v="0"/>
    <x v="0"/>
    <x v="0"/>
    <x v="0"/>
    <x v="0"/>
    <x v="0"/>
    <x v="0"/>
    <x v="0"/>
    <x v="0"/>
    <x v="1"/>
    <x v="1"/>
    <x v="0"/>
  </r>
  <r>
    <x v="303"/>
    <x v="0"/>
    <x v="0"/>
    <x v="0"/>
    <x v="1"/>
    <x v="0"/>
    <x v="0"/>
    <x v="0"/>
    <x v="0"/>
    <x v="1"/>
    <x v="0"/>
    <x v="0"/>
    <x v="0"/>
    <x v="0"/>
    <x v="0"/>
    <x v="0"/>
    <x v="0"/>
    <x v="0"/>
    <x v="0"/>
    <x v="0"/>
    <x v="0"/>
    <x v="0"/>
    <x v="0"/>
    <x v="1"/>
    <x v="1"/>
    <x v="1"/>
  </r>
  <r>
    <x v="304"/>
    <x v="0"/>
    <x v="0"/>
    <x v="0"/>
    <x v="1"/>
    <x v="0"/>
    <x v="1"/>
    <x v="0"/>
    <x v="0"/>
    <x v="1"/>
    <x v="1"/>
    <x v="2"/>
    <x v="0"/>
    <x v="0"/>
    <x v="0"/>
    <x v="0"/>
    <x v="0"/>
    <x v="0"/>
    <x v="0"/>
    <x v="3"/>
    <x v="0"/>
    <x v="0"/>
    <x v="0"/>
    <x v="3"/>
    <x v="1"/>
    <x v="0"/>
  </r>
  <r>
    <x v="305"/>
    <x v="0"/>
    <x v="0"/>
    <x v="0"/>
    <x v="1"/>
    <x v="0"/>
    <x v="0"/>
    <x v="0"/>
    <x v="0"/>
    <x v="1"/>
    <x v="0"/>
    <x v="0"/>
    <x v="0"/>
    <x v="0"/>
    <x v="0"/>
    <x v="0"/>
    <x v="4"/>
    <x v="0"/>
    <x v="0"/>
    <x v="0"/>
    <x v="0"/>
    <x v="0"/>
    <x v="0"/>
    <x v="1"/>
    <x v="1"/>
    <x v="0"/>
  </r>
  <r>
    <x v="306"/>
    <x v="0"/>
    <x v="0"/>
    <x v="0"/>
    <x v="1"/>
    <x v="0"/>
    <x v="0"/>
    <x v="0"/>
    <x v="0"/>
    <x v="1"/>
    <x v="0"/>
    <x v="0"/>
    <x v="0"/>
    <x v="0"/>
    <x v="0"/>
    <x v="0"/>
    <x v="0"/>
    <x v="0"/>
    <x v="0"/>
    <x v="0"/>
    <x v="1"/>
    <x v="0"/>
    <x v="0"/>
    <x v="1"/>
    <x v="1"/>
    <x v="0"/>
  </r>
  <r>
    <x v="307"/>
    <x v="0"/>
    <x v="0"/>
    <x v="1"/>
    <x v="1"/>
    <x v="0"/>
    <x v="0"/>
    <x v="0"/>
    <x v="0"/>
    <x v="1"/>
    <x v="0"/>
    <x v="0"/>
    <x v="0"/>
    <x v="0"/>
    <x v="0"/>
    <x v="0"/>
    <x v="0"/>
    <x v="0"/>
    <x v="0"/>
    <x v="0"/>
    <x v="0"/>
    <x v="0"/>
    <x v="0"/>
    <x v="1"/>
    <x v="1"/>
    <x v="0"/>
  </r>
  <r>
    <x v="308"/>
    <x v="0"/>
    <x v="0"/>
    <x v="0"/>
    <x v="1"/>
    <x v="0"/>
    <x v="0"/>
    <x v="0"/>
    <x v="0"/>
    <x v="1"/>
    <x v="0"/>
    <x v="0"/>
    <x v="0"/>
    <x v="0"/>
    <x v="0"/>
    <x v="0"/>
    <x v="4"/>
    <x v="0"/>
    <x v="0"/>
    <x v="0"/>
    <x v="0"/>
    <x v="0"/>
    <x v="0"/>
    <x v="1"/>
    <x v="1"/>
    <x v="0"/>
  </r>
  <r>
    <x v="309"/>
    <x v="0"/>
    <x v="0"/>
    <x v="0"/>
    <x v="1"/>
    <x v="0"/>
    <x v="0"/>
    <x v="0"/>
    <x v="4"/>
    <x v="1"/>
    <x v="0"/>
    <x v="0"/>
    <x v="0"/>
    <x v="0"/>
    <x v="0"/>
    <x v="0"/>
    <x v="0"/>
    <x v="0"/>
    <x v="0"/>
    <x v="0"/>
    <x v="0"/>
    <x v="0"/>
    <x v="0"/>
    <x v="1"/>
    <x v="1"/>
    <x v="0"/>
  </r>
  <r>
    <x v="310"/>
    <x v="0"/>
    <x v="0"/>
    <x v="0"/>
    <x v="1"/>
    <x v="0"/>
    <x v="1"/>
    <x v="0"/>
    <x v="0"/>
    <x v="1"/>
    <x v="0"/>
    <x v="0"/>
    <x v="0"/>
    <x v="0"/>
    <x v="0"/>
    <x v="0"/>
    <x v="3"/>
    <x v="0"/>
    <x v="0"/>
    <x v="0"/>
    <x v="0"/>
    <x v="0"/>
    <x v="0"/>
    <x v="1"/>
    <x v="2"/>
    <x v="0"/>
  </r>
  <r>
    <x v="311"/>
    <x v="0"/>
    <x v="0"/>
    <x v="1"/>
    <x v="1"/>
    <x v="0"/>
    <x v="0"/>
    <x v="5"/>
    <x v="0"/>
    <x v="1"/>
    <x v="0"/>
    <x v="0"/>
    <x v="0"/>
    <x v="0"/>
    <x v="0"/>
    <x v="1"/>
    <x v="0"/>
    <x v="0"/>
    <x v="0"/>
    <x v="0"/>
    <x v="0"/>
    <x v="0"/>
    <x v="0"/>
    <x v="3"/>
    <x v="1"/>
    <x v="0"/>
  </r>
  <r>
    <x v="312"/>
    <x v="0"/>
    <x v="0"/>
    <x v="0"/>
    <x v="1"/>
    <x v="0"/>
    <x v="0"/>
    <x v="0"/>
    <x v="0"/>
    <x v="1"/>
    <x v="0"/>
    <x v="0"/>
    <x v="0"/>
    <x v="0"/>
    <x v="0"/>
    <x v="0"/>
    <x v="0"/>
    <x v="0"/>
    <x v="0"/>
    <x v="0"/>
    <x v="0"/>
    <x v="0"/>
    <x v="0"/>
    <x v="1"/>
    <x v="2"/>
    <x v="0"/>
  </r>
  <r>
    <x v="313"/>
    <x v="0"/>
    <x v="0"/>
    <x v="0"/>
    <x v="0"/>
    <x v="0"/>
    <x v="1"/>
    <x v="0"/>
    <x v="0"/>
    <x v="1"/>
    <x v="0"/>
    <x v="0"/>
    <x v="0"/>
    <x v="0"/>
    <x v="1"/>
    <x v="5"/>
    <x v="4"/>
    <x v="0"/>
    <x v="0"/>
    <x v="0"/>
    <x v="0"/>
    <x v="0"/>
    <x v="0"/>
    <x v="3"/>
    <x v="1"/>
    <x v="0"/>
  </r>
  <r>
    <x v="314"/>
    <x v="0"/>
    <x v="0"/>
    <x v="1"/>
    <x v="1"/>
    <x v="0"/>
    <x v="0"/>
    <x v="0"/>
    <x v="0"/>
    <x v="1"/>
    <x v="0"/>
    <x v="0"/>
    <x v="0"/>
    <x v="0"/>
    <x v="0"/>
    <x v="0"/>
    <x v="0"/>
    <x v="0"/>
    <x v="0"/>
    <x v="0"/>
    <x v="0"/>
    <x v="0"/>
    <x v="0"/>
    <x v="1"/>
    <x v="1"/>
    <x v="0"/>
  </r>
  <r>
    <x v="315"/>
    <x v="0"/>
    <x v="0"/>
    <x v="1"/>
    <x v="1"/>
    <x v="0"/>
    <x v="0"/>
    <x v="0"/>
    <x v="0"/>
    <x v="1"/>
    <x v="0"/>
    <x v="0"/>
    <x v="0"/>
    <x v="0"/>
    <x v="0"/>
    <x v="0"/>
    <x v="0"/>
    <x v="0"/>
    <x v="0"/>
    <x v="0"/>
    <x v="0"/>
    <x v="0"/>
    <x v="0"/>
    <x v="1"/>
    <x v="1"/>
    <x v="0"/>
  </r>
  <r>
    <x v="316"/>
    <x v="0"/>
    <x v="0"/>
    <x v="0"/>
    <x v="1"/>
    <x v="0"/>
    <x v="0"/>
    <x v="0"/>
    <x v="0"/>
    <x v="1"/>
    <x v="0"/>
    <x v="0"/>
    <x v="0"/>
    <x v="0"/>
    <x v="0"/>
    <x v="0"/>
    <x v="0"/>
    <x v="0"/>
    <x v="0"/>
    <x v="1"/>
    <x v="0"/>
    <x v="0"/>
    <x v="0"/>
    <x v="1"/>
    <x v="1"/>
    <x v="0"/>
  </r>
  <r>
    <x v="317"/>
    <x v="0"/>
    <x v="0"/>
    <x v="0"/>
    <x v="1"/>
    <x v="0"/>
    <x v="0"/>
    <x v="0"/>
    <x v="0"/>
    <x v="1"/>
    <x v="0"/>
    <x v="0"/>
    <x v="0"/>
    <x v="0"/>
    <x v="0"/>
    <x v="0"/>
    <x v="4"/>
    <x v="0"/>
    <x v="0"/>
    <x v="0"/>
    <x v="0"/>
    <x v="0"/>
    <x v="0"/>
    <x v="1"/>
    <x v="1"/>
    <x v="0"/>
  </r>
  <r>
    <x v="318"/>
    <x v="0"/>
    <x v="0"/>
    <x v="0"/>
    <x v="1"/>
    <x v="0"/>
    <x v="0"/>
    <x v="0"/>
    <x v="0"/>
    <x v="1"/>
    <x v="0"/>
    <x v="0"/>
    <x v="0"/>
    <x v="0"/>
    <x v="0"/>
    <x v="0"/>
    <x v="4"/>
    <x v="0"/>
    <x v="0"/>
    <x v="0"/>
    <x v="0"/>
    <x v="0"/>
    <x v="0"/>
    <x v="1"/>
    <x v="1"/>
    <x v="0"/>
  </r>
  <r>
    <x v="319"/>
    <x v="0"/>
    <x v="0"/>
    <x v="0"/>
    <x v="1"/>
    <x v="0"/>
    <x v="0"/>
    <x v="0"/>
    <x v="0"/>
    <x v="1"/>
    <x v="0"/>
    <x v="0"/>
    <x v="0"/>
    <x v="0"/>
    <x v="0"/>
    <x v="0"/>
    <x v="4"/>
    <x v="0"/>
    <x v="0"/>
    <x v="0"/>
    <x v="0"/>
    <x v="0"/>
    <x v="0"/>
    <x v="1"/>
    <x v="1"/>
    <x v="0"/>
  </r>
  <r>
    <x v="320"/>
    <x v="0"/>
    <x v="0"/>
    <x v="0"/>
    <x v="1"/>
    <x v="0"/>
    <x v="0"/>
    <x v="0"/>
    <x v="0"/>
    <x v="1"/>
    <x v="0"/>
    <x v="0"/>
    <x v="0"/>
    <x v="0"/>
    <x v="0"/>
    <x v="0"/>
    <x v="0"/>
    <x v="0"/>
    <x v="0"/>
    <x v="0"/>
    <x v="0"/>
    <x v="0"/>
    <x v="0"/>
    <x v="1"/>
    <x v="1"/>
    <x v="1"/>
  </r>
  <r>
    <x v="321"/>
    <x v="0"/>
    <x v="0"/>
    <x v="0"/>
    <x v="1"/>
    <x v="0"/>
    <x v="1"/>
    <x v="0"/>
    <x v="0"/>
    <x v="1"/>
    <x v="0"/>
    <x v="0"/>
    <x v="0"/>
    <x v="0"/>
    <x v="0"/>
    <x v="0"/>
    <x v="0"/>
    <x v="0"/>
    <x v="0"/>
    <x v="0"/>
    <x v="0"/>
    <x v="0"/>
    <x v="0"/>
    <x v="1"/>
    <x v="1"/>
    <x v="0"/>
  </r>
  <r>
    <x v="322"/>
    <x v="0"/>
    <x v="0"/>
    <x v="0"/>
    <x v="0"/>
    <x v="0"/>
    <x v="0"/>
    <x v="0"/>
    <x v="0"/>
    <x v="1"/>
    <x v="0"/>
    <x v="0"/>
    <x v="0"/>
    <x v="0"/>
    <x v="0"/>
    <x v="0"/>
    <x v="0"/>
    <x v="0"/>
    <x v="0"/>
    <x v="0"/>
    <x v="0"/>
    <x v="0"/>
    <x v="0"/>
    <x v="1"/>
    <x v="2"/>
    <x v="0"/>
  </r>
  <r>
    <x v="323"/>
    <x v="0"/>
    <x v="0"/>
    <x v="0"/>
    <x v="1"/>
    <x v="0"/>
    <x v="0"/>
    <x v="0"/>
    <x v="1"/>
    <x v="1"/>
    <x v="0"/>
    <x v="0"/>
    <x v="0"/>
    <x v="0"/>
    <x v="0"/>
    <x v="0"/>
    <x v="0"/>
    <x v="0"/>
    <x v="0"/>
    <x v="0"/>
    <x v="0"/>
    <x v="0"/>
    <x v="0"/>
    <x v="1"/>
    <x v="1"/>
    <x v="0"/>
  </r>
  <r>
    <x v="324"/>
    <x v="0"/>
    <x v="0"/>
    <x v="0"/>
    <x v="1"/>
    <x v="0"/>
    <x v="0"/>
    <x v="0"/>
    <x v="0"/>
    <x v="0"/>
    <x v="0"/>
    <x v="0"/>
    <x v="0"/>
    <x v="0"/>
    <x v="0"/>
    <x v="0"/>
    <x v="0"/>
    <x v="0"/>
    <x v="0"/>
    <x v="0"/>
    <x v="0"/>
    <x v="0"/>
    <x v="0"/>
    <x v="1"/>
    <x v="1"/>
    <x v="0"/>
  </r>
  <r>
    <x v="325"/>
    <x v="0"/>
    <x v="0"/>
    <x v="0"/>
    <x v="1"/>
    <x v="0"/>
    <x v="0"/>
    <x v="0"/>
    <x v="0"/>
    <x v="1"/>
    <x v="0"/>
    <x v="0"/>
    <x v="0"/>
    <x v="0"/>
    <x v="0"/>
    <x v="2"/>
    <x v="0"/>
    <x v="0"/>
    <x v="0"/>
    <x v="0"/>
    <x v="0"/>
    <x v="0"/>
    <x v="0"/>
    <x v="1"/>
    <x v="1"/>
    <x v="0"/>
  </r>
  <r>
    <x v="326"/>
    <x v="0"/>
    <x v="0"/>
    <x v="0"/>
    <x v="1"/>
    <x v="0"/>
    <x v="0"/>
    <x v="1"/>
    <x v="0"/>
    <x v="1"/>
    <x v="0"/>
    <x v="0"/>
    <x v="0"/>
    <x v="0"/>
    <x v="0"/>
    <x v="0"/>
    <x v="0"/>
    <x v="0"/>
    <x v="0"/>
    <x v="0"/>
    <x v="0"/>
    <x v="0"/>
    <x v="0"/>
    <x v="1"/>
    <x v="1"/>
    <x v="0"/>
  </r>
  <r>
    <x v="327"/>
    <x v="0"/>
    <x v="0"/>
    <x v="0"/>
    <x v="1"/>
    <x v="0"/>
    <x v="0"/>
    <x v="0"/>
    <x v="0"/>
    <x v="1"/>
    <x v="0"/>
    <x v="0"/>
    <x v="0"/>
    <x v="0"/>
    <x v="0"/>
    <x v="0"/>
    <x v="0"/>
    <x v="0"/>
    <x v="0"/>
    <x v="0"/>
    <x v="0"/>
    <x v="0"/>
    <x v="2"/>
    <x v="1"/>
    <x v="1"/>
    <x v="0"/>
  </r>
  <r>
    <x v="328"/>
    <x v="0"/>
    <x v="0"/>
    <x v="0"/>
    <x v="1"/>
    <x v="0"/>
    <x v="0"/>
    <x v="0"/>
    <x v="0"/>
    <x v="1"/>
    <x v="0"/>
    <x v="0"/>
    <x v="0"/>
    <x v="0"/>
    <x v="0"/>
    <x v="0"/>
    <x v="0"/>
    <x v="0"/>
    <x v="0"/>
    <x v="0"/>
    <x v="0"/>
    <x v="0"/>
    <x v="0"/>
    <x v="1"/>
    <x v="2"/>
    <x v="0"/>
  </r>
  <r>
    <x v="329"/>
    <x v="0"/>
    <x v="0"/>
    <x v="0"/>
    <x v="1"/>
    <x v="0"/>
    <x v="1"/>
    <x v="0"/>
    <x v="0"/>
    <x v="1"/>
    <x v="0"/>
    <x v="0"/>
    <x v="0"/>
    <x v="0"/>
    <x v="0"/>
    <x v="1"/>
    <x v="0"/>
    <x v="0"/>
    <x v="0"/>
    <x v="0"/>
    <x v="0"/>
    <x v="0"/>
    <x v="0"/>
    <x v="1"/>
    <x v="1"/>
    <x v="0"/>
  </r>
  <r>
    <x v="330"/>
    <x v="0"/>
    <x v="0"/>
    <x v="0"/>
    <x v="1"/>
    <x v="0"/>
    <x v="0"/>
    <x v="0"/>
    <x v="0"/>
    <x v="1"/>
    <x v="0"/>
    <x v="0"/>
    <x v="0"/>
    <x v="0"/>
    <x v="0"/>
    <x v="1"/>
    <x v="4"/>
    <x v="0"/>
    <x v="0"/>
    <x v="0"/>
    <x v="0"/>
    <x v="0"/>
    <x v="0"/>
    <x v="3"/>
    <x v="1"/>
    <x v="0"/>
  </r>
  <r>
    <x v="331"/>
    <x v="0"/>
    <x v="0"/>
    <x v="0"/>
    <x v="1"/>
    <x v="0"/>
    <x v="0"/>
    <x v="0"/>
    <x v="0"/>
    <x v="1"/>
    <x v="0"/>
    <x v="0"/>
    <x v="0"/>
    <x v="0"/>
    <x v="0"/>
    <x v="0"/>
    <x v="0"/>
    <x v="0"/>
    <x v="0"/>
    <x v="0"/>
    <x v="0"/>
    <x v="0"/>
    <x v="0"/>
    <x v="1"/>
    <x v="2"/>
    <x v="0"/>
  </r>
  <r>
    <x v="332"/>
    <x v="0"/>
    <x v="0"/>
    <x v="0"/>
    <x v="1"/>
    <x v="0"/>
    <x v="0"/>
    <x v="0"/>
    <x v="0"/>
    <x v="1"/>
    <x v="0"/>
    <x v="0"/>
    <x v="0"/>
    <x v="0"/>
    <x v="0"/>
    <x v="0"/>
    <x v="0"/>
    <x v="0"/>
    <x v="0"/>
    <x v="0"/>
    <x v="0"/>
    <x v="0"/>
    <x v="2"/>
    <x v="1"/>
    <x v="1"/>
    <x v="0"/>
  </r>
  <r>
    <x v="333"/>
    <x v="0"/>
    <x v="0"/>
    <x v="0"/>
    <x v="0"/>
    <x v="0"/>
    <x v="0"/>
    <x v="0"/>
    <x v="0"/>
    <x v="1"/>
    <x v="0"/>
    <x v="0"/>
    <x v="0"/>
    <x v="0"/>
    <x v="0"/>
    <x v="0"/>
    <x v="0"/>
    <x v="0"/>
    <x v="0"/>
    <x v="0"/>
    <x v="0"/>
    <x v="0"/>
    <x v="0"/>
    <x v="1"/>
    <x v="1"/>
    <x v="0"/>
  </r>
  <r>
    <x v="334"/>
    <x v="0"/>
    <x v="0"/>
    <x v="0"/>
    <x v="1"/>
    <x v="0"/>
    <x v="0"/>
    <x v="0"/>
    <x v="0"/>
    <x v="1"/>
    <x v="0"/>
    <x v="0"/>
    <x v="0"/>
    <x v="0"/>
    <x v="0"/>
    <x v="5"/>
    <x v="1"/>
    <x v="0"/>
    <x v="0"/>
    <x v="0"/>
    <x v="0"/>
    <x v="0"/>
    <x v="0"/>
    <x v="1"/>
    <x v="2"/>
    <x v="2"/>
  </r>
  <r>
    <x v="335"/>
    <x v="0"/>
    <x v="0"/>
    <x v="0"/>
    <x v="1"/>
    <x v="0"/>
    <x v="0"/>
    <x v="0"/>
    <x v="0"/>
    <x v="1"/>
    <x v="0"/>
    <x v="0"/>
    <x v="0"/>
    <x v="0"/>
    <x v="0"/>
    <x v="0"/>
    <x v="0"/>
    <x v="0"/>
    <x v="0"/>
    <x v="1"/>
    <x v="0"/>
    <x v="0"/>
    <x v="0"/>
    <x v="1"/>
    <x v="1"/>
    <x v="0"/>
  </r>
  <r>
    <x v="336"/>
    <x v="0"/>
    <x v="0"/>
    <x v="1"/>
    <x v="1"/>
    <x v="0"/>
    <x v="0"/>
    <x v="0"/>
    <x v="0"/>
    <x v="1"/>
    <x v="0"/>
    <x v="0"/>
    <x v="0"/>
    <x v="0"/>
    <x v="0"/>
    <x v="0"/>
    <x v="0"/>
    <x v="0"/>
    <x v="0"/>
    <x v="0"/>
    <x v="0"/>
    <x v="0"/>
    <x v="0"/>
    <x v="1"/>
    <x v="6"/>
    <x v="0"/>
  </r>
  <r>
    <x v="337"/>
    <x v="0"/>
    <x v="0"/>
    <x v="0"/>
    <x v="1"/>
    <x v="0"/>
    <x v="0"/>
    <x v="0"/>
    <x v="0"/>
    <x v="1"/>
    <x v="0"/>
    <x v="0"/>
    <x v="0"/>
    <x v="0"/>
    <x v="1"/>
    <x v="0"/>
    <x v="0"/>
    <x v="0"/>
    <x v="0"/>
    <x v="0"/>
    <x v="0"/>
    <x v="0"/>
    <x v="0"/>
    <x v="1"/>
    <x v="1"/>
    <x v="0"/>
  </r>
  <r>
    <x v="338"/>
    <x v="0"/>
    <x v="0"/>
    <x v="0"/>
    <x v="1"/>
    <x v="0"/>
    <x v="0"/>
    <x v="0"/>
    <x v="0"/>
    <x v="1"/>
    <x v="0"/>
    <x v="0"/>
    <x v="0"/>
    <x v="0"/>
    <x v="0"/>
    <x v="0"/>
    <x v="4"/>
    <x v="0"/>
    <x v="0"/>
    <x v="0"/>
    <x v="0"/>
    <x v="0"/>
    <x v="0"/>
    <x v="1"/>
    <x v="1"/>
    <x v="0"/>
  </r>
  <r>
    <x v="339"/>
    <x v="0"/>
    <x v="0"/>
    <x v="0"/>
    <x v="1"/>
    <x v="0"/>
    <x v="0"/>
    <x v="0"/>
    <x v="0"/>
    <x v="1"/>
    <x v="0"/>
    <x v="0"/>
    <x v="0"/>
    <x v="0"/>
    <x v="0"/>
    <x v="0"/>
    <x v="0"/>
    <x v="0"/>
    <x v="0"/>
    <x v="0"/>
    <x v="1"/>
    <x v="0"/>
    <x v="0"/>
    <x v="1"/>
    <x v="1"/>
    <x v="0"/>
  </r>
  <r>
    <x v="340"/>
    <x v="0"/>
    <x v="0"/>
    <x v="0"/>
    <x v="1"/>
    <x v="0"/>
    <x v="0"/>
    <x v="0"/>
    <x v="0"/>
    <x v="1"/>
    <x v="0"/>
    <x v="0"/>
    <x v="0"/>
    <x v="1"/>
    <x v="0"/>
    <x v="0"/>
    <x v="0"/>
    <x v="0"/>
    <x v="0"/>
    <x v="0"/>
    <x v="0"/>
    <x v="0"/>
    <x v="0"/>
    <x v="1"/>
    <x v="1"/>
    <x v="0"/>
  </r>
  <r>
    <x v="341"/>
    <x v="0"/>
    <x v="0"/>
    <x v="0"/>
    <x v="1"/>
    <x v="0"/>
    <x v="0"/>
    <x v="0"/>
    <x v="0"/>
    <x v="1"/>
    <x v="0"/>
    <x v="0"/>
    <x v="0"/>
    <x v="0"/>
    <x v="0"/>
    <x v="0"/>
    <x v="0"/>
    <x v="0"/>
    <x v="0"/>
    <x v="0"/>
    <x v="0"/>
    <x v="0"/>
    <x v="0"/>
    <x v="1"/>
    <x v="2"/>
    <x v="0"/>
  </r>
  <r>
    <x v="342"/>
    <x v="0"/>
    <x v="0"/>
    <x v="0"/>
    <x v="1"/>
    <x v="0"/>
    <x v="4"/>
    <x v="0"/>
    <x v="0"/>
    <x v="1"/>
    <x v="0"/>
    <x v="0"/>
    <x v="0"/>
    <x v="0"/>
    <x v="0"/>
    <x v="0"/>
    <x v="0"/>
    <x v="0"/>
    <x v="0"/>
    <x v="0"/>
    <x v="0"/>
    <x v="0"/>
    <x v="0"/>
    <x v="1"/>
    <x v="1"/>
    <x v="0"/>
  </r>
  <r>
    <x v="343"/>
    <x v="0"/>
    <x v="0"/>
    <x v="0"/>
    <x v="1"/>
    <x v="0"/>
    <x v="0"/>
    <x v="0"/>
    <x v="0"/>
    <x v="1"/>
    <x v="0"/>
    <x v="0"/>
    <x v="0"/>
    <x v="1"/>
    <x v="0"/>
    <x v="0"/>
    <x v="0"/>
    <x v="0"/>
    <x v="0"/>
    <x v="0"/>
    <x v="0"/>
    <x v="0"/>
    <x v="0"/>
    <x v="1"/>
    <x v="1"/>
    <x v="0"/>
  </r>
  <r>
    <x v="344"/>
    <x v="0"/>
    <x v="0"/>
    <x v="0"/>
    <x v="1"/>
    <x v="0"/>
    <x v="0"/>
    <x v="0"/>
    <x v="0"/>
    <x v="1"/>
    <x v="0"/>
    <x v="0"/>
    <x v="0"/>
    <x v="0"/>
    <x v="0"/>
    <x v="0"/>
    <x v="4"/>
    <x v="0"/>
    <x v="0"/>
    <x v="0"/>
    <x v="0"/>
    <x v="0"/>
    <x v="0"/>
    <x v="1"/>
    <x v="1"/>
    <x v="0"/>
  </r>
  <r>
    <x v="345"/>
    <x v="0"/>
    <x v="0"/>
    <x v="0"/>
    <x v="1"/>
    <x v="0"/>
    <x v="0"/>
    <x v="0"/>
    <x v="0"/>
    <x v="1"/>
    <x v="0"/>
    <x v="0"/>
    <x v="0"/>
    <x v="0"/>
    <x v="0"/>
    <x v="0"/>
    <x v="0"/>
    <x v="0"/>
    <x v="0"/>
    <x v="0"/>
    <x v="0"/>
    <x v="0"/>
    <x v="0"/>
    <x v="3"/>
    <x v="1"/>
    <x v="0"/>
  </r>
  <r>
    <x v="346"/>
    <x v="0"/>
    <x v="0"/>
    <x v="0"/>
    <x v="1"/>
    <x v="0"/>
    <x v="0"/>
    <x v="1"/>
    <x v="0"/>
    <x v="1"/>
    <x v="0"/>
    <x v="0"/>
    <x v="0"/>
    <x v="0"/>
    <x v="0"/>
    <x v="0"/>
    <x v="0"/>
    <x v="0"/>
    <x v="0"/>
    <x v="0"/>
    <x v="0"/>
    <x v="0"/>
    <x v="0"/>
    <x v="1"/>
    <x v="1"/>
    <x v="0"/>
  </r>
  <r>
    <x v="347"/>
    <x v="0"/>
    <x v="0"/>
    <x v="0"/>
    <x v="0"/>
    <x v="0"/>
    <x v="0"/>
    <x v="0"/>
    <x v="0"/>
    <x v="1"/>
    <x v="0"/>
    <x v="0"/>
    <x v="0"/>
    <x v="0"/>
    <x v="0"/>
    <x v="0"/>
    <x v="0"/>
    <x v="0"/>
    <x v="0"/>
    <x v="0"/>
    <x v="0"/>
    <x v="0"/>
    <x v="0"/>
    <x v="1"/>
    <x v="1"/>
    <x v="0"/>
  </r>
  <r>
    <x v="348"/>
    <x v="0"/>
    <x v="0"/>
    <x v="0"/>
    <x v="1"/>
    <x v="0"/>
    <x v="0"/>
    <x v="0"/>
    <x v="0"/>
    <x v="1"/>
    <x v="0"/>
    <x v="0"/>
    <x v="0"/>
    <x v="0"/>
    <x v="1"/>
    <x v="0"/>
    <x v="0"/>
    <x v="0"/>
    <x v="0"/>
    <x v="0"/>
    <x v="0"/>
    <x v="0"/>
    <x v="0"/>
    <x v="1"/>
    <x v="1"/>
    <x v="0"/>
  </r>
  <r>
    <x v="349"/>
    <x v="0"/>
    <x v="0"/>
    <x v="0"/>
    <x v="1"/>
    <x v="0"/>
    <x v="0"/>
    <x v="0"/>
    <x v="0"/>
    <x v="0"/>
    <x v="0"/>
    <x v="0"/>
    <x v="0"/>
    <x v="0"/>
    <x v="0"/>
    <x v="0"/>
    <x v="0"/>
    <x v="0"/>
    <x v="0"/>
    <x v="0"/>
    <x v="0"/>
    <x v="0"/>
    <x v="0"/>
    <x v="1"/>
    <x v="1"/>
    <x v="0"/>
  </r>
  <r>
    <x v="350"/>
    <x v="0"/>
    <x v="0"/>
    <x v="0"/>
    <x v="1"/>
    <x v="0"/>
    <x v="0"/>
    <x v="0"/>
    <x v="0"/>
    <x v="1"/>
    <x v="0"/>
    <x v="0"/>
    <x v="0"/>
    <x v="0"/>
    <x v="0"/>
    <x v="0"/>
    <x v="0"/>
    <x v="0"/>
    <x v="0"/>
    <x v="0"/>
    <x v="0"/>
    <x v="0"/>
    <x v="2"/>
    <x v="1"/>
    <x v="1"/>
    <x v="0"/>
  </r>
  <r>
    <x v="351"/>
    <x v="0"/>
    <x v="0"/>
    <x v="0"/>
    <x v="1"/>
    <x v="0"/>
    <x v="0"/>
    <x v="0"/>
    <x v="0"/>
    <x v="1"/>
    <x v="0"/>
    <x v="0"/>
    <x v="0"/>
    <x v="0"/>
    <x v="0"/>
    <x v="0"/>
    <x v="0"/>
    <x v="0"/>
    <x v="0"/>
    <x v="0"/>
    <x v="0"/>
    <x v="0"/>
    <x v="0"/>
    <x v="1"/>
    <x v="2"/>
    <x v="0"/>
  </r>
  <r>
    <x v="352"/>
    <x v="0"/>
    <x v="0"/>
    <x v="0"/>
    <x v="1"/>
    <x v="0"/>
    <x v="0"/>
    <x v="0"/>
    <x v="0"/>
    <x v="1"/>
    <x v="0"/>
    <x v="0"/>
    <x v="0"/>
    <x v="0"/>
    <x v="0"/>
    <x v="0"/>
    <x v="0"/>
    <x v="0"/>
    <x v="0"/>
    <x v="0"/>
    <x v="0"/>
    <x v="0"/>
    <x v="0"/>
    <x v="1"/>
    <x v="2"/>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6">
  <r>
    <n v="1"/>
    <s v="Sol et fertilisation : pollution, gestion, qualité, fertilisation, altération"/>
    <s v="agriculture biologique, fertilisation"/>
    <s v="gestion des sols, production agricole, protection des cultures, technique agricole"/>
    <s v="Mise en place d’une expérimentation système centrée sur les grandes cultures en agriculture biologique"/>
    <m/>
    <s v="Mettre en place des essais; Système autonome pour limiter les apports exogènes d'azote et de phosphore et système ABC (Agriculture Biologique de Conservation) pour limiter les apports d'intrants exogène"/>
    <s v="Projet"/>
    <s v="https://www.cra.wallonie.be/fr/la-recherche-en-agriculture-biologique-au-cra-w"/>
    <n v="2015"/>
    <n v="5"/>
    <s v="Abras M."/>
    <x v="0"/>
    <s v="m.abras@cra.wallonie.be"/>
    <s v="CPL Végémar, Biowallonie asbl, Université Catholique de Louvain, Gembloux Agro Bio-Tech - Université de Liège, CRA-W"/>
    <s v="-"/>
    <s v="CE - Horizon 2020"/>
    <m/>
    <x v="0"/>
    <m/>
  </r>
  <r>
    <n v="2"/>
    <s v="Biopesticide, biocontrôle, agriculture biologique"/>
    <s v="agriculture biologique"/>
    <s v="agroalimentaire, protection des cultures, ressource génétique"/>
    <s v="VARCERBIO"/>
    <s v="VARCERBIO"/>
    <s v="Évaluation des caractéristiques et performances des variétés de céréales en agriculture biologique"/>
    <s v="Projet"/>
    <s v="https://filagri.be/wp-content/uploads/sites/2/2019/10/CdP_Plan-de-developpement_2018_cereales_alimentaires_juillet2019.pdf"/>
    <m/>
    <m/>
    <s v="Abras M."/>
    <x v="0"/>
    <s v="m.abras@cra.wallonie.be"/>
    <s v="SoCoPro asbl"/>
    <m/>
    <m/>
    <s v="Céréales"/>
    <x v="1"/>
    <m/>
  </r>
  <r>
    <n v="3"/>
    <s v="Technique de lutte alternative"/>
    <s v="agriculture biologique, méthode alternative"/>
    <s v="gestion agricole, protection des cultures, technique agricole"/>
    <s v="Désherbage - Désinfection semences"/>
    <s v="Désherbage - Désinfection semences"/>
    <s v="Expérimentations sur les thématiques de la gestion des adventices et la désinfection de semences en agriculture biologique"/>
    <s v="Projet"/>
    <s v="https://filagri.be/wp-content/uploads/sites/2/2019/10/CdP_Plan-de-developpement_2018_cereales_alimentaires_juillet2019.pdf"/>
    <m/>
    <m/>
    <s v="Abras M."/>
    <x v="0"/>
    <s v="m.abras@cra.wallonie.be"/>
    <s v="SoCoPro asbl"/>
    <m/>
    <m/>
    <m/>
    <x v="1"/>
    <m/>
  </r>
  <r>
    <n v="4"/>
    <s v="Technique de lutte alternative"/>
    <s v="agriculture biologique, essai variétal, résistance variétale"/>
    <s v="production agricole, protection des cultures, sélection variétale"/>
    <s v="Variétés de céréales en agriculture biologique."/>
    <m/>
    <m/>
    <s v="Actes de colloques"/>
    <s v="https://www.cra.wallonie.be/en/varietes-de-cereales-en-agriculture-biologique-2018"/>
    <n v="2018"/>
    <n v="1"/>
    <s v="Abras M."/>
    <x v="0"/>
    <s v="m.abras@cra.wallonie.be"/>
    <m/>
    <s v="Legrand J., Stalport A., Mahieu O., Gofflot S., Sinnaeve G."/>
    <m/>
    <s v="Céréales"/>
    <x v="0"/>
    <m/>
  </r>
  <r>
    <n v="5"/>
    <s v="Technique de lutte alternative"/>
    <s v="essai variétal"/>
    <s v="culture expérimentale, résistance, sélection variétale"/>
    <s v="Essai variétés robustes encadré par le CRA-W - Résultats 2019"/>
    <m/>
    <m/>
    <s v="Articles"/>
    <s v="https://www.cra.wallonie.be/fr/essai-varietes-robustes-encadre-par-le-cra-w-resultats-2019-2019"/>
    <n v="2019"/>
    <n v="1"/>
    <s v="Abras M."/>
    <x v="0"/>
    <s v="m.abras@cra.wallonie.be"/>
    <m/>
    <s v="Ben Abdallah F., Boreux M., César V., Soete A."/>
    <m/>
    <m/>
    <x v="0"/>
    <m/>
  </r>
  <r>
    <n v="6"/>
    <s v="Technique de lutte alternative"/>
    <s v="essai variétal"/>
    <s v="culture expérimentale, résistance, sélection variétale"/>
    <s v="Essai variétés robustes encadré par le CRA-W - Résultats 2020"/>
    <m/>
    <m/>
    <s v="Articles"/>
    <s v="https://www.cra.wallonie.be/fr/essai-varietes-robustes-encadre-par-le-cra-w-resultats-2019-2020"/>
    <n v="2020"/>
    <n v="1"/>
    <s v="Abras M."/>
    <x v="0"/>
    <s v="m.abras@cra.wallonie.be"/>
    <s v="Carah asbl, CPL Végémar"/>
    <s v="Ben Abdallah F., Boreux M., César V., Soete A. "/>
    <m/>
    <m/>
    <x v="0"/>
    <m/>
  </r>
  <r>
    <n v="7"/>
    <s v="Sol et fertilisation : pollution, gestion, qualité, fertilisation, altération"/>
    <s v="agriculture biologique, fertilisation"/>
    <s v="culture expérimentale, gestion des sols, production agricole"/>
    <s v="fertilisation des céréales en agriculture biologique - 2020"/>
    <m/>
    <m/>
    <s v="Actes de colloques"/>
    <s v="https://www.cra.wallonie.be/fr/fertilisation-des-cereales-en-agriculture-biologique-2020"/>
    <n v="2020"/>
    <n v="1"/>
    <s v="Abras M."/>
    <x v="0"/>
    <s v="m.abras@cra.wallonie.be"/>
    <s v="Carah asbl, CPL Végémar"/>
    <s v="Godden B., Legrand J., Stalport A."/>
    <m/>
    <s v="Céréales"/>
    <x v="0"/>
    <m/>
  </r>
  <r>
    <n v="8"/>
    <s v="Encadrement, conseil, valorisation"/>
    <s v="bonne pratique agricole, encadrement scientifique et technique"/>
    <s v="gestion agricole, gestion durable, production agricole, suivi environnemental"/>
    <s v="Centre des Technologies Agronomiques (CTA)"/>
    <s v="CTASTREE"/>
    <s v="Approche systémique et collaborative des exploitations agricoles bio sur le site du CTA de Strée"/>
    <s v="Projet"/>
    <s v="https://www.cta-stree.be/le-centre/"/>
    <n v="1977"/>
    <m/>
    <s v="Abras M."/>
    <x v="0"/>
    <s v="m.abras@cra.wallonie.be"/>
    <s v="Carah asbl, GAL Condruses, Devenirs asbl, AWAF asbl, EPUVAL asbl, Université de Liège, Haute Ecole Charlemagne, ITCF, ValBiom asbl, Edora, Adisif, Université Catholique de Louvain"/>
    <m/>
    <m/>
    <m/>
    <x v="1"/>
    <m/>
  </r>
  <r>
    <n v="9"/>
    <s v="Biopesticide, biocontrôle, agriculture biologique"/>
    <s v="agriculture conventionnelle, produit phytopharmaceutique, protection phytosanitaire"/>
    <s v="bioagresseur, biocontrôle, bioinformatique, écoagriculture, territoire transfrontalier"/>
    <s v="Nouvelles molécules biosourcées et multifonctionnelles pour le contrôle des agents phytopathogènes des cultures de la région transfrontalière - Projet SMARTBIOCONTROL"/>
    <s v="BioScreen"/>
    <s v="Nouvelle molécules biosourcées et multifonctionnelles pour le biocontrôle des agent phtypathogènes des cultures de la région transfrontalière"/>
    <s v="Projet"/>
    <s v="http://www.smartbiocontrol.eu/fr/projet-bioscreen/"/>
    <n v="2016"/>
    <n v="4"/>
    <s v="Ait Barka E."/>
    <x v="1"/>
    <s v="ea.barka@univ-reims.fr"/>
    <s v="Université Littoral Côte d'Opale, Université d'Artois, Université de Gent, Université Catholique de Louvain, Institut supérieur d'agriculture de Lille, Université de Lille, Materia Nova, Gembloux Agro Bio-Tech - Université de Liège"/>
    <s v="Calonne M., Declerq S., Leclère V., Randoux B., Desprez S., Jacques P., Martin P., Höfte M., Trapet P., Siah A."/>
    <s v="CE - FEDER - INTERREG, Wallonie, Province de West-vlaanderen, Province de Flandre Oriental, Région Hauts-de-France, Grand Est"/>
    <m/>
    <x v="2"/>
    <m/>
  </r>
  <r>
    <n v="10"/>
    <s v="Technique de lutte alternative"/>
    <s v="contrôle des maladies, méthode alternative, produit phytopharmaceutique"/>
    <s v="culture expérimentale, protection des cultures, résistance"/>
    <s v="Impact of Rhizophagus irregularis MUCL 41833 on disease symptoms caused by Phytophthora infestans in potato grown under field conditions"/>
    <m/>
    <s v="Alternatives approaches to control Phytophthora infestans ( to use of BioControl agents AMF, …)"/>
    <s v="Articles"/>
    <s v="https://www.cra.wallonie.be/fr/impact-of-rhizophagus-irregularis-mucl-41833-on-disease-symptoms-caused-by-phytophthora-infestans-in-potato-grown-under-field-conditions-2018"/>
    <n v="2018"/>
    <n v="1"/>
    <s v="Alaux P."/>
    <x v="0"/>
    <m/>
    <s v="CRA-W"/>
    <s v="César V."/>
    <m/>
    <s v="Pomme de terre"/>
    <x v="0"/>
    <m/>
  </r>
  <r>
    <n v="11"/>
    <s v="Technique de lutte alternative"/>
    <s v="lutte intégrée, méthode alternative"/>
    <s v="analyse physico-chimique, protection des cultures, technique agricole"/>
    <s v="Comparison of different techniques for inoculation of &quot; Candidatus Phytoplasmad mali&quot; on apple and periwinkle in biological indexing procedure."/>
    <s v="https://orbi.uliege.be/bitstream/2268/36853/1/N%c2%b0362-%20aldaghi%202007.pdf"/>
    <s v="les comparaisons entre 4 techniques de greffe sur des plants de pommiers et de pervenche pour l'inoculation de &quot;Ca P. mali&quot; et sa détection par Les indexations biologiques"/>
    <s v="Articles"/>
    <s v="https://www.cra.wallonie.be/fr/comparison-of-different-techniques-for-inoculation-of-candidatus-phytoplasmad-mali-on-apple-and-periwinkle-in-biological-indexing-procedure-2007"/>
    <n v="2007"/>
    <n v="1"/>
    <s v="Aldaghi M."/>
    <x v="0"/>
    <m/>
    <s v="CRA-W"/>
    <s v="Massart S., Roussel S., Steyer S., Lateur M., Jijakli M."/>
    <m/>
    <s v="Pommiers et pervenche"/>
    <x v="0"/>
    <m/>
  </r>
  <r>
    <n v="12"/>
    <s v="Technique de lutte alternative"/>
    <s v="lutte intégrée, méthode alternative"/>
    <s v="analyse physico-chimique, protection des cultures, technique agricole"/>
    <s v="Comparison of different techniques for inoculation of &quot;Candidatus Phytoplasma mali&quot; on apple and periwinkle in biological indexing procedure"/>
    <m/>
    <s v="https://pubmed.ncbi.nlm.nih.gov/18396810/"/>
    <s v="Actes de colloques"/>
    <s v="https://www.cra.wallonie.be/fr/comparison-of-different-techniques-for-inoculation-of-candidatus-phytoplasma-mali-on-apple-and-periwinkle-in-biological-indexing-procedure-2007"/>
    <n v="2007"/>
    <n v="1"/>
    <s v="Aldaghi M."/>
    <x v="0"/>
    <m/>
    <s v="CRA-W"/>
    <s v="Massart S., Roussel S., Steyer S., Lateur M., Jijakli M."/>
    <m/>
    <s v="Pommiers et pervenche"/>
    <x v="0"/>
    <m/>
  </r>
  <r>
    <n v="13"/>
    <s v="Technique de lutte alternative"/>
    <s v="indicateur environnemental, méthode alternative, lutte intégrée"/>
    <s v="culture, culture expérimentale, protection des cultures, technique agricole"/>
    <s v="Study on some grafting techniques for their capability in rapid and efficient transmission of Apple proliferation disease on host plants"/>
    <m/>
    <s v="https://www.researchgate.net/publication/237464962_Study_on_diverse_grafting_techniques_for_their_capability_in_rapid_and_efficient_transmission_of_apple_proliferation_disease_to_different_host_plants"/>
    <s v="Articles"/>
    <s v="https://www.cra.wallonie.be/fr/study-on-some-grafting-techniques-for-their-capability-in-rapid-and-efficient-transmission-of-apple-proliferation-disease-on-host-plants-2007"/>
    <n v="2007"/>
    <n v="1"/>
    <s v="Aldaghi M."/>
    <x v="0"/>
    <m/>
    <s v="CRA-W"/>
    <s v="Massart S., Steyer S., Lateur M., Jijakli M."/>
    <m/>
    <s v="Pommiers"/>
    <x v="0"/>
    <m/>
  </r>
  <r>
    <n v="14"/>
    <s v="Encadrement, conseil, valorisation"/>
    <s v="bonne pratique agricole, encadrement scientifique et technique"/>
    <s v="gestion des ressources, gestion durable, suivi environnemental, valorisation"/>
    <s v="Oeuvrons pour des espaces verts sains, conçus et gérés dans le respect de l'environnement et de la nature"/>
    <s v="Adalia"/>
    <s v="Sensibiliser professionnels et particuliers, enfants comme adultes, à la nécessité et aux enjeux d’une gestion écologique des espaces verts, Informer, conseiller et former sur les méthodes respectueuses de la nature et de la santé, Animer des réseaux, valoriser et accompagner les initiatives de conception et d’entretien d’espaces verts à impact positif sur l’environnement"/>
    <s v="ASBL"/>
    <s v="https://www.adalia.be/"/>
    <n v="2001"/>
    <s v="-"/>
    <s v="André M."/>
    <x v="2"/>
    <s v="marie@adalia.be"/>
    <s v="Adalia asbl"/>
    <s v="Collège des producteurs, Contrat Rivière de Wallonie, Comité Régional PHYTO, Ecowal, Fédération Wallone Horticole, Fondation Rurale de Wallonie, Institut Eco-Conseil, Inter-Environnement Wallonie, Natagora, Nord Nature Chico Mendes, Par cet Jardins de Walloie, Parc naturels de Wallonie, Plante et Cité, PreventAgri, Programme Wallon de Réduction des pesticide, PROTECT'eau, Union de Villes et Communes de Wallonie, SPW, SPGE "/>
    <s v="Wallonie - SPGE"/>
    <s v="Espaces verts"/>
    <x v="3"/>
    <m/>
  </r>
  <r>
    <n v="15"/>
    <s v="Contrôle des maladies, gestion des ravageurs"/>
    <s v="contrôle des maladies, lutte intégrée, méthode alternative, pathologie végétale"/>
    <s v="biocontrôle, protection des cultures, sensibilité"/>
    <s v="ViroBett"/>
    <s v="ViroBett"/>
    <s v="Comprendre la dynamique de propagation des virus de la jaunisse de la betterave sucrière pour améliorer la stragtégie de lutte intégrée"/>
    <s v="Projet"/>
    <s v="https://www.mr.be/agriculture-le-gouvernement-renforce-la-recherche-afin-de-deployer-plusieurs-filieres-alimentaires/"/>
    <n v="2022"/>
    <m/>
    <s v="Antoons K."/>
    <x v="3"/>
    <s v="k.antoons@irbab.be"/>
    <m/>
    <s v="Dufrane C."/>
    <m/>
    <m/>
    <x v="4"/>
    <m/>
  </r>
  <r>
    <n v="16"/>
    <s v="Produit phytopharmaceutique autorisé en agriculture biologique"/>
    <s v="produit phytopharmaceutique"/>
    <s v="pesticide"/>
    <s v="Alpha-cypermethrin + Chlorfenapyr. Full scale collaborative trial for the determination of Alpha-cypermethrin and Chlorfenapyr in Technical material (TC) and Long Lasting Insecticidal Net (LN)"/>
    <m/>
    <m/>
    <s v="Actes de colloques"/>
    <s v="https://www.cra.wallonie.be/fr/alpha-cypermethrin-chlorfenapyr-full-scale-collaborative-trial-for-the-determination-of-alpha-cypermethrin-and-chlorfenapyr-in-technical-material-tc-and-long-lasting-insecticidal-net-ln-2019"/>
    <n v="2019"/>
    <n v="1"/>
    <s v="Baes M."/>
    <x v="0"/>
    <s v="m.baes@cra.wallonie.be"/>
    <s v="CRA-W"/>
    <s v="Pigeon O. "/>
    <m/>
    <m/>
    <x v="0"/>
    <m/>
  </r>
  <r>
    <n v="17"/>
    <s v="Produit phytopharmaceutique autorisé en agriculture biologique"/>
    <s v="diagnostic, encadrement scientifique et technique, produit phytopharmaceutique"/>
    <s v="analyse physico-chimique, pesticide, technique agricole"/>
    <s v="Laboratoire Contrôle qualité des biocides "/>
    <s v="BIOCIDES-QC"/>
    <s v="Caractérisation physico-chimique et contrôle qualité des biocides"/>
    <s v="Projet"/>
    <s v="https://www.cra.wallonie.be/fr/laboratoire-controle-qualite-des-biocides"/>
    <n v="2020"/>
    <s v="pérenne"/>
    <s v="Baes M."/>
    <x v="0"/>
    <s v="m.baes@cra.wallonie.be"/>
    <s v="CRA-W"/>
    <s v="Pigeon O., Lagasse de Locht D., goffin I"/>
    <m/>
    <m/>
    <x v="0"/>
    <m/>
  </r>
  <r>
    <n v="18"/>
    <s v="Ingénierie agricole, développement d’outils"/>
    <s v="encadrement scientifique et technique"/>
    <s v="agrochimie, biostatistique, qualité nutritionnelle, spectroscopie"/>
    <s v="CHEMOSPEC"/>
    <s v="CHEMOSPEC-U15"/>
    <s v="the development of new chemometric methods and algorithms for spectroscopic and chromatographic data"/>
    <s v="Projet"/>
    <s v="https://www.cra.wallonie.be/en/chemospec-u15"/>
    <n v="2013"/>
    <n v="1"/>
    <s v="Baeten V."/>
    <x v="0"/>
    <s v="v.baeten@cra.wallonie.be"/>
    <s v="CRA-W"/>
    <s v="Dardenne P., Fernandez Pierna J. A., Kayoka Mukendi N., Vincke D., Joissains M."/>
    <s v="Wallonie - CRA-W"/>
    <m/>
    <x v="0"/>
    <m/>
  </r>
  <r>
    <n v="19"/>
    <s v="Recherche fondamentale"/>
    <s v="diagnostic, encadrement scientifique et technique, OAD"/>
    <s v="agrochimie, bioinformatique, spectroscopie"/>
    <s v="IR-U12"/>
    <s v="IR-U12"/>
    <s v="Construire des bases de données et des équations de calibrage"/>
    <s v="Projet"/>
    <s v="https://www.cra.wallonie.be/fr/ir-u12"/>
    <n v="2013"/>
    <n v="1"/>
    <s v="Baeten V."/>
    <x v="0"/>
    <s v="v.baeten@cra.wallonie.be"/>
    <s v="Gembloux Agro Bio-Tech - Université de Liège, CRA-W"/>
    <s v="Fernandez Pierna J. A., Lecler B., Sinnaeve G., Vermeulen P., Decruyenaere V., Crasset N., Mauro S., Minet O., Brichard S."/>
    <s v="Wallonie - CRA-W"/>
    <m/>
    <x v="0"/>
    <m/>
  </r>
  <r>
    <n v="20"/>
    <s v="Ingénierie agricole, développement d’outils"/>
    <s v="encadrement scientifique et technique"/>
    <s v="spectroscopie, télédétection spatiale"/>
    <s v="projet TERA4ALL"/>
    <s v="TERA4ALL"/>
    <s v="Promouvoir les technologies THz auprès des industries et développer des techniques d'imagerie et de spectroscopie innovantes"/>
    <s v="Projet - Articles"/>
    <s v="https://www.csl.uliege.be/cms/c_10370033/en/csl-tera4all"/>
    <n v="2015"/>
    <n v="5"/>
    <s v="Baeten V."/>
    <x v="0"/>
    <s v="v.baeten@cra.wallonie.be"/>
    <s v="Multitel asbl, CRA-W, Université Catholique de Louvain, Université de Liège, Centre Spatial de Liège"/>
    <s v="-"/>
    <s v="CE - FEDER, Wallonie"/>
    <m/>
    <x v="0"/>
    <m/>
  </r>
  <r>
    <n v="21"/>
    <s v="Industrie agroalimentaire (production, rendement, déchet) "/>
    <s v="encadrement scientifique et technique"/>
    <s v="biocontrôle, santé humaine, sécurité alimentaire"/>
    <s v="Projet FoodIntegrity"/>
    <s v="FoodIntegrity"/>
    <s v="Inventaire d’outils et de moyens pour détecter les fraudes et assurer l'intégrité de la chaîne alimentaire"/>
    <s v="Projet - Articles"/>
    <s v="https://secure.fera.defra.gov.uk/foodintegrity/index.cfm?sectionid=21"/>
    <n v="2014"/>
    <n v="5"/>
    <s v="Baeten V."/>
    <x v="0"/>
    <s v="v.baeten@cra.wallonie.be"/>
    <s v="FERA, FAO, JRC-EC, CRA-W"/>
    <s v="Brereton P., Fernandez Pierna J. A., Lecler B., Vermeulen P., Kayoka Mukendi N., Arnould Q., Brichard S."/>
    <s v="CE"/>
    <m/>
    <x v="0"/>
    <m/>
  </r>
  <r>
    <n v="22"/>
    <s v="Ingénierie agricole, développement d’outils"/>
    <s v="diagnostic, encadrement scientifique et technique, protection phytosanitaire"/>
    <s v="biocontrôle, bioinformatique, culture, qualité nutritionnelle, télédétection spatiale"/>
    <s v="PhotonFruit"/>
    <s v="PhotonFruit"/>
    <s v="Emergent Spectroscopic Techniques for the Quality Control and Traceability of Fruits and Fruits Based Products, extension to other agro-food products."/>
    <s v="Projet - Articles"/>
    <s v="https://www.cra.wallonie.be/en/photonfruit"/>
    <n v="2014"/>
    <n v="5"/>
    <s v="Baeten V."/>
    <x v="0"/>
    <s v="v.baeten@cra.wallonie.be"/>
    <s v="CRA-W, Université Catholique de Louvain, UNICAMP, UFPA, UFPE"/>
    <s v="Pasquini C., Rohwedder Jarbas J. R., Raimundo Júnior I. M., Rogez H., Pimentel Avelar M. F., Dardenne P., Baeren V., Fernandez Pierna J. A., Larondelle Y., Leyssens T."/>
    <s v="Fédération Wallonie-Bruxelles - WBI - CAPES"/>
    <m/>
    <x v="0"/>
    <m/>
  </r>
  <r>
    <n v="23"/>
    <s v="Ingénierie agricole, développement d’outils"/>
    <s v="encadrement scientifique et technique"/>
    <s v="agrochimie, qualité nutritionnelle, spectroscopie"/>
    <s v="CRA-W expertise promoted through the IAEA"/>
    <m/>
    <m/>
    <s v="Articles"/>
    <s v="https://www.cra.wallonie.be/en/cra-w-expertise-promoted-through-the-iaea"/>
    <n v="2019"/>
    <n v="1"/>
    <s v="Baeten V."/>
    <x v="0"/>
    <s v="v.baeten@cra.wallonie.be"/>
    <s v="CRA-W"/>
    <s v="-"/>
    <m/>
    <m/>
    <x v="0"/>
    <m/>
  </r>
  <r>
    <n v="24"/>
    <s v="Ingénierie agricole, développement d’outils"/>
    <s v="encadrement scientifique et technique, OAD"/>
    <s v="biocontrôle, spectroscopie"/>
    <s v="L'innovation technologique au service de la qualité et de l'authentification des productions agricoles et alimentaires"/>
    <m/>
    <s v="Déterminer des paramètres clés à suivre pour un contrôle de qualité au plus près des produits"/>
    <s v="Articles"/>
    <s v="https://www.cra.wallonie.be/en/linnovation-technologique-au-service-de-la-qualite-et-de-lauthentification-des-productions-agricoles-et-alimentaires-2018"/>
    <n v="2018"/>
    <n v="1"/>
    <s v="Baeten V."/>
    <x v="0"/>
    <s v="v.baeten@cra.wallonie.be"/>
    <s v="CRA-W"/>
    <s v="-"/>
    <m/>
    <m/>
    <x v="0"/>
    <m/>
  </r>
  <r>
    <n v="25"/>
    <s v="Ingénierie agricole, développement d’outils"/>
    <s v="encadrement scientifique et technique, production commerciale"/>
    <s v="qualité nutritionnelle, spectroscopie"/>
    <s v="Performance comparison of bench-top, hyperspectral imaging and pocket near infrared spectrometers : the example of protein quantification in wheat flour"/>
    <m/>
    <m/>
    <s v="Articles"/>
    <s v="https://www.cra.wallonie.be/en/performance-comparison-of-bench-top-hyperspectral-imaging-and-pocket-near-infrared-spectrometers-the-example-of-protein-quantification-in-wheat-flour-2019"/>
    <n v="2019"/>
    <n v="1"/>
    <s v="Baeten V."/>
    <x v="0"/>
    <s v="v.baeten@cra.wallonie.be"/>
    <s v="CRA-W"/>
    <s v="Fernandez Pierna J. A., Vermeulen P., Lecler B., Minet O., Zio D., Dardenne P."/>
    <m/>
    <s v="Céréales"/>
    <x v="0"/>
    <s v="https://doi.org/10.1255/nir2017.151"/>
  </r>
  <r>
    <n v="26"/>
    <s v="Ecotoxicologie"/>
    <s v="encadrement scientifique et technique, indicateur environnemental, pollinisateur"/>
    <s v="auxiliaire des cultures, gestion durable, gestion des ressources, indicateur, suivi environnemental"/>
    <s v="pan-european assessment, monitoring, and mitigation of stressors on the health of bees"/>
    <s v="PoshBee"/>
    <s v="Garantir la santé durable des abeilles et de leurs services de pollinisation en Europe"/>
    <s v="Projet"/>
    <s v="https://cordis.europa.eu/project/id/773921/fr"/>
    <n v="2018"/>
    <n v="5"/>
    <s v="Barraud A."/>
    <x v="4"/>
    <s v="alexandre.barraud@umons.ac.be"/>
    <s v="BIOBEST Groupe NV, Université de Mons, Pensoft Publishers - Bu, Université AARHUS - Dk, EESTI Maaulikool-Ee, EESTI POLLUMAJANDUS -KAUBANDUSKODA - Ee, EESTI KUTSELISTE MESINIKE UHING - Ee, Aneses - Fr, Plateforme Biopark d'Archamps, CNRS - Fr, INRAE - Fr, Université de Bordeaux"/>
    <s v="Zambra E., Martinet B., P-L. Zerck P-L., Gerard M., Evrard D., Brasero N., Evrard D., Vanderplanck M., Nadarajah S., Michez D."/>
    <s v="CE - Horizon 2020"/>
    <m/>
    <x v="5"/>
    <s v="Subvention: 773921 "/>
  </r>
  <r>
    <n v="27"/>
    <s v="Technique de lutte alternative"/>
    <s v="contrôle des maladies, pathologie végétale, résistance variétale"/>
    <s v="cultivar, culture, protection des cultures, ressource génétique"/>
    <s v="Candidate defense genes as predictors of partial resistance in ‘Président Roulin’ against apple scab caused by Venturia inaequalis"/>
    <m/>
    <s v="Améliorer la compréhension de la résistance partielle à la tavelure du pommie afin de développer des marqueurs moléculaires fonctionnels pour la sélection de nouveaux cultivar"/>
    <s v="Articles"/>
    <s v="https://www.cra.wallonie.be/fr/candidate-defense-genes-as-predictors-of-partial-resistance-in-president-roulin-against-apple-scab-caused-by-venturia-inaequalis-2015"/>
    <n v="2015"/>
    <n v="1"/>
    <s v="Bastiaanse H."/>
    <x v="0"/>
    <m/>
    <s v="CRA-W"/>
    <s v="Muhovski Y., Mingeot D., Lateur M."/>
    <m/>
    <s v="Pommiers"/>
    <x v="0"/>
    <m/>
  </r>
  <r>
    <n v="28"/>
    <s v="Technique de lutte alternative"/>
    <s v="contrôle des maladies, encadrement scientifique et technique, pathologie végétale, résistance variétale"/>
    <s v="cultivar, culture, protection des cultures, résistance, ressource génétique"/>
    <s v="cDNA-AFLP Analysis of Differentially Expressed Transcripts in Partially Resistant Apple Cultivar Leaves Infected by Venturia inaequalis"/>
    <m/>
    <s v="Investigate the molecular and biochemical mechanisms involved in the partial resistance against Venturia inaequalis of an old Belgian apple cultivar 'Président Roulin'."/>
    <s v="Livres / Manuels"/>
    <s v="https://www.cra.wallonie.be/fr/cdna-aflp-analysis-of-differentially-expressed-transcripts-in-partially-resistant-apple-cultivar-leaves-infected-by-venturia-inaequalis-2013"/>
    <n v="2013"/>
    <n v="1"/>
    <s v="Bastiaanse H."/>
    <x v="0"/>
    <m/>
    <s v="CRA-W"/>
    <s v="Pissard A., Mingeot D., Muhovski Y., Jacquemin J-M., Lepoivre P., Lateur M."/>
    <m/>
    <s v="Pommiers"/>
    <x v="0"/>
    <m/>
  </r>
  <r>
    <n v="29"/>
    <s v="Technique de lutte alternative"/>
    <s v="résistance variétale"/>
    <s v="cultivar, culture, protection des cultures, résistance, ressource génétique"/>
    <s v="Gene expression profiling by cDNA-AFLP reveals potential candidate genes for partial resistance of ‘Président Roulin’ against Venturia inaequalis"/>
    <m/>
    <m/>
    <s v="Articles"/>
    <s v="https://www.cra.wallonie.be/fr/gene-expression-profiling-by-cdna-aflp-reveals-potential-candidate-genes-for-partial-resistance-of-president-roulin-against-venturia-inaequalis-2014"/>
    <n v="2014"/>
    <n v="1"/>
    <s v="Bastiaanse H."/>
    <x v="0"/>
    <m/>
    <s v="CRA-W"/>
    <s v="Muhovski Y., Parisi O., Paris R., Mingeot D., Lateur M."/>
    <m/>
    <m/>
    <x v="0"/>
    <m/>
  </r>
  <r>
    <n v="30"/>
    <s v="Technique de lutte alternative"/>
    <s v="lutte intégrée, méthode alternative"/>
    <s v="culture expérimentale, impact, lutte, protection des cultures"/>
    <s v="Protection intégrée des semis_x000a_et des jeunes emblavures - Livre Blanc Céréales 2020"/>
    <m/>
    <s v="Luttre contre la maladie par : agriculture conventionnelle, Agriculture biologique"/>
    <s v="Rapports"/>
    <s v="https://www.livre-blanc-cereales.be/wp-content/uploads/2020/09/3-LBsept20-Protection-des-semis-Focus-sur-la-carie.pdf"/>
    <n v="2020"/>
    <n v="1"/>
    <s v="Bataille C."/>
    <x v="0"/>
    <m/>
    <s v="CRA-W"/>
    <s v="De Proft M., François Henriet"/>
    <s v="Wallonie - CRA-W"/>
    <s v="Céréales"/>
    <x v="6"/>
    <m/>
  </r>
  <r>
    <n v="31"/>
    <s v="Technique de lutte alternative"/>
    <s v="contrôle des maladies, pathologie végétale, résistance variétale"/>
    <s v="cultivar, culture, protection des cultures"/>
    <s v="Disease resistance in old fruit tree cultivar: evaluation and commercial value"/>
    <m/>
    <s v="Screening de variétés pour resistance "/>
    <s v="Articles"/>
    <s v="https://www.cra.wallonie.be/fr/disease-resistance-in-old-fruit-tree-cultivar-evaluation-and-commercial-value-1987"/>
    <n v="1987"/>
    <n v="1"/>
    <s v="Bauvin J."/>
    <x v="0"/>
    <m/>
    <s v="CRA-W"/>
    <s v="Lateur M., Populer C."/>
    <m/>
    <s v="Pommiers, poiriers et Prunier"/>
    <x v="0"/>
    <m/>
  </r>
  <r>
    <n v="32"/>
    <s v="Ingénierie agricole, développement d’outils"/>
    <s v="encadrement scientifique et technique"/>
    <s v="télédétection spatiale"/>
    <s v="Acquisition de données d’observation de la Terre en support à la recherche scientifique"/>
    <s v="BELAIR"/>
    <s v="Renforcer les collaborations et d’améliorer l’intégration de données d’observation de la Terre dans les modèles existants ou en développements"/>
    <s v="Projet"/>
    <s v="https://www.issep.be/wp-content/uploads/Projet-BELAIR.pdf"/>
    <n v="2017"/>
    <n v="2"/>
    <s v="Beaumont B."/>
    <x v="5"/>
    <s v="b.beaumont@issep.be"/>
    <s v="ISSeP, Université Catholique de Louvain, Gembloux Agro Bio-Tech - Université de Liège, Institut d'Aéronomie Spatiale de Belgique, VITO, Katholieke Universiteit Leuven, Université Libre de Bruxelles, CSL, Hasselt University"/>
    <m/>
    <s v="Etat Fédéral - SPP Politique scientifique"/>
    <m/>
    <x v="7"/>
    <m/>
  </r>
  <r>
    <n v="33"/>
    <s v="Recherche statistique, bioinformatique"/>
    <s v="indicateur environnemental, OAD"/>
    <s v="bioinformatique, impact, suivi environnemental, valorisation"/>
    <s v="Valorisation d’Outils d’aide à la décision en Agriculture et en Environnement dans le plan numérique 4.0 de la Wallonie"/>
    <s v="OpEnAgro 4.0"/>
    <s v="Valorisation d’Outils d’aide à la décision en Agriculture et en Environnement dans le plan numérique 4.0 de la Wallonie"/>
    <s v="Projet"/>
    <s v="https://www.issep.be/wp-content/uploads/Projet-OpenAgro.pdf"/>
    <n v="2017"/>
    <n v="2"/>
    <s v="Beaumont B."/>
    <x v="5"/>
    <s v="b.beaumont@issep.be"/>
    <s v=" ISSeP, CRA-W, PICARRE, CRIDS - Université de Namur"/>
    <s v="Vincke D., Gérard G., Hallot E., Daguerre I., Caldana M., Knockaert M., Michaux B."/>
    <s v="Wallonie - CRA-W, Wallonie - ISSeP"/>
    <m/>
    <x v="7"/>
    <m/>
  </r>
  <r>
    <n v="34"/>
    <s v="Air : pollution, gestion, qualité, altération"/>
    <s v="qualité de l'air"/>
    <s v="pollution chimique, réduction"/>
    <s v="Prospection des Emissions des Moteurs automobiles Sur les routes WALLonnes"/>
    <s v="PEMSWALL "/>
    <s v="Contrôler le respects des normes d’émission par les constructeurs automobiles"/>
    <s v="Projet"/>
    <s v="https://www.issep.be/wp-content/uploads/Projet-PEMSWALL.pdf"/>
    <m/>
    <n v="2"/>
    <s v="Beaumont B."/>
    <x v="5"/>
    <s v="b.beaumont@issep.be"/>
    <s v="Université Libre de Bruxelles, IMOB, TNO, GOCA, CAMPUS, Francorchamps, Airparif, JRC-EC"/>
    <m/>
    <s v="Fonds Moerman"/>
    <m/>
    <x v="7"/>
    <m/>
  </r>
  <r>
    <n v="35"/>
    <s v="Ingénierie agricole, développement d’outils"/>
    <s v="encadrement scientifique et technique, indicateur environnemental, OAD"/>
    <s v="gestion des déchets, suivi environnemental, télédétection spatiale"/>
    <s v="Outils d’aide à la décision basés sur l’observation de la Terre  pour le contrôle et la gestion de Centres d’Enfouissement Technique"/>
    <s v="CETEO"/>
    <s v="développer de nouveaux outils basés sur la télédétection utiles au contrôle et à la (post)gestion des Centres d’Enfouissement Techniques (CET) en Wallonie"/>
    <s v="Projet"/>
    <s v="https://www.issep.be/wp-content/uploads/Projet-CETEO.pdf"/>
    <n v="2019"/>
    <n v="1"/>
    <s v="Beaumont B."/>
    <x v="5"/>
    <s v="b.beaumont@issep.be"/>
    <s v="Cellule Télédétection et Géodonnées - ISSeP, Déchets et Sites A Risques, DEA, Direction des Risques Chroniques, Direction des Activités et mesures de Terrain, Centre d'Eenfouissement Technique"/>
    <m/>
    <s v="Fonds Moerman"/>
    <m/>
    <x v="7"/>
    <m/>
  </r>
  <r>
    <n v="36"/>
    <s v="Ingénierie agricole, développement d’outils"/>
    <s v="encadrement scientifique et technique, indicateur environnemental, OAD"/>
    <s v="suivi environnemental, télédétection spatiale"/>
    <s v="Intégrer l’INTElligenceartificielle dans les outils de suivi de l’environnement WalLOn"/>
    <s v="INTELLO"/>
    <s v="Intégrer l’INTElligence artificielle dans les outils de suivi de l’environnement WalLOn"/>
    <s v="Projet"/>
    <s v="https://www.issep.be/wp-content/uploads/Projet-INTELLO.pdf"/>
    <n v="2020"/>
    <n v="3"/>
    <s v="Beaumont B."/>
    <x v="5"/>
    <s v="b.beaumont@issep.be"/>
    <s v="Cellule Télédétection et Géodonnées - ISSeP, CQA - ISSeP, CES - ISSeP, UT-Drone - ISSeP, Ecole Polytechnique Fédérale de Lausanne, Oscars s.a."/>
    <m/>
    <s v="Fonds Moerman"/>
    <m/>
    <x v="7"/>
    <m/>
  </r>
  <r>
    <n v="37"/>
    <s v="Ingénierie agricole, développement d’outils"/>
    <s v="encadrement scientifique et technique"/>
    <s v="télédétection spatiale"/>
    <s v="WALlonie Occupation et Utilisation du Sol"/>
    <s v="WALOUS"/>
    <s v="Concevoir une méthodologie opérationnelle et reproductible de cartographie de l’occupation du sol et de l’utilisation du sol, consolidée par l’analyse des besoins métiers et conforme avec les normes wallonnes et européennes."/>
    <s v="Projet"/>
    <s v="https://www.issep.be/wp-content/uploads/Projet-WALOUS.pdf"/>
    <n v="2018"/>
    <n v="2"/>
    <s v="Beaumont B."/>
    <x v="5"/>
    <s v="b.beaumont@issep.be"/>
    <s v="Université Catholique de Louvain, Université Libre de Bruxelles, ISSeP"/>
    <m/>
    <s v="Wallonie - SPW - DGO3, Wallonie - SPW - Département de la Géomatique"/>
    <m/>
    <x v="7"/>
    <m/>
  </r>
  <r>
    <n v="38"/>
    <s v="Ingénierie agricole, développement d’outils"/>
    <s v="détection, encadrement scientifique et technique"/>
    <s v="phénotypage, protection des cultures, télédétection spatiale"/>
    <s v="Characterisation of fungal diseases on winter wheat crop using proximal and remote multispectral imaging"/>
    <m/>
    <s v="comparer l'imagerie multispectrale basée sur la télédétection et la détection proximale pour la détection des maladies. "/>
    <s v="Actes de colloques"/>
    <s v="https://www.cra.wallonie.be/en/characterisation-of-fungal-diseases-on-winter-wheat-crop-using-proximal-and-remote-multispectral-imaging-2019"/>
    <n v="2019"/>
    <n v="1"/>
    <s v="Bebronne R."/>
    <x v="0"/>
    <m/>
    <s v="CRA-W"/>
    <s v="Michez A., Leemans V., Dumont B., Vermeulen P. &amp; Mercatoris B."/>
    <m/>
    <s v="Céréales"/>
    <x v="0"/>
    <m/>
  </r>
  <r>
    <n v="39"/>
    <s v="Ingénierie agricole, développement d’outils"/>
    <s v="contrôle des maladies, détection, protection phytosanitaire"/>
    <s v="culture expérimentale, protection des cultures, résistance, télédétection spatiale"/>
    <s v="In-field proximal sensing of septoria tritici blotch, stripe rust and brown rust in winter wheat by means of reflectance and textural features from multispectral imagery"/>
    <m/>
    <m/>
    <s v="Articles"/>
    <s v="https://www.cra.wallonie.be/en/proximal-sensing-of-septoria-tritici-blotch-stripe-rust-and-brown-rust-in-winter-wheat-by-multispectral-imagery-2020"/>
    <n v="2020"/>
    <n v="1"/>
    <s v="Bebronne R."/>
    <x v="0"/>
    <m/>
    <s v="CRA-W"/>
    <s v="Carlier A., Meurs R., Leemans V., Vermeulen P., Dumont B., Mercatoris B."/>
    <m/>
    <s v="Céréales"/>
    <x v="0"/>
    <s v="https://doi.org/10.1016/j.biosystemseng.2020.06.011"/>
  </r>
  <r>
    <n v="40"/>
    <s v="Biodiversité"/>
    <s v="contrôle des maladies"/>
    <s v="biocontrôle, protection des cultures, résistance"/>
    <s v="Service d'avertissement mildiou du CRA-W, bilan de la saison 2008"/>
    <m/>
    <m/>
    <s v="Articles"/>
    <s v="https://www.cra.wallonie.be/fr/service-davertissement-mildiou-du-cra-w-bilan-de-la-saison-2008-2008"/>
    <n v="2008"/>
    <n v="1"/>
    <s v="Bédard C."/>
    <x v="0"/>
    <m/>
    <s v="CRA-W"/>
    <s v="Rolot J., Decamps C., Labbé V., Soete A., Laguesse L."/>
    <m/>
    <s v="Pomme de terre"/>
    <x v="0"/>
    <m/>
  </r>
  <r>
    <n v="41"/>
    <s v="Gestion intégrée et durable des ressources naturelles"/>
    <s v="agriculture biologique, lutte intégrée, produit phytopharmaceutique"/>
    <s v="culture, écoagriculture, pesticide"/>
    <s v="Eco-design and Co-design: application to fruit production in Europe"/>
    <m/>
    <s v="Autosuffisance, en minimisant les apports externes et en maximisant l'utilisation des ressource naturelle; la connectivité entre les couches de végétation pour améliorer les avantages; l'adaptabilité et la réversibilité des options de gestion."/>
    <s v="Actes de colloques"/>
    <s v="https://hal.inrae.fr/hal-02755726/document"/>
    <n v="2009"/>
    <n v="1"/>
    <s v="Bellon S."/>
    <x v="0"/>
    <m/>
    <s v="CRA-W"/>
    <s v="Fauriel J., Hemptine J. L., Jamar L., Lauri P. E., Lateur M., Libourel G., Simon S."/>
    <m/>
    <m/>
    <x v="0"/>
    <m/>
  </r>
  <r>
    <n v="42"/>
    <s v="Recherche fondamentale"/>
    <s v="encadrement scientifique et technique, fertilisation, indicateur environnemental, OAD"/>
    <s v="agrochimie, bioinformatique"/>
    <s v="Etude des potentialités de la fluorescence chlorophyllienne pour déterminer le statut azoté de la culture de pomme de terre"/>
    <s v="POTFLUO"/>
    <s v="Etude des potentialités de la fluorescence chlorophyllienne pour déterminer le statut azoté de la culture de pomme de terre"/>
    <s v="Projet - Articles"/>
    <s v="https://www.cra.wallonie.be/fr/potfluo"/>
    <n v="2012"/>
    <n v="6"/>
    <s v="Ben Abdallah F."/>
    <x v="0"/>
    <s v="f.benabdallah@cra.wallonie.be"/>
    <s v="CRA-W"/>
    <s v="-"/>
    <s v="Wallonie - SPW - DGO3"/>
    <m/>
    <x v="0"/>
    <m/>
  </r>
  <r>
    <n v="43"/>
    <s v="Industrie agroalimentaire (production, rendement, déchet) "/>
    <s v="encadrement scientifique et technique"/>
    <s v="culture expérimentale, indicateur"/>
    <s v="Comparison of optical indicators for potato crop nitrogen status assessment including novel approaches based on leaf fluorescence and flavonoid content"/>
    <m/>
    <m/>
    <s v="Articles"/>
    <s v="https://www.cra.wallonie.be/fr/comparison-of-optical-indicators-for-potato-crop-nitrogen-status-assessment-including-novel-approaches-based-on-leaf-fluorescence-and-flavonoid-content-2018"/>
    <n v="2018"/>
    <n v="1"/>
    <s v="Ben Abdallah F."/>
    <x v="0"/>
    <s v="f.benabdallah@cra.wallonie.be"/>
    <s v="CRA-W"/>
    <s v="Philippe W., Goffart J."/>
    <m/>
    <s v="Pomme de terre"/>
    <x v="0"/>
    <m/>
  </r>
  <r>
    <n v="44"/>
    <s v="Recherche fondamentale"/>
    <s v="encadrement scientifique et technique"/>
    <s v="analyse physico-chimique, production agricole"/>
    <s v="La fluorescence chlorophyllienne associée aux composés phénoliques des feuilles pour évaluer le statut azoté de la biomasse de la pomme de terre"/>
    <m/>
    <s v="Evaluer du statut azoté en culture de pomme de terre"/>
    <s v="Thèses / Mémoires"/>
    <s v="https://www.cra.wallonie.be/fr/defense-de-these-de-madame-feriel-ben-abdallah?archive=true"/>
    <n v="2020"/>
    <n v="1"/>
    <s v="Ben Abdallah F."/>
    <x v="0"/>
    <s v="f.benabdellah@cra.wallonie.be"/>
    <s v="Gembloux Agro Bio-Tech - Université de Liège, CRA-W, Université Catholique de Louvain"/>
    <s v="Du Jarin P., Bodson B., Goffart J., Mercatoris B., Dumont B., Destain J. P., Draye X."/>
    <m/>
    <s v="Pomme de terre"/>
    <x v="0"/>
    <m/>
  </r>
  <r>
    <n v="45"/>
    <s v="Ingénierie agricole, développement d’outils"/>
    <s v="OAD, résistance variétale"/>
    <s v="protection des cultures, résistance, ressource génétique"/>
    <s v="Définition et développement d'outils permettant l'identification de génotypes associant résistance aux pathogènes &amp; efficience d'utilisation de l'azote"/>
    <m/>
    <s v="disposer d'un outil d'aide à la sélection de génotypes de pommes de terre associant résistance à P. infestans et efficience d'utilisation de l'azote"/>
    <s v="Actes de colloques"/>
    <s v="https://www.cra.wallonie.be/fr/definition-et-developpement-doutils-permettant-lidentification-de-genotypes-associant-resistance-aux-pathogenes-efficience-dutilisation-de-lazote-2019"/>
    <n v="2019"/>
    <n v="1"/>
    <s v="Ben Abdallah F."/>
    <x v="0"/>
    <s v="f.benabdallah@cra.wallonie.be"/>
    <s v="CRA-W, Université Catholique de Louvain, CER Groupe, Université de Malaga"/>
    <s v="Mauro S., Muhovski Y., Soete A., César V., Rolot J-L., Vincke D., Vermeulen P., San Martin G., Rousseau G., Vertommen D., Gillard N., Osorio Algar S."/>
    <m/>
    <m/>
    <x v="0"/>
    <m/>
  </r>
  <r>
    <n v="46"/>
    <s v="Recherche fondamentale"/>
    <s v="encadrement scientifique et technique"/>
    <s v="analyse physico-chimique, production agricole"/>
    <s v="Establishing the Nitrogen Dilution Curve for Potato Cultivar Bintje in Belgium"/>
    <m/>
    <m/>
    <s v="Articles"/>
    <s v="https://www.cra.wallonie.be/fr/establishing-the-nitrogen-dilution-curve-for-potato-cultivar-bintje-in-belgium-2016"/>
    <n v="2016"/>
    <n v="1"/>
    <s v="Ben Abdallah F."/>
    <x v="0"/>
    <s v="f.benabdallah@cra.wallonie.be"/>
    <s v="CRA-W"/>
    <s v="Olivier M., Goffart J., Minet O."/>
    <m/>
    <s v="Pomme de terre"/>
    <x v="0"/>
    <m/>
  </r>
  <r>
    <n v="47"/>
    <s v="Recherche fondamentale"/>
    <s v="encadrement scientifique et technique"/>
    <s v="analyse physico-chimique, production agricole"/>
    <s v="Utilisation de la fluorescence chlorophyllienne pour l’évaluation du statut azoté des cultures"/>
    <m/>
    <m/>
    <s v="Articles"/>
    <s v="https://www.cra.wallonie.be/fr/utilisation-de-la-fluorescence-chlorophyllienne-pour-levaluation-du-statut-azote-des-cultures-synthese-bibliographique-2016"/>
    <n v="2016"/>
    <n v="1"/>
    <s v="Ben Abdallah F."/>
    <x v="0"/>
    <s v="f.benabdallah@cra.wallonie.be"/>
    <s v="CRA-W"/>
    <s v="Philippe W., Goffart J."/>
    <m/>
    <m/>
    <x v="0"/>
    <m/>
  </r>
  <r>
    <n v="48"/>
    <s v="Recherche fondamentale"/>
    <s v="encadrement scientifique et technique"/>
    <s v="culture, ressource génétique, technique agricole"/>
    <s v="Molecular investigations of the somatic embryogenesis recalcitrance in the cherry (Prunus cerasus L.) rootstock CAB 6P"/>
    <m/>
    <m/>
    <s v="Articles"/>
    <s v="https://www.cra.wallonie.be/fr/molecular-investigations-of-the-somatic-embryogenesis-recalcitrance-in-the-cherry-prunus-cerasus-l-rootstock-cab-6p-2016"/>
    <n v="2016"/>
    <n v="1"/>
    <s v="Ben Mahmoud K."/>
    <x v="0"/>
    <m/>
    <s v="CRA-W"/>
    <s v="Jedidi E., Delporte F., Muhovski Y., Jemmali A., Druart P."/>
    <m/>
    <m/>
    <x v="0"/>
    <s v="doi:10.3906/biy-1604-105"/>
  </r>
  <r>
    <n v="49"/>
    <s v="Recherche fondamentale"/>
    <s v="encadrement scientifique et technique"/>
    <s v="culture, ressource génétique, technique agricole"/>
    <s v="Somatic Embryogenesis in Cherry (Prunus sp.)"/>
    <m/>
    <m/>
    <s v="Livres / Manuels"/>
    <s v="https://www.cra.wallonie.be/fr/somatic-embryogenesis-in-cherry-prunus-sp-2018"/>
    <n v="2018"/>
    <n v="1"/>
    <s v="Ben Mahmoud K."/>
    <x v="0"/>
    <m/>
    <s v="CRA-W"/>
    <s v="Muhovski Y., Delporte F., Jemmali A., Druart P."/>
    <m/>
    <s v="Cerise"/>
    <x v="0"/>
    <s v="https://www.springer.com/us/book/9783319790862"/>
  </r>
  <r>
    <n v="50"/>
    <s v="Recherche fondamentale"/>
    <s v="encadrement scientifique et technique"/>
    <s v="ressource génétique, technique agricole"/>
    <s v="Vegetative propagation of Argania spinosa (L.) Skeels cuttings: Effects of auxins and genotype."/>
    <m/>
    <s v="Investigate the rooting ability and growth performance of argan tree cuttings"/>
    <s v="Articles"/>
    <s v="https://www.cra.wallonie.be/fr/vegetative-propagation-of-argania-spinosa-l-skeels-cuttings-effects-of-auxins-and-genotype-2019"/>
    <n v="2019"/>
    <n v="1"/>
    <s v="Benbya A."/>
    <x v="0"/>
    <m/>
    <s v="CRA-W"/>
    <s v="Mdarhri Alaoui M., Gaboun F., Delporte F., Chlyah O., Cherkaoui S."/>
    <m/>
    <s v="Argania spinosa L."/>
    <x v="0"/>
    <m/>
  </r>
  <r>
    <n v="51"/>
    <s v="Recherche fondamentale"/>
    <s v="encadrement scientifique et technique"/>
    <s v="ressource génétique, technique agricole"/>
    <s v="Vegetative Propagation of Argania spinosa (L.) Skeels Cuttings: Effects of Nutrient Solution."/>
    <m/>
    <s v="Test the effects of the mineral composition of nutrient solution, Quoirin and Lepoivre, Murashige and Skoog, and Woody Plant Medium, cutting type and cutting position on sprouting and rooting performance of Argania spinosa "/>
    <s v="Articles"/>
    <s v="https://www.cra.wallonie.be/fr/vegetative-propagation-of-argania-spinosa-l-skeels-cuttings-effects-of-nutrient-solution-2018"/>
    <n v="2018"/>
    <n v="1"/>
    <s v="Benbya A."/>
    <x v="0"/>
    <m/>
    <s v="CRA-W"/>
    <s v="Mdarhri Alaoui M., Gaboun F., Delporte F., Cherkaoui S."/>
    <m/>
    <s v="Argania spinosa L."/>
    <x v="0"/>
    <s v="http://dx.doi.org/10.22161/ijeab/3.4.31"/>
  </r>
  <r>
    <n v="52"/>
    <s v="Air : pollution, gestion, qualité, altération"/>
    <s v="qualité de l'air"/>
    <s v="pollution chimique, santé humaine"/>
    <s v="INDoorAIR POLLutionNETwork"/>
    <s v="INDAIRPOLLNET"/>
    <s v="Améliorer ensemble la santé et la qualité de vie de l’ensemble des citoyens"/>
    <s v="Projet"/>
    <s v="https://www.issep.be/wp-content/uploads/Projet-INDAIRPOLLNET.pdf"/>
    <n v="2018"/>
    <n v="3"/>
    <s v="Bergmans B."/>
    <x v="5"/>
    <s v="b.bergmans@issep.be"/>
    <s v="Université Epoka - Al, Université de Rijeka - Hr, Faculté d'Ingénierie Géotechnique - Université de Zagreb - Hr, Université de Chimie et de Technologie - Cz, Université Tchèque des Sciences de la Vie de Prague (CZU) - Cz, Université de Hrdec Kralove - Cz, Université d'Aarhus - Dk, ICIEE - Dk, TalTech - Université de Tallin - Ee, Université de l'Est de la Finlande - Fi, Institut National de la Santé et du Bien-être - Fi, CSTB - Fr, Ircelyon - Fr, Université de Lille - Fr, Aix-Marseille Université - Fr, IMT - Université de Lille - Fr,  EUFH - De, BAM - De, UBA - De, Institut de Recherche sur l'Atmosphère et l'Environnement - Université de Wuppertal - De, Université Aristote de Thessalonique - Gr, MENG - Université Aristote de Thessalonique - Gr, UCIPS - Université Hellénique Internationale (IHU) - Gr, Université de Macédonie Occidentale - Gr, Institut d'Informatique - Université de Szeged - Hu, Université Eötvös Loránd - Hu, DCU - Ie, CRAC - Université College Cork (UCC) - Ie, Université nationale d'Irlande Galway - Ie, Collège académique d'ingénierie ORT Braude - Il, ismn - CNR - It, Université de Šiauliai-Lt, Université de Technologie de Kaunas - Lt, Université Technique de Riga - Lt, FTMC - Lt, Université de Malte - Mt, TFB - Université Saint-Clément d'Ohrid de Bitola - Mk, UKIM - Mk, INESCTEC - Pl, université de technologie de Lublin - Pl, WSB - Pl, CESAM - Université d'Aveiro - Pt, ISEL - Pt, INSA - Pt, C2TN - Université de Lisbonne - Pt, SIGARRA - Université de Porto - Pt, Université de Fernando Pessoa - Pt, BEIA - Ro, Université de Novi Sad - Rs, VINCA - Rs, SVF - TUKE - Sk, airelimpio - Es, ISP - Université de Valladolid - Es, IDAEA - Es, CEAM - Es, Tengbom - Se, IVL - Se, Université de Lund - Se, SCOEH - Ch, Université des Sciences Appliquées et des Arts de Lucerne - Ch, EMPA- Ch, Université d'Istanbul-Cerrahpasa - Tr, Université de Bursa Uludağ - Tr, Université de Nottingham - Uk, Université de Sheffield - Uk, Université de Cambridge - Uk, Manchester - Uk, Université de York - Uk, CEH - Uk, Markes - Uk, Leeds - Uk"/>
    <m/>
    <s v="CE - COST"/>
    <m/>
    <x v="7"/>
    <m/>
  </r>
  <r>
    <n v="53"/>
    <s v="Air : pollution, gestion, qualité, altération"/>
    <s v="OAD, qualité de l'air"/>
    <s v="pollution chimique, santé humaine"/>
    <s v="Smart indoor air monitoring network to reduce the impact of pollutants on environment and health"/>
    <s v="SMART’IN AIR "/>
    <s v="Développer un outil de visualisation en temps réel des deux polluants majeurs de l’air intérieur afin de pouvoir prendre des mesures concrètes de réductions et ainsi améliorer la santé des citoyens"/>
    <s v="Projet"/>
    <s v="https://www.issep.be/wp-content/uploads/Projet-SMARTINAIR.pdf"/>
    <n v="2018"/>
    <n v="3"/>
    <s v="Bergmans B."/>
    <x v="5"/>
    <s v="b.bergmans@issep.be"/>
    <s v="ISSeP, IAS, THURMELEC, ADVANTIC SISTEMAS, Dimos Thessalonikis, YSERVICIOS S.L, FARO, PADOVA, Plovdiv, CNRS"/>
    <s v="Veschkens M."/>
    <s v="CE - LIFE"/>
    <m/>
    <x v="7"/>
    <m/>
  </r>
  <r>
    <n v="54"/>
    <s v="Air : pollution, gestion, qualité, altération"/>
    <s v="qualité de l'air"/>
    <s v="impact, pollution chimique, suivi environnemental"/>
    <s v="Zones Basses Emissions"/>
    <s v="ZBE"/>
    <s v="Etude d’impact environnemental d’implantations de zones basses émissions (ZBE) sur le territoire wallon"/>
    <s v="Projet"/>
    <s v="https://www.issep.be/wp-content/uploads/Projet-ZBE.pdf"/>
    <n v="2020"/>
    <n v="1"/>
    <s v="Bergmans B."/>
    <x v="5"/>
    <s v="b.bergmans@issep.be"/>
    <s v="AWAC, Communes de Namur, Commune d’Eupen "/>
    <m/>
    <s v="Wallonie - SPW - DGO3"/>
    <m/>
    <x v="7"/>
    <m/>
  </r>
  <r>
    <n v="55"/>
    <s v="Air : pollution, gestion, qualité, altération"/>
    <s v="encadrement scientifique et technique, qualité de l'air"/>
    <s v="bioinformatique"/>
    <s v="Aerosols, Clouds, and Trace gases Research InfraStructure Network"/>
    <s v="ACTRIS"/>
    <s v="Définir un standard de qualité élevé et mettre en commun nos outils et nos expériences à l’échelle européenne sur la mesure de la qualité de l’air"/>
    <s v="Projet"/>
    <s v="https://www.issep.be/wp-content/uploads/Projet-ACTRIS.pdf"/>
    <n v="2010"/>
    <n v="33"/>
    <s v="Bergmans B."/>
    <x v="5"/>
    <s v="b.bergmans@issep.be"/>
    <s v="CNR, CNRS, UJF, ULille, UBP, UR, TROPOS, NOA, NILU, FMI, PSI, UHEL, EMPA, ECMWF, MET, INOE, LMU, UVA, AEMET, UGR, UPC, BSC, CIEMAT, INTA, CSIC, KNMI, TUD, TNO, UU, ECN, CHMI, ICPF, CVGZ, ULUND, CyI, RIUUK, DWD, ULeeds, UYORK, STFC, UREAD, UHERTS, NERC, UPAC, IPNASB, CNISM, INRNE, NUIG, IG PAS, IEE PAS, IMWM-NRI"/>
    <m/>
    <m/>
    <m/>
    <x v="7"/>
    <m/>
  </r>
  <r>
    <n v="56"/>
    <s v="Air : pollution, gestion, qualité, altération"/>
    <s v="OAD"/>
    <s v="bioinformatique, télédétection spatiale"/>
    <s v="SAGRIWASENT"/>
    <s v="SAGRIWASENT"/>
    <s v="Développer des méthodologies à l’aide d’outils innovants pour la gestion des signalétiques du LPIS sur base d’images satellitaires"/>
    <s v="Projet"/>
    <s v="https://www.cra.wallonie.be/fr/sagriwasent"/>
    <n v="2017"/>
    <n v="3"/>
    <s v="Beriaux E."/>
    <x v="0"/>
    <s v="e.beriaux@cra.wallonie.be"/>
    <s v="Université Catholique de Louvain, ISSeP, GTEO SKYWIN - ISSeP"/>
    <s v="Defourny P."/>
    <m/>
    <m/>
    <x v="0"/>
    <m/>
  </r>
  <r>
    <n v="57"/>
    <s v="Air : pollution, gestion, qualité, altération"/>
    <s v="OAD"/>
    <s v="bioinformatique, télédétection spatiale"/>
    <s v="Suivi continu de l'agriculture wallonne à l'aide d'outils innovant incluant la télédétection et les nouvelles technologies"/>
    <s v="SAGRIWASENT II"/>
    <s v="La recherche d’images satellites ou aériennes les plus pertinentes permet, grâce à l’utilisation d’images acquises dans différentes longueurs d’ondes et de résolutions temporelles et spatiales différentes, de gérer/modifier de la manière la plus automatique possible les informations relatives au parcellaire wallon."/>
    <s v="Projet"/>
    <s v="https://www.cra.wallonie.be/fr/sagriwasent2"/>
    <n v="2022"/>
    <m/>
    <s v="Beriaux E."/>
    <x v="0"/>
    <s v="e.beriaux@cra.wallonie.be"/>
    <m/>
    <s v="Cassiers A., Godechal F., Jago A."/>
    <s v="Wallonie - SPW"/>
    <m/>
    <x v="0"/>
    <m/>
  </r>
  <r>
    <n v="58"/>
    <s v="Epidémiologie, phytopathologie"/>
    <s v="encadrement scientifique et technique, méthode alternative"/>
    <s v="bioagresseur, gestion agricole, suivi environnemental"/>
    <s v="Enquête sur la gestion de la renouée du Japon"/>
    <m/>
    <s v="Evaluer la possibilité de développer une filière de valorisation de terres contaminées par la renouée du Japon."/>
    <s v="Projet"/>
    <s v="https://www.adalia.be/actualites/articles/enquete-sur-la-gestion-de-la-renouee-du-japon"/>
    <n v="2019"/>
    <m/>
    <s v="Bietlot E."/>
    <x v="5"/>
    <s v="e.bietlot@issep/be"/>
    <s v="ISSeP, CELABOR, Adalia asbl"/>
    <m/>
    <m/>
    <m/>
    <x v="3"/>
    <m/>
  </r>
  <r>
    <n v="59"/>
    <s v="Ingénierie agricole, développement d’outils"/>
    <s v="bonne pratique agricole, essai variétal"/>
    <s v="culture expérimentale, production agricole, sélection variétale"/>
    <s v="Association Froment d’hiver – Pois protéagineux d’hiver - Livre Blanc Céréales 2020"/>
    <m/>
    <s v="Guide pratique pour les culture Froment - Pois "/>
    <s v="Rapports"/>
    <s v="https://www.livre-blanc-cereales.be/wp-content/uploads/2020/09/8-LBsept20-Association-Froment-Pois.pdf"/>
    <n v="2019"/>
    <n v="2"/>
    <s v="Blanchard R."/>
    <x v="6"/>
    <s v="rb.cepicop@centrespilotes.be"/>
    <s v="CePiCOP asbl, Wallonie, SPW"/>
    <s v="Pierreux J., Dumont B., Bodson B."/>
    <s v="Wallonie - SPW"/>
    <s v="Froment et Pois"/>
    <x v="6"/>
    <m/>
  </r>
  <r>
    <n v="60"/>
    <s v="Industrie agroalimentaire (production, rendement, déchet) "/>
    <s v="encadrement scientifique et technique, lutte intégrée, production commerciale, protection biologique"/>
    <s v="contrôle des ravageurs, gestion agricole, gestion durable, production agricole, valorisation"/>
    <s v="Projet FEVERPRO"/>
    <s v="FEVERPRO"/>
    <s v="Contribution au développement d’une filière féverole wallonne durable par la mise en œuvre des itinéraires agronomiques innovants et par une meilleure valorisation de ses graines et coproduits."/>
    <s v="Projet"/>
    <s v="https://agriculture.wallonie.be/resultat-de-l-appel-recherche-2017?inheritRedirect=true#FEVERPRO"/>
    <n v="2019"/>
    <n v="3"/>
    <s v="Blecker C."/>
    <x v="7"/>
    <s v="christophe.blecker@uliege.be"/>
    <s v="Gembloux Agro Bio-Tech - Université de Liège"/>
    <s v="Francis F., Segers A."/>
    <s v="Wallonie - SPW Agriculture"/>
    <s v="Vicia faba"/>
    <x v="8"/>
    <m/>
  </r>
  <r>
    <n v="61"/>
    <s v="Sol et fertilisation : pollution, gestion, qualité, fertilisation, altération"/>
    <s v="impact sur la santé, indicateur environnemental, produit phytopharmaceutique"/>
    <s v="gestion des sols, gestion durable, indicateur, pollution chimique, suivi environnemental"/>
    <s v="Etude de l'activité biologique du système &quot;Sol-Plante&quot; en vue de préserver les fonctionnalités des sols agricoles (SOLINDIC)"/>
    <s v="Solindic"/>
    <s v="Etudier l’émission de composés organiques volatils (COV) émis par la microflore du sol et par la plante comme indicateurs biologiques des expressions de stress et outil d’évaluation/de prévention au bénéfice de l’agriculteur. "/>
    <s v="Projet"/>
    <s v="https://orbi.uliege.be/handle/2268/202161"/>
    <n v="2016"/>
    <m/>
    <s v="Blondel A."/>
    <x v="0"/>
    <s v="a.blondel@cra.wallonie.be"/>
    <s v="CRA-W, Gembloux Agro Bio-Tech - Université de Liège"/>
    <s v="Durenne B., Mingeot D., Ninane V., Ducat N., Pigeon O., Roisin C., Romnée J. M., Planchon V., Fauconnier M-L., Druart P."/>
    <s v="Fonds Moerman"/>
    <m/>
    <x v="9"/>
    <s v="http://hdl.handle.net/2268/202161"/>
  </r>
  <r>
    <n v="62"/>
    <s v="Eau : pollution, gestion, qualité, altération"/>
    <s v="produit phytopharmaceutique, qualité de l'eau"/>
    <s v="gestion des sols, pesticide, ressource en eau, technique agricole"/>
    <s v="Agriculture Is Life For Water Quality"/>
    <s v="AIL4WaterQuality"/>
    <s v="Quantifier l’impact sur la qualité des eaux souterraines d’une transition agricoles vers des systèmes de production innovants sans pesticide, compléter les connaissances en termes de transfert de pesticide dans les sols par l’instrumentation de colonnes"/>
    <s v="Projet - Thèses / Mémoires"/>
    <s v="https://www.cra.wallonie.be/fr/ail4waterquality"/>
    <n v="2020"/>
    <n v="3"/>
    <s v="Blondel A."/>
    <x v="0"/>
    <s v="a.blondel@cra.wallonie.be"/>
    <s v="CRA-W, Gembloux Agro Bio-Tech - Université de Liège, TERRA research centre - Université de Liège, Greenotec asbl"/>
    <s v="Degrés A."/>
    <s v="Wallonie - SPGE"/>
    <m/>
    <x v="0"/>
    <m/>
  </r>
  <r>
    <n v="63"/>
    <s v="Sol et fertilisation : pollution, gestion, qualité, fertilisation, altération"/>
    <s v="OAD, qualité de l'eau"/>
    <s v="gestion agricole, gestion des sols, ressource en eau"/>
    <s v="Quantification de l'efficacité de techniques culturales novatrices en matières de réduction des flux de sédiments et de produits phytopharmaceutiques"/>
    <s v="INTELL’EAU"/>
    <s v="Développement d’un outil de gestion hydrologique du parcellaire agricole en vue de la lutte contre l’érosion des sols et de la contamination des eaux de surface"/>
    <s v="Projet - Thèses / Mémoires"/>
    <s v="https://www.cra.wallonie.be/fr/intelleau"/>
    <n v="2020"/>
    <n v="3"/>
    <s v="Blondel A."/>
    <x v="0"/>
    <s v="a.blondel@cra.wallonie.be"/>
    <s v="CRA-W, Gembloux Agro Bio-Tech - Université de Liège, Université Catholique de Louvain, CIPF asbl"/>
    <s v="Degrés A., Foucart G."/>
    <m/>
    <m/>
    <x v="0"/>
    <m/>
  </r>
  <r>
    <n v="64"/>
    <s v="Sol et fertilisation : pollution, gestion, qualité, fertilisation, altération"/>
    <s v="encadrement scientifique et technique, produit phytopharmaceutique"/>
    <s v="chromatographie, gestion des sols, pesticide"/>
    <s v="Validation of an analytical method for 1,2,4-triazole in soil using Liquid Chromatography Coupled to Electrospray Tandem Mass Spectrometry and monitoring of propiconazole degradation in a batch study"/>
    <m/>
    <m/>
    <s v="Articles"/>
    <s v="https://www.cra.wallonie.be/fr/validation-of-an-analytical-method-for-124-triazole-in-soil-using-liquid-chromatography-coupled-to-electrospray-tandem-mass-spectrometry-and-monitoring-of-propiconazole-degradation-in-a-batch-study-2018"/>
    <n v="2018"/>
    <n v="1"/>
    <s v="Blondel A."/>
    <x v="0"/>
    <s v="a.blondel@cra.wallonie.be"/>
    <s v="CRA-W"/>
    <s v="Krings B., Ducat N., Pigeon O."/>
    <m/>
    <m/>
    <x v="0"/>
    <s v="https://doi.org/10.1016/j.chroma.2018.05.056"/>
  </r>
  <r>
    <n v="65"/>
    <s v="Sol et fertilisation : pollution, gestion, qualité, fertilisation, altération"/>
    <s v="encadrement scientifique et technique, produit phytopharmaceutique"/>
    <s v="chromatographie, gestion des sols, pesticide"/>
    <s v="Validation of an analytical method for glyphosate residues in soil without derivatization step using LC-MS/MS"/>
    <m/>
    <m/>
    <s v="Actes de colloques"/>
    <s v="https://www.cra.wallonie.be/fr/validation-of-an-analytical-method-for-glyphosate-residues-in-soil-without-derivatization-step-using-lc-msms-2018"/>
    <n v="2018"/>
    <n v="1"/>
    <s v="Blondel A."/>
    <x v="0"/>
    <s v="a.blondel@cra.wallonie.be"/>
    <s v="CRA-W"/>
    <s v="Krings B., Ducat N., Pigeon O."/>
    <m/>
    <m/>
    <x v="0"/>
    <m/>
  </r>
  <r>
    <n v="66"/>
    <s v="Produit phytopharmaceutique autorisé en agriculture biologique"/>
    <s v="encadrement scientifique et technique, impact sur la santé, produit phytopharmaceutique"/>
    <s v="gestion durable, impact socio-économique, pesticide"/>
    <s v="pesticide et Agriculture durable, Comment les concilier ?"/>
    <m/>
    <s v="faire le point sur l’avancée des travaux scientifiques francophones concernant l’ensemble des disciplines dans le domaine des pesticide"/>
    <s v="Actes de colloques"/>
    <s v="https://www.cra.wallonie.be/fr/pesticide-et-agriculture-durable-comment-les-concilier"/>
    <n v="2022"/>
    <m/>
    <s v="Blondel E."/>
    <x v="0"/>
    <s v="a.blondel@cra.wallonie.be"/>
    <s v="CRA-W, TERRA - Université de Liège, Université Catholique de Louvain, Biowallonie asbl, BRS Innovative Instruments for Analysis &amp; Synthesis, European Crop Protection Association, BASF, InterScience, Cluzeau Info Labo"/>
    <s v="Pigeon O., Vandecandelaere S., Ducat N., Sinnaeve G., Couderchet M., Jacques P., Colinet G., Bragard C."/>
    <m/>
    <m/>
    <x v="10"/>
    <m/>
  </r>
  <r>
    <n v="67"/>
    <s v="Espace naturel"/>
    <s v="diagnostic"/>
    <s v="santé humaine, territoire transfrontalier"/>
    <s v="BLUEWALKS"/>
    <s v="BLUEWALKS"/>
    <s v="L’animation et la coordination du Parc Bleu que constitue le territoire eurométropolitain"/>
    <s v="Projet"/>
    <s v="https://www.interreg-fwvl.eu/fr/bluewalks"/>
    <n v="2019"/>
    <s v="9 mois"/>
    <s v="Bontinck A-F."/>
    <x v="8"/>
    <s v="annefabiola.bontinck@univ-lille.f"/>
    <s v="Maison du tourisme de la Wallonie picarde, Westtoer, Métropole Européenne de Lille - Fr, Agence de l'Eurometropole Lille-Kortijk-Tournai"/>
    <m/>
    <s v="CE - FEDER - INTERREG"/>
    <m/>
    <x v="2"/>
    <m/>
  </r>
  <r>
    <n v="68"/>
    <s v="Eau : pollution, gestion, qualité, altération"/>
    <s v="encadrement scientifique et technique, qualité de l'eau"/>
    <s v="analyse physico-chimique, ressource en eau, télédétection spatiale"/>
    <s v="Amélioration de la qualité des eaux"/>
    <m/>
    <s v="favoriser l'atteinte du bon état écologique des eaux au sein des 5 communes du GAL et de sensibiliser la population à l'importance de préserver des ressources en eau"/>
    <s v="Projet"/>
    <s v="http://www.coop-site.net/Botrange/?AmeliorationEau"/>
    <m/>
    <m/>
    <s v="Bontinck C."/>
    <x v="9"/>
    <s v="charlotte.bontinck@botrange.be"/>
    <s v="LAG 100 Dörfer - 1 Zukunft"/>
    <s v="Arens D."/>
    <s v="CE - FEADER, Wallonie"/>
    <m/>
    <x v="11"/>
    <m/>
  </r>
  <r>
    <n v="69"/>
    <s v="Eau : pollution, gestion, qualité, altération"/>
    <s v="qualité de l'eau"/>
    <s v="pollution chimique, ressource en eau, suivi environnemental"/>
    <s v="Utilisation de plomb en couverture / Evaluation du contenu en plomb dans les eaux de ruissellement"/>
    <s v="UPEC / ECPER"/>
    <s v="Evaluation des rejets de plomb dans les eaux de ruissellement à partir de bancs d’essais"/>
    <s v="Projet"/>
    <s v="https://www.issep.be/wp-content/uploads/Projet-UPEC-ECPER.pdf"/>
    <n v="2018"/>
    <n v="3"/>
    <s v="Bossiroy D."/>
    <x v="5"/>
    <s v="d.bossiroy@issep.be"/>
    <s v="ISSeP, AWaP - Direction de l’Appui Scientifique et technique, Service de Génie Civil et de Mécanique des structures-Université de Mons, CCT - Confédération Construction Toitures, Les entreprises de couverture BATTAIS, CROHIN, LENOIR, PIERRARD, IPALLE"/>
    <m/>
    <s v="Wallonie - AWaP"/>
    <m/>
    <x v="7"/>
    <m/>
  </r>
  <r>
    <n v="70"/>
    <s v="Sol et fertilisation : pollution, gestion, qualité, fertilisation, altération"/>
    <s v="indicateur environnemental, produit phytopharmaceutique"/>
    <s v="gestion des sols, pesticide, pollution chimique"/>
    <s v="PRioritisation of EMerging chemical compoundsin SoilS"/>
    <s v="PREMISS"/>
    <s v="Développer une approche de priorisation pour cibler les CEs dans les sols nécessitant des connaissances complémentaires pour orienter leur gestion, leur réglementation et la R&amp;D"/>
    <s v="Projet"/>
    <s v="https://www.issep.be/wp-content/uploads/Projet-PREMISS.pdf"/>
    <m/>
    <n v="1"/>
    <s v="Bouhoulle E."/>
    <x v="5"/>
    <s v="el.bouhoulle@issep.be"/>
    <s v="BRGM - Fr, RIVM - Nl, DELTARES - Nl, Arcadis - Be, Witteveen&amp;Bos - Be"/>
    <m/>
    <s v="CE - SOILveR"/>
    <m/>
    <x v="7"/>
    <m/>
  </r>
  <r>
    <n v="71"/>
    <s v="Sol et fertilisation : pollution, gestion, qualité, fertilisation, altération"/>
    <s v="indicateur environnemental"/>
    <s v="gestion des sols, pollution chimique, suivi environnemental"/>
    <s v="Mise en place d’expérimentations de phytostabilisation en Wallonie"/>
    <s v="WALLPHY"/>
    <s v="Améliorer les connaissances dans le phytomanagement pour élargir l’offre de modes de gestion et de valorisation des sites pollués en Wallonie ; Evaluer les performances de cette_x000a_phytotechnologie dans la stabilisation des polluants et la maitrise des risques sanitaires et environnementaux ; Contribuer au développement durable grâce à une réflexion sur l’utilisation de la biomasse produite dans une logique d’économie circulaire."/>
    <s v="Projet"/>
    <s v="https://www.issep.be/wp-content/uploads/Projet-WALLPHY.pdf"/>
    <n v="2017"/>
    <n v="4"/>
    <s v="Bouhoulle E."/>
    <x v="5"/>
    <s v="el.bouhoulle@issep.be"/>
    <s v="ISSeP, ValBiom absl, SPAQUE"/>
    <s v="Haouche L., Carlo Di Antonio"/>
    <m/>
    <m/>
    <x v="7"/>
    <m/>
  </r>
  <r>
    <n v="72"/>
    <s v="Communication"/>
    <s v="diagnostic"/>
    <s v="impact socio-économique"/>
    <s v="Webinaire Emploi &amp; Agriculture"/>
    <m/>
    <s v="Mieux connaître les besoins des exploitants pour une meilleure rencontre de l'offre et de la demande - AGREEN-JOB /cowforme preésentation des projets - résultat de l'enquête INTERREG sur le travail"/>
    <s v="Actes de colloques"/>
    <s v="https://www.cra.wallonie.be/fr/webinaire-emploi-agriculture?archive=true"/>
    <n v="2020"/>
    <n v="1"/>
    <s v="Boulet L."/>
    <x v="0"/>
    <s v="l.boulet@cra.wallonie.be"/>
    <s v="Interreg, CRA-W"/>
    <m/>
    <m/>
    <m/>
    <x v="0"/>
    <m/>
  </r>
  <r>
    <n v="73"/>
    <s v="Technique de lutte alternative"/>
    <s v="agriculture biologique, OAD"/>
    <s v="gestion des sols, pesticide, protection des cultures"/>
    <s v="Développement de stratégies innovantes pour la santé des céréales sans recours aux fongicides de synthèse"/>
    <s v="ANTAGONIST"/>
    <s v="développer des stratégies de contrôles alternatives pour valoriser le potentiel de microorganismes associés aux sols, à la rhizosphère et la phyllosphère des céréales présents en Région wallonne"/>
    <s v="Projet - Articles"/>
    <s v="https://agriculture.wallonie.be/resultat-de-l-appel-recherche-2017"/>
    <n v="2019"/>
    <n v="3"/>
    <s v="Bragard C."/>
    <x v="10"/>
    <s v="claude.bragard@uclouvain.be"/>
    <s v="Université Catholique de Louvain, CRA-W, Haute Ecole Louvain-en-Hainaut (Fleurus)"/>
    <s v="Debode F., Delitte M., Morandini L."/>
    <s v="Wallonie - SPW - DGO3"/>
    <s v="Céréales"/>
    <x v="12"/>
    <m/>
  </r>
  <r>
    <n v="74"/>
    <s v="Encadrement, conseil, valorisation"/>
    <s v="encadrement scientifique et technique, indicateur environnemental, produit phytopharmaceutique"/>
    <s v="gestion durable, indicateur, pesticide, protection des cultures, suivi environnemental"/>
    <s v="Coordination Recherche et Développement rural"/>
    <s v="CORDER"/>
    <s v="Permettre l’interaction entre les acteurs du monde rural, Savoir reconnaître une maladie sur les plantes/la culture, identifier l’agent responsable de cette maladie, comprendre pourquoi celle-ci apparaît, Lorsque l’utilisateur décide de traiter, informer sur les produits autorisés, leurs caractéristiques, leurs modalités d’usage et le cadre légal lié à leur utilisation "/>
    <s v="ASBL"/>
    <s v="https://www.corder.be/fr/le-comite-regional-phyto-en-quelques-mots"/>
    <n v="1992"/>
    <m/>
    <s v="Bragard C."/>
    <x v="11"/>
    <s v="corder@uclouvain.be"/>
    <s v="Agence Fédérale pour la Sécurité de la Chaîne Alimentaire, Cabinet du Ministre de l'Économie de la Recherche et de l'Innovation du Numérique de l'Agriculture de l'Urbanisme et de l'Aménagement du territoire de l'IFAPME et de Centres de Compétences, Département de L'Environnement et de l'Eau Direction des eaux de surface, Département du Développement Direction du Développement et de la Vulgarisation, Service produits phytopharmaceutiques et angrais-DG Animaux Végétaux et Alimentation-SPF, Végétaux et Alimentation Service produits phytopharmaceutiques et engrais, Agra-Ost asbl, Biowallonie asbl, Carah asbl, Centre d'Essais Horticoles de Wallonie-CEHW, CIPF asbl, Centre Interprofessionnel Maraîcher-CIM, CePiCOP asbl, Centre Pilote Maïs-CPM, Centre Pilote Pomme de Terre-CPP, CPL Végémar, CRA-W, FIWAP, Fourrages Mieux, Gawi asbl, Groupement des Fraisiéristes Wallons-GFW, Irbab asbl, Service de la Protection des Végétaux-Picardie-SPV, Union Ardennaise des Pépiniéristes-UAP, Gembloux Agro Bio-Tech - Université de Liège, Université Catholique de Louvain, Université de Namur, Université Libre de Bruxelles, Adalia asbl, PreventAgri, Natagriwal asbl, PROTECT'eau asbl, SoCoPro asbl, FUGEA, Fédération Wallonne de l'Agriculture, Fédération Wallonne Horticole, AquaWal, Inter-Environnement Wallonie-IEW, Pesticide Action Network-PAN, Phytodis asbl, Phytofar asbl"/>
    <s v="Schmit J. F., Mibeya E., Godeaux D., Delaunois P., Dewasmes V., Guelton O., Wahlen J., Grogna P., Mahieu O., Stalport A., Faux F., Foucart G., Renard F., Delvigne A., Bertel X., Cartrysse C., Foucart G., Lebrun P., Florins D., Legrand J., Deproft M., Weickmans B., Huyghebaert B., Mostade O., Knoden D., Thiry P., Bullen E., Pittomvils H., Antoons K., Leuba M., Ernould D., Bodson B., Verheggen F., Legrève A., Tychon B., El Jaroudi M., Kestemont P., André M., Gastiny F., Bedoret H., Copus A., Louppe H., Grosjean E., Duvivier P., Decock B., Semaille M. L., Vanhemelen C., Vertongen S., Van Damme J., Morelle B., Pétiniot A., Ladeuze E., Delbrassinne S."/>
    <m/>
    <m/>
    <x v="13"/>
    <m/>
  </r>
  <r>
    <n v="75"/>
    <s v="Air : pollution, gestion, qualité, altération"/>
    <s v="impact sur la santé, méthode alternative, qualité de l'air"/>
    <s v="impact socio-économique, santé humaine"/>
    <s v="Wood pellets &amp; biomass: NPs release along the life cycle &amp; environmental balance"/>
    <s v="NanoBiom"/>
    <s v="Etudier l’impact environnemental réel de l’utilisation énergétique de la biomasse"/>
    <s v="Projet"/>
    <s v="https://www.issep.be/wp-content/uploads/Projet-NANOBIOM.pdf"/>
    <n v="2017"/>
    <n v="3"/>
    <s v="Breulet H."/>
    <x v="5"/>
    <s v="h.breulet@issep.be"/>
    <s v="Université de Liège, Université Libre de Bruxelles, Engie, INERIS, CRM"/>
    <s v="Dyakov I, Bergmans B."/>
    <s v="Fonds Moerman"/>
    <m/>
    <x v="7"/>
    <m/>
  </r>
  <r>
    <n v="76"/>
    <s v="Eau : pollution, gestion, qualité, altération"/>
    <s v="encadrement scientifique et technique, OAD, qualité de l'eau"/>
    <s v="gestion des ressources, ressource en eau, suivi environnemental, télédétection spatiale"/>
    <s v="Développement d’un module SIG de cartographie de la vulnérabilité des eaux souterraines et de risques et application aux principales masses d’eau sout"/>
    <s v="Carto vulnerabilité"/>
    <s v="développement d'un outil SIG de cartographie de la vulnérabilité des eaux souterraines de Wallonie, la production de cartes de vulnérabilité intrinsèque et spécifique pour les principales masses d'eau souterraine de Wallonie et le développement d'une méthodologie pour la cartorgaphie du risque"/>
    <s v="Projet"/>
    <s v="https://orbi.uliege.be/bitstream/2268/240083/1/D03_final.pdf"/>
    <n v="2019"/>
    <m/>
    <s v="Brouyère S."/>
    <x v="7"/>
    <s v="serge.brouyere@uliège.be"/>
    <s v="Gembloux Agro Bio-Tech - Université de Liège, HGE - Université de Liège"/>
    <s v="Colinet G., Dassargues A., Dollé F., Thomas C., Orban P., Lefebure K., Billo Bah B., Vandenberghe C."/>
    <s v="Wallonie"/>
    <m/>
    <x v="1"/>
    <m/>
  </r>
  <r>
    <n v="77"/>
    <s v="Biodiversité"/>
    <s v="protection biologique"/>
    <s v="écoagriculture, gestion durable, ressource naturelle"/>
    <s v="LEADER Haies"/>
    <s v="Amélioration de la fonction écologique des haies par la diversification de leurs fonctions"/>
    <s v="Améliorer la fonction écologique des haies; à identifier et diversifier les fonctions pour les agriculteurs, les gestionnaires de RAVEL; à augmenté l'intérêt que les gestionnaires portent à ces éléments"/>
    <s v="Projet"/>
    <s v="http://www.coop-site.net/Botrange/?Projet"/>
    <n v="2018"/>
    <n v="2"/>
    <s v="Brüls J."/>
    <x v="9"/>
    <s v="jerome.bruls@botrange.be"/>
    <s v="GAL Pays des Tiges et Chavées asbl, LAG Zwischen Weser und Göhl, LAG 100 Dörfer - 1 Zukunft, Agra-Ost asbl, Parc Naturel Hautes Fagnes - Eifel"/>
    <s v="Crutzen F., Rappe E."/>
    <s v="CE - FEADER, Wallonie"/>
    <m/>
    <x v="11"/>
    <m/>
  </r>
  <r>
    <n v="78"/>
    <s v="Eau : pollution, gestion, qualité, altération"/>
    <s v="qualité de l'eau, sensibilisation"/>
    <s v="gestion des ressources, pollution chimique, ressource en eau"/>
    <s v="Amélioration de la qualité de l'eau"/>
    <m/>
    <s v="Sensibiliser la population à l'importance d'une bonne qualité de l'eau dans nos rivières; Mettre en place des projets d'épuration d'eaux non épurées aux endroits les plus pollués et les plus importants à protéger."/>
    <s v="Projet"/>
    <s v="https://culturalite.be/Acteurs_Agriculture/?ParcNaturelHautesFagnesEifel"/>
    <m/>
    <m/>
    <s v="Brüls J."/>
    <x v="9"/>
    <s v="jerome.bruls@botrange.be"/>
    <s v="Parc naturel Hautes Fagnes Eifel, Un collectif au service de l'agriculture en Wallonie"/>
    <m/>
    <m/>
    <m/>
    <x v="11"/>
    <m/>
  </r>
  <r>
    <n v="79"/>
    <s v="Recherche fondamentale"/>
    <s v="encadrement scientifique et technique, lutte intégrée"/>
    <s v="biocontrôle, protection des cultures, toxicité"/>
    <s v="Antibacterial activity of fosetyl-Al, ethyl-phosphite and phosphite against Pseudomonas syringae on plant surfaces and in vitro"/>
    <m/>
    <s v="To fight oomycete diseases and  against bacterial diseases"/>
    <s v="Articles"/>
    <s v="https://www.cra.wallonie.be/fr/antibacterial-activity-of-fosetyl-al-ethyl-phosphite-and-phosphite-against-pseudomonas-syringae-on-plant-surfaces-and-in-vitro-2018"/>
    <n v="2018"/>
    <n v="1"/>
    <s v="Bultreys A."/>
    <x v="0"/>
    <m/>
    <s v="CRA-W"/>
    <s v="Gheysen I., Rousseau G., Pitchugina E., Planchon V., Magein H."/>
    <m/>
    <m/>
    <x v="0"/>
    <m/>
  </r>
  <r>
    <n v="80"/>
    <s v="Epidémiologie, phytopathologie"/>
    <s v="diagnostic"/>
    <s v="protection des cultures"/>
    <s v="Enquête sur la présence d’Agrobacterium vitis en vignoble"/>
    <m/>
    <m/>
    <s v="Articles"/>
    <s v="https://www.cra.wallonie.be/fr/enquete-sur-la-presence-dagrobacterium-vitis-en-vignoble-2015"/>
    <n v="2015"/>
    <n v="1"/>
    <s v="Bultreys A."/>
    <x v="0"/>
    <m/>
    <s v="CRA-W"/>
    <s v="-"/>
    <m/>
    <m/>
    <x v="0"/>
    <m/>
  </r>
  <r>
    <n v="81"/>
    <s v="Epidémiologie, phytopathologie"/>
    <s v="détection, encadrement scientifique et technique"/>
    <s v="protection des cultures, ressource génétique"/>
    <s v="First report of Xanthomonas phaseoli pv. phaseoli and Xanthomonas citri pv. fuscans causing common bacterial blight of bean in Belgium"/>
    <m/>
    <m/>
    <s v="Articles"/>
    <s v="https://www.cra.wallonie.be/fr/first-report-of-xanthomonas-phaseoli-pv-phaseoli-and-xanthomonas-citri-pv-fuscans-causing-common-bacterial-blight-of-bean-in-belgium-2020"/>
    <n v="2020"/>
    <n v="1"/>
    <s v="Bultreys A."/>
    <x v="0"/>
    <m/>
    <s v="CRA-W"/>
    <s v="Gheysen I."/>
    <m/>
    <s v="Haricot"/>
    <x v="0"/>
    <m/>
  </r>
  <r>
    <n v="82"/>
    <s v="Epidémiologie, phytopathologie"/>
    <s v="pathologie végétale, protection phytosanitaire"/>
    <s v="protection des cultures, suivi environnemental"/>
    <s v="La graisse commune du haricot, une maladie bactérienne réglementée à surveiller en Belgique"/>
    <m/>
    <s v="besoin de connaissance et de surveillance de cette maladie réglementée."/>
    <s v="Articles"/>
    <s v="https://www.cra.wallonie.be/fr/la-graisse-commune-du-haricot-une-maladie-bacterienne-reglementee-a-surveiller-en-belgique-2019"/>
    <n v="2019"/>
    <n v="1"/>
    <s v="Bultreys A."/>
    <x v="0"/>
    <m/>
    <s v="CRA-W"/>
    <s v="Jamar L., Gheysen I."/>
    <m/>
    <s v="Haricot"/>
    <x v="0"/>
    <m/>
  </r>
  <r>
    <n v="83"/>
    <s v="Contrôle des maladies, gestion des ravageurs"/>
    <s v="protection phytosanitaire"/>
    <s v="biocontrôle, protection des cultures"/>
    <s v="L’Aliette WG et le contrôle de la mortalité des bourgeons floraux de poirier : un effet antibactérien direct ?"/>
    <m/>
    <s v="Contrôler l’augmentation des populations de Pseudomonas syringae sur feuillage de poirier"/>
    <s v="Articles"/>
    <s v="https://www.cra.wallonie.be/fr/laliette-wg-et-le-controle-de-la-mortalite-des-bourgeons-floraux-de-poirier-un-effet-antibacterien-direct-2018"/>
    <n v="2018"/>
    <n v="1"/>
    <s v="Bultreys A."/>
    <x v="0"/>
    <m/>
    <s v="CRA-W"/>
    <s v="Gheysen I., Magein H."/>
    <m/>
    <s v="Poiriers"/>
    <x v="0"/>
    <m/>
  </r>
  <r>
    <n v="84"/>
    <s v="Produit phytopharmaceutique autorisé en agriculture biologique"/>
    <s v="produit phytopharmaceutique"/>
    <s v="pesticide, protection des cultures, toxicité"/>
    <s v="Les phosphites (phosphonates) : effets antioomycètes et antibactériens, risques de phytotoxicité - 2018"/>
    <m/>
    <m/>
    <s v="Articles"/>
    <s v="https://www.cra.wallonie.be/fr/les-phosphites-phosphonates-effets-antioomycetes-et-antibacteriens-risques-de-phytotoxicite-2018"/>
    <n v="2018"/>
    <n v="1"/>
    <s v="Bultreys A."/>
    <x v="0"/>
    <m/>
    <s v="CRA-W"/>
    <s v="Gheysen I., Magein H. "/>
    <m/>
    <m/>
    <x v="0"/>
    <m/>
  </r>
  <r>
    <n v="85"/>
    <s v="Produit phytopharmaceutique autorisé en agriculture biologique"/>
    <s v="produit phytopharmaceutique"/>
    <s v="pesticide, protection des cultures, toxicité"/>
    <s v="Les phosphites (phosphonates) : effets antioomycètes et antibactériens, risques de phytotoxicité - 2019"/>
    <m/>
    <m/>
    <s v="Articles"/>
    <s v="https://www.cra.wallonie.be/fr/les-phosphites-phosphonates-effets-antioomycetes-et-antibacteriens-risques-de-phytotoxicite-2019"/>
    <n v="2019"/>
    <n v="1"/>
    <s v="Bultreys A."/>
    <x v="0"/>
    <m/>
    <s v="CRA-W"/>
    <s v="Gheysen I., Magein H."/>
    <m/>
    <m/>
    <x v="0"/>
    <m/>
  </r>
  <r>
    <n v="86"/>
    <s v="Industrie agroalimentaire (production, rendement, déchet) "/>
    <s v="impact sur la santé"/>
    <s v="production agricole, qualité nutritionnelle, santé humaine"/>
    <s v="Développement récent de la culture de l’épeautre en Belgique"/>
    <m/>
    <m/>
    <s v="Actes de colloques"/>
    <s v="https://www.cra.wallonie.be/fr/developpement-recent-de-la-culture-de-lepeautre-en-belgique-2015"/>
    <n v="2015"/>
    <n v="1"/>
    <s v="Burny P."/>
    <x v="0"/>
    <m/>
    <s v="CRA-W"/>
    <s v="-"/>
    <m/>
    <s v="Céréales"/>
    <x v="0"/>
    <m/>
  </r>
  <r>
    <n v="87"/>
    <s v="Ingénierie agricole, développement d’outils"/>
    <s v="encadrement scientifique et technique, lutte intégrée"/>
    <s v="culture expérimentale, gestion des sols, production agricole, résistance"/>
    <s v="Inoculation of Medicago sativa cover crop with Rhizophagus irregularis"/>
    <m/>
    <s v="Investigate the impact on potato yield of the co-inoculation of R. irregularis MUCL 41833 and T. harzianum MUCL 29707 applied to a cover crop preceding potato planting or to potato at planting"/>
    <s v="Articles"/>
    <s v="https://www.cra.wallonie.be/fr/inoculation-of-medicago-sativa-cover-crop-with-rhizophagus-irregularis-2016"/>
    <n v="2016"/>
    <n v="1"/>
    <s v="Buysens C."/>
    <x v="0"/>
    <m/>
    <s v="CRA-W"/>
    <s v="Ferrais F., Dupr de Baulois H., Declerck S., César V."/>
    <m/>
    <s v="Medicago sativa"/>
    <x v="0"/>
    <m/>
  </r>
  <r>
    <n v="88"/>
    <s v="Ingénierie agricole, développement d’outils"/>
    <s v="encadrement scientifique et technique, lutte intégrée"/>
    <s v="culture expérimentale, gestion des sols, production agricole, résistance"/>
    <s v="Tracing native and inoculated Rhizophagus irregularis in three potato cultivar (Charlotte, Nicola and Bintje) grown under field conditions"/>
    <m/>
    <s v="inoculate the Rhizophagus irregularis MUCL 41833 on three potato cultivar under field conditions in Belgium and detection of the markers by Real-Time quantitative PCR "/>
    <s v="Articles"/>
    <s v="https://www.cra.wallonie.be/fr/tracing-native-and-inoculated-rhizophagus-irregularis-in-three-potato-cultivar-charlotte-nicola-and-bintje-grown-under-field-conditions-2017"/>
    <n v="2017"/>
    <n v="1"/>
    <s v="Buysens C."/>
    <x v="0"/>
    <m/>
    <s v="CRA-W"/>
    <s v="Alaux P., Huret S., Declerck S., Cranenbrouck S., César V."/>
    <m/>
    <s v="Pomme de terre"/>
    <x v="0"/>
    <m/>
  </r>
  <r>
    <n v="89"/>
    <s v="Technique de lutte alternative"/>
    <s v="encadrement scientifique et technique, protection phytosanitaire"/>
    <s v="culture, pesticide, suivi environnemental"/>
    <s v="Perennial flower strips for pest control in organic apple orchards - A pan-European study"/>
    <m/>
    <s v="Control the most important apple pests Dysaphis plantaginea (Passerini) and Cydia pomonella (L.) by promoting natural enemies with sown flower strips"/>
    <s v="Articles"/>
    <s v="https://www.cra.wallonie.be/fr/perennial-flower-strips-for-pest-control-in-organic-apple-orchards-a-pan-european-study-2019"/>
    <n v="2019"/>
    <n v="1"/>
    <s v="Cahenzli F."/>
    <x v="0"/>
    <m/>
    <s v="CRA-W"/>
    <s v="Sigsgaard L., Daniel C., Herz A., Jamar L., Kelderer M., Kramer Jacobsen S., Matray S., Porcel M."/>
    <m/>
    <s v="Pommiers"/>
    <x v="0"/>
    <m/>
  </r>
  <r>
    <n v="90"/>
    <s v="Espace naturel"/>
    <s v="autres"/>
    <s v="bioinformatique, territoire transfrontalier"/>
    <s v="Allons vers la spécialisation intelligente"/>
    <s v="GOTOS3-PILOT"/>
    <s v="Un portefeuille de 17 projets,  afin de renforcer l’écosystème transfrontalier de la recherche et l’innovation et de favoriser le développement économique des PME de la région transfrontalière."/>
    <s v="Projet"/>
    <s v="https://www.interreg-fwvl.eu/fr/gotos3-pilot"/>
    <n v="2016"/>
    <n v="6"/>
    <s v="Caille H."/>
    <x v="12"/>
    <s v="contact@hautsdefrance-id.fr"/>
    <s v="POM West-Vlaanderen, SPW Economie emploi recherche, Agence pour l'Entreprise &amp; l'Innovation, SOWALFIN, IDETA, CELABOR, Vlakwa, Armines, CCI Artois, Lille Design, Université de Mons, Technology Compus Ostend-Katholieke Universiteit Leuven, Materia Nova, Centexbel, Pictanovo, Matiken, Université de Gent, Pole compétitivité UP-tex, Ecolde des Mines de Douai, IMT Lille Douai, Euramaterials"/>
    <m/>
    <s v="CE - FEDER - INTERREG"/>
    <m/>
    <x v="2"/>
    <m/>
  </r>
  <r>
    <n v="91"/>
    <s v="Industrie agroalimentaire (production, rendement, déchet) "/>
    <s v="agriculture conventionnelle, production commerciale, transformation des résidus"/>
    <s v="agroalimentaire, culture, gestion des ressources"/>
    <s v="AgriWasteValue"/>
    <s v="AWV"/>
    <s v="Augmenter l'efficacité industrielle et la durabilité de l'utilisation des ressource naturelle et permettra des avantages socio-économique dans les secteurs ciblés"/>
    <s v="Projet"/>
    <s v="https://www.nweurope.eu/projects/project-search/agriwastevalue/"/>
    <n v="2019"/>
    <n v="3"/>
    <s v="Cajot S."/>
    <x v="13"/>
    <s v="sebastien.cajot@celabor.be"/>
    <s v="CELABOR, AgroParisTech - Fr, Cosmetic Valley, Delphy, EPFL-Ch, Eurasanté, PFI-De, Université de Reims Champagne-Ardenne, ValBiom asbl"/>
    <s v="Rotolo C., Leprêtre A., Gaubert A., Van Oers C., Gnansounou E., Morfaux M., Ballmann P.,  Ziou H."/>
    <s v="CE - FEDER, Wallonie"/>
    <m/>
    <x v="2"/>
    <m/>
  </r>
  <r>
    <n v="92"/>
    <s v="Sol et fertilisation : pollution, gestion, qualité, fertilisation, altération"/>
    <s v="diagnostic, encadrement scientifique et technique"/>
    <s v="agrochimie, gestion des sols, protection des cultures, technique agricole"/>
    <s v="Impact des techniques culturales sur l'évolution de la teneur en carbone organique du sol en Hainaut - Projet Prosensols"/>
    <m/>
    <s v="Analyse des teneurs en carbone pour les  sols cultivés en labour / non-labour"/>
    <s v="Rapports"/>
    <s v="http://www.greenotec.be/pages/etudes/impact-des-techniques-culturales-sur-l-evolution-de-la-teneur-en-carbone-organique-du-sol-en-hainaut.html"/>
    <n v="2011"/>
    <n v="1"/>
    <s v="Cambier J. F."/>
    <x v="14"/>
    <m/>
    <s v="Greenotec asbl"/>
    <s v="Bielders C., Van Wesemael B., D'haene K., Sleutel S., De Neve S., Gabriêls D., Hofman G., Labreuche J., Le souder C., Castillon P., Ouvry J. F., Real B., Germon  J. C., De Tourdonnet S."/>
    <s v="CE - FEDER - INTERREG"/>
    <m/>
    <x v="14"/>
    <m/>
  </r>
  <r>
    <n v="93"/>
    <s v="Sol et fertilisation : pollution, gestion, qualité, fertilisation, altération"/>
    <s v="agriculture biologique, essai variétal, fertilisation"/>
    <s v="culture expérimentale, gestion des sols, protection des cultures, technique agricole"/>
    <s v="Des protéagineux en association pour répondre aux défis agronomiques et aux demandes des filières biologiques"/>
    <s v="SymBIOse"/>
    <s v="la synchronisation fine de l’économie en eau et du relargage de l’azote fixé par les légumineuses en modulant la composition spécifique, la date et le mode de semis et de destruction des couverts et des plantes compagnes et la gestion préventive, par les associations de cultures, des maladies transmises par le sol (Aphanomyces et Sclerotinia) potentiellement amplifiées suite à l’intensification de l’usage des légumineuses dans les rotations."/>
    <s v="Projet"/>
    <s v="https://www.cra.wallonie.be/fr/symbiose"/>
    <n v="2018"/>
    <n v="4"/>
    <s v="Campion M."/>
    <x v="0"/>
    <s v="m.campion@cra.wallonie.be"/>
    <s v="CRA-W, Interreg V France - Wallonie - Vlaanderen, INAGRO, BioForum, BioWallonie, Gabnor et Bio Picardie, CCBT, Université de Picardie Jules Verne, Agro-Transfert"/>
    <s v="Jamar D. "/>
    <s v="CE - Horizon 2020, CE - FEDER - INTERREG"/>
    <m/>
    <x v="0"/>
    <m/>
  </r>
  <r>
    <n v="94"/>
    <s v="Sol et fertilisation : pollution, gestion, qualité, fertilisation, altération"/>
    <s v="agriculture biologique, fertilisation"/>
    <s v="gestion agricole, gestion des sols"/>
    <s v="Gestion des prairies permanentes: impact sur la fertilité des sols"/>
    <m/>
    <m/>
    <s v="Actes de colloques"/>
    <s v="https://www.cra.wallonie.be/fr/gestion-des-prairies-permanentes-impact-sur-la-fertilite-des-sols-2015"/>
    <n v="2015"/>
    <n v="1"/>
    <s v="Campion M."/>
    <x v="0"/>
    <s v="m.campion@cra.wallonie.be"/>
    <s v="CRA-W"/>
    <s v="Ninane M., Stilmant D., Roisin C., Godden B."/>
    <m/>
    <m/>
    <x v="0"/>
    <m/>
  </r>
  <r>
    <n v="95"/>
    <s v="Sol et fertilisation : pollution, gestion, qualité, fertilisation, altération"/>
    <s v="encadrement scientifique et technique, fertilisation"/>
    <s v="analyse biologique, gestion agricole"/>
    <s v="Impact des modes de gestion des prairies sur les paramètres d'activités microbiologiques du sol et les services écosystémiques rendus : 1er résultats"/>
    <m/>
    <m/>
    <s v="Actes de colloques"/>
    <s v="https://www.cra.wallonie.be/fr/impact-des-modes-de-gestion-des-prairies-sur-les-parametres-dactivites-microbiologiques-du-sol-et-les-services-ecosystemiques-rendus-1er-resultats-2015"/>
    <n v="2015"/>
    <n v="1"/>
    <s v="Campion M."/>
    <x v="0"/>
    <s v="m.campion@cra.wallonie.be"/>
    <s v="CRA-W"/>
    <s v="Godden B., Stilmant D., Hautier L."/>
    <m/>
    <m/>
    <x v="0"/>
    <m/>
  </r>
  <r>
    <n v="96"/>
    <s v="Espace naturel"/>
    <s v="diagnostic"/>
    <s v="bioinformatique, territoire transfrontalier"/>
    <s v="Mobilisation des entreprises touristiques et des citoyens de l’Ardenne transfrontalière"/>
    <s v="ARDENNE AMBASSADORS"/>
    <s v="Valoriser et développer de manière innovante, créative et durable le patrimoine transfrontalier via le tourisme"/>
    <s v="Projet"/>
    <s v="https://www.interreg-fwvl.eu/fr/ardenne-ambassadors"/>
    <n v="2016"/>
    <n v="5"/>
    <s v="Carion M-C."/>
    <x v="15"/>
    <s v="mc.carion@ftpn.be"/>
    <s v="CCILB, Fédération Touristique du Luxembourg Belge, Office de Tourisme Charleville-Sedan en Ardenne, Val d'Ardenne, Agence de Développement Touristique des Ardennes, Chambre de Commerce et d’Industrie des Ardennes françaises, Chambre de Commerce et d'Industrie Liège-Verviers-Namur, Bureau Economique de la Province de Namur, IDELUX, Agence de Développement Economique des Ardennes"/>
    <m/>
    <s v="CE - FEDER - INTERREG"/>
    <m/>
    <x v="2"/>
    <m/>
  </r>
  <r>
    <n v="97"/>
    <s v="Industrie agroalimentaire (production, rendement, déchet) "/>
    <s v="encadrement scientifique et technique"/>
    <s v="spectroscopie"/>
    <s v="Local vs.SVM-based stacking approach for predicting proportions of complex blends in food products"/>
    <m/>
    <m/>
    <s v="Actes de colloques"/>
    <s v="https://www.cra.wallonie.be/en/local-vssvm-based-stacking-approach-for-predicting-proportions-of-complex-blends-in-food-products-2019"/>
    <n v="2019"/>
    <n v="1"/>
    <s v="Carrasco B."/>
    <x v="0"/>
    <m/>
    <s v="CRA-W"/>
    <s v="Gil A., Quevedo J. R., Montafies E., Shen G., Han L., Yang Z., Baeten V., Fernandez Pierna J. A."/>
    <m/>
    <m/>
    <x v="0"/>
    <m/>
  </r>
  <r>
    <n v="98"/>
    <s v="Utilisation de produit phytopharmaceutique"/>
    <s v="impact sur la santé, indicateur environnemental, produit phytopharmaceutique"/>
    <s v="biostatistique, indicateur, pesticide"/>
    <s v="Estimation quantitative des utilisations de produits phytopharmaceutiques par les différents secteurs d’activité en Wallonie"/>
    <m/>
    <s v="Identify actors responsible of non-agricultural use of plant protection products in belgium, define a methodology generating statistics on non-agricultural use of pesticide for each category of actors identified, propose a methodology of consolidation on pesticide statistics of sales based on the obtained results"/>
    <s v="Projet"/>
    <s v="http://etat.environnement.wallonie.be/files/Studies/CRP_4_Carola_et_al_2012_2014.pdf"/>
    <n v="2012"/>
    <n v="2"/>
    <s v="Carrola S."/>
    <x v="10"/>
    <s v="corder@uclouvain.be"/>
    <s v="ELIM - ELI - Université Catholique de Louvain, Université de Gent, PFRPP, SPF - Santé publique Sécurité de la chaîne alimentaire et Environnement"/>
    <s v=" Lievens E, Janssens L., Bragard C. "/>
    <s v="Wallonie"/>
    <m/>
    <x v="13"/>
    <m/>
  </r>
  <r>
    <n v="99"/>
    <s v="Sol et fertilisation : pollution, gestion, qualité, fertilisation, altération"/>
    <s v="encadrement scientifique et technique, méthode alternative"/>
    <s v="gestion des sols, gestion durable, sécurité alimentaire"/>
    <s v="STEROPES"/>
    <s v="STEROPES"/>
    <s v="Pour surmonter les limites des cartes pédologiques statiques en mettant en avant l'utilisation de séries temporelles satellitaires, tester leur potentiel pour prédire la teneur en carbone organique des sols cultivés dans diverses conditions pédoclimatiques et systèmes de culture en Europe."/>
    <s v="Projet"/>
    <s v="https://ejpsoil.eu/research-projects/steropes/"/>
    <n v="2021"/>
    <n v="3"/>
    <s v="Castaldi F."/>
    <x v="16"/>
    <m/>
    <s v="INRAE - Fr, SLU - Se, WUR - Nl, ILVO, CZU - Cz, AU - Dk, CREA - It, CNR - It, ERSAF - It, ISPRA - It, UL - lv, LAMMC - lt, IUNG - Pl, INIAV - Pt, INIA - Es, AGC - Ch, TAGEM - Tr "/>
    <s v="Vaudour E., Wetterlind J., Van Egmond F., Boruvka L., Moller B. A., Nino P., Calzolari C. M., Brenna S., Di Leginio M., Kasperinskis R., Zydelis R., Lopatka A., PAZ A. M., GONÇALVES MC., Gabriel J. L., Liebisch F., Koparan M. H."/>
    <s v="CE - Horizon 2021"/>
    <m/>
    <x v="2"/>
    <m/>
  </r>
  <r>
    <n v="100"/>
    <s v="Contrôle des maladies, gestion des ravageurs"/>
    <s v="lutte intégrée, produit phytopharmaceutique"/>
    <s v="pesticide, protection des cultures, suivi environnemental"/>
    <s v="A pheromone trap monitoring system for the saddle gall midge, Haplodiplosis marginata (von Roser) (Diptera: Cecidomyidae)"/>
    <m/>
    <s v="Déterminer le moment optimal pour les applications d'insecticides et pour comprendre l'énigmatique dynamique des populations de cet insecte"/>
    <s v="Articles"/>
    <s v="https://www.cra.wallonie.be/fr/a-pheromone-trap-monitoring-system-for-the-saddle-gall-midge-haplodiplosis-marginata-von-roser-diptera-cecidomyidae-2016"/>
    <n v="2016"/>
    <n v="1"/>
    <s v="Censier F."/>
    <x v="0"/>
    <m/>
    <s v="CRA-W"/>
    <s v="Heuskin S., San Martin G., Michels F., Fauconnier M. L., De Proft M., Lognay G., Bodson B."/>
    <m/>
    <m/>
    <x v="0"/>
    <m/>
  </r>
  <r>
    <n v="101"/>
    <s v="Contrôle des maladies, gestion des ravageurs"/>
    <s v="contrôle des maladies"/>
    <s v="bioagresseur, production agricole, sensibilité"/>
    <s v="La cécidomyie équestre : quelle nuisibilité sur le blé?"/>
    <m/>
    <m/>
    <s v="Articles"/>
    <s v="https://www.cra.wallonie.be/fr/la-cecidomyie-equestre-quelle-nuisibilite-sur-le-ble-2015"/>
    <n v="2015"/>
    <n v="1"/>
    <s v="Censier F."/>
    <x v="0"/>
    <m/>
    <s v="CRA-W"/>
    <s v="Chavalle S., San Martin G., Wittouck D., De Proft M., Bodson B."/>
    <m/>
    <m/>
    <x v="0"/>
    <m/>
  </r>
  <r>
    <n v="102"/>
    <s v="Contrôle des maladies, gestion des ravageurs"/>
    <s v="lutte intégrée"/>
    <s v="bioagresseur, production agricole, sensibilité"/>
    <s v="lutte intégrée contre les ravageurs – Suivi des populations de cécidomyie équestre, Haplodiplosis marginata, grâce au développement d’un piège à phéromone."/>
    <m/>
    <m/>
    <s v="Actes de colloques"/>
    <s v="https://www.cra.wallonie.be/fr/lutte-integree-contre-les-ravageurs-suivi-des-populations-de-cecidomyie-equestre-haplodiplosis-marginata-grace-au-developpement-dun-piege-a-pheromone-2015"/>
    <n v="2015"/>
    <n v="1"/>
    <s v="Censier F."/>
    <x v="0"/>
    <m/>
    <s v="CRA-W"/>
    <s v="Fischer C., Chavalle S., Heuskin S., Fauconnier M. L., De Proft M., Lognay G., Laurent P., Bodson B."/>
    <m/>
    <s v="Céréales"/>
    <x v="0"/>
    <m/>
  </r>
  <r>
    <n v="103"/>
    <s v="Contrôle des maladies, gestion des ravageurs"/>
    <s v="lutte intégrée"/>
    <s v="bioagresseur, production agricole, sensibilité"/>
    <s v="Targeted control of the saddle gall midge, Haplodiplosis marginata (von Roser) (Diptera: Cecidomyiidae), and the benefits of good control of this pest to winter wheat yield."/>
    <m/>
    <s v="Control of the saddle gall midge, Haplodiplosis marginata (von Roser) (Diptera: Cecidomyiidae)"/>
    <s v="Articles"/>
    <s v="https://www.cra.wallonie.be/fr/targeted-control-of-the-saddle-gall-midge-haplodiplosis-marginata-von-roser-diptera-cecidomyiidae-and-the-benefits-of-good-control-of-this-pest-to-winter-wheat-yield-2016"/>
    <n v="2016"/>
    <n v="1"/>
    <s v="Censier F."/>
    <x v="0"/>
    <m/>
    <s v="CRA-W"/>
    <s v="Chavalle S., San Martin G., De Proft M., Bodson B."/>
    <m/>
    <s v="Céréales"/>
    <x v="0"/>
    <m/>
  </r>
  <r>
    <n v="104"/>
    <s v="Recherche fondamentale"/>
    <s v="encadrement scientifique et technique"/>
    <s v="analyse biologique, bioagresseur, phénotypage, résistance"/>
    <s v="Variation in populations of Phytophthora infestans collected in Walloon region (Belgium) in 2010-2013"/>
    <m/>
    <s v="Test the phenotypic characteristics of 404 isolats of Phytophthora infestans in the south part of Belgium - EuroBlight Phytophthora infestans monitoring Project"/>
    <s v="Actes de colloques"/>
    <s v="https://www.cra.wallonie.be/fr/variation-in-populations-of-phytophthora-infestans-collected-in-walloon-region-belgium-in-2010-2013-2014"/>
    <n v="2014"/>
    <n v="1"/>
    <s v="César V."/>
    <x v="0"/>
    <s v="v.cesar@cra.wallonie.be"/>
    <s v="CRA-W"/>
    <s v="-"/>
    <m/>
    <s v="Pomme de terre"/>
    <x v="0"/>
    <m/>
  </r>
  <r>
    <n v="105"/>
    <s v="Technique de lutte alternative"/>
    <s v="lutte intégrée, résistance variétale"/>
    <s v="culture expérimentale, protection des cultures, sensibilité"/>
    <s v="MilVar 2018 à Libramont et à Ath: peu de mildiou et donc pas de résultat!"/>
    <s v="MilVar"/>
    <s v="Evaluer la sensibilité au mildiou (Phytophthora infestans) du feuillage d’un panel de variétés de pomme de terre"/>
    <s v="Articles"/>
    <s v="http://fiwap.be/wp-content/uploads/2018/12/1811Milvar.pdf"/>
    <n v="2018"/>
    <m/>
    <s v="César V."/>
    <x v="0"/>
    <s v="v.cesar@cra.wallonie.be"/>
    <s v="FIWAP, CRA-W, Carah asbl"/>
    <s v="Ryckmans D."/>
    <m/>
    <s v="Pomme de terre"/>
    <x v="15"/>
    <m/>
  </r>
  <r>
    <n v="106"/>
    <s v="Technique de lutte alternative"/>
    <s v="lutte intégrée, résistance variétale"/>
    <s v="culture expérimentale, protection des cultures, sensibilité"/>
    <s v="MilVar 2019 à Libramont : 13 nouvelles variétés à l’essai !"/>
    <s v="MilVar"/>
    <s v="Evaluer la sensibilité au mildiou du feuillage (Phytophthora infestans) d’un panel de variétés de pomme de terre"/>
    <s v="Articles"/>
    <s v="http://fiwap.be/wp-content/uploads/2019/12/1912Milvar.pdf"/>
    <n v="2019"/>
    <m/>
    <s v="César V."/>
    <x v="0"/>
    <s v="v.cesar@cra.wallonie.be"/>
    <s v="FIWAP, CRA-W, Carah asbl, Biowallonie asbl"/>
    <s v="Ryckmans D."/>
    <m/>
    <s v="Pomme de terre"/>
    <x v="15"/>
    <m/>
  </r>
  <r>
    <n v="107"/>
    <s v="Technique de lutte alternative"/>
    <s v="lutte intégrée, résistance variétale"/>
    <s v="culture expérimentale, protection des cultures, sensibilité"/>
    <s v="Les résultats au fil des ans de l'essai MILVAR à Libramont FIWAP"/>
    <s v="MilVar"/>
    <s v="Evaluer la sensibilité au mildiou (Phytophthora infestans) du feuillage d’un panel de variétés de pomme de terre"/>
    <s v="Articles"/>
    <s v="http://fiwap.be/wp-content/uploads/2020/05/1712PdtBioEssaiMilvar.pdf"/>
    <n v="2017"/>
    <n v="1"/>
    <s v="César V."/>
    <x v="0"/>
    <s v="v.cesar@cra.wallonie.be"/>
    <s v="CRA-W, FIWAP"/>
    <s v="Ryckmans D."/>
    <m/>
    <s v="Pomme de terre"/>
    <x v="0"/>
    <m/>
  </r>
  <r>
    <n v="108"/>
    <s v="Recherche statistique, bioinformatique"/>
    <s v="lutte intégrée"/>
    <s v="bioinformatique, lutte, protection des cultures"/>
    <s v="AVERMILPOT"/>
    <s v="AVERMILPOT"/>
    <s v="Assurer le maintien du service d’avertissements &quot;mildiou&quot; unique en Wallonie"/>
    <s v="Projet"/>
    <s v="https://www.cra.wallonie.be/fr/avermilpot"/>
    <n v="2010"/>
    <n v="10"/>
    <s v="César V."/>
    <x v="0"/>
    <s v="v.cesar@cra.wallonie.be"/>
    <s v="SPW, CRA-W"/>
    <s v="Labbe V., Rosillon D."/>
    <m/>
    <m/>
    <x v="0"/>
    <m/>
  </r>
  <r>
    <n v="109"/>
    <s v="Epidémiologie, phytopathologie"/>
    <s v="contrôle des maladies, pathologie végétale, protection phytosanitaire"/>
    <s v="protection des cultures, résistance"/>
    <s v="Caractérisation des souches de mildiou collectées en Wallonie - 2013"/>
    <m/>
    <m/>
    <s v="Articles"/>
    <s v="https://www.cra.wallonie.be/fr/caracterisation-des-souches-de-mildiou-collectees-en-wallonie-en-2013-2013"/>
    <n v="2013"/>
    <n v="1"/>
    <s v="César V."/>
    <x v="0"/>
    <s v="v.cesar@cra.wallonie.be"/>
    <s v="CRA-W"/>
    <s v="-"/>
    <m/>
    <m/>
    <x v="0"/>
    <m/>
  </r>
  <r>
    <n v="110"/>
    <s v="Epidémiologie, phytopathologie"/>
    <s v="contrôle des maladies, pathologie végétale, protection phytosanitaire"/>
    <s v="protection des cultures, résistance"/>
    <s v="Caractérisation des souches de mildiou en Wallonie - 2014"/>
    <m/>
    <m/>
    <s v="Articles"/>
    <s v="https://www.cra.wallonie.be/fr/caracterisation-des-souches-de-mildiou-en-wallonie-cra-w-en-2014-2014"/>
    <n v="2014"/>
    <n v="1"/>
    <s v="César V."/>
    <x v="0"/>
    <s v="v.cesar@cra.wallonie.be"/>
    <s v="CRA-W"/>
    <s v="-"/>
    <m/>
    <s v="Pomme de terre"/>
    <x v="0"/>
    <m/>
  </r>
  <r>
    <n v="111"/>
    <s v="Epidémiologie, phytopathologie"/>
    <s v="contrôle des maladies, pathologie végétale, protection phytosanitaire"/>
    <s v="protection des cultures, résistance"/>
    <s v="Caractérisation des souches de mildiou en Wallonie - 2011"/>
    <m/>
    <m/>
    <s v="Articles"/>
    <s v="https://www.cra.wallonie.be/fr/caracterisation-des-souches-de-mildiou-en-wallonie-en-2011-2011"/>
    <n v="2011"/>
    <n v="1"/>
    <s v="César V."/>
    <x v="0"/>
    <s v="v.cesar@cra.wallonie.be"/>
    <s v="CRA-W"/>
    <s v="-"/>
    <m/>
    <s v="Pomme de terre"/>
    <x v="0"/>
    <m/>
  </r>
  <r>
    <n v="112"/>
    <s v="Epidémiologie, phytopathologie"/>
    <s v="contrôle des maladies, pathologie végétale, protection phytosanitaire"/>
    <s v="protection des cultures, résistance"/>
    <s v="Caractérisation des souches de mildiou en Wallonie - 2012"/>
    <m/>
    <m/>
    <s v="Articles"/>
    <s v="https://www.cra.wallonie.be/fr/caracterisation-des-souches-de-mildiou-en-wallonie-en-2012-2012"/>
    <n v="2012"/>
    <n v="1"/>
    <s v="César V."/>
    <x v="0"/>
    <s v="v.cesar@cra.wallonie.be"/>
    <s v="CRA-W"/>
    <s v="-"/>
    <m/>
    <s v="Pomme de terre"/>
    <x v="0"/>
    <m/>
  </r>
  <r>
    <n v="113"/>
    <s v="Epidémiologie, phytopathologie"/>
    <s v="pathologie végétale, protection phytosanitaire"/>
    <s v="protection des cultures, résistance"/>
    <s v="Etude de la sensibilité variétale de la pomme de terre au mildiou du feuillage (Phytophthora infestans) à Libramont en 2011"/>
    <m/>
    <m/>
    <s v="Articles"/>
    <s v="https://www.cra.wallonie.be/fr/etude-de-la-sensibilite-varietale-de-la-pomme-de-terre-au-mildiou-du-feuillage-phytophthora-infestans-a-libramont-en-2011-2011"/>
    <n v="2011"/>
    <n v="1"/>
    <s v="César V."/>
    <x v="0"/>
    <s v="v.cesar@cra.wallonie.be"/>
    <s v="CRA-W"/>
    <s v="-"/>
    <m/>
    <s v="Pomme de terre"/>
    <x v="0"/>
    <m/>
  </r>
  <r>
    <n v="114"/>
    <s v="Epidémiologie, phytopathologie"/>
    <s v="pathologie végétale, résistance variétale"/>
    <s v="protection des cultures, résistance"/>
    <s v="Etude de la sensibilité variétale de la pomme de terre au mildiou du feuillage (Phytophthora infestans) en Belgique en 2010"/>
    <m/>
    <m/>
    <s v="Articles"/>
    <s v="https://www.cra.wallonie.be/fr/etude-de-la-sensibilite-varietale-de-la-pomme-de-terre-au-mildiou-du-feuillage-phytophthora-infestans-en-belgique-en-2010-2010"/>
    <n v="2010"/>
    <n v="1"/>
    <s v="César V."/>
    <x v="0"/>
    <s v="v.cesar@cra.wallonie.be"/>
    <s v="CRA-W"/>
    <s v="-"/>
    <m/>
    <m/>
    <x v="0"/>
    <m/>
  </r>
  <r>
    <n v="115"/>
    <s v="Epidémiologie, phytopathologie"/>
    <s v="contrôle des maladies, protection phytosanitaire"/>
    <s v="protection des cultures, résistance"/>
    <s v="Etude de la sensibilité variétale de la pomme de terre au mildiou du feuillage (Phytophthora infestans) en Haute Belgique en 2012"/>
    <m/>
    <m/>
    <s v="Articles"/>
    <s v="https://www.cra.wallonie.be/fr/etude-de-la-sensibilite-varietale-de-la-pomme-de-terre-au-mildiou-du-feuillage-phytophthora-infestans-en-haute-belgique-en-2012-2012"/>
    <n v="2012"/>
    <n v="1"/>
    <s v="César V."/>
    <x v="0"/>
    <s v="v.cesar@cra.wallonie.be"/>
    <s v="CRA-W"/>
    <s v="-"/>
    <m/>
    <s v="Pomme de terre"/>
    <x v="0"/>
    <m/>
  </r>
  <r>
    <n v="116"/>
    <s v="Epidémiologie, phytopathologie"/>
    <s v="contournement des résistances, pathologie végétale"/>
    <s v="protection des cultures, sélection variétale"/>
    <s v="Etude de la sensibilité variétale de la pomme de terre au mildiou du feuillage (Phytophthora infestans) en Haute Belgique en 2013"/>
    <m/>
    <m/>
    <s v="Articles"/>
    <s v="https://www.cra.wallonie.be/fr/etude-de-la-sensibilite-varietale-de-la-pomme-de-terre-au-mildiou-du-feuillage-phytophthora-infestans-en-haute-belgique-en-2013-2013"/>
    <n v="2013"/>
    <n v="1"/>
    <s v="César V."/>
    <x v="0"/>
    <s v="v.cesar@cra.wallonie.be"/>
    <s v="CRA-W"/>
    <s v="-"/>
    <m/>
    <s v="Pomme de terre"/>
    <x v="0"/>
    <m/>
  </r>
  <r>
    <n v="117"/>
    <s v="Technique de lutte alternative"/>
    <s v="résistance variétale"/>
    <s v="protection des cultures, résistance, sélection variétale"/>
    <s v="Evaluation de la valeur culturale et d'utilisation des meilleures variétés de pommes de terre en termes de résistance au mildiou du feuillage"/>
    <m/>
    <m/>
    <s v="Articles"/>
    <s v="https://www.cra.wallonie.be/fr/evaluation-de-la-valeur-culturale-et-dutilisation-des-meilleures-varietes-de-pommes-de-terre-en-termes-de-resistance-au-mildiou-du-feuillage-2019"/>
    <n v="2019"/>
    <n v="1"/>
    <s v="César V."/>
    <x v="0"/>
    <s v="v.cesar@cra.wallonie.be"/>
    <s v="CRA-W"/>
    <s v="Soete A. "/>
    <m/>
    <m/>
    <x v="0"/>
    <m/>
  </r>
  <r>
    <n v="118"/>
    <s v="Technique de lutte alternative"/>
    <s v="résistance variétale"/>
    <s v="protection des cultures, résistance, sélection variétale"/>
    <s v="Evaluation of foliar resistance to Phytophthora infestans in potato varieties in Belgium (2013-2014)"/>
    <m/>
    <s v="Test 36 varieties for their susceptiblility to late blight"/>
    <s v="Actes de colloques"/>
    <s v="https://www.cra.wallonie.be/fr/evaluation-of-foliar-resistance-to-phytophthora-infestans-in-potato-varieties-in-belgium-2013-2014-2015"/>
    <n v="2015"/>
    <n v="1"/>
    <s v="César V."/>
    <x v="0"/>
    <s v="v.cesar@cra.wallonie.be"/>
    <s v="CRA-W"/>
    <s v="-"/>
    <m/>
    <s v="Pomme de terre"/>
    <x v="0"/>
    <m/>
  </r>
  <r>
    <n v="119"/>
    <s v="Epidémiologie, phytopathologie"/>
    <s v="lutte intégrée, pathologie végétale"/>
    <s v="protection des cultures, sélection variétale"/>
    <s v="La recherche sur le mildiou de la pomme de terre... pour une amélioration continue de la prévention"/>
    <m/>
    <m/>
    <s v="Articles"/>
    <s v="https://www.cra.wallonie.be/fr/la-recherche-sur-le-mildiou-de-la-pomme-de-terre-pour-une-amelioration-continue-de-la-prevention-2020"/>
    <n v="2020"/>
    <n v="1"/>
    <s v="César V."/>
    <x v="0"/>
    <s v="v.cesar@cra.wallonie.be"/>
    <s v="CRA-W"/>
    <s v="-"/>
    <m/>
    <s v="Pomme de terre"/>
    <x v="0"/>
    <m/>
  </r>
  <r>
    <n v="120"/>
    <s v="Contrôle des maladies, gestion des ravageurs"/>
    <s v="encadrement scientifique et technique, lutte intégrée"/>
    <s v="protection des cultures"/>
    <s v="Les capteurs de spores… pour une lutte contre le mildiou encore plus raisonnée en culture de la pomme de terre"/>
    <m/>
    <m/>
    <s v="Articles"/>
    <s v="https://www.cra.wallonie.be/fr/les-capteurs-de-spores-pour-une-lutte-contre-le-mildiou-encore-plus-raisonnee-en-culture-de-la-pomme-de-terre-2015"/>
    <n v="2015"/>
    <n v="1"/>
    <s v="César V."/>
    <x v="0"/>
    <s v="v.cesar@cra.wallonie.be"/>
    <s v="CRA-W"/>
    <s v="-"/>
    <m/>
    <s v="Pomme de terre"/>
    <x v="0"/>
    <m/>
  </r>
  <r>
    <n v="121"/>
    <s v="Technique de lutte alternative"/>
    <s v="lutte intégrée, résistance variétale"/>
    <s v="culture expérimentale, protection des cultures, sensibilité"/>
    <s v="Les résultats au fil des ans de l'essai MILVAR à Libramont - 2014"/>
    <m/>
    <m/>
    <s v="Articles"/>
    <s v="https://www.cra.wallonie.be/fr/les-resultats-au-fil-des-ans-de-lessai-milvar-a-libramont-2014"/>
    <n v="2014"/>
    <n v="1"/>
    <s v="César V."/>
    <x v="0"/>
    <s v="v.cesar@cra.wallonie.be"/>
    <s v="CRA-W, FIWAP"/>
    <s v="-"/>
    <m/>
    <m/>
    <x v="0"/>
    <m/>
  </r>
  <r>
    <n v="122"/>
    <s v="Technique de lutte alternative"/>
    <s v="lutte intégrée, résistance variétale"/>
    <s v="culture expérimentale, protection des cultures, sensibilité"/>
    <s v="Les résultats au fil des ans de l'essai MILVAR à Libramont - 2015"/>
    <m/>
    <m/>
    <s v="Articles"/>
    <s v="https://www.cra.wallonie.be/fr/les-resultats-au-fil-des-ans-de-lessai-milvar-a-libramont-2015"/>
    <n v="2015"/>
    <n v="1"/>
    <s v="César V."/>
    <x v="0"/>
    <s v="v.cesar@cra.wallonie.be"/>
    <s v="CRA-W, FIWAP"/>
    <s v="-"/>
    <m/>
    <m/>
    <x v="0"/>
    <m/>
  </r>
  <r>
    <n v="123"/>
    <s v="Technique de lutte alternative"/>
    <s v="lutte intégrée, résistance variétale"/>
    <s v="culture expérimentale, protection des cultures, sensibilité"/>
    <s v="Les résultats au fil des ans des essais MILVAR à Ath et Libramont"/>
    <m/>
    <m/>
    <s v="Articles"/>
    <s v="https://www.cra.wallonie.be/fr/les-resultats-au-fil-des-ans-des-essais-milvar-a-ath-et-libramont-2016"/>
    <n v="2016"/>
    <n v="1"/>
    <s v="César V."/>
    <x v="0"/>
    <s v="v.cesar@cra.wallonie.be"/>
    <s v="CRA-W"/>
    <s v="-"/>
    <m/>
    <m/>
    <x v="0"/>
    <m/>
  </r>
  <r>
    <n v="124"/>
    <s v="Recherche fondamentale"/>
    <s v="encadrement scientifique et technique"/>
    <s v="analyse biologique, bioagresseur, phénotypage, résistance"/>
    <s v="Phenotypic and genotypic characteristics of Belgian isolates of Phytophthora infestans in 2013-2016"/>
    <m/>
    <s v="To teste a phenotypic characteristics of isolates of Phytophtora infestans"/>
    <s v="Actes de colloques"/>
    <s v="https://www.cra.wallonie.be/fr/phenotypic-and-genotypic-characteristics-of-belgian-isolates-of-phytophthora-infestans-in-2013-2016-2017"/>
    <n v="2017"/>
    <n v="1"/>
    <s v="César V."/>
    <x v="0"/>
    <s v="v.cesar@cra.wallonie.be"/>
    <s v="CRA-W"/>
    <s v="-"/>
    <m/>
    <s v="Pomme de terre"/>
    <x v="0"/>
    <m/>
  </r>
  <r>
    <n v="125"/>
    <s v="Recherche fondamentale"/>
    <s v="diagnostic, protection phytosanitaire"/>
    <s v="bioagresseur, phénotypage"/>
    <s v="Phenotypic characteristics of Belgian populations of Phytophthora infestans (2005-2010)"/>
    <m/>
    <s v="Collect and teste a phenotypic characteristics of isolates of Phytophtora infestans"/>
    <s v="Actes de colloques"/>
    <s v="https://www.cra.wallonie.be/fr/phenotypic-characteristics-of-belgian-populations-of-phytophthora-infestans-2005-2010-2011"/>
    <n v="2011"/>
    <n v="1"/>
    <s v="César V."/>
    <x v="0"/>
    <s v="v.cesar@cra.wallonie.be"/>
    <s v="CRA-W"/>
    <s v="-"/>
    <m/>
    <m/>
    <x v="0"/>
    <m/>
  </r>
  <r>
    <n v="126"/>
    <s v="Recherche fondamentale"/>
    <s v="encadrement scientifique et technique"/>
    <s v="analyse biologique, bioagresseur, phénotypage, résistance"/>
    <s v="Virulence and fungicide sensitivity of the most prevalent genotypes collected in Belgium in 2017-2018"/>
    <m/>
    <s v="Determine virulence gene profil  "/>
    <s v="Actes de colloques"/>
    <s v="https://www.cra.wallonie.be/fr/virulence-and-fungicide-sensitivity-of-the-most-prevalent-genotypes-collected-in-belgium-in-2017-2018-2019"/>
    <n v="2019"/>
    <n v="1"/>
    <s v="César V."/>
    <x v="0"/>
    <s v="v.cesar@cra.wallonie.be"/>
    <s v="CRA-W"/>
    <s v="-"/>
    <m/>
    <s v="Pomme de terre"/>
    <x v="0"/>
    <m/>
  </r>
  <r>
    <n v="127"/>
    <s v="Eau : pollution, gestion, qualité, altération"/>
    <s v="qualité de l'eau"/>
    <s v="impact, pesticide, ressource en eau, santé humaine, suivi environnemental"/>
    <s v="STation d’Epuration"/>
    <s v="STEP-PE"/>
    <s v="STation d’EPuration : leur impact sur la Perturbation Endocrinienne en milieu aquatique en Région wallonne et leur efficacité de traitement"/>
    <s v="Projet"/>
    <s v="https://www.issep.be/wp-content/uploads/Projet-STEP-PE.pdf"/>
    <n v="2017"/>
    <n v="3"/>
    <s v="Chalon C."/>
    <x v="5"/>
    <s v="c.chalon@issep.be"/>
    <s v="LDPH - Université de Liège, Laboratoire de morphologie fonctionnelle et evolutive - Université de Liège, URBE, ISSeP"/>
    <m/>
    <s v="Fonds Moerman"/>
    <m/>
    <x v="7"/>
    <m/>
  </r>
  <r>
    <n v="128"/>
    <s v="Gestion agricole"/>
    <s v="agriculture biologique, bonne pratique agricole"/>
    <s v="gestion des ressources, qualité nutritionnelle, technique agricole"/>
    <s v="Transition des exploitations laitières vers une utilisation efficiente des ressources fourragères : cas de l'alimentation de précision à la ferme"/>
    <s v="EFFORT"/>
    <s v="Aider les éleveurs dans leur(s) changement(s) de pratique(s) par l’étude de trajectoires d’autres éleveurs vers une meilleure utilisation des ressources fourragères"/>
    <s v="Projet - Actes de colloques"/>
    <s v="https://www.cra.wallonie.be/en/comment-ameliorer-son-niveau-dautonomie-fourragere-en-evoluant-vers-une-meilleure-utilisation-des-ressources-fourrageres-2019"/>
    <n v="2018"/>
    <n v="2"/>
    <s v="Chamberland N."/>
    <x v="0"/>
    <s v="n.chamberland@cra.wallonie.be"/>
    <s v="CRA-W"/>
    <s v="Baeten V., Fernandez Pierna J. A., Lecler B., Vermeulen P., Decruyenaere V., Hennart S., Scaut B., Mauro S., Minet O., Brichard S., Lefevre A., Guillaume M., Chamberland N., Froidmont E."/>
    <s v="Fonds Moerman"/>
    <m/>
    <x v="0"/>
    <m/>
  </r>
  <r>
    <n v="129"/>
    <s v="Ingénierie agricole, développement d’outils"/>
    <s v="encadrement scientifique et technique, OAD"/>
    <s v="analyse physico-chimique, spectroscopie"/>
    <s v="Development of reliable tools to predict at the farm level the quality of forages using Near Infrared (NIR) spectroscopy"/>
    <m/>
    <m/>
    <s v="Actes de colloques"/>
    <s v="https://www.cra.wallonie.be/fr/development-of-reliable-tools-to-predict-at-the-farm-level-the-quality-of-forages-using-near-infrared-nir-spectroscopy-2019"/>
    <n v="2019"/>
    <n v="1"/>
    <s v="Chamberland N."/>
    <x v="0"/>
    <s v="n.chamberland@cra.wallonie.be"/>
    <s v="CRA-W"/>
    <s v="Vermeulen P., Lecler B., Minet O., Decruyenaere V., Froidmont E., Baeten V."/>
    <m/>
    <m/>
    <x v="0"/>
    <m/>
  </r>
  <r>
    <n v="130"/>
    <s v="Air : pollution, gestion, qualité, altération"/>
    <s v="impact sur la santé, qualité de l'air"/>
    <s v="pollution chimique, santé humaine, suivi environnemental"/>
    <s v="Projet AIR-ECOLE"/>
    <s v="QUALAICOL"/>
    <s v="Assurer la sensibilisation des écoles et réaliser des mesures de qualité de l’air intérieur. Informer les acteurs communaux de l’incidence du trafic sur la qualité de l’air autour des écoles."/>
    <s v="Projet"/>
    <s v="https://www.issep.be/wp-content/uploads/Projet-AIR-ECOLE.pdf"/>
    <n v="2019"/>
    <m/>
    <s v="Champon L."/>
    <x v="5"/>
    <s v="airecole@issep.be"/>
    <s v="ISSeP, Ecoles maternelles, primaires et secondaires - FWB"/>
    <s v="Crèvecœur S."/>
    <s v="Wallonie"/>
    <m/>
    <x v="7"/>
    <m/>
  </r>
  <r>
    <n v="131"/>
    <s v="Technique de lutte alternative"/>
    <s v="résistance variétale"/>
    <s v="protection des cultures, résistance"/>
    <s v="Assessment of inoculation methods for screening black alder resistance to Phytophthora x alni."/>
    <m/>
    <s v="Tester des méthodes pour évaluer la résistance des aulnes riverains à la maladie, et à cribler les génotypes d'aulnes pour la résistance"/>
    <s v="Articles"/>
    <s v="https://www.cra.wallonie.be/fr/assessment-of-inoculation-methods-for-screening-black-alder-resistance-to-phytophthora-x-alni-2016"/>
    <n v="2016"/>
    <n v="1"/>
    <s v="Chandelier A."/>
    <x v="0"/>
    <s v="a.chandelier@cra.wallonie.be"/>
    <s v="CRA-W"/>
    <s v="Husson C., Druart P., Marçais B."/>
    <m/>
    <s v="Aulne glutineux"/>
    <x v="0"/>
    <m/>
  </r>
  <r>
    <n v="132"/>
    <s v="Epidémiologie, phytopathologie"/>
    <s v="pathologie végétale, protection phytosanitaire"/>
    <s v="protection des cultures, suivi environnemental"/>
    <s v="Le chancre du châtaignier, une nouvelle problématique phytosanitaire en Wallonie"/>
    <m/>
    <s v=" "/>
    <s v="Articles"/>
    <s v="https://www.cra.wallonie.be/fr/le-chancre-du-chataignier-une-nouvelle-problematique-phytosanitaire-en-wallonie-2017"/>
    <n v="2017"/>
    <n v="1"/>
    <s v="Chandelier A."/>
    <x v="0"/>
    <s v="a.chandelier@cra.wallonie.be"/>
    <s v="CRA-W"/>
    <s v="Teng F., Coppolino G., Delahaye L., Herman M."/>
    <m/>
    <s v="Chataigne"/>
    <x v="0"/>
    <m/>
  </r>
  <r>
    <n v="133"/>
    <s v="Espace naturel"/>
    <s v="protection phytosanitaire"/>
    <s v="gestion durable, suivi environnemental"/>
    <s v="Observatoire Wallon de la Santé des Forêts"/>
    <s v="OWSF"/>
    <s v="Recherches relatives à la protection phytosanitaire des forêts en Wallonie"/>
    <s v="Projet"/>
    <s v="https://www.cra.wallonie.be/fr/owsf"/>
    <n v="2017"/>
    <n v="2"/>
    <s v="Chandelier A."/>
    <x v="0"/>
    <s v="a.chandelier@cra.wallonie.be"/>
    <s v="Observatoire Wallon de la Santé des Forêt - SPW, CRA-W"/>
    <s v="Schmitz S., San Martin G."/>
    <m/>
    <m/>
    <x v="0"/>
    <m/>
  </r>
  <r>
    <n v="134"/>
    <s v="Sol et fertilisation : pollution, gestion, qualité, fertilisation, altération"/>
    <s v="lutte intégrée, OAD"/>
    <s v="culture expérimentale, gestion agricole, protection des cultures"/>
    <s v="Pathoflax"/>
    <s v="Pathoflax"/>
    <s v="détection précoce de la maladie dans les sols et dans les semences de lin; L’utilisation de diverses molécules et formulations induisant des réactions de défense chez la plante; Des essais de démonstrations en champs; la dissémination des informations du projet auprès des agriculteurs et obtenteurs"/>
    <s v="Projet"/>
    <s v="https://www.cra.wallonie.be/fr/pathoflax"/>
    <n v="2020"/>
    <n v="4"/>
    <s v="Chandelier A."/>
    <x v="0"/>
    <s v="a.chandelier@cra.wallonie.be"/>
    <s v="CRA-W"/>
    <s v="-"/>
    <m/>
    <m/>
    <x v="0"/>
    <m/>
  </r>
  <r>
    <n v="135"/>
    <s v="Espace naturel"/>
    <s v="diagnostic, encadrement scientifique et technique"/>
    <s v="protection des cultures, ressource génétique"/>
    <s v="Temporal evolution of collar lesions associated with ash dieback and the occurence of Armillaria in Belgian forests."/>
    <m/>
    <m/>
    <s v="Articles"/>
    <s v="https://www.cra.wallonie.be/fr/temporal-evolution-of-collar-lesions-associated-with-ash-dieback-and-the-occurence-of-armillaria-in-belgian-forests-2016"/>
    <n v="2016"/>
    <n v="1"/>
    <s v="Chandelier A."/>
    <x v="0"/>
    <s v="a.chandelier@cra.wallonie.be"/>
    <s v="CRA-W"/>
    <s v="Gerarts F., San Martin G., Herman M., Delahaye L."/>
    <m/>
    <m/>
    <x v="0"/>
    <m/>
  </r>
  <r>
    <n v="136"/>
    <s v="Contrôle des maladies, gestion des ravageurs"/>
    <s v="contrôle des maladies, produit phytopharmaceutique, protection phytosanitaire"/>
    <s v="bioagresseur, contrôle des ravageurs, pesticide, protection des cultures"/>
    <s v="La cécidomyie Orange du blé et autres cécidomyies des céréales"/>
    <s v="CECIDOMYIES"/>
    <s v="Développement de la lutte intégrée contre la cécidomyie orange du blé, Sitodiplosis mosellana (Géhin)"/>
    <s v="Projet - Articles"/>
    <s v="https://www.cra.wallonie.be/uploads/2018/02/TAP_647_-_Brochure_Chavalle_et_al__La_c%C3%A9cidomyie_orange_du_bl%C3%A9_et_autres_c%C3%A9cido_des_c%C3%A9r%C3%A9ales.pdf"/>
    <n v="2015"/>
    <m/>
    <s v="Chavalle S."/>
    <x v="0"/>
    <s v="s.chavalle@cra.wallonie.be"/>
    <s v="CRA-W, Gembloux Agro Bio-Tech - Université de Liège"/>
    <s v="Censier F., San Martin Y Gomez G., De Proft, Jacquemin G., Mahieu A., Denayer J., Berger A., Berger A., Gasia D., Rousseau H., Ruth M."/>
    <s v="FRS - FNRS, Wallonie"/>
    <s v="Céréales"/>
    <x v="1"/>
    <m/>
  </r>
  <r>
    <n v="137"/>
    <s v="Contrôle des maladies, gestion des ravageurs"/>
    <s v="contrôle des maladies"/>
    <s v="bioagresseur, production agricole, sensibilité"/>
    <s v="Actualités en ravageurs – Cécidomyie équestre : retour inattendu"/>
    <m/>
    <s v="déterminer les  niveaux  d’attaque  par  la  cécidomyie  équestre"/>
    <s v="Actes de colloques"/>
    <s v="https://www.cra.wallonie.be/fr/actualites-en-ravageurs-cecidomyie-equestre-retour-inattendu-2015"/>
    <n v="2015"/>
    <n v="1"/>
    <s v="Chavalle S."/>
    <x v="0"/>
    <m/>
    <s v="CRA-W"/>
    <s v="De Proft M."/>
    <m/>
    <s v="Céréales"/>
    <x v="0"/>
    <m/>
  </r>
  <r>
    <n v="138"/>
    <s v="Technique de lutte alternative"/>
    <s v="résistance variétale"/>
    <s v="pesticide, production agricole"/>
    <s v="Actualités en ravageurs – Variétés résistantes à la cécidomyie orange du blé : intérêt agronomique et méthode de caractérisation."/>
    <m/>
    <s v=" Mesurer  les  niveaux  d’attaque par cécidomyie orange, évaluer les pertes de rendement dans les champs de blé"/>
    <s v="Actes de colloques"/>
    <s v="https://www.cra.wallonie.be/fr/actualites-en-ravageurs-varietes-resistantes-a-la-cecidomyie-orange-du-ble-interet-agronomique-et-methode-de-caracterisation-2015"/>
    <n v="2015"/>
    <n v="1"/>
    <s v="Chavalle S."/>
    <x v="0"/>
    <m/>
    <s v="CRA-W"/>
    <s v="Jacquemin G., De Proft M."/>
    <m/>
    <s v="Céréales"/>
    <x v="0"/>
    <m/>
  </r>
  <r>
    <n v="139"/>
    <s v="Technique de lutte alternative"/>
    <s v="résistance variétale"/>
    <s v="phénotypage, résistance"/>
    <s v="Assessing cultivar resistance to Sitodiplosis mosellana (Géhin) (Diptera: Cecidomyiidae) using a phenotyping method under semi-field conditions."/>
    <m/>
    <m/>
    <s v="Articles"/>
    <s v="https://www.cra.wallonie.be/fr/assessing-cultivar-resistance-to-sitodiplosis-mosellana-gehin-diptera-cecidomyiidae-using-a-phenotyping-method-under-semi-field-conditions-2017"/>
    <n v="2017"/>
    <n v="1"/>
    <s v="Chavalle S."/>
    <x v="0"/>
    <m/>
    <s v="CRA-W"/>
    <s v="Jacquemin G., De Proft M."/>
    <m/>
    <m/>
    <x v="0"/>
    <m/>
  </r>
  <r>
    <n v="140"/>
    <s v="Technique de lutte alternative"/>
    <s v="lutte intégrée, méthode alternative, résistance variétale"/>
    <s v="bioagresseur, résistance, sélection variétale"/>
    <s v="Cécidomyie orange : repérer les blés qui lui résistent"/>
    <m/>
    <s v="Mesurer le degré de résistance dans les essais via le nombre de larves développées dans les épis "/>
    <s v="Articles"/>
    <s v="https://www.cra.wallonie.be/fr/cecidomyie-orange-reperer-les-bles-qui-lui-resistent-2015"/>
    <n v="2015"/>
    <n v="1"/>
    <s v="Chavalle S."/>
    <x v="0"/>
    <m/>
    <s v="CRA-W"/>
    <s v="Jacquemin G., De Proft M."/>
    <m/>
    <s v="Céréales"/>
    <x v="0"/>
    <m/>
  </r>
  <r>
    <n v="141"/>
    <s v="Utilisation de produit phytopharmaceutique"/>
    <s v="encadrement scientifique et technique, protection phytosanitaire"/>
    <s v="cultivar, pesticide, résistance"/>
    <s v="Comparative emergence phenology of the orange wheat blossom midge, Sitodiplosis mosellana (Géhin) (Diptera: Cecidomyiidae) and its parasitoids (Hymenoptera: Pteromalidae and Platygastridae) under controlled conditions."/>
    <m/>
    <s v="Comparer l'efficacité de certains insecticides, et analyser la relation entre le rendement et le nombre de larves"/>
    <s v="Articles"/>
    <s v="https://www.cra.wallonie.be/fr/comparative-emergence-phenology-of-the-orange-wheat-blossom-midge-sitodiplosis-mosellana-gehin-diptera-cecidomyiidae-and-its-parasitoids-hymenoptera-pteromalidae-and-platygastridae-under-controlled-conditions-2015"/>
    <n v="2015"/>
    <n v="1"/>
    <s v="Chavalle S."/>
    <x v="0"/>
    <m/>
    <s v="CRA-W"/>
    <s v="Buhl P. N., Censier F., De Proft M."/>
    <m/>
    <s v="Céréales"/>
    <x v="0"/>
    <m/>
  </r>
  <r>
    <n v="142"/>
    <s v="Contrôle des maladies, gestion des ravageurs"/>
    <s v="contrôle des maladies, méthode alternative"/>
    <s v="bioagresseur, protection des cultures, suivi environnemental"/>
    <s v="Effect of trap type and height in monitoring the orange wheat blossom midge, Sitodiplosis mosellana (Géhin) (Diptera: Cecidomyiidae) and its parasitoid, Macroglenes penetrans (Kirby) (Hymenoptera: Pteromalidae)."/>
    <m/>
    <s v="Assess the cécidomyie orangée risk for wheat crops "/>
    <s v="Articles"/>
    <s v="https://www.cra.wallonie.be/fr/effect-of-trap-type-and-height-in-monitoring-the-orange-wheat-blossom-midge-sitodiplosis-mosellana-gehin-diptera-cecidomyiidae-and-its-parasitoid-macroglenes-penetrans-kirby-hymenoptera-pteromalidae-2019"/>
    <n v="2019"/>
    <n v="1"/>
    <s v="Chavalle S."/>
    <x v="0"/>
    <m/>
    <s v="CRA-W"/>
    <s v="Censier F., San Martin G., De Proft M."/>
    <m/>
    <s v="Céréales"/>
    <x v="0"/>
    <m/>
  </r>
  <r>
    <n v="143"/>
    <s v="Technique de lutte alternative"/>
    <s v="lutte intégrée"/>
    <s v="bioagresseur, lutte, protection des cultures"/>
    <s v="lutte intégrée contre les ravageurs"/>
    <m/>
    <m/>
    <s v="Actes de colloques"/>
    <s v="https://www.cra.wallonie.be/fr/lutte-integree-contre-les-ravageurs-2015"/>
    <n v="2015"/>
    <n v="1"/>
    <s v="Chavalle S."/>
    <x v="0"/>
    <m/>
    <s v="CRA-W"/>
    <s v="De Proft M."/>
    <m/>
    <s v="Céréales"/>
    <x v="0"/>
    <m/>
  </r>
  <r>
    <n v="144"/>
    <s v="Technique de lutte alternative"/>
    <s v="lutte intégrée"/>
    <s v="bioagresseur, lutte, protection des cultures"/>
    <s v="lutte intégrée contre les ravageurs."/>
    <m/>
    <m/>
    <s v="Actes de colloques"/>
    <s v="https://www.cra.wallonie.be/fr/lutte-integree-contre-les-ravageurs-2017"/>
    <n v="2017"/>
    <n v="1"/>
    <s v="Chavalle S."/>
    <x v="0"/>
    <m/>
    <s v="CRA-W"/>
    <s v="Hautier L., De Proft M."/>
    <m/>
    <s v="Céréales"/>
    <x v="0"/>
    <m/>
  </r>
  <r>
    <n v="145"/>
    <s v="Technique de lutte alternative"/>
    <s v="lutte intégrée"/>
    <s v="bioagresseur, lutte, protection des cultures"/>
    <s v="lutte intégrée contre les ravageurs – Protection contre la cécidomyie orange du blé : détermination du risque, efficacité insecticides, variétés résistantes."/>
    <m/>
    <m/>
    <s v="Actes de colloques"/>
    <s v="https://www.cra.wallonie.be/fr/lutte-integree-contre-les-ravageurs-protection-contre-la-cecidomyie-orange-du-ble-determination-du-risque-efficacite-insecticides-varietes-resistantes-2015"/>
    <n v="2015"/>
    <n v="1"/>
    <s v="Chavalle S."/>
    <x v="0"/>
    <m/>
    <s v="CRA-W"/>
    <s v="De Proft M."/>
    <m/>
    <s v="Céréales"/>
    <x v="0"/>
    <m/>
  </r>
  <r>
    <n v="146"/>
    <s v="Contrôle des maladies, gestion des ravageurs"/>
    <s v="lutte intégrée"/>
    <s v="bioagresseur, bioinformatique, protection des cultures"/>
    <s v="Monitoring des vols de cécidomyie orange du blé, Sitodiplosis mosellana (Géhin), et de cécidomyie équestre, Haplodiplosis marginata (von Roser), à l’aide de pièges à phéromone."/>
    <m/>
    <m/>
    <s v="Actes de colloques"/>
    <s v="https://www.cra.wallonie.be/fr/monitoring-des-vols-de-cecidomyie-orange-du-ble-sitodiplosis-mosellana-gehin-et-de-cecidomyie-equestre-haplodiplosis-marginata-von-roser-a-laide-de-pieges-a-pheromone-2017"/>
    <n v="2017"/>
    <n v="1"/>
    <s v="Chavalle S."/>
    <x v="0"/>
    <m/>
    <s v="CRA-W"/>
    <s v="Laurent P., De Proft M."/>
    <m/>
    <m/>
    <x v="0"/>
    <m/>
  </r>
  <r>
    <n v="147"/>
    <s v="Contrôle des maladies, gestion des ravageurs"/>
    <s v="contrôle des maladies"/>
    <s v="bioagresseur, biocontrôle, protection des cultures"/>
    <s v="Parasitism rates and parasitoid complexes of the wheat midges, Sitodiplosis mosellana, Contarinia tritici and Haplodiplosis marginata."/>
    <m/>
    <s v="Reduce the midge populations by the parasitoids of wheat midges (biological control)"/>
    <s v="Articles"/>
    <s v="https://www.cra.wallonie.be/fr/parasitism-rates-and-parasitoid-complexes-of-the-wheat-midges-sitodiplosis-mosellana-contarinia-tritici-and-haplodiplosis-marginata-2018"/>
    <n v="2018"/>
    <n v="1"/>
    <s v="Chavalle S."/>
    <x v="0"/>
    <m/>
    <s v="CRA-W"/>
    <s v="Buhl P. N., San Martin G., De Proft M."/>
    <m/>
    <s v="Céréales"/>
    <x v="0"/>
    <m/>
  </r>
  <r>
    <n v="148"/>
    <s v="Technique de lutte alternative"/>
    <s v="produit phytopharmaceutique, résistance variétale"/>
    <s v="bioagresseur, lutte, protection des cultures, résistance"/>
    <s v="Protection of winter wheat against orange wheat blossom midge, Sitodiplosis mosellana (Géhin) (Diptera: Cecidomyiidae): efficacy of insecticides and cultivar resistance."/>
    <m/>
    <m/>
    <s v="Articles"/>
    <s v="https://www.cra.wallonie.be/fr/protection-of-winter-wheat-against-orange-wheat-blossom-midge-sitodiplosis-mosellana-gehin-diptera-cecidomyiidae-efficacy-of-insecticides-and-cultivar-resistance-2015"/>
    <n v="2015"/>
    <n v="1"/>
    <s v="Chavalle S."/>
    <x v="0"/>
    <m/>
    <s v="CRA-W"/>
    <s v="Censier F., San Martin G., De Proft M."/>
    <m/>
    <s v="Céréales"/>
    <x v="0"/>
    <m/>
  </r>
  <r>
    <n v="149"/>
    <s v="Ecotoxicologie"/>
    <s v="produit phytopharmaceutique"/>
    <s v="pesticide, protection des cultures, toxicité"/>
    <s v="Toxicity of several fungicides for orange wheat blossom midge, Sitodiplosis mosellana (Géhin) (Diptera: Cecidomyiidae)."/>
    <m/>
    <m/>
    <s v="Actes de colloques"/>
    <s v="https://www.cra.wallonie.be/fr/toxicity-of-several-fungicides-for-orange-wheat-blossom-midge-sitodiplosis-mosellana-gehin-diptera-cecidomyiidae-2015"/>
    <n v="2015"/>
    <n v="1"/>
    <s v="Chavalle S."/>
    <x v="0"/>
    <m/>
    <s v="CRA-W"/>
    <s v="Jansen J. P., San Martin G., De Proft M."/>
    <m/>
    <s v="Céréales"/>
    <x v="0"/>
    <m/>
  </r>
  <r>
    <n v="150"/>
    <s v="Communication"/>
    <s v="encadrement scientifique et technique"/>
    <s v="auxiliaire des cultures, ressource naturelle"/>
    <s v="Formation en apiculture"/>
    <m/>
    <s v="Formation à toutes personne désireuse de développoer une activité apicole à titre de hobbyiste ou professionnelle"/>
    <s v="Projet"/>
    <s v="https://agriculture.wallonie.be/formation-en-apiculture-2021"/>
    <n v="2021"/>
    <n v="1"/>
    <s v="Cheval J-M."/>
    <x v="17"/>
    <s v="jeanmarc.cheval@spw.wallonie.be"/>
    <s v="Union royale des Ruchers wallons, les fédérations apicoles provinciales, SPW "/>
    <m/>
    <s v="Wallonie"/>
    <m/>
    <x v="8"/>
    <m/>
  </r>
  <r>
    <n v="151"/>
    <s v="Eau : pollution, gestion, qualité, altération"/>
    <s v="détection, indicateur environnemental, qualité de l'eau"/>
    <s v="indicateur, gestion des ressources, ressource en eau, suivi environnemental"/>
    <s v="Programme d'Actions sur les Rivières par une approche Intégrée et Sectorisée"/>
    <s v="PARIS"/>
    <s v="Appui technique et scientifique des PARIS (Programme d'Actions sur les Rivières par une approche Intégrée et Sectorisée)"/>
    <s v="Projet"/>
    <s v="http://geoportail.wallonie.be/catalogue/50bf7812-799b-4d2f-bccc-cdbb3e2d6e08.html"/>
    <n v="2016"/>
    <n v="6"/>
    <s v="Claessens H."/>
    <x v="7"/>
    <m/>
    <s v="Gembloux Agro Bio-Tech - Université de Liège"/>
    <m/>
    <m/>
    <m/>
    <x v="1"/>
    <m/>
  </r>
  <r>
    <n v="152"/>
    <s v="Ingénierie agricole, développement d’outils"/>
    <s v="encadrement scientifique et technique"/>
    <s v="analyse physico-chimique, pollution chimique, télédétection spatiale"/>
    <s v="Land Use,Land Use Change and Forestry - LULUCF"/>
    <s v=" EO4 LULUCF"/>
    <s v="Vise à mettre au point une méthode d'extraction de ces informations afin de faciliter et d’améliorer les estimations des superficies des terres du secteur LULUCF."/>
    <s v="Projet"/>
    <s v="https://www.issep.be/wp-content/uploads/Projet-EO4LULUCF.pdf"/>
    <n v="2017"/>
    <n v="3"/>
    <s v="Close O."/>
    <x v="5"/>
    <s v="o.close@issep.be"/>
    <s v="CRA-W, Gembloux Agro Bio-Tech - Université de Liège, VMM, IBGE - BIM, IR-CélineE, SG - GEOM - SPW, SPW, ISSeP, AWAC"/>
    <m/>
    <s v="Fonds Moerman"/>
    <m/>
    <x v="7"/>
    <m/>
  </r>
  <r>
    <n v="153"/>
    <s v="Recherche fondamentale"/>
    <s v="encadrement scientifique et technique, protection phytosanitaire"/>
    <s v="analyse physico-chimique, ressource génétique"/>
    <s v="Dual coordination of the SUMOylation and phosphorylation pathways during the response to heat stress in Solanum tuberosum"/>
    <m/>
    <s v="To use a combination of three-dimensional gel electrophoresis fractionation, Western-blot analysis, difference in gel electrophoresis (DIGE) technology and mass spectrometry to identify those proteins that first showed changes in SUMOylation and phosphorylation in potato leaves exposed to sublethal HS"/>
    <s v="Articles"/>
    <s v="https://www.cra.wallonie.be/fr/dual-coordination-of-the-sumoylation-and-phosphorylation-pathways-during-the-response-to-heat-stress-in-solanum-tuberosum-2019"/>
    <n v="2020"/>
    <n v="1"/>
    <s v="Colignon B."/>
    <x v="0"/>
    <m/>
    <s v="CRA-W"/>
    <s v="Delaive E., Dieu M., Demazy C., Muhovski Y., Antoine A., Raes M., Mauro S."/>
    <m/>
    <s v="Pomme de terre"/>
    <x v="0"/>
    <s v="DOI: 10.1016/j.envexpbot.2019.02.024"/>
  </r>
  <r>
    <n v="154"/>
    <s v="Sol et fertilisation : pollution, gestion, qualité, fertilisation, altération"/>
    <m/>
    <m/>
    <s v="Soil&amp;wastevalor"/>
    <s v="Soil&amp;wastevalor"/>
    <s v="Controlling bioavailability of nutrients and contaminants by integration of organic waste recycling and phytotechnologies for rehabilitation of soils"/>
    <s v="Projet"/>
    <m/>
    <m/>
    <m/>
    <s v="Colinet G."/>
    <x v="7"/>
    <m/>
    <s v="Gembloux Agro Bio-Tech - Université de Liège"/>
    <m/>
    <m/>
    <m/>
    <x v="1"/>
    <m/>
  </r>
  <r>
    <n v="155"/>
    <s v="Biopesticide, biocontrôle, agriculture biologique"/>
    <s v="lutte intégrée, méthode alternative, produit phytopharmaceutique"/>
    <s v="bioagresseur, lutte, pesticide, protection des cultures"/>
    <s v="protection biologique du Maïs"/>
    <s v="PROBIOM"/>
    <s v="Trouver un agent de biocontrôle indigène à la Wallonie pour protéger la plantule de maïs contre les attaques des champignons pathogènes du sol, et développer une formulation d'enrobage de semence"/>
    <s v="Projet"/>
    <s v="https://cipf.be/resources/shared/files/fr/probiom.pdf"/>
    <n v="2011"/>
    <n v="6"/>
    <s v="Legrève A."/>
    <x v="10"/>
    <s v="anne.legrève@uclouvain.be"/>
    <s v="CIPF asbl, ELI - Université Catholique de Louvain"/>
    <s v="Coninck E., Foucart G."/>
    <s v="Wallonie"/>
    <s v="Maïs"/>
    <x v="16"/>
    <s v="DOI : 10.1111/jam.14641"/>
  </r>
  <r>
    <n v="156"/>
    <s v="Produit phytopharmaceutique autorisé en agriculture biologique"/>
    <s v="indicateur environnemental, produit phytopharmaceutique"/>
    <s v="indicateur, pesticide, santé humaine"/>
    <s v="Actualisation des données et des indicateurs pesticide en vue de la présentation dans les rapports sur l’état de l’environnement wallon"/>
    <s v="EQPP - indicateurs pesticide"/>
    <s v="Actualiser la répartition des quantités vendues de toutes les substances actives du marché belge entre les différents types d’utilisateurs pour des années déterminées, analyser la faisabilité de produire une estimation des quantités de produits phytopharmaceutiques (PPP) appliquées à une échelle géographique plus précise en Wallonie"/>
    <s v="Projet"/>
    <s v="http://etat.environnement.wallonie.be/files/Studies/CRP_5_CORDER_ELIM_ELI_UCL_2015.pdf"/>
    <n v="2015"/>
    <n v="1"/>
    <s v="Janssens L."/>
    <x v="11"/>
    <s v="corder@uclouvain.be"/>
    <s v="SPW Agriculture ressource naturelle et Environnement, CRPHYTO - CORDER asbl, Wallonie, ELIM - ELI - Université Catholique de Louvain"/>
    <m/>
    <s v="Wallonie"/>
    <m/>
    <x v="13"/>
    <m/>
  </r>
  <r>
    <n v="157"/>
    <s v="Utilisation de produit phytopharmaceutique"/>
    <s v="indicateur environnemental, produit phytopharmaceutique"/>
    <s v="indicateur, pesticide, santé humaine"/>
    <s v="Estimation quantitative des utilisations de produits phytopharmaceutiques par les différents secteurs d’activité - Projet &quot;indicateurs pesticide&quot; - 2020"/>
    <s v="EQPP - 2020"/>
    <s v="Actualiser la répartition des quantités vendues de toutes les substances actives présentes sur le marché belge par type d’utilisateurs et par catégorie de substances actives pour les années 2014 et 2015, estimer les quantités de substances actives utilisées dans le secteur agricole à l’échelle de la Wallonie pour les années 2014 et 2015"/>
    <s v="Projet"/>
    <s v="http://etat.environnement.wallonie.be/files/Studies/Rapport_Estimation%20quantitative%20des%20utilisations%20de%20produits%20phytopharmaceutiques.pdf"/>
    <n v="2020"/>
    <n v="1"/>
    <s v="Janssens L."/>
    <x v="11"/>
    <s v="corder@uclouvain.be"/>
    <s v="SPW Agriculture ressource naturelle et Environnement, CRPHYTO - CORDER asbl, ELIM - ELI - Université Catholique de Louvain"/>
    <m/>
    <s v="Wallonie"/>
    <m/>
    <x v="13"/>
    <m/>
  </r>
  <r>
    <n v="158"/>
    <s v="Utilisation de produit phytopharmaceutique"/>
    <s v="indicateur environnemental, produit phytopharmaceutique"/>
    <s v="biostatistique, indicateur, pesticide, santé humaine"/>
    <s v="Estimation quantitative des utilisations de produits phytopharmaceutiques par les différents secteurs d’activité - Projet &quot;indicateurs pesticide&quot; - 2017"/>
    <s v="EQPP - 2017"/>
    <s v="Actualiser la répartition des quantités vendues de toutes les substances actives présentes sur le marché belge par type d’utilisateurs et par catégorie de substances actives pour les années 2014 et 2015, estimer les quantités de substances actives utilisées dans le secteur agricole à l’échelle de la Wallonie pour les années 2014 et 2015"/>
    <s v="Projet"/>
    <s v="http://etat.environnement.wallonie.be/files/Studies/Rapport_final-Convention_7.pdf"/>
    <n v="2017"/>
    <n v="1"/>
    <s v="Janssens L."/>
    <x v="11"/>
    <s v="corder@uclouvain.be"/>
    <s v="SPW Agriculture ressource naturelle et Environnement, CORDER asbl, ELIM - ELI - Université Catholique de Louvain"/>
    <m/>
    <s v="Wallonie"/>
    <m/>
    <x v="13"/>
    <m/>
  </r>
  <r>
    <n v="159"/>
    <s v="Utilisation de produit phytopharmaceutique"/>
    <s v="indicateur environnemental, produit phytopharmaceutique"/>
    <s v="indicateur, pesticide, santé humaine"/>
    <s v="Estimation quantitative des utilisations de produits phytopharmaceutiques par les différents secteurs d’activité - Projet &quot;indicateurs pesticide&quot;"/>
    <s v="EQPP"/>
    <s v="Actualiser la répartition des quantités vendues de toutes les substances actives présentes sur le marché belge par type d’utilisateurs et par catégorie de substances actives pour les années 2018 et2019, estimer les quantités de substances actives utilisées dans le secteur agricole à l’échelle de la Wallonie pour les années 2018 et 2019 et actualisation de la clé de répartition de Marot"/>
    <s v="Projet"/>
    <m/>
    <s v="en cours"/>
    <n v="2"/>
    <s v="Janssens L."/>
    <x v="11"/>
    <s v="laurence.janssens@corder.be"/>
    <s v="SPW Agriculture ressource naturelle et Environnement, CRPHYTO - CORDER asbl, Université Catholique de Louvain"/>
    <s v="Carrola S., Monseur L."/>
    <s v="Wallonie"/>
    <m/>
    <x v="13"/>
    <m/>
  </r>
  <r>
    <n v="160"/>
    <s v="Epidémiologie, phytopathologie"/>
    <s v="indicateur environnemental, protection phytosanitaire"/>
    <s v="bioagresseur, protection des cultures"/>
    <s v="Etude des maladies et des ravageurs associés au genévrier commun en Belgique"/>
    <s v="LIFE14"/>
    <s v="Evaluer l'impact des causes phytosantaires de dépérissement de  genévrier commun"/>
    <s v="Projet"/>
    <s v="https://www.corder.be/fr/node/108"/>
    <n v="2017"/>
    <n v="2"/>
    <s v="Janssens L."/>
    <x v="11"/>
    <s v="corder@uclouvain.be"/>
    <s v="SPW, Clinique des Plantes - CORDER asbl"/>
    <m/>
    <m/>
    <s v="Juniperus communis L."/>
    <x v="13"/>
    <s v="LIFE14 IPE/BE/000002 BNIP"/>
  </r>
  <r>
    <n v="161"/>
    <s v="Technique de lutte alternative"/>
    <s v="résistance variétale"/>
    <s v="Belgique? "/>
    <s v="Evidence of Cuticular Resistance to pyrethroids in anopheles Gambiae, New Targest for Vector Control"/>
    <m/>
    <m/>
    <s v="Actes de colloques"/>
    <s v="https://www.cra.wallonie.be/fr/evidence-of-cuticular-resistance-to-pyrethroids-in-anopheles-gambiae-new-targest-for-vector-control-2018"/>
    <n v="2018"/>
    <n v="1"/>
    <s v="Cornelie S."/>
    <x v="0"/>
    <m/>
    <s v="CRA-W"/>
    <s v="Yahouedo G., Rossignol M., Ginibre C., Balabanidou V., Garcia Albeniz Mendez N., Pigeon O., Vontas J., Chandre F."/>
    <m/>
    <m/>
    <x v="0"/>
    <m/>
  </r>
  <r>
    <n v="162"/>
    <s v="Utilisation de produit phytopharmaceutique"/>
    <s v="indicateur environnemental, produit phytopharmaceutique"/>
    <s v="indicateur, pesticide, suivi environnemental"/>
    <s v="Recherche relative à l’actualisation des indicateurs des rapports sur l’état de l’environnement wallon relatifs à l’utilisation de produits phytopharmaceutiques"/>
    <s v="EQPP"/>
    <s v=" "/>
    <s v="Projet"/>
    <s v="https://www.corder.be/fr/projets-de-recherche"/>
    <n v="2010"/>
    <m/>
    <s v="Counet L."/>
    <x v="11"/>
    <m/>
    <s v="Université Catholique de Louvain, CORDER asbl"/>
    <s v="Janssens L., Marot J., Bragard C."/>
    <m/>
    <m/>
    <x v="13"/>
    <m/>
  </r>
  <r>
    <n v="163"/>
    <s v="Espace naturel"/>
    <s v="encadrement scientifique et technique, indicateur environnemental"/>
    <s v="biostatistique, gestion des ressources, indicateur, suivi environnemental"/>
    <s v="Factors Affecting the Presence and the Diversity of Bryophytes in the Petrifying Sources Habitat (7220) in Wallonia and the Brussels-Capital Region, Belgium"/>
    <m/>
    <m/>
    <s v="Articles"/>
    <s v="https://www.cra.wallonie.be/fr/factors-affecting-the-presence-and-the-diversity-of-bryophytes-in-the-petrifying-sources-habitat-7220-in-wallonia-and-the-brussels-capital-region-belgium-2016"/>
    <n v="2016"/>
    <n v="1"/>
    <s v="Couvreur J. M."/>
    <x v="0"/>
    <s v="info@cra.wallonie.be"/>
    <s v="CRA-W"/>
    <s v="San Martin G., Sotiaux A."/>
    <m/>
    <m/>
    <x v="0"/>
    <m/>
  </r>
  <r>
    <n v="164"/>
    <s v="Contrôle des maladies, gestion des ravageurs"/>
    <s v="OAD, protection phytosanitaire"/>
    <s v="bioagresseur, biocontrôle, protection des cultures"/>
    <s v="détection, méthodes d’identification et étude de l’impact d’Epitrix sp. en Belgique"/>
    <s v="DEPITRIM"/>
    <s v="Etudier la biologie des altises du genre Epitrix, de développer des outils d’identification des différentes espèces et d’évaluer l’impact potentiel de ces petits coléoptères dans le contexte de la production et de la transformation de la pomme de terre en Belgique"/>
    <s v="Projet"/>
    <s v="https://www.cra.wallonie.be/fr/depitrim"/>
    <n v="2015"/>
    <n v="1"/>
    <s v="CRA-W"/>
    <x v="0"/>
    <s v="info@cra.wallonie.be"/>
    <s v="ILVO, Université de Gent, Interprovinciaal proefcentrum voor de aardappelteelt-PCA"/>
    <s v="Maes M., Berkvens N., DeClercq P., Goeminne M., Warnier A. M., Denayer J., San Martin G."/>
    <s v="Etat Fédéral - SPF Santé Publique Sécurité de la Chaîne alimentaire et Environnement"/>
    <m/>
    <x v="0"/>
    <m/>
  </r>
  <r>
    <n v="165"/>
    <s v="Epidémiologie, phytopathologie"/>
    <s v="diagnostic"/>
    <s v="bioagresseur, impact socio-économique"/>
    <s v="Phytosanitary status of harmful organisms for plants and plant products"/>
    <s v="STATREGO"/>
    <s v="Etablir le statut en Belgique d'une série d'organismes invasifs pouvant provoquer des dégâts économiques"/>
    <s v="Projet"/>
    <s v="https://www.cra.wallonie.be/fr/statrego"/>
    <n v="2018"/>
    <n v="3"/>
    <s v="CRA-W"/>
    <x v="0"/>
    <s v="info@cra.wallonie.be"/>
    <s v="ILVO, CRA-W, la Proefstation voor de Groenteteelt et le Proefcentrum Hoogstraten, pcfruit vzw"/>
    <s v="-"/>
    <s v="Etat Fédéral - SPF"/>
    <m/>
    <x v="0"/>
    <m/>
  </r>
  <r>
    <n v="166"/>
    <s v="Communication"/>
    <m/>
    <s v="gestion agricole"/>
    <s v="2nde International Symposium on Work in Agriculture"/>
    <m/>
    <s v="https://www.econbiz.de/events/event/iswa-2021-2nd-international-symposium-on-work-in-agriculture-thinking-the-future-of-work-in-agriculture/10012299268"/>
    <s v="Actes de colloques"/>
    <s v="https://www.cra.wallonie.be/fr/2nde-international-symposium-on-work-in-agriculture?archive=true"/>
    <n v="2020"/>
    <n v="1"/>
    <s v="CRA-W"/>
    <x v="0"/>
    <s v="info@cra.wallonie.be"/>
    <m/>
    <m/>
    <m/>
    <m/>
    <x v="0"/>
    <m/>
  </r>
  <r>
    <n v="167"/>
    <s v="Industrie agroalimentaire (production, rendement, déchet) "/>
    <s v="bonne pratique agricole"/>
    <s v="biocontrôle, technique agricole"/>
    <s v="La luzerne cultivée"/>
    <m/>
    <s v="caractérisation botanique et ecologique de luzerne"/>
    <s v="Articles"/>
    <s v="http://www.fourragesmieux.be/Documents_telechargeables/Medicago_sativa_fiche.pdf"/>
    <n v="2015"/>
    <n v="1"/>
    <s v="Crémer S."/>
    <x v="18"/>
    <s v="info@fourragesmieux.be"/>
    <s v="Fourrages Mieux, Université Catholique de Louvain"/>
    <s v="Knoden D., Decamps C"/>
    <m/>
    <s v="Medicago sativa"/>
    <x v="17"/>
    <m/>
  </r>
  <r>
    <n v="168"/>
    <s v="Eau : pollution, gestion, qualité, altération"/>
    <s v="qualité de l'eau"/>
    <s v="pollution chimique, ressource en eau, suivi environnemental"/>
    <s v="Evaluation de la présence de bactéries antiobiorésistantes dans les eaux en Wallonie : focus sur les entérobactéries productrices de β-lactamases à spectre étendu (EBLSE)"/>
    <s v="EBLSE"/>
    <s v="Vérifier la présence d’EBLSE (Escherichiacoliàβ-lactamasesàspectreélargi) dans les eaux de surface en Wallonie"/>
    <s v="Projet"/>
    <s v="https://www.issep.be/wp-content/uploads/Projet-EBLSE.pdf"/>
    <m/>
    <n v="2"/>
    <s v="Crettels L."/>
    <x v="5"/>
    <s v="l.crettels@issep.be"/>
    <s v="ISSeP, Université de Liège"/>
    <m/>
    <s v="Fonds Moerman"/>
    <m/>
    <x v="7"/>
    <m/>
  </r>
  <r>
    <n v="169"/>
    <s v="Eau : pollution, gestion, qualité, altération"/>
    <s v="qualité de l'eau"/>
    <s v="pollution chimique, ressource en eau, suivi environnemental"/>
    <s v="Evaluation de la présence de bactéries antibiorésistantes dans les cours d’eau wallons"/>
    <s v="ANTIBIOBUG"/>
    <s v="Vérifier la présence de bactéries antibiorésistantes dans les eaux de surface en Wallonie"/>
    <s v="Projet"/>
    <s v="https://www.issep.be/wp-content/uploads/Projet-Antibiobug.pdf"/>
    <m/>
    <n v="1"/>
    <s v="Crettels L."/>
    <x v="5"/>
    <s v="l.crettels@issep.be"/>
    <s v="ISSeP"/>
    <m/>
    <s v="Wallonie - ENVIes"/>
    <m/>
    <x v="7"/>
    <m/>
  </r>
  <r>
    <n v="170"/>
    <s v="Contrôle des maladies, gestion des ravageurs"/>
    <s v="encadrement scientifique et technique, OAD, qualité de l'eau"/>
    <s v="culture expérimentale, gestion agricole, protection des cultures"/>
    <s v="Improving the quality of late blight DSS through airborne inoculum quantification"/>
    <m/>
    <m/>
    <s v="Actes de colloques"/>
    <s v="https://www.cra.wallonie.be/fr/improving-the-quality-of-late-blight-dss-through-airborne-inoculum-quantification-2019"/>
    <n v="2019"/>
    <n v="1"/>
    <s v="Crouquet A."/>
    <x v="0"/>
    <m/>
    <s v="CRA-W"/>
    <s v="Dujardin F., Romay G., Liénard C., César V., Rosillon D., Lebrun P., Legrève A."/>
    <m/>
    <s v="Pomme de terre"/>
    <x v="0"/>
    <m/>
  </r>
  <r>
    <n v="171"/>
    <s v="Communication"/>
    <s v="encadrement scientifique et technique, sensibilisation"/>
    <s v="écoagriculture, gestion des ressources, ressource naturelle, territoire transfrontalier"/>
    <s v="NOE / NOAH : Un réseau partagé de reconnexions écologiques innovantes et citoyennes en Grande Région"/>
    <s v="NOE/NOAH"/>
    <s v="un réseau partagé de reconnexions écologiques innovantes et citoyennes en Grand Région"/>
    <s v="Projet"/>
    <s v="http://www.coop-site.net/Botrange/?NoE"/>
    <n v="2017"/>
    <n v="4"/>
    <s v="Crutzen F."/>
    <x v="9"/>
    <s v="florine.crutzen@botrange.be"/>
    <s v="Ville de differdange, centre Pompidou Metz, syndicat de coopération pour le Parc Naturel Régional des Vosges du Nord, Metz métropole, PNHFE - commission de gestion du Parc naturel Hautes Fagnes - Eifel, association TCRM BLIDA, province de Liège, Biosphärenreservat Pfälzerwald-Nordvogesen / Naturpark Pfälzerwald, Natagora asbl, Les domaines touristiques du Vallon de la Lembree, ville de Luxembourg, ville de Verviers, Université de Liège, Hochschule für Musik Saar, Stiftung Saarländischer Kulturbesitz, département de la ruralité et des cours d'eau - SPW Agriculture ressource naturelle et Environnement, Syndicat mixte du musée de la mine, Université de Lorraine, Naturpark Nordeifel e.V - NRW, Naturpark Nordeifel e.V - RLP, Institut européen d'écologie, Conseil départemental de Meurthe et Moselle, Stadt Trier, Université du Luxembourg"/>
    <m/>
    <s v="CE - FEDER - INTERREG, Wallonie"/>
    <m/>
    <x v="11"/>
    <m/>
  </r>
  <r>
    <n v="172"/>
    <s v="Ingénierie agricole, développement d’outils"/>
    <s v="encadrement scientifique et technique"/>
    <s v="agrochimie, protection des cultures, résistance, spectroscopie"/>
    <s v="Authentication of cocoa (Theobroma cacao) bean hybrids by NIR-hyperspectral imaging and chemometrics"/>
    <m/>
    <m/>
    <s v="Articles"/>
    <s v="https://www.cra.wallonie.be/en/authentication-of-cocoa-theobroma-cacao-bean-hybrids-by-nir-hyperspectral-imaging-and-chemometrics"/>
    <n v="2020"/>
    <n v="1"/>
    <s v="Cruz-Tirado J. P."/>
    <x v="0"/>
    <m/>
    <s v="CRA-W"/>
    <s v="Fernandez Pierna J. A., Rogez H., Fernandes Barbin D., Baeten V."/>
    <m/>
    <s v="Cocoa"/>
    <x v="0"/>
    <s v="https://doi.org/10.1016/j.foodcont.2020.107445"/>
  </r>
  <r>
    <n v="173"/>
    <s v="Espace naturel"/>
    <s v="diagnostic, OAD"/>
    <s v="bioagresseur, gestion durable, stress abiotique, suivi environnemental"/>
    <s v="Caractérisation et suivi de la structure, de la composition et de l’état sanitaire des peuplements forestiers, au départ d’images satellitaires ou aériennes"/>
    <s v="CARTOFOR"/>
    <s v="développement de méthodologies innovantes permettant la caractérisation et le suivi de la structure, de la composition et de l’état sanitaire des peuplements forestiers"/>
    <s v="Projet"/>
    <s v="https://www.cra.wallonie.be/fr/cartofor"/>
    <n v="2019"/>
    <n v="3"/>
    <s v="Curnel Y."/>
    <x v="0"/>
    <s v="y.curnel@cra.wallonia.be"/>
    <s v="Gembloux Agro Bio-Tech - Université de Liège, CRA-W"/>
    <s v="Lejeune P., Latte N."/>
    <s v="Wallonie"/>
    <s v="Peuplements forestiers"/>
    <x v="0"/>
    <m/>
  </r>
  <r>
    <n v="174"/>
    <s v="Ingénierie agricole, développement d’outils"/>
    <s v="encadrement scientifique et technique, OAD"/>
    <s v="biostatistique, croissance des plantes, suivi environnemental"/>
    <s v="Belgian Crop Growth Monitoring System"/>
    <m/>
    <m/>
    <s v="Documentaires"/>
    <s v="https://www.cra.wallonie.be/fr/belgian-crop-growth-monitoring-system"/>
    <n v="2020"/>
    <n v="1"/>
    <s v="Curnel Y."/>
    <x v="0"/>
    <s v="y.curnel@cra.wallonia.be"/>
    <s v="CRA-W"/>
    <s v="Planchon V., Lucau-Danila C."/>
    <m/>
    <m/>
    <x v="0"/>
    <m/>
  </r>
  <r>
    <n v="175"/>
    <s v="Ingénierie agricole, développement d’outils"/>
    <s v="diagnostic, encadrement scientifique et technique"/>
    <s v="bioinformatique, production agricole, technique agricole"/>
    <s v="SPATIAL"/>
    <s v="SPATIAL"/>
    <s v="Suivi des productions et pratiques agricoles à l'échelle territoriale et parcellaire par modélisation et observation de la Terre"/>
    <s v="Projet"/>
    <s v="https://www.cra.wallonie.be/fr/spatial"/>
    <n v="2016"/>
    <n v="3"/>
    <s v="Curnel Y."/>
    <x v="0"/>
    <s v="y.curnel@cra.wallonia.be"/>
    <s v="CRA-W, Université Catholique de Louvain, Université de Liège"/>
    <s v="Goffart J-P, Limbourg Q."/>
    <m/>
    <m/>
    <x v="0"/>
    <m/>
  </r>
  <r>
    <n v="176"/>
    <s v="Biopesticide, biocontrôle, agriculture biologique"/>
    <s v="méthode alternative, protection phytosanitaire"/>
    <s v="agroalimentaire, pesticide"/>
    <s v="Développement de bio-pesticide ou de répulsifs sur base d'extraits naturels obtenus à partir de co-produits agricoles, agro-industriels et agro-forestiers wallons."/>
    <s v="WALBIOPEST"/>
    <s v="Développer des bio-pesticide à base d’extraits naturels issus de co-produits agricoles, forestiers et agro-industriels disponibles en Région wallonne"/>
    <s v="Projet"/>
    <s v="https://agriculture.wallonie.be/resultat-de-l-appel-recherche-2017"/>
    <n v="2017"/>
    <m/>
    <s v="Cuvelier R."/>
    <x v="13"/>
    <s v="roland.cuvelier@celabor.be"/>
    <s v="CELABOR, Centre de ressources en extraction végétale et chimie, Unité Protection des Plantes et Éco-toxicologie - CRA-W, Unité Biomasse, bioproduits et énergie - CRA-W"/>
    <m/>
    <s v="Wallonie"/>
    <m/>
    <x v="8"/>
    <m/>
  </r>
  <r>
    <n v="177"/>
    <s v="Industrie agroalimentaire (production, rendement, déchet) "/>
    <s v="bonne pratique agricole, encadrement scientifique et technique"/>
    <s v="gestion agricole, technique agricole"/>
    <s v="Changes in the isoflavone concentration in red clover (Trifolium pratense L.) during ensiling and storage in laboratory-scale silos."/>
    <m/>
    <s v="Etudier l'évolution des concentrations de quatre composés dans le trèfle rouge ensilé à la récolte."/>
    <s v="Articles"/>
    <s v="https://www.cra.wallonie.be/en/changes-in-the-isoflavone-concentration-in-red-clover-trifolium-pratense-l-during-ensiling-and-storage-in-laboratory-scale-silos-2016"/>
    <n v="2016"/>
    <n v="1"/>
    <s v="Daems F."/>
    <x v="0"/>
    <m/>
    <s v="CRA-W"/>
    <s v="Decruyenaere V., Agneessens R., Lognay G., Romnée J. M., Froidmont E."/>
    <m/>
    <s v="Trifolium pratense L."/>
    <x v="0"/>
    <s v="http://dx.doi.org/10.1016/j.anifeedsci.2016.04.008"/>
  </r>
  <r>
    <n v="178"/>
    <s v="Recherche fondamentale"/>
    <s v="encadrement scientifique et technique"/>
    <s v="analyse physico-chimique, biostatistique"/>
    <s v="Use of response surface methodology to optimize samples preparations in laboratory."/>
    <m/>
    <m/>
    <s v="Actes de colloques"/>
    <s v="https://www.cra.wallonie.be/en/use-of-response-surface-methodology-to-optimize-samples-preparations-in-laboratory-2016"/>
    <n v="2016"/>
    <n v="1"/>
    <s v="Daems F."/>
    <x v="0"/>
    <m/>
    <s v="CRA-W"/>
    <s v="Romnée J. M., Lognay G."/>
    <m/>
    <m/>
    <x v="0"/>
    <m/>
  </r>
  <r>
    <n v="179"/>
    <s v="Recherche fondamentale"/>
    <s v="encadrement scientifique et technique"/>
    <s v="chromatographie, spectroscopie"/>
    <s v="Quantification of four isoflavones in forages with UPLC-MS/MS, using the Box-Behnken experimental design to optimize sample preparation"/>
    <m/>
    <s v="développer une méthode analytique fiable et performante pour quantifier quatre isoflavones dans l'une des plus importantes sources d'isoflavones dans l'alimentation des vaches"/>
    <s v="Articles"/>
    <s v="https://www.cra.wallonie.be/fr/quantification-of-four-isoflavones-in-forages-with-uplc-msms-using-the-box-behnken-experimental-design-to-optimize-sample-preparation-2016"/>
    <n v="2016"/>
    <n v="1"/>
    <s v="Daems F."/>
    <x v="0"/>
    <m/>
    <s v="CRA-W"/>
    <s v="Romnée J. M., Rasse A., Froidmont E., Heuskin S., Lognay G."/>
    <m/>
    <m/>
    <x v="0"/>
    <m/>
  </r>
  <r>
    <n v="180"/>
    <s v="Recherche fondamentale"/>
    <s v="encadrement scientifique et technique"/>
    <s v="chromatographie, gestion agricole"/>
    <s v="Utilisation de la méthodologie des surfaces de réponses pour optimiser une méthode d'analyse quantitative de phytooestrogènes par UPLC®-MS/MS dans les fourrages."/>
    <s v="PhytoHealth"/>
    <s v="Des végétaux riches en phytoestrogènes pour redorer l’image des productions animales en terme de santé"/>
    <s v="Projet - Actes de colloques"/>
    <s v="https://www.cra.wallonie.be/fr/utilisation-de-la-methodologie-des-surfaces-de-reponses-pour-optimiser-une-methode-danalyse-quantitative-de-phytooestrogenes-par-uplc-msms-dans-les-fourrages-2015"/>
    <n v="2015"/>
    <n v="1"/>
    <s v="Daems F."/>
    <x v="0"/>
    <m/>
    <s v="CRA-W, Université Catholique de Louvain, Gembloux Agro Bio-Tech - Université de Liège"/>
    <s v="Romnée J. M., Lognay G., Froidmont E."/>
    <m/>
    <m/>
    <x v="0"/>
    <m/>
  </r>
  <r>
    <n v="181"/>
    <s v="Ingénierie agricole, développement d’outils"/>
    <s v="encadrement scientifique et technique"/>
    <s v="agrochimie, spectroscopie"/>
    <s v="Is vibrational spectroscopy an adequate tool for assessing the geographical origin of honey ?"/>
    <m/>
    <s v="Etude de la spectroscopie vibrationnelle et de la chimiométrie comme outil rapide et fiable pour la discrimination géographique du miel"/>
    <s v="Actes de colloques"/>
    <s v="https://www.cra.wallonie.be/en/is-vibrational-spectroscopy-an-adequate-tool-for-assessing-the-geographical-origin-of-honey-2018"/>
    <n v="2018"/>
    <n v="1"/>
    <s v="Damiani T."/>
    <x v="0"/>
    <s v="foodfeedquality@cra.wallonie.be"/>
    <s v="CRA-W, CONICET - Argentina, Comision de INVESTIGACIONES CIENTIFICAS - Argentina, UNIVERSIDAD NACIONAL DE MAR DEL PLATA - Argentina, University of Parma - Italy"/>
    <s v="Dall Asta C., Aubone I., Baeten V., Fuselli S., Alonso-Salces R. M., Arnould Q., Plasman L., Fernandez Pierna J. A."/>
    <m/>
    <m/>
    <x v="0"/>
    <m/>
  </r>
  <r>
    <n v="182"/>
    <s v="Ingénierie agricole, développement d’outils"/>
    <s v="encadrement scientifique et technique"/>
    <s v="biostatistique, télédétection spatiale"/>
    <s v="Near infrared hyperspectral imaging for spices adulteration : a feasibility study"/>
    <m/>
    <m/>
    <s v="Actes de colloques"/>
    <s v="https://www.cra.wallonie.be/en/near-infrared-hyperspectral-imaging-for-spices-adulteration-a-feasibility-study-2018"/>
    <n v="2018"/>
    <n v="1"/>
    <s v="Damiani T."/>
    <x v="0"/>
    <m/>
    <s v="CRA-W"/>
    <s v="Dall Asta C., Fernandez Pierna J. A., Fauhl-Hassek C., Arnould Q., Kayoka N., Plasman L., Baeten V."/>
    <m/>
    <m/>
    <x v="0"/>
    <m/>
  </r>
  <r>
    <n v="183"/>
    <s v="Espace naturel"/>
    <s v="encadrement scientifique et technique, indicateur environnemental"/>
    <s v="ressource naturelle, suivi environnemental"/>
    <s v="Does Intraspecific Variability modulate the impact of EnviRonmental Change on biodiversity and Ecosystem function?"/>
    <s v="DIVERCE"/>
    <s v="Contribuer à l'élaboration de théories, à la prévision écologique et à lma prise de décision environnementale"/>
    <s v="ASBL"/>
    <s v="https://researchportal.unamur.be/fr/projects/does-intraspecific-variability-modulate-the-impact-of-environment"/>
    <n v="2018"/>
    <n v="5"/>
    <s v="De Laender F."/>
    <x v="19"/>
    <s v="frederik.delaender@unamur.be"/>
    <s v="URBE - Université de Namur, NAXYS - Université de Namur, ILEE - Université de Namur"/>
    <m/>
    <m/>
    <m/>
    <x v="18"/>
    <m/>
  </r>
  <r>
    <n v="184"/>
    <s v="Industrie agroalimentaire (production, rendement, déchet) "/>
    <s v="encadrement scientifique et technique"/>
    <s v="biostatistique, qualité nutritionnelle"/>
    <s v="Les blés 2017 sous l'angle de la qualité : Rien de particulier, et des teneurs en protéines faiblardes"/>
    <m/>
    <m/>
    <s v="Actes de colloques"/>
    <s v="https://www.cra.wallonie.be/en/les-bles-2017-sous-langle-de-la-qualite-rien-de-particulier-et-des-teneurs-en-proteines-faiblardes-2017"/>
    <n v="2017"/>
    <n v="1"/>
    <s v="De Neuville M."/>
    <x v="0"/>
    <s v="g.sinnaeve@cra.wallonie.be"/>
    <s v="CRA-W"/>
    <s v="Sinnaeve G."/>
    <m/>
    <s v="Céréales"/>
    <x v="0"/>
    <m/>
  </r>
  <r>
    <n v="185"/>
    <s v="Industrie agroalimentaire (production, rendement, déchet) "/>
    <s v="encadrement scientifique et technique"/>
    <s v="biostatistique, qualité nutritionnelle, spectroscopie"/>
    <s v="Sous l'angle de la qualité aussi : une récolte de froment particulièrement atypique et décevante"/>
    <m/>
    <m/>
    <s v="Articles"/>
    <s v="https://www.cra.wallonie.be/en/sous-langle-de-la-qualite-aussi-une-recolte-de-froment-particulierement-atypique-et-decevante-2016"/>
    <n v="2016"/>
    <n v="1"/>
    <s v="De Neuville M."/>
    <x v="0"/>
    <s v="g.sinnaeve@cra.wallonie.be"/>
    <s v="CRA-W"/>
    <s v="Sinnaeve G."/>
    <m/>
    <s v="Céréales"/>
    <x v="0"/>
    <m/>
  </r>
  <r>
    <n v="186"/>
    <s v="Industrie agroalimentaire (production, rendement, déchet) "/>
    <s v="encadrement scientifique et technique"/>
    <s v="agrochimie, qualité nutritionnelle"/>
    <s v="Sous l'oeil du Département Valorisation des productions (CRA-W): Des milliers d'échantillons de céréales passés au crible."/>
    <m/>
    <s v="Analyses de la qualité des céréales menées dans le laboratoire de technologie céréalière du CRA-W"/>
    <s v="Articles"/>
    <s v="https://www.cra.wallonie.be/en/sous-loeil-du-departement-valorisation-des-productions-cra-w-des-milliers-dechantillons-de-cereales-passes-au-crible-2017"/>
    <n v="2017"/>
    <n v="1"/>
    <s v="De Neuville M."/>
    <x v="0"/>
    <s v="g.sinnaeve@cra.wallonie.be"/>
    <s v="CRA-W"/>
    <s v="Sinnaeve G."/>
    <m/>
    <s v="Céréales"/>
    <x v="0"/>
    <m/>
  </r>
  <r>
    <n v="187"/>
    <s v="Ingénierie agricole, développement d’outils"/>
    <s v="encadrement scientifique et technique, production commerciale"/>
    <s v="gestion agricole, production agricole, qualité nutritionnelle, sélection variétale"/>
    <s v="Une récolte des froments rapide et à maturité mais un bilan qualitatif 2015 assombri par les menaces sur le blé meunier"/>
    <m/>
    <s v="                               "/>
    <s v="Articles"/>
    <s v="https://www.cra.wallonie.be/en/une-recolte-des-froments-rapide-et-a-maturite-mais-un-bilan-qualitatif-2015-assombri-par-les-menaces-sur-le-ble-meunier-2015"/>
    <n v="2015"/>
    <n v="1"/>
    <s v="De Neuville M."/>
    <x v="0"/>
    <s v="g.sinnaeve@cra.wallonie.be"/>
    <s v="CRA-W"/>
    <s v="Sinnaeve G."/>
    <m/>
    <s v="Céréales"/>
    <x v="0"/>
    <m/>
  </r>
  <r>
    <n v="188"/>
    <s v="Technique de lutte alternative"/>
    <s v="méthode alternative, protection phytosanitaire"/>
    <s v="protection des cultures, technique agricole"/>
    <s v="ALTERPHYTO"/>
    <s v="ALTERPHYTO"/>
    <s v="Identification des pratiques inappropriées ou imparfaites en protection des plantes ; recherche d’alternatives"/>
    <s v="Projet"/>
    <s v="https://filagri.be/wp-content/uploads/sites/2/2019/10/CdP_Plan-de-developpement_2018_cereales_alimentaires_juillet2019.pdf"/>
    <m/>
    <m/>
    <s v="De Proft M."/>
    <x v="0"/>
    <s v="m.deproft@cra.wallonie.be"/>
    <s v="CRA-W"/>
    <m/>
    <m/>
    <m/>
    <x v="1"/>
    <m/>
  </r>
  <r>
    <n v="189"/>
    <s v="Contrôle des maladies, gestion des ravageurs"/>
    <s v="encadrement scientifique et technique"/>
    <s v="bioagresseur, protection des cultures"/>
    <s v="Gestion des maladies, des parasites et des ravageurs."/>
    <s v="BIOPRO"/>
    <m/>
    <s v="Projet - Actes de colloques"/>
    <s v="https://www.cra.wallonie.be/fr/gestion-des-maladies-des-parasites-et-des-ravageurs-2015"/>
    <n v="2015"/>
    <n v="1"/>
    <s v="De Proft M."/>
    <x v="0"/>
    <s v="m.deproft@cra.wallonie.be"/>
    <s v="CRA-W"/>
    <s v="Legrand J., Abras M., Couval G., Debode F., Stilmant D., Delanote L., Jamar L., Corre-Hellou G., Bataille C., Hautier H., Limbourg Q., Dewasmes V., César V."/>
    <m/>
    <m/>
    <x v="0"/>
    <m/>
  </r>
  <r>
    <n v="190"/>
    <s v="Produit phytopharmaceutique autorisé en agriculture biologique"/>
    <s v="détection, diagnostic, encadrement scientifique et technique, produit phytopharmaceutique"/>
    <s v="analyse physico-chimique, gestion durable, pesticide, technique agricole"/>
    <s v="Laboratoire Formulation "/>
    <s v="PPP-FORMULATIONS"/>
    <s v="Caractérisation physico-chimique de nouveaux produits phytos, de nouvelles formulations, de bio-pesticide (produits de biocontrôle) présentant moins de risques pour la santé, l’environnement et la biodiversité"/>
    <s v="Projet"/>
    <s v="https://www.cra.wallonie.be/fr/laboratoire-formulation"/>
    <n v="2020"/>
    <s v="pérenne"/>
    <s v="De Ryckel B."/>
    <x v="0"/>
    <s v="b.deryckel@cra.wallonie.be"/>
    <s v="CRA-W"/>
    <s v="Lecocq V., Hucorne P., Collart C., Laduron L., Soquette L., Wellin A., De Bruyne R., Bodart J."/>
    <m/>
    <m/>
    <x v="1"/>
    <m/>
  </r>
  <r>
    <n v="191"/>
    <s v="Biopesticide, biocontrôle, agriculture biologique"/>
    <s v="agriculture biologique, encadrement scientifique et technique"/>
    <s v="biopesticide"/>
    <s v="Les biopesticide de plus en plus étudiés"/>
    <m/>
    <m/>
    <s v="Articles"/>
    <s v="https://www.cra.wallonie.be/fr/les-biopesticide-de-plus-en-plus-etudies-2017"/>
    <n v="2017"/>
    <n v="1"/>
    <s v="De Ryckel B."/>
    <x v="0"/>
    <m/>
    <s v="CRA-W"/>
    <s v="-"/>
    <m/>
    <m/>
    <x v="0"/>
    <m/>
  </r>
  <r>
    <n v="192"/>
    <s v="Produit phytopharmaceutique autorisé en agriculture biologique"/>
    <s v="diagnostic, encadrement scientifique et technique, produit phytopharmaceutique"/>
    <s v="analyse physico-chimique, pesticide, technique agricole"/>
    <s v="Physico-chimie des produits phytopharmaceutiques et des biocides"/>
    <m/>
    <m/>
    <s v="Articles"/>
    <s v="https://www.cra.wallonie.be/fr/physico-chimie-produits-protection-plantes-biocides"/>
    <n v="2020"/>
    <m/>
    <s v="De Ryckel B."/>
    <x v="0"/>
    <s v="b.deryckel@cra.wallonie.be"/>
    <m/>
    <s v="Lecocq V., Hucorne P., Pigeon O., Hérion V., De Cock V., Collart C., Laduron L., Salmon L., Soquette L., Wellin A., Hucorne P., De Bruyne R., Bodart J."/>
    <m/>
    <m/>
    <x v="0"/>
    <m/>
  </r>
  <r>
    <n v="193"/>
    <s v="Sol et fertilisation : pollution, gestion, qualité, fertilisation, altération"/>
    <s v="fertilisation"/>
    <s v="biocontrôle, gestion des sols"/>
    <s v="Soil control on tradeoffs between silica and cellulose as structural component in sugarcane leaf (Saccharum officinarum)"/>
    <m/>
    <m/>
    <s v="Articles"/>
    <s v="https://www.cra.wallonie.be/en/soil-control-on-tradeoffs-between-silica-and-cellulose-as-structural-component-in-sugarcane-leaf-saccharum-officinarum-2019"/>
    <n v="2019"/>
    <n v="1"/>
    <s v="De Tombeur F."/>
    <x v="0"/>
    <m/>
    <s v="CRA-W"/>
    <s v="Vanderlinden C., Durviaux A., Delvaux B, Godin B."/>
    <m/>
    <s v="Saccharum officinarum"/>
    <x v="0"/>
    <m/>
  </r>
  <r>
    <n v="194"/>
    <s v="Utilisation de produit phytopharmaceutique"/>
    <s v="condition de croissance contrôlée, essai variétal, produit phytopharmaceutique, protection phytosanitaire"/>
    <s v="analyse physico-chimique, culture expérimentale, pesticide"/>
    <s v="Laboratoire Semences traitées "/>
    <s v="PPP-SEMENCES TRAITEES"/>
    <s v="Etude de la qualité des traitements de semences avec des produits de protection des plantes"/>
    <s v="Projet"/>
    <s v="https://www.cra.wallonie.be/fr/cra-w-benefice-agriculture-raisonnee-utilisation-pesticide"/>
    <n v="2020"/>
    <s v="pérenne"/>
    <s v="De Vos P."/>
    <x v="0"/>
    <s v="p.devos@cra.wallonie.be"/>
    <s v="CRA-W"/>
    <s v="Dineur A., Lambeau M., Fourmanoir S."/>
    <m/>
    <m/>
    <x v="1"/>
    <m/>
  </r>
  <r>
    <n v="195"/>
    <s v="Utilisation de produit phytopharmaceutique"/>
    <s v="encadrement scientifique et technique, produit phytopharmaceutique, transformation des résidus"/>
    <s v="analyse physico-chimique, gestion des déchets, pesticide, suivi environnemental"/>
    <s v="Laboratoire Résidus "/>
    <s v="PPP-RESIDUS"/>
    <s v="Etudes des résidus de pesticide dans les denrées alimentaires afin de fixer des LMRS (Limites Maximales de Résidus) permettant de protéger la santé du consommateur"/>
    <s v="Projet"/>
    <s v="https://www.cra.wallonie.be/fr/laboratoire-residus"/>
    <n v="2020"/>
    <s v="pérenne"/>
    <s v="De Vos P."/>
    <x v="0"/>
    <s v="p.devos@cra.wallonie.be"/>
    <s v="CRA-W"/>
    <s v="Vandecandelaere S., Rousseau G., Ducat N., Blondel A., Delvaux A., Lambillotte G., Villette D., Dineur A., Garcia-Albeniz Mendez N., Mahiat S., Lambeau M., Krings B., Fourmanoir S."/>
    <m/>
    <m/>
    <x v="1"/>
    <m/>
  </r>
  <r>
    <n v="196"/>
    <s v="Recherche fondamentale"/>
    <s v="encadrement scientifique et technique"/>
    <s v="agroalimentaire, ressource génétique, santé humaine, sécurité alimentaire"/>
    <s v="Detection and identification of transgenic events by next generation sequencing combined with enrichment technologies"/>
    <m/>
    <s v="montrer comment une stratégie combinant les technologies d'enrichissement et les OGM peut être utilisée pour détecter un large panel d'éléments structurels et reconstruire partiellement ou complètement la nouvelle séquence insérée dans le génome de la plante en une seule analyse, même avec de faibles pourcentages d'OGM."/>
    <s v="Articles"/>
    <s v="https://www.cra.wallonie.be/en/detection-and-identification-of-transgenic-events-by-next-generation-sequencing-combined-with-enrichment-technologies-2019"/>
    <n v="2019"/>
    <n v="1"/>
    <s v="Debode F."/>
    <x v="0"/>
    <s v="f.debode@cra.wallonie.be"/>
    <s v="CRA-W, Université de Liège"/>
    <s v="Hulin J., Charloteaux B., Coppieters W., Hanikenne M., Karim L., Berben G."/>
    <m/>
    <m/>
    <x v="0"/>
    <s v="https://doi.org/10.1038/s41598-019-51668-x"/>
  </r>
  <r>
    <n v="197"/>
    <s v="Recherche fondamentale"/>
    <s v="encadrement scientifique et technique, produit phytopharmaceutique"/>
    <s v="analyse physico-chimique, protection des cultures, ressource génétique, sensibilité"/>
    <s v="Detection of ornamental transgenic fish by real-time PCR and fluorescence microscopy"/>
    <m/>
    <s v="Propose real-time PCR methods to detect fish presenting green, yellow and red fluorescent coloring"/>
    <s v="Articles"/>
    <s v="https://www.cra.wallonie.be/en/detection-of-ornamental-transgenic-fish-by-real-time-pcr-and-fluorescence-microscopy-2020"/>
    <n v="2020"/>
    <n v="1"/>
    <s v="Debode F."/>
    <x v="0"/>
    <s v="f.debode@cra.wallonie.be"/>
    <s v="CRA-W, "/>
    <s v="Marien A., Ledoux Q., Janssen E., Ancion C., Berben G."/>
    <m/>
    <m/>
    <x v="0"/>
    <s v="https://doi.org/10.1007/s11248-020-00197-9"/>
  </r>
  <r>
    <n v="198"/>
    <s v="Recherche fondamentale"/>
    <s v="encadrement scientifique et technique, produit phytopharmaceutique"/>
    <s v="analyse physico-chimique, ressource génétique"/>
    <s v="Development of PCR screening assays focused on gene-coding sequences for GMO detection"/>
    <m/>
    <s v="To propose new PCR assays based on gene-coding sequences that will join a panel of existing screening assays to make better GMO detection possible"/>
    <s v="Articles"/>
    <s v="https://www.cra.wallonie.be/en/development-of-pcr-screening-assays-focused-on-gene-coding-sequences-for-gmo-detection-2018"/>
    <n v="2018"/>
    <n v="1"/>
    <s v="Debode F."/>
    <x v="0"/>
    <s v="f.debode@cra.wallonie.be"/>
    <s v="CRA-W"/>
    <s v="Janssen E., Berben G."/>
    <m/>
    <m/>
    <x v="0"/>
    <m/>
  </r>
  <r>
    <n v="199"/>
    <s v="Recherche fondamentale"/>
    <s v="encadrement scientifique et technique, produit phytopharmaceutique"/>
    <s v="analyse physico-chimique, ressource génétique"/>
    <s v="Development of real-time PCR assays for the detection of the pin II terminator (tpinII) used in GM constructs and its donor organism, potato (solanum tuberosum)."/>
    <m/>
    <m/>
    <s v="Articles"/>
    <s v="https://www.cra.wallonie.be/en/development-of-real-time-pcr-assays-for-the-detection-of-the-pin-ii-terminator-tpinii-used-in-gm-constructs-and-its-donor-organism-potato-solanum-tuberosum-2018"/>
    <n v="2018"/>
    <n v="1"/>
    <s v="Debode F."/>
    <x v="0"/>
    <s v="f.debode@cra.wallonie.be"/>
    <s v="CRA-W"/>
    <s v="Zdenkova K., Janssen E., Tizolova A., Du Jardin P., Berben G., Demnerova K."/>
    <m/>
    <s v="Pomme de terre"/>
    <x v="0"/>
    <m/>
  </r>
  <r>
    <n v="200"/>
    <s v="Recherche fondamentale"/>
    <s v="encadrement scientifique et technique, produit phytopharmaceutique"/>
    <s v="analyse physico-chimique, ressource génétique"/>
    <s v="Development and evaluation of real-time PCR targets for the authentification of insect flours"/>
    <m/>
    <s v=" Develop real-time PCR methods specific to the insects (  Black Soldier Fly (Hermetia illucens), Common Housefly (Musca domestica), Yellow Mealworm (Tenebrio molitor), Lesser Mealworm (Alphitobius diaperinus), House Cricket (Acheta domesticus), Banded Cricket (Gryllodes sigillatus) and Field Cricket (Gryllus assimilis))"/>
    <s v="Actes de colloques"/>
    <s v="https://www.cra.wallonie.be/fr/development-and-evaluation-of-real-time-pcr-targets-for-the-authentification-of-insect-flours-2019"/>
    <n v="2019"/>
    <n v="1"/>
    <s v="Debode F."/>
    <x v="0"/>
    <s v="f.debode@cra.wallonie.be"/>
    <s v="CRA-W"/>
    <s v="Marien A., Akhatova D., Khol C., Sedefoglu H., Mariscal-Diaz L., Gérard A., Fumière O., Maljean J., Hulin J., Francis F., Berben G."/>
    <m/>
    <m/>
    <x v="0"/>
    <m/>
  </r>
  <r>
    <n v="201"/>
    <s v="Ingénierie agricole, développement d’outils"/>
    <s v="encadrement scientifique et technique, produit phytopharmaceutique"/>
    <s v="analyse physico-chimique, ressource génétique"/>
    <s v="PCR techniques for detection and quantification of GMOs"/>
    <m/>
    <s v="Examen a different PCR formats aimed at the detection of GMO’s or GM derived products."/>
    <s v="Livres / Manuels"/>
    <s v="https://www.cra.wallonie.be/fr/pcr-techniques-for-detection-and-quantification-of-gmos-2019"/>
    <n v="2019"/>
    <n v="1"/>
    <s v="Debode F."/>
    <x v="0"/>
    <s v="f.debode@cra.wallonie.be"/>
    <s v="CRA-W"/>
    <s v="Berben G."/>
    <m/>
    <m/>
    <x v="0"/>
    <m/>
  </r>
  <r>
    <n v="202"/>
    <s v="Ingénierie agricole, développement d’outils"/>
    <s v="encadrement scientifique et technique"/>
    <s v="analyse physico-chimique, ressource génétique, santé humaine, sécurité alimentaire"/>
    <s v="Use of high throughput sequencing for detection of gmos and plant species in food and feed"/>
    <m/>
    <s v="The detection of the sequences, filtering and assigning the reads according to their alignment scores and the creation of contigs in an attempt to reconstruct the whole transgene or the sequence of the gene specific to the plant species"/>
    <s v="Actes de colloques"/>
    <s v="https://www.cra.wallonie.be/fr/use-of-high-throughput-sequencing-for-detection-of-gmos-and-plant-species-in-food-and-feed-2019"/>
    <n v="2019"/>
    <n v="1"/>
    <s v="Debode F."/>
    <x v="0"/>
    <s v="f.debode@cra.wallonie.be"/>
    <s v="CRA-W"/>
    <s v=" Hulin J., Janssen E., Berben G."/>
    <m/>
    <m/>
    <x v="0"/>
    <m/>
  </r>
  <r>
    <n v="203"/>
    <s v="Biopesticide, biocontrôle, agriculture biologique"/>
    <s v="fertilisation, méthode alternative"/>
    <s v="biocontrôle, gestion des sols, production agricole"/>
    <s v="La performance d’une variété de froment est-elle liée à son potentiel de mycorhization ?"/>
    <s v="MICROSOILSYSTEM"/>
    <s v="Améliorer la nutrition des plantes (phosphore, azote et oligoéléments) ainsi que leur résistance à certains stress biotiques et abiotiques"/>
    <s v="Projet"/>
    <s v="https://www.cra.wallonie.be/fr/la-recherche-en-agriculture-biologique-au-cra-w"/>
    <n v="2015"/>
    <n v="5"/>
    <s v="Declerck S."/>
    <x v="0"/>
    <s v="b.hardy@cra.wallonie.be"/>
    <s v="Université Catholique de Louvain, MiPI - Université de Liège, CtRAb - CRA-W"/>
    <s v="Ongena M., Jacques P., Cornélis J. T., Van Damme J., Hardy B., Morelle M., Brieuc H., Vanwindekens F., Huyghebaert B."/>
    <s v="CE - Horizon 2020, Wallonie"/>
    <s v="Céréales"/>
    <x v="8"/>
    <m/>
  </r>
  <r>
    <n v="204"/>
    <s v="Sol et fertilisation : pollution, gestion, qualité, fertilisation, altération"/>
    <s v="agriculture biologique, fertilisation"/>
    <s v="gestion des sols, production agricole"/>
    <s v="Intérêts d'associés les racines de maïs aux champignons mycorhiziens à arbuscules"/>
    <s v="BENEFECT"/>
    <s v="Etudier les microorganismes bénéfiques du sol et d’évaluer_x000a_l’intérêt de leur utilisation en tant qu’alternative agro-écologique à une partie de la fertilisation_x000a_minérale des cultures de maïs"/>
    <s v="Projet"/>
    <s v="https://cipf.be/resources/shared/files/fr/benefect.pdf"/>
    <m/>
    <m/>
    <s v="Declerck S."/>
    <x v="0"/>
    <m/>
    <s v="CIPF asbl, ELI - Université Catholique de Louvain"/>
    <m/>
    <m/>
    <s v="Maïs"/>
    <x v="16"/>
    <m/>
  </r>
  <r>
    <n v="205"/>
    <m/>
    <m/>
    <m/>
    <s v="contrôle du mildiou chez la pomme de terre par l'utilisation d'agents/composés microbiens et de procédés d'application innovants."/>
    <s v="CU-DROP"/>
    <s v="Contrôle du mildiou chez la pomme de terre par l’utilisation d’agents/composés microbiens et de procédés d’application innovants."/>
    <s v="Projet"/>
    <s v="https://www.parlement-wallonie.be/pwpages?p=interp-questions-voir&amp;type=28&amp;iddoc=41713"/>
    <m/>
    <m/>
    <s v="Declerck S."/>
    <x v="0"/>
    <m/>
    <s v="CRA-W, Université Catholique de Louvain"/>
    <m/>
    <m/>
    <m/>
    <x v="1"/>
    <m/>
  </r>
  <r>
    <n v="206"/>
    <s v="Biopesticide, biocontrôle, agriculture biologique"/>
    <s v="fertilisation, méthode alternative"/>
    <s v="biocontrôle, gestion des sols, production agricole"/>
    <s v="MICROSOILSYSTEM"/>
    <s v="MICROSOILSYSTEM II"/>
    <s v="Mener des essais en champs du biostimulant formulé en laboratoire pour évaluer sa performance dans différents contextes culturaux"/>
    <s v="Projet"/>
    <s v="https://uclouvain.be/en/research-institutes/eli/elim/research.html"/>
    <n v="2021"/>
    <n v="3"/>
    <s v="Declerck S."/>
    <x v="10"/>
    <s v="b.hardy@cra.wallonie.be"/>
    <s v="Université Catholique de Louvain, MiPI - Université de Liège, CtRAb - CRA-W"/>
    <s v="Ongena M., Jacques P., Cornélis J. T., Van Damme J., Hardy B., Morelle M., Brieuc H., Vanwindekens F., Huyghebaert B."/>
    <s v="Wallonie -SPW - DG03"/>
    <s v="Céréales"/>
    <x v="0"/>
    <m/>
  </r>
  <r>
    <n v="207"/>
    <s v="Contrôle des maladies, gestion des ravageurs"/>
    <s v="lutte intégrée, méthode alternative"/>
    <s v="bioagresseur, contrôle des ravageurs, lutte biologique, protection des cultures, technique agricole"/>
    <s v="Attract and kill"/>
    <m/>
    <s v="Alternative à l'enrobage de semences : Développment d'une stratégie attract-and-kill pour le contrôle des insectes nuisibles en culture de betterave"/>
    <s v="Projet"/>
    <s v="https://uclouvain.be/en/research-institutes/eli/elim/research.html"/>
    <n v="2021"/>
    <n v="3"/>
    <s v="Declerck S."/>
    <x v="10"/>
    <s v="stephan.declerck@uclouvain.be"/>
    <s v="-"/>
    <m/>
    <s v="Wallonie -SPW - DG03"/>
    <s v="betterave"/>
    <x v="12"/>
    <m/>
  </r>
  <r>
    <n v="208"/>
    <s v="Utilisation de produit phytopharmaceutique"/>
    <s v="bonne pratique agricole"/>
    <s v="impact socio-économique, pesticide, suivi environnemental"/>
    <s v="Service d'Inspection des Pulvérisateurs"/>
    <s v="SIP"/>
    <s v="Contrôle des pulvérisateurs agricoles"/>
    <s v="Projet"/>
    <s v="https://www.cra.wallonie.be/fr/sip"/>
    <n v="2020"/>
    <n v="3"/>
    <s v="Defays G."/>
    <x v="0"/>
    <s v="g.defays@cra.wallonie.be"/>
    <s v="ILVO, Agence Fédérale pour la Sécurité de la Chaîne Alimentaire, CRA-W"/>
    <s v="Huyghebaert B., Vanhufel P., Bienfait P., Van De Walle N., Goedert A., Lor L."/>
    <s v="Wallonie - CRA-W"/>
    <m/>
    <x v="0"/>
    <m/>
  </r>
  <r>
    <n v="209"/>
    <s v="Eau : pollution, gestion, qualité, altération"/>
    <s v="indicateur environnemental, produit phytopharmaceutique, protection phytosanitaire, qualité de l'eau"/>
    <s v="biocontrôle, gestion des ressources, protection des cultures, ressource en eau, suivi environnemental"/>
    <s v="Contrat Captage "/>
    <m/>
    <s v="Contribuer à l'amélioration de la qualité de l'eau des captages présentant des pollutions liées aux nitrates ou aux produits de protection des plantes."/>
    <s v="Projet"/>
    <s v="http://eau.wallonie.be/mes/1755.pdf"/>
    <n v="2021"/>
    <n v="3"/>
    <s v="Defays G."/>
    <x v="0"/>
    <s v="g.defays@cra.wallonie.be"/>
    <s v="PROTECT'eau asbl, Fourrages Mieux, CPL Végémar, Sensar Consulting, Trust - Ing"/>
    <s v="Breuse D., Rabier F., Delooz D., Defays G., Ben Abdallah F., Mulot E., Cloux G., Theys J., Fievet T., Bergiers G."/>
    <s v="Wallonie - SPGE"/>
    <m/>
    <x v="8"/>
    <m/>
  </r>
  <r>
    <n v="210"/>
    <s v="Ingénierie agricole, développement d’outils"/>
    <s v="encadrement scientifique et technique, méthode alternative, OAD, qualité de l'air"/>
    <s v="gestion agricole, pollution chimique, télédétection spatiale"/>
    <s v="GéoCAN"/>
    <s v="GéoCAN"/>
    <s v="Optimisation de l’utilisation du carburant dans la mécanisation agricole wallonne"/>
    <s v="Projet"/>
    <s v="https://www.cra.wallonie.be/en/geocan"/>
    <n v="2014"/>
    <n v="6"/>
    <s v="Defays G."/>
    <x v="0"/>
    <s v="g.defays@cra.wallonie.be"/>
    <s v="CRA-W"/>
    <s v="Herman J. L., Viviane Planchon V., Noel H., Matagne S."/>
    <s v="Wallonie"/>
    <m/>
    <x v="0"/>
    <m/>
  </r>
  <r>
    <n v="211"/>
    <s v="Ingénierie agricole, développement d’outils"/>
    <s v="encadrement scientifique et technique, OAD"/>
    <s v="bioinformatique, pesticide"/>
    <s v="Modèles agricoles de demain - Projet R&amp;D , Outil d’aide à la décision"/>
    <s v="All for water quality"/>
    <s v="le devenir des pesticide dans le sol et la réduction des pollutions diffuses"/>
    <s v="Projet"/>
    <s v="https://www.gembloux.uliege.be/cms/c_5079794/fr/projet-ail-for-water-quality"/>
    <n v="2019"/>
    <n v="2"/>
    <s v="Degré A."/>
    <x v="20"/>
    <s v="info@spge.be"/>
    <s v="Greenotec asbl, CRA-W, Université de Liège, TERRA - Université de Liège, Gembloux Agro Bio-Tech - Université de Liège"/>
    <s v="Colinet G., Pigeon O."/>
    <s v="Wallonie - SPGE"/>
    <m/>
    <x v="19"/>
    <m/>
  </r>
  <r>
    <n v="212"/>
    <s v="Sol et fertilisation : pollution, gestion, qualité, fertilisation, altération"/>
    <s v="détection, diagnostic"/>
    <s v="gestion des sols, gestion durable, pollution chimique"/>
    <s v="Mesures sur site pour une gestion intelligente d’espace anthropisés"/>
    <s v="MESGANTHROP"/>
    <s v="mettre en œuvre des outils de mesures sur le terrain afin de : diminuer les délais de caractérisation ;  conduire à une caractérisation plus précise de sites et sols pollués à moindre coût."/>
    <s v="Projet"/>
    <s v="https://www.issep.be/wp-content/uploads/Projet-MESGANTHROP.pdf"/>
    <n v="2015"/>
    <n v="4"/>
    <s v="Delavaquerie B."/>
    <x v="5"/>
    <s v="b.delavaquerie@issep.be"/>
    <s v="ISSeP, SPW"/>
    <s v="Haouche L., Carpentier J-L., Heynen F-X."/>
    <s v="Fonds Moerman"/>
    <m/>
    <x v="7"/>
    <m/>
  </r>
  <r>
    <n v="213"/>
    <s v="Santé: toxicologie, protection des utilisateurs, consommateurs, riverains"/>
    <s v="diagnostic, encadrement scientifique et technique, impact sur la santé"/>
    <s v="agroalimentaire, impact socio-économique, santé humaine"/>
    <s v="Bilan et apports de différentes analyses sociales du cycle de vie menées dans le secteur des agro-industries"/>
    <s v="ALT-4-CER"/>
    <s v="Analyses environnementales du cycle de vie (AECV) des productions agro-industrielles wallonnes, focus sur les pratiques agricoles émergentes"/>
    <s v="Projet - Articles"/>
    <s v="https://popups.uliege.be/1780-4507/index.php?id=12444&amp;format=pdf"/>
    <n v="2015"/>
    <n v="1"/>
    <s v="Delcour A."/>
    <x v="0"/>
    <s v="a.delcour@cra.wallonie.be"/>
    <s v="CRA-W"/>
    <s v=" Van Stappen F., Burny P., Goffart J., Stilmant D., Mathot M., Loriers A., Rabier F."/>
    <s v="Fonds Moerman"/>
    <m/>
    <x v="9"/>
    <m/>
  </r>
  <r>
    <n v="214"/>
    <s v="Industrie agroalimentaire (production, rendement, déchet) "/>
    <s v="diagnostic, encadrement scientifique et technique"/>
    <s v="agroalimentaire, impact socio-économique, santé humaine, suivi environnemental"/>
    <s v="Assessment and contributions of different Social Life Cycle Assessments performed in the agribusiness sector"/>
    <m/>
    <s v="Donner un retour d'information au secteur de l'agroalimentaire et aux chercheurs concernant les perspectives d'utilisation future de l'analyse sociale du cycle de vie dans le secteur de l'agroalimentaire"/>
    <s v="Articles"/>
    <s v="https://www.cra.wallonie.be/fr/assessment-and-contributions-of-different-social-life-cycle-assessments-performed-in-the-agribusiness-sector-2015"/>
    <n v="2015"/>
    <n v="1"/>
    <s v="Delcour A."/>
    <x v="0"/>
    <m/>
    <s v="CRA-W"/>
    <s v="Van Stappen F., Burny P., Goffart J., Stilmant D."/>
    <m/>
    <m/>
    <x v="0"/>
    <m/>
  </r>
  <r>
    <n v="215"/>
    <s v="Santé: toxicologie, protection des utilisateurs, consommateurs, riverains"/>
    <s v="diagnostic, OAD"/>
    <s v="gestion agricole, suivi environnemental"/>
    <s v="S-LCA of cereal cultivation and processing in Wallonia"/>
    <m/>
    <m/>
    <s v="Actes de colloques"/>
    <s v="https://www.cra.wallonie.be/fr/s-lca-of-cereal-cultivation-and-processing-in-wallonia-2015"/>
    <n v="2015"/>
    <n v="1"/>
    <s v="Delcour A."/>
    <x v="0"/>
    <m/>
    <s v="CRA-W"/>
    <s v="Planchon V., Stilmant D."/>
    <m/>
    <s v="Céréales"/>
    <x v="0"/>
    <m/>
  </r>
  <r>
    <n v="216"/>
    <s v="Eau : pollution, gestion, qualité, altération"/>
    <s v="produit phytopharmaceutique, qualité de l'eau"/>
    <s v="culture, pesticide, ressource en eau"/>
    <s v="Multi-residual methods for determination of pesticide in surface water with use of parallel evaporation system Multivapor. Seminar on solvent extraction &amp; parallel evaporation"/>
    <m/>
    <m/>
    <s v="Actes de colloques"/>
    <s v="https://www.cra.wallonie.be/en/multi-residual-methods-for-determination-of-pesticide-in-surface-water-with-use-of-parallel-evaporation-system-multivapor-seminar-on-solvent-extraction-parallel-evaporation-2015"/>
    <n v="2015"/>
    <n v="1"/>
    <s v="Delvaux A."/>
    <x v="0"/>
    <m/>
    <s v="CRA-W"/>
    <s v="Rousseau G., Ducat N., Pigeon O."/>
    <m/>
    <m/>
    <x v="0"/>
    <m/>
  </r>
  <r>
    <n v="217"/>
    <s v="Biopesticide, biocontrôle, agriculture biologique"/>
    <s v="agriculture biologique, produit phytopharmaceutique"/>
    <s v="pesticide"/>
    <s v="Agriculture biologique et résidus de pesticide"/>
    <m/>
    <m/>
    <s v="Actes de colloques"/>
    <s v="https://www.cra.wallonie.be/fr/agriculture-biologique-et-residus-de-pesticide-2016"/>
    <n v="2016"/>
    <n v="1"/>
    <s v="Delvaux A."/>
    <x v="0"/>
    <m/>
    <s v="CRA-W"/>
    <s v="Rousseau G., Ducat N., Pigeon O."/>
    <m/>
    <m/>
    <x v="0"/>
    <m/>
  </r>
  <r>
    <n v="218"/>
    <s v="Air : pollution, gestion, qualité, altération"/>
    <s v="produit phytopharmaceutique, qualité de l'air"/>
    <s v="biocontrôle, pesticide"/>
    <s v="pesticide dans l’air ambiant en Wallonie : un peu de tout, partout, en faible quantité"/>
    <m/>
    <m/>
    <s v="Articles"/>
    <s v="https://www.cra.wallonie.be/fr/pesticide-dans-lair-ambiant-en-wallonie-un-peu-de-tout-partout-en-faible-quantite-2018"/>
    <n v="2018"/>
    <n v="1"/>
    <s v="Delvaux A."/>
    <x v="0"/>
    <m/>
    <s v="CRA-W"/>
    <s v="-"/>
    <m/>
    <m/>
    <x v="0"/>
    <m/>
  </r>
  <r>
    <n v="219"/>
    <s v="Biodiversité"/>
    <s v="encadrement scientifique et technique, indicateur environnemental, OAD"/>
    <s v="bioinformatique, gestion durable, indicateur, ressource naturelle, suivi environnemental"/>
    <s v="Evaluation Intégrée des Ecosystèmes et des Services Ecosystémiques en Wallonie"/>
    <s v="Wal-ES"/>
    <s v="plateforme fédératrice qui vise la création et la diffusion d'une série d'outils méthodologiques d'aide à la décision publique faisant usage de la notion de services écosystémiques."/>
    <s v="Projet - Application web / smartphone"/>
    <s v="http://webserver.wal-es.be/fr/le-projet-wal-es.html?IDC=5734"/>
    <n v="2014"/>
    <m/>
    <s v="Dendoncker N."/>
    <x v="19"/>
    <s v="nicolas.dendoncker@unamur.be"/>
    <s v="Gembloux Agro Bio-Tech - Université de Liège, Université de Namur, SPW, VITO"/>
    <s v="Dufrêne"/>
    <m/>
    <m/>
    <x v="1"/>
    <m/>
  </r>
  <r>
    <n v="220"/>
    <s v="Eau : pollution, gestion, qualité, altération"/>
    <s v="encadrement scientifique et technique, qualité de l'eau"/>
    <s v="analyse physico-chimique, gestion des sols, pollution chimique, ressource en eau"/>
    <s v="Développement d'outils d'évaluation des variations qualitatives des gissements de sédiments dans les cours d'eau navigables et non navgables. Identification des interactions entre les deux gisements via les phénomènes de transport"/>
    <s v="GISSeD"/>
    <s v="Développer des outils d’évaluation des flux de sédiments et de polluants associés dans les cours d’eau navigables et non navigables."/>
    <s v="Projet"/>
    <s v="https://www.issep.be/wp-content/uploads/Projet-GISSeD.pdf"/>
    <n v="2013"/>
    <n v="3"/>
    <s v="Denis A-C."/>
    <x v="5"/>
    <s v="ac.denis@issep.be"/>
    <s v="ISSeP, Université de Liège, SPW Mobilité et voies Hydrauliques, SPW Agriculture ressource naturelle et Environnement"/>
    <s v="Frippiat C., Veschkens M."/>
    <s v="Fonds Moerman"/>
    <m/>
    <x v="7"/>
    <m/>
  </r>
  <r>
    <n v="221"/>
    <s v="Eau : pollution, gestion, qualité, altération"/>
    <s v="qualité de l'eau"/>
    <s v="biocontrôle, ressource en eau, suivi environnemental"/>
    <s v="Echantillonneurs passifs et intégrateurs : bilan quantitatif des polluants émis"/>
    <s v="ECHAPA"/>
    <s v="Evaluation de l’apport potentiel des échantillonneurs passifs et intégrateurs dans les stratégies de contrôle de la qualité des eaux de surface en Région wallonne"/>
    <s v="Projet"/>
    <s v="https://www.issep.be/wp-content/uploads/Projet-ECHAPA.pdf"/>
    <n v="2017"/>
    <n v="3"/>
    <s v="Denis A-C."/>
    <x v="5"/>
    <s v="ac.denis@issep.be"/>
    <s v="ISSeP, VMM, CRA-W, Université de Liège, Université Antwerpen, SPW"/>
    <s v="Leroy D."/>
    <s v="Fonds Moerman"/>
    <m/>
    <x v="7"/>
    <m/>
  </r>
  <r>
    <n v="222"/>
    <s v="Encadrement, conseil, valorisation"/>
    <s v="encadrement scientifique et technique, lutte intégrée"/>
    <s v="lutte, production agricole, protection des cultures, suivi environnemental"/>
    <s v="Groupement d'Arboriculteurs pratiquant en Wallonie les techniques Intégrées"/>
    <s v="GAWI"/>
    <s v="l'encadrement technique des arboriculteurs en Production Fruitière Intégrée, la validation des techniques de production intégrée et des mesures de protection de l'environnement et de la santé, la rédaction et l'actualisation du cahier des charges Fruitnet pour la production intégrée des fruits à pépins, l'aide à la mise au point de cahiers des charges pour la production intégrée d'autres cultures fruitières et/ou légumières."/>
    <s v="ASBL"/>
    <s v="http://www.asblgawi.com/fint.html"/>
    <n v="1988"/>
    <m/>
    <s v="Denis J."/>
    <x v="21"/>
    <s v="asblgawi@asblgawi.com"/>
    <s v="Centre d'Etude Technique d'Arboriculture Fruitière de Namur, Centre Fruitier Wallon, Centre Maraîcher de Hesbaye asbl, Centre Royal de Recherches de Gorsem, Fondation Roi Baudouin, Service Développement production Végétale et Cultures Fruitières-Ministère des Classes Moyennes et de l'Agriculture, Unité de phytopathologie-Département de lutte biologique et de Ressources phytogénétiques-Ministère des Classes Moyennes et de l'Agriculture, Département Biotechnologie - Centre de Recherches Agronomiques - Ministère des Classes Moyennes et de l'Agriculture, Station Provinciale d'Analyses Agricoles de la Province de Liège, Ville de Visé, GAPI - Fr, COVAPI - Fr, CRRG - Fr, Fédération régionale de Défense contre les Ennemis des Cultures - Service de la Protection des Végétaux - Nord-Pas de Calais, SERDA - Fr, Cabinet Fruits-Conseil - Fr, Station Cantonale de Châteauneuf - service de protection des plantes - Ch, Station Fédérale de Recherches Agronomiques de Changins - Ch, CULTIVAL - Ch"/>
    <m/>
    <m/>
    <m/>
    <x v="20"/>
    <m/>
  </r>
  <r>
    <n v="223"/>
    <s v="Espace naturel"/>
    <s v="autres"/>
    <s v="gestion durable, territoire transfrontalier"/>
    <s v="Cap Sylvestre"/>
    <s v="CAPSY"/>
    <s v="Valoriser et développer de manière innovante, créative et durable le patrimoine transfrontalier via le tourisme"/>
    <s v="Projet"/>
    <s v="https://www.interreg-fwvl.eu/fr/capsy"/>
    <n v="2018"/>
    <n v="1"/>
    <s v="Denis V."/>
    <x v="22"/>
    <m/>
    <s v="Office du Tourisme de Sivry-Rance"/>
    <m/>
    <s v="CE - FEDER - INTERREG"/>
    <m/>
    <x v="2"/>
    <m/>
  </r>
  <r>
    <n v="224"/>
    <s v="Biopesticide, biocontrôle, agriculture biologique"/>
    <s v="encadrement scientifique et technique"/>
    <s v="biocontrôle, pesticide, territoire transfrontalier"/>
    <s v="Conception et réalisation de BIOSENSeurs pour une agriculture durable et efficiente "/>
    <s v="BIOSENS"/>
    <s v="Conception et réalisation de biosenseurs pour une agriculture durable et efficiente"/>
    <s v="Projet"/>
    <s v="https://www.interreg-fwvl.eu/fr/biosens"/>
    <n v="2016"/>
    <n v="4"/>
    <s v="Desprez S."/>
    <x v="23"/>
    <s v="Sylvain.Desprez@materianova.be"/>
    <s v="CSL - Université de Liège, CHRU-Lile, Université de Lille, MULTITEL, Carah asbl, CNRS, Gembloux Agro Bio-Tech - Université de Liège, FREDON, Université de Gent, PCG"/>
    <s v="Oste S., Tournatn L., Krier F., Hôfte M., Neukermans J., Dortu F., Jacques P., Lanterbecq D., Vilcot J-P., Lenaerts C., Sendid B."/>
    <s v="CE - FEDER - INTERREG, Wallonie, Province de West-vlaanderen, Province de Flandre Oriental, Région Hauts-de-France, Grand Est"/>
    <m/>
    <x v="2"/>
    <m/>
  </r>
  <r>
    <n v="225"/>
    <s v="Encadrement, conseil, valorisation"/>
    <s v="encadrement scientifique et technique"/>
    <s v="gestion des déchets, gestion des ressources, ressource en eau, ressource naturelle, suivi environnemental"/>
    <s v="Institut Scientifique de Service Public"/>
    <s v="ISSeP"/>
    <s v="Institut scientifique Wallon de surveillance, de sûreté et de recherche &amp; développement en environnement."/>
    <s v="ASBL"/>
    <s v="https://www.issep.be/"/>
    <n v="1902"/>
    <m/>
    <s v="Detaille R."/>
    <x v="5"/>
    <s v="info@issep.be"/>
    <s v="ISSeP"/>
    <s v="CESRW-Commission déchets, DGRNE - Comité de pilotage de l’Observatoire des eaux souterraines, DGRNE - Comité de suivi convention Synclineau, DGRNE - Office Wallon des Déchets, Comité Régional PHYTO"/>
    <m/>
    <s v="-"/>
    <x v="7"/>
    <m/>
  </r>
  <r>
    <n v="226"/>
    <s v="Biodiversité"/>
    <s v="agriculture biologique"/>
    <s v="auxiliaire des cultures, territoire transfrontalier, toxicité"/>
    <s v="Bed and breakfast for bees"/>
    <s v="B3 "/>
    <s v="Développer la gestion intégrée et durable des ressource naturelle et des écosystèmes transfrontaliers"/>
    <s v="Projet"/>
    <s v="https://www.interreg-fwvl.eu/fr/b3"/>
    <n v="2018"/>
    <n v="2"/>
    <s v="Devos P."/>
    <x v="4"/>
    <m/>
    <s v="Université de Mons, IDEA"/>
    <m/>
    <s v="CE - FEDER - INTERREG"/>
    <m/>
    <x v="2"/>
    <m/>
  </r>
  <r>
    <n v="227"/>
    <s v="Contrôle des maladies, gestion des ravageurs"/>
    <s v="encadrement scientifique et technique"/>
    <s v="bioagresseur"/>
    <s v="Harmonia + and Pandora +: risk screening tools for potentially invasive plants, animals and their pathogens"/>
    <m/>
    <m/>
    <s v="Articles"/>
    <s v="https://www.cra.wallonie.be/fr/harmonia-and-pandora-risk-screening-tools-for-potentially-invasive-plants-animals-and-their-pathogens-2015"/>
    <n v="2015"/>
    <n v="1"/>
    <s v="D'hondt B."/>
    <x v="24"/>
    <s v="bram.dhondt@inbo.be"/>
    <s v="CRA-W, Belgian Science Policy Office, INBO, SPW, Veterinary and Agrochemical Research Centre, Université Libre de Bruxelles, Avia-GIS - Precision Pest Management Unit"/>
    <s v="Vanderhoeven S., Roelandt S., Mayer F., Versteirt V., Adriaens T., Ducheyne E., San Martin G., Grégoire J-C, Stiers I., Quoilin S., Cigar J., Heughebaert A., Branquart E."/>
    <s v="Etat Fédéral - SPP Politique scientifique"/>
    <m/>
    <x v="0"/>
    <m/>
  </r>
  <r>
    <n v="228"/>
    <s v="Biodiversité"/>
    <s v="produit phytopharmaceutique, protection phytosanitaire"/>
    <s v="culture, impact, pesticide"/>
    <s v="Jardineries labellisees 1"/>
    <s v="Jardiner Sans pesticide"/>
    <s v="Sensibiliser les clients sur le danger des pesticide et les orienter vers des techniques préventives et des alternatives non chimiques"/>
    <s v="ASBL"/>
    <s v="https://www.adalia.be/jardineries-labellisees1"/>
    <m/>
    <m/>
    <s v="Domken B."/>
    <x v="2"/>
    <s v="bastien@adalia.be"/>
    <s v="Adalia asbl"/>
    <s v="Desset A."/>
    <m/>
    <m/>
    <x v="3"/>
    <m/>
  </r>
  <r>
    <n v="229"/>
    <s v="Sol et fertilisation : pollution, gestion, qualité, fertilisation, altération"/>
    <s v="encadrement scientifique et technique, méthode alternative"/>
    <s v="gestion des sols, gestion durable, sécurité alimentaire"/>
    <s v="CarboSeq"/>
    <s v="CarboSeq"/>
    <s v="Estimer le potentiel de séquestration du SOC réalisable en tenant compte des contraintes techniques et socio-économique. "/>
    <s v="Projet"/>
    <s v="https://ejpsoil.eu/research-projects/carboseq/"/>
    <n v="2021"/>
    <n v="4"/>
    <s v="Don A."/>
    <x v="25"/>
    <s v="axel.don@thuenen.de"/>
    <m/>
    <s v="Seitz D."/>
    <s v="CE - Horizon 2020"/>
    <m/>
    <x v="2"/>
    <m/>
  </r>
  <r>
    <n v="230"/>
    <s v="Gestion intégrée et durable des ressources naturelles"/>
    <s v="protection biologique"/>
    <s v="gestion durable, ressource naturelle, territoire transfrontalier"/>
    <s v="Développement d'une offre de tourisme durable en Ardenne transfrontalière (Projet A) "/>
    <s v="ARDENNE ECOTOURISM"/>
    <s v="Renforcer l’attractivité touristique transfrontalière de l’Ardenne et valoriser le patrimoine naturel, culturel et gastronomique ardennais à travers une véritable stratégie de développement touristique transfrontalière durable"/>
    <s v="Projet"/>
    <s v="https://www.interreg-fwvl.eu/fr/ardenne-ecotourism"/>
    <n v="2016"/>
    <n v="5"/>
    <s v="Drothier S."/>
    <x v="26"/>
    <s v="drothier@ardennes.com"/>
    <s v="PNVH, Commission de gestion du Parc Naturel des deux Ourthes, Commission de gestion du Parc naturel Haute-Sûre Forêt d'Anlier, Commision de gestion du Parc naturel de la Vallée d'Attert, RND, ACW, PNRA - france, FTPN, FTLB, IDELUX, La Grande Forêt de Saint Hubert"/>
    <m/>
    <s v="CE - FEDER - INTERREG"/>
    <m/>
    <x v="2"/>
    <m/>
  </r>
  <r>
    <n v="231"/>
    <s v="Technique de lutte alternative"/>
    <s v="résistance variétale"/>
    <s v="culture"/>
    <s v="Nouveau plaisir - Recherche de diversité parmi les pommiers aneuploïdes"/>
    <m/>
    <m/>
    <s v="Actes de colloques"/>
    <s v="https://www.cra.wallonie.be/fr/nouveau-plaisir-recherche-de-diversite-parmi-les-pommiers-aneuploides-2010"/>
    <n v="2010"/>
    <n v="1"/>
    <s v="Druart P."/>
    <x v="0"/>
    <m/>
    <s v="CRA-W"/>
    <s v="Magein H., Lateur M. "/>
    <m/>
    <m/>
    <x v="0"/>
    <m/>
  </r>
  <r>
    <n v="232"/>
    <s v="Recherche fondamentale"/>
    <s v="encadrement scientifique et technique"/>
    <s v="analyse physico-chimique, chromatographie"/>
    <s v="Profiles of the volatile organic compounds emitted by the masses of Abies nordmanniana somatic embryos at maintenance and maturation stages."/>
    <m/>
    <s v="Select woody species without genetic re-combination, propagate well-shaped Abies nordmanniana clonally."/>
    <s v="Actes de colloques"/>
    <s v="https://www.cra.wallonie.be/fr/profiles-of-the-volatile-organic-compounds-emitted-by-the-masses-of-abies-nordmanniana-somatic-embryos-at-maintenance-and-maturation-stages-2013"/>
    <n v="2013"/>
    <n v="1"/>
    <s v="Druart P."/>
    <x v="0"/>
    <m/>
    <s v="CRA-W"/>
    <s v="Michiels F., Misson J. P., Seffer X., Wathelet J. P., Fauconnier M. L."/>
    <m/>
    <s v="Sapin"/>
    <x v="0"/>
    <m/>
  </r>
  <r>
    <n v="233"/>
    <s v="Santé: toxicologie, protection des utilisateurs, consommateurs, riverains"/>
    <s v="impact sur la santé, résistance variétale"/>
    <s v="protection des cultures, qualité nutritionnelle, santé humaine, sélection variétale"/>
    <s v="Characterization of the variability and the expression of alpha-gliadin genes from spelt [Triticum aestivum ssp. spelta (L.) Thell.] in the prospect of addressing the celiac disease issue"/>
    <m/>
    <m/>
    <s v="Thèses / Mémoires"/>
    <s v="https://www.cra.wallonie.be/en/characterization-of-the-variability-and-the-expression-of-alpha-gliadin-genes-from-spelt-triticum-aestivum-ssp-spelta-l-thell-in-the-prospect-of-addressing-the-celiac-disease-issue-2018"/>
    <n v="2018"/>
    <n v="1"/>
    <s v="Dubois B."/>
    <x v="0"/>
    <s v="b.dubois@cra.wallonie.be"/>
    <s v="CRA-W"/>
    <s v="-"/>
    <m/>
    <s v="Epautre Triticum aestivum ssp. spelta L."/>
    <x v="0"/>
    <m/>
  </r>
  <r>
    <n v="234"/>
    <s v="Technique de lutte alternative"/>
    <s v="résistance variétale"/>
    <s v="protection des cultures, qualité nutritionnelle, santé humaine, sélection variétale"/>
    <s v="Genetic and environmental factors affecting the expression of alpha-gliadin canonical epitopes involved in celiac disease in a wide collection of spelt (Triticum aestivum ssp. spelta) cultivar and landraces"/>
    <m/>
    <s v="The objective of this work was to study the expression of alpha-gliadin epitopes related to CD in a wide collection of 121 spelt accessions from different provenances, and to analyze the correlation between the presence of epitope sequences in gDNA and their cDNA). "/>
    <s v="Articles"/>
    <s v="https://www.cra.wallonie.be/en/genetic-and-environmental-factors-affecting-the-expression-of-alpha-gliadin-canonical-epitopes-involved-in-celiac-disease-in-a-wide-collection-of-spelt-triticum-aestivum-ssp-spelta-cultivar-and-landraces-2018"/>
    <n v="2018"/>
    <n v="1"/>
    <s v="Dubois B."/>
    <x v="0"/>
    <s v="b.dubois@cra.wallonie.be"/>
    <s v="CRA-W"/>
    <s v="Bertin P., Hautier L., Muhovski Y., Escarnote E., Mingeot D."/>
    <m/>
    <s v="Epautre Triticum aestivum ssp. spelta L."/>
    <x v="0"/>
    <s v="doi : 10.1186/s12870-018-1487-y"/>
  </r>
  <r>
    <n v="235"/>
    <s v="Ecotoxicologie"/>
    <s v="encadrement scientifique et technique, pollinisateur, sensibilisation"/>
    <s v="auxiliaire des cultures, écoagriculture, gestion durable, ressource naturelle, suivi environnemental, territoire transfrontalier"/>
    <s v="Sauvons nos pollinisateur - Plan d'action transfrontalier pour les pollinisateur sauvages"/>
    <s v="SAPOLL"/>
    <s v="Mettre en place un plan d’actionen faveur des pollinisateur sauvages de la zone transfrontalière"/>
    <s v="Projet"/>
    <s v="http://sapoll.eu/"/>
    <n v="2016"/>
    <n v="2029"/>
    <s v="Dufrêne M."/>
    <x v="7"/>
    <s v="Marc.Dufrene@Uliege.be"/>
    <s v="Laboratoire de Zoologie - Université de Mons, Biodiversité et paysage - Gembloux Agro Bio-Tech - Université de Liège, natagora, natuurpunt asbl, CEN - Nord-Pas-de-Calais, EDEN62, Le département du Pas-de-Calais, GON - Nord-Pas-de-Calais"/>
    <s v="Drossart M., Rasmont P."/>
    <s v="CE - FEDER - INTERREG"/>
    <m/>
    <x v="9"/>
    <m/>
  </r>
  <r>
    <n v="236"/>
    <s v="Gestion intégrée et durable des ressources naturelles"/>
    <s v="bonne pratique agricole, indicateur environnemental, lutte intégrée"/>
    <s v="auxiliaire des cultures, biocontrôle, écoagriculture, indicateur, gestion durable"/>
    <s v="Farms4Future"/>
    <s v="F4F"/>
    <s v="AnaIyse holistique des impact de fermes agroécologiques novatrices sur les systèmes_x000a_écologiques, biologiques et sociaux à différentes échelles"/>
    <s v="Projet"/>
    <s v="https://orbi.uliege.be/bitstream/2268/216378/1/20171027%20Marc%20Dufrene%20Dijon%20ISITE.pdf"/>
    <m/>
    <m/>
    <s v="Dufrêne M."/>
    <x v="7"/>
    <s v="Marc.Dufrene@Uliege.be"/>
    <s v="Gembloux Agro Bio-Tech - Université de Liège"/>
    <m/>
    <m/>
    <m/>
    <x v="1"/>
    <m/>
  </r>
  <r>
    <n v="237"/>
    <s v="Gestion agricole"/>
    <s v="agriculture biologique"/>
    <s v="gestion agricole"/>
    <s v="Plate forme Wal-ES. Les services écosystémiques des prairies - 2015"/>
    <m/>
    <m/>
    <s v="Articles"/>
    <s v="https://www.cra.wallonie.be/fr/plate-forme-wal-es-les-services-ecosystemiques-des-prairies-2015"/>
    <n v="2015"/>
    <n v="1"/>
    <s v="Dufrêne M."/>
    <x v="7"/>
    <s v="Marc.Dufrene@Uliege.be"/>
    <s v="CRA-W, Gembloux Agro Bio-Tech - Université de Liège"/>
    <s v="Campion M., Ninane M., Hautier L., Stilmant D."/>
    <m/>
    <m/>
    <x v="0"/>
    <m/>
  </r>
  <r>
    <n v="238"/>
    <s v="Technique de lutte alternative"/>
    <s v="agriculture biologique, lutte intégrée, méthode alternative"/>
    <s v="protection des cultures, résistance"/>
    <s v="Evaluation of innovative products to reduce copper applications to control potato late blight in organic production systems"/>
    <s v="VETAB"/>
    <s v="Déterminer des alternatives à l'utilisation massive de cuivre pour lutter contre le mildiou de la pomme de terre (Phytophtora infestans (Mont.) de Bary) dans les systèmes biologiques."/>
    <s v="Actes de colloques"/>
    <s v="https://www.cra.wallonie.be/fr/evaluation-of-innovative-products-to-reduce-copper-applications-to-control-potato-late-blight-in-organic-production-systems-2007"/>
    <n v="2007"/>
    <n v="1"/>
    <s v="Dupuis B."/>
    <x v="0"/>
    <m/>
    <s v="CRA-W"/>
    <s v="Rolot J., Stilmant D., Labbe V., Laguesse L."/>
    <m/>
    <s v="Pomme de terre"/>
    <x v="0"/>
    <m/>
  </r>
  <r>
    <n v="239"/>
    <s v="Technique de lutte alternative"/>
    <s v="agriculture biologique, lutte intégrée, méthode alternative"/>
    <s v="cultivar, culture expérimentale, pesticide, protection des cultures, résistance"/>
    <s v="Multilocal field trials to test alternative products to reduce copper applications to control potato late blight in organic systems"/>
    <s v="https://www.researchgate.net/publication/271799290_Multilocal_field_trials_to_test_alternative_products_to_reduce_copper_applications_to_control_potato_late_blight_in_organic_systems"/>
    <s v="Déterminer des alternatives à l'utilisation massive de cuivre pour lutter contre le mildiou de la pomme de terre (Phytophtora infestans (Mont.) de Bary) dans les systèmes biologiques"/>
    <s v="Actes de colloques"/>
    <s v="https://www.cra.wallonie.be/fr/multilocal-field-trials-to-test-alternative-products-to-reduce-copper-applications-to-control-potato-late-blight-in-organic-systems-2007"/>
    <n v="2007"/>
    <n v="1"/>
    <s v="Dupuis B."/>
    <x v="0"/>
    <m/>
    <s v="CRA-W"/>
    <s v="Dubois L., De Reycke C., Rolot J., Stilmant D., Seutin H., Laguesse L."/>
    <m/>
    <s v="Pomme de terre"/>
    <x v="0"/>
    <m/>
  </r>
  <r>
    <n v="240"/>
    <s v="Technique de lutte alternative"/>
    <s v="résistance variétale"/>
    <s v="protection des cultures, résistance, sélection variétale"/>
    <s v="résistance variétale et lutte contre le mildiou"/>
    <m/>
    <m/>
    <s v="Articles"/>
    <s v="https://www.cra.wallonie.be/fr/resistance-varietale-et-lutte-contre-le-mildiou-2006"/>
    <n v="2005"/>
    <n v="1"/>
    <s v="Dupuis B."/>
    <x v="0"/>
    <m/>
    <s v="CRA-W"/>
    <s v="Michelante D., Boreux M., Cremer S., Laguesse L., Soete A., Seutin H."/>
    <m/>
    <s v="Pomme de terre"/>
    <x v="0"/>
    <m/>
  </r>
  <r>
    <n v="241"/>
    <s v="Ingénierie agricole, développement d’outils"/>
    <s v="agriculture biologique"/>
    <s v="cultivar"/>
    <s v="Etude des variétés candidates à une utilisation en agriculture biologique - 2004"/>
    <m/>
    <m/>
    <s v="Articles"/>
    <s v="https://www.cra.wallonie.be/fr/etude-des-varietes-candidates-a-une-utilisation-en-agriculture-biologique-2004-2008"/>
    <n v="2008"/>
    <n v="1"/>
    <s v="Dupuis B. "/>
    <x v="0"/>
    <m/>
    <s v="CRA-W"/>
    <s v="Laguesse L., Seutin H., Rolot J., Soete A. "/>
    <m/>
    <s v="Pomme de terre"/>
    <x v="0"/>
    <m/>
  </r>
  <r>
    <n v="242"/>
    <s v="Biodiversité"/>
    <s v="contrôle des maladies"/>
    <s v="protection des cultures"/>
    <s v="Service d'avertissement &quot;mildiou&quot; du CRA-W. Bilan de la saison 2007"/>
    <m/>
    <m/>
    <s v="Articles"/>
    <s v="https://www.cra.wallonie.be/fr/service-davertissement-mildiou-du-cra-w-bilan-de-la-saison-2007-2008"/>
    <n v="2008"/>
    <n v="1"/>
    <s v="Dupuis B. "/>
    <x v="0"/>
    <m/>
    <s v="CRA-W"/>
    <s v=" Rolot J., Verlaine A., Labbe V., Soete A., Laguesse L. "/>
    <m/>
    <s v="Pomme de terre"/>
    <x v="0"/>
    <m/>
  </r>
  <r>
    <n v="243"/>
    <s v="Utilisation de produit phytopharmaceutique"/>
    <s v="encadrement scientifique et technique, produit phytopharmaceutique"/>
    <s v="analyse physico-chimique, pesticide, stress abiotique"/>
    <s v="Epoxiconazole exposure affects terpenoid profiles of oilseed rape plantlets based on a targeted metabolomic approach"/>
    <m/>
    <s v="To profile the VOCs from secondary metabolism of oilseed rape through a dose-response experiment under several epoxiconazole concentrations (0, 0.01, 0.1 and 1 mg L-1)"/>
    <s v="Articles"/>
    <s v="https://www.cra.wallonie.be/fr/epoxiconazole-exposure-affects-terpenoid-profiles-of-oilseed-rape-plantlets-based-on-a-targeted-metabolomic-approach-2019"/>
    <n v="2019"/>
    <n v="1"/>
    <s v="Durenne B."/>
    <x v="0"/>
    <s v="b.durenne@cra.wallonie.be"/>
    <s v="CRA-W, Gembloux Agro Bio-Tech - Université de Liège"/>
    <s v="Blondel A., Druart P., Fauconnier M. L."/>
    <s v="Wallonie - CRA-W"/>
    <s v="Brassica napus L."/>
    <x v="0"/>
    <s v="https://link.springer.com/article/10.1007%2Fs11356-019-05110-4"/>
  </r>
  <r>
    <n v="244"/>
    <s v="Eau : pollution, gestion, qualité, altération"/>
    <s v="indicateur environnemental, produit phytopharmaceutique, qualité de l'eau"/>
    <s v="pesticide, ressource en eau, santé humaine"/>
    <s v="INDIC'eau"/>
    <s v="INDIC'eau"/>
    <s v="Développer et mettre en place au niveau régional un indicateur de risque de transfert des PPP vers la ressource en eau"/>
    <s v="Projet"/>
    <s v="https://www.cra.wallonie.be/fr/indiceau"/>
    <n v="2019"/>
    <n v="2"/>
    <s v="Durenne B."/>
    <x v="0"/>
    <s v="b.durenne@cra.wallonie.be"/>
    <s v="CRA-W, PROTECT'eau asbl"/>
    <s v="Huyghebaert B., Weickmans B."/>
    <s v="Wallonie - SPGE"/>
    <m/>
    <x v="0"/>
    <m/>
  </r>
  <r>
    <n v="245"/>
    <s v="Recherche fondamentale"/>
    <s v="encadrement scientifique et technique"/>
    <s v="chromatographie, stress abiotique"/>
    <s v="A laboratory high-throughput glass chamber using dynamic headspace TD-GC/MS method for the analysis of whole Brassica napus L. plantlet volatiles under cadmium-related abiotic stress_x000a_"/>
    <m/>
    <s v="Set-up a laboratory high-throughput glass chamber for whole plant volatiles analysis"/>
    <s v="Articles"/>
    <s v="https://www.cra.wallonie.be/fr/a-laboratory-high-throughput-glass-chamber-using-dynamic-headspace-td-gcms-method-for-the-analysis-of-whole-brassica-napus-l-plantlet-volatiles-under-cadmium-related-abiotic-stress-2018"/>
    <n v="2018"/>
    <n v="1"/>
    <s v="Durenne B."/>
    <x v="0"/>
    <s v="b.durenne@cra.wallonie.be"/>
    <s v="CRA-W"/>
    <s v="Blondel A., Druart P., Fauconnier M. L. "/>
    <m/>
    <s v="Brassica napus L."/>
    <x v="0"/>
    <m/>
  </r>
  <r>
    <n v="246"/>
    <s v="Recherche fondamentale"/>
    <s v="encadrement scientifique et technique"/>
    <s v="analyse physico-chimique, phénotypage"/>
    <s v="Could indolic glucosinolates root profiling be correlated to Brassica napus L. cadmium stress tolerance?"/>
    <m/>
    <m/>
    <s v="Actes de colloques"/>
    <s v="https://www.cra.wallonie.be/fr/could-indolic-glucosinolates-root-profiling-be-correlated-to-brassica-napus-l-cadmium-stress-tolerance-2017"/>
    <n v="2017"/>
    <n v="1"/>
    <s v="Durenne B."/>
    <x v="0"/>
    <s v="b.durenne@cra.wallonie.be"/>
    <s v="CRA-W"/>
    <s v="Blondel A., Druart P., Fauconnier M. L."/>
    <m/>
    <s v="Brassica napus L."/>
    <x v="0"/>
    <m/>
  </r>
  <r>
    <n v="247"/>
    <s v="Recherche fondamentale"/>
    <s v="encadrement scientifique et technique"/>
    <s v="analyse physico-chimique, stress biotique"/>
    <s v="How cadmium affects the fitness and the glucosinolate content of oilseed rape plantlets"/>
    <m/>
    <s v="The assessment of GSL profiles and content in the roots and shoots of 28-day-old winter oilseed rape plantlets. "/>
    <s v="Articles"/>
    <s v="https://www.cra.wallonie.be/fr/how-cadmium-affects-the-fitness-and-the-glucosinolate-content-of-oilseed-rape-plantlets-2018"/>
    <n v="2018"/>
    <n v="1"/>
    <s v="Durenne B."/>
    <x v="0"/>
    <s v="b.durenne@cra.wallonie.be"/>
    <s v="CRA-W"/>
    <s v="Druart P., Blondel A., Fauconnier M. L."/>
    <m/>
    <s v="Brassica napus L."/>
    <x v="0"/>
    <s v="https://doi.org/10.1016/j.envexpbot.2018.06.008"/>
  </r>
  <r>
    <n v="248"/>
    <s v="Sol et fertilisation : pollution, gestion, qualité, fertilisation, altération"/>
    <s v="encadrement scientifique et technique"/>
    <s v="analyse physico-chimique, culture expérimentale, gestion des sols"/>
    <s v="Microbial communities are influenced by different soil management practices such as minimum tillage and plowing in historical field trials."/>
    <m/>
    <s v="Investigate the soil microorganisms response to plowing and minimum tillage after long-term field trials. "/>
    <s v="Actes de colloques"/>
    <s v="https://www.cra.wallonie.be/fr/microbial-communities-are-influenced-by-different-soil-management-practices-such-as-minimum-tillage-and-plowing-in-historical-field-trials-2020"/>
    <n v="2020"/>
    <n v="1"/>
    <s v="Durenne B."/>
    <x v="0"/>
    <s v="b.durenne@cra.wallonie.be"/>
    <s v="CRA-W"/>
    <s v="Delporte F., Roisin C., Huyghebaert B., Dequiedt S., Maron P. A., Tripied J., Ranjard L. "/>
    <m/>
    <m/>
    <x v="0"/>
    <m/>
  </r>
  <r>
    <n v="249"/>
    <s v="Utilisation de produit phytopharmaceutique"/>
    <s v="encadrement scientifique et technique, produit phytopharmaceutique"/>
    <s v="analyse physico-chimique, pesticide, phénotypage"/>
    <s v="Phenotyping of Brassica napus L. plantlets affected during in vitro growth by the presence of epoxiconazole - 2018"/>
    <m/>
    <m/>
    <s v="Articles"/>
    <s v="https://www.cra.wallonie.be/fr/phenotyping-of-brassica-napus-l-plantlets-affected-during-in-vitro-growth-by-the-presence-of-epoxiconazole-2018"/>
    <n v="2018"/>
    <n v="1"/>
    <s v="Durenne B."/>
    <x v="0"/>
    <s v="b.durenne@cra.wallonie.be"/>
    <s v="CRA-W"/>
    <s v="Blondel A., Ducat N., Pigeon O., Fauconnier M. L., Druart P."/>
    <m/>
    <s v="Brassica napus L."/>
    <x v="0"/>
    <s v="_x0009_https://doi.org/10.17660/ActaHortic.2018.1202.15"/>
  </r>
  <r>
    <n v="250"/>
    <s v="Utilisation de produit phytopharmaceutique"/>
    <s v="encadrement scientifique et technique, produit phytopharmaceutique"/>
    <s v="analyse physico-chimique, pesticide, phénotypage"/>
    <s v="Phenotyping of Brassica napus L. plantlets affected during in vitro growth by the presence of epoxiconazole - 2017"/>
    <m/>
    <m/>
    <s v="Actes de colloques"/>
    <s v="https://www.cra.wallonie.be/fr/phenotyping-of-brassica-napus-l-plantlets-affected-during-in-vitro-growth-by-the-presence-of-epoxiconazole-oral-communication-2017"/>
    <n v="2017"/>
    <n v="1"/>
    <s v="Durenne B."/>
    <x v="0"/>
    <s v="b.durenne@cra.wallonie.be"/>
    <s v="CRA-W, Gembloux Agro Bio-Tech - Université de Liège"/>
    <s v="Blondel A., Ducat N., Pigeon O., Fauconnier M. L., Druart P."/>
    <m/>
    <s v="Brassica napus L."/>
    <x v="0"/>
    <m/>
  </r>
  <r>
    <n v="251"/>
    <s v="Recherche fondamentale"/>
    <s v="encadrement scientifique et technique"/>
    <s v="analyse physico-chimique, phénotypage, stress abiotique"/>
    <s v="Targeted metabolomic study in Brassica napus L. under cadmium and epoxiconazole stress"/>
    <m/>
    <m/>
    <s v="Thèses / Mémoires"/>
    <s v="https://www.cra.wallonie.be/fr/targeted-metabolomic-study-in-brassica-napus-l-under-cadmium-and-epoxiconazole-stress-2019"/>
    <n v="2019"/>
    <n v="1"/>
    <s v="Durenne B."/>
    <x v="0"/>
    <s v="b.durenne@cra.wallonie.be"/>
    <s v="CRA-W"/>
    <s v="-"/>
    <m/>
    <s v="Brassica napus L."/>
    <x v="0"/>
    <m/>
  </r>
  <r>
    <n v="252"/>
    <s v="Recherche fondamentale"/>
    <s v="encadrement scientifique et technique, produit phytopharmaceutique"/>
    <s v="analyse physico-chimique, pesticide, phénotypage, stress abiotique"/>
    <s v="Using phenotyping and complementary VOC profiling approach to investigate physiological response of Brassica napus L. plantlets under cadmium and epoxiconazole abiotic stresses."/>
    <m/>
    <s v="Analyse VOC profile with a non-destructive method in parallel to this phenotype characterization in absence of interferences with uncontrolled environmental conditions"/>
    <s v="Actes de colloques"/>
    <s v="https://www.cra.wallonie.be/fr/using-phenotyping-and-complementary-voc-profiling-approach-to-investigate-physiological-response-of-brassica-napus-l-plantlets-under-cadmium-and-epoxiconazole-abiotic-stresses-2017"/>
    <n v="2017"/>
    <n v="1"/>
    <s v="Durenne B."/>
    <x v="0"/>
    <s v="b.durenne@cra.wallonie.be"/>
    <s v="CRA-W"/>
    <s v="Geerts P., Druart P., Blondel A., Fauconnier M. L."/>
    <m/>
    <s v="Brassica napus L."/>
    <x v="0"/>
    <m/>
  </r>
  <r>
    <n v="253"/>
    <s v="Recherche fondamentale"/>
    <s v="encadrement scientifique et technique"/>
    <s v="analyse physico-chimique, phénotypage, stress abiotique"/>
    <s v="Using Tdu-Gc-Ms To Investigate The Vocs Emission Of Brassica Napus L. Plantlets Cultivated In Vitro And Exposed To Cadmium Abiotic Stress.                           "/>
    <m/>
    <m/>
    <s v="Actes de colloques"/>
    <s v="https://www.cra.wallonie.be/fr/using-tdu-gc-ms-to-investigate-the-vocs-emission-of-brassica-napus-l-plantlets-cultivated-in-vitro-and-exposed-to-cadmium-abiotic-stress-2016"/>
    <n v="2016"/>
    <n v="1"/>
    <s v="Durenne B."/>
    <x v="0"/>
    <s v="b.durenne@cra.wallonie.be"/>
    <s v="CRA-W"/>
    <s v="Blondel A., Druart P., Fauconnier M. L."/>
    <m/>
    <s v="Brassica napus L."/>
    <x v="0"/>
    <m/>
  </r>
  <r>
    <n v="254"/>
    <s v="Ingénierie agricole, développement d’outils"/>
    <s v="encadrement scientifique et technique, lutte intégrée, OAD, protection phytosanitaire"/>
    <s v="gestion agricole, lutte, protection des cultures, télédétection spatiale"/>
    <s v="Data mining et analyse en temps réel de l’inoculum aérien : nouvelles bases pour prévoir et gérer les maladies fongiques du blé"/>
    <s v="OAD FONGI +"/>
    <s v="développer un nouvel outil capable d’orienter l’agriculteur vers le type de protection le plus adapté aux risques réellement encourus par la parcelle en considérant le complexe des maladies courantes en Wallonie"/>
    <s v="Projet"/>
    <s v="https://filagri.be/wp-content/uploads/sites/2/2019/10/CdP_Plan-de-developpement_2018_cereales_alimentaires_juillet2019.pdf"/>
    <m/>
    <m/>
    <s v="Duvivier M."/>
    <x v="0"/>
    <m/>
    <s v="Carah asbl, CRA-W, Université Catholique de Louvain"/>
    <m/>
    <m/>
    <s v="Céréales"/>
    <x v="1"/>
    <m/>
  </r>
  <r>
    <n v="255"/>
    <s v="Technique de lutte alternative"/>
    <s v="produit phytopharmaceutique"/>
    <s v="pesticide"/>
    <s v="RESIST"/>
    <s v="RESIST"/>
    <s v="Combler une lacune qui entrave le développement de l’IPM (Integrated Pest Management), et particulièrement l’usage optimal des PPP"/>
    <s v="Projet"/>
    <s v="https://www.cra.wallonie.be/fr/resist"/>
    <n v="2018"/>
    <n v="2"/>
    <s v="Duvivier M."/>
    <x v="0"/>
    <s v="m.duvivier@cra.wallonie.be"/>
    <s v="CRA-W"/>
    <s v="-"/>
    <m/>
    <m/>
    <x v="0"/>
    <m/>
  </r>
  <r>
    <n v="256"/>
    <s v="Contrôle des maladies, gestion des ravageurs"/>
    <s v="agriculture conventionnelle, produit phytopharmaceutique"/>
    <s v="pesticide, protection des cultures, qualité nutritionnelle"/>
    <s v="EIP-AGRI Focus Group Non-chemical weed management in arable cropping systems"/>
    <s v="EIP-AGRI"/>
    <s v="Developing and/or promoting non chemical weed management (NCWM) techniques can reduce the risks linked to the use of herbicides"/>
    <s v="Projet"/>
    <s v="https://ec.europa.eu/eip/agriculture/sites/agri-eip/files/eip-agri_fg_non-chemical_weed_management_final_report_2020_en.pdf"/>
    <n v="2014"/>
    <n v="6"/>
    <s v="EIP-AGRI"/>
    <x v="27"/>
    <s v="servicepoint@eip-agri.eu"/>
    <m/>
    <s v=" 6-12 scientists, 3-6 farmers, 2-4 advisors and 2-4 other relevant actors (such as for instance agri-business, NGOs)"/>
    <s v="CE - Horizon 2020, CE - FEADER"/>
    <m/>
    <x v="2"/>
    <m/>
  </r>
  <r>
    <n v="257"/>
    <s v="Ecotoxicologie"/>
    <s v="encadrement scientifique et technique, pollinisateur, produit phytopharmaceutique"/>
    <s v="auxiliaire des cultures, pesticide, pollution chimique, qualité nutritionnelle"/>
    <s v="Développement d’outils d’interprétation et de sensibilisation aux pesticide présents dans la ruche – Bee Tox Wax"/>
    <s v="Bee Tox Wax"/>
    <s v="Développer des outils de sensibilisation des apiculteurs et des autres parties prenantes aux contaminations aux pesticide, Développer un outil d’interprétation de la qualité des cires (contamination par les pesticide)"/>
    <s v="Projet - Application web / smartphone"/>
    <s v="https://butine.info/bee-tox-wax/"/>
    <n v="2019"/>
    <n v="1"/>
    <s v="El Agrebi N."/>
    <x v="7"/>
    <s v="nelagrebi@uliege.be"/>
    <s v="Faculté de Médcine - Université de Liège, CARI, CRA-W"/>
    <s v="Wilmart O., Urbain B., Danneels E. L., De Graaf D. C., Saegerman C."/>
    <s v="CE - Programme Miel, Wallonie"/>
    <m/>
    <x v="21"/>
    <s v="D32-0378"/>
  </r>
  <r>
    <n v="258"/>
    <s v="Ecotoxicologie"/>
    <s v="pollinisateur"/>
    <s v="auxiliaire des cultures, pesticide, pollution chimique, qualité nutritionnelle"/>
    <s v="Quali Wax"/>
    <s v="Quali Wax"/>
    <s v="diminuer l’impact des contaminations / adultérations dans les cires d’abeilles"/>
    <s v="Projet"/>
    <s v="https://butine.info/bee-tox-wax/"/>
    <n v="2020"/>
    <n v="2"/>
    <s v="El Agrebi N."/>
    <x v="7"/>
    <s v="nelagrebi@uliege.be"/>
    <s v="Faculté de Médecine - Université de Liège, CARI, CRA-W"/>
    <s v="Wilmart O., Urbain B., Danneels E. L., De Graaf D. C., Saegerman C., Traynor K., Tosi S., Leinartz L. "/>
    <s v="CE - Programme Miel, Wallonie"/>
    <m/>
    <x v="21"/>
    <s v="n° D32-0443 – 01/03/2020-28/02/2022"/>
  </r>
  <r>
    <n v="259"/>
    <s v="Ecotoxicologie"/>
    <s v="encadrement scientifique et technique, pollinisateur, produit phytopharmaceutique"/>
    <s v="auxiliaire des cultures, pesticide, pollution chimique, qualité nutritionnelle"/>
    <s v="Impact des pesticide sur la santé des abeilles – Bee Tox Check"/>
    <s v="Bee Tox Check"/>
    <s v="évaluer la présence de résidus de contaminants chimiques dans les cires des ruches et l’impact de ces résidus sur la santé des abeilles."/>
    <s v="Projet - Application web / smartphone"/>
    <s v="https://www.beewallonie.be/projets-subsidies-par-la-region-wallonne/projets-scientifiques/"/>
    <n v="2016"/>
    <n v="1"/>
    <s v="El Agrebi N."/>
    <x v="7"/>
    <s v="nelagrebi@uliege.be"/>
    <s v="Faculté de Médecine - Université de Liège, CARI, CRA-W"/>
    <s v="Wilmart O., Urbain B., Danneels E. L., De Graaf D. C., Saegerman C."/>
    <s v="CE - Programme Miel, Wallonie"/>
    <m/>
    <x v="21"/>
    <s v="D32-0286"/>
  </r>
  <r>
    <n v="260"/>
    <s v="Santé: toxicologie, protection des utilisateurs, consommateurs, riverains"/>
    <s v="encadrement scientifique et technique"/>
    <s v="agrochimie, spectroscopie"/>
    <s v="Comparison of spectroscopic techniques combined with chemometrics for cocaine analysis"/>
    <m/>
    <m/>
    <s v="Articles"/>
    <s v="https://www.cra.wallonie.be/en/comparison-of-spectroscopic-techniques-combined-with-chemometrics-for-cocaine-analysis"/>
    <n v="2020"/>
    <n v="1"/>
    <s v="Eliaerts J. "/>
    <x v="0"/>
    <m/>
    <s v="CRA-W"/>
    <s v="Dardenne P., Meert N., Baeten V., Fernandez Pierna J. A., Van Durme F., De Wael K., Samyn N."/>
    <m/>
    <m/>
    <x v="0"/>
    <m/>
  </r>
  <r>
    <n v="261"/>
    <s v="Ingénierie agricole, développement d’outils"/>
    <s v="essai variétal, résistance variétale"/>
    <s v="agroalimentaire, culture, sélection variétale"/>
    <s v="WALLEP"/>
    <s v="WALLEP"/>
    <s v="Développement d’une nouvelle gamme de produits au bénéfice d’une filière d’épeautre en Wallonie : sciences, production, transformation et consommation"/>
    <s v="Projet"/>
    <s v="https://www.agri-web.eu/2020/12/17/12159/le-projet-wallep.html"/>
    <n v="2018"/>
    <n v="3"/>
    <s v="Escarnot E."/>
    <x v="0"/>
    <s v="e.escarnot@cra.wallonie.be"/>
    <s v="Institut Meurice, CELABOR, CRA-W, Meurens Natural, Puratos, Radermacher distillerie, Moulins de statte, Pasta della Mamma, Walagri"/>
    <s v="Sinnaeve G., Lateur M., Godin B., Gofflot S., Fernandez Pierna J. A."/>
    <s v="Wallonie - SPW - DGO6"/>
    <s v="Céréales"/>
    <x v="1"/>
    <m/>
  </r>
  <r>
    <n v="262"/>
    <s v="Ingénierie agricole, développement d’outils"/>
    <s v="essai variétal, méthode alternative"/>
    <s v="culture expérimentale, ressource génétique"/>
    <s v="VIEILEP"/>
    <s v="VIEILEP"/>
    <s v="Evaluation agronomique et de la transformation des anciennes variétés d’épeautre"/>
    <s v="Projet"/>
    <s v="https://filagri.be/wp-content/uploads/sites/2/2019/10/CdP_Plan-de-developpement_2018_cereales_alimentaires_juillet2019.pdf"/>
    <m/>
    <m/>
    <s v="Escarnot E."/>
    <x v="0"/>
    <s v="e.escarnot@cra.wallonie.be"/>
    <s v="CRA-W, Gembloux Agro Bio-Tech - Université de Liège"/>
    <m/>
    <m/>
    <s v="Céréales"/>
    <x v="1"/>
    <m/>
  </r>
  <r>
    <n v="263"/>
    <s v="Ingénierie agricole, développement d’outils"/>
    <s v="essai variétal, méthode alternative"/>
    <s v="cultivar, culture expérimentale, ressource génétique"/>
    <s v="MELEP"/>
    <s v="MELEP"/>
    <s v="Essai mélange de variétés d’épeautre"/>
    <s v="Projet"/>
    <s v="https://filagri.be/wp-content/uploads/sites/2/2019/10/CdP_Plan-de-developpement_2018_cereales_alimentaires_juillet2019.pdf"/>
    <m/>
    <m/>
    <s v="Escarnot E."/>
    <x v="0"/>
    <s v="e.escarnot@cra.wallonie.be"/>
    <s v="CRA-W"/>
    <m/>
    <m/>
    <s v="Céréales"/>
    <x v="1"/>
    <m/>
  </r>
  <r>
    <n v="264"/>
    <s v="Ingénierie agricole, développement d’outils"/>
    <s v="encadrement scientifique et technique"/>
    <s v="culture, indicateur, qualité nutritionnelle"/>
    <s v="IGP EP"/>
    <s v="IGP EP"/>
    <s v="Histoire de l’épeautre en Wallonie pour l’IGP"/>
    <s v="Projet"/>
    <s v="https://filagri.be/wp-content/uploads/sites/2/2019/10/CdP_Plan-de-developpement_2018_cereales_alimentaires_juillet2019.pdf"/>
    <m/>
    <m/>
    <s v="Escarnot E."/>
    <x v="0"/>
    <s v="e.escarnot@cra.wallonie.be"/>
    <s v="CRA-W, Université de Namur"/>
    <m/>
    <m/>
    <s v="Céréales"/>
    <x v="1"/>
    <m/>
  </r>
  <r>
    <n v="265"/>
    <s v="Santé: toxicologie, protection des utilisateurs, consommateurs, riverains"/>
    <s v="encadrement scientifique et technique, impact sur la santé"/>
    <s v="protection des cultures, santé humaine, sélection variétale"/>
    <s v="Reactivity of gluten proteins from spelt and bread wheat accessions towards A1 and G12 antibodies in the framework of celiac disease"/>
    <m/>
    <s v="Evaluer la réactivité de 195 accessions de blé et 240 accessions d'épeautre aux anticorps monoclonaux A1 et G12"/>
    <s v="Articles"/>
    <s v="https://www.cra.wallonie.be/en/reactivity-of-gluten-proteins-from-spelt-and-bread-wheat-accessions-towards-a1-and-g12-antibodies-in-the-framework-of-celiac-disease-2018"/>
    <n v="2018"/>
    <n v="1"/>
    <s v="Escarnot E."/>
    <x v="0"/>
    <s v="e.escarnot@cra.wallonie.be"/>
    <s v="CRA-W"/>
    <s v="Gofflot S., Sinnaeve G., Dubois B., Bertin P., Mingeot D."/>
    <m/>
    <s v="Céréales"/>
    <x v="0"/>
    <m/>
  </r>
  <r>
    <n v="266"/>
    <s v="Recherche fondamentale"/>
    <s v="diagnostic, encadrement scientifique et technique"/>
    <s v="agrochimie"/>
    <s v="Alkaline Extraction and charaterization of hemicelluloses from spelt bran and hull"/>
    <m/>
    <m/>
    <s v="Actes de colloques"/>
    <s v="https://www.cra.wallonie.be/fr/alkaline-extraction-and-charaterization-of-hemicelluloses-from-spelt-bran-and-hull-2012"/>
    <n v="2012"/>
    <n v="1"/>
    <s v="Escarnot E."/>
    <x v="0"/>
    <s v="e.escarnot@cra.wallonie.be"/>
    <s v="CRA-W"/>
    <s v="Aguedo M., Paquot M."/>
    <m/>
    <s v="Céréales"/>
    <x v="0"/>
    <m/>
  </r>
  <r>
    <n v="267"/>
    <s v="Recherche fondamentale"/>
    <s v="encadrement scientifique et technique"/>
    <s v="agrochimie, production agricole"/>
    <s v="Characterization of hemicellulosic fractions from spelt hull extracted by different methods"/>
    <m/>
    <m/>
    <s v="Articles"/>
    <s v="https://www.cra.wallonie.be/fr/characterization-of-hemicellulosic-fractions-from-spelt-hull-extracted-by-different-methods-2011"/>
    <n v="2011"/>
    <n v="1"/>
    <s v="Escarnot E."/>
    <x v="0"/>
    <s v="e.escarnot@cra.wallonie.be"/>
    <s v="CRA-W"/>
    <s v="Aguedo M., Paquot M. "/>
    <m/>
    <s v="Céréales"/>
    <x v="0"/>
    <m/>
  </r>
  <r>
    <n v="268"/>
    <s v="Recherche fondamentale"/>
    <s v="diagnostic, encadrement scientifique et technique"/>
    <s v="agroalimentaire, agrochimie, production agricole, qualité nutritionnelle"/>
    <s v="Comparative review of the content and profiles of macronutrients in spelt and wheat"/>
    <m/>
    <m/>
    <s v="Articles"/>
    <s v="https://www.cra.wallonie.be/fr/comparative-review-of-the-content-and-profiles-of-macronutrients-in-spelt-and-wheat-2012"/>
    <n v="2012"/>
    <n v="1"/>
    <s v="Escarnot E."/>
    <x v="0"/>
    <s v="e.escarnot@cra.wallonie.be"/>
    <s v="CRA-W"/>
    <s v="Jacquemin J-M., Agneessens R., Paquot M."/>
    <m/>
    <s v="Céréales"/>
    <x v="0"/>
    <m/>
  </r>
  <r>
    <n v="269"/>
    <s v="Recherche fondamentale"/>
    <s v="diagnostic, encadrement scientifique et technique"/>
    <s v="agrochimie"/>
    <s v="Enzymatic hydrolysis of arabinoxylans from spelt bran and hull"/>
    <m/>
    <m/>
    <s v="Articles"/>
    <s v="https://www.cra.wallonie.be/fr/enzymatic-hydrolysis-of-arabinoxylans-from-spelt-bran-and-hull-2012"/>
    <n v="2012"/>
    <n v="1"/>
    <s v="Escarnot E."/>
    <x v="0"/>
    <s v="e.escarnot@cra.wallonie.be"/>
    <s v="CRA-W"/>
    <s v=" Aguedo M., Paquot M."/>
    <m/>
    <s v="Céréales"/>
    <x v="0"/>
    <m/>
  </r>
  <r>
    <n v="270"/>
    <s v="Technique de lutte alternative"/>
    <s v="résistance variétale"/>
    <s v="résistance, sélection variétale"/>
    <s v="Epanis: la nouvelle variété d'épeautre du CRAW"/>
    <m/>
    <m/>
    <s v="Articles"/>
    <s v="https://www.cra.wallonie.be/fr/epanis-la-nouvelle-variete-depeautre-du-craw-2010"/>
    <n v="2010"/>
    <n v="1"/>
    <s v="Escarnot E."/>
    <x v="0"/>
    <s v="e.escarnot@cra.wallonie.be"/>
    <s v="CRA-W"/>
    <s v="Couvreur L., Jacquemin J-M."/>
    <m/>
    <s v="Céréales"/>
    <x v="0"/>
    <m/>
  </r>
  <r>
    <n v="271"/>
    <s v="Ingénierie agricole, développement d’outils"/>
    <s v="agriculture biologique, essai variétal, résistance"/>
    <s v="culture expérimentale, protection des cultures, résistance, sélection variétale"/>
    <s v="essai variétal d'épeautre en culture bio. Des résultats 2007 en net retrait par rapport aux deux années précédentes"/>
    <m/>
    <m/>
    <s v="Articles"/>
    <s v="https://www.cra.wallonie.be/fr/essais-varietaux-depeautre-en-culture-bio-des-resultats-2007-en-net-retrait-par-rapport-aux-deux-annees-precedentes-2007"/>
    <n v="2007"/>
    <n v="1"/>
    <s v="Escarnot E."/>
    <x v="0"/>
    <s v="e.escarnot@cra.wallonie.be"/>
    <s v="CRA-W"/>
    <s v="Sinnaeve G., Stilmant D., Herman J., Couvreur L., Nihoul P., Leonard V. "/>
    <m/>
    <s v="Céréales"/>
    <x v="0"/>
    <m/>
  </r>
  <r>
    <n v="272"/>
    <s v="Technique de lutte alternative"/>
    <s v="encadrement scientifique et technique, essai variétal"/>
    <s v="production agricole, sélection variétale, technique agricole"/>
    <s v="Evaluation de variétés européennes d'épautre en région gembloutoise."/>
    <m/>
    <m/>
    <s v="Articles"/>
    <s v="https://www.cra.wallonie.be/fr/evaluation-de-varietes-europeennes-depautre-en-region-gembloutoise-2013"/>
    <n v="2013"/>
    <n v="1"/>
    <s v="Escarnot E."/>
    <x v="0"/>
    <s v="e.escarnot@cra.wallonie.be"/>
    <s v="CRA-W"/>
    <s v=" Sinnaeve G., Planchon E."/>
    <m/>
    <s v="Céréales"/>
    <x v="0"/>
    <m/>
  </r>
  <r>
    <n v="273"/>
    <s v="Contrôle des maladies, gestion des ravageurs"/>
    <s v="contournement des résistances, essai variétal, résistance variétale"/>
    <s v="production agricole, protection des cultures, résistance, ressource génétique"/>
    <s v="Evalution rapide de la durabilité de la résistance du froment d'hiver aux rouilles"/>
    <m/>
    <s v="Amélioration du froment d'hiver du département lutte biologique et ressources phytogénétiques"/>
    <s v="Livres / Manuels"/>
    <s v="https://www.cra.wallonie.be/fr/evalution-rapide-de-la-durabilite-de-la-resistance-du-froment-dhiver-aux-rouilles-2007"/>
    <n v="2007"/>
    <n v="1"/>
    <s v="Escarnot E."/>
    <x v="0"/>
    <s v="e.escarnot@cra.wallonie.be"/>
    <s v="CRA-W"/>
    <m/>
    <m/>
    <s v="Céréales"/>
    <x v="0"/>
    <m/>
  </r>
  <r>
    <n v="274"/>
    <s v="Recherche fondamentale"/>
    <s v="encadrement scientifique et technique"/>
    <s v="agrochimie, analyse physico-chimique"/>
    <s v="Extraction and characterization of arbinoxilans from spelt bran and hemicelluloses from spelt hull by chemical and enzymatical methods"/>
    <m/>
    <m/>
    <s v="Thèses / Mémoires"/>
    <s v="https://www.cra.wallonie.be/fr/extraction-and-characterization-of-arbinoxilans-from-spelt-bran-and-hemicelluloses-from-spelt-hull-by-chemical-and-enzymatical-methods-2012"/>
    <n v="2012"/>
    <n v="1"/>
    <s v="Escarnot E."/>
    <x v="0"/>
    <s v="e.escarnot@cra.wallonie.be"/>
    <s v="Université de Liège, CRA-W"/>
    <s v="-"/>
    <m/>
    <s v="Céréales"/>
    <x v="0"/>
    <m/>
  </r>
  <r>
    <n v="275"/>
    <s v="Recherche fondamentale"/>
    <s v="diagnostic, encadrement scientifique et technique"/>
    <s v="agrochimie"/>
    <s v="Extraction and characterization of water-extractable and water-unextractable arabinoxylans from spelt bran: Study of the hydrolysis conditions for monosaccharides analysis"/>
    <m/>
    <m/>
    <s v="Articles"/>
    <s v="https://www.cra.wallonie.be/fr/extraction-and-characterization-of-water-extractable-and-water-unextractable-arabinoxylans-from-spelt-bran-study-of-the-hydrolysis-conditions-for-monosaccharides-analysis-2011"/>
    <n v="2011"/>
    <n v="1"/>
    <s v="Escarnot E."/>
    <x v="0"/>
    <s v="e.escarnot@cra.wallonie.be"/>
    <s v="CRA-W"/>
    <s v="Aguedo M., Agneessens R., Wathelet B., Paquot M. "/>
    <m/>
    <s v="Céréales"/>
    <x v="0"/>
    <m/>
  </r>
  <r>
    <n v="276"/>
    <s v="Sol et fertilisation : pollution, gestion, qualité, fertilisation, altération"/>
    <s v="essai variétal, fertilisation"/>
    <s v="culture expérimentale, gestion des sols, technique agricole"/>
    <s v="Nutrition azotée de l'épeautre en Ardenne et en région limoneuse"/>
    <m/>
    <s v="Fumure azotée d'épautre en région limoneuse Gembloux et en Ardenne"/>
    <s v="Actes de colloques"/>
    <s v="https://www.cra.wallonie.be/fr/nutrition-azotee-de-lepeautre-en-ardenne-et-en-region-limoneuse-2017"/>
    <n v="2017"/>
    <n v="1"/>
    <s v="Escarnot E."/>
    <x v="0"/>
    <s v="e.escarnot@cra.wallonie.be"/>
    <s v="CRA-W, Université de Liège, Université Catholique de Louvain, Centre de Michamps asbl, SPW Agriculture ressource naturelle et Environnement"/>
    <s v=" Meza R., Cremer S., De Toffoli M., Lambert R., Sinnaeve G., Bodson B., Dumont B."/>
    <m/>
    <s v="Epautre"/>
    <x v="0"/>
    <m/>
  </r>
  <r>
    <n v="277"/>
    <s v="Recherche fondamentale"/>
    <s v="diagnostic, encadrement scientifique et technique, fertilisation"/>
    <s v="agrochimie, biocontrôle, culture expérimentale, protection des cultures"/>
    <s v="Nutrition azotée de l'épeautre en Ardenne et région limoneuse"/>
    <m/>
    <m/>
    <s v="Articles"/>
    <s v="https://www.cra.wallonie.be/fr/nutrition-azotee-de-lepeautre-en-ardenne-et-region-limoneuse-2012"/>
    <n v="2012"/>
    <n v="1"/>
    <s v="Escarnot E."/>
    <x v="0"/>
    <s v="e.escarnot@cra.wallonie.be"/>
    <s v="CRA-W"/>
    <s v="Seutin B., De Toffoli M., Lambert R., Vancutsem F"/>
    <m/>
    <s v="Céréales"/>
    <x v="0"/>
    <m/>
  </r>
  <r>
    <n v="278"/>
    <s v="Ingénierie agricole, développement d’outils"/>
    <s v="essai variétal"/>
    <s v="qualité nutritionnelle, ressource génétique"/>
    <s v="Quantitative and qualitative study of spelt and wheat fibres in varying milling fractions."/>
    <m/>
    <s v="Etudier la composition en fibres de quatre génotypes d'épeautre et de trois génotypes de blé"/>
    <s v="Articles"/>
    <s v="https://www.cra.wallonie.be/fr/quantitative-and-qualitative-study-of-spelt-and-wheat-fibres-in-varying-milling-fractions-2010"/>
    <n v="2010"/>
    <n v="1"/>
    <s v="Escarnot E."/>
    <x v="0"/>
    <s v="e.escarnot@cra.wallonie.be"/>
    <s v="CRA-W"/>
    <s v="Agneessens R., Wathelet B., Paquot M."/>
    <m/>
    <s v="Céréales"/>
    <x v="0"/>
    <m/>
  </r>
  <r>
    <n v="279"/>
    <s v="Ingénierie agricole, développement d’outils"/>
    <s v="pathologie végétale, résistance"/>
    <s v="protection des cultures, résistance, sélection variétale"/>
    <s v="Sensibilité variétale du froment d'hiver à la rouille brune et à la rouille jaune"/>
    <m/>
    <m/>
    <s v="Articles"/>
    <s v="https://www.cra.wallonie.be/fr/sensibilite-varietale-du-froment-dhiver-a-la-rouille-brune-et-a-la-rouille-jaune-2009"/>
    <n v="2009"/>
    <n v="1"/>
    <s v="Escarnot E."/>
    <x v="0"/>
    <s v="e.escarnot@cra.wallonie.be"/>
    <s v="CRA-W"/>
    <s v="-"/>
    <m/>
    <s v="Céréales"/>
    <x v="0"/>
    <m/>
  </r>
  <r>
    <n v="280"/>
    <s v="Espace naturel"/>
    <s v="protection biologique"/>
    <s v="ressource naturelle, suivi environnemental, territoire transfrontalier, valorisation"/>
    <s v="New-C-Land"/>
    <s v="New-C-Land"/>
    <s v="soutenir la valorisation des sites marginaux au travers de la production de biomasse végétale non alimentaire utilisée en énergie et matière"/>
    <s v="Projet"/>
    <s v="https://www.newcland.eu/fr/projet/biomasse-vegetale/"/>
    <n v="2018"/>
    <m/>
    <s v="Evi M."/>
    <x v="28"/>
    <s v="nfo@newcland.eu "/>
    <s v="atrasol, chambre d'agriculture Hauts de Fr, ministère de l'agriculture et de l'alimentation - Fr, Gembloux Agro Bio-Tech-UUniversité de Liège, Inagro, INERIS - Fr, ISA-Lille - Fr, Université de Gent, ValBiom asbl"/>
    <s v="Colinet G."/>
    <s v="CE - FEDER - INTERREG, Wallonie, OVAM-be, Province de West-vlaanderen"/>
    <m/>
    <x v="2"/>
    <m/>
  </r>
  <r>
    <n v="281"/>
    <s v="Ingénierie agricole, développement d’outils"/>
    <s v="agriculture conventionnelle, essai variétal"/>
    <s v="production agricole, protection des cultures, sélection variétale"/>
    <s v="Variétés de triticale et d’épeautre en AB et en conventionnel - Livre Blanc Céréales 2020"/>
    <m/>
    <s v="Etude comparatives des essai variétal Froment - Triticale -Epeautre"/>
    <s v="Rapports"/>
    <s v="https://www.livre-blanc-cereales.be/wp-content/uploads/2020/09/9-LBsept20-Vari%C3%A9t%C3%A9s-froment-AB-Vari%C3%A9t%C3%A9s-%C3%A9peautre-et-triticale.pdf"/>
    <n v="2020"/>
    <n v="1"/>
    <s v="Eylenbosch D."/>
    <x v="0"/>
    <s v="d.eylenbosch@cra.wallonie.be"/>
    <s v="CRA-W, CPL Végémar, Carah asbl"/>
    <s v="Meza R., Faux A. M., Legrand J., Stalport A., Godin B., Sinnaeve G., Mahieu O., Jacquemin G."/>
    <s v="Wallonie"/>
    <s v="Céréales"/>
    <x v="6"/>
    <m/>
  </r>
  <r>
    <n v="282"/>
    <s v="Ingénierie agricole, développement d’outils"/>
    <s v="encadrement scientifique et technique"/>
    <s v="culture, spectroscopie"/>
    <s v="Perspectives offertes par l'imagerie hyperspectrale proche infrarouge dans l'étude de systèmes racinaires de légumineuses"/>
    <m/>
    <m/>
    <s v="Articles"/>
    <s v="https://www.cra.wallonie.be/en/perspectives-offertes-par-limagerie-hyperspectrale-proche-infrarouge-dans-letude-de-systemes-racinaires-de-legumineuses"/>
    <n v="2019"/>
    <n v="1"/>
    <s v="Eylenbosch D."/>
    <x v="0"/>
    <s v="d.eylenbosch@cra.wallonie.be"/>
    <s v="CRA-W"/>
    <s v="Baeten V., Bodson B., Fernandez Pierna J. A."/>
    <m/>
    <m/>
    <x v="0"/>
    <m/>
  </r>
  <r>
    <n v="283"/>
    <s v="Ingénierie agricole, développement d’outils"/>
    <s v="encadrement scientifique et technique"/>
    <s v="analyse physico-chimique, gestion des sols, spectroscopie"/>
    <s v="Comparaison des performances des modèles d'analyse discriminante PLS et SVM: application sur des spectres proche infrarouge de racines et de pailles de froment d'hiver"/>
    <m/>
    <m/>
    <s v="Actes de colloques"/>
    <s v="https://www.cra.wallonie.be/fr/comparaison-des-performances-des-modeles-danalyse-discriminante-pls-et-svm-application-sur-des-spectres-proche-infrarouge-de-racines-et-de-pailles-de-froment-dhiver-2016"/>
    <n v="2016"/>
    <n v="1"/>
    <s v="Eylenbosch D."/>
    <x v="0"/>
    <s v="d.eylenbosch@cra.wallonie.be"/>
    <s v="CRA-W, Gembloux Agro Bio-Tech - Université de Liège"/>
    <s v="Fernandez Pierna J. A., Baeten V., Bodson B. "/>
    <m/>
    <m/>
    <x v="0"/>
    <m/>
  </r>
  <r>
    <n v="284"/>
    <s v="Sol et fertilisation : pollution, gestion, qualité, fertilisation, altération"/>
    <s v="encadrement scientifique et technique, fertilisation"/>
    <s v="analyse physico-chimique, gestion des sols, spectroscopie"/>
    <s v="Comparison of PLS and SVM discriminant analysis for NIR hyperspectral data of wheat roots in soil"/>
    <m/>
    <m/>
    <s v="Actes de colloques"/>
    <s v="https://www.cra.wallonie.be/fr/comparison-of-pls-and-svm-discriminant-analysis-for-nir-hyperspectral-data-of-wheat-roots-in-soil-2015"/>
    <n v="2015"/>
    <n v="1"/>
    <s v="Eylenbosch D."/>
    <x v="0"/>
    <s v="d.eylenbosch@cra.wallonie.be"/>
    <s v="CRA-W"/>
    <s v="Fernández Pierna J. A., Baeten V., Bodson B."/>
    <m/>
    <s v="Céréales"/>
    <x v="0"/>
    <m/>
  </r>
  <r>
    <n v="285"/>
    <s v="Ingénierie agricole, développement d’outils"/>
    <s v="encadrement scientifique et technique, fertilisation"/>
    <s v="agrochimie, analyse physico-chimique, spectroscopie"/>
    <s v="Evaluation des potentialités de l'imagerie hyperspectrale proche infrarouge et de la chimiométrie dans l'étude de systèmes racinaires"/>
    <m/>
    <m/>
    <s v="Thèses / Mémoires"/>
    <s v="https://www.cra.wallonie.be/fr/evaluation-des-potentialites-de-limagerie-hyperspectrale-proche-infrarouge-et-de-la-chimiometrie-dans-letude-de-systemes-racinaires-2018"/>
    <n v="2018"/>
    <n v="1"/>
    <s v="Eylenbosch D."/>
    <x v="0"/>
    <s v="d.eylenbosch@cra.wallonie.be"/>
    <s v="CRA-W"/>
    <s v="-"/>
    <m/>
    <m/>
    <x v="0"/>
    <m/>
  </r>
  <r>
    <n v="286"/>
    <s v="Sol et fertilisation : pollution, gestion, qualité, fertilisation, altération"/>
    <s v="encadrement scientifique et technique, fertilisation"/>
    <s v="agrochimie, gestion des sols, spectroscopie"/>
    <s v="NIR hyperspectral imaging spectroscopy and chemometrics for the discrimination of roots and crop residues extracted from soil samples"/>
    <m/>
    <m/>
    <s v="Articles"/>
    <s v="https://www.cra.wallonie.be/fr/nir-hyperspectral-imaging-spectroscopy-and-chemometrics-for-the-discrimination-of-roots-and-crop-residues-extracted-from-soil-samples-2018"/>
    <n v="2018"/>
    <n v="1"/>
    <s v="Eylenbosch D."/>
    <x v="0"/>
    <s v="d.eylenbosch@cra.wallonie.be"/>
    <s v="CRA-W"/>
    <s v="Bodson B., Baeten V., Fernandez Pierna J. A."/>
    <m/>
    <m/>
    <x v="0"/>
    <m/>
  </r>
  <r>
    <n v="287"/>
    <s v="Ingénierie agricole, développement d’outils"/>
    <s v="encadrement scientifique et technique"/>
    <s v="agrochimie, spectroscopie"/>
    <s v="Quantification of roots by the use of NIR hyperspectral imaging and chemometrics"/>
    <m/>
    <m/>
    <s v="Actes de colloques"/>
    <s v="https://www.cra.wallonie.be/fr/quantification-of-roots-by-the-use-of-nir-hyperspectral-imaging-and-chemometrics-2017"/>
    <n v="2017"/>
    <n v="1"/>
    <s v="Eylenbosch D."/>
    <x v="0"/>
    <s v="d.eylenbosch@cra.wallonie.be"/>
    <s v="CRA-W"/>
    <s v="Hiel M. P., Baeten V., Bodson B., Fernandez Pierna J. A."/>
    <m/>
    <m/>
    <x v="0"/>
    <m/>
  </r>
  <r>
    <n v="288"/>
    <s v="Sol et fertilisation : pollution, gestion, qualité, fertilisation, altération"/>
    <s v="encadrement scientifique et technique, fertilisation"/>
    <s v="agrochimie, gestion des sols, spectroscopie"/>
    <s v="Use of NIR hyperspectral imaging and chemometrics to quantify roots and crop residues in soil"/>
    <m/>
    <m/>
    <s v="Actes de colloques"/>
    <s v="https://www.cra.wallonie.be/fr/use-of-nir-hyperspectral-imaging-and-chemometrics-to-quantify-roots-and-crop-residues-in-soil-2015"/>
    <n v="2015"/>
    <n v="1"/>
    <s v="Eylenbosch D."/>
    <x v="0"/>
    <s v="d.eylenbosch@cra.wallonie.be"/>
    <s v="CRA-W"/>
    <s v="Fernández Pierna J. A., Baeten V., Bodson B."/>
    <m/>
    <m/>
    <x v="0"/>
    <m/>
  </r>
  <r>
    <n v="289"/>
    <s v="Industrie agroalimentaire (production, rendement, déchet) "/>
    <s v="essai variétal, résistance variétale"/>
    <s v="production agricole, protection des cultures, résistance, sélection variétale, suivi environnemental"/>
    <s v="Blé dur, développement d’une_x000a_nouvelle céréale en Belgique - Livre Blanc Céréales 2020"/>
    <m/>
    <m/>
    <s v="Rapports"/>
    <s v="https://www.livre-blanc-cereales.be/wp-content/uploads/2020/09/11-LBsept20-Bl%C3%A9-dur.pdf"/>
    <n v="2020"/>
    <n v="1"/>
    <s v="Eylenbosch D."/>
    <x v="0"/>
    <s v="d.eylenbosch@cra.wallonie.be"/>
    <s v="CRA-W, GAL"/>
    <s v="Mezar, Godin B., Vermeulen P., Jacquemin G."/>
    <m/>
    <s v="Céréales"/>
    <x v="6"/>
    <m/>
  </r>
  <r>
    <n v="290"/>
    <s v="Gestion agricole"/>
    <s v="bonne pratique agricole"/>
    <s v="gestion agricole, qualité nutritionnelle"/>
    <s v="Fourrages Natura 2000 et MAEC"/>
    <m/>
    <s v="Déterminer la valeur alimentaire des fourrages issus de prairies à flores très diversifiées, Caractériser les rendements quantitatifs et qualitatifs des prairies sous MAEC ou sous Natura 2000 à contraintes fortes, Caractériser les pratiques actuelles de valorisation des fourrages issus de MAEC ou de Natura 2000 à contraintes fortes, Réaliser une étude technico-économique sur l’utilisation de tels fourrages"/>
    <s v="Projet"/>
    <s v="http://www.fourragesmieux.be/divers_collaboration_Natura2000_MEAC.html"/>
    <n v="2016"/>
    <n v="1"/>
    <s v="Farinelle A."/>
    <x v="18"/>
    <s v="farinelle@fourragesmieux.be"/>
    <s v="Fourrages Mieux, Province de Luxembourg"/>
    <m/>
    <m/>
    <s v="Fourage"/>
    <x v="17"/>
    <m/>
  </r>
  <r>
    <n v="291"/>
    <s v="Technique de lutte alternative"/>
    <s v="contrôle des maladies, lutte intégrée, protection phytosanitaire"/>
    <s v="analyse physico-chimique, pesticide, résistance"/>
    <s v="The buprestid, Agrilus sinuatus Ol., confirmed pest in pear orchards"/>
    <m/>
    <m/>
    <s v="Articles"/>
    <s v="https://www.cra.wallonie.be/fr/the-buprestid-agrilus-sinuatus-ol-confirmed-pest-in-pear-orchards-2004"/>
    <n v="2004"/>
    <n v="1"/>
    <s v="Fassotte C."/>
    <x v="0"/>
    <m/>
    <s v="CRA-W"/>
    <s v="Lateur M., Villette I., Cors R."/>
    <m/>
    <s v="Poiriers"/>
    <x v="0"/>
    <m/>
  </r>
  <r>
    <n v="292"/>
    <s v="Gestion agricole"/>
    <s v="agriculture biologique, bonne pratique agricole"/>
    <s v="gestion agricole, qualité nutritionnelle"/>
    <s v="Quelles ressources fourragères pour améliorer mon autonomie alimentaire ?"/>
    <m/>
    <s v="Dresser une typologie des ressources fourragères autoproduites dans les conditions de l’agriculture biologique en Région wallonne."/>
    <s v="Projet"/>
    <s v="https://www.cra.wallonie.be/fr/la-recherche-en-agriculture-biologique-au-cra-w"/>
    <n v="2015"/>
    <n v="5"/>
    <s v="Faux A. M."/>
    <x v="0"/>
    <s v="a.faux@cra.wallonie.be"/>
    <s v="CRA-W"/>
    <s v="Decruyenaere V."/>
    <s v="CE - Horizon 2020"/>
    <s v="Fourage"/>
    <x v="0"/>
    <m/>
  </r>
  <r>
    <n v="293"/>
    <s v="Gestion agricole"/>
    <s v="agriculture biologique, bonne pratique agricole"/>
    <s v="gestion agricole, qualité nutritionnelle"/>
    <s v="Quels itinéraires techniques pour améliorer mon autonomie alimentaire ?"/>
    <m/>
    <s v="Caractériser le niveau d’autonomie alimentaire atteint par des fermes d’élevage bovin biologique, et ses relations avec les performances animales et économiques"/>
    <s v="Projet"/>
    <s v="https://www.cra.wallonie.be/fr/la-recherche-en-agriculture-biologique-au-cra-w"/>
    <n v="2015"/>
    <n v="5"/>
    <s v="Faux A. M."/>
    <x v="0"/>
    <s v="a.faux@cra.wallonie.be"/>
    <s v="CRA-W"/>
    <s v="-"/>
    <s v="CE - Horizon 2020"/>
    <s v="Fourage"/>
    <x v="0"/>
    <m/>
  </r>
  <r>
    <n v="294"/>
    <s v="Technique de lutte alternative"/>
    <s v="encadrement scientifique et technique, essai variétal"/>
    <s v="production agricole, sélection variétale, technique agricole"/>
    <s v="Évaluation du potentiel des variétés d’épeautre en agriculture biologique"/>
    <m/>
    <s v="Implantation de plusieurs sites expérimentaux sur des parcelles bio. Evaluation des caractéristiques agronomiques, du potentiel de rendement et de la qualité technologique des variétés. Classement des variétés et recommandations à destination des agriculteurs"/>
    <s v="Projet"/>
    <s v="https://www.cra.wallonie.be/fr/la-recherche-en-agriculture-biologique-au-cra-w"/>
    <n v="2015"/>
    <n v="5"/>
    <s v="Faux A. M."/>
    <x v="0"/>
    <s v="a.faux@cra.wallonie.be"/>
    <s v="CRA-W, Carah asbl, CPL Végémar"/>
    <s v="Abras M."/>
    <s v="CE - Horizon 2020"/>
    <s v="Céréales"/>
    <x v="0"/>
    <m/>
  </r>
  <r>
    <n v="295"/>
    <s v="Technique de lutte alternative"/>
    <s v="encadrement scientifique et technique, essai variétal"/>
    <s v="production agricole, sélection variétale, technique agricole"/>
    <s v="Évaluation du potentiel des variétés de froment en agriculture biologique"/>
    <m/>
    <s v="Implantation de plusieurs sites expérimentaux sur des parcelles bio. Évaluation des caractéristiques agronomiques, du potentiel de rendement et de la qualité technologique des variétés. Classement des variétés et recommandations en fonction de l’espèce "/>
    <s v="Projet"/>
    <s v="https://www.cra.wallonie.be/fr/la-recherche-en-agriculture-biologique-au-cra-w"/>
    <n v="2015"/>
    <n v="5"/>
    <s v="Faux A. M."/>
    <x v="0"/>
    <s v="a.faux@cra.wallonie.be"/>
    <s v="CRA-W, Carah asbl, CPL Végémar"/>
    <s v="Abras M."/>
    <s v="CE - Horizon 2020"/>
    <s v="Céréales"/>
    <x v="0"/>
    <m/>
  </r>
  <r>
    <n v="296"/>
    <s v="Technique de lutte alternative"/>
    <s v="encadrement scientifique et technique, essai variétal"/>
    <s v="production agricole, sélection variétale, technique agricole"/>
    <s v="Évaluation du potentiel des variétés de triticale en agriculture biologique"/>
    <m/>
    <s v="Implantation de plusieurs sites expérimentaux sur des parcelles bio. Évaluation des caractéristiques agronomiques, du potentiel de rendement et de la qualité technologique des variétés. Classement des variétés et recommandations à destination des agriculteurs."/>
    <s v="Projet"/>
    <s v="https://www.cra.wallonie.be/fr/la-recherche-en-agriculture-biologique-au-cra-w"/>
    <n v="2015"/>
    <n v="5"/>
    <s v="Faux A. M."/>
    <x v="0"/>
    <s v="a.faux@cra.wallonie.be"/>
    <s v="CRA-W, Carah asbl, CPL Végémar"/>
    <s v="Abras M."/>
    <s v="CE - Horizon 2020"/>
    <s v="Céréales"/>
    <x v="0"/>
    <m/>
  </r>
  <r>
    <n v="297"/>
    <s v="Ingénierie agricole, développement d’outils"/>
    <s v="agriculture conventionnelle, essai variétal"/>
    <s v="production agricole, protection des cultures, sélection variétale"/>
    <s v="Variétés de froment en agriculture biologique - Livre Blanc Céréales 2020"/>
    <m/>
    <s v="Etude comparatives des essai variétal Froment - Triticale -Epeautre"/>
    <s v="Rapports"/>
    <s v="https://www.livre-blanc-cereales.be/wp-content/uploads/2020/09/9-LBsept20-Vari%C3%A9t%C3%A9s-froment-AB-Vari%C3%A9t%C3%A9s-%C3%A9peautre-et-triticale.pdf"/>
    <n v="2020"/>
    <n v="1"/>
    <s v="Faux A. M."/>
    <x v="0"/>
    <s v="a.faux@cra.wallonie.be"/>
    <s v="CRA-W, CPL Végémar, Carah asbl"/>
    <s v="Legrand J., Stalport A., Mahieu O., Godin B., Sinnaeve G."/>
    <s v="Wallonie"/>
    <s v="Céréales"/>
    <x v="6"/>
    <m/>
  </r>
  <r>
    <n v="298"/>
    <s v="Ecotoxicologie"/>
    <s v="pollinisateur"/>
    <s v="auxiliaire des cultures, pollution chimique"/>
    <s v="Plan d’accompagnement des apiculteurs wallons face aux nouveaux défis de leur secteur"/>
    <m/>
    <m/>
    <s v="Projet"/>
    <s v="https://www.cari.be/medias/abcie_articles/163_aide.pdf"/>
    <n v="2009"/>
    <n v="4"/>
    <s v="Fayet A."/>
    <x v="29"/>
    <m/>
    <m/>
    <s v="Baudouin J., Beulens A., Bruneau E., Bryon F., Dinsart J., Hautier L., Illing I., Kottgen D., Remy J. M., Roberti Ph. A., Strebelle J. L., Wautier Y."/>
    <s v="Wallonie - SPW - DGARNE"/>
    <m/>
    <x v="22"/>
    <s v="2948, D32-0041, "/>
  </r>
  <r>
    <n v="299"/>
    <s v="Ecotoxicologie"/>
    <s v="pollinisateur"/>
    <s v="auxiliaire des cultures, pollution chimique"/>
    <s v="valorisation du  patrimoine apicole wallon "/>
    <m/>
    <m/>
    <s v="Projet"/>
    <s v="https://www.cari.be/medias/abcie_articles/163_aide.pdf"/>
    <n v="2013"/>
    <n v="2"/>
    <s v="Fayet A."/>
    <x v="29"/>
    <m/>
    <m/>
    <m/>
    <m/>
    <m/>
    <x v="11"/>
    <s v="D32-0151"/>
  </r>
  <r>
    <n v="300"/>
    <s v="Encadrement, conseil, valorisation"/>
    <s v="encadrement scientifique et technique"/>
    <s v="agroalimentaire, agrochimie, gestion durable, suivi environnemental"/>
    <s v="Requasud - réseau de laboratoires wallons"/>
    <s v="REQUASUD asbl"/>
    <s v="Mettre à disposition des agriculteurs, des producteurs artisanaux et des Petites et Moyennes Entreprises des secteurs agricole et agro-alimentaire, un service d’analyses et de conseils adaptés, fiables, rapides, performants et à la pointe du progrès scientifique en la matière - Répondre à la mise en place, au développement et à l’évolution de politiques concernant la qualité des produits agricoles et agro-alimentaires, la mise aux normes des différents acteurs du secteur, la gestion durable des sols agricoles, en accord avec les exigences de protection de l’environnement."/>
    <s v="Projet"/>
    <s v="https://www.requasud.be/presentation/"/>
    <n v="1989"/>
    <m/>
    <s v="Ferber F."/>
    <x v="0"/>
    <s v="f.ferber@cra.wallonie.be"/>
    <s v="CRA-W, Université Catholique de Louvain, Gembloux Agro Bio-Tech - Université de Liège"/>
    <s v="Reuter V., Godrie T., Ramampandrison B., Pitchugina E., Tuyls J., Cugnon T., Mariage C., Abdelmassih M., Minet O., Decruyenaere V."/>
    <s v="Wallonie"/>
    <m/>
    <x v="23"/>
    <m/>
  </r>
  <r>
    <n v="301"/>
    <s v="Ingénierie agricole, développement d’outils"/>
    <s v="contrôle des maladies, protection phytosanitaire"/>
    <s v="biocontrôle, protection des cultures, qualité nutritionnelle, sécurité alimentaire"/>
    <s v="Développement de nouvelles méthodes pour le contrôle de qualité et sécurité de céréales"/>
    <s v="AdhocCerealControl"/>
    <m/>
    <s v="Projet"/>
    <s v="https://www.frs-fnrs.be/docs/Inst_soeurs_Resultats_Appels_2014.pdf"/>
    <n v="2014"/>
    <m/>
    <s v="Fernandez Pierna J. A."/>
    <x v="0"/>
    <s v="j.fernandez@cra.wallonie.be"/>
    <s v="CRA-W, Université de Stellenbosch"/>
    <s v="Dardenne P., Jmaes Williams P."/>
    <s v="FRS - FNRS, NRF afrique du Sud"/>
    <s v="Céréales"/>
    <x v="24"/>
    <m/>
  </r>
  <r>
    <n v="302"/>
    <s v="Ingénierie agricole, développement d’outils"/>
    <s v="encadrement scientifique et technique"/>
    <s v="agrochimie, spectroscopie"/>
    <s v="Chemometrics in NIR Hyperspectral Imaging : Theory and Applications in the Agricultural Crops and Products Sector"/>
    <m/>
    <m/>
    <s v="Livres / Manuels"/>
    <s v="https://www.cra.wallonie.be/en/chemometrics-in-nir-hyperspectral-imaging-theory-and-applications-in-the-agricultural-crops-and-products-sector-1"/>
    <n v="2020"/>
    <n v="1"/>
    <s v="Fernandez Pierna J. A."/>
    <x v="0"/>
    <s v="j.fernandez@cra.wallonie.be"/>
    <s v="CRA-W"/>
    <s v=" Vermeulen P., Eylenbosch D., Burger J., Bodson B., Dardenne P., Baeten V."/>
    <m/>
    <m/>
    <x v="0"/>
    <m/>
  </r>
  <r>
    <n v="303"/>
    <s v="Ingénierie agricole, développement d’outils"/>
    <s v="encadrement scientifique et technique"/>
    <s v="agrochimie, spectroscopie"/>
    <s v="Les méthodes chimiométriques locales, une solution pour les &quot;BIG DATA NIR&quot;"/>
    <m/>
    <m/>
    <s v="Articles"/>
    <s v="https://www.cra.wallonie.be/en/les-methodes-chimiometriques-locales-une-solution-pour-les-big-data-nir-2019"/>
    <n v="2019"/>
    <n v="1"/>
    <s v="Fernandez Pierna J. A."/>
    <x v="0"/>
    <s v="j.fernandez@cra.wallonie.be"/>
    <s v="CRA-W"/>
    <s v="-"/>
    <m/>
    <m/>
    <x v="0"/>
    <m/>
  </r>
  <r>
    <n v="304"/>
    <s v="Ingénierie agricole, développement d’outils"/>
    <s v="encadrement scientifique et technique"/>
    <s v="agrochimie, spectroscopie"/>
    <s v="Local based chemometric methods as a solution for the &quot;BIG NIR DATA&quot;"/>
    <m/>
    <m/>
    <s v="Articles"/>
    <s v="https://www.cra.wallonie.be/en/local-based-chemometric-methods-as-a-solution-for-the-big-nir-data-2019"/>
    <n v="2019"/>
    <n v="1"/>
    <s v="Fernandez Pierna J. A."/>
    <x v="0"/>
    <s v="j.fernandez@cra.wallonie.be"/>
    <s v="CRA-W"/>
    <s v="-"/>
    <m/>
    <m/>
    <x v="0"/>
    <m/>
  </r>
  <r>
    <n v="305"/>
    <s v="Ingénierie agricole, développement d’outils"/>
    <s v="encadrement scientifique et technique"/>
    <s v="agrochimie, spectroscopie"/>
    <s v="NIR based technological innovation for assessing the quality and authentification of agricultural and food productions"/>
    <m/>
    <m/>
    <s v="Actes de colloques"/>
    <s v="https://www.cra.wallonie.be/en/nir-based-technological-innovation-for-assessing-the-quality-and-authentification-of-agricultural-and-food-productions-2018"/>
    <n v="2018"/>
    <n v="1"/>
    <s v="Fernandez Pierna J. A."/>
    <x v="0"/>
    <s v="j.fernandez@cra.wallonie.be"/>
    <s v="CRA-W"/>
    <s v="Vermeulen P., Lecler B., Minet O., Chamberland N., Pissard A., Baeten V."/>
    <m/>
    <m/>
    <x v="0"/>
    <m/>
  </r>
  <r>
    <n v="306"/>
    <s v="Recherche statistique, bioinformatique"/>
    <s v="diagnostic"/>
    <s v="gestion des ressources, spectroscopie"/>
    <s v="Projet ImagingLab"/>
    <s v="ImagingLab"/>
    <s v="Développement de solutions analytiques basées sur l'imagerie proche infrarouge hyperspectrale pour les secteurs agricole et alimentaire"/>
    <s v="Projet - Articles"/>
    <s v="https://www.cra.wallonie.be/fr/imaginglab"/>
    <n v="2010"/>
    <n v="1"/>
    <s v="Fernandez Pierna J. A."/>
    <x v="0"/>
    <s v="j.fernandez@cra.wallonie.be"/>
    <s v="CRA-W,  Université Catholique de Louvain, Université de Liège, Gembloux Agro Bio-Tech - Université de Liège"/>
    <s v="Vermeulen P."/>
    <m/>
    <m/>
    <x v="0"/>
    <m/>
  </r>
  <r>
    <n v="307"/>
    <s v="Biopesticide, biocontrôle, agriculture biologique"/>
    <s v="agriculture biologique, bonne pratique agricole"/>
    <s v="biocontrôle, culture, écoagriculture, suivi environnemental"/>
    <s v="Organic farmers’ reality to manage functional agrobiodiversity in European organic apple orchards."/>
    <m/>
    <m/>
    <s v="Actes de colloques"/>
    <s v="https://www.cra.wallonie.be/fr/organic-farmers-reality-to-manage-functional-agrobiodiversity-in-european-organic-apple-orchards-2016"/>
    <n v="2016"/>
    <n v="1"/>
    <s v="Fernique S."/>
    <x v="30"/>
    <s v="spenvern@paca.inra.fr"/>
    <s v="CRA-W, INRA - Fr, UCPH - Dk, GRAB - Fr, Inhort - Pl, JKI - De, LPPRC - lv, Institut de recherche de l'agriculture biologique FiBL, SLU - Se, LAIM - It"/>
    <s v="Penvern S., Cardona A., Ahrenfeldt E., Grébeau D., Jamar L., Kruzynska D., Matray S., Ozolina-Pole L., Ralle B., Sigsgaard L., Steinemann B., wiergiel W., Telfser J., Warlop F., Herz A."/>
    <m/>
    <s v="Pommiers"/>
    <x v="0"/>
    <m/>
  </r>
  <r>
    <n v="308"/>
    <s v="Sol et fertilisation : pollution, gestion, qualité, fertilisation, altération"/>
    <s v="détection, encadrement scientifique et technique"/>
    <s v="gestion durable, pollution chimique"/>
    <s v="Benzène résiduel Associé aux Sites issus de l’Industrie Charbonnière"/>
    <s v="BASiLIC"/>
    <s v="Détermination de la dangerosité réelle du benzène associé aux remblais miniers charbonneux en Région wallonne"/>
    <s v="Projet"/>
    <s v="https://www.issep.be/wp-content/uploads/Projet-Basilic.pdf"/>
    <m/>
    <n v="1"/>
    <s v="Foucart H."/>
    <x v="5"/>
    <s v="h.foucart@issep.be"/>
    <s v="SPW - ARNE, SPW - TLPE"/>
    <s v="Lambert C."/>
    <s v="Fonds Moerman"/>
    <m/>
    <x v="7"/>
    <m/>
  </r>
  <r>
    <n v="309"/>
    <s v="Technique de lutte alternative"/>
    <s v="encadrement scientifique et technique, lutte intégrée"/>
    <s v="culture, protection des cultures, technique agricole"/>
    <s v="Vade Mecum : désherbage de la luzerne"/>
    <m/>
    <s v="Eviter le désherbage de la luzerne - salisement , désherbage mécanique, désherbage chimique"/>
    <s v="Articles"/>
    <s v="http://www.fourragesmieux.be/Documents_telechargeables/Vade_Mecum_desherbage_luzerne.pdf"/>
    <n v="2015"/>
    <n v="1"/>
    <s v="Fourrages Mieux asbl"/>
    <x v="18"/>
    <s v="info@fourragesmieux.be"/>
    <s v="Fourrages Mieux, Agra-Ost asbl"/>
    <m/>
    <s v="Wallonie, Province de Luxembourg - Département d'Economie Rural"/>
    <m/>
    <x v="17"/>
    <m/>
  </r>
  <r>
    <n v="310"/>
    <s v="Industrie agroalimentaire (production, rendement, déchet) "/>
    <s v="détection, encadrement scientifique et technique"/>
    <s v="chromatographie, sécurité alimentaire, spectroscopie"/>
    <s v="Proteomics based approach for edible insect fingerprinting in novel food: Differential efficiency according to selected model species"/>
    <m/>
    <s v="The potential use of proteomic analyses to detect four edible insect species namely Tenebrio molitor, Hermetia illucens, Alphitobius diaperinus and Gryllus assimilis in insect commercial flours"/>
    <s v="Articles"/>
    <s v="https://www.cra.wallonie.be/en/proteomics-based-approach-for-edible-insect-fingerprinting-in-novel-food-differential-efficiency-according-to-selected-model-species-2020"/>
    <n v="2020"/>
    <n v="1"/>
    <s v="Francis F."/>
    <x v="0"/>
    <m/>
    <s v="CRA-W"/>
    <s v=" Mazzucchelli G., Baiwir D., Debode F., Berben G., Megido R. C."/>
    <m/>
    <m/>
    <x v="0"/>
    <s v="https://doi.org/10.1016/j.foodcont.2020.107135), 107135"/>
  </r>
  <r>
    <n v="311"/>
    <s v="Gestion agricole"/>
    <s v="bonne pratique agricole"/>
    <s v="analyse physico-chimique, production agricole"/>
    <s v="Bettraves Fourrageres (Demi fourragères ! Demi sucrières!)"/>
    <m/>
    <m/>
    <s v="Articles"/>
    <s v="http://www.fourragesmieux.be/Documents_telechargeables/10_02_04_Frankinet_nutrition.pdf"/>
    <n v="2010"/>
    <n v="1"/>
    <s v="Frankinet A."/>
    <x v="31"/>
    <s v="info@alfra.be"/>
    <s v="Alfra, Fourrages Mieux"/>
    <m/>
    <m/>
    <s v="betterave"/>
    <x v="17"/>
    <m/>
  </r>
  <r>
    <n v="312"/>
    <s v="Eau : pollution, gestion, qualité, altération"/>
    <s v="produit phytopharmaceutique, qualité de l'eau"/>
    <s v="pesticide, ressource en eau"/>
    <s v="pesticide et métabolites de pesticide dans les eaux souterraines wallonnes : Résultats du projet BIODIEN - BIODIEN projet"/>
    <s v="BIODIEN"/>
    <s v="Protection de la santé publique et de l’environnement"/>
    <s v="Projet - Actes de colloques"/>
    <s v="https://www.issep.be/biodien-2/"/>
    <n v="2017"/>
    <n v="2"/>
    <s v="Frippiat C."/>
    <x v="0"/>
    <m/>
    <s v="ISSeP (DLA/CCO, DRC/CEX, DLA/CMB), SWDE, CRA-W"/>
    <s v="Nott K., Burlion N., Chalon C., Galloy A., Marneffe Y., Nix P., Carbonnelle P., Ronkart S., Delvaux A., Pigeon O., Rousseau G., Delloye F., Brahy V., Canisius M. F."/>
    <s v="Wallonie"/>
    <m/>
    <x v="7"/>
    <m/>
  </r>
  <r>
    <n v="313"/>
    <s v="Eau : pollution, gestion, qualité, altération"/>
    <s v="qualité de l'eau"/>
    <s v="pesticide, pollution chimique, ressource en eau"/>
    <s v="Perturbateurs endocriniens dans les eaux wallonnes : mise au point des méthodes et premier screening"/>
    <m/>
    <m/>
    <s v="Actes de colloques"/>
    <s v="https://www.cra.wallonie.be/en/perturbateurs-endocriniens-dans-les-eaux-wallonnes-mise-au-point-des-methodes-et-premier-screening-2016"/>
    <n v="2016"/>
    <n v="1"/>
    <s v="Frippiat C."/>
    <x v="0"/>
    <m/>
    <s v="CRA-W"/>
    <s v="Nott K., Burlion N., Carbonnelle P., Chalon C., Detaille R., Delvaux A., Galloy A., Marneffe Y., Nix P., Pigeon O., Ronkart S., Rousseau G., Delloye F., Brahy V."/>
    <m/>
    <m/>
    <x v="0"/>
    <m/>
  </r>
  <r>
    <n v="314"/>
    <s v="Eau : pollution, gestion, qualité, altération"/>
    <s v="indicateur environnemental, qualité de l'eau"/>
    <s v="pollution chimique, ressource en eau, suivi environnemental"/>
    <s v="Endocrine Disruptors and Other Pollutants of Emerging Concern in Groundwater - Results of a Regional-Scale Survey in Wallonia (Belgium)"/>
    <m/>
    <m/>
    <s v="Actes de colloques"/>
    <s v="https://www.cra.wallonie.be/fr/endocrine-disruptors-and-other-pollutants-of-emerging-concern-in-groundwater-results-of-a-regional-scale-survey-in-wallonia-belgium-2019"/>
    <n v="2019"/>
    <n v="1"/>
    <s v="Frippiat C."/>
    <x v="0"/>
    <m/>
    <s v="CRA-W"/>
    <s v="Bémelmans S., Carbonnelle P., Delvaux A., Nadin C., Nott K., Pigeon O., Ronkart S., Rousseau G., Brahy V., Delloye F."/>
    <m/>
    <m/>
    <x v="0"/>
    <m/>
  </r>
  <r>
    <n v="315"/>
    <s v="Eau : pollution, gestion, qualité, altération"/>
    <s v="encadrement scientifique et technique, qualité de l'eau"/>
    <s v="ressource en eau"/>
    <s v="GISREAUX - Towards an increased collaboration between public laboratories in the Walloon water sector"/>
    <m/>
    <m/>
    <s v="Actes de colloques"/>
    <s v="https://www.cra.wallonie.be/fr/gisreaux-towards-an-increased-collaboration-between-public-laboratories-in-the-walloon-water-sector-2017"/>
    <n v="2017"/>
    <n v="1"/>
    <s v="Frippiat C."/>
    <x v="0"/>
    <m/>
    <s v="CRA-W"/>
    <s v="Canisius M. F., Nott K., Ronkart S., Pigeon O., Rousseau G., Ruelle M., Brahy V., Delloye F."/>
    <m/>
    <m/>
    <x v="0"/>
    <m/>
  </r>
  <r>
    <n v="316"/>
    <s v="Eau : pollution, gestion, qualité, altération"/>
    <s v="qualité de l'eau"/>
    <s v="pollution chimique, ressource en eau"/>
    <s v="Screening of endocrine disruptors in walloon waters"/>
    <m/>
    <m/>
    <s v="Actes de colloques"/>
    <s v="https://www.cra.wallonie.be/fr/screening-of-endocrine-disruptors-in-walloon-waters-2017"/>
    <n v="2017"/>
    <n v="1"/>
    <s v="Frippiat C."/>
    <x v="0"/>
    <m/>
    <s v="CRA-W"/>
    <s v="Nott K., Burlion N., Carbonnelle P., Chalon C., Delvaux A., Galloy A., Marneffe Y., Pigeon O., Ronkart S., Rousseau G., Brahy V., Delloye F."/>
    <m/>
    <m/>
    <x v="0"/>
    <m/>
  </r>
  <r>
    <n v="317"/>
    <s v="Espace naturel"/>
    <s v="protection phytosanitaire"/>
    <s v="technique agricole"/>
    <s v="Mesurer pour mieux agir. Changement climatique et agriculture : se poser les bonnes questions."/>
    <m/>
    <m/>
    <s v="Actes de colloques"/>
    <s v="https://www.cra.wallonie.be/en/mesurer-pour-mieux-agir-changement-climatique-et-agriculture-se-poser-les-bonnes-questions-2017"/>
    <n v="2017"/>
    <n v="1"/>
    <s v="Froidmont E."/>
    <x v="0"/>
    <s v="e.froidmont@cra.wallonie.be"/>
    <s v="CRA-W"/>
    <s v="Dehareng F."/>
    <m/>
    <m/>
    <x v="0"/>
    <m/>
  </r>
  <r>
    <n v="318"/>
    <s v="Santé: toxicologie, protection des utilisateurs, consommateurs, riverains"/>
    <s v="diagnostic"/>
    <s v="culture, santé humaine"/>
    <s v="La valorisation des légumineuses ; intérêts en alimentation humaine. Quelle place d'avenir pour les légumineuses en Wallonie ?"/>
    <m/>
    <m/>
    <s v="Actes de colloques"/>
    <s v="https://www.cra.wallonie.be/fr/la-valorisation-des-legumineuses-interets-en-alimentation-humaine-quelle-place-davenir-pour-les-legumineuses-en-wallonie-2016"/>
    <n v="2016"/>
    <n v="1"/>
    <s v="Froidmont E."/>
    <x v="0"/>
    <s v="e.froidmont@cra.wallonie.be"/>
    <s v="CRA-W"/>
    <s v="Larondelle Y."/>
    <m/>
    <m/>
    <x v="0"/>
    <m/>
  </r>
  <r>
    <n v="319"/>
    <s v="Industrie agroalimentaire (production, rendement, déchet) "/>
    <s v="impact sur la santé, production commerciale"/>
    <s v="culture, production agricole, qualité nutritionnelle"/>
    <s v="Les légumineuses, une question de bon sens."/>
    <m/>
    <s v="Développer des stratégies en matière d’alimentation animale pour satisfaire aux besoins nutritifs et à la santé de l’animal, contrôler l’impact de ces stratégies sur l’environnement et établir leur apport à la qualité nutritionnelle des aliments destinés à la consommation humaine"/>
    <s v="Articles"/>
    <s v="https://www.cra.wallonie.be/fr/les-legumineuses-une-question-de-bon-sens-2016"/>
    <n v="2016"/>
    <n v="1"/>
    <s v="Froidmont E."/>
    <x v="0"/>
    <s v="e.froidmont@cra.wallonie.be"/>
    <s v="CRA-W"/>
    <s v="-"/>
    <m/>
    <m/>
    <x v="0"/>
    <m/>
  </r>
  <r>
    <n v="320"/>
    <m/>
    <m/>
    <m/>
    <s v="Diagnoalternaria"/>
    <s v="Diagnoalternaria"/>
    <s v="Mise au point d’une méthode de diagnostic de l’alternariose sur culture de pommes de terre, par PCR temps réel"/>
    <s v="Projet"/>
    <m/>
    <m/>
    <m/>
    <s v="Gadenne M."/>
    <x v="32"/>
    <m/>
    <s v="Carah asbl, HE CONDORCET"/>
    <s v="Lanterbecq D."/>
    <m/>
    <m/>
    <x v="1"/>
    <m/>
  </r>
  <r>
    <n v="321"/>
    <s v="Technique de lutte alternative"/>
    <s v="résistance variétale"/>
    <s v="culture, pesticide, phénotypage, résistance"/>
    <s v="Screening of Apple cultivar for Resistance to European Canker, Neonectria ditissima"/>
    <m/>
    <s v="Study the heritable variation in quatitative resistance by phenotyping sets of cultuvars"/>
    <s v="Livres / Manuels"/>
    <s v="https://www.cra.wallonie.be/fr/screening-of-apple-cultivar-for-resistance-to-european-canker-neonectria-ditissima-2013"/>
    <n v="2013"/>
    <n v="1"/>
    <s v="Gaskava-Gustavsson L."/>
    <x v="0"/>
    <m/>
    <s v="CRA-W"/>
    <s v="Zborowska A., Sehic J., Rur M., Nybom H., Englund J. E., Lateur M., Van De Weg  E., Holefors A."/>
    <m/>
    <s v="Pommiers"/>
    <x v="0"/>
    <m/>
  </r>
  <r>
    <n v="322"/>
    <s v="Encadrement, conseil, valorisation"/>
    <s v="encadrement scientifique et technique, impact sur la santé"/>
    <s v="pollution chimique, santé humaine, suivi environnemental"/>
    <s v="Promouvoir la santé et la sécurité dans le secteur vert"/>
    <s v="PreventAgri"/>
    <s v="réalisation d’analyses de risques en exploitations ou sur chantiers,_x000a_– aide à la mise en conformité des locaux phytopharmaceutiques,_x000a_– informations techniques en matière de sécurité et hygiène,_x000a_– conférences et animations en écoles d’agriculture et d’horticulture, ..."/>
    <m/>
    <s v="https://secteursverts.be/preventagri-prevention-securite-secteurs-verts/"/>
    <n v="2020"/>
    <n v="3"/>
    <s v="Gastiny F."/>
    <x v="33"/>
    <s v="frederic.gastiny@preventagri.be"/>
    <s v="PreventAgri, Mission Wallonne des secteurs verts"/>
    <s v="Julie Dujardin, Johanna Pannetier, Mathieu Decarpentrie et Lory Van Den Berghe."/>
    <s v="Wallonie"/>
    <s v="Agriculture, Horticulture, Parc et Jardins"/>
    <x v="25"/>
    <s v="D65-7341"/>
  </r>
  <r>
    <n v="323"/>
    <s v="Technique de lutte alternative"/>
    <s v="résistance variétale"/>
    <s v="pesticide, ressource génétique, sélection variétale"/>
    <s v="Culture In Vitro"/>
    <s v="CIV"/>
    <s v="Laboratoire de micropropagation et d’assainissement végétal"/>
    <s v="Projet"/>
    <s v="https://www.cra.wallonie.be/fr/civ"/>
    <n v="2017"/>
    <n v="10"/>
    <s v="Geerts P."/>
    <x v="0"/>
    <s v="p.geerts@cra.wallonie.be"/>
    <s v="CRA-W"/>
    <s v="-"/>
    <m/>
    <m/>
    <x v="0"/>
    <m/>
  </r>
  <r>
    <n v="324"/>
    <s v="Technique de lutte alternative"/>
    <s v="résistance variétale"/>
    <s v="biocontrôle, écoagriculture, ressource génétique"/>
    <s v="VitroMis"/>
    <s v="VitroMis"/>
    <s v=" Produire des vitroplants de Miscanthus x giganteus à partir de souches certifiées; Développer des systèmes de production adaptés aux demandes locales"/>
    <s v="Projet"/>
    <s v="https://www.cra.wallonie.be/fr/vitromisc"/>
    <n v="2020"/>
    <n v="2"/>
    <s v="Geerts P."/>
    <x v="0"/>
    <s v="p.geerts@cra.wallonie.be"/>
    <s v="CRA-W, ValBiom asbl, Belcanthus, Promisc, BeVert, Institute of Plant Genetics - Pl"/>
    <s v="Richet S., Deconinck D., Gauthier Y."/>
    <m/>
    <s v="Miscanthus x giganteus"/>
    <x v="0"/>
    <m/>
  </r>
  <r>
    <n v="325"/>
    <s v="Ingénierie agricole, développement d’outils"/>
    <s v="bonne pratique agricole"/>
    <s v="biocontrôle, gestion agricole, production agricole"/>
    <s v="Transition vers le Semis Direct sous couvert permanent GIEE Magellan"/>
    <m/>
    <s v="Mieux maitriser les systèmesde semis direct sous couvert et accompagner les agriculteurs, évaluation multi-critères des systèmes de culture en SDCV, acoompagner les agriculteurs intéressés par le SDCV et donner des pistes pour amorcer la conversion"/>
    <s v="Documentaires"/>
    <s v="https://www.youtube.com/watch?v=m-DYrkG7nns&amp;feature=emb_title&amp;ab_channel=GreenotecASBL"/>
    <n v="2015"/>
    <n v="4"/>
    <s v="Geloen M."/>
    <x v="34"/>
    <m/>
    <s v="Terres Inovia - Fr, GIEE Magellan, Greenotec asbl"/>
    <s v="Vernillat B."/>
    <m/>
    <m/>
    <x v="14"/>
    <m/>
  </r>
  <r>
    <n v="326"/>
    <s v="Ingénierie agricole, développement d’outils"/>
    <s v="bonne pratique agricole"/>
    <s v="culture, technique agricole"/>
    <s v="Hortifolies 2020 - Reporté"/>
    <m/>
    <s v="Une organisation de l’ensemble des partenaires du secteur horticole en Wallonie sur le site du CRA-W et du CTH à Gembloux"/>
    <s v="Actes de colloques"/>
    <s v="https://www.cra.wallonie.be/fr/hortifolies-2020?archive=true"/>
    <n v="2020"/>
    <n v="1"/>
    <s v="Geneviève M."/>
    <x v="0"/>
    <s v="g.minne@cra.wallonie.be"/>
    <s v="CRA-W, CTH"/>
    <s v="-"/>
    <m/>
    <m/>
    <x v="0"/>
    <m/>
  </r>
  <r>
    <n v="327"/>
    <s v="Recherche statistique, bioinformatique"/>
    <s v="encadrement scientifique et technique"/>
    <s v="biostatistique, spectroscopie"/>
    <s v="Continuous statistical modelling in characterisation of complex hydrocolloid mixtures using near infrared spectroscopy"/>
    <m/>
    <m/>
    <s v="Articles"/>
    <s v="https://www.cra.wallonie.be/en/continuous-statistical-modelling-in-characterisation-of-complex-hydrocolloid-mixtures-using-near-infrared-spectroscopy"/>
    <n v="2020"/>
    <n v="1"/>
    <s v="Georgouli K."/>
    <x v="0"/>
    <m/>
    <s v="CRA-W"/>
    <s v="Carrasco B., Vincke D., Martinez Del Rincon J., Koidis A., Baeten V., Fernandez Pierna J. A."/>
    <m/>
    <m/>
    <x v="0"/>
    <m/>
  </r>
  <r>
    <n v="328"/>
    <s v="Industrie agroalimentaire (production, rendement, déchet) "/>
    <s v="transformation des résidus"/>
    <s v="bioinformatique, culture"/>
    <s v="Fractionnement et conversion de résidus de céréales et plantes cellulosiques en molécules d'intérêt: tensio-actifs et carboxylates plateforme à moyennes chaînes"/>
    <s v="e-BIO2CHEM"/>
    <s v="Fractionnement et conversion de résidus de céréales et plantes cellulosiques en molécules d'intérêt: tensio-actifs et carboxylates plateforme à moyennes chaînes"/>
    <s v="Projet"/>
    <s v="https://agriculture.wallonie.be/resultat-de-l-appel-recherche-2017?inheritRedirect=true#e-BIO2CHEM"/>
    <n v="2017"/>
    <m/>
    <s v="Gerin P."/>
    <x v="10"/>
    <m/>
    <s v="Université Catholique de Louvain"/>
    <m/>
    <s v="Wallonie"/>
    <s v="Céréales"/>
    <x v="8"/>
    <m/>
  </r>
  <r>
    <n v="329"/>
    <s v="Technique de lutte alternative"/>
    <s v="résistance variétale"/>
    <s v="culture, protection des cultures, résistance"/>
    <s v="An innovative multidisciplinary project to breed high-quality disease resistant apples."/>
    <m/>
    <m/>
    <s v="Actes de colloques"/>
    <s v="https://www.cra.wallonie.be/fr/an-innovative-multidisciplinary-project-to-breed-high-quality-disease-resistant-apples-2003"/>
    <n v="2003"/>
    <n v="1"/>
    <s v="Gianfranceschi L."/>
    <x v="0"/>
    <m/>
    <s v="CRA-W"/>
    <s v="Soglio V., Sansavini S., Tartarini S., Van de Weg E., Schouten H., Laurens F., Durel C., Gessier C., Patocchi A., Kellerhals M., Seymour G., Evans K., Dunemann F., Lateur M., Antofie A., Tomala K., Gawronska H., Zurawicz E., Korbin M."/>
    <m/>
    <s v="Pommiers"/>
    <x v="0"/>
    <m/>
  </r>
  <r>
    <n v="330"/>
    <s v="Santé: toxicologie, protection des utilisateurs, consommateurs, riverains"/>
    <s v="encadrement scientifique et technique, impact sur la santé"/>
    <s v="bioagresseur, culture, lutte"/>
    <s v="ALKALPO"/>
    <s v="ALKALPO"/>
    <s v="Evaluer l’exposition des populations à deux molécules glycoalcaloïdes, comprendre davantage les différents facteurs et leurs impact relatifs sur la teneur en glycoalcaloïdes dans les tubercules de pommes de terre"/>
    <s v="Projet"/>
    <s v="http://fiwap.be/documentation/projet-alkalpo/"/>
    <n v="2019"/>
    <n v="1"/>
    <s v="Gilquin J."/>
    <x v="35"/>
    <m/>
    <m/>
    <s v="-"/>
    <m/>
    <s v="Pomme de terre"/>
    <x v="15"/>
    <m/>
  </r>
  <r>
    <n v="331"/>
    <s v="Santé: toxicologie, protection des utilisateurs, consommateurs, riverains"/>
    <s v="impact sur la santé, indicateur environnemental, produit phytopharmaceutique, qualité de l'air"/>
    <s v="biocontrôle, pesticide, pollution chimique, santé humaine"/>
    <s v="EXposition de la POpulation aux pesticide Environnementaux"/>
    <s v="EXPOPESTEN"/>
    <s v="Evaluer l’exposition des wallons aux pesticide par inhalation, à l’échelle de la Wallonie, Comparer l’exposition environnementale et globale aux pesticide de deux populations d’enfants : une population d’enfants habitant en zone rurale éloignée de zones d’épandages agricoles et une population d’enfants vivant dans une zone géographique soumise à des épandages agricoles fréquents"/>
    <s v="Projet - Actes de colloques"/>
    <s v="https://www.issep.be/expopesten-2/"/>
    <n v="2013"/>
    <n v="5"/>
    <s v="Giusti A."/>
    <x v="5"/>
    <s v="s.remy@issep.be"/>
    <s v="Cellule Environnement - Santé - ISSeP, Cellule de Chimie Organique - ISSeP, Cellule Qualité de l’Air - ISSeP, CRA-W, CORDER asbl, Université de Liège, Université de Gent, Université Catholique de Louvain, SPW Agriculture ressource naturelle et Environnement, AWAC, VITO, LNE - Vlanderen"/>
    <s v="Champon L., Remy S., Galloy A., Gérard G., Veschkens M., Delvaux A., Pigeon O., Janssens L.,Charlier C., Pirard C., Spanoghe P., Van Maele-Fabry G., Maes E., Heilier J-F., Brouhon J-M., Schoeters G., Teughels C., Olivier Cappellen O., Giusti A., Maassen V., Mahiat S."/>
    <s v="Fonds Moerman"/>
    <m/>
    <x v="7"/>
    <s v="-"/>
  </r>
  <r>
    <n v="332"/>
    <s v="Eau : pollution, gestion, qualité, altération"/>
    <s v="produit phytopharmaceutique, qualité de l'air"/>
    <s v="biocontrôle, pesticide"/>
    <s v="Evolution of ambient air concentrations of 46 pesticide in Wallonia, Belgium in summer 2015"/>
    <m/>
    <m/>
    <s v="Actes de colloques"/>
    <s v="https://www.cra.wallonie.be/fr/evolution-of-ambient-air-concentrations-of-46-pesticide-in-wallonia-belgium-in-summer-2015-2017"/>
    <n v="2017"/>
    <n v="1"/>
    <s v="Giusti A."/>
    <x v="5"/>
    <m/>
    <s v="CRA-W"/>
    <s v="Galloy A., Gérard G., Pigeon O., Delvaux A., Remy S."/>
    <m/>
    <m/>
    <x v="0"/>
    <m/>
  </r>
  <r>
    <n v="333"/>
    <s v="Gestion agricole"/>
    <s v="bonne pratique agricole, produit phytopharmaceutique"/>
    <s v="agrochimie, gestion agricole, gestion durable"/>
    <s v="Risques environnementaux et intérêts agronomiques de l’implantation de cultures de légumes après prairie permanente - PGDA III"/>
    <m/>
    <m/>
    <s v="Projet"/>
    <s v="https://www.cra.wallonie.be/fr/la-recherche-en-agriculture-biologique-au-cra-w"/>
    <n v="2015"/>
    <n v="5"/>
    <s v="Godden B."/>
    <x v="0"/>
    <s v="b.godden@cra.wallonie.be"/>
    <s v="CRA-W"/>
    <s v="Hardy B."/>
    <s v="CE - Horizon 2020"/>
    <m/>
    <x v="0"/>
    <m/>
  </r>
  <r>
    <n v="334"/>
    <s v="Sol et fertilisation : pollution, gestion, qualité, fertilisation, altération"/>
    <s v="agriculture biologique, fertilisation"/>
    <s v="agrochimie, gestion des sols"/>
    <s v="fertilisation des céréales en agriculture biologique - 2015"/>
    <m/>
    <s v="Estimation du niveau de fertilité de sols, caractérisation d'engrais organiques du commerce et évaluation de leurs potentiel de minéralisation, essai de ces engrais au champ et évaluation économique"/>
    <s v="Projet"/>
    <s v="https://www.cra.wallonie.be/fr/la-recherche-en-agriculture-biologique-au-cra-w"/>
    <n v="2015"/>
    <n v="5"/>
    <s v="Godden B."/>
    <x v="0"/>
    <s v="b.godden@cra.wallonie.be"/>
    <s v="CRA-W"/>
    <s v="Abras M., Huyghebaert B."/>
    <s v="CE - Horizon 2020"/>
    <s v="Céréales"/>
    <x v="0"/>
    <m/>
  </r>
  <r>
    <n v="335"/>
    <s v="Sol et fertilisation : pollution, gestion, qualité, fertilisation, altération"/>
    <s v="agriculture biologique, fertilisation"/>
    <s v="agrochimie, gestion des sols"/>
    <s v="Gestion d’une interculture longue avant légume (céleri rave) et comparaison d’engrais organiques"/>
    <m/>
    <s v="Améliorer la fertilité et fournir de l'azote aux légumes qui suivent"/>
    <s v="Projet"/>
    <s v="https://www.cra.wallonie.be/fr/la-recherche-en-agriculture-biologique-au-cra-w"/>
    <n v="2015"/>
    <n v="5"/>
    <s v="Godden B."/>
    <x v="0"/>
    <s v="b.godden@cra.wallonie.be"/>
    <s v="CRA-W"/>
    <s v="-"/>
    <s v="CE - Horizon 2020"/>
    <m/>
    <x v="0"/>
    <m/>
  </r>
  <r>
    <n v="336"/>
    <s v="Sol et fertilisation : pollution, gestion, qualité, fertilisation, altération"/>
    <s v="agriculture biologique, fertilisation"/>
    <s v="gestion des ressources, gestion des sols"/>
    <s v="Gestion de la fertilité des sols et des matières organiques, une question centrale en agriculture biologique"/>
    <m/>
    <s v="La réalisation d'un socle de connaissance, basé à la fois sur une bibliographie scientifique et technique, et appuyée par des résultats collectés depuis les années 1980"/>
    <s v="Projet"/>
    <s v="https://www.cra.wallonie.be/fr/la-recherche-en-agriculture-biologique-au-cra-w"/>
    <n v="2015"/>
    <n v="5"/>
    <s v="Godden B."/>
    <x v="0"/>
    <s v="b.godden@cra.wallonie.be"/>
    <s v="CRA-W"/>
    <s v="-"/>
    <s v="CE - Horizon 2020"/>
    <m/>
    <x v="0"/>
    <m/>
  </r>
  <r>
    <n v="337"/>
    <s v="Sol et fertilisation : pollution, gestion, qualité, fertilisation, altération"/>
    <s v="agriculture biologique, fertilisation, produit phytopharmaceutique"/>
    <s v="gestion des sols, protection des cultures"/>
    <s v="Statut organique et potentiel de minéralisation du carbone et de l’azote des sols en agriculture biologique"/>
    <m/>
    <s v="Etablir un référentiel pour l’AB en région wallonne pour les variables d’intérêt"/>
    <s v="Projet"/>
    <s v="https://www.cra.wallonie.be/fr/la-recherche-en-agriculture-biologique-au-cra-w"/>
    <n v="2015"/>
    <n v="5"/>
    <s v="Godden B."/>
    <x v="0"/>
    <s v="b.godden@cra.wallonie.be"/>
    <s v="CRA-W"/>
    <s v="Hrady B."/>
    <s v="CE - Horizon 2020"/>
    <m/>
    <x v="0"/>
    <m/>
  </r>
  <r>
    <n v="338"/>
    <s v="Sol et fertilisation : pollution, gestion, qualité, fertilisation, altération"/>
    <s v="agriculture biologique, agriculture conventionnelle, fertilisation"/>
    <s v="culture, gestion des sols"/>
    <s v="Comment apprécier et améliorer la fertilité de nos terres et jardins en bio"/>
    <m/>
    <m/>
    <s v="Actes de colloques"/>
    <s v="https://www.cra.wallonie.be/fr/comment-apprecier-et-ameliorer-la-fertilite-de-nos-terres-et-jardins-en-bio-2015"/>
    <n v="2015"/>
    <n v="1"/>
    <s v="Godden B."/>
    <x v="0"/>
    <s v="b.godden@cra.wallonie.be"/>
    <s v="CRA-W"/>
    <s v="Jamar L., Rondia A."/>
    <m/>
    <m/>
    <x v="0"/>
    <m/>
  </r>
  <r>
    <n v="339"/>
    <s v="Ingénierie agricole, développement d’outils"/>
    <s v="essai variétal"/>
    <s v="agrochimie, protection des cultures, sélection variétale"/>
    <s v="Valorisation des froments et épeautres 2020 - Livre Blanc Céréales 2020"/>
    <m/>
    <m/>
    <s v="Rapports"/>
    <s v="https://www.livre-blanc-cereales.be/wp-content/uploads/2020/09/10-LBsept20-Valorisation-des-froments-2020.pdf"/>
    <n v="2020"/>
    <n v="1"/>
    <s v="Godin B."/>
    <x v="0"/>
    <s v="b.godin@cra.wallonie.be"/>
    <s v="CRA-W, REQUASUD asbl, SoCoPro asbl, Gembloux Agro Bio-Tech - Université de Liège, Province de Hainaut, Carah asbl, Province de Liège - Agriculture, CPL Végémar"/>
    <s v="Sinnaeve G., Chandelier A., Lateur M., Jacquemin G., Meza R., Eylenbosch D., Blanchard R., Meurs R., Bodson B."/>
    <m/>
    <s v="Céréales"/>
    <x v="6"/>
    <m/>
  </r>
  <r>
    <n v="340"/>
    <s v="Industrie agroalimentaire (production, rendement, déchet) "/>
    <s v="encadrement scientifique et technique"/>
    <s v="agrochimie, analyse physico-chimique"/>
    <s v="Chemical composition change in cellulosic biomasses after their torrefaction"/>
    <m/>
    <s v="to assess the content change of the main chemical components induced by torrefaction in cellulosic biomasses"/>
    <s v="Actes de colloques"/>
    <s v="https://www.cra.wallonie.be/en/chemical-composition-change-in-cellulosic-biomasses-after-their-torrefaction-2020"/>
    <n v="2020"/>
    <n v="1"/>
    <s v="Godin B."/>
    <x v="0"/>
    <s v="b.godin@cra.wallonie.be"/>
    <s v="CRA-W"/>
    <s v="Masy T., Hecq O., Agneessens R., Delcarte J."/>
    <m/>
    <m/>
    <x v="0"/>
    <m/>
  </r>
  <r>
    <n v="341"/>
    <s v="Industrie agroalimentaire (production, rendement, déchet) "/>
    <s v="agriculture biologique"/>
    <s v="agroalimentaire, production agricole"/>
    <s v="De l’orge brassicole pour du micromaltage en Wallonie"/>
    <m/>
    <m/>
    <s v="Articles"/>
    <s v="https://www.cra.wallonie.be/en/de-lorge-brassicole-pour-du-micromaltage-en-wallonie-2017"/>
    <n v="2017"/>
    <n v="1"/>
    <s v="Godin B."/>
    <x v="0"/>
    <s v="b.godin@cra.wallonie.be"/>
    <s v="CRA-W"/>
    <s v="Louppe H., Gofflot S., Winandy S."/>
    <m/>
    <s v="Céréales"/>
    <x v="0"/>
    <m/>
  </r>
  <r>
    <n v="342"/>
    <s v="Industrie agroalimentaire (production, rendement, déchet) "/>
    <s v="encadrement scientifique et technique"/>
    <s v="agroalimentaire, analyse physico-chimique"/>
    <s v="Improved sugar yields from biomass sorghum feedstocks: comparing low-lignin mutants and pretreatment chemistries"/>
    <m/>
    <m/>
    <s v="Articles"/>
    <s v="https://www.cra.wallonie.be/en/improved-sugar-yields-from-biomass-sorghum-feedstocks-comparing-low-lignin-mutants-and-pretreatment-chemistries-2016"/>
    <n v="2016"/>
    <n v="1"/>
    <s v="Godin B."/>
    <x v="0"/>
    <s v="b.godin@cra.wallonie.be"/>
    <s v="CRA-W"/>
    <s v="Nagle N., Sattler S., Agneessens R., Delcarte J., Wolfrum E."/>
    <m/>
    <m/>
    <x v="0"/>
    <m/>
  </r>
  <r>
    <n v="343"/>
    <s v="Ingénierie agricole, développement d’outils"/>
    <s v="encadrement scientifique et technique"/>
    <s v="analyse physico-chimique, biocontrôle, qualité nutritionnelle"/>
    <s v="Le Rapid Visco Analyzer comme outil de prédiction de la qualité brassicole des orges et du malt"/>
    <m/>
    <s v="développement de filières d'orges brassicoles locales pour la production de malt et bières artisanales"/>
    <s v="Articles"/>
    <s v="https://www.cra.wallonie.be/en/le-rapid-visco-analyzer-comme-outil-de-prediction-de-la-qualite-brassicole-des-orges-et-du-malt-2020"/>
    <n v="2020"/>
    <n v="1"/>
    <s v="Godin B."/>
    <x v="0"/>
    <s v="b.godin@cra.wallonie.be"/>
    <s v="CRA-W"/>
    <s v="De Smedt C., Deneyer V., Pietercelie A., Sinnaeve G."/>
    <m/>
    <s v="Céréales"/>
    <x v="0"/>
    <m/>
  </r>
  <r>
    <n v="344"/>
    <s v="Ingénierie agricole, développement d’outils"/>
    <s v="encadrement scientifique et technique"/>
    <s v="analyse physico-chimique, biocontrôle, qualité nutritionnelle"/>
    <s v="Lignin in plant biomasses: comparative metrological assessment of the detergent fiber and the insoluble dietary fiber methods"/>
    <m/>
    <m/>
    <s v="Articles"/>
    <s v="https://www.cra.wallonie.be/en/lignin-in-plant-biomasses-comparative-metrological-assessment-of-the-detergent-fiber-and-the-insoluble-dietary-fiber-methods-2015"/>
    <n v="2015"/>
    <n v="1"/>
    <s v="Godin B."/>
    <x v="0"/>
    <s v="b.godin@cra.wallonie.be"/>
    <s v="CRA-W"/>
    <s v="Agneessens R., Gerin P., Delcarte J."/>
    <m/>
    <m/>
    <x v="0"/>
    <s v="DOI 10.1007/s10570-015-0656-5"/>
  </r>
  <r>
    <n v="345"/>
    <s v="Industrie agroalimentaire (production, rendement, déchet) "/>
    <s v="encadrement scientifique et technique"/>
    <s v="agrochimie, analyse physico-chimique"/>
    <s v="Modification of the chemical composition in cellulosic biomasses induced by torrefaction"/>
    <m/>
    <s v="The objective of our study is to assess the content change of the main chemical components induced by torrefaction in cellulosic biomasses "/>
    <s v="Actes de colloques"/>
    <s v="https://www.cra.wallonie.be/en/modification-of-the-chemical-composition-in-cellulosic-biomasses-induced-by-torrefaction-2018"/>
    <n v="2018"/>
    <n v="1"/>
    <s v="Godin B."/>
    <x v="0"/>
    <s v="b.godin@cra.wallonie.be"/>
    <s v="CRA-W"/>
    <s v="Hecq O., Agneessens R., Delcarte J."/>
    <m/>
    <m/>
    <x v="0"/>
    <m/>
  </r>
  <r>
    <n v="346"/>
    <s v="Recherche statistique, bioinformatique"/>
    <s v="encadrement scientifique et technique"/>
    <s v="analyse physico-chimique, bioinformatique, spectroscopie"/>
    <s v="Prediction of chemical characteristics of fibrous plant biomasses by their near infrared spectrum: comparing local versus partial least square models and cross-validation versus independent validations"/>
    <m/>
    <m/>
    <s v="Actes de colloques"/>
    <s v="https://www.cra.wallonie.be/en/prediction-of-chemical-characteristics-of-fibrous-plant-biomasses-by-their-near-infrared-spectrum-comparing-local-versus-partial-least-square-models-and-cross-validation-versus-independent-validations-2015"/>
    <n v="2015"/>
    <n v="1"/>
    <s v="Godin B."/>
    <x v="0"/>
    <s v="b.godin@cra.wallonie.be"/>
    <s v="CRA-W"/>
    <s v="Agneessens R., Delcarte J., Dardenne P."/>
    <m/>
    <m/>
    <x v="0"/>
    <m/>
  </r>
  <r>
    <n v="347"/>
    <s v="Recherche statistique, bioinformatique"/>
    <s v="encadrement scientifique et technique"/>
    <s v="analyse physico-chimique, bioinformatique, spectroscopie"/>
    <s v="Prediction of chemical characteristics of fibrous plant biomasses from their near infrared spectrum: comparing local versus partial least square models and cross-validation versus independent validations"/>
    <m/>
    <m/>
    <s v="Articles"/>
    <s v="https://www.cra.wallonie.be/en/prediction-of-chemical-characteristics-of-fibrous-plant-biomasses-from-their-near-infrared-spectrum-comparing-local-versus-partial-least-square-models-and-cross-validation-versus-independent-validations-2015"/>
    <n v="2015"/>
    <n v="1"/>
    <s v="Godin B."/>
    <x v="0"/>
    <s v="b.godin@cra.wallonie.be"/>
    <s v="CRA-W"/>
    <s v="Agneessens R., Delcarte J., Dardenne P. "/>
    <m/>
    <m/>
    <x v="0"/>
    <s v="_x0009_http://dx.doi.org/10.1255/jnirs.1138"/>
  </r>
  <r>
    <n v="348"/>
    <s v="Ingénierie agricole, développement d’outils"/>
    <s v="encadrement scientifique et technique"/>
    <s v="agrochimie, analyse physico-chimique"/>
    <s v="Reactivity of glucan and xylan in brewer’s spent grain: Comparing of dilute alkaline versus liquid hot water pretreatment"/>
    <m/>
    <s v="To produce biofuels from cellulosic biomass in an economically efficient way"/>
    <s v="Actes de colloques"/>
    <s v="https://www.cra.wallonie.be/en/reactivity-of-glucan-and-xylan-in-brewers-spent-grain-comparing-of-dilute-alkaline-versus-liquid-hot-water-pretreatment-2020"/>
    <n v="2020"/>
    <n v="1"/>
    <s v="Godin B."/>
    <x v="0"/>
    <s v="b.godin@cra.wallonie.be"/>
    <s v="CRA-W"/>
    <s v="Henry G., Masy T., Nicolay T., Wobiwo F., Gerin P., Delcarte J."/>
    <m/>
    <m/>
    <x v="0"/>
    <m/>
  </r>
  <r>
    <n v="349"/>
    <s v="Ingénierie agricole, développement d’outils"/>
    <s v="encadrement scientifique et technique"/>
    <s v="agrochimie, analyse physico-chimique"/>
    <s v="Reactivity of glucan and xylan in corn stover: Effect of pelleting and deacetylation on dilute acid pretreatment"/>
    <m/>
    <m/>
    <s v="Actes de colloques"/>
    <s v="https://www.cra.wallonie.be/en/reactivity-of-glucan-and-xylan-in-corn-stover-effect-of-pelleting-and-deacetylation-on-dilute-acid-pretreatment-2016"/>
    <n v="2016"/>
    <n v="1"/>
    <s v="Godin B."/>
    <x v="0"/>
    <s v="b.godin@cra.wallonie.be"/>
    <s v="CRA-W"/>
    <s v="Nagle N., Delcarte J., Wolfrum E."/>
    <m/>
    <s v="Maïs"/>
    <x v="0"/>
    <m/>
  </r>
  <r>
    <n v="350"/>
    <s v="Ingénierie agricole, développement d’outils"/>
    <s v="encadrement scientifique et technique"/>
    <s v="agrochimie, analyse physico-chimique, sélection variétale"/>
    <s v="Reactivity of glucan and xylan in sorghum feedstocks: Comparing wild versus reduced lignin content lines and dilute versus deacetylation followed by diluted acid pretreatment"/>
    <m/>
    <m/>
    <s v="Actes de colloques"/>
    <s v="https://www.cra.wallonie.be/en/reactivity-of-glucan-and-xylan-in-sorghum-feedstocks-comparing-wild-versus-reduced-lignin-content-lines-and-dilute-versus-deacetylation-followed-by-diluted-acid-pretreatment-2016"/>
    <n v="2016"/>
    <n v="1"/>
    <s v="Godin B."/>
    <x v="0"/>
    <s v="b.godin@cra.wallonie.be"/>
    <s v="CRA-W"/>
    <s v="Nagle N., Sattler S., Agneessens R., Delcarte J., Wolfrum E."/>
    <m/>
    <m/>
    <x v="0"/>
    <m/>
  </r>
  <r>
    <n v="351"/>
    <s v="Technique de lutte alternative"/>
    <s v="agriculture conventionnelle"/>
    <s v="production agricole, résistance, sélection variétale"/>
    <s v="Le houblon et sa culture Partie 1"/>
    <m/>
    <m/>
    <s v="Articles"/>
    <s v="https://www.cra.wallonie.be/fr/le-houblon-et-sa-culture-partie-1-2017"/>
    <n v="2017"/>
    <n v="1"/>
    <s v="Godin B."/>
    <x v="0"/>
    <s v="b.godin@cra.wallonie.be"/>
    <s v="CRA-W"/>
    <s v="Louppe H., Steyer S., Winandy S. "/>
    <m/>
    <s v="Houblon"/>
    <x v="0"/>
    <m/>
  </r>
  <r>
    <n v="352"/>
    <s v="Ingénierie agricole, développement d’outils"/>
    <s v="agriculture conventionnelle"/>
    <s v="production agricole, résistance, technique agricole"/>
    <s v="Le houblon et sa culture Partie 2"/>
    <m/>
    <m/>
    <s v="Articles"/>
    <s v="https://www.cra.wallonie.be/fr/le-houblon-et-sa-culture-partie-2-2017"/>
    <n v="2017"/>
    <n v="1"/>
    <s v="Godin B."/>
    <x v="0"/>
    <s v="b.godin@cra.wallonie.be"/>
    <s v="CRA-W"/>
    <s v="Louppe H., Steyer S., Winandy S. "/>
    <m/>
    <s v="Houblon"/>
    <x v="0"/>
    <m/>
  </r>
  <r>
    <n v="353"/>
    <s v="Industrie agroalimentaire (production, rendement, déchet) "/>
    <s v="diagnostic, encadrement scientifique et technique"/>
    <s v="agrochimie, biostatistique, gestion des déchets, pollution chimique, spectroscopie"/>
    <s v="Biochemical methane potential prediction of plant biomasses: comparing chemical composition versus near infrared methods and linear versus non-linear models"/>
    <s v="https://www.sciencedirect.com/science/article/abs/pii/S0960852414015478"/>
    <s v="Evaluer la fiabilité de différents modèles pour prédire le potentiel biochimique du méthane de diverses biomasses végétales"/>
    <s v="Articles"/>
    <s v="https://www.sciencedirect.com/science/article/abs/pii/S0960852414015478"/>
    <n v="2015"/>
    <n v="1"/>
    <s v="Godin B."/>
    <x v="0"/>
    <s v="b.godin@cra.wallonie.be"/>
    <s v="CRA-W"/>
    <s v="Agneessens R., Gerin P., Dardenne P., Delfosse P., Delcarte J."/>
    <m/>
    <m/>
    <x v="0"/>
    <s v="http://dx.doi.org/10.1016/j.biortech.2014.10.115"/>
  </r>
  <r>
    <n v="354"/>
    <s v="Industrie agroalimentaire (production, rendement, déchet) "/>
    <s v="encadrement scientifique et technique, indicateur environnemental, production commerciale"/>
    <s v="agroalimentaire, impact socio-économique, qualité nutritionnelle, sécurité alimentaire, valorisation"/>
    <s v="Valorisation des céréales produites en Wallonie pour les filières de transformation wallonnes (ValCerWal)"/>
    <s v="ValCerWal"/>
    <s v="Permettre une meilleure valorisation des céréales (froment, épeautre, blé dur et orge brassicole) wallonnes, à savoir, faire d’avantage correspondre les attentes de l’industrie et des transformateurs en circuit-court (panifiable, pâtes alimentaires, brasserie), basés sur des critères objectifs de qualité des céréales produites en Wallonie."/>
    <s v="Projet"/>
    <s v="https://www.cra.wallonie.be/fr/valcerwal"/>
    <n v="2022"/>
    <m/>
    <s v="Godin B."/>
    <x v="0"/>
    <s v="b.godin@cra.wallonie.be"/>
    <s v="CePiCOP, SoCoPro"/>
    <s v="Gofflot S., Vermeulen P."/>
    <s v="Wallonie - Get up Wallonia"/>
    <s v="Céréales"/>
    <x v="0"/>
    <m/>
  </r>
  <r>
    <n v="355"/>
    <s v="Epidémiologie, phytopathologie"/>
    <s v="contrôle des maladies"/>
    <s v="bioagresseur, protection des cultures, suivi environnemental"/>
    <s v="First report of Thrips setosus in Belgium"/>
    <m/>
    <m/>
    <s v="Articles"/>
    <s v="https://www.cra.wallonie.be/fr/first-report-of-thrips-setosus-in-belgium-2019"/>
    <n v="2019"/>
    <n v="1"/>
    <s v="Goedefroit T."/>
    <x v="0"/>
    <m/>
    <s v="CRA-W"/>
    <s v="Bonte J., Reybroeck E., Bosmans L., San Martin G., Witters J."/>
    <m/>
    <m/>
    <x v="0"/>
    <m/>
  </r>
  <r>
    <n v="356"/>
    <s v="Ingénierie agricole, développement d’outils"/>
    <s v="diagnostic, encadrement scientifique et technique"/>
    <s v="analyse physico-chimique, production agricole, télédétection spatiale"/>
    <s v="TowardS an operaTionAl nitRoGen recommendation in potATo based on sEntinel-2"/>
    <s v="Stargate"/>
    <s v="To develop a methodology to determine the in-season potato nitrogen status using satellite images "/>
    <s v="Projet"/>
    <s v="https://www.cra.wallonie.be/en/stargate"/>
    <n v="2020"/>
    <n v="1"/>
    <s v="Goffart D."/>
    <x v="0"/>
    <s v="d.goffart@cra.wallonie.be"/>
    <s v="CRA-W"/>
    <s v="Goffart J., Curnel Y., Planchon V., Ben Abdallah F., Raspini L."/>
    <s v="Etat Fédéral - SPP Politique scientifique"/>
    <s v="Pomme de terre"/>
    <x v="0"/>
    <m/>
  </r>
  <r>
    <n v="357"/>
    <s v="Ingénierie agricole, développement d’outils"/>
    <s v="diagnostic, encadrement scientifique et technique"/>
    <s v="gestion agricole, gestion des sols, production agricole, télédétection spatiale"/>
    <s v="UAV borne spectrometers for high resolution soil and crop monitoring"/>
    <s v="UAVSoil"/>
    <s v="Optimisation de la gestion agricole à l’échelle de la parcelle par l’utilisation d’images issues de capteurs embarqués sur drone pour caractériser l’hétérogénéité de la culture et du sol"/>
    <s v="Projet"/>
    <s v="https://www.cra.wallonie.be/fr/uavsoil"/>
    <n v="2017"/>
    <n v="3"/>
    <s v="Goffart D."/>
    <x v="0"/>
    <s v="d.goffart@cra.wallonie.be"/>
    <s v="CRA-W, Université Catholique de Louvain, Helmholtz-Zentrum Potsdam Deutsches GeoForschungsZentrum"/>
    <s v="Van Wesemael B., Chabrillat S., Curnel Y., Planchon V.,  Limbourg Q., Raspini L."/>
    <s v="Etat Fédéral - SPP Politique scientifique"/>
    <m/>
    <x v="0"/>
    <m/>
  </r>
  <r>
    <n v="358"/>
    <s v="Ingénierie agricole, développement d’outils"/>
    <s v="encadrement scientifique et technique, protection biologique"/>
    <s v="bioinformatique, technique agricole, télédétection spatiale"/>
    <s v="Belgian collaborative agriculture monitoring at parcel level for sustainable cropping systems - 2015"/>
    <s v="BELCAM"/>
    <s v="utiliser les données satellitaires pour faire des observations et des conseils à l'échelle de la parcelle"/>
    <s v="Projet - Actes de colloques"/>
    <s v="http://belcam.info/"/>
    <n v="2015"/>
    <n v="1"/>
    <s v="Goffart D."/>
    <x v="0"/>
    <s v="d.goffart@cra.wallonie.be"/>
    <s v="Université Catholique de Louvain, CRA-W, INRA - fr, Université de Liège, VITO, Cadco asbl, Carah asbl, FIWAP, Province Antwerpen, Inagro, Landbouwcentrum Granen Vlaanderen-LCG, Interprovinciaal proefcentrum voor de aardappelteelt - PCA, CIPF asbl, REQUASUD asbl"/>
    <s v="Curnel Y., Planchon V., Defourny P., Delloye C., Leonard A., Hamid Sallah A., Wellens J., Tychon B., Baret F., Gobin A., Piccard I. "/>
    <m/>
    <m/>
    <x v="0"/>
    <m/>
  </r>
  <r>
    <n v="359"/>
    <s v="Technique de lutte alternative"/>
    <s v="résistance variétale"/>
    <s v="sélection variétale"/>
    <s v="Diversification variétale en pommes de terre en région wallonne. Synthèse de 2 années d'expérimentation à Ath, Gembloux et Libramont"/>
    <m/>
    <m/>
    <s v="Articles"/>
    <s v="https://www.cra.wallonie.be/fr/diversification-varietale-en-pommes-de-terre-en-region-wallonne-synthese-de-2-annees-dexperimentation-a-ath-gembloux-et-libramont-2009"/>
    <n v="2009"/>
    <n v="1"/>
    <s v="Goffart J."/>
    <x v="0"/>
    <s v="j.goffart@cra.wallonie.be"/>
    <s v="CRA-W"/>
    <s v="Soete A., Lebrun P. "/>
    <m/>
    <s v="Pomme de terre"/>
    <x v="0"/>
    <m/>
  </r>
  <r>
    <n v="360"/>
    <s v="Ecotoxicologie"/>
    <s v="diagnostic, indicateur environnemental, lutte intégrée, OAD"/>
    <s v="bioagresseur, biocontrôle, protection des cultures"/>
    <s v="EcotoxforIPM"/>
    <s v="EcotoxforIPM"/>
    <s v="Evaluer l'impact des produits de protection des plantes sur les principales espèces d'arthropodes utiles jouant un rôle dans le contrôle des ravageurs des cultures en région wallonne"/>
    <s v="Projet"/>
    <s v="https://www.cra.wallonie.be/fr/ecotoxforipm"/>
    <n v="1994"/>
    <n v="1"/>
    <s v="Goffart J."/>
    <x v="0"/>
    <s v="j.goffart@cra.wallonie.be"/>
    <s v="CRA-W"/>
    <s v="Pigeon O., Jansen J-P."/>
    <m/>
    <m/>
    <x v="0"/>
    <m/>
  </r>
  <r>
    <n v="361"/>
    <s v="Ingénierie agricole, développement d’outils"/>
    <s v="condition de croissance contrôlée, encadrement scientifique et technique, protection phytosanitaire"/>
    <s v="gestion agricole, télédétection spatiale"/>
    <s v="Improved potato monitoring in Belgium using remote sensing and crop growth modelling"/>
    <s v="iPot"/>
    <m/>
    <s v="Actes de colloques"/>
    <s v="https://www.cra.wallonie.be/fr/the-ipot-project-improved-potato-monitoring-in-belgium-using-remote-sensing-and-crop-growth-modelling-2015"/>
    <n v="2015"/>
    <n v="1"/>
    <s v="Goffart J."/>
    <x v="0"/>
    <s v="j.goffart@cra.wallonie.be"/>
    <s v="CRA-W"/>
    <s v="Curnel Y., Planchon V., Piccard I., Nackearts K., Gobin A., Wellens J., Tychon B., Cattoor N., Cools R."/>
    <m/>
    <s v="Pomme de terre"/>
    <x v="0"/>
    <m/>
  </r>
  <r>
    <n v="362"/>
    <s v="Industrie agroalimentaire (production, rendement, déchet) "/>
    <s v="encadrement scientifique et technique, transformation des résidus"/>
    <s v="gestion des déchets, gestion durable, territoire transfrontalier"/>
    <s v="Développement transfrontalier de matériaux composites polymère-fibres naturelles. Prise en compte des aspects émissifs et sensoriels"/>
    <s v="COMPOSENS"/>
    <s v="Développement transfrontalier de matériaux composites polymère-fibres naturelles"/>
    <s v="Projet"/>
    <s v="http://composens.eu/"/>
    <n v="2016"/>
    <n v="4"/>
    <s v="Goffin B."/>
    <x v="36"/>
    <s v="benedicte.goffin@certech.be"/>
    <s v="Certech, Gembloux Agro Bio-Tech - Université de Liège, ValBiom asbl, INRAE UMR FARE - Fr, CRITT MDTS - Fr imt Lille Douai - Fr, Armines - Fr"/>
    <s v="Lemaitre P., Demeyer M., Cauwe B., Boudifa M., Auzene D., Lacrampe M. F., Berthelin C., Beaugrand J., _x000a_Kurek B., Berzin F., Richel A., Morin S., Groignet R.  "/>
    <s v="CE - FEDER - INTERREG, Wallonie, Région Grand Est, Département des Ardennes"/>
    <m/>
    <x v="2"/>
    <m/>
  </r>
  <r>
    <n v="363"/>
    <s v="Ingénierie agricole, développement d’outils"/>
    <s v="essai variétal, production commerciale"/>
    <s v="agroalimentaire, qualité nutritionnelle, santé humaine, sécurité alimentaire"/>
    <s v="STARTECH: Innover pour revaloriser la filière céréalière wallonne"/>
    <s v="Startech"/>
    <s v="Travailler à la mise en place d’une filière locale  de  production  d’ingrédients  céréaliers,  à  destination  des  industries agroalimentaires, sous forme de farines fonctionnelles"/>
    <s v="Projet"/>
    <s v="https://www.wagralim.be/nos-projets-innovation/startech/"/>
    <m/>
    <m/>
    <s v="Gofflot S."/>
    <x v="0"/>
    <s v="s.gofflot@cra.wallonie.be"/>
    <s v="CRA-W, Walagri, Gembloux Agro Bio-Tech - Université de Liège, Les Moulins de Statte, Belourthe et Dumoulin"/>
    <s v="Bera F., "/>
    <s v="Wallonie - SPW - DGO6"/>
    <s v="Céréales"/>
    <x v="1"/>
    <m/>
  </r>
  <r>
    <n v="364"/>
    <s v="Ingénierie agricole, développement d’outils"/>
    <s v="diagnostic, encadrement scientifique et technique"/>
    <s v="agrochimie, analyse physico-chimique, bioinformatique"/>
    <s v="Nous avons testé pour vous l'Amylab FN de Chopin technologies."/>
    <m/>
    <m/>
    <s v="Articles"/>
    <s v="https://www.cra.wallonie.be/en/nous-avons-teste-pour-vous-lamylab-fn-de-chopin-technologies-2018"/>
    <n v="2018"/>
    <n v="1"/>
    <s v="Gofflot S."/>
    <x v="0"/>
    <s v="s.gofflot@cra.wallonie.be"/>
    <s v="CRA-W"/>
    <s v="Sinnaeve G. "/>
    <m/>
    <s v="Céréales"/>
    <x v="0"/>
    <m/>
  </r>
  <r>
    <n v="365"/>
    <s v="Recherche statistique, bioinformatique"/>
    <s v="diagnostic, encadrement scientifique et technique"/>
    <s v="analyse physico-chimique, biostatistique"/>
    <s v="Using response surface methodology as a tool for process optimization with the open-source software R: Subcritical water pretreatment of wheat straw"/>
    <m/>
    <m/>
    <s v="Actes de colloques"/>
    <s v="https://www.cra.wallonie.be/en/using-response-surface-methodology-as-a-tool-for-process-optimization-with-the-open-source-software-r-subcritical-water-pretreatment-of-wheat-straw-2016"/>
    <n v="2016"/>
    <n v="1"/>
    <s v="Gofflot S."/>
    <x v="0"/>
    <s v="s.gofflot@cra.wallonie.be"/>
    <s v="CRA-W"/>
    <s v="Godin B., Goffin I., Nyssen N., Delcarte J., Sinnaeve G."/>
    <m/>
    <s v="Céréales"/>
    <x v="0"/>
    <m/>
  </r>
  <r>
    <n v="366"/>
    <s v="Air : pollution, gestion, qualité, altération"/>
    <s v="diagnostic, encadrement scientifique et technique, qualité de l'air"/>
    <s v="bioinformatique, pollution chimique, santé humaine"/>
    <s v="Capteur CO2"/>
    <s v="Capteur CO2"/>
    <s v="Réaliser des mesures scientifiques de la qualité de l’air intérieur dans les écoles inscrites. "/>
    <s v="Projet"/>
    <s v="https://www.issep.be/capteur-co2/"/>
    <n v="2020"/>
    <n v="3"/>
    <s v="Gohy M."/>
    <x v="5"/>
    <s v="capteurco2@issep.be"/>
    <s v="ISSeP, Hypothèse asbl, AWAC, SPW, Cabinet du Ministre de l'environnement"/>
    <s v="Daro S., Sleypenn S., Detier M., "/>
    <s v="Wallonie - SPW - DGO3, Wallonie - AwAC"/>
    <m/>
    <x v="7"/>
    <m/>
  </r>
  <r>
    <n v="367"/>
    <s v="Technique de lutte alternative"/>
    <s v="méthode alternative, protection biologique"/>
    <s v="gestion des déchets, gestion durable, valorisation"/>
    <s v="Production de biomasse"/>
    <m/>
    <s v="La réduction de consommation d'énergie fossile"/>
    <s v="Projet"/>
    <s v="https://valbiomag.labiomasseenwallonie.be/news/analyse-la-production-de-biomasse-vegetale-dans-une-europe-en-transition"/>
    <n v="2019"/>
    <m/>
    <s v="Gossiaux L."/>
    <x v="37"/>
    <s v="l.gossiaux@valbiom.be"/>
    <s v="ValBiom asbl, Gembloux Agro Bio-Tech - Université de Liège, atrasol, ville de Charleroi, Université de Franche-Comté"/>
    <s v="Evlard A., Borsus W., Chalot M., Durant E., Lechat J., Handerek D., Moreaux S., "/>
    <s v="Wallonie, BNP PARIBAS FORTIS, Crelan, émission zéro scrl, MATAGNE HODY, Office économique Wallon du Bois, PEFC"/>
    <m/>
    <x v="26"/>
    <m/>
  </r>
  <r>
    <n v="368"/>
    <s v="Ecotoxicologie"/>
    <s v="encadrement scientifique et technique, protection biologique"/>
    <s v="auxiliaire des cultures, bioinformatique, suivi environnemental"/>
    <s v="Honey bee colony winter loss rates for 35 countries participating in the COLOSS survey for winter 2018–2019, and the effects of a new queen on the risk of colony winter loss"/>
    <m/>
    <m/>
    <s v="Articles"/>
    <s v="https://www.cra.wallonie.be/fr/honey-bee-colony-winter-loss-rates-for-35-countries-participating-in-the-coloss-survey-for-winter-20182019-and-the-effects-of-a-new-queen-on-the-risk-of-colony-winter-loss"/>
    <n v="2020"/>
    <n v="1"/>
    <s v="Gray A."/>
    <x v="0"/>
    <m/>
    <s v="CRA-W"/>
    <s v="Adjlane N., Arab A., Ballis A., Brusbardis V., Charrière J. D., Chlebo R., Coffey M. F., Cornelissen B., Amaro da Costa C., Dahle B., Danihlík J., Dražić M. M., Evans G., Fedoriak M., Forsythe I., Gajda A., de Graaf D. C., Gregorc A., Ilieva I., Johannesen J., Kauko L., Kristiansen P., Martikkala M., Martín-Hernández R., Medina-Flores C. A., Mutinelli F., Patalano S., Raudmets A., San Martin G., Soroker V., Stevanovic J., Uzunov A., Vejsnaes F., Williams A., Zammit-Mangion M., Brodschneider R., San Martin G."/>
    <m/>
    <m/>
    <x v="0"/>
    <m/>
  </r>
  <r>
    <n v="369"/>
    <s v="Produit phytopharmaceutique autorisé en agriculture biologique"/>
    <s v="agriculture conventionnelle"/>
    <s v="pesticide, technique agricole"/>
    <s v="Enquête sur l'utilisation réelle des pesticide"/>
    <m/>
    <s v="Déterminer si les pratiques liées à l’agriculture de conservation sont favorables à l’environnement, au niveau de l’utilisation des produits phytos."/>
    <s v="Rapports"/>
    <s v="http://www.greenotec.be/pages/etudes/enquete-sur-l-utilisation-reelle-des-pesticide.html"/>
    <n v="2017"/>
    <n v="2"/>
    <s v="Greenotec asbl"/>
    <x v="14"/>
    <m/>
    <s v="Greenotec asbl"/>
    <s v="Madec M., Constance R., Aminot Q."/>
    <m/>
    <m/>
    <x v="14"/>
    <m/>
  </r>
  <r>
    <n v="370"/>
    <s v="Encadrement, conseil, valorisation"/>
    <s v="encadrement scientifique et technique"/>
    <s v="gestion agricole, gestion durable, sécurité alimentaire"/>
    <s v="Services opérationnels au Collèges des Producteurs"/>
    <s v="SoCoPro"/>
    <s v="Assurer une représentativité des dynamiques en alimentation durable"/>
    <s v="ASBL"/>
    <s v="https://socopro-asbl.be/"/>
    <n v="2014"/>
    <m/>
    <s v="Grosjean E."/>
    <x v="38"/>
    <s v="emmanuel.grosjean@collegedesproducteurs.b"/>
    <s v="SoCoPro asbl, Manger Demain"/>
    <m/>
    <m/>
    <m/>
    <x v="27"/>
    <m/>
  </r>
  <r>
    <n v="371"/>
    <s v="Ingénierie agricole, développement d’outils"/>
    <s v="contrôle des maladies, encadrement scientifique et technique"/>
    <s v="protection des cultures, spectroscopie"/>
    <s v="Local anomaly detection and quantitative analysis of contaminants in soybean meal using near infrared imaging: The example of nonprotein nitrogen"/>
    <m/>
    <m/>
    <s v="Articles"/>
    <s v="https://www.cra.wallonie.be/en/local-anomaly-detection-and-quantitative-analysis-of-contaminants-in-soybean-meal-using-near-infrared-imaging-the-example-of-nonprotein-nitrogen"/>
    <n v="2020"/>
    <n v="1"/>
    <s v="Guanghui S."/>
    <x v="0"/>
    <m/>
    <s v="CRA-W"/>
    <s v="Fernandez Pierna J. A., Baeten V., Cao Y., Han L., Yang Z."/>
    <m/>
    <m/>
    <x v="0"/>
    <s v="https://doi.org/10.1016/j.saa.2019.117494 1386-1425"/>
  </r>
  <r>
    <n v="372"/>
    <s v="Gestion agricole"/>
    <s v="agriculture biologique, OAD"/>
    <s v="agroalimentaire, production agricole"/>
    <s v="Pour une meilleure gestion des coûts de production en Agriculture Biologique"/>
    <s v="TresoGest"/>
    <s v="Mise à disposition d'un outil d’aide à la gestion financière des fermes pour fédérer les agriculteurs et partager l’innovation en agriculture bio."/>
    <s v="Projet - Articles"/>
    <s v="https://www.cra.wallonie.be/fr/tresogest"/>
    <n v="2016"/>
    <n v="4"/>
    <s v="Guillaume M."/>
    <x v="0"/>
    <s v="m.guillaume@cra.wallonie.be"/>
    <s v="Biowallonie asbl, UNAB, CETA bio, AWE, ILVO, CRA-W"/>
    <s v="-"/>
    <s v="Wallonie - CRA-W "/>
    <m/>
    <x v="0"/>
    <m/>
  </r>
  <r>
    <n v="373"/>
    <s v="Contrôle des maladies, gestion des ravageurs"/>
    <s v="produit phytopharmaceutique, résistance"/>
    <s v="biocontrôle, protection des cultures, résistance"/>
    <s v="An experimental hut evaluation of Olyset Plus, a long-lasting insecticidal net treated with a mixture of permethrin and piperonyl butoxide, against Anopheles fluviatilis in Odisha State, India"/>
    <m/>
    <m/>
    <s v="Articles"/>
    <s v="https://www.cra.wallonie.be/en/an-experimental-hut-evaluation-of-olyset-plus-a-long-lasting-insecticidal-net-treated-with-a-mixture-of-permethrin-and-piperonyl-butoxide-against-anopheles-fluviatilis-in-odisha-state-india-2016"/>
    <n v="2016"/>
    <n v="1"/>
    <s v="Gunasekaran K. S."/>
    <x v="0"/>
    <m/>
    <s v="CRA-W"/>
    <s v="Sahu S., Vijayakumar T. S., Yadav R., Subramanian S., Pigeon O., Jambulingam P."/>
    <m/>
    <m/>
    <x v="0"/>
    <m/>
  </r>
  <r>
    <n v="374"/>
    <s v="Recherche statistique, bioinformatique"/>
    <s v="encadrement scientifique et technique, indicateur environnemental"/>
    <s v="bioinformatique, biostatistique, territoire transfrontalier"/>
    <s v="plate forme Wal-ES. Les services écosystémiques des prairies - 2019"/>
    <s v="TransStat"/>
    <s v="Proposer une plateforme pour pouvoir comparer les données transfrontalières."/>
    <s v="Projet"/>
    <s v="https://www.issep.be/wp-content/uploads/Projet-TransStat.pdf"/>
    <n v="2019"/>
    <n v="2"/>
    <s v="Habran S."/>
    <x v="5"/>
    <s v="s.habran@issep.be"/>
    <s v="Provinciebestuur West-Vlaanderen, Département du Nord (CG59), Région Hauts-de - France, IWEPS"/>
    <m/>
    <s v="CE - FEDER, Wallonie - SPW, Wallonie - ISSeP"/>
    <m/>
    <x v="7"/>
    <m/>
  </r>
  <r>
    <n v="375"/>
    <s v="Santé: toxicologie, protection des utilisateurs, consommateurs, riverains"/>
    <s v="indicateur environnemental, produit phytopharmaceutique"/>
    <s v="pesticide, santé humaine, suivi environnemental"/>
    <s v="Etude des Liens Environnement Santé"/>
    <s v="ELENSA"/>
    <s v="Investiguer les disparités spatiales de certaines pathologies potentiellement liées à l’exposition aux PPP agricoles via des études écologiques géographiques"/>
    <s v="Projet"/>
    <s v="https://www.issep.be/wp-content/uploads/Projet-ELENSA.pdf"/>
    <n v="2019"/>
    <n v="3"/>
    <s v="Habran S."/>
    <x v="5"/>
    <s v="s.habran@issep.be"/>
    <s v="ISSeP, SPW Agriculture ressource naturelle et Environnement, Université de Lille, Sciensano, AVIQ"/>
    <s v="Remy S."/>
    <s v="Wallonie - ISSeP"/>
    <m/>
    <x v="7"/>
    <m/>
  </r>
  <r>
    <n v="376"/>
    <s v="Produit phytopharmaceutique autorisé en agriculture biologique"/>
    <s v="indicateur environnemental, produit phytopharmaceutique"/>
    <s v="pollution chimique, santé humaine, suivi environnemental"/>
    <s v="Développement d’un Système d’Information Géographique en Environnement-Santé"/>
    <s v="SIGENSA"/>
    <s v="Identifier des zones de vigilance environnementale et sanitaire en Wallonie."/>
    <s v="Projet"/>
    <s v="https://www.issep.be/wp-content/uploads/Projet-SIGENSA.pdf"/>
    <m/>
    <s v="pérenne"/>
    <s v="Habran S."/>
    <x v="5"/>
    <s v="s.habran@issep.be"/>
    <s v="SPW Agriculture ressource naturelle et Environnement, AWAC , AVIQ"/>
    <s v="Remy S."/>
    <s v="Wallonie - SPW - DGO3"/>
    <m/>
    <x v="7"/>
    <m/>
  </r>
  <r>
    <n v="377"/>
    <s v="Eau : pollution, gestion, qualité, altération"/>
    <s v="produit phytopharmaceutique, qualité de l'eau"/>
    <s v="pesticide, pollution chimique, ressource en eau"/>
    <s v="Caractérisation géologique et hydrogéologique au droit de différents captages faisant l'objet de la cellule de diagnostic &quot;pesticide-captages&quot;"/>
    <m/>
    <m/>
    <s v="Projet"/>
    <s v="https://researchportal.unamur.be/fr/projects/caract%C3%A9risation-g%C3%A9ologique-et-hydrog%C3%A9ologique-au-droit-de-diff%C3%A9re"/>
    <n v="2012"/>
    <d v="2021-02-01T00:00:00"/>
    <s v="Hallet V."/>
    <x v="19"/>
    <s v="vincent.hallet@ulb.be"/>
    <s v="Université de Namur"/>
    <m/>
    <m/>
    <m/>
    <x v="11"/>
    <m/>
  </r>
  <r>
    <n v="378"/>
    <s v="Eau : pollution, gestion, qualité, altération"/>
    <s v="indicateur environnemental, produit phytopharmaceutique, qualité de l'eau"/>
    <s v="pesticide, pollution chimique, réduction, ressource en eau"/>
    <s v="Réduction des contaminations des eaux souterraines et des capatages en particulier par les pesticide (cellule d'intervention)"/>
    <m/>
    <m/>
    <s v="Projet - Articles"/>
    <s v="https://researchportal.unamur.be/fr/projects/geological-and-hydrogeological-characterization-of-well-fields-th"/>
    <n v="2007"/>
    <m/>
    <s v="Hallet V."/>
    <x v="19"/>
    <s v="vincent.hallet@unamur.be"/>
    <s v="Université de Namur"/>
    <s v="Capette L., Sorel A."/>
    <m/>
    <m/>
    <x v="18"/>
    <m/>
  </r>
  <r>
    <n v="379"/>
    <s v="Eau : pollution, gestion, qualité, altération"/>
    <s v="produit phytopharmaceutique, qualité de l'eau"/>
    <s v="pesticide, pollution chimique, ressource en eau"/>
    <s v="Caractérisation du contexte géologique et hydrogéologique au droit de différents captages dans le cadre d'une réduction des contaminations des eaux souterraines par les pesticide (Etude de faisabilité)"/>
    <m/>
    <m/>
    <s v="Projet"/>
    <s v="https://researchportal.unamur.be/fr/projects/hydrogeological-and-geological-caraterisation-around-well-field-c"/>
    <n v="2007"/>
    <n v="1"/>
    <s v="Hallet V."/>
    <x v="19"/>
    <s v="vincent.hallet@ulb.be"/>
    <s v="Université de Namur"/>
    <s v="Sorel A."/>
    <m/>
    <m/>
    <x v="11"/>
    <m/>
  </r>
  <r>
    <n v="380"/>
    <s v="Ingénierie agricole, développement d’outils"/>
    <s v="encadrement scientifique et technique, indicateur environnemental"/>
    <s v="bioinformatique, pollution chimique, télédétection spatiale"/>
    <s v="Exploitation des données de télédétection (satellitaires et aéroportées) dans le cadre de la mise à jour de l’inventaire des sites à réaménager"/>
    <s v="SAR"/>
    <s v="améliorer l'attractivité du tissu local et régional en redynamisant certains quartiers"/>
    <s v="Projet"/>
    <s v="https://www.issep.be/wp-content/uploads/Projet-SAR.pdf"/>
    <m/>
    <m/>
    <s v="Hallot E."/>
    <x v="5"/>
    <s v="e.hallot@issep.be"/>
    <s v="DAO - SPW, Cellule Géodonnées et Télédétection, Cellule Déchets &amp; Sites à risques - ISSeP"/>
    <m/>
    <s v="Wallonie - SPW - DGO4"/>
    <m/>
    <x v="7"/>
    <m/>
  </r>
  <r>
    <n v="381"/>
    <s v="Eau : pollution, gestion, qualité, altération"/>
    <s v="encadrement scientifique et technique, indicateur environnemental, OAD"/>
    <s v="gestion des sols, production agricole, technique agricole, télédétection spatiale"/>
    <s v="Programme d’Appui au Développement de l’Irrigation au Burkina Faso"/>
    <s v="PADI"/>
    <s v="Programme d’Appui au Développement de l’Irrigation au Burkina Faso"/>
    <s v="Projet"/>
    <s v="https://www.issep.be/wp-content/uploads/Projet-PADI.pdf"/>
    <n v="2011"/>
    <n v="11"/>
    <s v="Hallot E."/>
    <x v="5"/>
    <s v="e.hallot@issep.be"/>
    <s v="SPW Agriculture ressource naturelle et Environnement, DEMNA - SPW, EED - Argenco - Université de Liège, MAAH (Burkina Faso)"/>
    <m/>
    <s v="Fédération Wallonie-Bruxelles - WBI"/>
    <m/>
    <x v="7"/>
    <m/>
  </r>
  <r>
    <n v="382"/>
    <s v="Contrôle des maladies, gestion des ravageurs"/>
    <s v="contrôle des maladies, méthode alternative"/>
    <s v="bioagresseur, culture, lutte"/>
    <s v="Une nouvelle technologie de protection durable des arbres contre les insectes ravageurs : l’injection directe d’huiles essentielles"/>
    <s v="TREE-INJECTION"/>
    <s v="La création d’une nouvelle méthode de protection des arbres contre les insectes ravageurs"/>
    <s v="Projet"/>
    <s v="https://agriculture.wallonie.be/resultat-de-l-appel-recherche-2017"/>
    <n v="2017"/>
    <m/>
    <s v="Hance T."/>
    <x v="10"/>
    <m/>
    <s v="Université Catholique de Louvain"/>
    <m/>
    <s v="Wallonie - SPW Agriculture"/>
    <s v="Pommiers et Poiriers"/>
    <x v="8"/>
    <m/>
  </r>
  <r>
    <n v="383"/>
    <s v="Air : pollution, gestion, qualité, altération"/>
    <s v="impact sur la santé, qualité de l'air"/>
    <s v="pollution chimique, santé humaine, suivi environnemental"/>
    <s v="Outils transfrontaliers pour une gestion harmonisée de la qualité de l’air"/>
    <s v="TransfAIR"/>
    <s v="Elaborer des outils pour une information et une communication harmonisée vers les populations, Fournir une information compréhensible par tous, Susciter l’action et la réaction des citoyens dans le sens d’une amélioration de la qualité de l’air"/>
    <s v="Projet"/>
    <s v="https://www.issep.be/wp-content/uploads/Projet-TransfAIR.pdf"/>
    <n v="2019"/>
    <n v="2"/>
    <s v="Haouche L."/>
    <x v="5"/>
    <s v="l.haouche@issep.be"/>
    <s v="ISSeP, Atmo, AWAC, irCELine, Bruxelles environnement, EuroMétropole, SPW"/>
    <m/>
    <s v="CE - FEDER, Wallonie - SPW - DGO3, Wallonie - ISSeP"/>
    <m/>
    <x v="7"/>
    <m/>
  </r>
  <r>
    <n v="384"/>
    <s v="Ingénierie agricole, développement d’outils"/>
    <s v="encadrement scientifique et technique, indicateur environnemental"/>
    <s v="gestion des sols, territoire transfrontalier"/>
    <s v="Nouvelles ressources transfrontalières :vers une validation de scénario de valorisation de sédiments et autres matériaux"/>
    <s v="VALSE"/>
    <s v="Démonstration de la faisabilité de la réutilisation de matières et des bénéfices de l'économie circulaire."/>
    <s v="Projet"/>
    <s v="https://www.issep.be/wp-content/uploads/Projet-Valse.pdf"/>
    <n v="2016"/>
    <n v="4"/>
    <s v="Haouche L."/>
    <x v="5"/>
    <s v="l.haouche@issep.be"/>
    <s v="ISSeP, INERIS, brgm, VITO, ARMINS, CTP, SPW, vnf, Vlaanderen, SEDISOL, Université de Lille, IMT Lille Douai"/>
    <m/>
    <s v="CE - FEDER, Wallonie - SPW - DGO3, Wallonie - ISSeP"/>
    <m/>
    <x v="7"/>
    <m/>
  </r>
  <r>
    <n v="385"/>
    <s v="Eau : pollution, gestion, qualité, altération"/>
    <s v="détection, OAD"/>
    <s v="gestion des sols, gestion durable, pollution chimique"/>
    <s v="Gestion Durable des Sédiments Transfrontaliers"/>
    <s v="GeDSeT "/>
    <s v="Développer d’un outil d’aide à la décision à destination des gestionnaires des sédiments de voies d’eau"/>
    <s v="Projet"/>
    <s v="https://www.issep.be/gedset/"/>
    <n v="2008"/>
    <n v="5"/>
    <s v="Haouche L."/>
    <x v="5"/>
    <s v="claire.alary@mines-douai.fr"/>
    <s v=" ISSeP, CTP, EMD, BRGM, INERIS"/>
    <s v="Alary C., Mossmann R. J., Bréquel H., Gaucher R."/>
    <s v="CE - FEDER - INTERREG - FWVL"/>
    <m/>
    <x v="7"/>
    <m/>
  </r>
  <r>
    <n v="386"/>
    <s v="Sol et fertilisation : pollution, gestion, qualité, fertilisation, altération"/>
    <s v="diagnostic"/>
    <s v="gestion des sols, gestion durable, territoire transfrontalier"/>
    <s v="Amélioration transfrontalière de la prévention et de la gestion des risques du sous-sol engendrés par les terrains sous-cavés"/>
    <s v="RISSC"/>
    <s v="amélioration et la mise à disposition d’outils en matière de sécurité, d’aménagement du territoire, tant en prévention qu'en gestion d'incidents"/>
    <s v="Projet"/>
    <s v="https://www.issep.be/wp-content/uploads/Projet-RISSC.pdf"/>
    <n v="2018"/>
    <n v="2"/>
    <s v="Haouche L."/>
    <x v="5"/>
    <s v="l.haouche@issep.be"/>
    <s v="Université de Mons, INERIS, Cerema Université de Lille, acm, SPW"/>
    <s v="Kheffi A."/>
    <s v="CE - FEDER - INTERREG - FWVL"/>
    <m/>
    <x v="7"/>
    <m/>
  </r>
  <r>
    <n v="387"/>
    <s v="Ingénierie agricole, développement d’outils"/>
    <s v="agriculture conventionnelle, bonne pratique agricole, fertilisation"/>
    <s v="gestion des sols, lutte biologique, technique agricole"/>
    <s v="Comment les pratiques agricoles influencent-elles la mycorhization du froment ? -  Projet MicroSoilSystem"/>
    <m/>
    <s v="Dégager les facteurs agronomiques favorables et défavorables à la mycorhization. "/>
    <s v="Projet"/>
    <s v="https://www.cra.wallonie.be/fr/la-recherche-en-agriculture-biologique-au-cra-w"/>
    <n v="2015"/>
    <n v="5"/>
    <s v="Hardy B."/>
    <x v="0"/>
    <s v="b.hardy@cra.wallonie.be"/>
    <s v="CRA-W"/>
    <s v="Morelle M., Huyghebaert B."/>
    <s v="CE - Horizon 2020"/>
    <s v="Céréales"/>
    <x v="0"/>
    <m/>
  </r>
  <r>
    <n v="388"/>
    <s v="Sol et fertilisation : pollution, gestion, qualité, fertilisation, altération"/>
    <s v="agriculture biologique, OAD"/>
    <s v="bioinformatique, gestion des sols"/>
    <s v="Suivi à long terme de la fertilité des sols des plateformes d’essai en agriculture biologique "/>
    <m/>
    <s v="Evaluer les effets de pratiques de gestion différenciées sur la fertilité des sols en termes de qualité physicochimique, de teneur en matière organique, de biodiversité et d’état sanitaire"/>
    <s v="Projet"/>
    <s v="https://www.cra.wallonie.be/fr/la-recherche-en-agriculture-biologique-au-cra-w"/>
    <n v="2015"/>
    <n v="5"/>
    <s v="Hardy B."/>
    <x v="0"/>
    <s v="b.hardy@cra.wallonie.be"/>
    <s v="CRA-W"/>
    <s v="-"/>
    <s v="CE - Horizon 2020"/>
    <m/>
    <x v="0"/>
    <m/>
  </r>
  <r>
    <n v="389"/>
    <s v="Sol et fertilisation : pollution, gestion, qualité, fertilisation, altération"/>
    <s v="agriculture biologique, fertilisation"/>
    <s v="gestion des sols"/>
    <s v="Suivi du statut et du potentiel de fourniture en azote pour des situations de référence en AB"/>
    <m/>
    <s v="Suiver la fertilité azotée pour des cultures de céréales, de légumes et de pommiers"/>
    <s v="Projet"/>
    <s v="https://www.cra.wallonie.be/fr/la-recherche-en-agriculture-biologique-au-cra-w"/>
    <n v="2015"/>
    <n v="5"/>
    <s v="Hardy B."/>
    <x v="0"/>
    <s v="b.hardy@cra.wallonie.be"/>
    <s v="CRA-W"/>
    <s v="Godden B., Abras M."/>
    <s v="CE - Horizon 2020"/>
    <s v="CéréaleS et Pommiers"/>
    <x v="0"/>
    <m/>
  </r>
  <r>
    <n v="390"/>
    <s v="Législation"/>
    <s v="agriculture conventionnelle, fertilisation"/>
    <s v="culture, technique agricole"/>
    <s v="Cultures maraîchères après destruction de prairies permanentes : rappel de la législation et bonnes pratiques agronomiques"/>
    <m/>
    <m/>
    <s v="Actes de colloques"/>
    <s v="https://www.cra.wallonie.be/fr/cultures-maraicheres-apres-destruction-de-prairies-permanentes-rappel-de-la-legislation-et-bonnes-pratiques-agronomiques-2018"/>
    <n v="2018"/>
    <n v="1"/>
    <s v="Hardy B."/>
    <x v="0"/>
    <s v="b.hardy@cra.wallonie.be"/>
    <s v="CRA-W"/>
    <s v="Godden B."/>
    <m/>
    <m/>
    <x v="0"/>
    <m/>
  </r>
  <r>
    <n v="391"/>
    <s v="Gestion agricole"/>
    <s v="agriculture conventionnelle, indicateur environnemental"/>
    <s v="culture, technique agricole"/>
    <s v="Cultures maraîchères après destruction de prairies permanentes: risques environnementaux et intérêts agronomiques"/>
    <m/>
    <m/>
    <s v="Articles"/>
    <s v="https://www.cra.wallonie.be/fr/cultures-maraicheres-apres-destruction-de-prairies-permanentes-risques-environnementaux-et-interets-agronomiques-2018"/>
    <n v="2018"/>
    <n v="1"/>
    <s v="Hardy B."/>
    <x v="0"/>
    <s v="b.hardy@cra.wallonie.be"/>
    <s v="CRA-W"/>
    <s v="Jamar L., Godden B."/>
    <m/>
    <m/>
    <x v="0"/>
    <m/>
  </r>
  <r>
    <n v="392"/>
    <s v="Gestion agricole"/>
    <s v="agriculture conventionnelle, indicateur environnemental"/>
    <s v="suivi environnemental, technique agricole"/>
    <s v="Implantation de cultures de légumes après prairie permanente : risques environnementaux et intérêts agronomiques"/>
    <m/>
    <m/>
    <s v="Articles"/>
    <s v="https://www.cra.wallonie.be/fr/implantation-de-cultures-de-legumes-apres-prairie-permanente-risques-environnementaux-et-interets-agronomiques-2018"/>
    <n v="2018"/>
    <n v="1"/>
    <s v="Hardy B."/>
    <x v="0"/>
    <s v="b.hardy@cra.wallonie.be"/>
    <s v="CRA-W"/>
    <s v="Godden B."/>
    <m/>
    <m/>
    <x v="0"/>
    <m/>
  </r>
  <r>
    <n v="393"/>
    <s v="Sol et fertilisation : pollution, gestion, qualité, fertilisation, altération"/>
    <s v="agriculture conventionnelle, fertilisation"/>
    <s v="gestion agricole, gestion des sols"/>
    <s v="La gestion des matières organiques du sol : un levier pour la fertilité et le climat"/>
    <m/>
    <m/>
    <s v="Actes de colloques"/>
    <s v="https://www.cra.wallonie.be/fr/la-gestion-des-matieres-organiques-du-sol-un-levier-pour-la-fertilite-et-le-climat-2019"/>
    <n v="2019"/>
    <n v="1"/>
    <s v="Hardy B."/>
    <x v="0"/>
    <s v="b.hardy@cra.wallonie.be"/>
    <s v="CRA-W"/>
    <s v="-"/>
    <m/>
    <m/>
    <x v="0"/>
    <m/>
  </r>
  <r>
    <n v="394"/>
    <s v="Sol et fertilisation : pollution, gestion, qualité, fertilisation, altération"/>
    <s v="agriculture biologique, fertilisation"/>
    <s v="gestion agricole, gestion des sols"/>
    <s v="Statut organique et potentiel de minéralisation du carbone et de l’azote des sols en agriculture biologique - 2019"/>
    <m/>
    <m/>
    <s v="Articles"/>
    <s v="https://www.cra.wallonie.be/fr/statut-organique-et-potentiel-de-mineralisation-du-carbone-et-de-lazote-des-sols-en-agriculture-biologique-2019"/>
    <n v="2019"/>
    <n v="1"/>
    <s v="Hardy B."/>
    <x v="0"/>
    <s v="b.hardy@cra.wallonie.be"/>
    <s v="CRA-W"/>
    <s v="-"/>
    <m/>
    <m/>
    <x v="0"/>
    <m/>
  </r>
  <r>
    <n v="395"/>
    <s v="Sol et fertilisation : pollution, gestion, qualité, fertilisation, altération"/>
    <s v="agriculture biologique, fertilisation"/>
    <s v="gestion agricole, gestion des sols"/>
    <s v="The Long-Term Effect of Biochar on Soil Microbial Abundance, Activity and Community Structure Is Overwritten by Land Management"/>
    <m/>
    <m/>
    <s v="Articles"/>
    <s v="https://www.cra.wallonie.be/fr/the-long-term-effect-of-biochar-on-soil-microbial-abundance-activity-and-community-structure-is-overwritten-by-land-management-2019"/>
    <n v="2019"/>
    <n v="1"/>
    <s v="Hardy B."/>
    <x v="0"/>
    <s v="b.hardy@cra.wallonie.be"/>
    <s v="CRA-W"/>
    <s v="Sleutel S., Dufey J. E., Cornelis J. T."/>
    <m/>
    <m/>
    <x v="0"/>
    <m/>
  </r>
  <r>
    <n v="396"/>
    <s v="Ecotoxicologie"/>
    <s v="encadrement scientifique et technique, pollinisateur, produit phytopharmaceutique"/>
    <s v="auxiliaire des cultures, pesticide, pollution chimique, qualité nutritionnelle"/>
    <s v="Evaluation du risque, pour les abeilles, de l’exposition aux pesticide systémiques et aux stress nutritionnels via le pollen"/>
    <s v="PolBEES"/>
    <s v="Evaluation du risque, pour les abeilles, de l’exposition aux pesticide systémiques et aux stress nutritionnels via le pollen"/>
    <s v="Projet"/>
    <s v="https://www.cra.wallonie.be/fr/polbees"/>
    <n v="2017"/>
    <n v="3"/>
    <s v="Hautier L."/>
    <x v="0"/>
    <s v="l.hautier@cra.wallonie.be"/>
    <s v="CRA-W, CARI, Université de Namur, Université Libre de Bruxelles"/>
    <s v="San Martin G., Mingeot D., Dubois B., Delvaux A., Rousseau G., Mauro S., Gofflot S., Fumière O., Janssen E., Bruneau E, Simon N., Renard P., Arnould T., Vereecken N., Pigeon O."/>
    <s v="Wallonie - CRA-W"/>
    <m/>
    <x v="0"/>
    <m/>
  </r>
  <r>
    <n v="397"/>
    <s v="Contrôle des maladies, gestion des ravageurs"/>
    <s v="contrôle des maladies, résistance variétale"/>
    <s v="bioagresseur, production agricole, ressource génétique, technique agricole"/>
    <s v="Actualités en ravageurs – Saison 2015 : attaque et dégâts de cécidomyie orange du blé."/>
    <m/>
    <m/>
    <s v="Actes de colloques"/>
    <s v="https://www.cra.wallonie.be/fr/actualites-en-ravageurs-saison-2015-attaque-et-degats-de-cecidomyie-orange-du-ble-2015"/>
    <n v="2015"/>
    <n v="1"/>
    <s v="Hautier L."/>
    <x v="0"/>
    <s v="l.hautier@cra.wallonie.be"/>
    <s v="CRA-W"/>
    <s v="Chavalle S., De Proft M. "/>
    <m/>
    <s v="Céréales"/>
    <x v="0"/>
    <m/>
  </r>
  <r>
    <n v="398"/>
    <s v="Ecotoxicologie"/>
    <s v="pollinisateur"/>
    <s v="auxiliaire des cultures, pesticide, pollution chimique, qualité nutritionnelle"/>
    <s v="BEESYN"/>
    <s v="BEESYN"/>
    <s v="Mettre en place les meilleures pratiques pour la surveillance de l'exposition des abeilles aux pesticide"/>
    <s v="Projet"/>
    <s v="https://www.cra.wallonie.be/fr/beesyn"/>
    <n v="2018"/>
    <n v="2"/>
    <s v="Hautier L."/>
    <x v="0"/>
    <s v="l.hautier@cra.wallonie.be"/>
    <s v="CRA-W, Université de Gent"/>
    <s v="San Martin G. "/>
    <m/>
    <m/>
    <x v="0"/>
    <m/>
  </r>
  <r>
    <n v="399"/>
    <s v="Biodiversité"/>
    <s v="protection phytosanitaire"/>
    <s v="auxiliaire des cultures, pesticide, qualité nutritionnelle"/>
    <s v="Les légumineuses fourragères, une ressource de choix pour les pollinisateur"/>
    <m/>
    <m/>
    <s v="Articles"/>
    <s v="https://www.cra.wallonie.be/fr/les-legumineuses-fourrageres-une-ressource-de-choix-pour-les-pollinisateur-2016"/>
    <n v="2016"/>
    <n v="1"/>
    <s v="Hautier L."/>
    <x v="0"/>
    <s v="l.hautier@cra.wallonie.be"/>
    <s v="CRA-W"/>
    <s v="Hainaut H., Vereecken N."/>
    <m/>
    <m/>
    <x v="0"/>
    <m/>
  </r>
  <r>
    <n v="400"/>
    <s v="Epidémiologie, phytopathologie"/>
    <s v="lutte intégrée, protection phytosanitaire"/>
    <s v="impact, protection des cultures, sélection variétale"/>
    <s v="Protection des plantes en agriculture biologique. Coup d'oeil sur les nuisibles identifiés... et les méthodes de lutte mobilisées"/>
    <m/>
    <s v="recenser les poblèmes de santé des plantes les plus gênants et les techniques et  pratiques développées pour en réduire l'impact"/>
    <s v="Articles"/>
    <s v="https://www.cra.wallonie.be/fr/protection-des-plantes-en-agriculture-biologique-coup-doeil-sur-les-nuisibles-identifies-et-les-methodes-de-lutte-mobilisees-2015"/>
    <n v="2015"/>
    <n v="1"/>
    <s v="Hautier L."/>
    <x v="0"/>
    <s v="l.hautier@cra.wallonie.be"/>
    <s v="CRA-W"/>
    <s v="-"/>
    <m/>
    <m/>
    <x v="0"/>
    <m/>
  </r>
  <r>
    <n v="401"/>
    <s v="Industrie agroalimentaire (production, rendement, déchet) "/>
    <s v="agriculture biologique"/>
    <s v="technique agricole"/>
    <s v="Encyclopédie pratique de la pomme de terre "/>
    <m/>
    <s v="Révèle les multiples facettes du développement de la culture, de son utilisation_x000a_sous tous les climats et dans les divers systèmes_x000a_de production, de la culture vivrière à la_x000a_production intensive de produits transformés"/>
    <s v="Livres / Manuels"/>
    <s v="http://fiwap.be/publimat/encyclopedie-pratique-de-la-pomme-de-terre/"/>
    <n v="2020"/>
    <m/>
    <s v="Haverkort A. J."/>
    <x v="35"/>
    <s v=" info@fiwap.be"/>
    <s v="FIWAP, éditions Aardappelwereld, INRA - fr"/>
    <s v="Chatot C., Anton J."/>
    <s v="CERTIS Europe"/>
    <s v="Pomme de terre"/>
    <x v="15"/>
    <m/>
  </r>
  <r>
    <n v="402"/>
    <s v="Eau : pollution, gestion, qualité, altération"/>
    <s v="OAD, qualité de l'eau"/>
    <s v="pesticide, pollution chimique"/>
    <s v="La Cellule diagnostic Pesticide Captage: un outil pour la protection des captages d’eau potable."/>
    <s v="CDPC"/>
    <s v="Déterminer les origines possibles du transfert des PPP vers la ressource en eau."/>
    <s v="Projet - Articles"/>
    <s v="https://www.cra.wallonie.be/fr/cdpc-cellule-diagnostic-pesticide-captage"/>
    <n v="2018"/>
    <n v="1"/>
    <s v="Hawotte F."/>
    <x v="0"/>
    <s v="f.hawotte@cra.wallonie.be"/>
    <s v="Cellule diagnostic Pesticide Captage, SPGE, CRA-W, PROTECT'eau asbl, Université de Liège, Université de Namur, Producteurs d'eau"/>
    <s v="Weickmans B., Huyghebaert B."/>
    <s v="Wallonie - CRA-W, Wallonie - SPGE"/>
    <m/>
    <x v="0"/>
    <m/>
  </r>
  <r>
    <n v="403"/>
    <s v="Gestion agricole"/>
    <s v="bonne pratique agricole, diagnostic"/>
    <s v="gestion durable, technique agricole"/>
    <s v="Déroulement de la saison culturale 2019-2020 - Livre Blanc Céréales 2020"/>
    <m/>
    <m/>
    <s v="Rapports"/>
    <s v="https://www.livre-blanc-cereales.be/wp-content/uploads/2020/09/2-LBsept20-D%C3%A9roulement-de-la-saison-2019-2020.pdf"/>
    <n v="2019"/>
    <n v="2"/>
    <s v="Heens B."/>
    <x v="7"/>
    <m/>
    <s v="CRA-W, CPL Végémar, Gembloux Agro Bio-Tech - Université de Liège, Province de Hainaut, Carah asbl"/>
    <s v="Jacquemin G., Mahieu O., Meza R., Eylenbosch D., Blanchard R. "/>
    <s v="Wallonie"/>
    <s v="Céréales"/>
    <x v="6"/>
    <m/>
  </r>
  <r>
    <n v="404"/>
    <s v="Ingénierie agricole, développement d’outils"/>
    <s v="agriculture conventionnelle, essai variétal"/>
    <s v="production agricole, protection des cultures, sélection variétale"/>
    <s v="Variétés de froment et recommandations - Livre Blanc Céréales 2020"/>
    <m/>
    <s v="Elaboration de la liste des variétés recommandées"/>
    <s v="Rapports"/>
    <s v="https://www.livre-blanc-cereales.be/wp-content/uploads/2020/09/7-LBsept20-Vari%C3%A9t%C3%A9s-froment.pdf"/>
    <n v="2019"/>
    <n v="2"/>
    <s v="Heens B."/>
    <x v="7"/>
    <m/>
    <s v="CRA-W, CPL Végémar, Gembloux Agro Bio-Tech - Université de Liège, Province de Hainaut, Carah asbl"/>
    <s v=" Jacquemin G., Mahieu O., Meza R., EylenboschD., Blanchard R."/>
    <s v="Wallonie"/>
    <s v="Céréales"/>
    <x v="6"/>
    <m/>
  </r>
  <r>
    <n v="405"/>
    <s v="Recherche fondamentale"/>
    <s v="encadrement scientifique et technique, essai variétal, OAD"/>
    <s v="chromatographie, croissance des plantes, qualité nutritionnelle, stress abiotique, suivi environnemental"/>
    <s v="impact des stress sur les échanges de composés organiques volatils biogéniques entre des cultures et l'atmosphère"/>
    <s v="CROSTVOC"/>
    <s v="Qualifier, Quantifier, Comprendre les mécanismes des échanges de COVB de ces cultures et Evaluer la capacité des modèles d’up-scaling à reproduire les échanges observés"/>
    <s v="Projet - Thèses / Mémoires"/>
    <s v="https://orbi.uliege.be/handle/2268/229634"/>
    <n v="2013"/>
    <n v="4"/>
    <s v="Heinesch B."/>
    <x v="7"/>
    <s v="Bernard.Heinesch@uliege.be"/>
    <s v="Gembloux Agro Bio-Tech - Université de Liège,  groupe de spectrométrie de masse de l’Institut d’Aéronomie Spatiale"/>
    <s v="Bachy A., Aubinet M., Bodson B., Amelynck C., Delaplace P."/>
    <s v="FRS - FNRS, Wallonie"/>
    <s v="Céréales, Maïs"/>
    <x v="9"/>
    <m/>
  </r>
  <r>
    <n v="406"/>
    <s v="Gestion agricole"/>
    <s v="bonne pratique agricole, protection phytosanitaire"/>
    <s v="protection des cultures, technique agricole"/>
    <s v="Comment maîtriser les risques de contamination liès au stockage des céréales en ferme"/>
    <m/>
    <s v="                                       "/>
    <s v="Articles"/>
    <s v="https://www.cra.wallonie.be/en/comment-maitriser-les-risques-de-contamination-lies-au-stockage-des-cereales-en-ferme-2016"/>
    <n v="2016"/>
    <n v="1"/>
    <s v="Hellin F."/>
    <x v="0"/>
    <s v="g.sinnaeve@cra.wallonie.be"/>
    <s v="CRA-W"/>
    <s v="Sinnaeve G., Gofflot S."/>
    <m/>
    <m/>
    <x v="0"/>
    <m/>
  </r>
  <r>
    <n v="407"/>
    <s v="Eau : pollution, gestion, qualité, altération"/>
    <s v="indicateur environnemental, qualité de l'eau"/>
    <s v="pesticide, pollution chimique, ressource en eau"/>
    <s v="Empreinte environnementale des prairies: quelle gestion afin de limiter les fruites d'azote vers l'environnement"/>
    <s v="EMVI-PRAI"/>
    <s v="les risques de fuite d’azote vers les nappes."/>
    <s v="Projet"/>
    <s v="https://www.cra.wallonie.be/fr/emvi-prai"/>
    <n v="2014"/>
    <n v="6"/>
    <s v="Hennart S."/>
    <x v="0"/>
    <s v="s.hennart@cra.wallonie.be"/>
    <s v="CRA-W"/>
    <s v="Decruyenaere V., Chartier M., Montfort E., Froidmont E., Reuter V., Ducat N., Hennart S., Stilmant D., Planchon V., Seutin Y., Lambert A., Pirson J., Pittie R., Pittie D."/>
    <s v="Wallonie - CRA-W"/>
    <m/>
    <x v="0"/>
    <m/>
  </r>
  <r>
    <n v="408"/>
    <s v="Technique de lutte alternative"/>
    <s v="contrôle des maladies, protection phytosanitaire"/>
    <s v="bioagresseur, lutte, pesticide, protection des cultures"/>
    <s v="Protection intégrée des semis et des jeunes emblavures - 2016"/>
    <m/>
    <m/>
    <s v="Actes de colloques"/>
    <s v="https://www.cra.wallonie.be/fr/protection-integree-des-semis-et-des-jeunes-emblavures-2016"/>
    <n v="2016"/>
    <n v="1"/>
    <s v="Henriet F."/>
    <x v="0"/>
    <m/>
    <s v="CRA-W"/>
    <s v="Chavalle S., Bataille C., Hautier L., Bertel X., De Proft M."/>
    <m/>
    <s v="Céréales"/>
    <x v="0"/>
    <m/>
  </r>
  <r>
    <n v="409"/>
    <s v="Technique de lutte alternative"/>
    <s v="contrôle des maladies, protection phytosanitaire"/>
    <s v="bioagresseur, lutte, pesticide, protection des cultures"/>
    <s v="Protection intégrée des semis et des jeunes emblavures - 2017"/>
    <m/>
    <m/>
    <s v="Actes de colloques"/>
    <s v="https://www.cra.wallonie.be/fr/protection-integree-des-semis-et-des-jeunes-emblavures-2017"/>
    <n v="2017"/>
    <n v="1"/>
    <s v="Henriet F."/>
    <x v="0"/>
    <m/>
    <s v="CRA-W"/>
    <s v="Chavalle S., Bataille C., Hautier L., Bertel X., De Proft M."/>
    <m/>
    <s v="Céréales"/>
    <x v="0"/>
    <m/>
  </r>
  <r>
    <n v="410"/>
    <s v="Eau : pollution, gestion, qualité, altération"/>
    <s v="méthode alternative, produit phytopharmaceutique, qualité de l'eau"/>
    <s v="pesticide, ressource en eau, technique agricole"/>
    <s v="Protection de la ressource en eau -   Projet Pratiques agronomiques innovantes"/>
    <s v="SERVEAU"/>
    <s v="Valorisation des couverts d'intercultures par les ovins en vue de protéger la qualité des ressources en eau potabilisable via un meilleur recyclage de l'azote et une réduction de l'utilisation de pesticide."/>
    <s v="Projet"/>
    <s v="https://www.cra.wallonie.be/fr/serveau"/>
    <n v="2019"/>
    <n v="2"/>
    <s v="Herremans S."/>
    <x v="0"/>
    <s v="s.herremans@cra.wallonie.be"/>
    <s v="Université Catholique de Louvain, SoCoPro asbl, inbw, ValBiom asbl, Natagriwal asbl, CIPF asbl"/>
    <s v="Huyghebaert B."/>
    <s v="Wallonie - SPGE"/>
    <m/>
    <x v="19"/>
    <m/>
  </r>
  <r>
    <n v="411"/>
    <s v="Technique de lutte alternative"/>
    <s v="lutte intégrée"/>
    <s v="analyse physico-chimique, technique agricole"/>
    <s v="Comparison of two laboratory-scale ensiling methods to assess effect of reducing sugars"/>
    <m/>
    <m/>
    <s v="Actes de colloques"/>
    <s v="https://www.cra.wallonie.be/fr/comparison-of-two-laboratory-scale-ensiling-methods-to-assess-effect-of-reducing-sugars-2017"/>
    <n v="2017"/>
    <n v="1"/>
    <s v="Herremans S."/>
    <x v="0"/>
    <s v="s.herremans@cra.wallonie.be"/>
    <s v="CRA-W"/>
    <s v="Decruyenaere V., Beckers Y., Froidmont E."/>
    <m/>
    <m/>
    <x v="0"/>
    <m/>
  </r>
  <r>
    <n v="412"/>
    <s v="Gestion agricole"/>
    <s v="fertilisation"/>
    <s v="analyse physico-chimique, technique agricole"/>
    <s v="Innovative silage additives to reduce proteolysis in the silo"/>
    <m/>
    <s v="Identifier les additifs capables de réduire les pertes dans le silo et potentiellement efficaces pour améliorer l'efficacité de l'ensilage."/>
    <s v="Actes de colloques"/>
    <s v="https://www.cra.wallonie.be/fr/innovative-silage-additives-to-reduce-proteolysis-in-the-silo-2017"/>
    <n v="2017"/>
    <n v="1"/>
    <s v="Herremans S."/>
    <x v="0"/>
    <s v="s.herremans@cra.wallonie.be"/>
    <s v="CRA-W"/>
    <s v="Decruyenaere V., Beckers Y., Froidmont E."/>
    <m/>
    <m/>
    <x v="0"/>
    <m/>
  </r>
  <r>
    <n v="413"/>
    <s v="Technique de lutte alternative"/>
    <s v="résistance variétale"/>
    <s v="culture expérimentale, qualité nutritionnelle"/>
    <s v="Les cultures dérobées : des fourrages de qualité nutritive intéressante"/>
    <m/>
    <m/>
    <s v="Articles"/>
    <s v="https://www.cra.wallonie.be/fr/les-cultures-derobees-des-fourrages-de-qualite-nutritive-interessante-2018"/>
    <n v="2018"/>
    <n v="1"/>
    <s v="Herremans S."/>
    <x v="0"/>
    <s v="s.herremans@cra.wallonie.be"/>
    <s v="CRA-W"/>
    <s v="Férard A., Wyss U., Maxin G."/>
    <m/>
    <m/>
    <x v="0"/>
    <m/>
  </r>
  <r>
    <n v="414"/>
    <s v="Recherche fondamentale"/>
    <s v="encadrement scientifique et technique, protection phytosanitaire"/>
    <s v="analyse physico-chimique, biostatistique"/>
    <s v="Oak or chestnut tannin dose responses on silage pH, proteolysis and in?vitro digestibility in laboratory-scale silos"/>
    <m/>
    <s v="Étudier les effets dose d’extraits de tannin de chêne (OTE) et de châtaignier (CTE) sur la composition chimique et la conservation d’ensilage d’herbe. "/>
    <s v="Articles"/>
    <s v="https://www.cra.wallonie.be/fr/oak-or-chestnut-tannin-dose-responses-on-silage-ph-proteolysis-and-invitro-digestibility-in-laboratory-scale-silos-2019"/>
    <n v="2019"/>
    <n v="1"/>
    <s v="Herremans S."/>
    <x v="0"/>
    <s v="s.herremans@cra.wallonie.be"/>
    <s v="CRA-W"/>
    <s v="Decruyenaere V., Beckers Y., Froidmont E."/>
    <m/>
    <s v="Chataigne"/>
    <x v="0"/>
    <s v="_x0009_https://doi.org/10.25518/1780-4507.17914"/>
  </r>
  <r>
    <n v="415"/>
    <s v="Technique de lutte alternative"/>
    <s v="résistance variétale"/>
    <s v="analyse physico-chimique, qualité nutritionnelle"/>
    <s v="Que vaut un ensilage de CIPAN fourragère ?"/>
    <m/>
    <m/>
    <s v="Actes de colloques"/>
    <s v="https://www.cra.wallonie.be/fr/que-vaut-un-ensilage-de-cipan-fourragere-2016"/>
    <n v="2016"/>
    <n v="1"/>
    <s v="Herremans S."/>
    <x v="0"/>
    <s v="s.herremans@cra.wallonie.be"/>
    <s v="CRA-W"/>
    <s v="Mathieux S., Decruyenaere V., Froidmont E."/>
    <m/>
    <m/>
    <x v="0"/>
    <m/>
  </r>
  <r>
    <n v="416"/>
    <s v="Recherche statistique, bioinformatique"/>
    <s v="agriculture biologique, encadrement scientifique et technique"/>
    <s v="culture, bioinformatique"/>
    <s v="EBIO-Network: a web-based platform for knowledge sharing on functional agrobiodiversity in organic apple production."/>
    <s v="CoreOrganic plus EcoOrchard"/>
    <s v="Fournir des informations techniques sur la manière de créer, de conserver et d'évaluer l'agrobiodiversité fonctionnelle (FAB) dans la production de pommes"/>
    <s v="Projet - Actes de colloques"/>
    <s v="https://www.cra.wallonie.be/fr/ebio-network-a-web-based-platform-for-knowledge-sharing-on-functional-agrobiodiversity-in-organic-apple-production-2016"/>
    <n v="2016"/>
    <n v="1"/>
    <s v="Herz A."/>
    <x v="0"/>
    <m/>
    <s v="CRA-W"/>
    <s v="Matray S., Sharifova H., Wolck A., Sigsgaard L., Penvern S., Fernique S., Tchamitchian M., Warlop F., Pfiffner L., Kelderer M., Kruzynska D., Jamar L., Porcel M."/>
    <m/>
    <s v="Pommiers"/>
    <x v="0"/>
    <m/>
  </r>
  <r>
    <n v="417"/>
    <s v="Sol et fertilisation : pollution, gestion, qualité, fertilisation, altération"/>
    <s v="bonne pratique agricole, méthode alternative, protection phytosanitaire"/>
    <s v="gestion des sols, gestion durable, impact socio-économique, production agricole"/>
    <s v="Soil Care for profitable and sustainable crop production in Europe."/>
    <s v="SoilCare"/>
    <s v="identifier et évaluer des systèmes de culture prometteurs pour l'amélioration des sols et des techniques agronomiques qui augmentent la rentabilité et la durabilité de l'agriculture à travers l'Europe. "/>
    <s v="Projet"/>
    <s v="https://www.soilcare-project.eu/"/>
    <n v="2016"/>
    <n v="5"/>
    <s v="Hessel R."/>
    <x v="39"/>
    <s v="rudi.hessel@wur.nl"/>
    <s v="Wageningen Research, Newcastle University, Katholieke Universiteit Leuven, University of Gloucestershire, University Hohenheim, Research Institute for Knowledge Systems, Technical University of Crete, Joint Research Centre, University of Bern, Milieu LTD, Norwegian Institute of Bioeconomy Research, Bodemkundige Dienst van België, Aarhus University, Game &amp; Wildlife Conservation Trust, Teagasc, Escola Superior Agrária de Coimbra, Institutul National de Cercetare-Dezvoltare pentru Pedologie, Agrochimie si Protectia Mediului, University of Padova, Institute of Agrophysics of the Polish Academy of Sciences, Wageningen University, University of Pannonia, Swedish University of Agricultural Sciences, Agro Intelligence Aps., Crop Research Institute, University of Almeria, Fédération Régionale des Agrobiologistes de Bretagne, Scienceview Media"/>
    <s v="Van Den Elsen E., Verzandvoort S., Assinck F., Van Kleef L."/>
    <s v="CE - Horizon 2020"/>
    <m/>
    <x v="2"/>
    <s v="DLO-ALTERRA, NL. "/>
  </r>
  <r>
    <n v="418"/>
    <s v="Ingénierie agricole, développement d’outils"/>
    <s v="essai variétal, lutte intégrée"/>
    <s v="culture, résistance, sélection variétale"/>
    <s v="les gènes de croissance en maîs"/>
    <s v="PLANTBIOTECHNOLOGIE"/>
    <s v="Créer de nouvelles variétes plus résistantes aux différents stress qu'elles vont devoir affronter dans le futur"/>
    <s v="Articles"/>
    <m/>
    <m/>
    <m/>
    <s v="Hilde N."/>
    <x v="40"/>
    <m/>
    <s v="VIB"/>
    <s v="-"/>
    <m/>
    <s v="Maïs"/>
    <x v="15"/>
    <m/>
  </r>
  <r>
    <n v="419"/>
    <s v="Recherche fondamentale"/>
    <s v="encadrement scientifique et technique"/>
    <s v="ressource génétique"/>
    <s v="DNA Barcoding applied to authentication of food and feed products"/>
    <m/>
    <s v="To analyse a large set of samples including 35 mixtures of plant DNA and 13 real-world food and feed samples with three barcodes (ndhJ, UP1-ITS2 and rbcL) on Illumina HiSeq"/>
    <s v="Actes de colloques"/>
    <s v="https://www.cra.wallonie.be/en/dna-barcoding-applied-to-authentication-of-food-and-feed-products-2019"/>
    <n v="2019"/>
    <n v="1"/>
    <s v="Hulin J."/>
    <x v="0"/>
    <m/>
    <s v="CRA-W"/>
    <s v="Berben G., Janssen E., Debode F."/>
    <m/>
    <m/>
    <x v="0"/>
    <m/>
  </r>
  <r>
    <n v="420"/>
    <s v="Sol et fertilisation : pollution, gestion, qualité, fertilisation, altération"/>
    <s v="encadrement scientifique et technique, méthode alternative"/>
    <s v="gestion des sols, gestion durable, sécurité alimentaire"/>
    <s v="EJP SOIL"/>
    <s v="EJP SOIL"/>
    <s v="développer des connaissances, des outils et une communauté de recherche intégrée afin de favoriser une gestion durable des sols agricoles qui soit intelligente du point de vue climatique"/>
    <s v="Projet"/>
    <s v="https://ejpsoil.eu/"/>
    <n v="2020"/>
    <n v="3"/>
    <s v="Huyghebaert B."/>
    <x v="0"/>
    <s v="b.huyghebaert@cra.wallonie.be"/>
    <s v="INRA - Fr, WR-nl, BIOS - Au, EV-ILVO - Be, CRA-W, CZU - Cz, AU - Dk, EMU - Ee, LUKE - Fi, THUENEN - De, Julich - De, AGRAR.MTA - Hu, Teagasc - Ie, CREA - It, UL - lv, LAMMC - It, NIBIO - No, IUNG - Pl, INIAV - Pt, NPPC - Sk, UL.BF - Si, INIA - Es, SLU - Se, AGS - Ch, TAGEM - Tr, AFBI - Uk"/>
    <s v="Chenu C., Visser S., Zechmeister-Boltenstern S., Ruysschaert G., Boruvka L., Juhl Munkholm L., Astover A., Borchard N., Don A., Breuer C., Bkacsi Z., Wall D., Napoli R., Kasparinskis R., Kadziuliene Ms Z., Rasse D., Smerczak B., Da Conceicao Goncalves M., Peskovicova D., Grcman H., Rodriguez-Valinh E., Hermann A., Garland G., Madenoglu S., Fornara D."/>
    <s v="CE - Horizon 2020"/>
    <m/>
    <x v="2"/>
    <m/>
  </r>
  <r>
    <n v="421"/>
    <s v="Eau : pollution, gestion, qualité, altération"/>
    <s v="qualité de l'eau"/>
    <s v="pesticide, pollution chimique, ressource en eau"/>
    <s v="PESTISOL"/>
    <s v="PESTISOL"/>
    <s v="Étude de l’impact des pratiques agricoles sur la contamination de la ressource en eau par les produits de protection des plantes"/>
    <s v="Projet"/>
    <s v="https://filagri.be/wp-content/uploads/sites/2/2019/10/CdP_Plan-de-developpement_2018_cereales_alimentaires_juillet2019.pdf"/>
    <m/>
    <m/>
    <s v="Huyghebaert B."/>
    <x v="0"/>
    <s v="b.huyghebaert@cra.wallonie.be"/>
    <s v="CRA-W"/>
    <m/>
    <m/>
    <m/>
    <x v="1"/>
    <m/>
  </r>
  <r>
    <n v="422"/>
    <s v="Utilisation de produit phytopharmaceutique"/>
    <s v="produit phytopharmaceutique, protection phytosanitaire"/>
    <s v="protection des cultures, suivi environnemental, technique agricole"/>
    <s v="PAE"/>
    <s v="PAE"/>
    <s v="Etude des techniques et des équipements d'application des produits de protection des plantes"/>
    <s v="Projet"/>
    <s v="https://filagri.be/wp-content/uploads/sites/2/2019/10/CdP_Plan-de-developpement_2018_cereales_alimentaires_juillet2019.pdf"/>
    <m/>
    <m/>
    <s v="Huyghebaert B."/>
    <x v="0"/>
    <s v="b.huyghebaert@cra.wallonie.be"/>
    <s v="CRA-W, ILVO, Gembloux Agro Bio-Tech - Université de Liège"/>
    <m/>
    <m/>
    <m/>
    <x v="1"/>
    <m/>
  </r>
  <r>
    <n v="423"/>
    <s v="Santé: toxicologie, protection des utilisateurs, consommateurs, riverains"/>
    <s v="impact sur la santé, produit phytopharmaceutique"/>
    <s v="gestion durable, pesticide, santé humaine"/>
    <s v="Assessment of different means to reduce the potential exposure to pesticide of residents living in the vicinity of treated fields"/>
    <m/>
    <m/>
    <s v="Actes de colloques"/>
    <s v="https://www.cra.wallonie.be/fr/assessment-of-different-means-to-reduce-the-potential-exposure-to-pesticide-of-residents-living-in-the-vicinity-of-treated-fields-2019"/>
    <n v="2019"/>
    <n v="1"/>
    <s v="Huyghebaert B."/>
    <x v="0"/>
    <s v="b.huyghebaert@cra.wallonie.be"/>
    <s v="CRA-W"/>
    <s v="Remy S., Frippiat C., Veschkens M., Herman J., Ducat N., Pigeon O., Schiffers B., Ruthy I."/>
    <m/>
    <m/>
    <x v="0"/>
    <m/>
  </r>
  <r>
    <n v="424"/>
    <s v="Ingénierie agricole, développement d’outils"/>
    <s v="encadrement scientifique et technique"/>
    <s v="culture, pollution chimique, production agricole"/>
    <s v="SYstèmes de Culture Innovants"/>
    <s v="SYCI"/>
    <s v="Développer des outils de gestion: à la valorisation des productions à des fins alimentaires et une rentabilité économique à l'exploitation"/>
    <s v="Projet"/>
    <s v="https://www.cra.wallonie.be/fr/plateforme-systemes-cultures-innovants"/>
    <n v="2018"/>
    <n v="12"/>
    <s v="Huyghebaert B."/>
    <x v="0"/>
    <s v="b.huyghebaert@cra.wallonie.be"/>
    <s v="CRA-W"/>
    <s v="-"/>
    <m/>
    <m/>
    <x v="0"/>
    <m/>
  </r>
  <r>
    <n v="425"/>
    <s v="Gestion agricole"/>
    <s v="indicateur environnemental, diagnostic, OAD"/>
    <s v="écoagriculture, gestion agricole, territoire transfrontalier"/>
    <s v="Des Fourages de qualité"/>
    <s v="Inter'herbe"/>
    <s v=" Optimisation de la qualité de la flore et des fourrages, la réorganisation du pâturage, l'observation des systèmes fourragers, le suivi de la qualité des fourrages"/>
    <s v="Projet"/>
    <s v="http://www.fourragesmieux.be/divers_collaboration_interherbe.html"/>
    <n v="2010"/>
    <n v="4"/>
    <s v="Inter'Herbe"/>
    <x v="18"/>
    <m/>
    <s v="GAL de la Botte du Hainaut, ADARTH - GEDA de l'Avesnois, CDA de l'Aisne, Fourrages Mieux, CAR du Nord-Pas de Calais, Université Catholique de Louvain, PNR de l'Avesnois "/>
    <s v="Delmotte A., De Wilde Q., Leborgne G., Widar J., Terrel J., Decamps C., Lesage P."/>
    <s v="CE - FEDER - INTERREG - FWVL, Wallonie, Province de Luxembourg, Chambres d'agriculture-fr, Région Nord-Pas de Calais"/>
    <s v="Fourage"/>
    <x v="17"/>
    <m/>
  </r>
  <r>
    <n v="426"/>
    <s v="Eau : pollution, gestion, qualité, altération"/>
    <s v="OAD, produit phytopharmaceutique, qualité de l'eau"/>
    <s v="bioinformatique, gestion agricole, ressource en eau"/>
    <s v="Démarche Intégrée pour la PROtection des eaux Souterraines"/>
    <s v="DIPROS"/>
    <s v="Prévenir les risques de pollution des eaux"/>
    <s v="Projet"/>
    <s v="https://contratrivieredendre.be/actions-et-projets/dipros/"/>
    <n v="2019"/>
    <n v="2"/>
    <s v="Jacobs A."/>
    <x v="41"/>
    <s v="dipros@contratrivieredendre.be"/>
    <s v="Contrat Rivière Dendre, Contrat Rivière Escaut - Lys, Carah asbl, Natagriwal asbl, Société wallonne des eaux, Cellule GISER - SPW, Protect'eau"/>
    <s v="-"/>
    <s v="Wallonie - SPGE"/>
    <m/>
    <x v="19"/>
    <m/>
  </r>
  <r>
    <n v="427"/>
    <s v="Ingénierie agricole, développement d’outils"/>
    <s v="essai variétal, protection phytosanitaire"/>
    <s v="culture expérimentale, résistance, sélection variétale"/>
    <s v="Essais  post-inscription  céréales"/>
    <m/>
    <s v="Réalisation d’essai variétal multilocaux. Evaluation et vulgarisation des aptitudes et comportements des différentes variétés de céréales en blé, épeautre et triticale (agriculture conventionnelle et biologique)"/>
    <s v="Projet"/>
    <s v="https://filagri.be/wp-content/uploads/sites/2/2019/10/CdP_Plan-de-developpement_2018_cereales_alimentaires_juillet2019.pdf"/>
    <m/>
    <m/>
    <s v="Jacquemin G."/>
    <x v="0"/>
    <s v="g.jacquemin@cra.wallonie.be"/>
    <s v="Carah asbl, CRA-W, Gembloux Agro Bio-Tech - Université de Liège, CPL Végémar"/>
    <s v="Rossana Bacchetta"/>
    <m/>
    <m/>
    <x v="28"/>
    <m/>
  </r>
  <r>
    <n v="428"/>
    <s v="Technique de lutte alternative"/>
    <s v="essai variétal"/>
    <s v="culture expérimentale, sélection variétale"/>
    <s v="Variétés. Résultats des essais pour l'admission au Catalogue national des variétés"/>
    <m/>
    <m/>
    <s v="Actes de colloques"/>
    <s v="https://www.cra.wallonie.be/fr/2-varietes-resultats-des-essais-pour-ladmission-au-catalogue-national-des-varietes-2015"/>
    <n v="2015"/>
    <n v="1"/>
    <s v="Jacquemin G."/>
    <x v="0"/>
    <s v="g.jacquemin@cra.wallonie.be"/>
    <s v="CRA-W"/>
    <s v="-"/>
    <m/>
    <m/>
    <x v="0"/>
    <m/>
  </r>
  <r>
    <n v="429"/>
    <s v="Ingénierie agricole, développement d’outils"/>
    <s v="essai variétal, protection phytosanitaire"/>
    <s v="culture expérimentale, résistance, sélection variétale"/>
    <s v="OBEV essai variétal DHS VCU"/>
    <s v="OBEV essai variétal DHS VCU"/>
    <s v="essai variétal DHS VCU (froment, escourgeon, épeautre, maïs grain, maïs ensilage, betterave fourragère, chicorée et pomme de terre)"/>
    <s v="Projet"/>
    <s v="https://www.cra.wallonie.be/fr/evaluation-des-varietes-en-vue-de-leur-inscription-au-catalogue-belge"/>
    <n v="1986"/>
    <m/>
    <s v="Jacquemin G."/>
    <x v="0"/>
    <s v="g.jacquemin@cra.wallonie.be"/>
    <s v="CRA-W, ILVO"/>
    <s v="Rossana Bacchetta"/>
    <m/>
    <m/>
    <x v="0"/>
    <m/>
  </r>
  <r>
    <n v="430"/>
    <s v="Résistance aux produits phytopharmaceutiques"/>
    <s v="contrôle des maladies, essai variétal"/>
    <s v="culture expérimentale, résistance, sélection variétale"/>
    <s v="Il y a un essai variétal à visiter près de chez vous : à ne pas manquer !"/>
    <m/>
    <m/>
    <s v="Articles"/>
    <s v="https://www.cra.wallonie.be/fr/il-y-a-un-essai-varietal-a-visiter-pres-de-chez-vous-a-ne-pas-manquer-2015"/>
    <n v="2015"/>
    <n v="1"/>
    <s v="Jacquemin G."/>
    <x v="0"/>
    <s v="g.jacquemin@cra.wallonie.be"/>
    <s v="CRA-W"/>
    <s v="-"/>
    <m/>
    <m/>
    <x v="0"/>
    <m/>
  </r>
  <r>
    <n v="431"/>
    <s v="Industrie agroalimentaire (production, rendement, déchet) "/>
    <s v="essai variétal"/>
    <s v="culture, culture expérimentale"/>
    <s v="Le blé dur, une opportunité crédible dans la diversification de nos grandes cultures?"/>
    <m/>
    <s v="Mettre en place des essais exploratoires pour déterminer si le blé dur pouvait trouver sa place dans l’assolement en Wallonie"/>
    <s v="Articles"/>
    <s v="https://www.cra.wallonie.be/fr/le-ble-dur-une-opportunite-credible-dans-la-diversification-de-nos-grandes-cultures?archive=true"/>
    <n v="2020"/>
    <n v="1"/>
    <s v="Jacquemin G."/>
    <x v="0"/>
    <s v="g.jacquemin@cra.wallonie.be"/>
    <s v="CRA-W"/>
    <s v="De Rodrigo M., Eylenbosch D., Godin B."/>
    <m/>
    <s v="Céréales"/>
    <x v="0"/>
    <m/>
  </r>
  <r>
    <n v="432"/>
    <s v="Biopesticide, biocontrôle, agriculture biologique"/>
    <s v="protection phytosanitaire"/>
    <s v="lutte, protection des cultures"/>
    <s v="BioComgest - Projet SMARTBIOCONTROL"/>
    <s v="BioComgest"/>
    <s v="Développer de nouveaux produits biologiques performants afin de lutter contre les maladies des cultures."/>
    <s v="Projet"/>
    <s v="https://www.interreg-fwvl.eu/fr/biocomgest"/>
    <n v="2016"/>
    <n v="4"/>
    <s v="Jacques P."/>
    <x v="7"/>
    <s v="philippe.jacques@ulg.ac.be"/>
    <s v="Gembloux Agro Bio-Tech - Université de Liège, Université de Lille, Provinciaal Proefcentrum voor de Groenteteelt, Université de Reims Champagne-Ardenne, Materia Nova"/>
    <s v="Leclère V., Krier F., Ait Barka E., Neukermans J., Desprez S."/>
    <s v="CE - FEDER - INTERREG - FWVL, Wallonie, Province de West-vlaanderen, Province de Flandre Oriental, Région Hauts-de-France, Grand Est"/>
    <m/>
    <x v="2"/>
    <m/>
  </r>
  <r>
    <n v="433"/>
    <s v="Biopesticide, biocontrôle, agriculture biologique"/>
    <s v="lutte intégrée, protection biologique"/>
    <s v="biocontrôle, biopesticide, lutte"/>
    <s v="SMARTBIOCONTROL"/>
    <s v="SMARTBIOCONTROL"/>
    <s v="Alternative concrète aux pesticide chimiques traditionnels utilisés dans la culture conventionnelle"/>
    <s v="Projet - Actes de colloques"/>
    <s v="http://www.smartbiocontrol.eu/fr/accueil/"/>
    <n v="2016"/>
    <m/>
    <s v="Jacques P."/>
    <x v="7"/>
    <s v="philippe.jacques@ulg.ac.be"/>
    <s v="Gembloux Agro Bio-Tech - Université de Liège, Université de Lille, Université de Reims Champagne - Ardenne"/>
    <s v="Declerck S., Comont E., Jorion A., Siah A., Ait Barka E., Ongena M., Krier F., Coutte F., Leclère V., Höfte M., Dorey S., Martin P., Randoux B., Claverie E., Desprez S., Lippens L., Craeye S., Darxich S., Brito R., Neukermans J."/>
    <s v="CE - FEDER - INTERREG - FWVL, Wallonie, Province de West-vlaanderen, Province de Flandre Oriental, Région Hauts-de-France, Grand Est"/>
    <m/>
    <x v="12"/>
    <m/>
  </r>
  <r>
    <n v="434"/>
    <s v="Ingénierie agricole, développement d’outils"/>
    <s v="agriculture conventionnelle"/>
    <s v="culture, technique agricole"/>
    <s v="Légumineuses en relais dans une céréale : biomasses produites et arrières effets"/>
    <m/>
    <m/>
    <s v="Projet"/>
    <s v="https://www.cra.wallonie.be/fr/la-recherche-en-agriculture-biologique-au-cra-w"/>
    <n v="2015"/>
    <n v="5"/>
    <s v="Jamar D."/>
    <x v="0"/>
    <s v="d.jamar@cra.wallonie.be"/>
    <s v="CRA-W"/>
    <m/>
    <s v="CE - Horizon 2020"/>
    <m/>
    <x v="0"/>
    <m/>
  </r>
  <r>
    <n v="435"/>
    <s v="Sol et fertilisation : pollution, gestion, qualité, fertilisation, altération"/>
    <s v="agriculture biologique, fertilisation"/>
    <s v="gestion des sols, protection des cultures"/>
    <s v="Gestion préventive des populations d’adventices en grandes cultures sans élevage"/>
    <m/>
    <s v="La maitrise des adventices"/>
    <s v="Projet"/>
    <s v="https://www.cra.wallonie.be/fr/la-recherche-en-agriculture-biologique-au-cra-w"/>
    <n v="2015"/>
    <n v="5"/>
    <s v="Jamar D."/>
    <x v="0"/>
    <s v="d.jamar@cra.wallonie.be"/>
    <s v="CRA-W"/>
    <m/>
    <s v="CE - Horizon 2020"/>
    <s v="Adventices"/>
    <x v="0"/>
    <m/>
  </r>
  <r>
    <n v="436"/>
    <s v="Biopesticide, biocontrôle, agriculture biologique"/>
    <s v="agriculture biologique"/>
    <s v="sécurité alimentaire"/>
    <s v="A la ferme des &quot;Crutins&quot;, Pierre Pirson et sa fille Wendy pilotent un système en transition pour plus d'autonomie et de cohérence agronomique."/>
    <m/>
    <m/>
    <s v="Articles"/>
    <s v="https://www.cra.wallonie.be/fr/a-la-ferme-des-crutins-pierre-pirson-et-sa-fille-wendy-pilotent-un-systeme-en-transition-pour-plus-dautonomie-et-de-coherence-agronomique-2015"/>
    <n v="2015"/>
    <n v="1"/>
    <s v="Jamar D."/>
    <x v="0"/>
    <s v="d.jamar@cra.wallonie.be"/>
    <s v="CRA-W"/>
    <s v="Decruyenaere V."/>
    <m/>
    <m/>
    <x v="0"/>
    <m/>
  </r>
  <r>
    <n v="437"/>
    <s v="Gestion agricole"/>
    <s v="agriculture conventionnelle"/>
    <s v="écoagriculture, gestion agricole"/>
    <s v="Confrontation participative et émergence de l’hypothèse de la « prairie structurée » : une conception agro-écologique de la prairie, dissidente de la prairie idéale"/>
    <m/>
    <m/>
    <s v="Actes de colloques"/>
    <s v="https://www.cra.wallonie.be/fr/confrontation-participative-et-emergence-de-lhypothese-de-la-prairie-structuree-une-conception-agro-ecologique-de-la-prairie-dissidente-de-la-prairie-ideale-2015"/>
    <n v="2015"/>
    <n v="1"/>
    <s v="Jamar D."/>
    <x v="0"/>
    <s v="d.jamar@cra.wallonie.be"/>
    <s v="CRA-W"/>
    <s v="Stilmant D., Stassart P."/>
    <m/>
    <m/>
    <x v="0"/>
    <m/>
  </r>
  <r>
    <n v="438"/>
    <s v="Industrie agroalimentaire (production, rendement, déchet) "/>
    <s v="agriculture conventionnelle"/>
    <s v="culture, écoagriculture, gestion agricole"/>
    <s v="Des légumineuses cultivées en association, un laboratoire pour l'agro-écologie"/>
    <m/>
    <m/>
    <s v="Articles"/>
    <s v="https://www.cra.wallonie.be/fr/des-legumineuses-cultivees-en-association-un-laboratoire-pour-lagro-ecologie-2016"/>
    <n v="2016"/>
    <n v="1"/>
    <s v="Jamar D."/>
    <x v="0"/>
    <s v="d.jamar@cra.wallonie.be"/>
    <s v="CRA-W"/>
    <s v="-"/>
    <m/>
    <m/>
    <x v="0"/>
    <m/>
  </r>
  <r>
    <n v="439"/>
    <s v="Biopesticide, biocontrôle, agriculture biologique"/>
    <s v="agriculture biologique"/>
    <s v="culture, écoagriculture, gestion agricole"/>
    <s v="En agriculture biologique. Les associations céréales-protéagineux de printemps passées au crible"/>
    <m/>
    <m/>
    <s v="Articles"/>
    <s v="https://www.cra.wallonie.be/fr/en-agriculture-biologique-les-associations-cereales-proteagineux-de-printemps-passees-au-crible-2016"/>
    <n v="2016"/>
    <n v="1"/>
    <s v="Jamar D."/>
    <x v="0"/>
    <s v="d.jamar@cra.wallonie.be"/>
    <s v="CRA-W"/>
    <s v="-"/>
    <m/>
    <m/>
    <x v="0"/>
    <m/>
  </r>
  <r>
    <n v="440"/>
    <s v="Industrie agroalimentaire (production, rendement, déchet) "/>
    <s v="agriculture conventionnelle"/>
    <s v="culture, gestion des sols, technique agricole"/>
    <s v="Les couverts végétaux d'inter-c implanter en relais dans la céréale qui les précède?"/>
    <m/>
    <m/>
    <s v="Articles"/>
    <s v="https://www.cra.wallonie.be/fr/les-couverts-vegetaux-dinter-culture-pourquoi-ne-pas-les-implanter-en-relais-dans-la-cereale-qui-les-precede-2016"/>
    <n v="2016"/>
    <n v="1"/>
    <s v="Jamar D."/>
    <x v="0"/>
    <s v="d.jamar@cra.wallonie.be"/>
    <s v="CRA-W"/>
    <s v="-"/>
    <m/>
    <m/>
    <x v="0"/>
    <m/>
  </r>
  <r>
    <n v="441"/>
    <s v="Industrie agroalimentaire (production, rendement, déchet) "/>
    <s v="agriculture biologique"/>
    <s v="culture, écoagriculture"/>
    <s v="Protéagineux de printemps, pois, féveroles, lupins, cultures pures et associations en AB"/>
    <m/>
    <m/>
    <s v="Articles"/>
    <s v="https://www.cra.wallonie.be/fr/proteagineux-de-printemps-pois-feveroles-lupins-cultures-pures-et-associations-en-ab-2015"/>
    <n v="2015"/>
    <n v="1"/>
    <s v="Jamar D."/>
    <x v="0"/>
    <s v="d.jamar@cra.wallonie.be"/>
    <s v="CRA-W"/>
    <s v="Seutin Y., Clement C."/>
    <m/>
    <m/>
    <x v="0"/>
    <m/>
  </r>
  <r>
    <n v="442"/>
    <s v="Sol et fertilisation : pollution, gestion, qualité, fertilisation, altération"/>
    <s v="agriculture biologique, agriculture conventionnelle, fertilisation"/>
    <s v="agrochimie, production agricole"/>
    <s v="Co-conception participative et mise en place d’une plateforme expérimentale en maraîchage au CRA-W"/>
    <m/>
    <s v="Expérimenter un concept de maraîchage extensif comportant deux cultures de légumes dans une rotation de six ans, étude d’une forme de maraîchage intensif dans une rotation comportant des cultures de légumes sur légumes"/>
    <s v="Projet"/>
    <s v="https://www.cra.wallonie.be/fr/la-recherche-en-agriculture-biologique-au-cra-w"/>
    <n v="2015"/>
    <n v="5"/>
    <s v="Jamar L."/>
    <x v="0"/>
    <s v="l.jamar@cra.wallonie.be"/>
    <s v="CRA-W, Centre Technique Horticole de Gembloux, Centre Interprofessionnel Maraîcher-CIM, Groupement des Fraisiéristes Wallons-GFW, CPL Végémar, Fédération Wallonne Horticole, Biowallonie asbl, Université Catholique de Louvain, Université de Liège"/>
    <s v="Leclercq V., Huyghebaert B."/>
    <s v="CE - Horizon 2020"/>
    <m/>
    <x v="0"/>
    <m/>
  </r>
  <r>
    <n v="443"/>
    <s v="Gestion intégrée et durable des ressources naturelles"/>
    <s v="agriculture biologique, encadrement scientifique et technique"/>
    <s v="culture, écoagriculture, technique agricole"/>
    <s v="Comment concevoir et aménager son projet de verger-maraîcher en agriculture biologique ?"/>
    <m/>
    <s v="Caractérisation du microclimat et des conditions de croissance des interactions entre les arbres et les cultures maraîchères ; Étude des interactions avec la biodiversité fonctionnelle ; Dégagement de références technico-économiques et des performances agronomiques globales de ces systèmes."/>
    <s v="Projet"/>
    <s v="https://www.cra.wallonie.be/fr/la-recherche-en-agriculture-biologique-au-cra-w"/>
    <n v="2015"/>
    <n v="5"/>
    <s v="Jamar L."/>
    <x v="0"/>
    <s v="l.jamar@cra.wallonie.be"/>
    <s v="CRA-W, CTH"/>
    <s v="Rondia A."/>
    <s v="CE - Horizon 2020"/>
    <m/>
    <x v="0"/>
    <m/>
  </r>
  <r>
    <n v="444"/>
    <s v="Utilisation de produit phytopharmaceutique"/>
    <s v="OAD, produit phytopharmaceutique, protection phytosanitaire"/>
    <s v="culture, pollution chimique, protection des cultures, réduction"/>
    <s v="Comment limiter l’usage du cuivre en culture de pomme de terre, légumes et arboriculture fruitière ?"/>
    <m/>
    <s v="Réduire l’usage du cuivre et maintenir la protection de la culture"/>
    <s v="Projet"/>
    <s v="https://www.cra.wallonie.be/fr/la-recherche-en-agriculture-biologique-au-cra-w"/>
    <n v="2015"/>
    <n v="5"/>
    <s v="Jamar L."/>
    <x v="0"/>
    <s v="l.jamar@cra.wallonie.be"/>
    <s v="CRA-W, FIWAP, CTH"/>
    <s v="Cesar V., Limbourg Q., Ryckmans D., Bataille C."/>
    <s v="CE - Horizon 2020"/>
    <m/>
    <x v="0"/>
    <m/>
  </r>
  <r>
    <n v="445"/>
    <s v="Sol et fertilisation : pollution, gestion, qualité, fertilisation, altération"/>
    <s v="agriculture conventionnelle, bonne pratique agricole, fertilisation"/>
    <s v="gestion des sols, protection des cultures"/>
    <s v="Exploration de pratiques en maraîchage sur sol vivant (MSV) : les effets du paillage de miscanthus et de la réduction du travail du sol"/>
    <m/>
    <s v="Etude de l'impact des couverts végétaux sur les performances culturales et la fértilité du sol, comparaison de  modalités de gestion des adventices"/>
    <s v="Projet"/>
    <s v="https://www.cra.wallonie.be/fr/la-recherche-en-agriculture-biologique-au-cra-w"/>
    <n v="2015"/>
    <n v="5"/>
    <s v="Jamar L."/>
    <x v="0"/>
    <s v="l.jamar@cra.wallonie.be"/>
    <s v="CRA-W, ValBiom asbl"/>
    <s v="Rondia A., Sallets P."/>
    <s v="CE - Horizon 2020"/>
    <m/>
    <x v="0"/>
    <m/>
  </r>
  <r>
    <n v="446"/>
    <s v="Biopesticide, biocontrôle, agriculture biologique"/>
    <s v="agriculture biologique, encadrement scientifique et technique, essai variétal"/>
    <s v="production agricole, protection des cultures, sélection variétale"/>
    <s v="Quelles variétés de carottes et céleris-raves cultiver en agriculture biologique ?"/>
    <m/>
    <s v="Comparaison durant deux saisons de production (2016-2017) du comportement de 10 variétés de céleris-raves. L’essai est mené chez cinq producteurs en région wallonne. Comparaison durant deux saisons de production (2018-2019) du comportement de 10 variétés de carottes chez un producteur professionnel en région namuroise. Évaluation des variétés tant sur le plan de la qualité que sur les performances de production. Des évaluations des teneurs en sucre, matière sèche et qualités gustatives de ces variétés ont été réalisées en parallèle."/>
    <s v="Projet"/>
    <s v="https://www.cra.wallonie.be/fr/la-recherche-en-agriculture-biologique-au-cra-w"/>
    <n v="2015"/>
    <n v="5"/>
    <s v="Jamar L."/>
    <x v="0"/>
    <s v="l.jamar@cra.wallonie.be"/>
    <s v="CRA-W, CTH"/>
    <s v="Leclercq M., Rondia A., Lambert J., Beaucarne T., Deecker N., Van-parijs S. G., Geeraerts T., Baré P."/>
    <s v="CE - Horizon 2020"/>
    <s v="Carottes et Céleris-raves"/>
    <x v="0"/>
    <m/>
  </r>
  <r>
    <n v="447"/>
    <s v="Biopesticide, biocontrôle, agriculture biologique"/>
    <s v="agriculture biologique, encadrement scientifique et technique, essai variétal"/>
    <s v="production agricole, protection des cultures, sélection variétale"/>
    <s v="Quelles variétés de haricots et maïs doux cultiver en agriculture biologique ?"/>
    <m/>
    <s v="Comparaison durant deux saisons de production, 2016-2017, du comportement de 10 variétés de maïs doux chez 10 maraichers différents de notre région afin d’éviter les pollinisations croisées. Comparer, sur deux saisons de production, 2018-2019, le comportement de 10 variétés de haricots en récolte groupée ou échelonnée en station (sur limon fin argileux à Gembloux) et chez un producteur. Évaluation des performances, des qualités nutritionnelles et gustatives de ces variétés"/>
    <s v="Projet"/>
    <s v="https://www.cra.wallonie.be/fr/la-recherche-en-agriculture-biologique-au-cra-w"/>
    <n v="2015"/>
    <n v="5"/>
    <s v="Jamar L."/>
    <x v="0"/>
    <s v="l.jamar@cra.wallonie.be"/>
    <s v="CRA-W"/>
    <s v="Rondia A., Leclercq M., Deecker N., Van-Parijs S. C., Geeraerts T., Cycle-en-Terre, Legros L., Debry B."/>
    <s v="CE - Horizon 2020"/>
    <s v="Haricot et Maïs"/>
    <x v="0"/>
    <m/>
  </r>
  <r>
    <n v="448"/>
    <s v="Biopesticide, biocontrôle, agriculture biologique"/>
    <s v="agriculture biologique, encadrement scientifique et technique, essai variétal"/>
    <s v="production agricole, protection des cultures, sélection variétale"/>
    <s v="Quelles variétés de poireaux et d’oignons cultiver en agriculture biologique ?"/>
    <m/>
    <s v="Comparaison durant deux saisons de production (2016- 2017), du comportement de 20 variétés de poireaux d’automne et d’hiver en AB sur cinq sites en Wallonie et étude de l’impact de l’itinéraire technique sur la qualité et les performances de la production ; Évaluation des qualités gustatives et de digestibilité des différentes variétés de poireaux ; Comparaison du comportement de dix variétés d’oignons, hybrides et populations, durant deux saisons de production (2018- 2019) sur limon f in argileux à Gembloux"/>
    <s v="Projet"/>
    <s v="https://www.cra.wallonie.be/fr/la-recherche-en-agriculture-biologique-au-cra-w"/>
    <n v="2015"/>
    <n v="5"/>
    <s v="Jamar L."/>
    <x v="0"/>
    <s v="l.jamar@cra.wallonie.be"/>
    <s v="CTH, Université de Liège, CRA-W"/>
    <s v="Leclercq M., Rondia A., Lambert J., Beaucarne T., Cantaert V., Deecker N., Van-Parijs S. G."/>
    <s v="CE - Horizon 2020"/>
    <s v="Poireaux &amp; Oignons"/>
    <x v="0"/>
    <m/>
  </r>
  <r>
    <n v="449"/>
    <s v="Contrôle des maladies, gestion des ravageurs"/>
    <s v="agriculture biologique, encadrement scientifique et technique, lutte intégrée, méthode alternative"/>
    <s v="bioagresseur, culture, gestion durable, ressource naturelle"/>
    <s v="Comment installer et gérer des bandes fleuries en verger biologique ?"/>
    <s v="EcoOrchard"/>
    <s v=" Contrôle des bio-agresseurs en vergers"/>
    <s v="Projet - Actes de colloques"/>
    <s v="https://www.cra.wallonie.be/fr/la-recherche-en-agriculture-biologique-au-cra-w"/>
    <n v="2015"/>
    <n v="5"/>
    <s v="Jamar L."/>
    <x v="0"/>
    <s v="l.jamar@cra.wallonie.be"/>
    <s v="CRA-W, ERNET Core Organic Plus"/>
    <s v="Jorion A., Pfiffner L., Cahenzli F., Steinemann B., Sigsgaard L., Daniel C., Herz A., Warlop F., Tchamitchian M., Kelderer M., Kruzynska D., Korsgaard M., Tasin M., Ozolina-Pole L., Rose F."/>
    <s v="CE - Horizon 2020 - ERA-NET"/>
    <s v="Verger"/>
    <x v="0"/>
    <m/>
  </r>
  <r>
    <n v="450"/>
    <s v="Technique de lutte alternative"/>
    <s v="agriculture conventionnelle"/>
    <s v="contrôle des ravageurs, ressource naturelle"/>
    <s v="Effet des bandes fleuries pérennes sur les ravageurs en vergers – une étude à échelle européenne"/>
    <s v="TransBioFruit - ERANET Core Organic Plus EcoOrchard"/>
    <s v="Etude de l’impact des bandes fleuries sur les ravageurs en verger"/>
    <s v="Projet - Articles"/>
    <s v="https://www.cra.wallonie.be/fr/effet-des-bandes-fleuries-perennes-sur-les-ravageurs-en-vergers-une-etude-a-echelle-europeenne-2019"/>
    <n v="2019"/>
    <n v="1"/>
    <s v="Jamar L."/>
    <x v="0"/>
    <s v="l.jamar@cra.wallonie.be"/>
    <s v="CRA-W"/>
    <s v="Jorion A."/>
    <s v="CE - FEDER - INTERREG - FWVL"/>
    <m/>
    <x v="0"/>
    <m/>
  </r>
  <r>
    <n v="451"/>
    <s v="Biopesticide, biocontrôle, agriculture biologique"/>
    <s v="agriculture biologique"/>
    <s v="auxiliaire des cultures, bioagresseur, gestion durable, ressource génétique, territoire transfrontalier"/>
    <s v="Verger Bio – la diversité transfrontalière"/>
    <m/>
    <m/>
    <s v="Livres / Manuels"/>
    <s v="https://www.cra.wallonie.be/fr/verger-bio-la-diversite-transfrontaliere-2015"/>
    <n v="2015"/>
    <n v="1"/>
    <s v="Jamar L."/>
    <x v="0"/>
    <s v="jamar@cra.wallonie.be"/>
    <s v="CRA-W"/>
    <s v="Lateur M., Tournant L., Leleu Wateau K., Masschelein M., Barbieux J., Oste S., Sallets P., Grogna P., Delebecq A. "/>
    <s v="CE - FEDER - INTERREG - FWVL, Wallonie, la Région Nord Pas-de-Calais, le Conseil Général du Pas-de-Calais et le Conseil Général du Nord"/>
    <s v="Verger"/>
    <x v="0"/>
    <m/>
  </r>
  <r>
    <n v="452"/>
    <s v="Technique de lutte alternative"/>
    <s v="agriculture biologique, fertilisation, résistance variétale"/>
    <s v="biopesticide, pesticide, technique agricole"/>
    <s v="Vers le verger faibles intrants ?"/>
    <s v="Interreg TransBioFruit"/>
    <m/>
    <s v="Articles"/>
    <s v="https://www.cra.wallonie.be/fr/vers-le-verger-faibles-intrants-2012"/>
    <n v="2012"/>
    <n v="1"/>
    <s v="Jamar L."/>
    <x v="0"/>
    <s v="l.jamar@cra.wallonie.be"/>
    <s v="CRA-W, Fredon Nord Pas de Calais"/>
    <s v="Tournant L., Lateur M."/>
    <s v="CE - FEDER - INTERREG - FWVL"/>
    <s v="Verger"/>
    <x v="0"/>
    <m/>
  </r>
  <r>
    <n v="453"/>
    <s v="Utilisation de produit phytopharmaceutique"/>
    <s v="contrôle des maladies, produit phytopharmaceutique"/>
    <s v="biocontrôle, protection des cultures, résistance"/>
    <s v="A during-infection spray strategy using sulfur compounds, copper, silicon and a new formulation of potassium bicarbonate for primary scab control in organic appel production"/>
    <m/>
    <s v="Réduire la quantité de fongicide appliquée dans le verger"/>
    <s v="Articles"/>
    <s v="https://www.cra.wallonie.be/fr/a-during-infection-spray-strategy-using-sulfur-compounds-copper-silicon-and-a-new-formulation-of-potassium-bicarbonate-for-primary-scab-control-in-organic-appel-production-2008"/>
    <n v="2008"/>
    <n v="1"/>
    <s v="Jamar L."/>
    <x v="0"/>
    <s v="l.jamar@cra.wallonie.be"/>
    <s v="CRA-W"/>
    <s v="Lefrancq L., Fassotte C., Lateur M."/>
    <m/>
    <s v="Pommiers"/>
    <x v="0"/>
    <m/>
  </r>
  <r>
    <n v="454"/>
    <s v="Technique de lutte alternative"/>
    <s v="contrôle des maladies, résistance variétale"/>
    <s v="cultivar, culture, protection des cultures, résistance"/>
    <s v="A low input strategy for apple scab control in organic apple production"/>
    <m/>
    <s v="Evaluer l'efficacité de la stratégie de pulvérisation pendant l'infection en utilisant des quantités réduites de fongicides inorganiques tels que le soufre, le soufre de chaux, le bicarbonate de cuivre et de potassium pour le contrôle primaire de la tavelure"/>
    <s v="Actes de colloques"/>
    <s v="https://www.cra.wallonie.be/fr/a-low-input-strategy-for-apple-scab-control-in-organic-apple-production-2010"/>
    <n v="2010"/>
    <n v="1"/>
    <s v="Jamar L."/>
    <x v="0"/>
    <s v="l.jamar@cra.wallonie.be"/>
    <s v="CRA-W"/>
    <s v="Pahaut B., Lateur M."/>
    <m/>
    <s v="Pommiers"/>
    <x v="0"/>
    <m/>
  </r>
  <r>
    <n v="455"/>
    <s v="Utilisation de produit phytopharmaceutique"/>
    <s v="contrôle des maladies, produit phytopharmaceutique"/>
    <s v="biocontrôle, protection des cultures, résistance"/>
    <s v="Alternative strategies using sulphur, copper and potassium bicarbonate for primary scab control in organic apple production in Belgium"/>
    <m/>
    <m/>
    <s v="Actes de colloques"/>
    <s v="https://www.cra.wallonie.be/fr/alternative-strategies-using-sulphur-copper-and-potassium-bicarbonate-for-primary-scab-control-in-organic-apple-production-in-belgium-2008"/>
    <n v="2008"/>
    <n v="1"/>
    <s v="Jamar L."/>
    <x v="0"/>
    <s v="l.jamar@cra.wallonie.be"/>
    <s v="CRA-W"/>
    <s v="Pahaut B., Lateur M."/>
    <m/>
    <s v="Pommiers"/>
    <x v="0"/>
    <m/>
  </r>
  <r>
    <n v="456"/>
    <s v="Sol et fertilisation : pollution, gestion, qualité, fertilisation, altération"/>
    <s v="agriculture biologique, fertilisation"/>
    <s v="agrochimie, biocontrôle, production agricole"/>
    <s v="Amélioration de la fertilité du sol en maraîchage (1)"/>
    <m/>
    <m/>
    <s v="Articles"/>
    <s v="https://www.cra.wallonie.be/fr/amelioration-de-la-fertilite-du-sol-en-maraichage-1-2016"/>
    <n v="2016"/>
    <n v="1"/>
    <s v="Jamar L."/>
    <x v="0"/>
    <s v="jamar@cra.wallonie.be"/>
    <s v="CRA-W"/>
    <s v="Sallets P. "/>
    <m/>
    <m/>
    <x v="0"/>
    <m/>
  </r>
  <r>
    <n v="457"/>
    <s v="Sol et fertilisation : pollution, gestion, qualité, fertilisation, altération"/>
    <s v="agriculture biologique, fertilisation"/>
    <s v="agrochimie, biocontrôle, production agricole"/>
    <s v="Amélioration de la fertilité du sol en maraîchage (2)"/>
    <m/>
    <m/>
    <s v="Articles"/>
    <s v="https://www.cra.wallonie.be/fr/amelioration-de-la-fertilite-du-sol-en-maraichage-2-2016"/>
    <n v="2016"/>
    <n v="1"/>
    <s v="Jamar L."/>
    <x v="0"/>
    <s v="jamar@cra.wallonie.be"/>
    <s v="CRA-W"/>
    <s v="Sallets P. "/>
    <m/>
    <m/>
    <x v="0"/>
    <m/>
  </r>
  <r>
    <n v="458"/>
    <s v="Technique de lutte alternative"/>
    <s v="agriculture biologique, lutte intégrée"/>
    <s v="production agricole, protection des cultures, résistance"/>
    <s v="Apple scab (Venturia inaequalis) control in organic production"/>
    <m/>
    <m/>
    <s v="Actes de colloques"/>
    <s v="https://www.cra.wallonie.be/fr/apple-scab-venturia-inaequalis-control-in-organic-production-2011"/>
    <n v="2011"/>
    <n v="1"/>
    <s v="Jamar L."/>
    <x v="0"/>
    <s v="l.jamar@cra.wallonie.be"/>
    <s v="CRA-W"/>
    <s v="Oste S., Lateur M."/>
    <m/>
    <s v="Pommiers"/>
    <x v="0"/>
    <m/>
  </r>
  <r>
    <n v="459"/>
    <s v="Industrie agroalimentaire (production, rendement, déchet) "/>
    <s v="agriculture biologique"/>
    <s v="culture, écoagriculture, gestion durable"/>
    <s v="Co-Design and set-up of innovative fruit-based agroforestry cropping system in Belgium - 2015"/>
    <m/>
    <s v="Tester un mélange de cultivar de fruits et légumes robustes sélectionnés crée une biodiversité fonctionnelle qui réduit considérablement le risque de ravageurs et de maladies; les cultures annuelles et le couvert forestier peuvent avoir un impact sur le fonctionnement du sol, les interactions biologiques et les réglementations; dans notre ratio optimisé et les distances entre les légumes et les arbres dans des systèmes de cultures en allées intensifiées et organisées"/>
    <s v="Actes de colloques"/>
    <s v="https://www.cra.wallonie.be/fr/co-design-and-set-up-of-innovative-fruit-based-agroforestry-cropping-system-in-belgium-2015"/>
    <n v="2015"/>
    <n v="1"/>
    <s v="Jamar L."/>
    <x v="0"/>
    <s v="jamar@cra.wallonie.be"/>
    <s v="CRA-W"/>
    <s v="Rondia A., Lateur M., Stilmant D., Minet L., Froncoux A."/>
    <m/>
    <m/>
    <x v="0"/>
    <m/>
  </r>
  <r>
    <n v="460"/>
    <s v="Industrie agroalimentaire (production, rendement, déchet) "/>
    <s v="agriculture biologique"/>
    <s v="culture, écoagriculture, gestion durable"/>
    <s v="Co-Design and set-up of innovative fruit-based agroforestry cropping system in Belgium - 2016"/>
    <m/>
    <m/>
    <s v="Actes de colloques"/>
    <s v="https://www.cra.wallonie.be/fr/co-design-and-set-up-of-innovative-fruit-based-agroforestry-cropping-system-in-belgium-2016"/>
    <n v="2016"/>
    <n v="1"/>
    <s v="Jamar L."/>
    <x v="0"/>
    <s v="jamar@cra.wallonie.be"/>
    <s v="CRA-W"/>
    <s v="Rondia A., Lateur M., Minet L., Froncoux A., Stilmant D."/>
    <m/>
    <m/>
    <x v="0"/>
    <m/>
  </r>
  <r>
    <n v="461"/>
    <s v="Utilisation de produit phytopharmaceutique"/>
    <s v="indicateur environnemental, produit phytopharmaceutique"/>
    <s v="culture, pesticide, technique agricole"/>
    <s v="Comparative performance of recycling tunnel and convention sprayer using standard and drift-mitigating nozzles in dwarf apple orchards."/>
    <m/>
    <s v="Evaluer les performances du pulvérisateur tunnel et des buses d'atténuation de la dérive par rapport à un traitement de référence utilisant des technologies standard"/>
    <s v="Articles"/>
    <s v="https://www.cra.wallonie.be/fr/comparative-performance-of-recycling-tunnel-and-convention-sprayer-using-standard-and-drift-mitigating-nozzles-in-dwarf-apple-orchards-2010"/>
    <n v="2010"/>
    <n v="1"/>
    <s v="Jamar L."/>
    <x v="0"/>
    <s v="l.jamar@cra.wallonie.be"/>
    <s v="CRA-W"/>
    <s v="Mosade O., Huyghebaert B., Pigeon O., Lateur M. "/>
    <m/>
    <s v="Pommiers"/>
    <x v="0"/>
    <m/>
  </r>
  <r>
    <n v="462"/>
    <s v="Résistance aux produits phytopharmaceutiques"/>
    <s v="contrôle des maladies, lutte intégrée, protection phytosanitaire"/>
    <s v="analyse biologique, culture in vitro, pollution chimique, protection des cultures, résistance"/>
    <s v="Control of apple scab (Venturia inaequalis) with bicarbonate salts under controlled environment"/>
    <m/>
    <s v="Etudier l'efficacité du bicarbonate de potassium contre Venturi a inaequalis "/>
    <s v="Articles"/>
    <s v="https://www.cra.wallonie.be/fr/control-of-apple-scab-venturia-inaequalis-with-bicarbonate-salts-under-controlled-environment-2007"/>
    <n v="2007"/>
    <n v="1"/>
    <s v="Jamar L."/>
    <x v="0"/>
    <s v="jamar@cra.wallonie.be"/>
    <s v="CRA-W"/>
    <s v="Lefrancq B., Lateur M."/>
    <m/>
    <s v="Pommiers"/>
    <x v="0"/>
    <m/>
  </r>
  <r>
    <n v="463"/>
    <s v="Biopesticide, biocontrôle, agriculture biologique"/>
    <s v="agriculture biologique, contrôle des maladies, protection phytosanitaire"/>
    <s v="culture, protection des cultures"/>
    <s v="Développement d'une protection phytosanitaire optimale en vergers de pommiers conduits suivant le mode de production biologique"/>
    <m/>
    <m/>
    <s v="Actes de colloques"/>
    <s v="https://www.cra.wallonie.be/fr/developpement-dune-protection-phytosanitaire-optimale-en-vergers-de-pommiers-conduits-suivant-le-mode-de-production-biologique-2006"/>
    <n v="2006"/>
    <n v="1"/>
    <s v="Jamar L."/>
    <x v="0"/>
    <s v="jamar@cra.wallonie.be"/>
    <s v="CRA-W"/>
    <s v="Lateur M."/>
    <m/>
    <s v="Pommiers"/>
    <x v="0"/>
    <m/>
  </r>
  <r>
    <n v="464"/>
    <s v="Biopesticide, biocontrôle, agriculture biologique"/>
    <s v="fertilisation"/>
    <s v="culture, gestion des sols"/>
    <s v="Du maraichage sur sol vivant sans apport d’azote."/>
    <m/>
    <m/>
    <s v="Articles"/>
    <s v="https://www.cra.wallonie.be/fr/du-maraichage-sur-sol-vivant-sans-apport-dazote-2016"/>
    <n v="2016"/>
    <n v="1"/>
    <s v="Jamar L."/>
    <x v="0"/>
    <s v="jamar@cra.wallonie.be"/>
    <s v="CRA-W"/>
    <s v="Sallets P. "/>
    <m/>
    <m/>
    <x v="0"/>
    <m/>
  </r>
  <r>
    <n v="465"/>
    <s v="Utilisation de produit phytopharmaceutique"/>
    <s v="produit phytopharmaceutique, protection phytosanitaire"/>
    <s v="culture, pesticide, résistance"/>
    <s v="Effectiveness of lime sulphur and other inorganic fungicides against pear scab as affected by rainfall and timing application."/>
    <m/>
    <s v="Determine, under controlled conditions, the preventive and curative action and the rainfastness of such new fungicide formulations available for organic pear farming"/>
    <s v="Articles"/>
    <s v="https://www.cra.wallonie.be/fr/effectiveness-of-lime-sulphur-and-other-inorganic-fungicides-against-pear-scab-as-affected-by-rainfall-and-timing-application-2017"/>
    <n v="2017"/>
    <n v="1"/>
    <s v="Jamar L."/>
    <x v="0"/>
    <s v="jamar@cra.wallonie.be"/>
    <s v="CRA-W"/>
    <s v="Song J., Fauche F., Choi J., Lateur M."/>
    <m/>
    <s v="Poiriers"/>
    <x v="0"/>
    <s v="http://link.springer.com/article/10.1007/s41348-017-0085-9"/>
  </r>
  <r>
    <n v="466"/>
    <s v="Technique de lutte alternative"/>
    <s v="agriculture biologique, pathologie végétale, protection phytosanitaire"/>
    <s v="culture, protection des cultures"/>
    <s v="Effet de la gestion des litières de feuilles en automne sur le développement de la tavelure du pommier en verger biologique"/>
    <m/>
    <m/>
    <s v="Actes de colloques"/>
    <s v="https://www.cra.wallonie.be/fr/effet-de-la-gestion-des-litieres-de-feuilles-en-automne-sur-le-developpement-de-la-tavelure-du-pommier-en-verger-biologique-2011"/>
    <n v="2011"/>
    <n v="1"/>
    <s v="Jamar L."/>
    <x v="0"/>
    <s v="jamar@cra.wallonie.be"/>
    <s v="CRA-W"/>
    <s v="Oste S., Tournant L., Wateau K., Lateur M. "/>
    <m/>
    <s v="Pommiers"/>
    <x v="0"/>
    <m/>
  </r>
  <r>
    <n v="467"/>
    <s v="Biodiversité"/>
    <s v="encadrement scientifique et technique, protection phytosanitaire"/>
    <s v="gestion durable, technique agricole"/>
    <s v="Functional agrobiodiversity in apple and pear pest management in Belgium"/>
    <m/>
    <s v="Compare during two growing seasons, the type and abundance of beneficials in Belgium orchards under conventional and organic production systems applying different Functional AgroBiodiversity (FAB) techniques, collect the existing information about FAB and its management techniques to improve knowledge and practical experience between scientists, advisors and owners of the fruit orchard and co-design and establishment of innovative fruit-based agroforestry cropping systems, including the best registered FAB techniques"/>
    <s v="Actes de colloques"/>
    <s v="https://www.cra.wallonie.be/fr/functional-agrobiodiversity-in-apple-and-pear-pest-management-in-belgium-2016"/>
    <n v="2016"/>
    <n v="1"/>
    <s v="Jamar L."/>
    <x v="0"/>
    <s v="l.jamar@cra.wallonie.be"/>
    <s v="CRA-W, The Rural Development Administration (RDA) of the Republic of Korea"/>
    <s v="Janghoon S., Lambert K., Pahaut B., Fauche F., Rondia A., Choi J., Lateur M. "/>
    <m/>
    <s v="Pommiers et Poiriers"/>
    <x v="0"/>
    <m/>
  </r>
  <r>
    <n v="468"/>
    <s v="Industrie agroalimentaire (production, rendement, déchet) "/>
    <s v="encadrement scientifique et technique"/>
    <s v="protection des cultures, spectroscopie"/>
    <s v="Investigación y experimentaciones para optimizar la fecha de recolección y limitar las pérdidas de frutos después de la cosecha"/>
    <m/>
    <s v="Evaluation des méthodes de conservation des fruits dans le module 'Janny MT' en atmosphère contrôlée, l'évaluation de l'efficacité des traitements de protection à base de substances d'origine naturelle appliquées en plantation et la recherche de méthodes innovantes et non destructives par spectroscopie NIR permettant d'optimiser la date de collecte "/>
    <s v="Articles"/>
    <s v="https://www.cra.wallonie.be/fr/investigacion-y-experimentaciones-para-optimizar-la-fecha-de-recoleccion-y-limitar-las-perdidas-de-frutos-despues-de-la-cosecha-2019"/>
    <n v="2019"/>
    <n v="1"/>
    <s v="Jamar L."/>
    <x v="0"/>
    <s v="l.jamar@cra.wallonie.be"/>
    <s v="CRA-W"/>
    <s v="Pissard A., Baeten V., Lateur M."/>
    <m/>
    <s v="Fruits à pépins"/>
    <x v="0"/>
    <m/>
  </r>
  <r>
    <n v="469"/>
    <s v="Contrôle des maladies, gestion des ravageurs"/>
    <s v="protection phytosanitaire"/>
    <s v="biocontrôle, protection des cultures"/>
    <s v="La protection phytosanitaire en arboriculture – focus tavelure."/>
    <m/>
    <m/>
    <s v="Articles"/>
    <s v="https://www.cra.wallonie.be/fr/la-protection-phytosanitaire-en-arboriculture-focus-tavelure-2017"/>
    <n v="2017"/>
    <n v="1"/>
    <s v="Jamar L."/>
    <x v="0"/>
    <s v="l.jamar@cra.wallonie.be"/>
    <s v="CRA-W"/>
    <s v="-"/>
    <m/>
    <m/>
    <x v="0"/>
    <m/>
  </r>
  <r>
    <n v="470"/>
    <s v="Biopesticide, biocontrôle, agriculture biologique"/>
    <s v="agriculture biologique"/>
    <s v="culture, gestion agricole"/>
    <s v="Le Centre wallon de recherches agronomiques entame des recherches en maraîchage bio"/>
    <m/>
    <m/>
    <s v="Articles"/>
    <s v="https://www.cra.wallonie.be/fr/le-centre-wallon-de-recherches-agronomiques-entame-des-recherches-en-maraichage-bio-2016"/>
    <n v="2016"/>
    <n v="1"/>
    <s v="Jamar L."/>
    <x v="0"/>
    <s v="jamar@cra.wallonie.be"/>
    <s v="CRA-W"/>
    <s v="Rondia A., Reyser J., Godden B., Van Damme J."/>
    <m/>
    <m/>
    <x v="0"/>
    <m/>
  </r>
  <r>
    <n v="471"/>
    <s v="Biopesticide, biocontrôle, agriculture biologique"/>
    <s v="agriculture conventionnelle"/>
    <s v="gestion des ressources, gestion durable, lutte biologique"/>
    <s v="Les principales clès du verger bio transfrontalier – Pommes et poires, une approche globale"/>
    <m/>
    <m/>
    <s v="Livres / Manuels"/>
    <s v="https://www.cra.wallonie.be/fr/les-principales-cles-du-verger-bio-transfrontalier-pommes-et-poires-une-approche-globale-2014"/>
    <n v="2014"/>
    <n v="1"/>
    <s v="Jamar L."/>
    <x v="0"/>
    <s v="jamar@cra.wallonie.be"/>
    <s v="CRA-W"/>
    <s v="Lateur M., Tournant L., Leleu Wateau K., Dewaegeneire P., Oste S., Montignies E., Thiran B., Fitoussi J., Delebecq A."/>
    <m/>
    <s v="Pommiers et Poiriers"/>
    <x v="0"/>
    <m/>
  </r>
  <r>
    <n v="472"/>
    <s v="Biopesticide, biocontrôle, agriculture biologique"/>
    <s v="protection phytosanitaire"/>
    <s v="bioagresseur, protection des cultures"/>
    <s v="L'extrait d'écorce d'orange comme produit de protection des plantes"/>
    <m/>
    <s v="Evaluer l'efficacité des produit de protection contre des maladies et ravageurs de fruits et de légumes"/>
    <s v="Actes de colloques"/>
    <s v="https://www.cra.wallonie.be/fr/lextrait-decorce-dorange-comme-produit-de-protection-des-plantes-2010"/>
    <n v="2010"/>
    <n v="1"/>
    <s v="Jamar L."/>
    <x v="0"/>
    <s v="l.jamar@cra.wallonie.be"/>
    <s v="PRLRN, PLANETE légumes en Alsace, CRA-W, FREDON"/>
    <s v="Amiraux C., Grebert D., Oste S., Lateur M."/>
    <m/>
    <m/>
    <x v="0"/>
    <m/>
  </r>
  <r>
    <n v="473"/>
    <s v="Ingénierie agricole, développement d’outils"/>
    <s v="agriculture biologique"/>
    <s v="culture, production agricole"/>
    <s v="Organic Appel Production: Conclusion of an eight year study in Belgium"/>
    <m/>
    <m/>
    <s v="Actes de colloques"/>
    <s v="https://www.cra.wallonie.be/fr/organic-appel-production-conclusion-of-an-eight-year-study-in-belgium-2011"/>
    <n v="2011"/>
    <n v="1"/>
    <s v="Jamar L."/>
    <x v="0"/>
    <s v="jamar@cra.wallonie.be"/>
    <s v="CRA-W"/>
    <s v="Oste S., Lateur M."/>
    <m/>
    <s v="Pommiers"/>
    <x v="0"/>
    <m/>
  </r>
  <r>
    <n v="474"/>
    <s v="Biopesticide, biocontrôle, agriculture biologique"/>
    <s v="agriculture conventionnelle"/>
    <s v="gestion durable, production agricole"/>
    <s v="Maraîchage Bio"/>
    <m/>
    <s v="Développer la comparaison de systèmes de productions maraîchères biologiques"/>
    <s v="Projet"/>
    <s v="https://www.cra.wallonie.be/fr/plateforme-maraichage-bio"/>
    <n v="2018"/>
    <n v="12"/>
    <s v="Jamar L."/>
    <x v="0"/>
    <s v="l.jamar@cra.wallonie.be"/>
    <s v="CRA-W"/>
    <s v="-"/>
    <m/>
    <m/>
    <x v="0"/>
    <m/>
  </r>
  <r>
    <n v="475"/>
    <s v="Technique de lutte alternative"/>
    <s v="lutte intégrée"/>
    <s v="protection des cultures, technique agricole"/>
    <s v="Pratiques alternatives aux produits phytosanitaires en arboriculture"/>
    <m/>
    <m/>
    <s v="Actes de colloques"/>
    <s v="https://www.cra.wallonie.be/fr/pratiques-alternatives-aux-produits-phytosanitaires-en-arboriculture-2015"/>
    <n v="2015"/>
    <n v="1"/>
    <s v="Jamar L."/>
    <x v="0"/>
    <s v="jamar@cra.wallonie.be"/>
    <s v="CRA-W"/>
    <s v="Lateur M. "/>
    <m/>
    <m/>
    <x v="0"/>
    <m/>
  </r>
  <r>
    <n v="476"/>
    <s v="Utilisation de produit phytopharmaceutique"/>
    <s v="agriculture biologique, lutte intégrée, produit phytopharmaceutique"/>
    <s v="culture, protection des cultures, résistance"/>
    <s v="Primary scab control using a ‘during-infection’ spray timing and the effect on fruit quality and yield in organic apple production"/>
    <m/>
    <s v="Contribuer à la réduction du cuivre dans la production de pommes biologiques en évaluant dans un premier temps l'efficacité relative de cinq fongicides inorganiques et cinq plantes naturelles extraits dans la lutte primaire contre la tavelure, puis évaluer sur le long terme l'efficacité de la stratégie de pulvérisation de &quot;l'infection durable&quot; en utilisant des quantités de fongicides"/>
    <s v="Articles"/>
    <s v="https://www.cra.wallonie.be/fr/primary-scab-control-using-a-during-infection-spray-timing-and-the-effect-on-fruit-quality-and-yield-in-organic-apple-production-2010"/>
    <n v="2010"/>
    <n v="1"/>
    <s v="Jamar L."/>
    <x v="0"/>
    <s v="l.jamar@cra.wallonie.be"/>
    <s v="CRA-W"/>
    <s v="Cavelier M., Lateur M. "/>
    <m/>
    <s v="Pommiers"/>
    <x v="0"/>
    <m/>
  </r>
  <r>
    <n v="477"/>
    <s v="Utilisation de produit phytopharmaceutique"/>
    <s v="produit phytopharmaceutique"/>
    <s v="lutte, pesticide, protection des cultures, résistance"/>
    <s v="Rainfastness of lime sulphur and other inorganic fungicides used for scab control in apple and pear production."/>
    <m/>
    <s v="Determine under controlled and field conditions, the rainfastness of new fungicide formulations available for organic apple and pear farming"/>
    <s v="Actes de colloques"/>
    <s v="https://www.cra.wallonie.be/fr/rainfastness-of-lime-sulphur-and-other-inorganic-fungicides-used-for-scab-control-in-apple-and-pear-production-23-28-2018"/>
    <n v="2018"/>
    <n v="1"/>
    <s v="Jamar L."/>
    <x v="0"/>
    <s v="l.jamar@cra.wallonie.be"/>
    <s v="CRA-W"/>
    <s v="Song J., Fauche F., Choi J., Lateur M. "/>
    <m/>
    <s v="Pommiers et Poiriers"/>
    <x v="0"/>
    <m/>
  </r>
  <r>
    <n v="478"/>
    <s v="Technique de lutte alternative"/>
    <s v="agriculture biologique, méthode alternative"/>
    <s v="analyse physico-chimique, bioagresseur, culture, protection des cultures, résistance"/>
    <s v="Recherche de méthode alternative de lutte contre la tavelure du pommier dans le cadre de la production biologique : trois années d'expérimentation au CRA-W"/>
    <m/>
    <s v="Experimenter un système de production qui interviente un grand nombre de paramètres afin de rechercher des innovations potentielles qui pourront se mettre en pratique"/>
    <s v="Articles"/>
    <s v="https://www.cra.wallonie.be/fr/recherche-de-methodes-alternatives-de-lutte-contre-la-tavelure-du-pommier-dans-le-cadre-de-la-production-biologique-trois-annees-dexperimentation-au-cra-w-2005"/>
    <n v="2005"/>
    <n v="1"/>
    <s v="Jamar L."/>
    <x v="0"/>
    <s v="jamar@cra.wallonie.be"/>
    <s v="CRA-W"/>
    <s v="Lateur M."/>
    <m/>
    <s v="Pommiers"/>
    <x v="0"/>
    <m/>
  </r>
  <r>
    <n v="479"/>
    <s v="Technique de lutte alternative"/>
    <s v="méthode alternative"/>
    <s v="protection des cultures, technique agricole"/>
    <s v="Recherche de méthode alternative de protection vis-à-vis des Gloeosporioses en productions fruitières biologiques."/>
    <m/>
    <m/>
    <s v="Actes de colloques"/>
    <s v="https://www.cra.wallonie.be/fr/recherche-de-methodes-alternatives-de-protection-vis-a-vis-des-gloeosporioses-en-productions-fruitieres-biologiques-2015"/>
    <n v="2015"/>
    <n v="1"/>
    <s v="Jamar L."/>
    <x v="0"/>
    <s v="jamar@cra.wallonie.be"/>
    <s v="CRA-W"/>
    <s v="Rondia A."/>
    <m/>
    <m/>
    <x v="0"/>
    <m/>
  </r>
  <r>
    <n v="480"/>
    <s v="Technique de lutte alternative"/>
    <s v="méthode alternative"/>
    <s v="protection des cultures, technique agricole"/>
    <s v="Recherche de méthode alternative de protection vis-a-vis des Gloesporioses en productions fruitières biologiques. Suivi de l'impact d'une formulation à base d'argiles calcinées et d'un activateur de dépenses naturelle sur les gloeosporioses"/>
    <m/>
    <m/>
    <s v="Articles"/>
    <s v="https://www.cra.wallonie.be/fr/recherche-de-methodes-alternatives-de-protection-vis-a-vis-des-gloesporioses-en-productions-fruitieres-biologiques-suivi-de-limpact-dune-formulation-a-base-dargiles-calcinees-et-dun-activateur-de-depenses-naturelle-sur-les-gloeosporioses-2015"/>
    <n v="2015"/>
    <n v="1"/>
    <s v="Jamar L."/>
    <x v="0"/>
    <s v="jamar@cra.wallonie.be"/>
    <s v="CRA-W"/>
    <s v="Rondia A."/>
    <m/>
    <m/>
    <x v="0"/>
    <m/>
  </r>
  <r>
    <n v="481"/>
    <s v="Ingénierie agricole, développement d’outils"/>
    <s v="méthode alternative, protection phytosanitaire"/>
    <s v="bioagresseur, réduction"/>
    <s v="Réduction de l’inoculum tavelure : journée de démonstration à Gembloux"/>
    <m/>
    <m/>
    <s v="Articles"/>
    <s v="https://www.cra.wallonie.be/fr/reduction-de-linoculum-tavelure-journee-de-demonstration-a-gembloux-2010"/>
    <n v="2010"/>
    <n v="1"/>
    <s v="Jamar L."/>
    <x v="0"/>
    <s v="l.jamar@cra.wallonie.be"/>
    <s v="CRA-W"/>
    <s v="Lateur M., Tournant L. "/>
    <m/>
    <m/>
    <x v="0"/>
    <m/>
  </r>
  <r>
    <n v="482"/>
    <s v="Utilisation de produit phytopharmaceutique"/>
    <s v="protection phytosanitaire"/>
    <s v="culture, pesticide, réduction"/>
    <s v="Réduction du cuivre – Focus pomme de terre et arboriculture fruitière"/>
    <m/>
    <m/>
    <s v="Articles"/>
    <s v="https://www.cra.wallonie.be/fr/reduction-du-cuivre-focus-pomme-de-terre-et-arboriculture-fruitiere-2014"/>
    <n v="2014"/>
    <n v="1"/>
    <s v="Jamar L."/>
    <x v="0"/>
    <s v="jamar@cra.wallonie.be"/>
    <s v="CRA-W"/>
    <s v="Bataille C., César V."/>
    <m/>
    <s v="Pomme de terre et Arbre fruitier"/>
    <x v="0"/>
    <m/>
  </r>
  <r>
    <n v="483"/>
    <s v="Technique de lutte alternative"/>
    <s v="lutte intégrée, méthode alternative"/>
    <s v="analyse physico-chimique, bioagresseur, protection des cultures, résistance"/>
    <s v="Research on alternative methods of control of spot on apple for organic production: three years of experimentation in Cra-W"/>
    <m/>
    <s v="Discusse of different methods for the control apple spot in Belgium. "/>
    <s v="Articles"/>
    <s v="https://www.cra.wallonie.be/fr/research-on-alternative-methods-of-control-of-spot-on-apple-for-organic-production-three-years-of-experimentation-in-cra-w-2005"/>
    <n v="2005"/>
    <n v="1"/>
    <s v="Jamar L."/>
    <x v="0"/>
    <s v="jamar@cra.wallonie.be"/>
    <s v="CRA-W"/>
    <s v="Lateur M."/>
    <m/>
    <s v="Pommiers"/>
    <x v="0"/>
    <m/>
  </r>
  <r>
    <n v="484"/>
    <s v="Utilisation de produit phytopharmaceutique"/>
    <s v="agriculture biologique, produit phytopharmaceutique"/>
    <s v="pesticide, protection des cultures, résistance, sélection variétale"/>
    <s v="Scab control in organic apple production: conclusions of an eight year study in temperate weather conditions"/>
    <m/>
    <s v="Identifier un moyen innovant de réduire l'utilisation de fongicides, et en particulier de fongicides à base de cuivre, pour lutter contre la tavelure du pommier (V. inaequalis) en production biologique.  "/>
    <s v="Actes de colloques"/>
    <s v="https://www.cra.wallonie.be/fr/scab-control-in-organic-apple-production-conclusions-of-an-eight-year-study-in-temperate-weather-conditions-2012"/>
    <n v="2012"/>
    <n v="1"/>
    <s v="Jamar L."/>
    <x v="0"/>
    <s v="jamar@cra.wallonie.be"/>
    <s v="CRA-W"/>
    <s v="Oste S., Lateur M. "/>
    <m/>
    <s v="Pommiers"/>
    <x v="0"/>
    <m/>
  </r>
  <r>
    <n v="485"/>
    <s v="Sol et fertilisation : pollution, gestion, qualité, fertilisation, altération"/>
    <s v="diagnostic, indicateur environnemental"/>
    <s v="culture, production agricole"/>
    <s v="Soil chemical and biological properties in conventional and organic orchards"/>
    <m/>
    <m/>
    <s v="Actes de colloques"/>
    <s v="https://www.cra.wallonie.be/fr/soil-chemical-and-biological-properties-in-conventional-and-organic-orchards-2008"/>
    <n v="2008"/>
    <n v="1"/>
    <s v="Jamar L."/>
    <x v="0"/>
    <s v="jamar@cra.wallonie.be"/>
    <s v="CRA-W"/>
    <s v="Aubinet M., Culot M., Magein H., Lateur M."/>
    <m/>
    <m/>
    <x v="0"/>
    <m/>
  </r>
  <r>
    <n v="486"/>
    <s v="Sol et fertilisation : pollution, gestion, qualité, fertilisation, altération"/>
    <s v="agriculture conventionnelle, lutte intégrée"/>
    <s v="analyse biologique, croissance des plantes, gestion des sols, indicateur, production agricole"/>
    <s v="Soil microbial activity and earthworm abundance in orchards under conventional and organic growth management systems."/>
    <m/>
    <s v="Evaluer les effets de 5 années de systèmes de production fruitière conventionnels et biologiques sur plusieurs propriétés biologiques du sol. "/>
    <s v="Actes de colloques"/>
    <s v="https://www.cra.wallonie.be/fr/soil-microbial-activity-and-earthworm-abundance-in-orchards-under-conventional-and-organic-growth-management-systems-2008"/>
    <n v="2008"/>
    <n v="1"/>
    <s v="Jamar L."/>
    <x v="0"/>
    <s v="jamar@cra.wallonie.be"/>
    <s v="CRA-W"/>
    <s v="Aubinet M., Fievez T., Magein H., Lateur M."/>
    <m/>
    <m/>
    <x v="0"/>
    <m/>
  </r>
  <r>
    <n v="487"/>
    <s v="Résistance aux produits phytopharmaceutiques"/>
    <s v="méthode alternative, produit phytopharmaceutique"/>
    <s v="analyse biologique, biocontrôle, protection des cultures, résistance, toxicité"/>
    <s v="Stop-spray strategy using a new formulation of potassium bicarbonate, silicon and sulphur compounds for primary scab control in organic apple production"/>
    <m/>
    <s v="Réduire la quantité de fongicide appliquée dans le verger"/>
    <s v="Articles"/>
    <s v="https://www.cra.wallonie.be/fr/stop-spray-strategy-using-a-new-formulation-of-potassium-bicarbonate-silicon-and-sulphur-compounds-for-primary-scab-control-in-organic-apple-production-2007"/>
    <n v="2007"/>
    <n v="1"/>
    <s v="Jamar L."/>
    <x v="0"/>
    <s v="jamar@cra.wallonie.be"/>
    <s v="CRA-W"/>
    <s v="Lefrancq B., Fassotte C., Lateur M."/>
    <m/>
    <s v="Pommiers"/>
    <x v="0"/>
    <m/>
  </r>
  <r>
    <n v="488"/>
    <s v="Utilisation de produit phytopharmaceutique"/>
    <s v="agriculture biologique, contrôle des maladies, produit phytopharmaceutique"/>
    <s v="culture, protection des cultures, réduction"/>
    <s v="Strategies to reduce copper use in organic apple production"/>
    <m/>
    <s v="reduce copper use"/>
    <s v="Articles"/>
    <s v="https://www.cra.wallonie.be/fr/strategies-to-reduce-copper-use-in-organic-apple-production-2006"/>
    <n v="2006"/>
    <n v="1"/>
    <s v="Jamar L."/>
    <x v="0"/>
    <s v="jamar@cra.wallonie.be"/>
    <s v="CRA-W"/>
    <s v="Lateur M."/>
    <m/>
    <s v="Pommiers et Poiriers"/>
    <x v="0"/>
    <m/>
  </r>
  <r>
    <n v="489"/>
    <s v="Résistance aux produits phytopharmaceutiques"/>
    <s v="essai variétal, protection phytosanitaire"/>
    <s v="biocontrôle, cultivar, culture"/>
    <s v="Strategies to reduce copper use in organic apple production, ISHS."/>
    <m/>
    <s v=" Des stratégies de lutte contre la tavelure du pommier (venturia inaequalis)"/>
    <s v="Articles"/>
    <s v="https://www.cra.wallonie.be/fr/strategies-to-reduce-copper-use-in-organic-apple-production-ishs-2007"/>
    <n v="2007"/>
    <n v="1"/>
    <s v="Jamar L."/>
    <x v="0"/>
    <s v="jamar@cra.wallonie.be"/>
    <s v="CRA-W"/>
    <s v="-"/>
    <m/>
    <m/>
    <x v="0"/>
    <m/>
  </r>
  <r>
    <n v="490"/>
    <s v="Technique de lutte alternative"/>
    <s v="contrôle des maladies, produit phytopharmaceutique, résistance variétale"/>
    <s v="culture, protection des cultures"/>
    <s v="Tavelure : mieux raisonner sa protection"/>
    <m/>
    <s v="maitriser la tavelure et diminuer l'usage de produits de protection"/>
    <s v="Articles"/>
    <s v="https://www.cra.wallonie.be/fr/tavelure-mieux-raisonner-sa-protection-2012"/>
    <n v="2012"/>
    <n v="1"/>
    <s v="Jamar L."/>
    <x v="0"/>
    <s v="jamar@cra.wallonie.be"/>
    <s v="CRA-W"/>
    <s v="Lateur M., Oste S. "/>
    <m/>
    <m/>
    <x v="0"/>
    <m/>
  </r>
  <r>
    <n v="491"/>
    <s v="Technique de lutte alternative"/>
    <s v="agriculture biologique, fertilisation, résistance variétale"/>
    <s v="biopesticide, pesticide, technique agricole"/>
    <s v="Vers le verger faibles intrants ? CR visites de vergers en Suisses"/>
    <m/>
    <s v="Etudier les possibilités et les limites d'une production de fruits sans pesticide"/>
    <s v="Articles"/>
    <s v="https://www.cra.wallonie.be/fr/vers-le-verger-faibles-intrants-cr-visites-de-vergers-en-suisses-2012"/>
    <n v="2012"/>
    <n v="1"/>
    <s v="Jamar L."/>
    <x v="0"/>
    <s v="jamar@cra.wallonie.be"/>
    <s v="CRA-W"/>
    <s v="Lateur M., Tournant L. "/>
    <m/>
    <s v="Verger"/>
    <x v="0"/>
    <m/>
  </r>
  <r>
    <n v="492"/>
    <s v="Ecotoxicologie"/>
    <s v="lutte intégrée, méthode alternative"/>
    <s v="bioagresseur, biocontrôle, pesticide"/>
    <s v="A large field trial to assess the short-term and long-term effects of several 4 insecticides used to control the pollen beetle on parastic hymenoptera in oilseed rape"/>
    <m/>
    <s v="Evaluer les effets de plusieurs insecticides utilisés pour lutter contre le coléoptère du pollen sur les hyménoptères parasites dans le colza"/>
    <s v="Actes de colloques"/>
    <s v="https://www.cra.wallonie.be/fr/a-large-field-trial-to-assess-the-short-term-and-long-term-effects-of-several-4-insecticides-used-to-control-the-pollen-beetle-on-parastic-hymenoptera-in-oilseed-rape-2017"/>
    <n v="2017"/>
    <n v="1"/>
    <s v="Jansen J. P."/>
    <x v="0"/>
    <m/>
    <s v="CRA-W"/>
    <s v="San Martin G."/>
    <m/>
    <s v="Brassica napus L."/>
    <x v="0"/>
    <m/>
  </r>
  <r>
    <n v="493"/>
    <s v="Utilisation de produit phytopharmaceutique"/>
    <s v="produit phytopharmaceutique"/>
    <s v="bioinformatique, pesticide, résistance"/>
    <s v="Le puceron, Myzus persicae : monitoring de la résistance aux insecticides en Wallonie, des résultats préliminaires interpellants"/>
    <m/>
    <s v="Monitoring"/>
    <s v="Articles"/>
    <s v="https://www.cra.wallonie.be/fr/le-puceron-myzus-persicae-monitoring-de-la-resistance-aux-insecticides-en-wallonie-des-resultats-preliminaires-interpellants-2019"/>
    <n v="2019"/>
    <n v="1"/>
    <s v="Jansen J. P."/>
    <x v="0"/>
    <m/>
    <s v="CRA-W"/>
    <s v="Mingeot D."/>
    <m/>
    <m/>
    <x v="0"/>
    <m/>
  </r>
  <r>
    <n v="494"/>
    <s v="Epidémiologie, phytopathologie"/>
    <s v="agriculture conventionnelle"/>
    <s v="culture, contrôle des ravageurs"/>
    <s v="Les altises américaines de la pomme de terre, enseignement de deux années de recherches"/>
    <m/>
    <m/>
    <s v="Articles"/>
    <s v="https://www.cra.wallonie.be/fr/les-altises-americaines-de-la-pomme-de-terre-enseignement-de-deux-annees-de-recherches-2017"/>
    <n v="2017"/>
    <n v="1"/>
    <s v="Jansen J. P."/>
    <x v="0"/>
    <m/>
    <s v="CRA-W"/>
    <s v="Chavalle S."/>
    <m/>
    <s v="Pomme de terre"/>
    <x v="0"/>
    <m/>
  </r>
  <r>
    <n v="495"/>
    <s v="Utilisation de produit phytopharmaceutique"/>
    <s v="produit phytopharmaceutique"/>
    <s v="pesticide, technique agricole"/>
    <s v="Liste de Sélectivité des pesticide vis-à-vis des insectes utiles en pomme de terre"/>
    <m/>
    <m/>
    <s v="Articles"/>
    <s v="https://www.cra.wallonie.be/fr/liste-de-selectivite-des-pesticide-vis-a-vis-des-insectes-utiles-en-pomme-de-terre-2017"/>
    <n v="2017"/>
    <n v="1"/>
    <s v="Jansen J. P."/>
    <x v="0"/>
    <m/>
    <s v="CRA-W"/>
    <s v="-"/>
    <m/>
    <s v="Pomme de terre"/>
    <x v="0"/>
    <m/>
  </r>
  <r>
    <n v="496"/>
    <s v="Utilisation de produit phytopharmaceutique"/>
    <s v="produit phytopharmaceutique"/>
    <s v="gestion agricole, protection des cultures"/>
    <s v="Liste de sélectivité des produits de protection des plantes à l'égard des arthropodes utiles en culture de pommes de terre"/>
    <m/>
    <m/>
    <s v="Articles"/>
    <s v="https://www.cra.wallonie.be/fr/liste-de-selectivite-des-produits-de-protection-des-plantes-a-legard-des-arthropodes-utiles-en-culture-de-pommes-de-terre-2016"/>
    <n v="2016"/>
    <n v="1"/>
    <s v="Jansen J. P."/>
    <x v="0"/>
    <m/>
    <s v="CRA-W"/>
    <s v="-"/>
    <m/>
    <s v="Pomme de terre"/>
    <x v="0"/>
    <m/>
  </r>
  <r>
    <n v="497"/>
    <s v="Contrôle des maladies, gestion des ravageurs"/>
    <s v="produit phytopharmaceutique, protection phytosanitaire"/>
    <s v="bioagresseur, pesticide, protection des cultures"/>
    <s v="Protection insecticide des colzas : Maintenir les parasites des mélighètes"/>
    <m/>
    <m/>
    <s v="Articles"/>
    <s v="https://www.cra.wallonie.be/fr/protection-insecticide-des-colzas-maintenir-les-parasites-des-melighetes-2015"/>
    <n v="2015"/>
    <n v="1"/>
    <s v="Jansen J. P."/>
    <x v="0"/>
    <m/>
    <s v="CRA-W"/>
    <s v="-"/>
    <m/>
    <s v="Brassica napus L."/>
    <x v="0"/>
    <m/>
  </r>
  <r>
    <n v="498"/>
    <s v="Epidémiologie, phytopathologie"/>
    <s v="protection biologique"/>
    <s v="contrôle des ravageurs, protection des cultures"/>
    <s v="Pucerons sur pommes de terre : 20 années d'étude en Wallonie"/>
    <m/>
    <m/>
    <s v="Articles"/>
    <s v="https://www.cra.wallonie.be/fr/pucerons-sur-pommes-de-terre-20-annees-detude-en-wallonie-2016"/>
    <n v="2016"/>
    <n v="1"/>
    <s v="Jansen J. P."/>
    <x v="0"/>
    <m/>
    <s v="CRA-W"/>
    <s v="-"/>
    <m/>
    <s v="Pomme de terre"/>
    <x v="0"/>
    <m/>
  </r>
  <r>
    <n v="499"/>
    <s v="Gestion intégrée et durable des ressources naturelles"/>
    <s v="agriculture conventionnelle"/>
    <s v="bioinformatique, ressource en eau"/>
    <s v="SMART AQUAPONICS"/>
    <s v="SMART AQUAPONICS"/>
    <s v="Développement d'outils de gestion intelligents pour des systèmes aquaponiques adaptés aux profesionnels, aux collectivités urbaines et à la formation"/>
    <s v="Projet"/>
    <s v="https://www.interreg-fwvl.eu/fr/smart-aquaponics"/>
    <n v="2018"/>
    <n v="3"/>
    <s v="Jijakli H."/>
    <x v="7"/>
    <s v="Mh.jijakli@ulg.ac.be"/>
    <s v="Vigo Universal, Atelier de Bossimé, Groupe One, Weenat, HOWEST, PCG Oost Vlaanderen vzm, Yncrea - france, AQUIMER, VITO, Odisee, AQUA4C, Pole Légumes Région Nord, Institut Polytechnique UniLaSalle"/>
    <m/>
    <s v="CE - FEDER - INTERREG - FWVL"/>
    <m/>
    <x v="2"/>
    <m/>
  </r>
  <r>
    <n v="500"/>
    <s v="Encadrement, conseil, valorisation"/>
    <s v="agriculture biologique, encadrement scientifique et technique"/>
    <s v="écoagriculture, gestion durable, suivi environnemental"/>
    <s v="AGRO ECO URBS"/>
    <s v="AGRO ECO URBS"/>
    <s v="plate-forme de compétences intégrées dans le domaine du développement et de la valorisation des agro-éco-systèmes urbains en zones tempérées et tropicales qui vise à adopter une approche multi scalaire"/>
    <s v="Projet - Application web / smartphone"/>
    <s v="http://www.agroecourbs.be/"/>
    <m/>
    <m/>
    <s v="Jijakli H."/>
    <x v="7"/>
    <s v="Mh.jijakli@ulg.ac.be"/>
    <s v="ArgenCo - Université de Liège, Gembloux Agro Bio-Tech - Université de Liège, HEC - SmartCity Institute"/>
    <s v="Mahy G., Shady A., Bogaert J., Colinet G., Cornelis J. T., Crutzen N., Dufrene M., Garre S., Lebeau F., Monty A., Vermeulen C."/>
    <m/>
    <m/>
    <x v="1"/>
    <m/>
  </r>
  <r>
    <n v="501"/>
    <s v="Technique de lutte alternative"/>
    <s v="agriculture biologique, méthode alternative, produit phytopharmaceutique, protection biologique"/>
    <s v="agrochimie, biopesticide, gestion durable, pesticide, protection des cultures"/>
    <s v="HE-herbicide-fongicide"/>
    <s v="HE-herbicide-fongicide"/>
    <s v="Développement de bioherbicides et de biofongicides à base d'huile essentielle"/>
    <s v="Projet - Thèses / Mémoires"/>
    <s v="https://matheo.uliege.be/handle/2268.2/7538"/>
    <m/>
    <m/>
    <s v="Jijakli H."/>
    <x v="7"/>
    <s v="Mh.jijakli@ulg.ac.be"/>
    <s v="Gembloux Agro Bio-Tech - Université de Liège"/>
    <m/>
    <m/>
    <m/>
    <x v="1"/>
    <m/>
  </r>
  <r>
    <n v="502"/>
    <s v="Encadrement, conseil, valorisation"/>
    <s v="encadrement scientifique et technique, OAD"/>
    <s v="gestion des ressources, gestion durable, technique agricole"/>
    <s v="WASABI : plateforme WAllonne de Systèmes innovants en Agriculture et BIodiversité urbaine"/>
    <s v="WASABI"/>
    <s v="plateforme d'enseignement et de recherche en agriculture urbaine et biodiversité urbaine et péri-urbaine"/>
    <s v="Projet - Application web / smartphone"/>
    <s v="https://www.gembloux.uliege.be/cms/c_5038552/fr/gembloux-wasabi"/>
    <n v="2019"/>
    <m/>
    <s v="Joly A."/>
    <x v="42"/>
    <s v="aj@aurorejoly.be"/>
    <s v="C-RAU - Gembloux Agro Bio-Tech - Université de Liège"/>
    <s v="Jijakli H."/>
    <s v="Wallonie, CE"/>
    <m/>
    <x v="9"/>
    <m/>
  </r>
  <r>
    <n v="503"/>
    <s v="Technique de lutte alternative"/>
    <s v="produit phytopharmaceutique, protection phytosanitaire"/>
    <s v="biopesticide, pesticide, production agricole, réduction"/>
    <s v="Produire des fruits et légumes, sans aucune pulvérisation de produits phytopharmaceutiques"/>
    <s v="ZERO-PH(F)YTO F&amp;L(G) ZÉRO PHYTO"/>
    <s v="Identifier, valider et transmettre des clés pratiques pour pouvoir produire des fruits et légumes sans aucune pulvérisation de produits phytopharmaceutiques"/>
    <s v="Projet"/>
    <s v="https://www.interreg-fwvl.eu/fr/zero-phfyto-flg"/>
    <n v="2019"/>
    <n v="3"/>
    <s v="Jorion A."/>
    <x v="0"/>
    <s v="a.jorion@cra.wallonie.be"/>
    <s v="BHDF, FREDON Nord Pas-de-Calais, Inagro, Unité EDISAN-Université Picardie Jules Verne - france, Provinciaal Proefcentrum voor de Groenteteelt Oost-Vlaanderen, FREDON Hauts-de - france, CRA-W, Bio en Hauts-de - france, PCG"/>
    <s v="Lateur M."/>
    <s v="CE - FEDER - INTERREG - FWVL, Provincie Oost Vlaanderen "/>
    <m/>
    <x v="2"/>
    <m/>
  </r>
  <r>
    <n v="504"/>
    <s v="Sol et fertilisation : pollution, gestion, qualité, fertilisation, altération"/>
    <s v="fertilisation, indicateur environnemental"/>
    <s v="gestion des déchets, gestion des sols, pollution chimique"/>
    <s v="PLASTI-SOLS"/>
    <s v="PLASTI-SOLS"/>
    <s v="Développer des méthodes simples de séparations des microplastiques dans les solides."/>
    <s v="Projet"/>
    <s v="https://www.issep.be/wp-content/uploads/Fiche-projet-Plastisol.pdf"/>
    <n v="2019"/>
    <n v="1"/>
    <s v="Joris A."/>
    <x v="5"/>
    <s v="a.joris@issep.be"/>
    <s v="Cellule de Chimie Minérale, ISSeP"/>
    <m/>
    <s v="Fonds Moerman"/>
    <m/>
    <x v="7"/>
    <m/>
  </r>
  <r>
    <n v="505"/>
    <s v="Recherche fondamentale"/>
    <s v="encadrement scientifique et technique, protection phytosanitaire"/>
    <s v="analyse physico-chimique, stress abiotique"/>
    <s v="Diagonal two-dimensional electrophoresis (D-2DE): a new approach to study the effect of osmotic stress induced by polyethylene glycol in durum wheat (Triticum durum Desf.)"/>
    <m/>
    <m/>
    <s v="Articles"/>
    <s v="https://www.cra.wallonie.be/fr/diagonal-two-dimensional-electrophoresis-d-2de-a-new-approach-to-study-the-effect-of-osmotic-stress-induced-by-polyethylene-glycol-in-durum-wheat-triticum-durum-desf-2016"/>
    <n v="2016"/>
    <n v="1"/>
    <s v="Kacem S."/>
    <x v="0"/>
    <m/>
    <s v="CRA-W"/>
    <s v="Mauro S., Muhovski Y., Delporte F., Renaut J., Djekoun A., Watillon B."/>
    <m/>
    <m/>
    <x v="0"/>
    <m/>
  </r>
  <r>
    <n v="506"/>
    <s v="Recherche fondamentale"/>
    <s v="encadrement scientifique et technique, protection phytosanitaire"/>
    <s v="agrochimie, protection des cultures, stress abiotique"/>
    <s v="In vitro screening of durum wheat against water-stress mediated through polyethylene glycol"/>
    <m/>
    <s v="Evaluate three durum wheat (Triticum durum Desf.) genotypes response to water stress at callus induction and plant regeneration levels"/>
    <s v="Articles"/>
    <s v="https://www.cra.wallonie.be/fr/in-vitro-screening-of-durum-wheat-against-water-stress-mediated-through-polyethylene-glycol-2017"/>
    <n v="2017"/>
    <n v="1"/>
    <s v="Kacem S."/>
    <x v="0"/>
    <m/>
    <s v="CRA-W"/>
    <s v="Delporte F., Muhovski Y., Djekoun A., Watillon B."/>
    <m/>
    <s v="Céréales"/>
    <x v="0"/>
    <s v="http://dx.doi.org/10.1016/j.jgeb.2017.04.004"/>
  </r>
  <r>
    <n v="507"/>
    <s v="Santé: toxicologie, protection des utilisateurs, consommateurs, riverains"/>
    <s v="impact sur la santé"/>
    <s v="pollution chimique, santé humaine, suivi environnemental"/>
    <s v="CARIBOUH"/>
    <s v="CARIBOUH"/>
    <s v="Dresser le diagnostic de l’impact sur la santé humaine et sur l’environnement de certains polluants émergents potentiellement présents dans les boues de STEP wallonnes utilisées comme amendement de sols agricoles."/>
    <s v="Projet"/>
    <s v="https://www.issep.be/wp-content/uploads/Projet-Caribouh.pdf"/>
    <n v="2017"/>
    <n v="3"/>
    <s v="Kech C."/>
    <x v="5"/>
    <s v="c.kech@issep.be"/>
    <s v="Cellule de Chimie Organique, Cellule Ecotoxicologie, Cellule Environnement et Santé"/>
    <m/>
    <s v="Fonds Moerman"/>
    <m/>
    <x v="7"/>
    <m/>
  </r>
  <r>
    <n v="508"/>
    <s v="Gestion intégrée et durable des ressources naturelles"/>
    <s v="transformation des résidus"/>
    <s v="gestion agricole, valorisation"/>
    <s v="Production de Biodiesel à partir de Boues de STEP"/>
    <s v="BioBos"/>
    <s v="la réduction du volume des boues avec valorisation du résidu et la production de biodiesel."/>
    <s v="Projet"/>
    <s v="https://www.issep.be/biobos/"/>
    <m/>
    <m/>
    <s v="Kech C."/>
    <x v="5"/>
    <s v="c.kech@issep.be"/>
    <s v="ISSeP, CRA-W"/>
    <m/>
    <m/>
    <m/>
    <x v="7"/>
    <m/>
  </r>
  <r>
    <n v="509"/>
    <s v="Ecotoxicologie"/>
    <s v="pollinisateur"/>
    <s v="auxiliaire des cultures, pollution chimique"/>
    <s v="Vers une stratégie nationale belge en faveur despollinisateur 2021-2030"/>
    <m/>
    <s v="réduire la mortalité des abeilles domestiques, inverser le déclin des pollinisateur en général, suivre et analyser les changements constatés au niveau de la répartition et du nombre de pollinisateur à travers le pays."/>
    <s v="Projet"/>
    <s v="https://www.health.belgium.be/sites/default/files/uploads/fields/fpshealth_theme_file/projet_de_strategie_nationale_belge_en_faveur_des_pollinisateur_2021-2030_3.pdf"/>
    <n v="2021"/>
    <n v="9"/>
    <s v="Kempenaer S."/>
    <x v="43"/>
    <s v="salima.kempenaer@health.fgov.be"/>
    <m/>
    <m/>
    <m/>
    <m/>
    <x v="29"/>
    <m/>
  </r>
  <r>
    <n v="510"/>
    <s v="Espace naturel"/>
    <s v="protection biologique"/>
    <s v="gestion durable, ressource naturelle"/>
    <s v="La gestion patrimoniale des forêts anciennes de Wallonie - 2018"/>
    <m/>
    <s v="Transmettre aux générations futures, ces biens hérités de générations de forestiers."/>
    <s v="Articles"/>
    <s v="https://www.cra.wallonie.be/fr/la-gestion-patrimoniale-des-forets-anciennes-de-wallonie-2018"/>
    <n v="2018"/>
    <n v="1"/>
    <s v="Kervyn T."/>
    <x v="0"/>
    <m/>
    <s v="CRA-W"/>
    <s v="Scohy J. P., Marchal D., Collette O., Hardy B., Delahaye L., Wibail L., Jacquemin F., Dufrêne M., Claessens H."/>
    <m/>
    <m/>
    <x v="0"/>
    <m/>
  </r>
  <r>
    <n v="511"/>
    <s v="Espace naturel"/>
    <s v="protection biologique"/>
    <s v="gestion durable, ressource naturelle"/>
    <s v="La gestion patrimoniale des forêts anciennes de Wallonie (Belgique) - 2017"/>
    <m/>
    <m/>
    <s v="Articles"/>
    <s v="https://www.cra.wallonie.be/fr/la-gestion-patrimoniale-des-forets-anciennes-de-wallonie-belgique-2017"/>
    <n v="2017"/>
    <n v="1"/>
    <s v="Kervyn T."/>
    <x v="0"/>
    <m/>
    <s v="CRA-W"/>
    <s v="Scohy J. P., Collette O., Hardy B., Delahaye F., Wibail L., Jacquemin F., Dufrêne M., Claessens H."/>
    <m/>
    <m/>
    <x v="0"/>
    <m/>
  </r>
  <r>
    <n v="512"/>
    <s v="Eau : pollution, gestion, qualité, altération"/>
    <s v="encadrement scientifique et technique, qualité de l'eau, sensibilisation"/>
    <s v="gestion des ressources, pollution chimique, ressource en eau, territoire transfrontalier"/>
    <s v="Développement d'une approche intégrée pour le diagnostic de la qualité des eaux de la Meuse"/>
    <s v="DIADeM"/>
    <s v="identifier et mesurer les perturbations dues aux rejets des stations d’épuration –STEPs- (notamment des résidus médicamenteux) sur les organismes aquatiques du milieu récepteur."/>
    <s v="Projet"/>
    <s v="https://www.interregdiadem.eu/"/>
    <n v="2017"/>
    <n v="3"/>
    <s v="Kestemont P."/>
    <x v="19"/>
    <s v="patrick.kestemont@unamur.be "/>
    <s v="Université de Namur, Université de Reims, Université de Liège, Irstea, INERIS, La Société Wallonne des Eaux, CER Groupe, EPAMA EPTB Meuse, SPGE, ACCUSTICA, Agence de l'Eau - Rhine-Meuse, Contrat de rivière Haute-Meuse asbl, crsa, Ardenne Metropole"/>
    <s v="Geffard A., Courcy M., Delaunay C., Gernez E., Fufza A.,Batoulle S., Beaudouin R., De Laender F. "/>
    <s v="CE - FEDER, Wallonie - SPW - DGARNE"/>
    <m/>
    <x v="18"/>
    <m/>
  </r>
  <r>
    <n v="513"/>
    <s v="Recherche statistique, bioinformatique"/>
    <s v="encadrement scientifique et technique"/>
    <s v="bioinformatique, gestion durable"/>
    <s v="Key challenges and priorities for modelling European grasslands under climate change"/>
    <m/>
    <m/>
    <s v="Articles"/>
    <s v="https://www.cra.wallonie.be/fr/key-challenges-and-priorities-for-modelling-european-grasslands-under-climate-change-2016"/>
    <n v="2016"/>
    <n v="1"/>
    <s v="Kipling R. P."/>
    <x v="0"/>
    <m/>
    <s v="CRA-W"/>
    <s v="Virkajarvi P., Breitsameter L., Curnel Y., De Swaef T., Gustavsson A. M., Hennart S., Hoglind M., Jarvenranta K., Minet J., Nendel C., Persson T., Picon-Cochard C., Rolinski S., Sandars D. L., Scollan N. D., Sebek L., Seddaiu G., Topp C. F. E."/>
    <m/>
    <m/>
    <x v="0"/>
    <m/>
  </r>
  <r>
    <n v="514"/>
    <s v="Industrie agroalimentaire (production, rendement, déchet) "/>
    <s v="bonne pratique agricole"/>
    <s v="culture, biocontrôle"/>
    <s v="Vade Mecum : la culture de luzerne"/>
    <m/>
    <m/>
    <s v="Articles"/>
    <s v="http://www.fourragesmieux.be/Documents_telechargeables/vademecum_luzerne.pdf"/>
    <n v="2014"/>
    <n v="1"/>
    <s v="Knoden D."/>
    <x v="18"/>
    <s v="info@fourragesmieux.be"/>
    <s v="Fourrages Mieux"/>
    <s v="Crémer S."/>
    <s v="Wallonie - SPW"/>
    <s v="Medicago sativa"/>
    <x v="17"/>
    <m/>
  </r>
  <r>
    <n v="515"/>
    <s v="Technique de lutte alternative"/>
    <s v="bonne pratique agricole, résistance variétale"/>
    <s v="gestion des ressources, sélection variétale"/>
    <s v="Variétés recommandées pour prairies de fauche et paturees en 2020"/>
    <m/>
    <m/>
    <s v="Articles"/>
    <s v="http://www.fourragesmieux.be/Documents_telechargeables/Liste_des_varietes_recommandees_2020.pdf"/>
    <n v="2020"/>
    <n v="1"/>
    <s v="Knoden D."/>
    <x v="18"/>
    <s v="info@fourragesmieux.be"/>
    <s v="Agra-Ost asbl, Université Catholique de Louvain, Centre de Michamps asbl, CRA-W, CPL Végémar"/>
    <s v="Glesner N., Meniger G., Ghislain B., Farinelle A."/>
    <s v="Wallonie - SPW, Province de Luxembourg"/>
    <s v="Fourage"/>
    <x v="17"/>
    <m/>
  </r>
  <r>
    <n v="516"/>
    <s v="Gestion agricole"/>
    <s v="bonne pratique agricole"/>
    <s v="agrochimie, culture, sélection variétale, technique agricole"/>
    <s v="Le management de la betterave fourragère : enquête en ferme"/>
    <m/>
    <m/>
    <s v="Rapports"/>
    <s v="http://www.fourragesmieux.be/Documents_telechargeables/10_02_04_Management_betteraves.pdf"/>
    <n v="2010"/>
    <n v="1"/>
    <s v="Knoden D."/>
    <x v="18"/>
    <s v="knoden@fourragesmieux.be"/>
    <s v="Fourrages Mieux, SPW, DER"/>
    <m/>
    <m/>
    <s v="Betterave"/>
    <x v="17"/>
    <m/>
  </r>
  <r>
    <n v="517"/>
    <s v="Biopesticide, biocontrôle, agriculture biologique"/>
    <s v="contrôle des maladies, méthode alternative, protection phytosanitaire"/>
    <s v="biocontrôle, biopesticide, protection des cultures"/>
    <s v="Nouvelles Stratégies De Production Et De Formulation De biopesticide Faiblement Toxiques - Projet SMARTBIOCONTROL"/>
    <s v="BioProd"/>
    <s v="Nouvelles stratégies de production et de formulation de biopesticide faiblement toxiques"/>
    <s v="Projet"/>
    <s v="http://www.smartbiocontrol.eu/fr/projet-bioprod/"/>
    <n v="2016"/>
    <n v="4"/>
    <s v="Krier F."/>
    <x v="8"/>
    <s v="francois.krier@univ-lille.fr"/>
    <s v="Université de Lille, Eurasanté, Université Catholique de Louvain, Université de Gent, Materia Nova, Gembloux Agro Bio-Tech - Université de Liège, Lipofabrik, ISA - Yncréa Hauts-de - france"/>
    <s v="Declerq S., Calonne M., Spanoghe P., Desprez S., Jacques P., Delecroix A., Degraeve C., Comont E."/>
    <s v="CE - FEDER - INTERREG - FWVL, Wallonie, Province de West-vlaanderen, Province de Flandre Oriental, Région Hauts-de-France, Grand Est"/>
    <m/>
    <x v="2"/>
    <m/>
  </r>
  <r>
    <n v="518"/>
    <s v="Ingénierie agricole, développement d’outils"/>
    <s v="agriculture biologique, encadrement scientifique et technique"/>
    <s v="gestion agricole, technique agricole"/>
    <s v="Agronomie des couverts végétaux: retour d'expériences et visite des parcelles d'essais dans le contexte des grandes cultures biologiques"/>
    <m/>
    <m/>
    <s v="Actes de colloques"/>
    <s v="https://www.cra.wallonie.be/fr/agronomie-des-couverts-vegetaux-retour-dexperiences-et-visite-des-parcelles-dessais-dans-le-contexte-des-grandes-cultures-biologiques-2016"/>
    <n v="2016"/>
    <n v="1"/>
    <s v="Labreuche J."/>
    <x v="0"/>
    <m/>
    <s v="CRA-W"/>
    <s v="Merchier M., Lecat A., Cosperec Y., Salito G., Menu P., Cartrysse C., Legrand J., Piqueray J., Khalidi M., Foucart G., Hooft J. F., De Toffoli M., Herremans S., Jamar L., Guillaume M., Abras M., Rabier F., Jamar D."/>
    <m/>
    <m/>
    <x v="0"/>
    <m/>
  </r>
  <r>
    <n v="519"/>
    <s v="Produit phytopharmaceutique autorisé en agriculture biologique"/>
    <s v="encadrement scientifique et technique"/>
    <s v="pesticide, technique agricole"/>
    <s v="Optimisation de la méthode d’évaluation de la résistance au lavage de moustiquaires traitées avec des insecticides"/>
    <m/>
    <m/>
    <s v="Thèses / Mémoires"/>
    <s v="https://www.cra.wallonie.be/en/optimisation-de-la-methode-devaluation-de-la-resistance-au-lavage-de-moustiquaires-traitees-avec-des-insecticides-2015"/>
    <n v="2015"/>
    <n v="1"/>
    <s v="Lagasse De Locht D."/>
    <x v="0"/>
    <m/>
    <s v="CRA-W"/>
    <s v="Mabon N., Pigeon O."/>
    <m/>
    <m/>
    <x v="0"/>
    <m/>
  </r>
  <r>
    <n v="520"/>
    <s v="Sol et fertilisation : pollution, gestion, qualité, fertilisation, altération"/>
    <s v="encadrement scientifique et technique, méthode alternative"/>
    <s v="gestion des sols, gestion durable, sécurité alimentaire"/>
    <s v="∑OMMIT"/>
    <s v="∑OMMIT"/>
    <s v="Gestion durable de la matière organique du sol pour atténuer les compromis entre le piégeage du carbone et les pertes d'oxyde nitreux, de méthane et de nitrate"/>
    <s v="Projet"/>
    <s v="https://ejpsoil.eu/research-projects/ommit/"/>
    <n v="2021"/>
    <n v="3"/>
    <s v="Lagomarsino A."/>
    <x v="0"/>
    <s v="alessandra.lagomarsino@crea.gov.it"/>
    <s v="CREA - It, INRAE - Fr, ILVO, LUKE - Fi, NIBIO - NO, IUNG - Institut national de recherche - Pl, ULBF - Si, BOKU - At, AGES - At, ISPRA - It, AIS - Si, UM.FKBV - Si, CSIC - Es"/>
    <s v="Diaz-Pinés E., Bastida F., Moreno J. L., Keuper F., Maenhout P., Valkama E., O'Toole A., Syp A., Mihelic R., Sanden T., Vitullo M., Vrscaj B., Stajnko D."/>
    <s v="CE - Horizon 2020"/>
    <m/>
    <x v="2"/>
    <m/>
  </r>
  <r>
    <n v="521"/>
    <s v="Contrôle des maladies, gestion des ravageurs"/>
    <s v="indicateur environnemental, produit phytopharmaceutique"/>
    <s v="lutte, pesticide, protection des cultures"/>
    <s v="A call for stakeholders to boost integrated pest management in Europe : a vision based on the three-year European research area network"/>
    <s v=" the three-year European research area network"/>
    <s v="Renforcer la lutte intégrée contre les ravageurs en Europe"/>
    <s v="Projet - Articles"/>
    <s v="https://www.cra.wallonie.be/fr/a-call-for-stakeholders-to-boost-integrated-pest-management-in-europe-a-vision-based-on-the-three-year-european-research-area-network-project-2018"/>
    <n v="2018"/>
    <n v="1"/>
    <s v="Lamicchane J. R."/>
    <x v="0"/>
    <m/>
    <s v="CRA-W"/>
    <s v="Akbas B., Andreasen C. B., Arendse W., Bluemel S., Dachbrodt-Saaydeh S., Fuchs A., Jansen J. P., Kiss J., Kudsk P., Malet J. C., Masci A., De la Peña A., Willener A. S. T., Messéan A."/>
    <m/>
    <m/>
    <x v="0"/>
    <m/>
  </r>
  <r>
    <n v="522"/>
    <s v="Contrôle des maladies, gestion des ravageurs"/>
    <s v="lutte intégrée"/>
    <s v="contrôle des ravageurs, lutte biologique, protection des cultures"/>
    <s v="Identifying obstacles and ranking common biological control research priorities for Europe to manage most economically important pests in arable, vegetable and perennial crops."/>
    <m/>
    <m/>
    <s v="Articles"/>
    <s v="https://www.cra.wallonie.be/fr/identifying-obstacles-and-ranking-common-biological-control-research-priorities-for-europe-to-manage-most-economically-important-pests-in-arable-vegetable-and-perennial-crops-2017"/>
    <n v="2017"/>
    <n v="1"/>
    <s v="Lamicchane J. R."/>
    <x v="0"/>
    <m/>
    <s v="CRA-W"/>
    <s v="Bischoff-Schaefer M., Bluemel S., Dachbrodt-Saaydeh S., Dreux L., Jansen J. P., Kiss J., Köhl J., Kudsk P., Malausa T., Messéan A., Nicot P. C., Ricci P., Thibierge J., Villeneuve F."/>
    <m/>
    <m/>
    <x v="0"/>
    <m/>
  </r>
  <r>
    <n v="523"/>
    <s v="Biopesticide, biocontrôle, agriculture biologique"/>
    <s v="agriculture biologique, lutte intégrée, méthode alternative, protection phytosanitaire"/>
    <s v="biocontrôle, gestion durable, lutte biologique, protection des cultures"/>
    <s v="Production de métabolites secondaires à haute valeur ajoutée par l’intermédiaire de racines transformées"/>
    <s v="BioRoots"/>
    <s v="soutenir les producteurs biologiques dans une approche raisonné des ravageurs et des maladies prioritaires à travers une approche participative et dans le respect des principes de l’agriculture biologique."/>
    <s v="Projet"/>
    <s v="https://www.ccbt.be/?q=node/474"/>
    <n v="2015"/>
    <n v="2"/>
    <s v="Landuyt C."/>
    <x v="44"/>
    <s v="carmen.landuyt@ccbt.be"/>
    <s v="CCBT, PCG, Inagro, PPK, Pcfruit"/>
    <s v="Desoignies  N."/>
    <m/>
    <m/>
    <x v="1"/>
    <m/>
  </r>
  <r>
    <n v="524"/>
    <s v="Recherche fondamentale"/>
    <s v="diagnostic, essai variétal"/>
    <s v="bioinformatique, culture expérimentale, territoire transfrontalier"/>
    <s v="SYTRANSPOM"/>
    <s v="SYTRANSPOM"/>
    <s v="La création d’une plateforme de collaboration transfrontalière afin de centraliser des informations existantes et de l’enrichir de données nouvelles issues des expérimentations de terrain, des résultats expérimentaux de laboratoire et de données provenant de l’agriculture de précision"/>
    <s v="Projet"/>
    <s v="https://www.interreg-fwvl.eu/fr/sytranspom"/>
    <n v="2018"/>
    <n v="4"/>
    <s v="Lanterbecq D."/>
    <x v="32"/>
    <m/>
    <s v="Inagro, ARVALIS-Institut du végétal - Fr, Interprovinciaal proefcentrum voor de aardappelteelt-PCA, HEPH-Condorcet catégorie agronimique, Chambre Agriculture Nord Pas de Calais"/>
    <m/>
    <s v="CE - FEDER - INTERREG - FWVL"/>
    <s v="Pomme de terre"/>
    <x v="2"/>
    <m/>
  </r>
  <r>
    <n v="525"/>
    <s v="Biodiversité"/>
    <s v="encadrement scientifique et technique"/>
    <s v="gestion durable, ressource naturelle"/>
    <s v="Inventaire de la faune et de la flore présentes dans les cimetières portant le label &quot;Cimetière Nature&quot;"/>
    <m/>
    <s v="Réaliser un inventaire floristique et faunistique des cimetières nature de Wallonie pour évaluer la biodiversité en présence"/>
    <s v="Projet - Thèses / Mémoires"/>
    <s v="https://www.adalia.be/actualites/articles/offre-de-stage-sujet-de-tfe"/>
    <n v="2019"/>
    <m/>
    <s v="Larrinage-Balseiro C."/>
    <x v="2"/>
    <s v="celia@adalia.be"/>
    <s v="Adalia asbl"/>
    <m/>
    <m/>
    <m/>
    <x v="3"/>
    <m/>
  </r>
  <r>
    <n v="526"/>
    <s v="Ingénierie agricole, développement d’outils"/>
    <s v="contournement des résistances, contrôle des maladies, encadrement scientifique et technique, essai variétal, méthode alternative"/>
    <s v="protection des cultures, résistance, ressource génétique"/>
    <s v="Comment créer une nouvelle variété fruitière ? La « Ducasse » fruit d’une sélection 100 % bio - BIO2020"/>
    <m/>
    <s v=" Créer des nouvelles variétés qui répondent à une demande du secteur"/>
    <s v="Projet"/>
    <s v="https://www.cra.wallonie.be/fr/la-recherche-en-agriculture-biologique-au-cra-w"/>
    <n v="2015"/>
    <n v="5"/>
    <s v="Lateur M."/>
    <x v="0"/>
    <s v="m.lateur@cra.wallonie.be"/>
    <s v="CRA-W, CtRAb"/>
    <s v="Rondia A., Donis T."/>
    <s v="CE - Horizon 2020"/>
    <s v="Pommiers"/>
    <x v="0"/>
    <m/>
  </r>
  <r>
    <n v="527"/>
    <s v="Contrôle des maladies, gestion des ravageurs"/>
    <s v="encadrement scientifique et technique"/>
    <s v="contrôle des ravageurs, production agricole"/>
    <s v="Vers des productions adaptées contre les ravageurs"/>
    <s v="Interreg Zéro-Phyto Fruits &amp; Légumes"/>
    <s v="Création de différents outils de partage de références et d’expériences"/>
    <s v="Projet"/>
    <s v="https://www.cra.wallonie.be/fr/la-recherche-en-agriculture-biologique-au-cra-w"/>
    <n v="2015"/>
    <n v="5"/>
    <s v="Lateur M."/>
    <x v="0"/>
    <s v="m.lateur@cra.wallonie.be"/>
    <s v="CRA-W"/>
    <s v="Jorion A."/>
    <s v="CE - Horizon 2020, CE - FEDER - INTERREG - FWVL"/>
    <m/>
    <x v="0"/>
    <m/>
  </r>
  <r>
    <n v="528"/>
    <s v="Ingénierie agricole, développement d’outils"/>
    <s v="contrôle des maladies, protection phytosanitaire"/>
    <s v="protection des cultures, sélection variétale"/>
    <s v="VarBIOHort"/>
    <s v="VarBIOHort"/>
    <s v="Recherche participative et expérimentation des espèces, variétés et systèmes agroforestiers horticoles mieux adaptés aux productions biologiques."/>
    <s v="Projet"/>
    <s v="http://www.collegedesproducteurs.be/site/images/Rapports/CDP_fiche-descriptive_actions-rech-et-encadrement.pdf"/>
    <m/>
    <m/>
    <s v="Lateur M."/>
    <x v="0"/>
    <s v="m.lateur@cra.wallonie.be"/>
    <s v="CRA-W"/>
    <m/>
    <m/>
    <m/>
    <x v="1"/>
    <m/>
  </r>
  <r>
    <n v="529"/>
    <s v="Biopesticide, biocontrôle, agriculture biologique"/>
    <s v="contrôle des maladies, lutte intégrée, méthode alternative, protection biologique"/>
    <s v="contrôle des ravageurs, lutte, protection des cultures, résistance"/>
    <s v="PROTECBIOHort"/>
    <s v="PROTECBIOHort"/>
    <s v="Recherche de méthode alternative de protection des plantes et du contrôle des adventices des cultures horticoles biologiques"/>
    <s v="Projet"/>
    <s v="http://www.collegedesproducteurs.be/site/images/Rapports/CDP_fiche-descriptive_actions-rech-et-encadrement.pdf"/>
    <m/>
    <m/>
    <s v="Lateur M."/>
    <x v="0"/>
    <s v="m.lateur@cra.wallonie.be"/>
    <s v="CRA-W"/>
    <m/>
    <m/>
    <m/>
    <x v="1"/>
    <m/>
  </r>
  <r>
    <n v="530"/>
    <s v="Gestion intégrée et durable des ressources naturelles"/>
    <s v="essai variétal, lutte intégrée, méthode alternative, résitance, sensibilisation"/>
    <s v="cultivar, écoagriculture, gestion agricole, ressource génétique, sélection variétale, suivi environnemental"/>
    <s v="Sauvegarde et valorisation du patrimoine fruitier indigène"/>
    <s v="PATFRUITWAL"/>
    <m/>
    <s v="Projet"/>
    <s v="https://centredemichamps.be/wp-content/uploads/2019/03/resume-projet-pommiers-sauvages-2012-2015.pdf"/>
    <n v="2012"/>
    <n v="3"/>
    <s v="Lateur M."/>
    <x v="0"/>
    <s v="m.lateur@cra.wallonie.be"/>
    <s v="CRA-W,SPW - DAEA, Université Catholique de Louvain, Centre de Michamps"/>
    <m/>
    <m/>
    <m/>
    <x v="1"/>
    <m/>
  </r>
  <r>
    <n v="531"/>
    <s v="Ingénierie agricole, développement d’outils"/>
    <s v="essai variétal, protection phytosanitaire, résistance"/>
    <s v="culture expérimentale, résistance, sélection variétale, valorisation"/>
    <s v="AM VAR"/>
    <s v="AM VAR"/>
    <s v="Amélioration et valorisation des variétés cultivées répondant aux attentes des filières"/>
    <s v="Projet"/>
    <s v="https://filagri.be/wp-content/uploads/sites/2/2019/10/CdP_Plan-de-developpement_2018_cereales_alimentaires_juillet2019.pdf"/>
    <m/>
    <m/>
    <s v="Lateur M."/>
    <x v="0"/>
    <s v="m.lateur@cra.wallonie.be"/>
    <s v="CRA-W, SPW - DAEA, Université Catholique de Louvain, Gembloux Agro Bio-Tech - Université de Liège"/>
    <m/>
    <m/>
    <m/>
    <x v="1"/>
    <m/>
  </r>
  <r>
    <n v="532"/>
    <s v="Ingénierie agricole, développement d’outils"/>
    <s v="agriculture biologique"/>
    <s v="culture, gestion agricole, protection des cultures, résistance, sélection variétale"/>
    <s v="Bienvenue à &quot;Ducasse&quot;"/>
    <m/>
    <s v="Valorisation dynamique des anciennes variétés wallonnes utilisées comme parents du fait de leurs caractères de tolérances aux maladies, de robustesse, de qualités gustatives et nutritionnelles"/>
    <s v="Articles"/>
    <s v="https://www.cra.wallonie.be/fr/bienvenue-a-ducasse"/>
    <n v="2020"/>
    <n v="1"/>
    <s v="Lateur M."/>
    <x v="0"/>
    <s v="m.lateur@cra.wallonie.be"/>
    <s v="CRA-W"/>
    <s v="-"/>
    <m/>
    <m/>
    <x v="0"/>
    <m/>
  </r>
  <r>
    <n v="533"/>
    <s v="Ingénierie agricole, développement d’outils"/>
    <s v="agriculture biologique"/>
    <s v="résistance"/>
    <s v="Création et expérimentation de variétés de pommes adaptées à l'agriculture biologique"/>
    <m/>
    <m/>
    <s v="Actes de colloques"/>
    <s v="https://www.cra.wallonie.be/fr/creation-et-experimentation-de-varietes-de-pommes-adaptees-a-lagriculture-biologique-2009"/>
    <n v="2009"/>
    <n v="1"/>
    <s v="Lateur M."/>
    <x v="0"/>
    <s v="m.lateur@cra.wallonie.be"/>
    <s v="CRA-W"/>
    <s v="Pissard A., Bastiaanse H., Donis T., Jamar L. "/>
    <m/>
    <s v="Pommiers"/>
    <x v="0"/>
    <m/>
  </r>
  <r>
    <n v="534"/>
    <s v="Biopesticide, biocontrôle, agriculture biologique"/>
    <s v="agriculture biologique, contrôle des maladies, lutte intégrée, protection biologique, protection phytosanitaire"/>
    <s v="culture, protection des cultures"/>
    <s v="Développement d'une protection phytosanitaire optimale en verger de pommiers conduits selon le mode de production biologique"/>
    <m/>
    <m/>
    <s v="Actes de colloques"/>
    <s v="https://www.cra.wallonie.be/fr/developpement-dune-protection-phytosanitaire-optimale-en-verger-de-pommiers-conduits-selon-le-mode-de-production-biologique-2005"/>
    <n v="2005"/>
    <n v="1"/>
    <s v="Lateur M."/>
    <x v="0"/>
    <s v="m.lateur@cra.wallonie.be"/>
    <s v="CRA-W"/>
    <s v="Jamar L. "/>
    <m/>
    <s v="Pommiers"/>
    <x v="0"/>
    <m/>
  </r>
  <r>
    <n v="535"/>
    <s v="Technique de lutte alternative"/>
    <s v="résistance variétale"/>
    <s v="culture, protection des cultures, résistance, ressource génétique"/>
    <s v="ECPGR Working Group on Malus &amp; Pyrus Genetic Resources : a unique opportunity for European collaborations."/>
    <m/>
    <m/>
    <s v="Actes de colloques"/>
    <s v="https://www.cra.wallonie.be/fr/ecpgr-working-group-on-malus-pyrus-genetic-resources-a-unique-opportunity-for-european-collaborations-2007"/>
    <n v="2007"/>
    <n v="1"/>
    <s v="Lateur M."/>
    <x v="0"/>
    <s v="m.lateur@cra.wallonie.be"/>
    <s v="CRA-W"/>
    <s v="Gelvonauskis B., Oger R., Antofie A., Ellen E., Kellerhals M., Dapena E., Mader S., Hanke V., Hjalmarsson I., Ikase L., Blazek J., Kullaj E., Laurens F., Maggioni L."/>
    <m/>
    <m/>
    <x v="0"/>
    <m/>
  </r>
  <r>
    <n v="536"/>
    <s v="Technique de lutte alternative"/>
    <s v="résistance variétale"/>
    <s v="culture, protection des cultures, résistance, ressource génétique"/>
    <s v="Etude de la biodiversité du pommier en Belgique. Opportunités pour la conservation et l'utilisation durable de ressource génétique."/>
    <m/>
    <m/>
    <s v="Actes de colloques"/>
    <s v="https://www.cra.wallonie.be/fr/etude-de-la-biodiversite-du-pommier-en-belgique-opportunites-pour-la-conservation-et-lutilisation-durable-de-ressources-genetiques-2007"/>
    <n v="2007"/>
    <n v="1"/>
    <s v="Lateur M."/>
    <x v="0"/>
    <s v="m.lateur@cra.wallonie.be"/>
    <s v="CRA-W"/>
    <s v="Coart E., Jacques D., Keulemans J., Vander Mijnsbrugge K., Lemaire S., Antofie A., Vanwynsberghe L., Watillon B., Royen L., Roldan Ruiz I."/>
    <m/>
    <s v="Pommiers"/>
    <x v="0"/>
    <m/>
  </r>
  <r>
    <n v="537"/>
    <s v="Technique de lutte alternative"/>
    <s v="résistance variétale"/>
    <s v="culture, ressource génétique"/>
    <s v="EU/INTERREG trans-border project between France and Belgium on the conservation, evaluation and valorization of Malus and Pyrus genetic resources."/>
    <s v="EU/INTERREG trans-border"/>
    <m/>
    <s v="Projet - Actes de colloques"/>
    <s v="https://www.cra.wallonie.be/fr/euinterreg-trans-border-project-between-france-and-belgium-on-the-conservation-evaluation-and-valorization-of-malus-and-pyrus-genetic-resources-2006"/>
    <n v="2006"/>
    <n v="1"/>
    <s v="Lateur M."/>
    <x v="0"/>
    <s v="m.lateur@cra.wallonie.be"/>
    <s v="CRA-W"/>
    <s v="Rondia A., Lascostes M., Stievenard R."/>
    <m/>
    <s v="Pommiers et Poiriers"/>
    <x v="0"/>
    <m/>
  </r>
  <r>
    <n v="538"/>
    <s v="Technique de lutte alternative"/>
    <s v="résistance variétale"/>
    <s v="culture, protection des cultures, résistance, ressource génétique"/>
    <s v="Evaluation and use of pear genetic resources in an interregional cooperative breeding programme focused on disease resistance &amp; fruit quality."/>
    <m/>
    <m/>
    <s v="Actes de colloques"/>
    <s v="https://www.cra.wallonie.be/fr/evaluation-and-use-of-pear-genetic-resources-in-an-interregional-cooperative-breeding-programme-focused-on-disease-resistance-fruit-quality-2007"/>
    <n v="2007"/>
    <n v="1"/>
    <s v="Lateur M."/>
    <x v="0"/>
    <s v="m.lateur@cra.wallonie.be"/>
    <s v="CRA-W"/>
    <s v="Stievenard R., Rondia A., Lascostes M."/>
    <m/>
    <s v="Poiriers"/>
    <x v="0"/>
    <m/>
  </r>
  <r>
    <n v="539"/>
    <s v="Technique de lutte alternative"/>
    <s v="résistance variétale"/>
    <s v="culture, protection des cultures, résistance, ressource génétique, sélection variétale"/>
    <s v="Evaluation of fruit tree genetic resources as sources of polygenic scab resistance in an apple breeding programme"/>
    <m/>
    <s v="Improve the durability of the Vf scab resistance"/>
    <s v="Articles"/>
    <s v="https://www.cra.wallonie.be/fr/evaluation-of-fruit-tree-genetic-resources-as-sources-of-polygenic-scab-resistance-in-an-apple-breeding-programme-1999"/>
    <n v="1999"/>
    <n v="1"/>
    <s v="Lateur M."/>
    <x v="0"/>
    <s v="m.lateur@cra.wallonie.be"/>
    <s v="CRA-W"/>
    <s v="Wagemans C., Populer C."/>
    <m/>
    <s v="Pommiers"/>
    <x v="0"/>
    <m/>
  </r>
  <r>
    <n v="540"/>
    <s v="Technique de lutte alternative"/>
    <s v="résistance variétale"/>
    <s v="culture, protection des cultures, résistance, ressource génétique"/>
    <s v="Example of an apple breeding programme aimed at quantitative disease resistance based on the utilization of Belgian genetic resouces : Current status 2006. Cost Action 864."/>
    <m/>
    <m/>
    <s v="Articles"/>
    <s v="https://www.cra.wallonie.be/fr/example-of-an-apple-breeding-programme-aimed-at-quantitative-disease-resistance-based-on-the-utilization-of-belgian-geetic-resouces-current-status-2006-cost-action-864-2006"/>
    <n v="2006"/>
    <n v="1"/>
    <s v="Lateur M."/>
    <x v="0"/>
    <s v="m.lateur@cra.wallonie.be"/>
    <s v="CRA-W"/>
    <s v="Doucet D."/>
    <m/>
    <s v="Pommiers"/>
    <x v="0"/>
    <m/>
  </r>
  <r>
    <n v="541"/>
    <s v="Technique de lutte alternative"/>
    <s v="résistance variétale"/>
    <s v="culture, protection des cultures, résistance"/>
    <s v="Exploitation de la résistance systémique induite dans la lutte contre les maladies du pommier"/>
    <m/>
    <m/>
    <s v="Actes de colloques"/>
    <s v="https://www.cra.wallonie.be/fr/exploitation-de-la-resistance-systemique-induite-dans-la-lutte-contre-les-maladies-du-pommier-2005"/>
    <n v="2005"/>
    <n v="1"/>
    <s v="Lateur M."/>
    <x v="0"/>
    <s v="m.lateur@cra.wallonie.be"/>
    <s v="CRA-W"/>
    <s v="Lefrancq B."/>
    <m/>
    <s v="Pommiers"/>
    <x v="0"/>
    <m/>
  </r>
  <r>
    <n v="542"/>
    <s v="Technique de lutte alternative"/>
    <s v="résistance variétale"/>
    <s v="cultivar, culture, protection des cultures, résistance, ressource génétique"/>
    <s v="Fruit tree genetic resources and integrated fruit production"/>
    <m/>
    <s v="identify potentially useful material through specific pathways of evaluation"/>
    <s v="Articles"/>
    <s v="https://www.cra.wallonie.be/fr/fruit-tree-genetic-resources-and-integrated-fruit-production-2000"/>
    <n v="2000"/>
    <n v="1"/>
    <s v="Lateur M."/>
    <x v="0"/>
    <s v="m.lateur@cra.wallonie.be"/>
    <s v="CRA-W"/>
    <s v="-"/>
    <m/>
    <s v="Pommiers"/>
    <x v="0"/>
    <m/>
  </r>
  <r>
    <n v="543"/>
    <s v="Gestion intégrée et durable des ressources naturelles"/>
    <s v="protection phytosanitaire"/>
    <s v="culture, ressource génétique"/>
    <s v="Gestion de la biodiversité de variétés de poires : patrimoine historique, culturel, scientifique et économique - Etat des lieux et lancement d'un programme d'amélioration transfrontalier"/>
    <m/>
    <m/>
    <s v="Actes de colloques"/>
    <s v="https://www.cra.wallonie.be/fr/gestion-de-la-biodiversite-de-varietes-de-poires-patrimoine-historique-culturel-scientifique-et-economique-etat-des-lieux-et-lancement-dun-programme-damelioration-transfrontalier-2005"/>
    <n v="2005"/>
    <n v="1"/>
    <s v="Lateur M."/>
    <x v="0"/>
    <s v="m.lateur@cra.wallonie.be"/>
    <s v="CRA-W"/>
    <s v="Villette I., Rondia A., Stievenard R., Lascostes M."/>
    <m/>
    <s v="Poiriers"/>
    <x v="0"/>
    <m/>
  </r>
  <r>
    <n v="544"/>
    <s v="Technique de lutte alternative"/>
    <s v="résistance variétale"/>
    <s v="culture, production agricole, ressource génétique"/>
    <s v="Gestion européenne des collections de ressource génétique fruitières"/>
    <m/>
    <m/>
    <s v="Articles"/>
    <s v="https://www.cra.wallonie.be/fr/gestion-europeenne-des-collections-de-ressources-genetiques-fruitieres-2009"/>
    <n v="2009"/>
    <n v="1"/>
    <s v="Lateur M."/>
    <x v="0"/>
    <s v="m.lateur@cra.wallonie.be"/>
    <s v="CRA-W"/>
    <s v="Magein H."/>
    <m/>
    <m/>
    <x v="0"/>
    <m/>
  </r>
  <r>
    <n v="545"/>
    <s v="Technique de lutte alternative"/>
    <s v="lutte intégrée, méthode alternative, protection phytosanitaire, résistance variétale"/>
    <s v="production agricole, protection des cultures, ressource génétique, sélection variétale"/>
    <s v="Gestion et valorisation des collections de ressource génétique"/>
    <s v="GEVALRESGEN"/>
    <m/>
    <s v="Projet"/>
    <s v="https://www.cra.wallonie.be/fr/gevalresgen"/>
    <n v="2017"/>
    <m/>
    <s v="Lateur M."/>
    <x v="0"/>
    <s v="m.lateur@cra.wallonie.be"/>
    <s v="CRA-W, ILVO, Katholieke Universiteit Leuven, SPW - DAEA, Université Catholique de Louvain, Université Libre de Bruxelles, Université de Liège, Gembloux Agro Bio-Tech - Université de Liège"/>
    <s v="Mingeot D., Baeten V., Sinnaeve G., Chandelier A., Schmitz S., Lateur M., Decruyenaere V., Geerts P., Gofflot S."/>
    <m/>
    <m/>
    <x v="1"/>
    <m/>
  </r>
  <r>
    <n v="546"/>
    <s v="Technique de lutte alternative"/>
    <s v="résistance variétale"/>
    <s v="protection des cultures, résistance, sélection variétale"/>
    <s v="Influence of scab inoculum concentration in an apple breeding program focused on quantitative resistance"/>
    <m/>
    <s v="The objective is to create apple cultivar possessing durable disease resistance to scab (Venturia inaequalis), powdery mildew (Podosphaera leucotricha) and Nectria canker, combined with good fruit quality, high yield and long storage ability. "/>
    <s v="Articles"/>
    <s v="https://www.cra.wallonie.be/fr/influence-of-scab-inoculum-concentration-in-an-apple-breeding-program-focused-on-quantitative-resistance-2000"/>
    <n v="2000"/>
    <n v="1"/>
    <s v="Lateur M."/>
    <x v="0"/>
    <s v="m.lateur@cra.wallonie.be"/>
    <s v="CRA-W"/>
    <s v="Lefrancq B., Wagemans C."/>
    <m/>
    <s v="Pommiers"/>
    <x v="0"/>
    <m/>
  </r>
  <r>
    <n v="547"/>
    <s v="Technique de lutte alternative"/>
    <s v="résistance variétale"/>
    <s v="culture, sélection variétale"/>
    <s v="La certification de l'identité des variétés de fruits à pépins commercialisées en Belgique"/>
    <m/>
    <m/>
    <s v="Articles"/>
    <s v="https://www.cra.wallonie.be/fr/la-certification-de-lidentite-des-varietes-de-fruits-a-pepins-commercialisees-en-belgique-2004"/>
    <n v="2004"/>
    <n v="1"/>
    <s v="Lateur M."/>
    <x v="0"/>
    <s v="m.lateur@cra.wallonie.be"/>
    <s v="CRA-W"/>
    <s v="Magein H., Mingeot D."/>
    <m/>
    <s v="Fruits à pépins"/>
    <x v="0"/>
    <m/>
  </r>
  <r>
    <n v="548"/>
    <s v="Gestion intégrée et durable des ressources naturelles"/>
    <s v="produit phytopharmaceutique"/>
    <s v="pesticide, production agricole, ressource naturelle"/>
    <s v="L'agro-écosystème &lt;&gt;: mythe ou réalité?"/>
    <m/>
    <m/>
    <s v="Actes de colloques"/>
    <s v="https://www.cra.wallonie.be/fr/lagro-ecosysteme-mythe-ou-realite-2011"/>
    <n v="2011"/>
    <n v="1"/>
    <s v="Lateur M."/>
    <x v="0"/>
    <s v="m.lateur@cra.wallonie.be"/>
    <s v="CRA-W"/>
    <s v="Jamar L., Bellon S."/>
    <m/>
    <m/>
    <x v="0"/>
    <m/>
  </r>
  <r>
    <n v="549"/>
    <s v="Technique de lutte alternative"/>
    <s v="résistance variétale"/>
    <s v="culture, protection des cultures, résistance"/>
    <s v="La résistance aux maladies, clé de la culture du pommier en production intégrée et en agriculture biologique."/>
    <m/>
    <m/>
    <s v="Articles"/>
    <s v="https://www.cra.wallonie.be/fr/la-resistance-aux-maladies-cle-de-la-culture-du-pommier-en-production-integree-et-en-agriculture-biologique-2001"/>
    <n v="2001"/>
    <n v="1"/>
    <s v="Lateur M."/>
    <x v="0"/>
    <s v="m.lateur@cra.wallonie.be"/>
    <s v="CRA-W"/>
    <s v="Lefrancq B., Jamar L., Vilette I., Rondia A. "/>
    <m/>
    <s v="Pommiers"/>
    <x v="0"/>
    <m/>
  </r>
  <r>
    <n v="550"/>
    <s v="Technique de lutte alternative"/>
    <s v="résistance variétale"/>
    <s v="culture, protection des cultures, résistance"/>
    <s v="Les ressource génétique du pommier et leur évaluation pour la résistance aux maladies"/>
    <m/>
    <m/>
    <s v="Actes de colloques"/>
    <s v="https://www.cra.wallonie.be/fr/les-ressources-genetiques-du-pommier-et-leur-evaluation-pour-la-resistance-aux-maladies-2005"/>
    <n v="2005"/>
    <n v="1"/>
    <s v="Lateur M."/>
    <x v="0"/>
    <s v="m.lateur@cra.wallonie.be"/>
    <s v="CRA-W"/>
    <s v="-"/>
    <m/>
    <s v="Pommiers"/>
    <x v="0"/>
    <m/>
  </r>
  <r>
    <n v="551"/>
    <s v="Technique de lutte alternative"/>
    <s v="résistance variétale"/>
    <s v="protection des cultures, résistance"/>
    <s v="Natural compounds used as elicitors of systemic induced resistance offer new prospects to control pome fruit tree diseases"/>
    <m/>
    <s v="reduce pesticide negative side-effects on environment and human health. "/>
    <s v="Articles"/>
    <s v="https://www.cra.wallonie.be/fr/natural-compounds-used-as-elicitors-of-systemic-induced-resistance-offer-new-prospects-to-control-pome-fruit-tree-diseases-2002"/>
    <n v="2002"/>
    <n v="1"/>
    <s v="Lateur M."/>
    <x v="0"/>
    <s v="m.lateur@cra.wallonie.be"/>
    <s v="CRA-W"/>
    <s v="-"/>
    <m/>
    <s v="Arbre fruitier"/>
    <x v="0"/>
    <m/>
  </r>
  <r>
    <n v="552"/>
    <s v="Ingénierie agricole, développement d’outils"/>
    <s v="résistance variétale"/>
    <s v="gestion durable"/>
    <s v="Production de pommes de haute qualité et résistantes aux maladies dans le cadre d'une agriculture durable."/>
    <m/>
    <m/>
    <s v="Articles"/>
    <s v="https://www.cra.wallonie.be/fr/production-de-pommes-de-haute-qualite-et-resistantes-aux-maladies-dans-le-cadre-dune-agriculture-durable-2004"/>
    <n v="2004"/>
    <n v="1"/>
    <s v="Lateur M."/>
    <x v="0"/>
    <s v="m.lateur@cra.wallonie.be"/>
    <s v="CRA-W"/>
    <s v="Oger R., Antofie A."/>
    <m/>
    <s v="Pommiers"/>
    <x v="0"/>
    <m/>
  </r>
  <r>
    <n v="553"/>
    <s v="Technique de lutte alternative"/>
    <s v="résistance variétale"/>
    <s v="culture, protection des cultures"/>
    <s v="Quel avenir pour des anciennes variétés fruitières dans les vergers professionnels de demain?"/>
    <m/>
    <m/>
    <s v="Actes de colloques"/>
    <s v="https://www.cra.wallonie.be/fr/quel-avenir-pour-des-anciennes-varietes-fruitieres-dans-les-vergers-professionnels-de-demain-2006"/>
    <n v="2006"/>
    <n v="1"/>
    <s v="Lateur M."/>
    <x v="0"/>
    <s v="m.lateur@cra.wallonie.be"/>
    <s v="CRA-W"/>
    <s v="-"/>
    <m/>
    <m/>
    <x v="0"/>
    <m/>
  </r>
  <r>
    <n v="554"/>
    <s v="Technique de lutte alternative"/>
    <s v="résistance variétale"/>
    <s v="culture, ressource génétique"/>
    <s v="Report on new activities on Belgian Prunus Fruit Tree Genetic Resources"/>
    <m/>
    <m/>
    <s v="Actes de colloques"/>
    <s v="https://www.cra.wallonie.be/fr/report-on-new-activities-on-belgian-prunus-fruit-tree-genetic-resources-2005"/>
    <n v="2005"/>
    <n v="1"/>
    <s v="Lateur M."/>
    <x v="0"/>
    <s v="m.lateur@cra.wallonie.be"/>
    <s v="CRA-W"/>
    <s v="Villette I."/>
    <m/>
    <s v="Arbre fruitier prunus"/>
    <x v="0"/>
    <m/>
  </r>
  <r>
    <n v="555"/>
    <s v="Technique de lutte alternative"/>
    <s v="essai variétal, résistance variétale, transformation des résidus"/>
    <s v="cultivar, culture, culture expérimentale, production agricole"/>
    <s v="Research to increase the value of old fruit tree cultivar of our regions for use in the fruit processing sector"/>
    <m/>
    <s v="Augmenter la valeur commerciale des anciennes variétés de  pomiers pour la production de cidre, compote et autres produits boulangers "/>
    <s v="Articles"/>
    <s v="https://www.cra.wallonie.be/fr/research-to-increase-the-value-of-old-fruit-tree-cultivar-of-our-regions-for-use-in-the-fruit-processing-sector-1998"/>
    <n v="1998"/>
    <n v="1"/>
    <s v="Lateur M."/>
    <x v="0"/>
    <s v="m.lateur@cra.wallonie.be"/>
    <s v="CRA-W"/>
    <s v="Planchon V., Agneessens R., Hallet A."/>
    <m/>
    <s v="Arbre fruitier"/>
    <x v="0"/>
    <m/>
  </r>
  <r>
    <n v="556"/>
    <s v="Contrôle des maladies, gestion des ravageurs"/>
    <s v="lutte intégrée, pathologie végétale"/>
    <s v="bioagresseur, biocontrôle, culture, protection des cultures"/>
    <s v="Resurgence in Belgium of 'lead' disease of fruit trees"/>
    <m/>
    <m/>
    <s v="Articles"/>
    <s v="https://www.cra.wallonie.be/fr/resurgence-in-belgium-of-lead-disease-of-fruit-trees-2004"/>
    <n v="2004"/>
    <n v="1"/>
    <s v="Lateur M."/>
    <x v="0"/>
    <s v="m.lateur@cra.wallonie.be"/>
    <s v="CRA-W"/>
    <s v="Schmitz S., Etienne M., Zini J."/>
    <m/>
    <s v="Arbre fruitier"/>
    <x v="0"/>
    <m/>
  </r>
  <r>
    <n v="557"/>
    <s v="Technique de lutte alternative"/>
    <s v="résistance variétale"/>
    <s v="cultivar, culture, ressource génétique"/>
    <s v="RGF apple varieties distributed by the Gembloux Phytopathological Station"/>
    <m/>
    <s v="Evaluation de la susceptibilité de certains arbres fruitiers à différentes maladies"/>
    <s v="Articles"/>
    <s v="https://www.cra.wallonie.be/fr/rgf-apple-varieties-distributed-by-the-gembloux-phytopathological-station-1996"/>
    <n v="1996"/>
    <n v="1"/>
    <s v="Lateur M."/>
    <x v="0"/>
    <s v="m.lateur@cra.wallonie.be"/>
    <s v="CRA-W"/>
    <s v="Populer C. "/>
    <m/>
    <s v="Pommiers"/>
    <x v="0"/>
    <m/>
  </r>
  <r>
    <n v="558"/>
    <s v="Technique de lutte alternative"/>
    <s v="résistance variétale"/>
    <s v="bioagresseur, culture, protection des cultures, résistance, ressource génétique"/>
    <s v="Screening fruit tree genetic resources in Belgium for disease resistance and other desirable characters"/>
    <m/>
    <s v="Screening de variétés pour resistance "/>
    <s v="Articles"/>
    <s v="https://www.cra.wallonie.be/fr/screening-fruit-tree-genetic-resources-in-belgium-for-disease-resistance-and-other-desirable-characters-1994"/>
    <n v="1994"/>
    <n v="1"/>
    <s v="Lateur M."/>
    <x v="0"/>
    <s v="m.lateur@cra.wallonie.be"/>
    <s v="CRA-W"/>
    <s v="Populer C."/>
    <m/>
    <s v="Arbre fruitier"/>
    <x v="0"/>
    <m/>
  </r>
  <r>
    <n v="559"/>
    <s v="Technique de lutte alternative"/>
    <s v="résistance variétale"/>
    <s v="culture, ressource génétique"/>
    <s v="Stratégie nationale de gestion durable des collections de ressource génétique du pommier cultivé ( Malus domestica)."/>
    <m/>
    <m/>
    <s v="Actes de colloques"/>
    <s v="https://www.cra.wallonie.be/fr/strategie-nationale-de-gestion-durable-des-collections-de-ressources-genetiques-du-pommier-cultive-malus-domestica-2006"/>
    <n v="2006"/>
    <n v="1"/>
    <s v="Lateur M."/>
    <x v="0"/>
    <s v="m.lateur@cra.wallonie.be"/>
    <s v="CRA-W"/>
    <s v="-"/>
    <m/>
    <s v="Pommiers"/>
    <x v="0"/>
    <m/>
  </r>
  <r>
    <n v="560"/>
    <s v="Technique de lutte alternative"/>
    <s v="résistance variétale"/>
    <s v="culture, protection des cultures, ressource génétique"/>
    <s v="Strategies for sale conservation of Malus / Pyrus genetic resources"/>
    <m/>
    <m/>
    <s v="Actes de colloques"/>
    <s v="https://www.cra.wallonie.be/fr/strategies-for-sale-conservation-of-malus-pyrus-genetic-resources-2006"/>
    <n v="2006"/>
    <n v="1"/>
    <s v="Lateur M."/>
    <x v="0"/>
    <s v="m.lateur@cra.wallonie.be"/>
    <s v="CRA-W"/>
    <s v="-"/>
    <m/>
    <m/>
    <x v="0"/>
    <m/>
  </r>
  <r>
    <n v="561"/>
    <s v="Biodiversité"/>
    <s v="encadrement scientifique et technique"/>
    <s v="culture, ressource génétique"/>
    <s v="Study of the Malus sylvestris diversity in Belgium."/>
    <m/>
    <m/>
    <s v="Actes de colloques"/>
    <s v="https://www.cra.wallonie.be/fr/study-of-the-malus-sylvestris-diversity-in-belgium-2006"/>
    <n v="2006"/>
    <n v="1"/>
    <s v="Lateur M."/>
    <x v="0"/>
    <s v="m.lateur@cra.wallonie.be"/>
    <s v="CRA-W"/>
    <s v="Coart E., Roldan-Ruiz I., Jacques D., Vand de Mijnburghe K., Keulemans W."/>
    <m/>
    <s v="Pommiers"/>
    <x v="0"/>
    <m/>
  </r>
  <r>
    <n v="562"/>
    <s v="Technique de lutte alternative"/>
    <s v="résistance variétale"/>
    <s v="culture, protection des cultures, résistance, sélection variétale"/>
    <s v="The resistance to diseases, key to apple culture in integrated production and biological agriculture"/>
    <m/>
    <m/>
    <s v="Articles"/>
    <s v="https://www.cra.wallonie.be/fr/the-resistance-to-diseases-key-to-apple-culture-in-integrated-production-and-biological-agriculture-2001"/>
    <n v="2001"/>
    <n v="1"/>
    <s v="Lateur M."/>
    <x v="0"/>
    <s v="m.lateur@cra.wallonie.be"/>
    <s v="CRA-W"/>
    <s v="Lefrancq B., Jamar L., Villette I., Rondia A."/>
    <m/>
    <s v="Pommiers"/>
    <x v="0"/>
    <m/>
  </r>
  <r>
    <n v="563"/>
    <s v="Technique de lutte alternative"/>
    <s v="résistance variétale"/>
    <s v="cultivar, culture, protection des cultures, ressource génétique, sélection variétale"/>
    <s v="Valorisation of fruit tree genetic resources"/>
    <m/>
    <s v="Screening de variétés pour resistance "/>
    <s v="Articles"/>
    <s v="https://www.cra.wallonie.be/fr/valorisation-of-fruit-tree-genetic-resources-1994"/>
    <n v="1994"/>
    <n v="1"/>
    <s v="Lateur M."/>
    <x v="0"/>
    <s v="m.lateur@cra.wallonie.be"/>
    <s v="CRA-W"/>
    <s v="Populer C."/>
    <m/>
    <s v="Arbre fruitier"/>
    <x v="0"/>
    <m/>
  </r>
  <r>
    <n v="564"/>
    <m/>
    <m/>
    <m/>
    <s v="PROTECBIOPOIRE"/>
    <s v="PROTECBIOPOIRE"/>
    <s v="Recherche de nouvelles stratégies de protection contre la tavelure (Venturia pyrina) du poirier en BIO"/>
    <s v="Projet"/>
    <s v="https://agriculture.wallonie.be/documents/20182/62450/annexe+VM+2+recherche+de+partenaire.xlsx/cb0e5fec-b0bc-4ff7-8c69-f43d6f19051e"/>
    <m/>
    <m/>
    <s v="Lateur M."/>
    <x v="0"/>
    <s v="m.lateur@cra.wallonie.be"/>
    <s v="CRA-W, Partenaires étrangers, Privé belge"/>
    <m/>
    <m/>
    <m/>
    <x v="1"/>
    <m/>
  </r>
  <r>
    <n v="565"/>
    <s v="Technique de lutte alternative"/>
    <s v="résistance variétale"/>
    <s v="cultivar, protection des cultures, résistance, ressource génétique"/>
    <s v="Local European cultivar as sources of durable scab resistance in apple"/>
    <s v="European DARE"/>
    <s v="Find cultivar which show a broad spectrum of resistance to the different scab races. "/>
    <s v="Articles"/>
    <s v="https://www.cra.wallonie.be/fr/local-european-cultivar-as-sources-of-durable-scab-resistance-in-apple-2004"/>
    <n v="2004"/>
    <n v="1"/>
    <s v="Laurens F."/>
    <x v="0"/>
    <m/>
    <s v="CRA-W"/>
    <s v="Chevalier M., Dolega E., Gennari F., Goerre M., Fischer C., Kellerhals M., Lateur M., Lefrancq B., Parisi L., Schouten H., Tartarini S."/>
    <m/>
    <s v="Pommiers"/>
    <x v="0"/>
    <m/>
  </r>
  <r>
    <n v="566"/>
    <s v="Encadrement, conseil, valorisation"/>
    <s v="encadrement scientifique et technique"/>
    <s v="gestion agricole, production agricole, protection des cultures, valorisation"/>
    <s v="LA FILIÈRE WALLONNE DE LA POMME DE TERRE"/>
    <s v="Fiwap"/>
    <s v="assurer les missions de Centre Pilote Pommes de terre et encadrer la production d’une pomme de terre de qualité et sa valorisation optimale"/>
    <s v="ASBL"/>
    <s v="http://fiwap.be/"/>
    <m/>
    <m/>
    <s v="Lebrun P."/>
    <x v="35"/>
    <s v="pl@fiwap.be"/>
    <s v="FIWAP"/>
    <s v="Carah, CRA-W, Comité Régional PHYTO, CPL-Végémar, Ulg-Gembloux Agro-Bio Tech, GWPPPDT-upr, inagro, PCA"/>
    <m/>
    <s v="Pomme de terre"/>
    <x v="15"/>
    <m/>
  </r>
  <r>
    <n v="567"/>
    <s v="Encadrement, conseil, valorisation"/>
    <s v="encadrement scientifique et technique"/>
    <s v="gestion agricole"/>
    <s v="FIWAP"/>
    <m/>
    <m/>
    <s v="Articles"/>
    <m/>
    <n v="2016"/>
    <m/>
    <s v="Lebrun P."/>
    <x v="35"/>
    <s v="pl@fiwap.be"/>
    <s v="CRA-W, FIWAP"/>
    <s v="-"/>
    <m/>
    <s v="Pomme de terre"/>
    <x v="15"/>
    <m/>
  </r>
  <r>
    <n v="568"/>
    <s v="Biodiversité"/>
    <s v="pollinisateur"/>
    <s v="auxiliaire des cultures, bioagresseur, résistance, ressource génétique"/>
    <s v="SELAPIS"/>
    <s v="SELAPIS"/>
    <s v="Evaluation de la diversité génétique des abeilles domestiques (Apis mellifèra L) en Wallonie et sélection de souches résistantes à l'acarien Varroa D"/>
    <s v="Projet"/>
    <s v="https://www.beewallonie.be/projets-subsidies-par-la-region-wallonne/projets-scientifiques/"/>
    <n v="2014"/>
    <n v="6"/>
    <s v="Leclercq G."/>
    <x v="7"/>
    <m/>
    <s v="Unité d'entomologie Fonctionnelle-Gembloux Agro Bio Tech - Université de Liège, Ingénierie des productions animales - Génétique - génomique et modélisation numériques Gembloux Agro Bio-Tech - Université de Liège"/>
    <s v="Noel G., Gengler N., Francis F., Bebermans J., Petit J., Rafalowicz T., Janssens V."/>
    <s v="Wallonie - SPW"/>
    <m/>
    <x v="21"/>
    <s v="D31-1328, D31-1280 et D31-1350"/>
  </r>
  <r>
    <n v="569"/>
    <s v="Ingénierie agricole, développement d’outils"/>
    <s v="encadrement scientifique et technique, production commerciale"/>
    <s v="protection des cultures, technique agricole"/>
    <s v="Robots désherbeurs : une solution mature, performante et adaptée aux maraîchages en Wallonie ?"/>
    <m/>
    <s v="Évaluation technique de robots,  Évaluation socio-économique"/>
    <s v="Projet"/>
    <s v="https://www.cra.wallonie.be/fr/la-recherche-en-agriculture-biologique-au-cra-w"/>
    <n v="2015"/>
    <n v="5"/>
    <s v="Leclercq V."/>
    <x v="0"/>
    <s v="v.leclercq@cra.wallonie.be"/>
    <s v="CRA-W"/>
    <s v="Limbourg Q., Jama L., Rabier F., Huyghebaert B."/>
    <s v="CE - Horizon 2020"/>
    <m/>
    <x v="0"/>
    <m/>
  </r>
  <r>
    <n v="570"/>
    <s v="Technique de lutte alternative"/>
    <s v="encadrement scientifique et technique"/>
    <s v="technique agricole"/>
    <s v="Robots désherbeur"/>
    <m/>
    <s v="Evaluer et valider des nouvelles techniques dans les conditions régionales. Promouvoir l’utilisation de robots agricoles en Wallonie par le biais de démonstrations/mises à disposition de robot auprès d'agriculteurs/maraîchers"/>
    <s v="Projet"/>
    <s v="https://www.cra.wallonie.be/fr/robot-desherbeur"/>
    <n v="2019"/>
    <n v="3"/>
    <s v="Leclercq V."/>
    <x v="0"/>
    <s v="v.leclercq@cra.wallonie.be"/>
    <s v="CRA-W"/>
    <s v="Huyghebaert B., Rabier F., Jamar L., Limbourg Q."/>
    <m/>
    <m/>
    <x v="0"/>
    <m/>
  </r>
  <r>
    <n v="571"/>
    <s v="Ingénierie agricole, développement d’outils"/>
    <s v="encadrement scientifique et technique"/>
    <s v="agrochimie, spectroscopie, technique agricole"/>
    <s v="Synchronous fluorescence spectroscopy for detecting blood meal and blood products"/>
    <m/>
    <m/>
    <s v="Articles"/>
    <s v="https://www.cra.wallonie.be/en/synchronous-fluorescence-spectroscopy-for-detecting-blood-meal-and-blood-products-2018"/>
    <n v="2018"/>
    <n v="1"/>
    <s v="Lecrenier M. C."/>
    <x v="0"/>
    <m/>
    <s v="CRA-W"/>
    <s v="Baeten V., Taira A., Abbas O."/>
    <m/>
    <m/>
    <x v="0"/>
    <s v="https://doi.org/10.1016/j.talanta.2018.06.076"/>
  </r>
  <r>
    <n v="572"/>
    <s v="Ingénierie agricole, développement d’outils"/>
    <s v="encadrement scientifique et technique"/>
    <s v="biocontrôle, cultivar, production agricole, spectroscopie"/>
    <s v="Cereals and cereal-based products"/>
    <m/>
    <m/>
    <s v="Livres / Manuels"/>
    <s v="https://www.cra.wallonie.be/en/cereals-and-cereal-based-products-2018"/>
    <n v="2018"/>
    <n v="1"/>
    <s v="Lees M."/>
    <x v="0"/>
    <m/>
    <s v="CRA-W"/>
    <s v="Morin J-F.,Vermeulen P., Baeten V., Maestri E., Marmiroli N."/>
    <m/>
    <s v="Céréales"/>
    <x v="0"/>
    <m/>
  </r>
  <r>
    <n v="573"/>
    <s v="Technique de lutte alternative"/>
    <s v="résistance variétale"/>
    <s v="culture, protection des cultures, ressource génétique"/>
    <s v="AEGIS ( A European Genebank Integrated System) and other alternatives for long-term safe conservation of Malus and Pyrus European genetic resources."/>
    <m/>
    <m/>
    <s v="Actes de colloques"/>
    <s v="https://www.cra.wallonie.be/fr/aegis-a-european-genebank-integrated-system-and-other-alternatives-for-logn-term-safe-conservation-of-malus-and-pyrus-european-genetic-resources-2006"/>
    <n v="2006"/>
    <n v="1"/>
    <s v="Lefrancq B."/>
    <x v="0"/>
    <m/>
    <s v="CRA-W"/>
    <s v="Lateur M."/>
    <m/>
    <s v="Pommiers et Poiriers"/>
    <x v="0"/>
    <m/>
  </r>
  <r>
    <n v="574"/>
    <s v="Technique de lutte alternative"/>
    <s v="résistance variétale"/>
    <s v="cultivar, culture, protection des cultures, résistance"/>
    <s v="Application acide ?aminobutyrique de de Chelal Alga® sur plants de pommier : ?de de l'interaction entre le niveau de restance partielle du cultivar et l'induction de restance vis-?is de la tavelure."/>
    <m/>
    <m/>
    <s v="Actes de colloques"/>
    <s v="https://www.cra.wallonie.be/fr/application-acide-aminobutyrique-de-de-chelal-alga-sur-plants-de-pommier-de-de-linteraction-entre-le-niveau-de-rstance-partielle-du-cultivar-et-linduction-de-rstance-vis-is-de-la-tavelure-2006"/>
    <n v="2006"/>
    <n v="1"/>
    <s v="Lefrancq B."/>
    <x v="0"/>
    <m/>
    <s v="CRA-W"/>
    <s v="Lateur M."/>
    <m/>
    <s v="Pommiers"/>
    <x v="0"/>
    <m/>
  </r>
  <r>
    <n v="575"/>
    <s v="Technique de lutte alternative"/>
    <s v="résistance variétale"/>
    <s v="cultivar, culture, protection des cultures, résistance, sélection variétale"/>
    <s v="Influence of lightening condition during artificial scab inoculation test in a breeding programme focused on partial resistance."/>
    <m/>
    <s v="https://pubmed.ncbi.nlm.nih.gov/17390863/"/>
    <s v="Articles"/>
    <s v="https://www.cra.wallonie.be/fr/influence-of-lightening-condition-during-artificial-scab-inoculation-test-in-a-breeding-programme-focused-on-partial-resistance-2006"/>
    <n v="2006"/>
    <n v="1"/>
    <s v="Lefrancq B."/>
    <x v="0"/>
    <m/>
    <s v="CRA-W"/>
    <s v="Lateur M."/>
    <m/>
    <m/>
    <x v="0"/>
    <m/>
  </r>
  <r>
    <n v="576"/>
    <s v="Technique de lutte alternative"/>
    <s v="résistance variétale"/>
    <s v="culture, protection des cultures, résistance"/>
    <s v="La résistance systémique induite sur le pommier : approche méthodologique"/>
    <m/>
    <m/>
    <s v="Actes de colloques"/>
    <s v="https://www.cra.wallonie.be/fr/la-resistance-systemique-induite-sur-le-pommier-approche-methodologique-2006"/>
    <n v="2006"/>
    <n v="1"/>
    <s v="Lefrancq B."/>
    <x v="0"/>
    <m/>
    <s v="CRA-W"/>
    <s v="Pestana Relvas M., Lateur M."/>
    <m/>
    <s v="Pommiers"/>
    <x v="0"/>
    <m/>
  </r>
  <r>
    <n v="577"/>
    <s v="Technique de lutte alternative"/>
    <s v="résistance variétale"/>
    <s v="culture, protection des cultures, résistance"/>
    <s v="Natural extracts and 2,6-dichloroisonicotinic acid induce resistance against scab in apple seedlings."/>
    <m/>
    <m/>
    <s v="Articles"/>
    <s v="https://www.cra.wallonie.be/fr/natural-extracts-and-26-dichloroisonicotinic-acid-induce-resistance-against-scab-in-apple-seedlings-2007"/>
    <n v="2007"/>
    <n v="1"/>
    <s v="Lefrancq B."/>
    <x v="0"/>
    <m/>
    <s v="CRA-W"/>
    <s v="Lateur M. "/>
    <m/>
    <s v="Pommiers"/>
    <x v="0"/>
    <m/>
  </r>
  <r>
    <n v="578"/>
    <s v="Industrie agroalimentaire (production, rendement, déchet) "/>
    <s v="agriculture biologique, agriculture conventionnelle, diagnostic"/>
    <s v="culture, production agricole"/>
    <s v="Recherche en vue de développer une production commerciale de pommes en culture biologique: une première en Belgique."/>
    <m/>
    <s v="Etablir des bases scientifiques pour une production fruitière rentable en culture biologique en Belgique."/>
    <s v="Articles"/>
    <s v="https://www.cra.wallonie.be/fr/recherche-en-vue-de-developper-une-production-commerciale-de-pommes-en-culture-biologique-une-premiere-en-belgique-2002"/>
    <n v="2002"/>
    <n v="1"/>
    <s v="Lefrancq B."/>
    <x v="0"/>
    <m/>
    <s v="CRA-W"/>
    <s v="Jamar L., Lateur M., Verheyden C."/>
    <m/>
    <s v="Pommiers"/>
    <x v="0"/>
    <m/>
  </r>
  <r>
    <n v="579"/>
    <s v="Ingénierie agricole, développement d’outils"/>
    <s v="agriculture biologique, lutte intégrée, protection phytosanitaire"/>
    <s v="biocontrôle, protection des cultures, résistance"/>
    <s v="Research with a view to developing commercial production of apples by organic methods: a first in Belgium"/>
    <m/>
    <s v="The direct control of diseases in greenhouses. "/>
    <s v="Articles"/>
    <s v="https://www.cra.wallonie.be/fr/research-with-a-view-to-developing-commercial-production-of-apples-by-organic-methods-a-first-in-belgium-2002"/>
    <n v="2002"/>
    <n v="1"/>
    <s v="Lefrancq B."/>
    <x v="0"/>
    <m/>
    <s v="CRA-W"/>
    <s v="Jamar L., Lateur M., Verheyden C."/>
    <m/>
    <s v="Pommiers"/>
    <x v="0"/>
    <m/>
  </r>
  <r>
    <n v="580"/>
    <s v="Technique de lutte alternative"/>
    <s v="résistance variétale"/>
    <s v="cultivar, protection des cultures, résistance, ressource génétique, sélection variétale"/>
    <s v="Screening method for polygenic scab resistance within an apple breeding programme: relationship between early greenhouse screening test on young seedlings and their scab susceptibility in natural field conditions"/>
    <m/>
    <s v="Create high quality commercial cultivar carrying durable resistance to scab, powdery mildew and Nectria canker"/>
    <s v="Projet - Articles"/>
    <s v="https://www.cra.wallonie.be/fr/screening-method-for-polygenic-scab-resistance-within-an-apple-breeding-programme-relationship-between-early-greenhouse-screening-test-on-young-seedlings-and-their-scab-susceptibility-in-natural-field-conditions-2004"/>
    <n v="2004"/>
    <n v="1"/>
    <s v="Lefrancq B."/>
    <x v="0"/>
    <m/>
    <s v="CRA-W"/>
    <s v="Lateur M., Rondia A."/>
    <m/>
    <s v="Pommiers"/>
    <x v="0"/>
    <m/>
  </r>
  <r>
    <n v="581"/>
    <s v="Technique de lutte alternative"/>
    <s v="produit phytopharmaceutique, résistance variétale"/>
    <s v="contrôle des ravageurs, pesticide, protection des cultures, résistance"/>
    <s v="Use of fongicides against powdery mildew during artificial scab inoculation test in a breeding programme focused on partial resistance"/>
    <m/>
    <m/>
    <s v="Articles"/>
    <s v="https://www.cra.wallonie.be/fr/use-of-fongicides-against-powdery-mildew-during-artificial-scab-inoculation-test-in-a-breeding-programme-focused-on-partial-resistance-2005"/>
    <n v="2005"/>
    <n v="1"/>
    <s v="Lefrancq B."/>
    <x v="0"/>
    <m/>
    <s v="CRA-W"/>
    <s v="Lateur M."/>
    <m/>
    <m/>
    <x v="0"/>
    <m/>
  </r>
  <r>
    <n v="582"/>
    <s v="Encadrement, conseil, valorisation"/>
    <s v="encadrement scientifique et technique"/>
    <s v="écoagriculture, gestion agricole, gestion durable, sécurité alimentaire"/>
    <s v="Manger Demain"/>
    <s v="Manger Demain"/>
    <s v="Réduction des pertes alimentaires pour les maillons producteurs et artisans-transformateurs, Mise en place d’un lien fort entre alimentation et production"/>
    <s v="ASBL"/>
    <s v="https://www.mangerdemain.be/"/>
    <n v="2017"/>
    <m/>
    <s v="Legrain M."/>
    <x v="45"/>
    <s v="marie.legrain@mangerdemain.be"/>
    <s v="Manger Demain, SoCoPro asbl"/>
    <m/>
    <m/>
    <m/>
    <x v="27"/>
    <m/>
  </r>
  <r>
    <n v="583"/>
    <s v="Ingénierie agricole, développement d’outils"/>
    <s v="OAD, protection phytosanitaire"/>
    <s v="protection des cultures, télédétection spatiale"/>
    <s v="Potato SMART"/>
    <s v="Potato SMART"/>
    <s v="Développer un système SMART (OAD), pour contrôler le Mildiou en fonction de la pression parasitaire au niveau de chaque parcelle et selon une stratégie adaptée à leur mode de production, en agriculture biologique ou en protection intégrée des cultures (Pomme de terre)"/>
    <s v="Projet"/>
    <s v="https://www.cra.wallonie.be/fr/potato-smart"/>
    <n v="2018"/>
    <n v="6"/>
    <s v="Legrève A."/>
    <x v="10"/>
    <s v="anne.legrève@uclouvain.be"/>
    <s v="CRA-W, Université Catholique de Louvain, FIWAP"/>
    <s v="Lebrun P., Rosillon D., César V."/>
    <s v="Wallonie - SPW - DGARNE"/>
    <s v="Pomme de terre"/>
    <x v="12"/>
    <m/>
  </r>
  <r>
    <n v="584"/>
    <s v="Contrôle des maladies, gestion des ravageurs"/>
    <s v="contrôle des maladies, diagnostic, encadrement scientifique et technique, pathologie végétale"/>
    <s v="bioagresseur, protection des cultures"/>
    <s v="APplication pour la Protection Intégrée des cultures "/>
    <s v="APPI"/>
    <s v="base de données en ligne qui, en quelques clics, apprend à reconnaître les maladies, les ravageurs et les adventices de nos cultures."/>
    <s v="Application web / smartphone"/>
    <s v="https://appi.be/fr"/>
    <n v="2018"/>
    <n v="2"/>
    <s v="Legrève A."/>
    <x v="11"/>
    <s v="anne.legrève@uclouvain.be"/>
    <s v="CORDER"/>
    <m/>
    <s v="Wallonie - SPW"/>
    <s v="Toutes"/>
    <x v="13"/>
    <m/>
  </r>
  <r>
    <n v="585"/>
    <s v="Communication"/>
    <s v="lutte intégrée"/>
    <s v="bioinformatique, pesticide, réduction"/>
    <s v="Plateforme d’appui à la communication relative au Programme Wallon de Réduction des pesticide (PWRP) et à la lutte intégrée (IPM) en Région wallonne"/>
    <s v="IPM4U"/>
    <m/>
    <s v="Projet"/>
    <s v="https://www.pwrp.be/avertissement"/>
    <n v="2018"/>
    <n v="2"/>
    <s v="Legrève A."/>
    <x v="10"/>
    <s v="anne.legrève@uclouvain.be"/>
    <s v="Université Catholique de Louvain, CORDER asbl"/>
    <m/>
    <s v="Wallonie - SPW"/>
    <s v="Toutes"/>
    <x v="13"/>
    <m/>
  </r>
  <r>
    <n v="586"/>
    <s v="Contrôle des maladies, gestion des ravageurs"/>
    <s v="contrôle des maladies, lutte intégrée"/>
    <s v="biocontrôle, protection des cultures"/>
    <s v="Etude de l’élicitation de la plante par COS-OGA pour  lutter contre le mildiou de la pomme de terre et l’alternariose de la tomate"/>
    <s v="ELIBIO"/>
    <s v="comprendre le mode d’action et les conditions requises à l’expression des mécanismes de défense de la plante"/>
    <s v="Projet"/>
    <s v="https://docplayer.fr/123114586-Durabilite-environnementale-de-la-pomme-de-terre-en-wallonie-un-vrai-defi-la-recherche-s-y-engage.html"/>
    <n v="2016"/>
    <m/>
    <s v="Legrève A."/>
    <x v="10"/>
    <s v="anne.legrève@uclouvain.be"/>
    <s v="Université Catholique de Louvain, Université de Namur, SPW"/>
    <s v="-"/>
    <m/>
    <s v="Pomme de terre"/>
    <x v="15"/>
    <m/>
  </r>
  <r>
    <n v="587"/>
    <s v="Biopesticide, biocontrôle, agriculture biologique"/>
    <s v="contrôle des maladies, méthode alternative, pathologie végétale, protection biologique"/>
    <s v="biocontrôle, contrôle des ravageurs, lutte biologique"/>
    <s v=" WACOBI"/>
    <s v=" WACOBI"/>
    <s v="Valorisation de bactéries issues de sols wallons pour le contrôle biologique d'agents phytopathogènes ou la stimulation des défenses de la plante"/>
    <s v="Projet - Articles"/>
    <s v="https://www.sillonbelge.be/art/d-20180926-3NRPWK"/>
    <n v="2016"/>
    <n v="6"/>
    <s v="Legrève A."/>
    <x v="10"/>
    <s v="anne.legrève@uclouvain.be"/>
    <s v="Université Catholique de Louvain"/>
    <s v="Bragard C."/>
    <s v="Wallonie - SPW"/>
    <s v="Pomme de terre"/>
    <x v="30"/>
    <m/>
  </r>
  <r>
    <n v="588"/>
    <s v="Eau : pollution, gestion, qualité, altération"/>
    <s v="encadrement scientifique et technique, OAD, qualité de l'eau"/>
    <s v="indicateur, ressource en eau, suivi environnemental, télédétection spatiale"/>
    <s v="Riparian Remote Monitoring for river management in Wallonia"/>
    <s v="RiReMo"/>
    <s v="Développer une analyse automatisée du réseau fluvial régional et de la zone tampon riveraine"/>
    <s v="Projet"/>
    <s v="https://eo.belspo.be/en/stereo-in-action/projects/riparian-remote-monitoring-river-management-wallonia"/>
    <n v="2016"/>
    <n v="3.5"/>
    <s v="Lejeune P."/>
    <x v="7"/>
    <s v="p.lejeune@ulg.ac.be"/>
    <s v="Gembloux Agro Bio-Tech - Université de Liège"/>
    <s v="Desteucq O., Michez A."/>
    <s v="Etat Fédéral - SPP Politique scientifique"/>
    <m/>
    <x v="1"/>
    <s v="STEREO III Earth Observation Research Program (SR/00/347)."/>
  </r>
  <r>
    <n v="589"/>
    <s v="Air : pollution, gestion, qualité, altération"/>
    <s v="qualité de l'air"/>
    <s v="pollution chimique, suivi environnemental"/>
    <s v="Système Intégré d’observation du carbone en Fédération Wallonie Bruxelles"/>
    <s v="ICOS-WB"/>
    <s v="Système intégré d’observation du carbone en Fédération Wallonie Bruxelles"/>
    <s v="Projet"/>
    <s v="https://www.issep.be/wp-content/uploads/Projet-ICOS.pdf"/>
    <n v="2013"/>
    <n v="7"/>
    <s v="Lenartz F."/>
    <x v="5"/>
    <s v="f.lenartz@issep.be"/>
    <s v="Université de Liège, GSF, LUEM, UOA, UMCCB, CRA-W, ISSeP, Université Catholique de Louvain, Gembloux Agro Bio-Tech - Université de Liège"/>
    <s v="Bergmans B., Heinesch B."/>
    <s v="CE - HORIZON 2020 - ESFRI"/>
    <m/>
    <x v="7"/>
    <m/>
  </r>
  <r>
    <n v="590"/>
    <s v="Air : pollution, gestion, qualité, altération"/>
    <s v="qualité de l'air"/>
    <s v="bioinformatique, pollution chimique"/>
    <s v="Micro-capteurs"/>
    <s v="Micro-capteurs"/>
    <s v="Mise en place d’un réseau complémentaire de mini-stations de surveillance de la qualité de l’air utilisant des micro-capteurs économes"/>
    <s v="Projet"/>
    <s v="https://www.issep.be/wp-content/uploads/Projet-Micro-capteurs.pdf"/>
    <m/>
    <n v="1"/>
    <s v="Lenartz F."/>
    <x v="5"/>
    <s v="f.lenartz@issep.be"/>
    <s v="ISSeP"/>
    <m/>
    <s v="Wallonie"/>
    <m/>
    <x v="7"/>
    <m/>
  </r>
  <r>
    <n v="591"/>
    <s v="Air : pollution, gestion, qualité, altération"/>
    <s v="qualité de l'air"/>
    <s v="bioinformatique, pollution chimique"/>
    <s v="Exposition, trafic et carbone noir"/>
    <s v="EXTRACAR"/>
    <s v="Développement de techniques pour évaluer les concentrations atmosphériques en black carbon, polluant émis conjointement aux PMx par tout processus de combustion incomplète"/>
    <s v="Projet"/>
    <s v="https://www.issep.be/extracar/"/>
    <n v="2014"/>
    <n v="2"/>
    <s v="Lenartz F."/>
    <x v="5"/>
    <s v="f.lenartz@issep.be"/>
    <s v=" Bruxelles-Environnement, UHasselt, Université de Liège"/>
    <m/>
    <m/>
    <m/>
    <x v="7"/>
    <m/>
  </r>
  <r>
    <n v="592"/>
    <s v="Air : pollution, gestion, qualité, altération"/>
    <s v="qualité de l'air"/>
    <s v="pollution chimique, suivi environnemental"/>
    <s v="Outdoor and Indoor Exposure"/>
    <s v="OIE"/>
    <s v="Identifier précisément la pollution atmosphérique due au trafic dans l’air ambiant et l’air intérieur"/>
    <s v="Projet"/>
    <s v="https://www.issep.be/wp-content/uploads/Projet-OIE.pdf"/>
    <n v="2017"/>
    <m/>
    <s v="Lenartz F."/>
    <x v="5"/>
    <s v="f.lenartz@issep.be"/>
    <s v="AWAC, Bruxelles-Environnement, CECOTEPE, CENAERO, IMOB, VITO, ISSeP"/>
    <m/>
    <m/>
    <m/>
    <x v="7"/>
    <m/>
  </r>
  <r>
    <n v="593"/>
    <s v="Eau : pollution, gestion, qualité, altération"/>
    <s v="protection biologique"/>
    <s v="pollution chimique, ressource naturelle"/>
    <s v="MICROPLAST"/>
    <s v="MICROPLAST"/>
    <s v="Evaluation de l’occurrence des particules de microplastiques dans le tube digestif des poissons et invertébrés dulcicoles ainsi que de la présence d’agents plastifiants chez ces organismes."/>
    <s v="Projet"/>
    <s v="https://www.issep.be/wp-content/uploads/Projet-Microplast.pdf"/>
    <m/>
    <m/>
    <s v="Leroy D."/>
    <x v="5"/>
    <s v="d.leroy@issep.be"/>
    <s v="LDPH - Université de Liège, URBE - Université de Namur, ISSeP"/>
    <m/>
    <m/>
    <m/>
    <x v="7"/>
    <m/>
  </r>
  <r>
    <n v="594"/>
    <s v="Epidémiologie, phytopathologie"/>
    <s v="contrôle des maladies, détection"/>
    <s v="contrôle des ravageurs, protection des cultures"/>
    <s v="Contarinia pseudotsugae : Un nouvel insecte détecté sur Douglas"/>
    <m/>
    <m/>
    <s v="Articles"/>
    <s v="https://www.cra.wallonie.be/fr/contarinia-pseudotsugae-un-nouvel-insecte-detecte-sur-douglas-2015"/>
    <n v="2015"/>
    <n v="1"/>
    <s v="Leroy Q."/>
    <x v="0"/>
    <m/>
    <s v="CRA-W"/>
    <s v="San Martin G., Schmitz S. "/>
    <m/>
    <m/>
    <x v="0"/>
    <m/>
  </r>
  <r>
    <n v="595"/>
    <s v="Utilisation de produit phytopharmaceutique"/>
    <s v="indicateur environnemental, produit phytopharmaceutique"/>
    <s v="biostatistique, indicateur, pesticide"/>
    <s v="Estimation quantitative des utilisations de produits phytopharmaceutiques par les différents secteurs d’activité en Wallonie - Projet &quot;indicateurs pesticide&quot; - 2010"/>
    <s v="EQPP - 2010"/>
    <s v="Développer et Actualiser les indicateurs de l’Etat de l’environnement wallon relatifs aux produits phytopharmaceutiques 2010 "/>
    <s v="Projet"/>
    <s v="https://www.corder.be/fr/node/189"/>
    <n v="2010"/>
    <n v="2"/>
    <s v="Lievens E."/>
    <x v="11"/>
    <s v="corder@uclouvain.be"/>
    <s v="Université Catholique de Louvain, SPW Agriculture ressource naturelle et Environnement, CRPHYTO - CORDER asbl, Wallonie, DAEA"/>
    <s v=" Janssens L., Bragard C., Bellayachi A.,Brahy V.,Cappellen O., Delaunois P., Delloye F., Godeaux D., Marsin J-M., Miserque O., Popescu C., Renard V., Triolet N., Van Bol V."/>
    <s v="Wallonie"/>
    <m/>
    <x v="13"/>
    <m/>
  </r>
  <r>
    <n v="596"/>
    <s v="Utilisation de produit phytopharmaceutique"/>
    <s v="indicateur environnemental, produit phytopharmaceutique"/>
    <s v="biostatistique, indicateur, pesticide"/>
    <s v="Estimation quantitative des utilisations de produits phytopharmaceutiques par les différents secteurs d’activité en Wallonie - Projet &quot;indicateurs pesticide&quot; - 2014"/>
    <s v="EQPP - 2014"/>
    <s v="Développer et Actualiser les indicateurs de l’Etat de l’environnement wallon relatifs aux produits phytopharmaceutiques 2012"/>
    <s v="Projet"/>
    <m/>
    <n v="2014"/>
    <m/>
    <s v="Lievens E."/>
    <x v="11"/>
    <s v="corder@uclouvain.be"/>
    <s v="Université Catholique de Louvain, CORDER asbl"/>
    <s v="Carrola S., Janssens L., Bragard C."/>
    <m/>
    <m/>
    <x v="13"/>
    <m/>
  </r>
  <r>
    <n v="597"/>
    <s v="Utilisation de produit phytopharmaceutique"/>
    <s v="indicateur environnemental, produit phytopharmaceutique"/>
    <s v="biostatistique, indicateur, pesticide"/>
    <s v="Estimation quantitative des utilisations de produits phytopharmaceutiques par les différents secteurs d’activité en Wallonie - Projet &quot;indicateurs pesticide&quot; - 2012"/>
    <s v="EQPP - 2012"/>
    <s v="Développer et Actualiser les indicateurs de l’Etat de l’environnement wallon relatifs aux produits phytopharmaceutiques 2012"/>
    <s v="Projet"/>
    <m/>
    <n v="2012"/>
    <n v="2"/>
    <s v="Lievens E."/>
    <x v="11"/>
    <s v="corder@uclouvain.be"/>
    <s v="Université Catholique de Louvain, CORDER asbl"/>
    <s v="Janssens L., Bragard C."/>
    <m/>
    <m/>
    <x v="13"/>
    <m/>
  </r>
  <r>
    <n v="598"/>
    <s v="Espace naturel"/>
    <s v="diagnostic, encadrement scientifique et technique"/>
    <s v="biocontrôle, écoagriculture, gestion agricole, ressource naturelle"/>
    <s v="Contrôler par l’éclaircie la composition de la régénération naturelle dans les peuplements résineux en cours d’irrégularisation."/>
    <m/>
    <m/>
    <s v="Articles"/>
    <s v="https://www.cra.wallonie.be/fr/controler-par-leclaircie-la-composition-de-la-regeneration-naturelle-dans-les-peuplements-resineux-en-cours-dirregularisation-2020"/>
    <n v="2020"/>
    <n v="1"/>
    <s v="Ligot G."/>
    <x v="0"/>
    <m/>
    <s v="CRA-W"/>
    <s v="Balandier P., Schmitz S., Petit S., Claessens H."/>
    <m/>
    <m/>
    <x v="0"/>
    <m/>
  </r>
  <r>
    <n v="599"/>
    <s v="Espace naturel"/>
    <s v="protection phytosanitaire"/>
    <s v="biocontrôle, biostatistique, gestion durable, suivi environnemental"/>
    <s v="Transforming even-aged coniferous stands to multi-aged stands: An opportunity to increase tree species diversity?"/>
    <m/>
    <s v="Evaluer la régénération et les conditions de lumière dans neuf peuplements de conifères dont l'âge et la composition en espèces (épicéa commun, sapin de Douglas, mélèze, sapin argenté et pruche occidentale) varient en Belgique."/>
    <s v="Articles"/>
    <s v="https://www.cra.wallonie.be/fr/transforming-even-aged-coniferous-stands-to-multi-aged-stands-an-opportunity-to-increase-tree-species-diversity-2020"/>
    <n v="2020"/>
    <n v="1"/>
    <s v="Ligot G."/>
    <x v="0"/>
    <m/>
    <s v="CRA-W"/>
    <s v="Balandier P., Schmitz S., Claessens H."/>
    <m/>
    <s v="Conifères"/>
    <x v="0"/>
    <m/>
  </r>
  <r>
    <n v="600"/>
    <s v="Utilisation de produit phytopharmaceutique"/>
    <s v="produit phytopharmaceutique"/>
    <s v="bioinformatique, impact socio-économique, pesticide, production agricole, technique agricole"/>
    <s v="Modulation continue de la dose de défanant à l’aide d’images fournies par des capteurs de végétation -Projet Défapot"/>
    <s v="DEFAPOT"/>
    <s v="Evaluer l’impact économique de la modulation de la dose de défanant en culture de pommes de terre."/>
    <s v="Projet"/>
    <s v="https://www.cra.wallonie.be/fr/defapot"/>
    <n v="2018"/>
    <n v="1"/>
    <s v="Limbourg Q."/>
    <x v="0"/>
    <s v="q.linbourg@cra.wallonie.be"/>
    <s v="CRA-W, FIWAP"/>
    <s v="_x000a_Rabier F., Notredame B. "/>
    <s v="Wallonie - CRA-W"/>
    <s v="Pomme de terre"/>
    <x v="15"/>
    <m/>
  </r>
  <r>
    <n v="601"/>
    <s v="Utilisation de produit phytopharmaceutique"/>
    <s v="agriculture biologique, produit phytopharmaceutique, protection phytosanitaire"/>
    <s v="pesticide, protection des cultures, réduction"/>
    <s v="Evaluation de deux stratégies visant à réduire l’usage du cuivre en production biologique de pomme de terre et de fruits à pépins."/>
    <m/>
    <m/>
    <s v="Actes de colloques"/>
    <s v="https://www.cra.wallonie.be/fr/evaluation-de-deux-strategies-visant-a-reduire-lusage-du-cuivre-en-production-biologique-de-pomme-de-terre-et-de-fruits-a-pepins-2015"/>
    <n v="2015"/>
    <n v="1"/>
    <s v="Limbourg Q."/>
    <x v="0"/>
    <s v="q.linbourg@cra.wallonie.be"/>
    <s v="CRA-W"/>
    <s v="Jamar L., César V."/>
    <m/>
    <s v="Pomme de terre et fruits à pépins"/>
    <x v="0"/>
    <m/>
  </r>
  <r>
    <n v="602"/>
    <s v="Utilisation de produit phytopharmaceutique"/>
    <s v="produit phytopharmaceutique, protection phytosanitaire"/>
    <s v="pesticide, protection des cultures"/>
    <s v="Stratégies visant à réduire l’usage du cuivre en production biologique de pomme de terre"/>
    <m/>
    <m/>
    <s v="Articles"/>
    <s v="https://www.cra.wallonie.be/fr/strategies-visant-a-reduire-lusage-du-cuivre-en-production-biologique-de-pomme-de-terre-2016"/>
    <n v="2016"/>
    <n v="1"/>
    <s v="Limbourg Q."/>
    <x v="0"/>
    <s v="q.linbourg@cra.wallonie.be"/>
    <s v="CRA-W"/>
    <s v="César V., Jamar L."/>
    <m/>
    <s v="Pomme de terre"/>
    <x v="0"/>
    <m/>
  </r>
  <r>
    <n v="603"/>
    <s v="Contrôle des maladies, gestion des ravageurs"/>
    <s v="contrôle des maladies, indicateur environnemental, OAD"/>
    <s v="bioagresseur, biocontrôle, contrôle des ravageurs, suivi environnemental"/>
    <s v="Monitoring d’Agents Pathogènes – Surveillance Epidémiologique Environnementale"/>
    <s v="MAPnSEE"/>
    <m/>
    <s v="Projet"/>
    <s v="https://researchportal.unamur.be/fr/projects/pathogen-monitoring-environmental-epidemiological-surveillance"/>
    <n v="2021"/>
    <n v="1"/>
    <s v="Linard C."/>
    <x v="19"/>
    <s v="catherine.linard@unamur.be"/>
    <s v="NARILIS - Université de Namur, Transitions - Université de Namur, Ilee - Université de Namur"/>
    <s v="Marescaux J."/>
    <m/>
    <m/>
    <x v="18"/>
    <m/>
  </r>
  <r>
    <n v="604"/>
    <s v="Biopesticide, biocontrôle, agriculture biologique"/>
    <s v="contrôle des maladies, lutte intégrée, résistance"/>
    <s v="biocontrôle, biopesticide, lutte, protection des cultures, territoire transfrontalier"/>
    <s v="BIOPROTECT - Projet SMARTBIOCONTROL"/>
    <s v="BioProtect"/>
    <s v="Favoriser l’utilisation des produits de biocontrôle dans la région transfrontalière afin de lutter de façon plus durable contre les maladies en agriculture."/>
    <s v="Projet"/>
    <s v="http://www.smartbiocontrol.eu/fr/projet-bioprotect/"/>
    <n v="2016"/>
    <n v="4"/>
    <s v="Lippens L."/>
    <x v="46"/>
    <s v="louis@pcgroenteteelt.be"/>
    <s v="PCG, CRA-W, Chambre d’Agriculture de Région Nord Pas-de-Calais, FREDON, Pôle Légumes Région Nord, Université Catholique de Louvain, Université du Littoral-Côte d’Opale, Université de Gent, Inagro, Gembloux Agro Bio-Tech - Université de Liège, LIPOFABRIK, ISA - Yncréa Hauts De france, ARVALIS-Institut du végétal - fr"/>
    <s v="Lateur M., Neukermans J., Jorion A., Werbroeck D., Oste S., Tournant L., Declerc S., Calonne M., Randoux B., Höfte M., Darwich S., Craeye S., Dumont B., Delecroix A., Degraeve C., Siah A., Choma C."/>
    <s v="CE - FEDER - INTERREG - FWVL, Wallonie, Province de West-vlaanderen, Province de Flandre Oriental, Région Hauts-de-France, Grand Est"/>
    <m/>
    <x v="2"/>
    <m/>
  </r>
  <r>
    <n v="605"/>
    <s v="Gestion intégrée et durable des ressources naturelles"/>
    <s v="indicateur environnemental"/>
    <s v="gestion durable, territoire transfrontalier"/>
    <s v="ARDENNE ATTRACTIVITY"/>
    <s v="ARDENNE ATTRACTIVITY"/>
    <s v="Valoriser et développer de manière innovante, créative et durable le patrimoine transfrontalier via le tourisme"/>
    <s v="Projet"/>
    <s v="https://www.interreg-fwvl.eu/fr/ardenne-attractivity"/>
    <n v="2016"/>
    <n v="6"/>
    <s v="Lorandeau X."/>
    <x v="47"/>
    <m/>
    <s v="Fédération du Tourisme de la Province de Namur, Fédération Touristique du Luxembourg Belge, Agence de Développement Touristique des Ardennes, IDELUX- Projets publics"/>
    <m/>
    <s v="CE - FEDER - INTERREG - FWVL"/>
    <m/>
    <x v="2"/>
    <m/>
  </r>
  <r>
    <n v="606"/>
    <s v="Utilisation de produit phytopharmaceutique"/>
    <s v="diagnostic, produit phytopharmaceutique"/>
    <s v="impact socio-économique, pesticide"/>
    <s v="Comparative functional survival and equivalent annual cost of three long lasting insecticidal net (LLIN) products in Tanzania"/>
    <m/>
    <m/>
    <s v="Articles"/>
    <s v="https://www.cra.wallonie.be/fr/comparative-functional-survival-and-equivalent-annual-cost-of-three-long-lasting-insecticidal-net-llin-products-in-tanzania"/>
    <n v="2020"/>
    <n v="1"/>
    <s v="Lorenz L. M."/>
    <x v="0"/>
    <m/>
    <s v="CRA-W"/>
    <s v="Bradley J., Yukich J., Massue D. J., Mboma Z. M., Pigeon O., Moore J. D., Kilian A., Lines J., Kisinza W. N., Overgaard H. J., Moore S. J."/>
    <m/>
    <m/>
    <x v="0"/>
    <s v="https://doi.org/10.1371/journal.pmed.1003248"/>
  </r>
  <r>
    <n v="607"/>
    <s v="Air : pollution, gestion, qualité, altération"/>
    <s v="OAD"/>
    <s v="impact, pollution chimique, réduction"/>
    <s v="MonoDECiDE "/>
    <s v="MonoDECiDE "/>
    <s v="caractériser l’impact environnemental des exploitations agricoles wallonnes produisant des porcs ou des volailles"/>
    <s v="Projet"/>
    <s v="https://www.cra.wallonie.be/fr/monodecide"/>
    <n v="2018"/>
    <n v="3"/>
    <s v="Loriers A."/>
    <x v="0"/>
    <s v="a.loriers@cra,wallonie.be"/>
    <s v="CRA-W, Gembloux Agro Bio-Tech - Université de Liège, Association Wallonne de l'Elevage"/>
    <s v="Planchon V., Van Stappen F., Rabier F., Beckers Y., Al-Izzi W., Boccart C., Reding E."/>
    <s v="Wallonie - CRA-W"/>
    <m/>
    <x v="0"/>
    <m/>
  </r>
  <r>
    <n v="608"/>
    <s v="Industrie agroalimentaire (production, rendement, déchet) "/>
    <s v="production commerciale, transformation des résidus"/>
    <s v="production agricole, suivi environnemental"/>
    <s v="Comparative life cycle assessment of torrefied pellet production from five lignocellulosic biomass types"/>
    <m/>
    <s v="To evaluate the potential environmental benefit of the production of wood torrefied pellets compared to wood pellets, also studies the possibility of using alternative sources of lignocellulosic biomass for pellet production"/>
    <s v="Actes de colloques"/>
    <s v="https://www.cra.wallonie.be/fr/comparative-life-cycle-assessment-of-torrefied-pellet-production-from-five-lignocellulosic-biomass-types-2017"/>
    <n v="2017"/>
    <n v="1"/>
    <s v="Loriers A."/>
    <x v="0"/>
    <s v="a.loriers@cra,wallonie.be"/>
    <s v="CRA-W"/>
    <s v="Planchon V., Godin B., Delcarte J., Stilmant D., Van Stappen F."/>
    <m/>
    <m/>
    <x v="0"/>
    <m/>
  </r>
  <r>
    <n v="609"/>
    <s v="Encadrement, conseil, valorisation"/>
    <s v="bonne pratique agricole, encadrement scientifique et technique"/>
    <s v="culture, gestion agricole, protection des cultures"/>
    <s v="centre pilote wallon Céréales et Oléo-protéagineux asbl"/>
    <s v="CEPICOP"/>
    <s v="encadre et conseille les agriculteurs sur le plan technique et économique pour e développement et la vulgarisation des techniques liées à la culture des céréales, des oléagineux et des protéagineux en Wallonie"/>
    <s v="ASBL"/>
    <s v="https://centrespilotes.be/cp/cepicop/about/presentation/"/>
    <n v="2005"/>
    <m/>
    <s v="Losseau X."/>
    <x v="6"/>
    <s v="cepicop@centrespilotes.be"/>
    <s v="Carah asbl, CRA-W, Unité de phytotechnie tempérée-Gembloux Agro Bio-Tech - Université de Liège, Promotion de l'orge de brasserie, Association pour la Promotion des protéagineux et oléagineux - APPO, Cadco asbl"/>
    <s v="Cartrysse C., Vancutsem F., Bartel X., Monfort B."/>
    <s v="Wallonie"/>
    <m/>
    <x v="1"/>
    <m/>
  </r>
  <r>
    <n v="610"/>
    <s v="Ingénierie agricole, développement d’outils"/>
    <s v="agriculture conventionnelle, encadrement scientifique et technique"/>
    <s v="sécurité alimentaire, technique agricole, télédétection spatiale"/>
    <s v="la surveillance satellitaire de la terre pour un meilleur suivi agricole"/>
    <s v="EO4AGRI"/>
    <s v="synthétiser les capacités opérationnelles actuelles du programme « Copernicus » dans le domaine agricole pour les agriculteurs et les entrepreneurs agricoles, pour les compagnies d’assurance, pour la Politique Agricole Commune (PAC) au niveau de l’UE et en terme de sécurité alimentaire au niveau global ; analyser les besoins en terme d’imagerie spatiale et données de terrain à l’échelle locale, régionale et globale ; proposer des solutions pour améliorer les capacités de suivi agricole de « Copernicus »."/>
    <s v="Projet - Articles"/>
    <s v="https://www.cra.wallonie.be/fr/eo4agri-la-surveillance-satellitaire-de-la-terre-pour-un-meilleur-suivi-agricole"/>
    <n v="2018"/>
    <n v="2"/>
    <s v="Lucau-Danila C."/>
    <x v="0"/>
    <s v="c.lucau-danila@cra.wallonie.be"/>
    <s v="Atos Spain SA, Atos France, EOX, WIRELESSINFO, The Lithuanian National Paying Agency - NMA, Geoville Informarion Systems GmbH, Club of Ossiach, E-GEOS Spa, Plan4all z.s, Progis Software GmbH, CRA-W"/>
    <s v="Curnel Y., Planchon V., Raspini L."/>
    <s v="CE - Horizon 2021"/>
    <m/>
    <x v="0"/>
    <m/>
  </r>
  <r>
    <n v="611"/>
    <s v="Gestion agricole"/>
    <s v="encadrement scientifique et technique"/>
    <s v="gestion agricole"/>
    <s v="Grünes Land Eifel-Ardennen ou Région herbagère de l’Eifel-Ardennes"/>
    <s v="GLEA"/>
    <s v="Gestion de la prairie, avec la recommandation variétale, les essais (de persistance… ) ou encore le conseil"/>
    <s v="Projet"/>
    <s v="http://www.fourragesmieux.be/divers_collaboration_glea.html"/>
    <n v="2017"/>
    <n v="1"/>
    <s v="Luxen P."/>
    <x v="18"/>
    <m/>
    <s v="Association autrichienne pour la promotion de la prairie - At, Agra-Ost asbl, Centre Nature de Botrange, Faculté d'ingénerie biologique agronomique et environnementale - Université Catholique de Louvain, CRPHYTO - CORDER asbl, Département Sciences du vivant-CRA-W, Département Valorisation des productions agricoles - CRA-W, Département Agriculture et milieu naturel-CRA-W, Service Technico-Economique - AWE, Fourrages Mieux, Gembloux Agro Bio-Tech - Université de Liège, Direction Générale Statistique et Information économique, SPW, PROTECT'eau asbl, BS - TI Technisches Institut St.Vith, Université Libre de Bruxelles, ADCF - Ch, DLR Eifel - De"/>
    <s v="Goffin C., Krautzer B., Potsch E., Lambert R., Decamps C., Diederich F., Destain J. P., Knoden D., Cremer S., Widar J., SPF Economie, Paquet M., J., Georges B., Ortmanns P., Jeangros B., Lorenz A., Thiex S., Franken-Welz H."/>
    <s v="Wallonie, Communauté germanophone Belgique, Land de Rhénamie-Palatinat Allemagne"/>
    <s v="Fourage"/>
    <x v="17"/>
    <m/>
  </r>
  <r>
    <n v="612"/>
    <s v="Santé: toxicologie, protection des utilisateurs, consommateurs, riverains"/>
    <s v="pathologie végétale, produit phytopharmaceutique"/>
    <s v="biocontrôle, pesticide"/>
    <s v="Analytical strategies used to develop a multi active ingredient method for QC of Public health pesticide"/>
    <m/>
    <m/>
    <s v="Actes de colloques"/>
    <s v="https://www.cra.wallonie.be/fr/analytical-strategies-used-to-develop-a-multi-active-ingredient-method-for-qc-of-public-health-pesticide-2017"/>
    <n v="2017"/>
    <n v="1"/>
    <s v="Mabon N."/>
    <x v="0"/>
    <m/>
    <s v="CRA-W"/>
    <s v="Baes M., Pigeon O."/>
    <m/>
    <m/>
    <x v="0"/>
    <m/>
  </r>
  <r>
    <n v="613"/>
    <s v="Produit phytopharmaceutique autorisé en agriculture biologique"/>
    <s v="essai variétal, produit phytopharmaceutique, protection phytosanitaire"/>
    <s v="culture expérimentale, pesticide"/>
    <s v="Results of a Small Scale Collaborative Trial on a new CIPAC method for Alpha-cypermethrin and/or Chlorfenapyr in Technical grade Material and Long Lasting Insecticidal Net"/>
    <m/>
    <m/>
    <s v="Actes de colloques"/>
    <s v="https://www.cra.wallonie.be/fr/results-of-a-small-scale-collaborative-trial-on-a-new-cipac-method-for-alpha-cypermethrin-andor-chlorfenapyr-in-technical-grade-material-and-long-lasting-insecticidal-net-2017"/>
    <n v="2017"/>
    <n v="1"/>
    <s v="Mabon N."/>
    <x v="0"/>
    <m/>
    <s v="CRA-W"/>
    <s v="Baes M., Pigeon O."/>
    <m/>
    <m/>
    <x v="0"/>
    <m/>
  </r>
  <r>
    <n v="614"/>
    <s v="Santé: toxicologie, protection des utilisateurs, consommateurs, riverains"/>
    <s v="contrôle des maladies, impact sur la santé, lutte intégrée, produit phytopharmaceutique"/>
    <s v="biocontrôle, lutte, pesticide, protection des cultures"/>
    <s v="Review of Interceptor G2 LN, Dawaplus 3.0 LN, Dawaplus 4.0 LN, Sumilarv 2 MR, Chlorfenapyr 240 SC"/>
    <m/>
    <s v="La gestion des pesticide afin de réduire les risques pour l'homme et l'environnement"/>
    <s v="Livres / Manuels"/>
    <s v="https://www.cra.wallonie.be/fr/review-of-interceptor-g2-ln-dawaplus-30-ln-dawaplus-40-ln-sumilarv-2-mr-chlorfenapyr-240-sc-2017"/>
    <n v="2017"/>
    <n v="1"/>
    <s v="Mabon N."/>
    <x v="0"/>
    <m/>
    <s v="CRA-W"/>
    <s v="Pigeon O."/>
    <m/>
    <m/>
    <x v="0"/>
    <m/>
  </r>
  <r>
    <n v="615"/>
    <s v="Biopesticide, biocontrôle, agriculture biologique"/>
    <s v="agriculture biologique"/>
    <s v="gestion agricole, gestion des sols"/>
    <s v="Grandes Cultures Bio"/>
    <m/>
    <s v="La gestion des adventices et la fertilité du sol au sein des exploitations en grandes cultures sans élevage"/>
    <s v="Projet"/>
    <s v="https://www.cra.wallonie.be/fr/plateforme-grandes-cultures-bio"/>
    <n v="2018"/>
    <n v="12"/>
    <s v="Mabras M."/>
    <x v="0"/>
    <s v="m.abras@cra.wallonie.be"/>
    <s v="CRA-W"/>
    <s v="-"/>
    <m/>
    <m/>
    <x v="0"/>
    <m/>
  </r>
  <r>
    <n v="616"/>
    <s v="Contrôle des maladies, gestion des ravageurs"/>
    <s v="résistance variétale"/>
    <s v="culture, protection des cultures, ressource génétique"/>
    <s v="Le CRA-W propose une griotte de vigueur modérée tolérante à la moniliose ses fleurs! "/>
    <m/>
    <m/>
    <s v="Actes de colloques"/>
    <s v="https://www.cra.wallonie.be/fr/le-cra-w-propose-une-griotte-de-vigueur-moderee-tolerante-a-la-moniliose-ses-fleurs-2006"/>
    <n v="2006"/>
    <n v="1"/>
    <s v="Magein H."/>
    <x v="0"/>
    <m/>
    <s v="CRA-W"/>
    <s v="Mahoux A., Lateur M."/>
    <m/>
    <s v="Arbre fruitier"/>
    <x v="0"/>
    <m/>
  </r>
  <r>
    <n v="617"/>
    <s v="Santé: toxicologie, protection des utilisateurs, consommateurs, riverains"/>
    <s v="encadrement scientifique et technique, impact sur la santé"/>
    <s v="bioinformatique, santé humaine"/>
    <s v="SANISOL (GT3)"/>
    <s v="SANISOL (GT3)"/>
    <s v="Déterminer les concentrations en plomb, arsenic, cadmium, zinc, cuivre, molybdène et mercure présentes dans le sang, l’urine et les cheveux des bénéficiaires (jardiniers et/ou consommateurs) du Coin de terre de Bressoux (CTB)"/>
    <s v="Projet"/>
    <s v="https://www.issep.be/wp-content/uploads/Projet-SANISOL.pdf"/>
    <n v="2018"/>
    <n v="1"/>
    <s v="Maggi P."/>
    <x v="5"/>
    <s v="p.maggi@issep.be"/>
    <s v="DPS, Gembloux Agro Bio-Tech - Université de Liège, SPAQUE, Université Catholique de Louvain, Espace Environnement, Sciensano, CHU-Liège"/>
    <s v="Remy S."/>
    <s v="Wallonie"/>
    <m/>
    <x v="7"/>
    <m/>
  </r>
  <r>
    <n v="618"/>
    <s v="Epidémiologie, phytopathologie"/>
    <s v="méthode alternative, protection biologique"/>
    <s v="lutte, protection des cultures, territoire transfrontalier"/>
    <s v="Les systèmes d'aide à la décision pour la lutte contre le mildiou de la pomme de terre en Région wallonne : vers l'intégration et l'amélioration des systèmes "/>
    <s v="Mildiou"/>
    <s v="lutter contre le mildiou"/>
    <s v="Projet"/>
    <s v="http://www.carah.be/projets/mildiou.html"/>
    <m/>
    <m/>
    <s v="Mahieu O."/>
    <x v="32"/>
    <s v="mahieu@carah.be"/>
    <s v="Carah asbl, CRA-W"/>
    <s v="Couvreur B."/>
    <m/>
    <m/>
    <x v="31"/>
    <m/>
  </r>
  <r>
    <n v="619"/>
    <s v="Ingénierie agricole, développement d’outils"/>
    <s v="contrôle des maladies, essai variétal"/>
    <s v="production agricole, protection des cultures, sélection variétale"/>
    <s v="Les essai variétal_x000a_d’escourgeon - Livre Blanc Céréales 2020"/>
    <m/>
    <m/>
    <s v="Rapports"/>
    <s v="https://www.livre-blanc-cereales.be/wp-content/uploads/2020/09/5-LBsept20-Vari%C3%A9t%C3%A9s-escourgeon.pdf"/>
    <n v="2020"/>
    <n v="1"/>
    <s v="Mahieu O."/>
    <x v="32"/>
    <m/>
    <s v="CePiCOP asbl, Gembloux Agro Bio-Tech - Université de Liège, Province de Hainaut, CRA-W, SPW, Wallonie"/>
    <s v="Meurs R., Jacquemin G., Meza R., Eylenbosch D."/>
    <m/>
    <s v="Escourgeon"/>
    <x v="6"/>
    <s v="LB10/09/2020"/>
  </r>
  <r>
    <n v="620"/>
    <m/>
    <m/>
    <m/>
    <s v="Centre pilote maïs (CPM)"/>
    <s v="CPM"/>
    <m/>
    <s v="Projet"/>
    <m/>
    <m/>
    <m/>
    <s v="Mahieu O."/>
    <x v="32"/>
    <m/>
    <s v="Carah asbl"/>
    <s v="Van Koninckxloo M."/>
    <m/>
    <m/>
    <x v="1"/>
    <m/>
  </r>
  <r>
    <n v="621"/>
    <s v="Gestion intégrée et durable des ressources naturelles"/>
    <s v="encadrement scientifique et technique"/>
    <s v="gestion des ressources, ressource naturelle, suivi environnemental, territoire transfrontalier"/>
    <s v="PNTH ECORURABLE"/>
    <s v="PNTH ECORURABLE"/>
    <s v="Favoriser le développement de l’agriculture durable sur tout le territoire du Parc naturel Transfrontalier du Hainaut"/>
    <s v="Projet"/>
    <s v="https://www.interreg-fwvl.eu/fr/pnth-ecorurable"/>
    <n v="2018"/>
    <n v="3"/>
    <s v="Maistriau G."/>
    <x v="48"/>
    <m/>
    <s v="Fourrages Mieux, Parc naturel Régional Scarpe-Escaut - Fr, Parc naturel des Plaines de l'Escaut - Be"/>
    <m/>
    <s v="CE - FEDER - INTERREG - FWVL"/>
    <m/>
    <x v="2"/>
    <m/>
  </r>
  <r>
    <n v="622"/>
    <s v="Utilisation de produit phytopharmaceutique"/>
    <s v="indicateur environnemental, produit phytopharmaceutique"/>
    <s v="pesticide, production agricole, ressource naturelle"/>
    <s v="Development of awareness tools for a sustainable use of pesticide"/>
    <s v="indicateurs environnementaux "/>
    <s v="Improve sustainable use of pesticide based on quantitative assessment of their impact and on awareness tools adapted to the farmers perceptions ans constraints; provide farmers, extension services and also authorities with tools allowing easy evaluation of various pesticide and use scenarios "/>
    <s v="Articles"/>
    <s v="http://www.belspo.be/belspo/fedra/proj.asp?l=en&amp;COD=CP/34"/>
    <n v="2001"/>
    <s v="3 (26 mois)"/>
    <s v="Maraite H."/>
    <x v="49"/>
    <s v="bccm.mucl@mbla.ucl.ac.be"/>
    <s v="Belgian Science Policy Office, Université de Gent, Université Catholique de Louvain, CRIOC, Fédération Wallonne de l'Agriculture, Direction générale de l'Agriculture, DRC, CIPF asbl, Irbab asbl, Phytofar asbl, CERVA"/>
    <s v="Pussemier L., Debongnie Ph., Van Bol V., Godfriaux J., Steurbaut W., Claeys S."/>
    <m/>
    <m/>
    <x v="13"/>
    <m/>
  </r>
  <r>
    <n v="623"/>
    <s v="Utilisation de produit phytopharmaceutique"/>
    <s v="impact sur la santé, indicateur environnemental, OAD"/>
    <s v="pesticide, protection des cultures"/>
    <s v="Développement d’outils de sensibilisation pour un usage durable des pesticide - Projet indicateurs environnementaux "/>
    <m/>
    <s v="Améliorer la connaissance des producteurs, Développer un PIAS (pesticide Impact Assessment System) permettant l’évaluation de l’impact global, Fournir un classement objectif des pesticide, Apporter un système d’aide à la décision"/>
    <s v="Projet"/>
    <s v="https://www.corder.be/fr/node/187"/>
    <n v="2002"/>
    <n v="2"/>
    <s v="Maraite H."/>
    <x v="49"/>
    <s v="bccm.mucl@mbla.ucl.ac.be"/>
    <s v="Unité de phytopathologie - Université Catholique de Louvain, CERVA, Université de Gent"/>
    <m/>
    <s v="Etat Fédéral - SPP Politique scientifique"/>
    <m/>
    <x v="13"/>
    <m/>
  </r>
  <r>
    <n v="624"/>
    <s v="Utilisation de produit phytopharmaceutique"/>
    <s v="indicateur environnemental, OAD, produit phytopharmaceutique"/>
    <s v="pesticide, production agricole"/>
    <s v="Utilisation durable des pesticide basée sur le processus decisionnel en milieu agricole - Projet indicateurs environnementaux"/>
    <m/>
    <s v="Etudier les pratiques, les attitudes et les connaissances des agriculteurs belges par rapport à la problématique de l’utilisation des pesticide, Affiner l’indicateur de risques des pesticide POCER en POCER II comme outil de sensibilisation à une utilisation durable des pesticide"/>
    <s v="Actes de colloques"/>
    <s v="https://www.corder.be/fr/node/187"/>
    <n v="2004"/>
    <n v="1"/>
    <s v="Maraite H."/>
    <x v="49"/>
    <s v="bccm.mucl@mbla.ucl.ac.be"/>
    <s v="Université Catholique de Louvain, CERVA, Université de Gent"/>
    <s v="Pussemier L., Debongnie Ph., Van Bol V., Godfriaux J., Marot J., Steurbaut W., Claeys S."/>
    <s v="Etat Fédéral - SPP Politique scientifique"/>
    <m/>
    <x v="13"/>
    <m/>
  </r>
  <r>
    <n v="625"/>
    <s v="Produit phytopharmaceutique autorisé en agriculture biologique"/>
    <s v="indicateur environnemental"/>
    <s v="pesticide"/>
    <s v="Agriclturs et pesticide : Connaissance, attitudes et pratiques - Projet SPP-PS "/>
    <s v="SPP-PS "/>
    <s v="Développement d'outils d'aide à la décision pour une utilisation durable des pesticide"/>
    <s v="Projet"/>
    <s v="https://www.corder.be/fr/node/186"/>
    <n v="2002"/>
    <n v="1"/>
    <s v="Marot J."/>
    <x v="49"/>
    <m/>
    <s v="Université Catholique de Louvain, CERVA, Université de Gent"/>
    <s v="Godfriaux J., Maraite H., Claeys S., steurbaut W., Van Bol V., Debongnie Ph., Pussemier L."/>
    <m/>
    <m/>
    <x v="13"/>
    <m/>
  </r>
  <r>
    <n v="626"/>
    <s v="Utilisation de produit phytopharmaceutique"/>
    <s v="indicateur environnemental"/>
    <s v="indicateur, pesticide, santé humaine"/>
    <s v="Contribution à l'actualisation des indicateurs de l’état de l’environnement wallon relatifs à l’utilisation des produits phytopharmaceutiques - Projet &quot;indicateurs pesticide&quot;"/>
    <m/>
    <s v="Estimation des utilisations nationales et régionales par type de produits (désinfectants du sol, fongicides*, herbicides*, insecticides*, produits hors protection des plantes, traitements de semences …) et par type d’usages (agricole, par Infrabel2, par les administrations publiques et par les « particuliers »)"/>
    <s v="Projet"/>
    <s v="https://www.corder.be/fr/node/189"/>
    <n v="2008"/>
    <n v="1"/>
    <s v="Marot J. "/>
    <x v="10"/>
    <m/>
    <s v="Association autrichienne pour la promotion de la prairie - At, Agra-Ost asbl, Centre Nature de Botrange, Faculté d'ingénerie biologique agronomique et environnementale - Université Catholique de Louvain, CRPHYTO - CORDER asbl, Département Sciences du vivant - CRA-W, Département Valorisation des productions agricoles - CRA-W, Département Agriculture et milieu naturel - CRA-W, Service Technico-Economique - AWE, Fourrages Mieux, Gembloux Agro Bio-Tech - Université de Liège, Direction Générale Statistique et Information économique, SPW, PROTECT'eau asbl, BS-TI Technisches Institut St.Vith, Université Libre de Bruxelles, ADCF - Ch, DLR Eifel - De"/>
    <s v="Rigo V., Fautre H., Bragard C., Brahy M. V., Goor M. F., Godeaux D., Hallet C., Van Bol M. V., Cors M. F., De Proft M. M., Ducatillon M. C., Foucart M. G., Hermann M. O., Knoden M. D., Lebrun M. P., Weickmans M. B., Deforet JP "/>
    <s v="Wallonie - SPW - DGARNE"/>
    <m/>
    <x v="13"/>
    <m/>
  </r>
  <r>
    <n v="627"/>
    <s v="Recherche fondamentale"/>
    <s v="encadrement scientifique et technique"/>
    <s v="culture, spectroscopie"/>
    <s v="Comparison between benchtop and ultra-compact handheld NIR spectrometers for the evaluation of apple quality"/>
    <m/>
    <m/>
    <s v="Actes de colloques"/>
    <s v="https://www.cra.wallonie.be/fr/comparison-between-benchtop-and-ultra-compact-handheld-nir-spectrometers-for-the-evaluation-of-apple-quality-2015"/>
    <n v="2015"/>
    <n v="1"/>
    <s v="Marques E."/>
    <x v="0"/>
    <m/>
    <s v="CRA-W"/>
    <s v="Pissard A., Dardenne P., Lateur M., Pasquini C., Avelar M. F. P., Baeten V."/>
    <m/>
    <s v="Pommiers"/>
    <x v="0"/>
    <m/>
  </r>
  <r>
    <n v="628"/>
    <s v="Ingénierie agricole, développement d’outils"/>
    <s v="diagnostic, pathologie végétale"/>
    <s v="analyse physico-chimique, protection des cultures, ressource génétique, sensibilité"/>
    <s v="Inter-laboratory evaluation of a duplex RT-PCR method using crude extracts for the simultaneous detection of Prune dwarf virus and Prunus necrotic ringspot virus - 2007"/>
    <m/>
    <s v="Gérer le risque associé à l'utilisation de méthode de RT-PCR duplex dans les analyses de routine et de rédiger et sélectionner un protocole complet et détaillé pour accompagner ce test RT-PCR duplex."/>
    <s v="Articles"/>
    <s v="https://www.cra.wallonie.be/fr/inter-laboratory-evaluation-of-a-duplex-rt-pcr-method-using-crude-extracts-for-the-simultaneous-detection-of-prune-dwarf-virus-and-prunus-necrotic-ringspot-virus-2007"/>
    <n v="2007"/>
    <n v="1"/>
    <s v="Massart S."/>
    <x v="0"/>
    <m/>
    <s v="CRA-W"/>
    <s v="Brostaux Y., Barbarossa L., César V., Olmos A., Cieslinska M., Fonseca F., Guillem R., Lavina A., Steyer S., Dutrecq O., Wetzel T., Kummert J., Jijakli M."/>
    <m/>
    <m/>
    <x v="0"/>
    <m/>
  </r>
  <r>
    <n v="629"/>
    <s v="Ingénierie agricole, développement d’outils"/>
    <s v="diagnostic, pathologie végétale"/>
    <s v="analyse physico-chimique, protection des cultures, ressource génétique, sensibilité"/>
    <s v="Inter-laboratory evaluation of a duplex RT-PCR method using crude extracts for the simultaneous detection of Prune dwarf virus and Prunus necrotic ringspot virus - 2008"/>
    <m/>
    <s v="Gérer le risque associé à l'utilisation de méthode de RT-PCR duplex dans les analyses de routine et de rédiger et sélectionner un protocole complet et détaillé pour accompagner ce test RT-PCR duplex."/>
    <s v="Articles"/>
    <s v="https://www.cra.wallonie.be/fr/inter-laboratory-evaluation-of-a-duplex-rt-pcr-method-using-crude-extracts-for-the-simultaneous-detection-of-prune-dwarf-virus-and-prunus-necrotic-ringspot-virus-2008"/>
    <n v="2008"/>
    <n v="1"/>
    <s v="Massart S."/>
    <x v="0"/>
    <m/>
    <s v="CRA-W"/>
    <s v=" Brostaux Y., Barbarossa L., Cesar V., Cieslinska M., Dutrecq O., Fonseca F., Guillem R., Lavifia A., Olmos A., Steyer S., Wetzel T., Kummert J., Jijakli M. H., César V. "/>
    <m/>
    <m/>
    <x v="0"/>
    <m/>
  </r>
  <r>
    <n v="630"/>
    <s v="Sol et fertilisation : pollution, gestion, qualité, fertilisation, altération"/>
    <s v="fertilisation"/>
    <s v="agrochimie, gestion des sols"/>
    <s v="Long-Term Effect of Charcoal Accumulation in Hearth Soils on Tree Growth and Nutrient Cycling"/>
    <m/>
    <s v="Analyze the chemical properties of a soil as impacted by charcoal accumulation in three RCH plots in southern Wallonia (Belgium) compared to the soil outside RCHs. "/>
    <s v="Articles"/>
    <s v="https://www.cra.wallonie.be/fr/long-term-effect-of-charcoal-accumulation-in-hearth-soils-on-tree-growth-and-nutrient-cycling-2019"/>
    <n v="2019"/>
    <n v="1"/>
    <s v="Mastrolonardo G."/>
    <x v="0"/>
    <m/>
    <s v="CRA-W"/>
    <s v="Calderaro C., Cocozza C., Hardy B., Dufey J. E., Cornelis J. T."/>
    <m/>
    <m/>
    <x v="0"/>
    <m/>
  </r>
  <r>
    <n v="631"/>
    <s v="Gestion intégrée et durable des ressources naturelles"/>
    <s v="agriculture conventionnelle"/>
    <s v="culture, suivi environnemental"/>
    <s v="Les légumineuses, un atout pour l'empreinte environnementale de nos systèmes agraires?"/>
    <m/>
    <m/>
    <s v="Articles"/>
    <s v="https://www.cra.wallonie.be/fr/les-legumineuses-un-atout-pour-lempreinte-environnementale-de-nos-systemes-agraires-2016"/>
    <n v="2016"/>
    <n v="1"/>
    <s v="Mathot M."/>
    <x v="0"/>
    <m/>
    <s v="CRA-W"/>
    <s v="Planchon V., Stilmant D."/>
    <m/>
    <s v="Légumineuses"/>
    <x v="0"/>
    <m/>
  </r>
  <r>
    <n v="632"/>
    <s v="Contrôle des maladies, gestion des ravageurs"/>
    <s v="contrôle des maladies"/>
    <s v="protection des cultures, ressource génétique"/>
    <s v="Définition et développement d’outils permettant la création de nouvelles variétés de pomme de terre associant résistance au mildiou et efficience d’utilisation de l’azote"/>
    <s v="FIRST"/>
    <s v="FInalité l'amélioration de la qualité de l'air et la diminution d’émission de gaz à effet de serre."/>
    <s v="Projet"/>
    <s v="https://www.cra.wallonie.be/fr/la-culture-de-la-pomme-de-terre-en-wallonie"/>
    <n v="2018"/>
    <n v="2"/>
    <s v="Mauro S."/>
    <x v="0"/>
    <s v="se.mauro@cra.wallonie.be"/>
    <s v="Duve Institut - Université Catholique de Louvain, CER Groupe, Université de Malaga - Es"/>
    <s v="Vertommen D., Gillard N., Osorio Algar S."/>
    <s v="Wallonie - CRA-W"/>
    <m/>
    <x v="0"/>
    <m/>
  </r>
  <r>
    <n v="633"/>
    <s v="Gestion intégrée et durable des ressources naturelles"/>
    <s v="méthode alternative"/>
    <s v="gestion des ressources, territoire transfrontalier"/>
    <s v="BLUE"/>
    <s v="BLUE"/>
    <s v="Valoriser toutes les ressources des friches fluviales et les métiers liés, afin de sensibiliser la population et les acteurs locaux à une gestion intégrée de ces ressources, en amont de futurs projets urbains"/>
    <s v="Projet"/>
    <s v="https://www.interreg-fwvl.eu/fr/blue"/>
    <n v="2019"/>
    <n v="3"/>
    <s v="Mazy K."/>
    <x v="4"/>
    <m/>
    <s v="Université de Lille, Ville de La Louvière, IDEA, SEM Ville renouvelée, SEM VILLE RENOUVELEE - PLAINE IMAGES"/>
    <m/>
    <s v="CE - FEDER - INTERREG - FWVL"/>
    <m/>
    <x v="2"/>
    <m/>
  </r>
  <r>
    <n v="634"/>
    <s v="Technique de lutte alternative"/>
    <s v="protection phytosanitaire, résistance variétale"/>
    <s v="bioagresseur, croissance des plantes, phénotypage, protection des cultures, spectroscopie, télédétection spatiale"/>
    <s v="Estimation de l'intensité d'infection de Fusarium graminearum sur épis de blé tendre par imagerie hyperspectrale proche infrarouge"/>
    <s v="PHENWHEAT"/>
    <s v="Caractérisation de la dynamique de croissance de variétés de froment d’hiver résistantes à différents stress biotiques et abiotiques au moyen d’une plateforme de phénotypage par proxidétection"/>
    <s v="Projet - Thèses / Mémoires"/>
    <s v="https://agriculture.wallonie.be/resultat-de-l-appel-recherche-2017#WALBIOPEST"/>
    <n v="2018"/>
    <n v="2"/>
    <s v="Mercatoris B."/>
    <x v="7"/>
    <s v="Benoit.Mercatoris@uliege.be"/>
    <s v="Gembloux Agro Bio-Tech - Université de Liège, CRA-W"/>
    <s v="Bebronne R., Carlier A., Dandrifosse S., Dumont B., Mercatoris B., Vermeulen P, Vincke D., Eylenbosch D., Jacquemin G., Baeten V., Kayoka Mukendi N., Plasman L., Scaut B., Van Den Broucke P."/>
    <s v="Wallonie"/>
    <s v="Céréales"/>
    <x v="8"/>
    <m/>
  </r>
  <r>
    <n v="635"/>
    <s v="Ecotoxicologie"/>
    <s v="indicateur environnemental, produit phytopharmaceutique, qualité de l'eau"/>
    <s v="écoagriculture, pesticide, pollution chimique, ressource en eau"/>
    <s v="Sol Phy Ly"/>
    <s v="Sol Phy Ly"/>
    <s v="Améliorer la protection de la ressource en eau souterraine et la qualité des informations disponibles pour la modélisation"/>
    <s v="Projet"/>
    <s v="https://agriculture.wallonie.be/resultat-de-l-appel-recherche-2017#Sol%20Phy-Ly"/>
    <n v="2018"/>
    <n v="3"/>
    <s v="Mercatoris B."/>
    <x v="7"/>
    <s v="Benoit.Mercatoris@uliege.be"/>
    <s v="Gembloux Agro Bio-Tech - Université de Liège, CRA-W, Université de Liège"/>
    <s v="Vandenberghe C., Blondel A., Colinet G."/>
    <s v="Wallonie - SPW - DGARNE"/>
    <m/>
    <x v="8"/>
    <m/>
  </r>
  <r>
    <n v="636"/>
    <s v="Technique de lutte alternative"/>
    <s v="protection phytosanitaire, résistance variétale"/>
    <s v="bioagresseur, croissance des plantes, phénotypage, protection des cultures, spectroscopie, télédétection spatiale"/>
    <s v="Caractérisation de la dynamique de croissance de variétés de froment d’hiver résistantes à différents stress biotiques et abiotiques au moyen d’une plateforme de phénotypage par proxidétection"/>
    <s v="PHENWHEAT II"/>
    <s v="Mise à disposition d'une platefrome de phénotypage pour le secteur de la production végétale afin de caractériser les variétés dans le contexte de l'agriculture wallonne"/>
    <s v="Projet"/>
    <s v="https://agriculture.wallonie.be/resultat-de-l-appel-recherche-2017#PHENWHEAT"/>
    <n v="2021"/>
    <n v="3"/>
    <s v="Mercatoris B."/>
    <x v="7"/>
    <s v="d.vincke@cra.wallonie.be"/>
    <s v="Gembloux Agro Bio-tech, Université de Liège, Université de Mons, CRA-W"/>
    <s v="Baeten V., Bataille C., Ben Abdallah F., Fernandez Pierna J. A., Goffart J-P., Henriet F., Jacquemin., Kayoka Mukendi N., Limbourg Q., Plasman L., Scaut B., Stevens F., Vermeulen P.,Vincke D."/>
    <s v="Wallonie"/>
    <s v="froment d'hiver"/>
    <x v="8"/>
    <m/>
  </r>
  <r>
    <n v="637"/>
    <s v="Ingénierie agricole, développement d’outils"/>
    <s v="diagnostic, essai variétal"/>
    <s v="production agricole, protection des cultures, sélection variétale"/>
    <s v="Orge de brasserie - Livre Blanc Céréales 2020"/>
    <m/>
    <s v="Le choix variétal des orges brassicoles d’hiver, La date de semis des orges brassicoles de printemps"/>
    <s v="Rapports"/>
    <s v="https://www.livre-blanc-cereales.be/wp-content/uploads/2020/09/6-LBsept20-Orges-brassicoles.pdf"/>
    <n v="2020"/>
    <n v="1"/>
    <s v="Meurs R. "/>
    <x v="6"/>
    <s v="rm.cepicop@centrespilotes.be"/>
    <m/>
    <s v="-"/>
    <m/>
    <s v="Céréales"/>
    <x v="6"/>
    <m/>
  </r>
  <r>
    <n v="638"/>
    <s v="Industrie agroalimentaire (production, rendement, déchet) "/>
    <s v="résistance variétale"/>
    <s v="protection des cultures, résistance, sélection variétale, technique agricole"/>
    <s v="Variétés – Froment d’hiver - 2017"/>
    <m/>
    <m/>
    <s v="Actes de colloques"/>
    <s v="https://www.cra.wallonie.be/en/varietes-froment-dhiver-2017"/>
    <n v="2017"/>
    <n v="1"/>
    <s v="Meza R."/>
    <x v="0"/>
    <m/>
    <s v="CRA-W"/>
    <s v="Dumont B., Jacquemin G., Bacchetta R., Heens B., Mahieu O., Monfort B., Chavalle S., De Proft M., Goffart J., Gofflot S., Van Remoortel V., Sinnaeve G., Bodson B."/>
    <m/>
    <s v="Céréales"/>
    <x v="0"/>
    <m/>
  </r>
  <r>
    <n v="639"/>
    <s v="Ingénierie agricole, développement d’outils"/>
    <s v="encadrement scientifique et technique, essai variétal, méthode alternative"/>
    <s v="production agricole, sélection variétale"/>
    <s v="Assemblages de variétés en orge d’hiver - Une solution pour garantir le rendement sans accroître les coûts."/>
    <m/>
    <s v="Optimiser l’exploitation des ressources phytogénétiques"/>
    <s v="Actes de colloques"/>
    <s v="https://www.cra.wallonie.be/fr/assemblages-de-varietes-en-orge-dhiver-une-solution-pour-garantir-le-rendement-sans-accroitre-les-couts-2020"/>
    <n v="2020"/>
    <n v="1"/>
    <s v="Meza R."/>
    <x v="0"/>
    <m/>
    <s v="CRA-W"/>
    <s v="Eylenbosch D., Duvivier M., Jacquemin G."/>
    <m/>
    <s v="Orge"/>
    <x v="0"/>
    <m/>
  </r>
  <r>
    <n v="640"/>
    <s v="Ingénierie agricole, développement d’outils"/>
    <s v="encadrement scientifique et technique, essai variétal, méthode alternative"/>
    <s v="production agricole, sélection variétale"/>
    <s v="Assemblages de variétés en orge d’hiver - Une solution pour garantir un rendement d’un haut niveau sans accroitre les coûts."/>
    <m/>
    <s v="Stabiliser les rendements, Diminuer l’impact des maladies et avoir une meilleure résistance à la verse"/>
    <s v="Actes de colloques"/>
    <s v="https://www.cra.wallonie.be/fr/assemblages-de-varietes-en-orge-dhiver-une-solution-pour-garantir-un-rendement-dun-haut-niveau-sans-accroitre-les-couts-2020"/>
    <n v="2020"/>
    <n v="1"/>
    <s v="Meza R."/>
    <x v="0"/>
    <m/>
    <s v="CRA-W"/>
    <s v="Eylenbosch D., Duvivier M., Jacquemin G. "/>
    <m/>
    <s v="Orge"/>
    <x v="0"/>
    <m/>
  </r>
  <r>
    <n v="641"/>
    <s v="Industrie agroalimentaire (production, rendement, déchet) "/>
    <s v="résistance variétale"/>
    <s v="culture, sélection variétale"/>
    <s v="Variétés"/>
    <m/>
    <s v="Résultats des expérimentation variétales sur céréales"/>
    <s v="Actes de colloques"/>
    <s v="https://www.cra.wallonie.be/fr/varietes-2018"/>
    <n v="2018"/>
    <n v="1"/>
    <s v="Meza R."/>
    <x v="0"/>
    <m/>
    <s v="CRA-W"/>
    <s v="Jacquemin G., Dumont B., Bacchetta R., Heens B., Mahieu O., Blanchard R., Monfort B., Chavalle S., De Proft M., Gofflot S., Van Remoortel V., Sinnaeve G., Bodson B."/>
    <m/>
    <s v="Céréales"/>
    <x v="0"/>
    <m/>
  </r>
  <r>
    <n v="642"/>
    <s v="Industrie agroalimentaire (production, rendement, déchet) "/>
    <s v="résistance variétale"/>
    <s v="protection des cultures, résistance, sélection variétale, technique agricole"/>
    <s v="Variétés – Froment d’hiver - 2016"/>
    <m/>
    <m/>
    <s v="Actes de colloques"/>
    <s v="https://www.cra.wallonie.be/fr/varietes-froment-dhiver-2016"/>
    <n v="2016"/>
    <n v="1"/>
    <s v="Meza R."/>
    <x v="0"/>
    <m/>
    <s v="CRA-W"/>
    <s v="Eylenbosch D., Jacquemin G., Bacchetta R., Heens B., Mahieu O., Monfort B., Chavalle S., De Proft M., Goffart J., Gofflot S., Van Remoortel V., Sinnaeve G., Bodson B."/>
    <m/>
    <s v="Céréales"/>
    <x v="0"/>
    <m/>
  </r>
  <r>
    <n v="643"/>
    <s v="Air : pollution, gestion, qualité, altération"/>
    <s v="qualité de l'air"/>
    <s v="pollution chimique, suivi environnemental"/>
    <s v="DIAPASON"/>
    <s v="DIAPASON"/>
    <s v="finalité l'amélioration de la qualité de l'air et la diminution d’émission de gaz à effet de serre."/>
    <s v="Projet"/>
    <s v="https://www.issep.be/wp-content/uploads/Projet-Diapason.pdf"/>
    <n v="2018"/>
    <n v="2"/>
    <s v="Minet I."/>
    <x v="5"/>
    <s v="i.minet@issep.be"/>
    <s v="Agra-Ost asbl, CRA-W, ISSeP, Université Catholique de Louvain"/>
    <m/>
    <s v="Fonds Moerman"/>
    <m/>
    <x v="7"/>
    <m/>
  </r>
  <r>
    <n v="644"/>
    <s v="Ingénierie agricole, développement d’outils"/>
    <s v="encadrement scientifique et technique"/>
    <s v="bioinformatique"/>
    <s v="Local vs global methods applied to large near infrared databases covering high variability"/>
    <m/>
    <m/>
    <s v="Articles"/>
    <s v="https://www.cra.wallonie.be/en/local-vs-global-methods-applied-to-large-near-infrared-databases-covering-high-variability"/>
    <n v="2020"/>
    <n v="1"/>
    <s v="Minet O."/>
    <x v="0"/>
    <s v="o.minet@cra.wallonie.be"/>
    <s v="CRA-W"/>
    <s v="Baeten V., Lecler B., Dardenne P., Fernandez Pierna J. A."/>
    <m/>
    <m/>
    <x v="0"/>
    <m/>
  </r>
  <r>
    <n v="645"/>
    <s v="Ingénierie agricole, développement d’outils"/>
    <s v="encadrement scientifique et technique"/>
    <s v="agrochimie, spectroscopie"/>
    <s v="Potential strategy of universal calibrations independant of the type of NIR instrument"/>
    <m/>
    <m/>
    <s v="Actes de colloques"/>
    <s v="https://www.cra.wallonie.be/en/potential-strategy-of-universal-calibrations-independant-of-the-type-of-nir-instrument-2019"/>
    <n v="2019"/>
    <n v="1"/>
    <s v="Minet O."/>
    <x v="0"/>
    <s v="o.minet@cra.wallonie.be"/>
    <s v="CRA-W"/>
    <s v="Vermeulen P., Fernández Pierna J. A., Lecler B., Salerno G., Baeten V."/>
    <m/>
    <m/>
    <x v="0"/>
    <m/>
  </r>
  <r>
    <n v="646"/>
    <s v="Ingénierie agricole, développement d’outils"/>
    <s v="encadrement scientifique et technique"/>
    <s v="agrochimie, spectroscopie"/>
    <s v="Principe général d'établissement d'un modèle NIR"/>
    <m/>
    <m/>
    <s v="Actes de colloques"/>
    <s v="https://www.cra.wallonie.be/en/principe-general-detablissement-dun-modele-nir-2019"/>
    <n v="2019"/>
    <n v="1"/>
    <s v="Minet O."/>
    <x v="0"/>
    <s v="o.minet@cra.wallonie.be"/>
    <s v="CRA-W"/>
    <s v="-"/>
    <m/>
    <m/>
    <x v="0"/>
    <m/>
  </r>
  <r>
    <n v="647"/>
    <s v="Ingénierie agricole, développement d’outils"/>
    <s v="encadrement scientifique et technique"/>
    <s v="bioinformatique, gestion agricole, spectroscopie"/>
    <s v="La spectrométrie proche infrarouge: une technologie rapide, précise et écologique pour déterminer la composition et la qualité des produits agricoles et alimentaires"/>
    <m/>
    <m/>
    <s v="Livres / Manuels"/>
    <s v="https://www.cra.wallonie.be/fr/la-spectrometrie-proche-infrarouge-une-technologie-rapide-precise-et-ecologique-pour-determiner-la-composition-et-la-qualite-des-produits-agricoles-et-alimentaires-2016"/>
    <n v="2016"/>
    <n v="1"/>
    <s v="Minet O."/>
    <x v="0"/>
    <s v="o.minet@cra.wallonie.be"/>
    <s v="CRA-W"/>
    <s v="Ferber F., Jacob L., Lecler B., Agneessens R., Cugnon T., Decruyenaere V., Genot V., Gofflot S., Pitchugina E., Planchon V., Rennesson M., Sinnaeve G., Wavreille J., Dardenne P., Baeten V. "/>
    <m/>
    <m/>
    <x v="0"/>
    <m/>
  </r>
  <r>
    <n v="648"/>
    <s v="Ingénierie agricole, développement d’outils"/>
    <s v="encadrement scientifique et technique, production commerciale"/>
    <s v="agroalimentaire, production agricole, ressource génétique"/>
    <s v="GLUTEN"/>
    <s v="GLUTEN"/>
    <s v="Recherche de ressource génétique d’épeautre et de blé ayant une moindre incidence sur l’intolérance au gluten et développement d’outils de sélection"/>
    <s v="Projet"/>
    <s v="https://filagri.be/wp-content/uploads/sites/2/2019/10/CdP_Plan-de-developpement_2018_cereales_alimentaires_juillet2019.pdf"/>
    <m/>
    <m/>
    <s v="Mingeot D."/>
    <x v="0"/>
    <s v="d.mingeot@cra.wallonie.be"/>
    <s v="CRA-W, Université Catholique de Louvain"/>
    <m/>
    <m/>
    <m/>
    <x v="1"/>
    <m/>
  </r>
  <r>
    <n v="649"/>
    <s v="Recherche fondamentale"/>
    <s v="encadrement scientifique et technique"/>
    <s v="analyse biologique, phénotypage, ressource génétique, sélection variétale"/>
    <s v="ADNMARK"/>
    <s v="ADNMARK"/>
    <s v="Maintien, développement et utilisation des connaissances et compétences en marquage moléculaire au profit de différents projets, tant internes au CRA-W que dans le cadre de collaborations externes"/>
    <s v="Projet - Articles"/>
    <s v="https://www.cra.wallonie.be/fr/adnmark"/>
    <n v="2018"/>
    <n v="1"/>
    <s v="Mingeot D."/>
    <x v="0"/>
    <s v="d.mingeot@cra.wallonie.be"/>
    <s v="CRA-W,  Amélioration des espèces et biodiversité, Protection des plantes et écotoxicologie, ELI - Université Catholique de Louvain, Université de Liège, Plant Genetics - Gembloux Agro Bio-Tech - Université de Liège"/>
    <s v="Lateur M., Escarnot E., Hautier L., Jansen J. P., Bertin P., Vanderschuren H."/>
    <m/>
    <m/>
    <x v="0"/>
    <m/>
  </r>
  <r>
    <n v="650"/>
    <s v="Recherche fondamentale"/>
    <s v="encadrement scientifique et technique"/>
    <s v="culture, ressource génétique"/>
    <s v="Les marqueurs moléculaires au service de l'arboriculture fruitière"/>
    <m/>
    <m/>
    <s v="Actes de colloques"/>
    <s v="https://www.cra.wallonie.be/fr/les-marqueurs-moleculaires-au-service-de-larboriculture-fruitiere-2014"/>
    <n v="2014"/>
    <n v="1"/>
    <s v="Mingeot D."/>
    <x v="0"/>
    <s v="d.mingeot@cra.wallonie.be"/>
    <s v="CRA-W"/>
    <s v="Magein H., Lateur M."/>
    <m/>
    <s v="Arbre fruitier"/>
    <x v="0"/>
    <m/>
  </r>
  <r>
    <n v="651"/>
    <s v="Sol et fertilisation : pollution, gestion, qualité, fertilisation, altération"/>
    <s v="agriculture biologique, fertilisation"/>
    <s v="écoagriculture, gestion agricole, gestion des sols, suivi environnemental"/>
    <s v="Préservation de la fertilité des sols : le projet européen SOILVEG "/>
    <s v="SOILVEG"/>
    <s v="Améliorations des sols et des ressources, dans les systèmes bio de productions de légumes par l’introduction et la gestion de plante à fonctions agro-écologiques pendant l’interculture"/>
    <s v="Projet"/>
    <s v="https://www.cra.wallonie.be/fr/preservation-de-la-fertilite-des-sols-le-projet-europeen-soilveg"/>
    <n v="2015"/>
    <n v="3"/>
    <s v="Minnekeer B."/>
    <x v="0"/>
    <s v="b.minnekeer@cra,wallonie.be"/>
    <s v="CtRAB-CRA-W, Inagro, ILVO, Université de Gent, CRA - RPS-It, UM Martina BAVEC - Si, AU-FOOD - Dk, CSIC - Es, UNIBO - It, ECRI Ingrid Bender - Ee, CRA-SCA - It, university of Barcelona - Es, GRAB - Fr, SSCBI Inga Jansone Latvia"/>
    <s v="Godden B., Arlotti D., "/>
    <s v="CE - Core Organic Plus"/>
    <m/>
    <x v="0"/>
    <m/>
  </r>
  <r>
    <n v="652"/>
    <s v="Sol et fertilisation : pollution, gestion, qualité, fertilisation, altération"/>
    <s v="fertilisation"/>
    <s v="gestion agricole, gestion des sols, pollution chimique"/>
    <s v="Implantation de cultures de légumes après prairie permanente"/>
    <m/>
    <s v="Estimer la quantité d’N minéral produite par la prairie au cours des deux premières années suivant sa destruction et d’évaluer les risques de lixiviation de nitrates en fonction des cultures de légumes implantées au cours des deux premières saisons culturales"/>
    <s v="Articles"/>
    <s v="https://www.cra.wallonie.be/fr/implantation-de-cultures-de-legumes-apres-prairie-permanente"/>
    <n v="2018"/>
    <n v="1"/>
    <s v="Minnekeer B."/>
    <x v="0"/>
    <s v="b.minnekeer@cra.wallonie.be"/>
    <s v="CRA-W"/>
    <s v="Hardy B., Godden B."/>
    <m/>
    <m/>
    <x v="0"/>
    <m/>
  </r>
  <r>
    <n v="653"/>
    <s v="Biopesticide, biocontrôle, agriculture biologique"/>
    <s v="agriculture biologique"/>
    <s v="gestion agricole"/>
    <s v="La Cellule bio du CRA-W partenaire des projets filières"/>
    <m/>
    <m/>
    <s v="Rapports"/>
    <s v="https://www.cra.wallonie.be/fr/la-cellule-bio-du-cra-w-partenaire-des-projets-filieres"/>
    <n v="2018"/>
    <n v="1"/>
    <s v="Minnekeer B."/>
    <x v="0"/>
    <s v="b.minnekeer@cra.wallonie.be"/>
    <s v="CRA-W"/>
    <m/>
    <m/>
    <m/>
    <x v="0"/>
    <m/>
  </r>
  <r>
    <n v="654"/>
    <s v="Biopesticide, biocontrôle, agriculture biologique"/>
    <s v="agriculture biologique"/>
    <s v="gestion agricole"/>
    <s v="Projet thématique de développement et d’organisation de la filière céréales en AB"/>
    <m/>
    <s v="Identification des besoins quantitatifs/qualitatifs des différents acteurs de la filière et  l’amélioration de la qualité des céréales produites"/>
    <s v="Projet"/>
    <s v="https://www.cra.wallonie.be/fr/la-cellule-bio-du-cra-w-partenaire-des-projets-filieres"/>
    <n v="2018"/>
    <n v="1"/>
    <s v="Minnekeer B."/>
    <x v="0"/>
    <s v="b.minnekeer@cra.wallonie.be"/>
    <s v="Fédération Wallonne de l'Agriculture, CRA-W, CPL Végémar, Carah asbl"/>
    <s v="-"/>
    <m/>
    <m/>
    <x v="0"/>
    <m/>
  </r>
  <r>
    <n v="655"/>
    <s v="Biopesticide, biocontrôle, agriculture biologique"/>
    <s v="agriculture biologique"/>
    <s v="gestion agricole"/>
    <s v="Vers un GP des maraîchers diversifiés bio à petite et moyenne échelles"/>
    <m/>
    <s v="Equiper un groupement de producteurs diversifiés sur petites et moyennes surfaces afin qu’ils puissent intégrer équitablement le marché qui se développe aujourd’hui"/>
    <s v="Projet"/>
    <s v="https://www.cra.wallonie.be/fr/la-cellule-bio-du-cra-w-partenaire-des-projets-filieres"/>
    <n v="2018"/>
    <n v="1"/>
    <s v="Minnekeer B."/>
    <x v="0"/>
    <s v="b.minnekeer@cra.wallonie.be"/>
    <s v="CRA-W, Biowallonie asbl"/>
    <s v="-"/>
    <m/>
    <m/>
    <x v="0"/>
    <m/>
  </r>
  <r>
    <n v="656"/>
    <s v="Biopesticide, biocontrôle, agriculture biologique"/>
    <s v="agriculture biologique"/>
    <s v="gestion agricole"/>
    <s v="La Recherche en Agriculture Biologique au CRA-W - Programme BIO2020"/>
    <m/>
    <m/>
    <s v="Projet"/>
    <s v="https://www.cra.wallonie.be/fr/la-recherche-en-agriculture-biologique-au-cra-w?archive=true"/>
    <n v="2020"/>
    <n v="1"/>
    <s v="Minnekeer B."/>
    <x v="0"/>
    <s v="b.minnekeer@cra.wallonie.be"/>
    <s v="CRA-W, CtRAb"/>
    <m/>
    <m/>
    <m/>
    <x v="0"/>
    <m/>
  </r>
  <r>
    <n v="657"/>
    <s v="Biopesticide, biocontrôle, agriculture biologique"/>
    <s v="agriculture biologique"/>
    <s v="télédétection spatiale"/>
    <s v="MIXENABLE"/>
    <s v="MIXENABLE"/>
    <s v="Produire de nouvelles connaissances sur la façon de gérer les exploitations biologiques d'élevage mixte en Europe dans une optique de durabilité et de robustesse en réponse aux variations climatiques et économiques"/>
    <s v="Projet"/>
    <s v="https://www.cra.wallonie.be/fr/mixenable-1"/>
    <n v="2018"/>
    <n v="3"/>
    <s v="Moarman M. "/>
    <x v="0"/>
    <s v="m.moerman@cra.wallonie.be"/>
    <s v="CRA-W, BOKO-at, Institut de recherche de l'agriculture biologique FiBL, Forschungsring-de, INRA UMR AGIR - fr, INRA UMRH - fr, IDELE - fr, SLU-se, Thuenen Institute-de, Université de Tuscia-It"/>
    <s v="Martin G."/>
    <m/>
    <m/>
    <x v="0"/>
    <m/>
  </r>
  <r>
    <n v="658"/>
    <s v="Utilisation de produit phytopharmaceutique"/>
    <s v="produit phytopharmaceutique"/>
    <s v="culture expérimentale, protection des cultures"/>
    <s v="Small-scale field testing of alphacypermethrin water-dispersible granules in comparison with the recommended wettable powder formulation for indoor residual spraying against malaria vectors in Benin"/>
    <m/>
    <m/>
    <s v="Articles"/>
    <s v="https://www.cra.wallonie.be/fr/small-scale-field-testing-of-alphacypermethrin-water-dispersible-granules-in-comparison-with-the-recommended-wettable-powder-formulation-for-indoor-residual-spraying-against-malaria-vectors-in-benin-2018"/>
    <n v="2018"/>
    <n v="1"/>
    <s v="Moiroux N."/>
    <x v="0"/>
    <m/>
    <s v="CRA-W"/>
    <s v="Djenontin A., Zogo B., Boureima A., Sidick I., Pigeon O., Pennetier C."/>
    <m/>
    <m/>
    <x v="0"/>
    <s v="https://doi.org/10.1186/s13071-018-3071-6"/>
  </r>
  <r>
    <n v="659"/>
    <s v="Technique de lutte alternative"/>
    <s v="agriculture biologique"/>
    <s v="culture expérimentale, protection des cultures, résistance, sélection variétale"/>
    <s v="Pommes de terre robustes bio"/>
    <s v="PDT ROBUSTES BIO"/>
    <s v="Identification des variétés robustes en conditions biologiques"/>
    <s v="Projet"/>
    <s v="https://www.cra.wallonie.be/fr/pdt-robustes-bio"/>
    <n v="2019"/>
    <n v="2"/>
    <s v="Morelle M."/>
    <x v="0"/>
    <s v="m.morelle@cra.wallonie.be"/>
    <s v="CRA-W, FIWAP, Biowallonie asbl"/>
    <s v="Abras M., Ben Abdallah F., Soete A., Cesar V., Ryckmans D., Mertens L."/>
    <s v="Wallonie - CRA-W, Wallonie - DGARNE - Centre Pilote Pomme de terre"/>
    <s v="Pomme de terre"/>
    <x v="0"/>
    <m/>
  </r>
  <r>
    <n v="660"/>
    <s v="Technique de lutte alternative"/>
    <s v="protection phytosanitaire"/>
    <s v="protection des cultures, résistance"/>
    <s v="Vers une culture de pommes de terre biologiques 100 % robustes"/>
    <m/>
    <s v="Contrôle du mildiou (Phytophtora infestans)"/>
    <s v="Projet"/>
    <s v="https://www.cra.wallonie.be/fr/vers-une-culture-de-pommes-de-terre-biologiques-100-robustes?archive=true"/>
    <n v="2020"/>
    <n v="1"/>
    <s v="Morelle M."/>
    <x v="0"/>
    <s v="m.morelle@cra.wallonie.be"/>
    <s v="CRA-W, FIWAP, Biowallonie asbl, centre-pilote pommes de terre"/>
    <m/>
    <s v="Wallonie - CRA-W, Wallonie - DGARNE - Centre Pilote Pomme de terre - Centre Pilote Pomme de terre"/>
    <s v="Pomme de terre"/>
    <x v="0"/>
    <m/>
  </r>
  <r>
    <n v="661"/>
    <s v="Technique de lutte alternative"/>
    <s v="agriculture biologique, encadrement scientifique et technique, protection phytosanitaire"/>
    <s v="protection des cultures, résistance, sélection variétale"/>
    <s v="Qu’entend-on par variétés de pommes de terre robustes ?"/>
    <m/>
    <s v="Mise en place d’un essai de 24 variétés de pommes de terre sélectionnées pour leurs qualités de résistance et/ou tolérance au mildiou et implantées sur des parcelles bio au CRA-W ; Comparaison des résultats des différents sites expérimentaux wallons et flamands pendant 3 ans (2018-2021) ; Évaluation de la résistance/tolérance au mildiou feuilles aux champs ; mesures de critères quantitatifs et qualitatifs ; tests culinaires ; Établissement d’une liste annuelle de variétés adaptées"/>
    <s v="Projet"/>
    <s v="https://www.cra.wallonie.be/fr/la-recherche-en-agriculture-biologique-au-cra-w"/>
    <n v="2015"/>
    <n v="5"/>
    <s v="Morelle M."/>
    <x v="0"/>
    <s v="m.morelle@cra.wallonie.be"/>
    <s v="CRA-W"/>
    <s v="Ben Abdallah F., Abras M., Morelle M."/>
    <s v="CE - Horizon 2020"/>
    <s v="Pomme de terre"/>
    <x v="0"/>
    <m/>
  </r>
  <r>
    <n v="662"/>
    <s v="Ingénierie agricole, développement d’outils"/>
    <s v="bonne pratique agricole, produit phytopharmaceutique"/>
    <s v="agroalimentaire, pesticide, technique agricole"/>
    <s v="Efficiency of rinse systems for pesticide containers."/>
    <m/>
    <s v="Optimisation des systèmes de rinçage des récipients de produits phytopharmaceutiques"/>
    <s v="Articles"/>
    <s v="https://www.cra.wallonie.be/fr/efficiency-of-rinse-systems-for-pesticide-containers-1996"/>
    <n v="1996"/>
    <n v="1"/>
    <s v="Mostade O. "/>
    <x v="0"/>
    <m/>
    <s v="CRA-W"/>
    <s v="Huyghebaert B., Seutin H., Pigeon O., Galoux M., Oger R."/>
    <m/>
    <m/>
    <x v="0"/>
    <m/>
  </r>
  <r>
    <n v="663"/>
    <s v="Recherche fondamentale"/>
    <s v="contrôle des maladies"/>
    <s v="protection des cultures, résistance"/>
    <s v="Interactions between Phytophthora infestans RxLR effectors and potato host proteins"/>
    <m/>
    <s v="learn more about the regulation of expression and the delivery system of RxLR-effectors and to identify their molecular targets in the host plant."/>
    <s v="Actes de colloques"/>
    <s v="https://www.cra.wallonie.be/fr/interactions-between-phytophthora-infestans-rxlr-effectors-and-potato-host-proteins-2014"/>
    <n v="2014"/>
    <n v="1"/>
    <s v="Muhovski Y."/>
    <x v="0"/>
    <m/>
    <s v="CRA-W"/>
    <s v="Rolot J. L."/>
    <m/>
    <s v="Pomme de terre"/>
    <x v="0"/>
    <m/>
  </r>
  <r>
    <n v="664"/>
    <s v="Technique de lutte alternative"/>
    <s v="résistance variétale"/>
    <s v="résistance, ressource génétique"/>
    <s v="Transcriptomics as a tool for identification of potato genotypes associating pathogen resistance and high efficiency of nitrogen utilization. Model: Solanum tuberosum x Phytophthora infestans x nitrogen"/>
    <m/>
    <s v="To depict mechanisms for resistance/sensitivity and better N utilization in potato genotypes"/>
    <s v="Actes de colloques"/>
    <s v="https://www.cra.wallonie.be/fr/transcriptomics-as-a-tool-for-identification-of-potato-genotypes-associating-pathogen-resistance-and-high-efficiency-of-nitrogen-utilization-model-solanum-tuberosum-x-phytophthora-infestans-x-nitrogen-2019"/>
    <n v="2019"/>
    <n v="1"/>
    <s v="Muhovski Y."/>
    <x v="0"/>
    <m/>
    <s v="CRA-W"/>
    <s v=" Antoine A., Gonzalez E., Mauro S."/>
    <m/>
    <s v="Pomme de terre"/>
    <x v="0"/>
    <m/>
  </r>
  <r>
    <n v="665"/>
    <s v="Recherche fondamentale"/>
    <s v="encadrement scientifique et technique"/>
    <s v="agrochimie, gestion agricole"/>
    <s v="Reactivity of glucan and xylan in sorghum feedstocks: Comparing wild versus reduced lignin content lines and dilute acid versus deacetylation followed by dilute acid pretreatment                           "/>
    <m/>
    <s v="       "/>
    <s v="Actes de colloques"/>
    <s v="https://www.cra.wallonie.be/en/reactivity-of-glucan-and-xylan-in-sorghum-feedstocks-comparing-wild-versus-reduced-lignin-content-lines-and-dilute-acid-versus-deacetylation-followed-by-dilute-acid-pretreatment-2016"/>
    <n v="2016"/>
    <n v="1"/>
    <s v="Nagle N."/>
    <x v="0"/>
    <m/>
    <s v="CRA-W"/>
    <s v="Agneessens R., Delcarte J., Godin B., Sattler S., Wolfrum E."/>
    <m/>
    <m/>
    <x v="0"/>
    <m/>
  </r>
  <r>
    <n v="666"/>
    <s v="Ecotoxicologie"/>
    <s v="indicateur environnemental, OAD, pollinisateur"/>
    <s v="auxiliaire des cultures, suivi environnemental"/>
    <s v="BeeOmonitoring"/>
    <s v="BeeOmonitoring"/>
    <s v="outil de veille de l’environnement à travers l’analyse du pollen collecté par les abeilles"/>
    <s v="Projet"/>
    <s v="https://beeodiversity.com/fr/nos-solutions/beeomonitoring/"/>
    <m/>
    <m/>
    <s v="Nguyen B. K."/>
    <x v="50"/>
    <s v="info@beeodiversity.com"/>
    <s v="PROTECT'eau asbl, Société du terroir du Geer, CPL Promogest, Université de Liège, Acocec, Vivaqua, Apiculteurs, BeeOdiversity"/>
    <s v="Van Cutsem M., Rame M., Fobe V., Boels L., Mathieu Y., Pouleur V., Donck W., Delvaulx B., Vallet C., Ponchart J., Hanoteaux S."/>
    <s v="Wallonie - SPGE"/>
    <m/>
    <x v="19"/>
    <m/>
  </r>
  <r>
    <n v="667"/>
    <s v="Biodiversité"/>
    <s v="détection"/>
    <s v="impact socio-économique, production agricole, suivi environnemental"/>
    <s v="Economic valuation of ecosystem services provided by grassland in Wallonia"/>
    <s v="BIOECOSYS"/>
    <s v="Maintain food supply by reducing environmental impact and promoting the production of ecosystem services (ES) which contribute to human well-being."/>
    <s v="Projet - Actes de colloques"/>
    <s v="https://www.cra.wallonie.be/fr/economic-valuation-of-ecosystem-services-provided-by-grassland-in-wallonia-2015"/>
    <n v="2015"/>
    <n v="1"/>
    <s v="Ninane M."/>
    <x v="7"/>
    <m/>
    <s v="CRA-W, Gembloux Agro Bio-Tech-UUniversité de Liège"/>
    <s v="Burny P., Hautier L., Stilmant D."/>
    <m/>
    <m/>
    <x v="0"/>
    <m/>
  </r>
  <r>
    <n v="668"/>
    <s v="Sol et fertilisation : pollution, gestion, qualité, fertilisation, altération"/>
    <s v="agriculture biologique, fertilisation"/>
    <s v="écoagriculture, gestion des sols"/>
    <s v="Grassland in Wallonia: expected location based on key ecosystem services"/>
    <m/>
    <m/>
    <s v="Actes de colloques"/>
    <s v="https://www.cra.wallonie.be/fr/grassland-in-wallonia-expected-location-based-on-key-ecosystem-services-2017"/>
    <n v="2017"/>
    <n v="1"/>
    <s v="Ninane M."/>
    <x v="7"/>
    <m/>
    <s v="CRA-W"/>
    <s v="Hautier L., Planchon V., Burny P., Campion M., Goffart J., Stilmant D."/>
    <m/>
    <m/>
    <x v="0"/>
    <m/>
  </r>
  <r>
    <n v="669"/>
    <s v="Industrie agroalimentaire (production, rendement, déchet) "/>
    <s v="bonne pratique agricole"/>
    <s v="technique agricole"/>
    <s v="NRL FA - National Reference Laboratory for Feed Additives"/>
    <s v="NRL FA"/>
    <s v="To acquire a high and up to date knowledge on methods used to identify and quantify beneficial micro-organisms for animal health."/>
    <s v="Projet"/>
    <s v="https://www.cra.wallonie.be/fr/nrl-fa"/>
    <n v="2014"/>
    <n v="10"/>
    <s v="Ninane V."/>
    <x v="0"/>
    <s v="v.ninane@cra.wallonie.be"/>
    <s v="CRA-W, EU-RL FA"/>
    <s v="Von Holst C."/>
    <s v="CE"/>
    <m/>
    <x v="0"/>
    <m/>
  </r>
  <r>
    <n v="670"/>
    <s v="Eau : pollution, gestion, qualité, altération"/>
    <s v="qualité de l'eau"/>
    <s v="gestion des ressources, ressource en eau"/>
    <s v="DEEAU"/>
    <s v="DEEAU"/>
    <s v="démonstartion pour une gestion efficace de l'eau dans les secteurs stratégiques"/>
    <s v="Projet"/>
    <s v="https://www.interreg-fwvl.eu/fr/deeau"/>
    <n v="2018"/>
    <n v="3"/>
    <s v="Notebaert B."/>
    <x v="0"/>
    <s v="b.notredame@cra.wallonie.be"/>
    <s v="UCM national, SOFIE, CCI Nord de France, cd2e, Agence de l'eau Artois-Picardie, CD2E"/>
    <m/>
    <s v="CE - FEDER - INTERREG - FWVL"/>
    <m/>
    <x v="2"/>
    <m/>
  </r>
  <r>
    <n v="671"/>
    <s v="Eau : pollution, gestion, qualité, altération"/>
    <s v="produit phytopharmaceutique, qualité de l'eau"/>
    <s v="gestion des ressources, pesticide, pollution chimique, ressource en eau"/>
    <s v="Protection de la ressource en eau -  Projet Pratiques agronomiques innovantes"/>
    <s v="InnovEau"/>
    <s v="Lutter contre le risque de contamination des eaux souterraines par les produits de protection des plantes PPP"/>
    <s v="Projet"/>
    <s v="https://www.cra.wallonie.be/fr/innoveau"/>
    <n v="2019"/>
    <n v="3"/>
    <s v="Notredame B."/>
    <x v="0"/>
    <s v="b.notredame@cra.wallonie.be"/>
    <s v="CILE, S.C.R.L. APLIGEER, SWDE, inbw, ValBiom asbl, Natagriwal asbl, CIPF asbl"/>
    <s v="Limbourg Q."/>
    <s v="Wallonie - SPGE"/>
    <m/>
    <x v="19"/>
    <m/>
  </r>
  <r>
    <n v="672"/>
    <s v="Industrie agroalimentaire (production, rendement, déchet) "/>
    <s v="encadrement scientifique et technique"/>
    <s v="agroalimentaire, pollution chimique"/>
    <s v="La réduction de la consommation de plastiques en agriculture en utilisant des couvertures végétales sur les silos d’ensilage de maïs"/>
    <s v="SilCOGreen"/>
    <s v="Analyser les silos et identifier les moisissures et les éventuelles mycotoxines qui pourraient contaminer les ensilages, mettre en place des silos expérimentaux chez différents maïsiculteurs qui ont déjà opté pour des couvertures végétales ou pour des couvertures à base de coproduits de l’agro-industrie"/>
    <s v="Projet"/>
    <s v="https://www.corder.be/fr/node/109"/>
    <n v="2018"/>
    <n v="2"/>
    <s v="Nysten A."/>
    <x v="10"/>
    <s v="alice.nysten@uclouvain.be"/>
    <s v="CIPF asbl, Clinique des Plantes"/>
    <m/>
    <s v="Wallonie - SPW - DGO3"/>
    <s v="Maïs"/>
    <x v="13"/>
    <s v="DGO3/ DD/RD/ appel D 2017"/>
  </r>
  <r>
    <n v="673"/>
    <s v="Produit phytopharmaceutique autorisé en agriculture biologique"/>
    <s v="produit phytopharmaceutique"/>
    <s v="pesticide, technique agricole"/>
    <s v="Monitoring the physical and insecticidal durability of the long-lasting insecticidal net DawaPlus® 2.0 in three States in Nigeria"/>
    <m/>
    <m/>
    <s v="Articles"/>
    <s v="https://www.cra.wallonie.be/fr/monitoring-the-physical-and-insecticidal-durability-of-the-long-lasting-insecticidal-net-dawaplus-20-in-three-states-in-nigeria-2020"/>
    <n v="2020"/>
    <n v="1"/>
    <s v="Obi E."/>
    <x v="0"/>
    <m/>
    <s v="CRA-W"/>
    <s v="Okoh F., Blaufuss S., Olapeju B., Akilah J., Oyale Okoko O., Okechukwu A., Maire M., Popoola K., Abdullahi Yahaya M., Jesse Uneke C., Awolola S., Pigeon O., Babalola S., Koenker H., Kilian A."/>
    <m/>
    <m/>
    <x v="0"/>
    <s v="https://doi.org/10.1186/s12936-020-03194-9"/>
  </r>
  <r>
    <n v="674"/>
    <s v="Recherche statistique, bioinformatique"/>
    <s v="diagnostic, pathologie végétale"/>
    <s v="cultivar, culture, protection des cultures, résistance, ressource génétique"/>
    <s v="Computerized data collection for the evaluation of the susceptibility to diseases of fruit trees"/>
    <m/>
    <s v="Evaluation de la susceptibilité de certains arbres fruitiers à différentes maladies"/>
    <s v="Articles"/>
    <s v="https://www.cra.wallonie.be/fr/computerized-data-collection-for-the-evaluation-of-the-susceptibility-to-diseases-of-fruit-trees-1995"/>
    <n v="1995"/>
    <n v="1"/>
    <s v="Oger R."/>
    <x v="0"/>
    <m/>
    <s v="CRA-W"/>
    <s v="Lateur M. "/>
    <m/>
    <s v="Arbre fruitier"/>
    <x v="0"/>
    <m/>
  </r>
  <r>
    <n v="675"/>
    <s v="Technique de lutte alternative"/>
    <s v="résistance variétale"/>
    <s v="biostatistique, cultivar, culture, ressource génétique"/>
    <s v="Development of a specific software for the management of the recurrent synonymous problem of cultivar inside plant genetic resources databases : the case of the european ECP/GR Pyrus database."/>
    <m/>
    <s v="specific software developed with the aim of clarifying the situation and to lead to better data management and a better strategy for safe conservation of the European Pyrus genetic resources."/>
    <s v="Articles"/>
    <s v="https://www.cra.wallonie.be/fr/development-of-a-specific-software-for-the-management-of-the-recurrent-synonymous-problem-of-cultivar-inside-plant-genetic-resources-databases-the-case-of-the-european-ecpgr-pyrus-database-2004"/>
    <n v="2004"/>
    <n v="1"/>
    <s v="Oger R."/>
    <x v="0"/>
    <m/>
    <s v="CRA-W"/>
    <s v="Lateur M."/>
    <m/>
    <s v="Poiriers"/>
    <x v="0"/>
    <m/>
  </r>
  <r>
    <n v="676"/>
    <s v="Produit phytopharmaceutique autorisé en agriculture biologique"/>
    <s v="diagnostic, encadrement scientifique et technique, produit phytopharmaceutique"/>
    <s v="agrochimie, chromatographie, gestion agricole, lutte, pesticide, suivi environnemental"/>
    <s v="détection des pesticide contrefaits "/>
    <m/>
    <s v="Mettre en evidence le besoin de développer des nouvelles méthodes de détection des pesticide contrefaits"/>
    <s v="Documentaires"/>
    <s v="https://www.cra.wallonie.be/fr/detection-des-pesticide-contrefaits"/>
    <n v="2021"/>
    <m/>
    <s v="Oigeon O."/>
    <x v="0"/>
    <s v="o.pigeon@cra.wallonie.be"/>
    <s v="CRA-W"/>
    <s v="Baeten V., Hucorne P., Fernandez Pierna J. A., De Ryckel B., Lococq V., Rousseau G., Laduron L., Pissard A., Arnould Q."/>
    <m/>
    <m/>
    <x v="0"/>
    <m/>
  </r>
  <r>
    <n v="677"/>
    <s v="Recherche fondamentale"/>
    <s v="encadrement scientifique et technique"/>
    <s v="agrochimie, analyse physico-chimique"/>
    <s v="Evolution and distribution of hydrolytis enzyme activities during preharvest sprouting of wheat (Triticum aestivum) in the field."/>
    <m/>
    <m/>
    <s v="Articles"/>
    <s v="https://www.cra.wallonie.be/en/evolution-and-distribution-of-hydrolytis-enzyme-activities-during-preharvest-sprouting-of-wheat-triticum-aestivum-in-the-field-2016"/>
    <n v="2016"/>
    <n v="1"/>
    <s v="Olaerts H."/>
    <x v="0"/>
    <m/>
    <s v="CRA-W"/>
    <s v="Roye C., Derde L., Sinnaeve G., Meza R., Bodson B., Courtin C."/>
    <m/>
    <s v="Blé tendre Triticum aestivum"/>
    <x v="0"/>
    <m/>
  </r>
  <r>
    <n v="678"/>
    <s v="Industrie agroalimentaire (production, rendement, déchet) "/>
    <s v="diagnostic, encadrement scientifique et technique"/>
    <s v="agrochimie, qualité nutritionnelle"/>
    <s v="Impact of preharvest spouting of wheat (Triticum aestivum) in the field on starch, protein, and arabinoxylan properties."/>
    <m/>
    <m/>
    <s v="Articles"/>
    <s v="https://www.cra.wallonie.be/en/impact-of-preharvest-spouting-of-wheat-triticum-aestivum-in-the-field-on-starch-protein-and-arabinoxylan-properties-2016"/>
    <n v="2016"/>
    <n v="1"/>
    <s v="Olaerts H."/>
    <x v="0"/>
    <m/>
    <s v="CRA-W"/>
    <s v="Roye C., Derde L., Sinnaeve G., Meza R., Bodson B., Courtin C."/>
    <m/>
    <m/>
    <x v="0"/>
    <m/>
  </r>
  <r>
    <n v="679"/>
    <s v="Epidémiologie, phytopathologie"/>
    <s v="contrôle des maladies, détection, pathologie végétale"/>
    <s v="analyse physico-chimique, bioagresseur"/>
    <s v="Detection and identification of chrysanthemum tospoviruses"/>
    <m/>
    <m/>
    <s v="Actes de colloques"/>
    <s v="https://www.cra.wallonie.be/fr/detection-and-identification-of-chrysanthemum-tospoviruses-2013"/>
    <n v="2013"/>
    <n v="1"/>
    <s v="Olivier T."/>
    <x v="0"/>
    <m/>
    <s v="CRA-W"/>
    <s v="Demonty E., Fauche F., Steyer S. "/>
    <m/>
    <m/>
    <x v="0"/>
    <m/>
  </r>
  <r>
    <n v="680"/>
    <s v="Epidémiologie, phytopathologie"/>
    <s v="détection, encadrement scientifique et technique"/>
    <s v="bioagresseur"/>
    <s v="Generic detection and identification of pospiviroids"/>
    <m/>
    <m/>
    <s v="Actes de colloques"/>
    <s v="https://www.cra.wallonie.be/fr/generic-detection-and-identification-of-pospiviroids-2013"/>
    <n v="2013"/>
    <n v="1"/>
    <s v="Olivier T."/>
    <x v="0"/>
    <m/>
    <s v="CRA-W"/>
    <s v="Demonty E., Fauche F., Steyer S."/>
    <m/>
    <m/>
    <x v="0"/>
    <m/>
  </r>
  <r>
    <n v="681"/>
    <s v="Espace naturel"/>
    <s v="encadrement scientifique et technique, protection biologique"/>
    <s v="gestion des ressources, gestion durable, ressource naturelle, territoire transfrontalier"/>
    <s v="Forêt Pro Bos"/>
    <s v="FPB"/>
    <s v="répondre aux besoins de quantifier, renouveler, regrouper et valoriser la ressource en bois régionale"/>
    <s v="Projet"/>
    <s v="https://www.foret-pro-bos.eu/fr/presentation/projet"/>
    <n v="2016"/>
    <n v="4"/>
    <s v="Parfonry A."/>
    <x v="49"/>
    <m/>
    <s v="Carah asbl, Province de Hainaut, CNPF, SRFB, Office économique wallon, Houtinfobois, AWAF asbl, APB, PEFC, Bosgroep Ijzer en Leie"/>
    <m/>
    <s v="CE - FEDER, Wallonie, conseil régional du Champagne-Ardenne"/>
    <m/>
    <x v="1"/>
    <m/>
  </r>
  <r>
    <n v="682"/>
    <s v="Ingénierie agricole, développement d’outils"/>
    <s v="agriculture biologique, bonne pratique agricole, protection phytosanitaire"/>
    <s v="culture, production agricole, sélection variétale, technique agricole"/>
    <s v="Adapting Apple Ideotypes to Low-Input Fruit Production Agro-Ecosystems,"/>
    <m/>
    <s v="Analyser les différents facteurs agronomiques, optimiser les systèmes à faible apport d'intrants de l'IFP et de l'OFP"/>
    <s v="Livres / Manuels"/>
    <s v="https://www.cra.wallonie.be/fr/adapting-apple-ideotypes-to-low-input-fruit-production-agro-ecosystems-2014"/>
    <n v="2014"/>
    <n v="1"/>
    <s v="Parisi L."/>
    <x v="0"/>
    <m/>
    <s v="CRA-W"/>
    <s v="Jamar L., Lateur M., Laurens F., Lauri P. E."/>
    <m/>
    <s v="Pommiers"/>
    <x v="0"/>
    <m/>
  </r>
  <r>
    <n v="683"/>
    <s v="Technique de lutte alternative"/>
    <s v="résistance variétale"/>
    <s v="bioagresseur, cultivar, protection des cultures, résistance"/>
    <s v="Variability of the pathogenicity of Venturia inaequalis in Europe"/>
    <s v="DARE (Durable Apple Resistance in Europe)"/>
    <s v="Established a collection of strains of Venturia inaequalis"/>
    <s v="Projet - Articles"/>
    <s v="https://www.cra.wallonie.be/fr/variability-of-the-pathogenicity-of-venturia-inaequalis-in-europe-2004"/>
    <n v="2000"/>
    <n v="1"/>
    <s v="Parisi L."/>
    <x v="0"/>
    <m/>
    <s v="CRA-W"/>
    <s v="Fouillet V., Schouten H., Groenwold R., Laurens F., Didelot F., Evans K., Fischer C., Gennari F., Kemp H., Patocchi A., Thissen J., Tsipouridis C., Parisi L., Lefrancq B., Lespinasse Y., Pinet C., Laurens F., Durel C."/>
    <m/>
    <s v="Pommiers"/>
    <x v="0"/>
    <m/>
  </r>
  <r>
    <n v="684"/>
    <s v="Gestion intégrée et durable des ressources naturelles"/>
    <s v="diagnostic, OAD"/>
    <s v="technique agricole"/>
    <s v="impact technico-économiques du non-labour en wallonie"/>
    <m/>
    <s v="Objectiver les impact technico-économiques dans les conditions pédoclimatiques wallonnes"/>
    <s v="Rapports"/>
    <s v="http://www.greenotec.be/pages/etudes/impact-technico-economiques-du-non-labour-en-wallonie.html"/>
    <n v="2009"/>
    <n v="1"/>
    <s v="Pauly S."/>
    <x v="14"/>
    <m/>
    <s v="ARVALIS-Institut du végétal - fr, Greenotec asbl"/>
    <s v="Dieryck G., Berrodier M., Weykmans S."/>
    <m/>
    <m/>
    <x v="14"/>
    <m/>
  </r>
  <r>
    <n v="685"/>
    <s v="Contrôle des maladies, gestion des ravageurs"/>
    <s v="agriculture biologique"/>
    <s v="biocontrôle, écoagriculture, ressource naturelle"/>
    <s v="Farmers’ management of functional biodiversity goes beyond pest management in organic European apple orchards. 284, 1-11."/>
    <m/>
    <m/>
    <s v="Articles"/>
    <s v="https://www.cra.wallonie.be/fr/farmers-management-of-functional-biodiversity-goes-beyond-pest-management-in-organic-european-apple-orchards-284-1-11-2019"/>
    <n v="2019"/>
    <n v="1"/>
    <s v="Penvern S."/>
    <x v="0"/>
    <m/>
    <s v="CRA-W"/>
    <s v="Fernique S., Cardona A., Herz A., Ahrenfeldt E., Jamar L., Korsgaard M., Kruzynska D., Matray S., Ozolina-Pole L., Porcel M., Ralle B., Steinemann B., Swiergiel W., Tasin M., Telfser J., Warlop F., Dufils A., Sigsgaard L."/>
    <m/>
    <s v="Pommiers"/>
    <x v="0"/>
    <m/>
  </r>
  <r>
    <n v="686"/>
    <s v="Biopesticide, biocontrôle, agriculture biologique"/>
    <s v="contrôle des maladies, produit phytopharmaceutique"/>
    <s v="bioagresseur, biocontrôle, pesticide"/>
    <s v="Conception de pesticide biocontrôlés par l'inhibition des tréhalas des insectes nuisibles"/>
    <s v="PEBIOTRA"/>
    <s v="https://nouvelles.unamur.be/upnews.2019-12-13.8202017657/view"/>
    <s v="Projet"/>
    <s v="https://researchportal.unamur.be/fr/projects/design-of-biocontrolled-pesticide-through-the-inhibition-of-treh"/>
    <n v="2020"/>
    <n v="3"/>
    <s v="Perpete E."/>
    <x v="19"/>
    <m/>
    <s v="ILEE - Université de Namur, NISM - Université de Namur"/>
    <s v="Michaux C."/>
    <s v="Wallonie"/>
    <m/>
    <x v="18"/>
    <m/>
  </r>
  <r>
    <n v="687"/>
    <s v="Encadrement, conseil, valorisation"/>
    <s v="méthode alternative, produit phytopharmaceutique, protection phytosanitaire"/>
    <s v="gestion durable, protection des cultures, suivi environnemental"/>
    <s v="Association belge des Distributeurs de Produits de protection des plantes - PHYTODIS"/>
    <s v="Phytodis"/>
    <s v="favoriser la distribution de produits de protection des plantes et de produits assimilés dans le respect des législations fédérales et régionales ainsi que du &quot;Responsible Care"/>
    <s v="ASBL"/>
    <s v="https://www.phytodis.be/web/conseil%20d_administration/1011306039/list1187970077/f1.html"/>
    <n v="2003"/>
    <m/>
    <s v="Pétiniot A."/>
    <x v="51"/>
    <s v="nfo@phytodis.be "/>
    <m/>
    <s v="Ladeuze E., Boeraeve L., Bodyn P., Bracq F., Degrande J., Dethier F., Deronne F., Orts L., Massonet C., Pauwels T., Stiernet J., Vrancken R., Vandendriessche B."/>
    <m/>
    <m/>
    <x v="11"/>
    <m/>
  </r>
  <r>
    <n v="688"/>
    <s v="Ingénierie agricole, développement d’outils"/>
    <s v="encadrement scientifique et technique"/>
    <s v="gestion des sols, télédétection spatiale"/>
    <s v="Humidité des Sols"/>
    <s v="Humidité des Sols"/>
    <s v="Étude de faisabilité pour la détermination de l’humidité du sol en Wallonie "/>
    <s v="Projet"/>
    <s v="https://www.issep.be/wp-content/uploads/Projet-HumSol.pdf"/>
    <m/>
    <n v="1.5"/>
    <s v="Petit S."/>
    <x v="5"/>
    <s v="s.petit@issep.be"/>
    <s v="Cellule Géodonnées et Télédétection - ISSeP, SPW Agriculture ressource naturelle et Environnement, IRM"/>
    <m/>
    <s v="Wallonie"/>
    <m/>
    <x v="7"/>
    <m/>
  </r>
  <r>
    <n v="689"/>
    <s v="Législation"/>
    <s v="diagnostic"/>
    <s v="suivi environnemental"/>
    <s v="The principle of environmental integration under scrutiny"/>
    <m/>
    <m/>
    <s v="Livres / Manuels"/>
    <s v="https://www.cra.wallonie.be/fr/the-principle-of-environmental-integration-under-scrutiny-2015"/>
    <n v="2015"/>
    <n v="1"/>
    <s v="Petrescu-Mag R."/>
    <x v="0"/>
    <m/>
    <s v="CRA-W"/>
    <s v="Burny P."/>
    <m/>
    <m/>
    <x v="0"/>
    <m/>
  </r>
  <r>
    <n v="690"/>
    <s v="Technique de lutte alternative"/>
    <s v="agriculture biologique"/>
    <s v="bioagresseur, biocontrôle, culture"/>
    <s v="Bandes fleuries vivaces – un outil pour améliorer le contrôle des ravageurs en vergers."/>
    <m/>
    <s v="Contrôler les populations de ravageurs rapidement et de manière naturelle."/>
    <s v="Livres / Manuels"/>
    <s v="https://www.cra.wallonie.be/fr/bandes-fleuries-vivaces-un-outil-pour-ameliorer-le-controle-des-ravageurs-en-vergers-2018"/>
    <n v="2018"/>
    <n v="1"/>
    <s v="Pfiffner L."/>
    <x v="0"/>
    <m/>
    <s v="CRA-W"/>
    <s v="Jamar L., Cahenzli F., Korsgaard M., Swiergiel W., Sigsgaard L."/>
    <m/>
    <m/>
    <x v="0"/>
    <m/>
  </r>
  <r>
    <n v="691"/>
    <s v="Biodiversité"/>
    <s v="lutte intégrée, méthode alternative"/>
    <s v="culture, écoagriculture, protection des cultures"/>
    <s v="Design, implementation and management of perennial flower strips to promote functional agrobiodiversity in organic apple orchards - A pan-European study."/>
    <m/>
    <m/>
    <s v="Articles"/>
    <s v="https://www.cra.wallonie.be/fr/design-implementation-and-management-of-perennial-flower-strips-to-promote-functional-agrobiodiversity-in-organic-apple-orchards-a-pan-european-study-2019"/>
    <n v="2019"/>
    <n v="1"/>
    <s v="Pfiffner L."/>
    <x v="0"/>
    <m/>
    <s v="CRA-W"/>
    <s v="Cahenzli F., Steinemann B., Jamar L., Chor Bjørn M., Porcel M., Tassin M., Telfser J., Kelderer M., Lisek J., Sigsgaard L."/>
    <m/>
    <s v="Pommiers"/>
    <x v="0"/>
    <m/>
  </r>
  <r>
    <n v="692"/>
    <s v="Technique de lutte alternative"/>
    <s v="agriculture biologique, lutte intégrée, méthode alternative"/>
    <s v="culture, lutte, protection des cultures"/>
    <s v="Perrenial flower strips - a tool for improving pest control in fruit orchards"/>
    <m/>
    <s v="To maintain and develop Perennial flower strips populations and thus optimize ecosystem services."/>
    <s v="Livres / Manuels"/>
    <s v="https://www.cra.wallonie.be/fr/perrenial-flower-strips-a-tool-for-improving-pest-control-in-fruit-orchards-2018"/>
    <n v="2018"/>
    <n v="1"/>
    <s v="Pfiffner L."/>
    <x v="0"/>
    <m/>
    <s v="CRA-W"/>
    <s v="Jamar L., Cahenzli F., Korsgaard M., Swiergiel W., Sigsgaard L."/>
    <m/>
    <m/>
    <x v="0"/>
    <m/>
  </r>
  <r>
    <n v="693"/>
    <s v="Encadrement, conseil, valorisation"/>
    <s v="encadrement scientifique et technique"/>
    <s v="culture expérimentale, gestion agricole, gestion durable, ressource naturelle, valorisation"/>
    <s v="Rapport d'activité 2015 et communication 2016"/>
    <m/>
    <s v="Assurer des services de soutien, de conseil de sensibilisation, d'information  et de mobilisation des acteurs de terrain"/>
    <s v="Rapports"/>
    <s v="http://www.agraost.be/doc/Rapportdactivite2015pdf.pdf"/>
    <n v="2015"/>
    <n v="2"/>
    <s v="Philippe A."/>
    <x v="52"/>
    <s v="aphilippe@natagriwal.be"/>
    <s v="Agra-Ost asbl, Université Catholique de Louvain, Centre de Michamps asbl, CRA-W, CPL Végémar, Fourrages Mieux, Deutschsprachige Gemeinschaft"/>
    <s v="Hannes M., Ortmanns P., Kayls N., Luxen P., Goffinet M., Held R., Jenchenne M., Kaut M., Langer B., Rauw P., Theissen S., Gennen J., Goffin C., Jonas M., Luxen P., Manderfeld S., Michel C., Vliegen T., Wahlen J., Hennes G."/>
    <s v="Wallonie - SPW, Province de Luxembourg - Département d'Economie Rural"/>
    <m/>
    <x v="32"/>
    <m/>
  </r>
  <r>
    <n v="694"/>
    <s v="Encadrement, conseil, valorisation"/>
    <s v="encadrement scientifique et technique"/>
    <s v="culture expérimentale, gestion agricole, gestion durable, ressource naturelle, valorisation"/>
    <s v="Rapport d'activité 2013 et communication 2014"/>
    <m/>
    <s v="Assurer des services de soutien, de conseil de sensibilisation, d'information et de mobilisation des acteurs de terrain"/>
    <s v="Rapports"/>
    <s v="http://www.agraost.be/doc/Rapportdactivite2013etcommunications2014pdf.pdf"/>
    <n v="2013"/>
    <n v="3"/>
    <s v="Philippe A."/>
    <x v="52"/>
    <s v="aphilippe@natagriwal.be"/>
    <s v="Agra-Ost asbl, Natagriwal asbl, SPW, DER, CRA-W, Université Catholique de Louvain, CPL Végémar, Centre de coordination des régions herbagères de l'Eifel - Ardennes"/>
    <s v="Hennes M., Ortmanns P., Kayls N., Luxen P., Goffinet M., Held P., Hermann J., Kaut M., Langer B., Rauw P.,Sarlette C., Gennen J., Godden B., Goffin C., Luxen P., Manderfeld S., Michel C., Steffen M., Vliegen T., Perez A."/>
    <m/>
    <m/>
    <x v="32"/>
    <m/>
  </r>
  <r>
    <n v="695"/>
    <s v="Encadrement, conseil, valorisation"/>
    <s v="encadrement scientifique et technique, méthode alternative, sensibilisation"/>
    <s v="gestion durable, pollution chimique, réduction, ressource naturelle, suivi environnemental"/>
    <s v="Ecoconso asbl"/>
    <s v="Ecoconso"/>
    <s v="vise prioritairement une consommation respectueuse de l'environnement et de la santé - situe son action dans un large mouvement pour une consommation durable"/>
    <s v="ASBL"/>
    <s v="https://www.ecoconso.be/"/>
    <n v="1991"/>
    <m/>
    <s v="Phukan D."/>
    <x v="53"/>
    <s v="info@ecoconso.be"/>
    <m/>
    <s v="De Bruyn R., Marechal C., Melchior A., Moerman J., Kuza C., Paquay F., Wulf A., Cremer B."/>
    <s v="Fédération Wallonie-Bruxelles, Wallonie"/>
    <m/>
    <x v="33"/>
    <m/>
  </r>
  <r>
    <n v="696"/>
    <s v="Produit phytopharmaceutique autorisé en agriculture biologique"/>
    <s v="encadrement scientifique et technique, produit phytopharmaceutique"/>
    <s v="analyse physico-chimique, pesticide"/>
    <s v="Evaluation of analysis and physico-chemical aspects of the pesticide registration dossier in the European Union"/>
    <m/>
    <m/>
    <s v="Actes de colloques"/>
    <s v="https://www.cra.wallonie.be/en/evaluation-of-analysis-and-physico-chemical-aspects-of-the-pesticide-registration-dossier-in-the-european-union-2016"/>
    <n v="2016"/>
    <n v="1"/>
    <s v="Pigeon O."/>
    <x v="0"/>
    <s v="o.pigeon@cra.wallonie.be"/>
    <s v="CRA-W"/>
    <s v="-"/>
    <m/>
    <m/>
    <x v="0"/>
    <m/>
  </r>
  <r>
    <n v="697"/>
    <s v="Législation"/>
    <s v="indicateur environnemental, produit phytopharmaceutique"/>
    <s v="biocontrôle, pesticide"/>
    <s v="Pesticide registration in the EU"/>
    <m/>
    <m/>
    <s v="Actes de colloques"/>
    <s v="https://www.cra.wallonie.be/en/pesticide-registration-in-the-eu-2016"/>
    <n v="2016"/>
    <n v="1"/>
    <s v="Pigeon O."/>
    <x v="0"/>
    <s v="o.pigeon@cra.wallonie.be"/>
    <s v="CRA-W"/>
    <s v="-"/>
    <m/>
    <m/>
    <x v="0"/>
    <m/>
  </r>
  <r>
    <n v="698"/>
    <s v="Santé: toxicologie, protection des utilisateurs, consommateurs, riverains"/>
    <s v="impact sur la santé, produit phytopharmaceutique"/>
    <s v="biocontrôle, pesticide, santé humaine"/>
    <s v="Quality Control of public health pesticide."/>
    <m/>
    <m/>
    <s v="Actes de colloques"/>
    <s v="https://www.cra.wallonie.be/en/quality-control-of-public-health-pesticide-2016"/>
    <n v="2016"/>
    <n v="1"/>
    <s v="Pigeon O."/>
    <x v="0"/>
    <s v="o.pigeon@cra.wallonie.be"/>
    <s v="CRA-W"/>
    <s v="Baes M., Cornet C., Mabon N. "/>
    <m/>
    <m/>
    <x v="0"/>
    <m/>
  </r>
  <r>
    <n v="699"/>
    <s v="Santé: toxicologie, protection des utilisateurs, consommateurs, riverains"/>
    <s v="impact sur la santé, produit phytopharmaceutique"/>
    <s v="biocontrôle, pesticide"/>
    <s v="WHO Pesticide Evaluation Scheme and data requirements for public health pesticide"/>
    <m/>
    <m/>
    <s v="Actes de colloques"/>
    <s v="https://www.cra.wallonie.be/en/who-pesticide-evaluation-scheme-and-data-requirements-for-public-health-pesticide-2016"/>
    <n v="2016"/>
    <n v="1"/>
    <s v="Pigeon O."/>
    <x v="0"/>
    <s v="o.pigeon@cra.wallonie.be"/>
    <s v="CRA-W"/>
    <s v="-"/>
    <m/>
    <m/>
    <x v="0"/>
    <m/>
  </r>
  <r>
    <n v="700"/>
    <s v="Produit phytopharmaceutique autorisé en agriculture biologique"/>
    <s v="indicateur environnemental, produit phytopharmaceutique"/>
    <s v="pesticide, santé humaine"/>
    <s v="WHO specifications for pesticide"/>
    <m/>
    <m/>
    <s v="Actes de colloques"/>
    <s v="https://www.cra.wallonie.be/en/who-specifications-for-pesticide-2016"/>
    <n v="2016"/>
    <n v="1"/>
    <s v="Pigeon O."/>
    <x v="0"/>
    <s v="o.pigeon@cra.wallonie.be"/>
    <s v="CRA-W"/>
    <s v="-"/>
    <m/>
    <m/>
    <x v="0"/>
    <m/>
  </r>
  <r>
    <n v="701"/>
    <s v="Produit phytopharmaceutique autorisé en agriculture biologique"/>
    <s v="produit phytopharmaceutique"/>
    <s v="biocontrôle, pesticide"/>
    <s v="Annual CIPAC/FAO/WHO Belgian Report on the Quality Control of pesticide"/>
    <m/>
    <m/>
    <s v="Actes de colloques"/>
    <s v="https://www.cra.wallonie.be/fr/annual-cipacfaowho-belgian-report-on-the-quality-control-of-pesticide-2017"/>
    <n v="2017"/>
    <n v="1"/>
    <s v="Pigeon O."/>
    <x v="0"/>
    <s v="o.pigeon@cra.wallonie.be"/>
    <s v="CRA-W"/>
    <s v="Etienne-Thewissen F., Baes M."/>
    <m/>
    <m/>
    <x v="0"/>
    <m/>
  </r>
  <r>
    <n v="702"/>
    <s v="Utilisation de produit phytopharmaceutique"/>
    <s v="indicateur environnemental, produit phytopharmaceutique"/>
    <s v="analyse physico-chimique, culture expérimentale, pesticide, technique agricole"/>
    <s v="CIPAC Handbook O"/>
    <m/>
    <m/>
    <s v="Livres / Manuels"/>
    <s v="https://www.cra.wallonie.be/fr/cipac-method-mt-195-wash-resistance-index-of-lns-2017"/>
    <n v="2017"/>
    <n v="1"/>
    <s v="Pigeon O."/>
    <x v="0"/>
    <s v="o.pigeon@cra.wallonie.be"/>
    <s v="CRA-W"/>
    <s v="Müller M., Kozuki Y., Rodler M."/>
    <m/>
    <m/>
    <x v="0"/>
    <s v="ISBN 978-1-911009-14-6"/>
  </r>
  <r>
    <n v="703"/>
    <s v="Utilisation de produit phytopharmaceutique"/>
    <s v="résistance variétale"/>
    <s v="pesticide"/>
    <s v="Multi-residue method for determination of pesticide residues in potatoes by GC-NPD"/>
    <m/>
    <m/>
    <s v="Actes de colloques"/>
    <s v="https://www.cra.wallonie.be/fr/multi-residue-method-for-determination-of-pesticide-residues-in-potatoes-by-gc-npd-2005"/>
    <n v="2005"/>
    <n v="1"/>
    <s v="Pigeon O."/>
    <x v="0"/>
    <s v="o.pigeon@cra.wallonie.be"/>
    <s v="CRA-W"/>
    <s v="Ducat N., Demeulenaere J-L., Soete A., Somerhausen E."/>
    <m/>
    <s v="Pomme de terre"/>
    <x v="0"/>
    <m/>
  </r>
  <r>
    <n v="704"/>
    <s v="Législation"/>
    <s v="impact sur la santé, produit phytopharmaceutique"/>
    <s v="pesticide, santé humaine"/>
    <s v="Subjects from the 16th FAO/WHO JMPS Closed Meeting"/>
    <m/>
    <m/>
    <s v="Actes de colloques"/>
    <s v="https://www.cra.wallonie.be/fr/subjects-from-the-16th-faowho-jmps-closed-meeting-2017"/>
    <n v="2017"/>
    <n v="1"/>
    <s v="Pigeon O."/>
    <x v="0"/>
    <s v="o.pigeon@cra.wallonie.be"/>
    <s v="CRA-W"/>
    <s v="Müller M."/>
    <m/>
    <m/>
    <x v="0"/>
    <m/>
  </r>
  <r>
    <n v="705"/>
    <s v="Législation"/>
    <s v="impact sur la santé, produit phytopharmaceutique"/>
    <s v="pesticide, santé humaine"/>
    <s v="Subjects from the 17th Joint FAO/WHO Closed Joint Meeting on Pesticide Specifications"/>
    <m/>
    <m/>
    <s v="Actes de colloques"/>
    <s v="https://www.cra.wallonie.be/fr/subjects-from-the-17th-joint-faowho-closed-joint-meeting-on-pesticide-specifications-2018"/>
    <n v="2018"/>
    <n v="1"/>
    <s v="Pigeon O."/>
    <x v="0"/>
    <s v="o.pigeon@cra.wallonie.be"/>
    <s v="CRA-W"/>
    <s v="Muller M."/>
    <m/>
    <m/>
    <x v="0"/>
    <m/>
  </r>
  <r>
    <n v="706"/>
    <s v="Santé: toxicologie, protection des utilisateurs, consommateurs, riverains"/>
    <s v="diagnostic, impact sur la santé, produit phytopharmaceutique"/>
    <s v="impact socio-économique, pollution chimique, toxicité"/>
    <s v="Assessment of children’s exposure to currently used pesticide in wallonia, Belgium"/>
    <m/>
    <s v="Caractériser l'exposition aux pesticide chez les enfants en wallonie"/>
    <s v="Articles"/>
    <s v="https://reader.elsevier.com/reader/sd/pii/S0378427420301296?token=33A4EEF5E5E5D4D8BA9CB56F71D8128C7F0F3DA09909C8C9705A5C82F56EB9CEBE0BE4DAF0DBE858AC9B8B790E52D547&amp;originRegion=eu-west-1&amp;originCreation=20210707142508"/>
    <n v="2020"/>
    <m/>
    <s v="Pirard C."/>
    <x v="54"/>
    <m/>
    <m/>
    <s v="Remy S., Giusti A., Champon L., Charlier C."/>
    <s v="Wallonie - ISSeP"/>
    <m/>
    <x v="5"/>
    <m/>
  </r>
  <r>
    <n v="707"/>
    <s v="Santé: toxicologie, protection des utilisateurs, consommateurs, riverains"/>
    <s v="impact sur la santé"/>
    <s v="santé humaine"/>
    <s v="A patient-centric next generation global IT solution for biotech organisations Solution IT globale de nouvelle génération, centrée sur le patient, à destination du secteur des biotechnologies"/>
    <s v="BioCloud4.0"/>
    <s v="Mise au point d’un système de gestion IT de mise en culture des cellules souches en salle blanche dans le cadre des thérapies géniques."/>
    <s v="Projet"/>
    <s v="https://www.issep.be/wp-content/uploads/Projet-BioCLoud.pdf"/>
    <n v="2016"/>
    <n v="3"/>
    <s v="Pirard W."/>
    <x v="5"/>
    <s v="w.pirard@issep.be"/>
    <s v="Sapristic International SA, BiiON SA, JUMO Automation SPRL, Signal Engineering and Electronics SPRL, MaSTherCell SA, Novadip Biosciences SA, Université Catholique de Louvain, Université de Mons"/>
    <m/>
    <s v="Wallonie - BioWin"/>
    <m/>
    <x v="7"/>
    <m/>
  </r>
  <r>
    <n v="708"/>
    <s v="Utilisation de produit phytopharmaceutique"/>
    <s v="impact sur la santé, indicateur environnemental, OAD"/>
    <s v="pesticide"/>
    <s v="Calcul d’indicateurs de risques liés à l’utilisation de produits phytosanitaires. Etude préliminaire : détermination du niveau d’utilisation de pesticide en Région Wallonne - Etude CERVA"/>
    <m/>
    <s v="Pesticide risk assessment in the Walloon Region, To Obtain the pesticide use distribution among pesticide categories  and users inside agricultural regions and river sub-basins. "/>
    <s v="Rapports"/>
    <s v="https://www.corder.be/fr/node/189"/>
    <n v="2005"/>
    <n v="1"/>
    <s v="Pissard A."/>
    <x v="0"/>
    <s v="a.pissard@cra.wallonie.be"/>
    <s v="Centre d'Etude et de Recherches Vétérinaires et Agrochimiques"/>
    <s v="Van Bol V., Piñeros Garcet J. D., Harcz P., Pussemier L."/>
    <s v="Wallonie - SPW - DGARNE"/>
    <m/>
    <x v="13"/>
    <m/>
  </r>
  <r>
    <n v="709"/>
    <s v="Recherche fondamentale"/>
    <s v="encadrement scientifique et technique"/>
    <s v="agrochimie, analyse biologique, culture"/>
    <s v="Determination of total phenolic compound content and antioxidant activity in cherry species and cultivar"/>
    <m/>
    <s v="Analyze the total phenolic compound (TPC) content and the antioxidant capacity (AC) of a large range of cultivar using the same methodology in one laboratory, and determine the possible relationship between agronomic characteristics and AC. "/>
    <s v="Articles"/>
    <s v="https://content.iospress.com/articles/journal-of-berry-research/jbr109"/>
    <n v="2016"/>
    <n v="1"/>
    <s v="Pissard A."/>
    <x v="0"/>
    <s v="a.pissard@cra.wallonie.be"/>
    <s v="CRA-W, CEDEVIT asbl, CREDEC Université de Liège"/>
    <s v="Lateur M., Baeten V., Magein H., Dupont P., Tabart J., Pincemail J., Kevers C. "/>
    <m/>
    <s v="Cerise"/>
    <x v="0"/>
    <m/>
  </r>
  <r>
    <n v="710"/>
    <s v="Industrie agroalimentaire (production, rendement, déchet) "/>
    <s v="encadrement scientifique et technique"/>
    <s v="agrochimie, qualité nutritionnelle, spectroscopie"/>
    <s v="Non-destructive measurement of vitamin C, total polyphenol and sugar content in apples using near infrared spectroscopy (NIRS)"/>
    <m/>
    <s v="Evaluate the potential of near‐infrared (NIR) spectroscopy as a rapid and non‐destructive method to determine the sugar, vitamin C and total polyphenol content in apples"/>
    <s v="Articles"/>
    <s v="https://onlinelibrary.wiley.com/doi/full/10.1002/jsfa.5779"/>
    <n v="2013"/>
    <n v="1"/>
    <s v="Pissard A."/>
    <x v="0"/>
    <s v="a.pissard@cra.wallonie.be"/>
    <s v="CRA-W"/>
    <s v="Fernandez Pierna J. A., Baeten V., Sinnaeve G., Lognay G., Mouteau A., Dupont P., Rondia A., Lateur M."/>
    <m/>
    <s v="Pommiers"/>
    <x v="0"/>
    <m/>
  </r>
  <r>
    <n v="711"/>
    <s v="Ingénierie agricole, développement d’outils"/>
    <s v="encadrement scientifique et technique"/>
    <s v="agrochimie, spectroscopie"/>
    <s v="Use of NIR spectroscopy on fresh apples to determine the phenolic compounds and dry matter content in peel and flesh"/>
    <m/>
    <s v="Rapid and non-destructive determination of nutritional parameters (  the phenolic compounds and dry matter content)"/>
    <s v="Articles"/>
    <s v="https://popups.uliege.be/1780-4507/index.php?id=16241"/>
    <n v="2018"/>
    <n v="1"/>
    <s v="Pissard A."/>
    <x v="0"/>
    <s v="a.pissard@cra.wallonie.be"/>
    <s v="CRA-W"/>
    <s v="Baeten V., Dardenne P., Dupont P., Lateur M."/>
    <m/>
    <s v="Pommiers"/>
    <x v="0"/>
    <m/>
  </r>
  <r>
    <n v="712"/>
    <s v="Industrie agroalimentaire (production, rendement, déchet) "/>
    <s v="encadrement scientifique et technique"/>
    <s v="culture, qualité nutritionnelle, spectroscopie"/>
    <s v="Classical and NIR measurements of the quality and nutritional parameters of apples: a methodological study of intra-fruit variability"/>
    <m/>
    <s v="Etudiée la variabilité intra-fruit des variétés de pommes en termes de paramètres de qualité (contenu en sucre, polyphénols totaux et vitamine C)"/>
    <s v="Articles"/>
    <s v="https://www.cra.wallonie.be/fr/classical-and-nir-measurements-of-the-quality-and-nutritional-parameters-of-apples-a-methodological-study-of-intra-fruit-variability-2012"/>
    <n v="2012"/>
    <n v="1"/>
    <s v="Pissard A."/>
    <x v="0"/>
    <s v="a.pissard@cra.wallonie.be"/>
    <s v="CRA-W"/>
    <s v="Baeten V., Romnée J., Dupont P., Mouteau A., Lateur M."/>
    <m/>
    <s v="Pommiers"/>
    <x v="0"/>
    <m/>
  </r>
  <r>
    <n v="713"/>
    <s v="Industrie agroalimentaire (production, rendement, déchet) "/>
    <s v="encadrement scientifique et technique"/>
    <s v="agrochimie, production agricole, spectroscopie"/>
    <s v="Recherche et expérimentations pour optimiser la date de cueillette et limiter les pertes de fruits après récolte. Que fait le CRA-W ?"/>
    <m/>
    <s v="évaluation de méthodes de conservation des fruits en module Janny MT à atmosphère contrôlée; évaluation de l’efficacité de traitements de protection à base de substances d’origine naturelle appliqués en verger; la recherche de méthodes innovantes et non destructives par spectroscopie NIR permettant d’optimiser la date de récolte."/>
    <s v="Actes de colloques"/>
    <s v="https://www.cra.wallonie.be/fr/recherche-et-experimentations-pour-optimiser-la-date-de-cueillette-et-limiter-les-pertes-de-fruits-apres-recolte-que-fait-le-cra-w-2018"/>
    <n v="2018"/>
    <n v="1"/>
    <s v="Pissard A."/>
    <x v="0"/>
    <s v="a.pissard@cra.wallonie.be"/>
    <s v="CRA-W"/>
    <s v="Jamar L., Baeten V., Lateur M."/>
    <m/>
    <m/>
    <x v="0"/>
    <m/>
  </r>
  <r>
    <n v="714"/>
    <s v="Industrie agroalimentaire (production, rendement, déchet) "/>
    <s v="qualité de l'eau"/>
    <s v="agrochimie, culture, spectroscopie"/>
    <s v="Use of NIR Spectroscopy in an Apple Breeding Program for Quality and Nutritional Parameters"/>
    <m/>
    <s v="Create and select new apple cultivar pressenting a differentiated quality (high antiooxidant content combined with scab tolerence and high fruit quality)"/>
    <s v="Livres / Manuels"/>
    <s v="https://www.cra.wallonie.be/fr/use-of-nir-spectroscopy-in-an-apple-breeding-program-for-quality-and-nutritional-parameters-2013"/>
    <n v="2013"/>
    <n v="1"/>
    <s v="Pissard A."/>
    <x v="0"/>
    <s v="a.pissard@cra.wallonie.be"/>
    <s v="CRA-W"/>
    <s v="Bastiaanse H., Baeten V., Sinnaeve G., Romnée J. M., Dupont P., Mouteau A., Lateur M. "/>
    <m/>
    <s v="Pommiers"/>
    <x v="0"/>
    <m/>
  </r>
  <r>
    <n v="715"/>
    <s v="Industrie agroalimentaire (production, rendement, déchet) "/>
    <s v="encadrement scientifique et technique"/>
    <s v="agrochimie, culture, spectroscopie"/>
    <s v="Use of NIR spectroscopy to determine the polyphenol content in peel and flesh of apple cultivar."/>
    <m/>
    <m/>
    <s v="Actes de colloques"/>
    <s v="https://www.cra.wallonie.be/fr/use-of-nir-spectroscopy-to-determine-the-polyphenol-content-in-peel-and-flesh-of-apple-cultivar-2013"/>
    <n v="2013"/>
    <n v="1"/>
    <s v="Pissard A."/>
    <x v="0"/>
    <s v="a.pissard@cra.wallonie.be"/>
    <s v="CRA-W"/>
    <s v="Baeten V., Dardenne P., Pompeu D., Mouteau A., Dupont P., Lateur M."/>
    <m/>
    <s v="Pommiers"/>
    <x v="0"/>
    <m/>
  </r>
  <r>
    <n v="716"/>
    <s v="Ingénierie agricole, développement d’outils"/>
    <s v="diagnostic, encadrement scientifique et technique"/>
    <s v="agrochimie, analyse physico-chimique, spectroscopie"/>
    <s v="Characterization and discrimination of phenolic compounds using Fourier transform Raman spectroscopy and chemometric tools"/>
    <m/>
    <s v="Caractériser et discriminer quatre familles de composés phénoliques par la spectroscopie Raman couplée à des outils chimiométriques"/>
    <s v="Articles"/>
    <s v="https://www.cra.wallonie.be/en/characterization-and-discrimination-of-phenolic-compounds-using-fourier-transform-raman-spectroscopy-and-chemometric-tools-2018"/>
    <n v="2018"/>
    <n v="1"/>
    <s v="Pompeu D."/>
    <x v="0"/>
    <m/>
    <s v="CRA-W"/>
    <s v="Larondelle Y., Rogez H., Abbas O., Fernandez Pierna J. A., Baeten V."/>
    <m/>
    <m/>
    <x v="0"/>
    <s v="_x0009_https://doi.org/10.25518/1780-4507.16270"/>
  </r>
  <r>
    <n v="717"/>
    <s v="Technique de lutte alternative"/>
    <s v="résistance variétale"/>
    <s v="cultivar, culture, protection des cultures, résistance, ressource génétique"/>
    <s v="Fruit tree genetic resources and disease resistance"/>
    <m/>
    <s v="Evaluation de la susceptibilité de certains vieux cultivar d'arbres fruitiers à différentes maladies"/>
    <s v="Articles"/>
    <s v="https://www.cra.wallonie.be/fr/fruit-tree-genetic-resources-and-disease-resistance-1998"/>
    <n v="1998"/>
    <n v="1"/>
    <s v="Populer C."/>
    <x v="0"/>
    <m/>
    <s v="CRA-W"/>
    <s v="Lateur M., Wagemans C."/>
    <m/>
    <s v="Arbre fruitier"/>
    <x v="0"/>
    <m/>
  </r>
  <r>
    <n v="718"/>
    <s v="Technique de lutte alternative"/>
    <s v="résistance variétale"/>
    <s v="cultivar, culture, protection des cultures"/>
    <s v="Old cultivar of fruit trees and disease resistance: behaviour of FGR apple and plum cultivar recommended to nursery growers"/>
    <m/>
    <s v="Screening de variétés pour resistance "/>
    <s v="Articles"/>
    <s v="https://www.cra.wallonie.be/fr/old-cultivar-of-fruit-trees-and-disease-resistance-behaviour-of-fgr-apple-and-plum-cultivar-recommended-to-nursery-growers-1990"/>
    <n v="1990"/>
    <n v="1"/>
    <s v="Populer C."/>
    <x v="0"/>
    <m/>
    <s v="CRA-W"/>
    <s v="Lateur M."/>
    <m/>
    <s v="Pommiers et Pruniers"/>
    <x v="0"/>
    <m/>
  </r>
  <r>
    <n v="719"/>
    <s v="Ingénierie agricole, développement d’outils"/>
    <s v="encadrement scientifique et technique"/>
    <s v="ressource en eau, technique agricole"/>
    <s v="Transfer of INNOvative techniques for sustainable Water use in FERtigated crops"/>
    <s v="FERTINNOWA "/>
    <s v="To optimize the efficiency of water and nutrient use and thereby reduce the impact on the environment."/>
    <s v="Projet"/>
    <s v="https://ec.europa.eu/eip/agriculture/en/find-connect/projects/transfer-innovative-techniques-sustainable-water"/>
    <n v="2016"/>
    <n v="2"/>
    <s v="Proefstation voor de Groenteteelt (PSKW)"/>
    <x v="55"/>
    <s v="info@proefstation.be"/>
    <s v="PSKW, PCS VZW, Association Provencale de Recherche et d'Experimentation Legumiere"/>
    <m/>
    <s v="CE - Horizon 2020"/>
    <m/>
    <x v="2"/>
    <m/>
  </r>
  <r>
    <n v="720"/>
    <s v="Sol et fertilisation : pollution, gestion, qualité, fertilisation, altération"/>
    <s v="encadrement scientifique et technique, méthode alternative, protection biologique"/>
    <s v="biocontrôle, gestion des sols, gestion durable, indicateur"/>
    <s v="Développement d'indicateurs de la qualité biologique et du carbone organique du sol pour l'évaluation de l'état des sols agricoles en Wallonie"/>
    <s v="CARBIOSOL"/>
    <s v="étude de nouveau indicateurs (fraction de carbone et indicateurs biologiques) et par l'évaluation de leurs capacité à mesurer la qualité des sols agricoles en wallonie"/>
    <s v="Projet"/>
    <s v="https://sol.environnement.wallonie.be/files/Document/Guides/192063-SPW-VOLUME%20CARBIOSOL.pdf"/>
    <n v="2013"/>
    <n v="6"/>
    <s v="Quentin V."/>
    <x v="10"/>
    <m/>
    <s v="Laboratoire d'écologie végétale et microbienne - Université de liège, ELI - Université Catholique de Louvain"/>
    <s v="Chartin C., Krüger I., Wesemael B. V., Carnol M."/>
    <s v="Wallonie - SPW - DGO3"/>
    <m/>
    <x v="11"/>
    <m/>
  </r>
  <r>
    <n v="721"/>
    <s v="Ingénierie agricole, développement d’outils"/>
    <s v="agriculture biologique, encadrement scientifique et technique, essai variétal"/>
    <s v="culture expérimentale, protection des cultures"/>
    <s v="Premier essai de suivi d’une culture de betterave biologique par le CRA-W"/>
    <m/>
    <s v="Implantation et suivi d’une culture de betterave biologique à Rêves (2019) sur 11 ha avec deux systèmes de gestion des adventices "/>
    <s v="Projet"/>
    <s v="https://www.cra.wallonie.be/fr/la-recherche-en-agriculture-biologique-au-cra-w"/>
    <n v="2015"/>
    <n v="5"/>
    <s v="Rabier F."/>
    <x v="0"/>
    <s v="f.rabier@cra,wallonie.be"/>
    <s v="CRA-W"/>
    <s v="Limbourg Q."/>
    <s v="CE - Horizon 2020"/>
    <s v="Betterave"/>
    <x v="0"/>
    <m/>
  </r>
  <r>
    <n v="722"/>
    <s v="Technique de lutte alternative"/>
    <s v="agriculture biologique, agriculture conventionnelle, méthode alternative"/>
    <s v="gestion agricole, protection des cultures, technique agricole"/>
    <s v="DEMECA"/>
    <s v="DEMECA"/>
    <s v="Etude des techniques de désherbage mécanique en agriculture conventionnelle et biologique"/>
    <s v="Projet"/>
    <s v="https://filagri.be/wp-content/uploads/sites/2/2019/10/CdP_Plan-de-developpement_2018_cereales_alimentaires_juillet2019.pdf"/>
    <m/>
    <m/>
    <s v="Rabier F."/>
    <x v="0"/>
    <s v="f.rabier@cra,wallonie.be"/>
    <s v="CRA-W, ILVO"/>
    <m/>
    <m/>
    <m/>
    <x v="1"/>
    <m/>
  </r>
  <r>
    <n v="723"/>
    <s v="Ingénierie agricole, développement d’outils"/>
    <s v="détection, OAD"/>
    <s v="pollution chimique, suivi environnemental"/>
    <s v="DECiDE, a tool for assessing greenhouse gas emissions and energy consumption"/>
    <m/>
    <m/>
    <s v="Actes de colloques"/>
    <s v="https://www.cra.wallonie.be/fr/decide-a-tool-for-assessing-greenhouse-gas-emissions-and-energy-consumption-2015"/>
    <n v="2015"/>
    <n v="1"/>
    <s v="Rabier F."/>
    <x v="0"/>
    <s v="f.rabier@cra,wallonie.be"/>
    <s v="CRA-W"/>
    <s v="-"/>
    <m/>
    <m/>
    <x v="0"/>
    <m/>
  </r>
  <r>
    <n v="724"/>
    <s v="Ingénierie agricole, développement d’outils"/>
    <s v="essai variétal, fertilisation, méthode alternative, protection phytosanitaire, résistance variétale"/>
    <s v="croissance des plantes, cultivar, gestion agricole, gestion durable, technique agricole"/>
    <s v="Patat'Up : Vers la production d'une pomme de terre bas intrants"/>
    <s v="Patat'Up"/>
    <s v="Recherche de pratiques culturales innovantes et de variétés de pommes de terres robustes adaptées à notre région"/>
    <s v="Projet"/>
    <s v="https://www.cra.wallonie.be/fr/patatup"/>
    <n v="2022"/>
    <m/>
    <s v="Rabier F."/>
    <x v="0"/>
    <s v="f.rabier@cra,wallonie.be"/>
    <m/>
    <m/>
    <s v="Wallonie - Get up Wallonia"/>
    <s v="pomme de terre"/>
    <x v="0"/>
    <m/>
  </r>
  <r>
    <n v="725"/>
    <s v="Produit phytopharmaceutique autorisé en agriculture biologique"/>
    <s v="essai variétal, produit phytopharmaceutique, protection phytosanitaire"/>
    <s v="culture expérimentale, pesticide"/>
    <s v="Method Extension of Existing CIPAC Method for Pyriproxyfen And Alpha-Cypermethrin In Long Lasting Insecticidal Net - Royal guard."/>
    <m/>
    <m/>
    <s v="Actes de colloques"/>
    <s v="https://www.cra.wallonie.be/fr/method-extension-of-existing-cipac-method-for-pyriproxyfen-and-alpha-cypermethrin-in-long-lasting-insecticidal-net-royal-guard-2017"/>
    <n v="2017"/>
    <n v="1"/>
    <s v="Ramesh A."/>
    <x v="0"/>
    <m/>
    <s v="CRA-W"/>
    <s v="Pigeon O."/>
    <m/>
    <m/>
    <x v="0"/>
    <m/>
  </r>
  <r>
    <n v="726"/>
    <s v="Industrie agroalimentaire (production, rendement, déchet) "/>
    <s v="encadrement scientifique et technique, transformation des résidus"/>
    <s v="agroalimentaire, gestion des déchets, technique agricole, territoire transfrontalier"/>
    <s v="ValBran"/>
    <s v="ValBran"/>
    <s v="Développer de nouvelles voies de valorisation du son de blé, pour la production de molécules tensio-actives à haute valeur ajoutée"/>
    <s v="Projet"/>
    <s v="https://www.valbran.eu/fr/"/>
    <n v="2017"/>
    <n v="4"/>
    <s v="Rémond C."/>
    <x v="1"/>
    <s v="caroline.remond@univ-reims.fr"/>
    <s v="Université de Reims Champagne Ardenne, GEC - Upicardie - Fr, laboratoire de Biophysique moléculaire aux Interfaces-Gembloux Agro Bio-Tech - Université de Liège, ValBiom asbl, Inagro, VITO, IAR - Fr, CATALISTI, GreenWin, European Regional Development Fund, Grand Est Alsace Champagne-Ardenne Lorraine, Wallonie, West - Vlaanderen"/>
    <s v="Géradon C."/>
    <s v="CE - FEDER - INTERREG - FWVL"/>
    <s v="Céréales"/>
    <x v="9"/>
    <m/>
  </r>
  <r>
    <n v="727"/>
    <s v="Santé: toxicologie, protection des utilisateurs, consommateurs, riverains"/>
    <s v="impact sur la santé, indicateur environnemental, produit phytopharmaceutique"/>
    <s v="bioinformatique, pesticide, santé humaine"/>
    <s v="Biomonitoring de référence des pesticide"/>
    <s v="BIOPEST"/>
    <s v="Obtenir des données de référence sur l’exposition aux pesticide de la population générale et de publics cibles (agriculteurs)"/>
    <s v="Projet"/>
    <s v="https://www.issep.be/wp-content/uploads/Projet-BIOPEST.pdf"/>
    <n v="2018"/>
    <n v="2"/>
    <s v="Remy S."/>
    <x v="5"/>
    <s v="s.remy@issep.be"/>
    <s v="ISSeP, SPW Agriculture ressource naturelle et Environnement, CRA-W, CRPHYTO - CORDER asbl, PreventAgri, Université de Liège"/>
    <m/>
    <s v="Fonds Moerman"/>
    <m/>
    <x v="7"/>
    <s v="-"/>
  </r>
  <r>
    <n v="728"/>
    <s v="Sol et fertilisation : pollution, gestion, qualité, fertilisation, altération"/>
    <s v="indicateur environnemental"/>
    <s v="bioinformatique, pesticide"/>
    <s v="BMH-WAL : Biomonitoring humain wallon"/>
    <s v="BMH-WAL"/>
    <s v="déterminer les niveaux d’imprégnation de la population wallonne aux diverses substances chimiques présentes dans l’environnement."/>
    <s v="Projet"/>
    <s v="https://www.issep.be/biomonitoring/"/>
    <n v="2005"/>
    <n v="13"/>
    <s v="Remy S."/>
    <x v="5"/>
    <s v="biomonitoring@issep.be"/>
    <s v="ISSeP, Service de Toxicologie clinique - CHU - Liège, Louvain Center for Toxicology and Applied Pharamcology - Université Catholique de Louvain, SCIENSANO "/>
    <s v="Maggi P., Ruthy  I., Jacques A., Pirard C., Charlier C., Ruttens A."/>
    <s v="Wallonie"/>
    <m/>
    <x v="7"/>
    <m/>
  </r>
  <r>
    <n v="729"/>
    <s v="Santé: toxicologie, protection des utilisateurs, consommateurs, riverains"/>
    <s v="impact sur la santé, qualité de l'air"/>
    <s v="pollution chimique, santé humaine, toxicité"/>
    <s v="Assessment of changing conditions, environmental policies, time activities, exposure and disease"/>
    <s v="ACCEPTED"/>
    <s v="Déterminer l’impact de la pollution atmosphérique sur certaines parties de la population"/>
    <s v="Projet"/>
    <s v="https://www.issep.be/accepted/"/>
    <m/>
    <s v="3 (36 mois)"/>
    <s v="Remy S."/>
    <x v="5"/>
    <s v="s.remy@issep.be"/>
    <s v="Umea U, SMHI, City of Stockholm, U Hasselt, RMI, U Augsburg, CNRS, INSERM, CSTB, AIRPARIF, ISSeP"/>
    <s v="Bergmans B."/>
    <m/>
    <m/>
    <x v="7"/>
    <m/>
  </r>
  <r>
    <n v="730"/>
    <s v="Utilisation de produit phytopharmaceutique"/>
    <s v="produit phytopharmaceutique"/>
    <s v="pesticide, réduction"/>
    <s v="Programme wallon de réduction des pesticide"/>
    <s v="PWRP I"/>
    <s v="Utilisation des pesticide compatible avec le développement durable en réduisant les risques et les effets des pesticide sur la santé humaine et sur l’environnement, encourager le recours à la lutte intégrée contre les ennemis des cultures et à des méthodes ou techniques de substitution"/>
    <s v="Rapports"/>
    <s v="https://agriculture.wallonie.be/documents/20182/37931/20130122_Enqu%C3%AAte+pesticide_A4+FR_Interieur_PRINT.pdf/2e9b2a16-c414-4a3c-9170-45f69a46653f"/>
    <n v="2013"/>
    <n v="5"/>
    <s v="Renard J."/>
    <x v="56"/>
    <m/>
    <s v="SPW, SPF Santé publique Sécurité de la chaîne alimentaire et Environnement, CRPHYTO - CORDER asbl, Adalia asbl, EcoConso asbl, Cellule permanente environnement - santé, Centre Anti-Poisons, ISSeP, Protectis - SPGE, NaturaWal asbl, PreventAgri, Agence Fédérale pour la Sécurité de la Chaîne Alimentaire, Zonder is gezonder, VELT, Institut bruxellois pour gestion de l’environnement, PROTECT'eau asbl, Natagora asbl, Nature &amp; Progrès asbl, CRA-W, Pôle de gestion différenciée des espaces verts, Fédération des Jeunes Agriculteurs, Phytofar asbl"/>
    <s v="Delvaux C., Ledieu F., Willems W., Van Bol V., Gosselin P., Godeaux D.,Popescu C., Charlier G., Limbourg Q., Klinkenberg H., Brahy V., Nadin P., Poismans R., Delaunois P., "/>
    <s v="Wallonie"/>
    <m/>
    <x v="8"/>
    <m/>
  </r>
  <r>
    <n v="731"/>
    <s v="Ingénierie agricole, développement d’outils"/>
    <s v="encadrement scientifique et technique, essai variétal, protection phytosanitaire"/>
    <s v="culture, protection des cultures"/>
    <s v="ELIcitor synTHEtic biology"/>
    <s v="ELITHE"/>
    <s v="Propose une innovation de rupture par la mise au point du premier éliciteur biobasé pour la culture du blé"/>
    <s v="ASBL"/>
    <s v="https://researchportal.unamur.be/fr/projects/elicitor-synthetic-biology"/>
    <n v="2021"/>
    <n v="4"/>
    <s v="Renzi F."/>
    <x v="19"/>
    <m/>
    <s v="NARILIS - Université de Namur"/>
    <m/>
    <s v="Wallonie"/>
    <s v="Céréales"/>
    <x v="11"/>
    <m/>
  </r>
  <r>
    <n v="732"/>
    <s v="Gestion intégrée et durable des ressources naturelles"/>
    <s v="encadrement scientifique et technique"/>
    <s v="technique agricole, territoire transfrontalier"/>
    <s v="territoire transfrontalier"/>
    <s v="ARDENNE CYCLO"/>
    <s v="Valoriser et développer de manière innovante, créative et durable le patrimoine transfrontalier via le tourisme"/>
    <s v="Projet"/>
    <s v="https://www.interreg-fwvl.eu/fr/ardenne-cyclo"/>
    <n v="2018"/>
    <n v="4"/>
    <s v="Robert A."/>
    <x v="57"/>
    <m/>
    <s v="Commune de Beauraing, SPW routes et bâtiments, Département du réseau de Namur et Luxembourg - SPW, Commune de Wellin, Commune de Bièvre, Commune de Gedinne, Commune de Vresse-sur-Semois, Communauté de communes Meuse et Semoy - fr, SPW mobilité et voies hydrauliques, Communauté de Communes des Portes du Luxembourg - fr, BEP Namur, Conseil Départemental des Ardennes - fr, Commune de Daverdisse, Fédération touristique de la Province de Namur, GEIE Destination Ardenne, Communauté de Communes des Portes de France, Comité Régional du Tourisme de Champagne-Ardenne, Fédération Touristique du Luxembourg Belge, IDETA, Agence de Développement Touristique des Ardennes, Agence de Développement Local de Bièvre et Vresse-sur-Semois, Agence Régionale du Tourisme Grand-Est - fr"/>
    <m/>
    <s v="CE - FEDER - INTERREG - FWVL"/>
    <m/>
    <x v="2"/>
    <m/>
  </r>
  <r>
    <n v="733"/>
    <s v="Industrie agroalimentaire (production, rendement, déchet) "/>
    <s v="encadrement scientifique et technique"/>
    <s v="bioinformatique, protection des cultures, spectroscopie"/>
    <s v="Chemometric non-targeted analysis for detection of soybean meal adulteration by near infrared spectroscopy"/>
    <m/>
    <m/>
    <s v="Articles"/>
    <s v="https://www.cra.wallonie.be/en/chemometric-non-targeted-analysis-for-detection-of-soybean-meal-adulteration-by-near-infrared-spectroscopy"/>
    <n v="2020"/>
    <n v="1"/>
    <s v="Rodionova O. Ye."/>
    <x v="0"/>
    <m/>
    <s v="CRA-W"/>
    <s v="Fernandez Pierna J. A., Baeten V., Pomerantsev A. L."/>
    <m/>
    <m/>
    <x v="0"/>
    <s v="https://doi.org/10.1016/j.foodcont.2020.107459"/>
  </r>
  <r>
    <n v="734"/>
    <s v="Utilisation de produit phytopharmaceutique"/>
    <s v="fertilisation, produit phytopharmaceutique"/>
    <s v="gestion des sols, pesticide"/>
    <s v="Information sur les achats de fertilisants minéraux"/>
    <s v="FERTIMIN"/>
    <s v="Afin de contrôler le respect du PGDA, obtention, via les grossistes -négociants en engrais, d'informations fiables et individualisées sur les achats de fertilisants minéraux par les agriculteurs "/>
    <s v="Projet"/>
    <s v="http://eau.wallonie.be/mes/0710.pdf"/>
    <m/>
    <m/>
    <s v="Roisin C."/>
    <x v="17"/>
    <m/>
    <s v="CRA-W, Katholieke Universiteit Leuven, Gembloux Agro Bio-Tech - Université de Liège"/>
    <m/>
    <m/>
    <m/>
    <x v="8"/>
    <m/>
  </r>
  <r>
    <n v="735"/>
    <s v="Utilisation de produit phytopharmaceutique"/>
    <s v="contrôle des maladies, pathologie végétale, résistance variétale"/>
    <s v="biocontrôle, protection des cultures"/>
    <s v="Effectiveness of paraffinic mineral oil, insecticides and vegetal oil to control Potato virus Y (PVY) spread in potato seeds multiplication fields"/>
    <m/>
    <s v="Lutter contre la propagation du virus Y de la pomme de terre (PVY)"/>
    <s v="Actes de colloques"/>
    <s v="https://www.cra.wallonie.be/fr/effectiveness-of-paraffinic-mineral-oil-insecticides-and-vegetal-oil-to-control-potato-virus-y-pvy-spread-in-potato-seeds-multiplication-fields-2008"/>
    <n v="2008"/>
    <n v="1"/>
    <s v="Rolot J."/>
    <x v="0"/>
    <m/>
    <s v="CRA-W"/>
    <s v="Seutin H., Deveux L."/>
    <m/>
    <s v="Pomme de terre"/>
    <x v="0"/>
    <m/>
  </r>
  <r>
    <n v="736"/>
    <s v="Ingénierie agricole, développement d’outils"/>
    <s v="agriculture conventionnelle, production commerciale"/>
    <s v="culture in vitro, production agricole"/>
    <s v="Les vitrotubercules, minitubercules et plantules font des petits"/>
    <m/>
    <s v=" Techniques de micropropagation in vitro de la pomme de terre pour la produc-tion de matériel initial destiné à alimen-ter la tête de la filière de  multiplication"/>
    <s v="Articles"/>
    <s v="https://www.cra.wallonie.be/fr/les-vitrotubercules-minitubercules-et-plantules-font-des-petits-2008"/>
    <n v="2008"/>
    <n v="1"/>
    <s v="Rolot J."/>
    <x v="0"/>
    <m/>
    <s v="CRA-W"/>
    <s v="Devos M., Roisin L."/>
    <m/>
    <m/>
    <x v="0"/>
    <m/>
  </r>
  <r>
    <n v="737"/>
    <s v="Contrôle des maladies, gestion des ravageurs"/>
    <s v="résistance variétale"/>
    <s v="analyse biologique, protection des cultures"/>
    <s v="Productions de plants de pommes de terre: l'observation d'une fréquence d'infection plus importante par le virus Y de la pomme de terre (PVY, Potato Virus Y) en Wallonie en 2005 n'est-elle pas le signe d'une évolution des souches vers des pathotypes dont"/>
    <m/>
    <m/>
    <s v="Articles"/>
    <s v="https://www.cra.wallonie.be/fr/productions-de-plants-de-pommes-de-terre-lobservation-dune-frequence-dinfection-plus-importante-par-le-virus-y-de-la-pomme-de-terre-pvy-potato-virus-y-en-wallonie-en-2005-nest-elle-pas-le-signe-dune-evolution-des-souches-vers-des-pathotypes-dont-2006"/>
    <n v="2006"/>
    <n v="1"/>
    <s v="Rolot J."/>
    <x v="0"/>
    <m/>
    <s v="CRA-W"/>
    <s v="Georges G., Deveux L."/>
    <m/>
    <s v="Pomme de terre"/>
    <x v="0"/>
    <m/>
  </r>
  <r>
    <n v="738"/>
    <s v="Eau : pollution, gestion, qualité, altération"/>
    <s v="qualité de l'eau"/>
    <s v="pollution chimique, ressource en eau"/>
    <s v="NANH2O"/>
    <s v="NANH2O"/>
    <s v="Elaboration d’un protocole de caractérisation des nanoparticules dans les eaux naturelles et étude du transfert des nanoparticules dans les aquifères."/>
    <s v="Projet"/>
    <s v="https://www.issep.be/wp-content/uploads/Projet-NANH2O.pdf"/>
    <n v="2015"/>
    <n v="3"/>
    <s v="Ronchi B."/>
    <x v="5"/>
    <s v="b.ronchi@issep.be"/>
    <s v="ISSeP, Université de Liège,  EWTS"/>
    <m/>
    <s v="Fonds Moerman"/>
    <m/>
    <x v="7"/>
    <s v="-"/>
  </r>
  <r>
    <n v="739"/>
    <s v="Biodiversité"/>
    <s v="agriculture biologique, pollinisateur"/>
    <s v="auxiliaire des cultures, suivi environnemental"/>
    <s v="Quelle est l’importance des abeilles sauvages dans un verger de production ?"/>
    <m/>
    <s v="Relever la présence des différentes espèces de guêpes et d’abeilles solitaires caulicoles, dont les osmies font partie, qui composent la faune des vergers étudiés, l’attractivité du modèle de nichoir utilisé détermine s’il est approprié à l’installation d’un système d’osmiculture, intégrer ou renforcer des populations de ces abeilles solitaires dans des vergers en déficience de pollinisateur sauvages."/>
    <s v="Projet"/>
    <s v="https://www.cra.wallonie.be/fr/la-recherche-en-agriculture-biologique-au-cra-w"/>
    <n v="2015"/>
    <n v="5"/>
    <s v="Rondia A."/>
    <x v="0"/>
    <s v="a.rondia@cra.wallonie.be"/>
    <s v="CRA-W"/>
    <s v="De Fays T., Guerriat P."/>
    <s v="CE - Horizon 2020"/>
    <m/>
    <x v="0"/>
    <m/>
  </r>
  <r>
    <n v="740"/>
    <s v="Biopesticide, biocontrôle, agriculture biologique"/>
    <s v="agriculture biologique, encadrement scientifique et technique, essai variétal"/>
    <s v="production agricole, résistance, sélection variétale"/>
    <s v="Quelles variétés de choux de Milan et de Bruxelles cultiver en agriculture biologique ?"/>
    <m/>
    <s v="Comparaison durant deux saisons de production, 2017-2018, le comportement de 8 variétés de choux de Milan et de 4 variétés de choux de Bruxelles en AB. Étude de l’impact de l’itinéraire technique, selon trois modalités, sur la qualité et les performances de la production. Ces trois modalités sont : (1) bâches plastiques non biodégradables, (2) désherbage mécanique et (3) couvert mulch (miscanthus)."/>
    <s v="Projet"/>
    <s v="https://www.cra.wallonie.be/fr/la-recherche-en-agriculture-biologique-au-cra-w"/>
    <n v="2015"/>
    <n v="5"/>
    <s v="Rondia A."/>
    <x v="0"/>
    <s v="a.rondia@cra.wallonie.be"/>
    <s v="CRA-W, CTH"/>
    <s v="Jamar L."/>
    <s v="CE - Horizon 2020"/>
    <s v="Choux de Milan &amp; Choux de Bruxelles"/>
    <x v="0"/>
    <m/>
  </r>
  <r>
    <n v="741"/>
    <s v="Biopesticide, biocontrôle, agriculture biologique"/>
    <s v="agriculture biologique, encadrement scientifique et technique"/>
    <s v="technique agricole"/>
    <s v="Quels sont les nouveaux porte-greffes adaptés aux critères de l’agriculture biologique ?"/>
    <m/>
    <s v="Comparer 12 SPG sur 7 variétés de pommes"/>
    <s v="Projet"/>
    <s v="https://www.cra.wallonie.be/fr/la-recherche-en-agriculture-biologique-au-cra-w"/>
    <n v="2015"/>
    <n v="5"/>
    <s v="Rondia A."/>
    <x v="0"/>
    <s v="a.rondia@cra.wallonie.be"/>
    <s v="CRA-W, CTIFL - fr"/>
    <s v="-"/>
    <s v="CE - Horizon 2020"/>
    <s v="Pommiers"/>
    <x v="0"/>
    <m/>
  </r>
  <r>
    <n v="742"/>
    <s v="Industrie agroalimentaire (production, rendement, déchet) "/>
    <s v="agriculture conventionnelle, production commerciale, transformation des résidus"/>
    <s v="agroalimentaire, culture, valorisation"/>
    <s v="Valorisation des sous-produits du procédé de transformation de la pomme de terre vers les industries de fermentation et la nutrition animale"/>
    <s v="Agroflowval"/>
    <s v="valoriser des matières organiques issues des eaux de procédé et résiduaires d’industries agro-alimentaires"/>
    <s v="Projet"/>
    <s v="https://www.wagralim.be/nos-projets-innovation/agroflowval/"/>
    <n v="2019"/>
    <n v="4"/>
    <s v="Rondia P."/>
    <x v="0"/>
    <s v="p.rondia@cra.wallonie.be"/>
    <s v="CRA-W, Lutosa SA, Artechno SA, Fermented Partner Product SA, CELABOR"/>
    <s v="El Mejdoub T."/>
    <s v="Wallonie"/>
    <s v="Pomme de terre"/>
    <x v="0"/>
    <m/>
  </r>
  <r>
    <n v="743"/>
    <s v="Communication"/>
    <s v="bonne pratique agricole"/>
    <s v="technique agricole"/>
    <s v="Webinaires Emploi et agriculture - projets interreg Agreen-Job &amp; Cowforme"/>
    <s v="interreg Agreen-Job &amp; Cowforme"/>
    <s v="Mieux connaître les besoins des exploitants pour une meilleure rencontre de l'offre et de la demande"/>
    <s v="Actes de colloques"/>
    <s v="https://www.cra.wallonie.be/fr/webinaires-emploi-et-agriculture?archive=true"/>
    <n v="2020"/>
    <n v="1"/>
    <s v="Rondia P."/>
    <x v="0"/>
    <s v="p.rondia@cra.wallonie.be"/>
    <s v="Interreg, ARDENES, West-Vlaandern, Wallonie"/>
    <s v="Hindlet E., Stoupy L."/>
    <m/>
    <m/>
    <x v="0"/>
    <m/>
  </r>
  <r>
    <n v="744"/>
    <s v="Sol et fertilisation : pollution, gestion, qualité, fertilisation, altération"/>
    <s v="diagnostic, encadrement scientifique et technique"/>
    <s v="agrochimie, gestion des sols, spectroscopie"/>
    <s v="Characterization of metallic trace elements in soils by portable X-ray fluorescence spectrometry"/>
    <m/>
    <m/>
    <s v="Actes de colloques"/>
    <s v="https://www.cra.wallonie.be/en/characterization-of-metallic-trace-elements-in-soils-by-portable-x-ray-fluorescence-spectrometry-2017"/>
    <n v="2017"/>
    <n v="1"/>
    <s v="Rosière C."/>
    <x v="0"/>
    <m/>
    <s v="CRA-W"/>
    <s v="Godin B., Liénard A., Colinet F."/>
    <m/>
    <m/>
    <x v="0"/>
    <m/>
  </r>
  <r>
    <n v="745"/>
    <s v="Ingénierie agricole, développement d’outils"/>
    <s v="OAD"/>
    <s v="bioinformatique, gestion agricole"/>
    <s v="la plateforme météo des OAD agricoles"/>
    <s v="AGROMET"/>
    <s v="La creation d'un réseau de stations virtuelles météorologies qui dispose de données à très heute résolution"/>
    <s v="Projet"/>
    <s v="https://www.cra.wallonie.be/fr/agromet"/>
    <n v="2017"/>
    <n v="4"/>
    <s v="Rosillon D."/>
    <x v="0"/>
    <s v="d.rosillon@cra.wallonie.be"/>
    <s v="CRA-W, Institut Royal Météorologique, Gembloux Agro Bio-Tech - Université de Liège, Université Catholique de Louvain, Interprovinciaal proefcentrum voor de aardappelteelt-PCA"/>
    <s v="Tricot C., Journée M., Dumont B., Bogaert P., Vanhaverbeke P."/>
    <s v="Wallonie - CRA-W"/>
    <m/>
    <x v="0"/>
    <m/>
  </r>
  <r>
    <n v="746"/>
    <s v="Encadrement, conseil, valorisation"/>
    <s v="encadrement scientifique et technique"/>
    <s v="suivi environnemental, télédétection spatiale"/>
    <s v="Promotion de l'Agrométéorologie en Wallonie"/>
    <s v="Pameseb"/>
    <s v="Gestion du réseau Pameseb, promouvoir l'agrométéorologie : la prise en compte, dans l'agriculture wallonne, des conditions climatiques mesurées au sein des parcelles"/>
    <s v="ASBL"/>
    <s v="https://www.pameseb.be/"/>
    <m/>
    <m/>
    <s v="Rosillon D."/>
    <x v="0"/>
    <s v="d.rosillon@cra.wallonie.be"/>
    <s v="Carah asbl, CRA-W, ISSeP, DAEA - SPW Agriculture ressource naturelle et Environnement, Université de Liège, Gembloux Agro Bio-Tech - Université de Liège, Unité Geru - Université Catholique de Louvain, GME Green Engineering, Unité FYMY - Université Catholique de Louvain, Unité EFFOR - Université Catholique de Louvain, New Farm Agriconsult Leuze, CMH"/>
    <s v="Poulet V."/>
    <m/>
    <m/>
    <x v="11"/>
    <m/>
  </r>
  <r>
    <n v="747"/>
    <s v="Gestion intégrée et durable des ressources naturelles"/>
    <s v="OAD"/>
    <s v="gestion agricole"/>
    <s v="ARDENNE MARKETING"/>
    <s v="ARDENNE MARKETING"/>
    <s v="Mettre en œuvre une stratégie marketing touristique multicanal basée sur des méthodes innovantes inspirées des nouvelles approches de marketing territoriales approuvées"/>
    <s v="Projet"/>
    <s v="https://www.interreg-fwvl.eu/fr/ardenne-marketing"/>
    <n v="2016"/>
    <n v="5"/>
    <s v="Rousseau F."/>
    <x v="49"/>
    <m/>
    <s v="FTPN, Agence de Développement Touristique des Ardennes, Pays de Famenne, IDELUX"/>
    <m/>
    <s v="CE - FEDER - INTERREG - FWVL"/>
    <m/>
    <x v="2"/>
    <m/>
  </r>
  <r>
    <n v="748"/>
    <s v="Eau : pollution, gestion, qualité, altération"/>
    <s v="qualité de l'eau"/>
    <s v="pollution chimique, ressource en eau"/>
    <s v="Recherche de perturbateurs endocriniens dans les eaux"/>
    <m/>
    <m/>
    <s v="Articles"/>
    <s v="https://www.cra.wallonie.be/fr/recherche-de-perturbateurs-endocriniens-dans-les-eaux-2018"/>
    <n v="2018"/>
    <n v="1"/>
    <s v="Rousseau G."/>
    <x v="0"/>
    <m/>
    <s v="CRA-W"/>
    <s v="-"/>
    <m/>
    <m/>
    <x v="0"/>
    <m/>
  </r>
  <r>
    <n v="749"/>
    <s v="Santé: toxicologie, protection des utilisateurs, consommateurs, riverains"/>
    <s v="impact sur la santé, produit phytopharmaceutique"/>
    <s v="impact, pesticide, santé humaine"/>
    <s v="PROPULPPP"/>
    <s v="PROPULPPP"/>
    <s v="Objectiver  l'exposition  des  populations  aux  pulvérisations  de produits   phytopharmaceutiques   en   Wallonie   et   recommander   des   mesures   de protection destinées à la limiter en bordure des champs traités"/>
    <s v="Projet"/>
    <s v="https://www.issep.be/propulppp/"/>
    <n v="2018"/>
    <n v="1"/>
    <s v="Ruthy I."/>
    <x v="5"/>
    <s v="i.ruthy@issep.be"/>
    <s v="Cellule Environnement - Santé - ISSeP, Cellule de Chimie Organique - ISSeP, Cellule Qualité de l’Air - ISSeP, CRA-W, Université de Liège"/>
    <s v="Herman J. L., Ducat N., Huyghebaert B., Villette D., Rousseau G., Verwijvel J., Michels H., Lambeau M., Fourmanoir S., Pigeon O."/>
    <s v="Wallonie"/>
    <m/>
    <x v="7"/>
    <s v="-"/>
  </r>
  <r>
    <n v="750"/>
    <s v="Santé: toxicologie, protection des utilisateurs, consommateurs, riverains"/>
    <s v="impact sur la santé, produit phytopharmaceutique"/>
    <s v="gestion durable, pesticide, santé humaine"/>
    <s v="Assessment of exposure to pesticide of residents living in the vicinity of treated fields"/>
    <m/>
    <m/>
    <s v="Actes de colloques"/>
    <s v="https://www.cra.wallonie.be/fr/assessment-of-exposure-to-pesticide-of-residents-living-in-the-vicinity-of-treated-fields-2019"/>
    <n v="2019"/>
    <n v="1"/>
    <s v="Ruthy I."/>
    <x v="5"/>
    <s v="i.ruthy@issep.be"/>
    <s v="CRA-W"/>
    <s v="Remy S., Frippiat C., Veschkens M., Huyghebaert B., Herman J., Pigeon O., Schiffers B."/>
    <m/>
    <m/>
    <x v="0"/>
    <m/>
  </r>
  <r>
    <n v="751"/>
    <s v="Santé: toxicologie, protection des utilisateurs, consommateurs, riverains"/>
    <s v="produit phytopharmaceutique"/>
    <s v="pesticide, santé humaine"/>
    <s v="Exposure assessment to pesticide in the vicinity of treated field: case study in school playgrounds and in private gardens"/>
    <m/>
    <m/>
    <s v="Actes de colloques"/>
    <s v="https://www.cra.wallonie.be/fr/exposure-assessment-to-pesticide-in-the-vicinity-of-treated-field-case-study-in-school-playgrounds-and-in-private-gardens-2019"/>
    <n v="2019"/>
    <n v="1"/>
    <s v="Ruthy I."/>
    <x v="5"/>
    <s v="i.ruthy@issep.be"/>
    <s v="CRA-W"/>
    <s v="Remy S., Frippiat C., Veschkens M., Herman J., Ducat N., Pigeon O., Huyghebaert B., Schiffers B."/>
    <m/>
    <m/>
    <x v="0"/>
    <m/>
  </r>
  <r>
    <n v="752"/>
    <s v="Air : pollution, gestion, qualité, altération"/>
    <s v="produit phytopharmaceutique, qualité de l'air"/>
    <s v="biocontrôle, pesticide, technique agricole"/>
    <s v="Mesures de pesticide dans l’air et dans les dépôts en bordure de champs lors d’opérations de pulvérisation"/>
    <m/>
    <m/>
    <s v="Actes de colloques"/>
    <s v="https://www.cra.wallonie.be/fr/mesures-de-pesticide-dans-lair-et-dans-les-depots-en-bordure-de-champs-lors-doperations-de-pulverisation-2019"/>
    <n v="2019"/>
    <n v="1"/>
    <s v="Ruthy I."/>
    <x v="5"/>
    <s v="i.ruthy@issep.be"/>
    <s v="CRA-W"/>
    <s v="Remy S., Mathieu V., Huyghebaert B., Herman J., Pigeon O., Schiffers B."/>
    <m/>
    <m/>
    <x v="0"/>
    <m/>
  </r>
  <r>
    <n v="753"/>
    <s v="Communication"/>
    <s v="essai variétal, lutte intégrée, OAD"/>
    <s v="production agricole, protection des cultures"/>
    <s v="INFO WPC (WAGENINGEN POTATO CENTRE) – déc 19_x000a_Réunion de juin 2019 chez Inagro à Beitem en Flandre occidentale - Projet Reskia"/>
    <m/>
    <m/>
    <s v="Projet - Articles"/>
    <s v="http://fiwap.be/documentation/info-wpc-wageningen-potato-centre-3/"/>
    <n v="2019"/>
    <m/>
    <s v="Ryckmans D."/>
    <x v="35"/>
    <m/>
    <s v="Wageningen Potato Centre, Inagro "/>
    <s v="Demeulemeester K., Dujardin F."/>
    <m/>
    <s v="Pomme de terre"/>
    <x v="15"/>
    <m/>
  </r>
  <r>
    <n v="754"/>
    <s v="Contrôle des maladies, gestion des ravageurs"/>
    <s v="impact sur la santé, produit phytopharmaceutique"/>
    <s v="culture, protection des cultures"/>
    <s v="La protection des plantes culture par culture – focus arboriculture"/>
    <m/>
    <m/>
    <s v="Articles"/>
    <s v="https://www.cra.wallonie.be/fr/la-protection-des-plantes-culture-par-culture-focus-arboriculture-2017"/>
    <n v="2017"/>
    <n v="1"/>
    <s v="Sallet P."/>
    <x v="0"/>
    <m/>
    <s v="CRA-W"/>
    <s v="Thiry P., Jamar L."/>
    <m/>
    <m/>
    <x v="0"/>
    <m/>
  </r>
  <r>
    <n v="755"/>
    <s v="Biodiversité"/>
    <s v="protection biologique"/>
    <s v="auxiliaire des cultures, ressource naturelle"/>
    <s v="III - Ecologie de la Forêt et de l'Arbre - Coléoptères, papillons et compagnie."/>
    <m/>
    <m/>
    <s v="Livres / Manuels"/>
    <s v="https://www.cra.wallonie.be/fr/iii-ecologie-de-la-foret-et-de-larbre-coleopteres-papillons-et-compagnie-2017"/>
    <n v="2017"/>
    <n v="1"/>
    <s v="San Martin G."/>
    <x v="0"/>
    <m/>
    <s v="CRA-W"/>
    <m/>
    <m/>
    <m/>
    <x v="0"/>
    <m/>
  </r>
  <r>
    <n v="756"/>
    <s v="Biodiversité"/>
    <s v="OAD"/>
    <s v="gestion des ressources"/>
    <s v="Reconciling expert judgement and habitat suitability models as tools for guiding sampling of threatened specie"/>
    <m/>
    <m/>
    <s v="Articles"/>
    <s v="https://www.cra.wallonie.be/fr/reconciling-expert-judgement-and-habitat-suitability-models-as-tools-for-guiding-sampling-of-threatened-species-2015"/>
    <n v="2015"/>
    <n v="1"/>
    <s v="San Martin G."/>
    <x v="0"/>
    <m/>
    <s v="CRA-W"/>
    <s v="Aizpurua O., Cantu-Salazar L., Biver G., Brotons L., Titeux N."/>
    <m/>
    <m/>
    <x v="0"/>
    <m/>
  </r>
  <r>
    <n v="757"/>
    <s v="Technique de lutte alternative"/>
    <s v="résistance variétale"/>
    <s v="cultivar, protection des cultures, sélection variétale"/>
    <s v="Varieties of apple for biological production"/>
    <m/>
    <s v="listed the apple varieties for organic production"/>
    <s v="Articles"/>
    <s v="https://www.cra.wallonie.be/fr/varieties-of-apple-for-biological-production-2001"/>
    <n v="2001"/>
    <n v="1"/>
    <s v="Sansdrap A."/>
    <x v="0"/>
    <m/>
    <s v="CRA-W"/>
    <s v="Lateur M., Vercammen J., Truiden S., Warnier O."/>
    <m/>
    <s v="Pommiers"/>
    <x v="0"/>
    <m/>
  </r>
  <r>
    <n v="758"/>
    <s v="Ingénierie agricole, développement d’outils"/>
    <s v="bonne pratique agricole, encadrement scientifique et technique"/>
    <s v="gestion agricole, production agricole, sélection variétale, technique agricole"/>
    <s v="Agriculture de conservation, Colza Associé, Couvert Permanent et Semis Direct"/>
    <m/>
    <s v="Evaluation des pratiques Colza - Amélioration des performances, Optimisation et diminution des intrants, accompagnement des agriculteurs dans une démarche innovante"/>
    <s v="Documentaires"/>
    <s v="https://www.youtube.com/watch?v=x9FUcihuEgA&amp;ab_channel=GreenotecASBL"/>
    <n v="2012"/>
    <n v="7"/>
    <s v="Sauzet G."/>
    <x v="14"/>
    <m/>
    <s v="Terres Inovia - fr, Greenotec asbl"/>
    <m/>
    <m/>
    <m/>
    <x v="14"/>
    <m/>
  </r>
  <r>
    <n v="759"/>
    <s v="Eau : pollution, gestion, qualité, altération"/>
    <s v="OAD, qualité de l'eau"/>
    <s v="gestion agricole, gestion des ressources, ressource en eau"/>
    <s v="Ruissellement, Infiltration, Volatilisation, Erosion_x000a_Erosion"/>
    <s v="RIVE"/>
    <s v="Protéger les captages d’eau de la région de Limerlé pour assurer la continuité d’une distribution d’eau de qualité aux habitants"/>
    <s v="Projet"/>
    <s v="https://www.labo-sam.uliege.be/cms/c_5711410/fr/sam-rive"/>
    <n v="2019"/>
    <n v="2"/>
    <s v="Scheuren M."/>
    <x v="7"/>
    <s v="mscheuren@uliege.be"/>
    <s v="Université de Liège, Agra-Ost asbl, Commune d'Attert, Commune de Gouvy"/>
    <s v="-"/>
    <s v="Wallonie - SPGE"/>
    <m/>
    <x v="19"/>
    <m/>
  </r>
  <r>
    <n v="760"/>
    <s v="Utilisation de produit phytopharmaceutique"/>
    <s v="produit phytopharmaceutique"/>
    <s v="pollution chimique, ressource en eau"/>
    <s v="Environmentaly Optimised Sprayer"/>
    <s v="EOS"/>
    <s v="Compiler les informations pour le développement et la conception des pulvérisateurs afin de réduire les risques de contamination de l‘eau"/>
    <s v="Projet"/>
    <s v="https://protecteau.be/resources/shared/Phytos/Bonnes%20pratiques/TOPPS/EOS-handbook_fin15_3-2011.pdf"/>
    <n v="2009"/>
    <n v="2"/>
    <s v="Schmider F."/>
    <x v="58"/>
    <s v="manfred.roettele@betterdecisions.de"/>
    <s v="Université de Turin, Agro-ingénierie-it, Université Politecnica Catalunya-es, Julius Kühn Inst.-de, InHort-pl, Inst. Francais de vigne et du Vin - fr, Visavis-se, Danois Agric. Adisory Service-dk, Inagro, Landwirtschaftskammer-de, Syngenta, Bayer Cropscience, BASF, Amanzone-de, Caffini-it, ARAG-it"/>
    <s v="Mestdagh I., Balsari P., Marucco P., Doruchowski G., Joachim Wehmann H., Roettele M., Gil E., Codis S., Kramer H., Henning Petersen P., Nielson E., Garuti A., Caffini G., Kiefer S., Nolte M., Friebleben R., Wohlhauser R., Rutherford S. "/>
    <s v="CE - CropLife Europe"/>
    <m/>
    <x v="34"/>
    <m/>
  </r>
  <r>
    <n v="761"/>
    <s v="Sol et fertilisation : pollution, gestion, qualité, fertilisation, altération"/>
    <s v="méthode alternative, protection phytosanitaire"/>
    <s v="protection des cultures"/>
    <s v="Baiting of Phytophthora from forest soil: comparison of methods"/>
    <m/>
    <m/>
    <s v="Actes de colloques"/>
    <s v="https://www.cra.wallonie.be/fr/baiting-of-phytophthora-from-forest-soil-comparison-of-methods-2011"/>
    <n v="2011"/>
    <n v="1"/>
    <s v="Schmitz S."/>
    <x v="0"/>
    <m/>
    <s v="CRA-W"/>
    <s v="Helson M., Fauche F., Chandelier A. "/>
    <m/>
    <m/>
    <x v="0"/>
    <m/>
  </r>
  <r>
    <n v="762"/>
    <s v="Contrôle des maladies, gestion des ravageurs"/>
    <s v="détection"/>
    <s v="contrôle des ravageurs"/>
    <s v="First report of Neonectria neomacrospora on Abies grandis in Belgium"/>
    <m/>
    <m/>
    <s v="Articles"/>
    <s v="https://www.cra.wallonie.be/fr/first-report-of-neonectria-neomacrospora-on-abies-grandis-in-belgium-2017"/>
    <n v="2017"/>
    <n v="1"/>
    <s v="Schmitz S."/>
    <x v="0"/>
    <m/>
    <s v="CRA-W"/>
    <s v="Charlier A., Chandelier A."/>
    <m/>
    <s v="Sapin"/>
    <x v="0"/>
    <m/>
  </r>
  <r>
    <n v="763"/>
    <s v="Epidémiologie, phytopathologie"/>
    <s v="détection"/>
    <s v="contrôle des ravageurs"/>
    <s v="First report of Sirococcus tsugae causing shoot blight on Cedrus atlantica in Belgium"/>
    <m/>
    <m/>
    <s v="Articles"/>
    <s v="https://www.cra.wallonie.be/fr/first-report-of-sirococcus-tsugae-causing-shoot-blight-on-cedrus-atlantica-in-belgium-2018"/>
    <n v="2018"/>
    <n v="1"/>
    <s v="Schmitz S."/>
    <x v="0"/>
    <m/>
    <s v="CRA-W"/>
    <s v="Charlier A., Chandelier A."/>
    <m/>
    <s v="Cedrus atlantica"/>
    <x v="0"/>
    <m/>
  </r>
  <r>
    <n v="764"/>
    <s v="Recherche fondamentale"/>
    <s v="diagnostic, encadrement scientifique et technique, pathologie végétale, protection phytosanitaire"/>
    <s v="analyse physico-chimique, biocontrôle, contrôle des ravageurs, gestion agricole, protection des cultures"/>
    <s v="Laboratoire de diagnostic et d’identification des pathogènes et ravageurs des végétaux et établissement de collections biologiques de référence."/>
    <m/>
    <s v="diagnostic et identification des pathogènes et ravageurs des végétaux "/>
    <s v="Projet"/>
    <s v="https://www.cra.wallonie.be/fr/laboratoire-de-diagnostic-et-didentification-des-pathogenes-et-ravageurs-des-vegetaux-et-etablissement-de-collections-biologiques-de-reference"/>
    <n v="2017"/>
    <m/>
    <s v="Schmitz S."/>
    <x v="0"/>
    <s v="s.schmitz@cra.wallonie.be"/>
    <s v="CRA-W"/>
    <s v="Bultreys A., Henriet F., Chandelier A., Steyer S."/>
    <m/>
    <m/>
    <x v="0"/>
    <m/>
  </r>
  <r>
    <n v="765"/>
    <s v="Espace naturel"/>
    <s v="contrôle des maladies"/>
    <s v="contrôle des ravageurs"/>
    <s v="La maladie des bandes rouges, histoire d'une discrète progression dans les peuplements de pins noirs de Wallonie"/>
    <m/>
    <m/>
    <s v="Articles"/>
    <s v="https://www.cra.wallonie.be/fr/la-maladie-des-bandes-rouges-histoire-dune-discrete-progression-dans-les-peuplements-de-pins-noirs-de-wallonie-2017"/>
    <n v="2017"/>
    <n v="1"/>
    <s v="Schmitz S."/>
    <x v="0"/>
    <m/>
    <s v="CRA-W"/>
    <s v="Teng F., Charlier A., Delahaye L., Chandelier A."/>
    <m/>
    <s v="Pin noir"/>
    <x v="0"/>
    <m/>
  </r>
  <r>
    <n v="766"/>
    <s v="Espace naturel"/>
    <s v="contrôle des maladies"/>
    <s v="contrôle des ravageurs"/>
    <s v="Les maladies et ravageurs du douglas"/>
    <m/>
    <m/>
    <s v="Articles"/>
    <s v="https://www.cra.wallonie.be/fr/les-maladies-et-ravageurs-du-douglas-2017"/>
    <n v="2017"/>
    <n v="1"/>
    <s v="Schmitz S."/>
    <x v="0"/>
    <m/>
    <s v="CRA-W"/>
    <s v="San Martin G."/>
    <m/>
    <m/>
    <x v="0"/>
    <m/>
  </r>
  <r>
    <n v="767"/>
    <s v="Recherche fondamentale"/>
    <s v="diagnostic, OAD"/>
    <s v="bioinformatique, ressource génétique"/>
    <s v="Outils de diagnostic disponibles dans les laboratoires wallons. La filière de certification des arbres fruitiers"/>
    <m/>
    <m/>
    <s v="Actes de colloques"/>
    <m/>
    <n v="2005"/>
    <n v="1"/>
    <s v="Schmitz S."/>
    <x v="0"/>
    <m/>
    <s v="CRA-W"/>
    <s v="Chandelier A., Bultreys A., Fassotte C., Lateur M., Magein H., Harvent J., Steyer S."/>
    <m/>
    <m/>
    <x v="0"/>
    <m/>
  </r>
  <r>
    <n v="768"/>
    <s v="Ingénierie agricole, développement d’outils"/>
    <s v="détection, encadrement scientifique et technique"/>
    <s v="bioinformatique, spectroscopie"/>
    <s v="Near Infrared Hyperspectral Imaging for White Maize Classification According to Grading Regulations"/>
    <m/>
    <s v="Evaluer la capacité de l'imagerie hyperspectrale NIR et de déterminer les principales bandes d'ondes permettant de séparer les grains de maïs blancs sains des types de matériaux indésirables courants rencontrés dans l'industrie du maïs en Afrique du Sud. "/>
    <s v="Articles"/>
    <s v="https://www.cra.wallonie.be/en/near-infrared-hyperspectral-imaging-for-white-maize-classification-according-to-grading-regulations"/>
    <n v="2019"/>
    <n v="1"/>
    <s v="Sendin K."/>
    <x v="0"/>
    <m/>
    <s v="CRA-W"/>
    <s v="Manley M., Baeten V., Fernandez Pierna J. A., Williams P. J."/>
    <m/>
    <s v="Maïs"/>
    <x v="0"/>
    <m/>
  </r>
  <r>
    <n v="769"/>
    <s v="Recherche statistique, bioinformatique"/>
    <s v="diagnostic, encadrement scientifique et technique"/>
    <s v="bioinformatique, spectroscopie"/>
    <s v="Local partial least squares based on global PLS scores"/>
    <m/>
    <s v="Comparer deux approches local en termes d'efficacité et de rapidité"/>
    <s v="Articles"/>
    <s v="https://www.cra.wallonie.be/en/local-partial-least-squares-based-on-global-pls-scores"/>
    <n v="2019"/>
    <n v="1"/>
    <s v="Shen G."/>
    <x v="0"/>
    <m/>
    <s v="CRA-W"/>
    <s v="Lesnoff M., Baeten V., Dardenne P., Davrieux F., Ceballos H., Belalcazar J., Dufour D., Yang Z., Han L., Fernandez Pierna J. A."/>
    <m/>
    <m/>
    <x v="0"/>
    <s v="https://doi.org/10.1002/cem.3117"/>
  </r>
  <r>
    <n v="770"/>
    <s v="Biodiversité"/>
    <s v="protection biologique"/>
    <s v="gestion des ressources"/>
    <s v="Innovative design and management to boost functional biodiversity of organic orchards."/>
    <m/>
    <m/>
    <s v="Actes de colloques"/>
    <s v="https://www.cra.wallonie.be/fr/innovative-design-and-management-to-boost-functional-biodiversity-of-organic-orchards-2016"/>
    <n v="2016"/>
    <n v="1"/>
    <s v="Sigsgaard L."/>
    <x v="0"/>
    <m/>
    <s v="CRA-W"/>
    <s v="Warlop F., Herz A., Tchamitchian M., Porcel-Vilches M., Pfiffner L., Kelderer M., Jamar L., Kruzynska D., Korsgaard M., Ozolina-Pole L., Ralle B., Penvern S."/>
    <m/>
    <s v="Verger"/>
    <x v="0"/>
    <m/>
  </r>
  <r>
    <n v="771"/>
    <s v="Ingénierie agricole, développement d’outils"/>
    <s v="encadrement scientifique et technique"/>
    <s v="qualité nutritionnelle, spectroscopie"/>
    <s v="Quantification of protein in wheat using near infrared hyperspectral imaging : Performance comparison with conventional near infrared spectroscopy"/>
    <m/>
    <m/>
    <s v="Articles"/>
    <s v="https://www.cra.wallonie.be/en/quantification-of-protein-in-wheat-using-near-infrared-hyperspectral-imaging-performance-comparison-with-conventional-near-infrared-spectroscopy-2018"/>
    <n v="2018"/>
    <n v="1"/>
    <s v="Sillero A. M."/>
    <x v="0"/>
    <m/>
    <s v="CRA-W"/>
    <s v="Fernandez Pierna J. A., Sinnaeve G., Dardenne P., Baeten V."/>
    <m/>
    <m/>
    <x v="0"/>
    <s v="https://doi.org/10.1177/0967033518780506"/>
  </r>
  <r>
    <n v="772"/>
    <s v="Ecotoxicologie"/>
    <s v="encadrement scientifique et technique, pollinisateur, produit phytopharmaceutique"/>
    <s v="auxiliaire des cultures, pesticide, pollution chimique, qualité nutritionnelle"/>
    <s v="analyse complémentaire des résultats obtenus lors du projet : « Approche expérimentale des mortalités inexpliquées des colonies d’abeilles en Wallonie »"/>
    <m/>
    <s v="Recherche d’un lien entre les contaminations observées sur le pollen de trappe et l’occupation du sol autour des ruchers."/>
    <s v="Projet"/>
    <s v="https://www.beewallonie.be/projets-subsidies-par-la-region-wallonne/projets-scientifiques/"/>
    <n v="2014"/>
    <n v="2"/>
    <s v="Simon-Delso N."/>
    <x v="29"/>
    <s v="simon@cari.be"/>
    <s v="CRA-W, CARI, Unité d'entomologie Fonctionnelle-Gembloux Agro Bio-Tech - Université de Liège"/>
    <s v="Hautier L., Szöke S., Dermine M., Bruneau E., San Martin G.  "/>
    <s v="Wallonie - CRA-W, CARI"/>
    <m/>
    <x v="21"/>
    <s v="D32-0221"/>
  </r>
  <r>
    <n v="773"/>
    <s v="Ecotoxicologie"/>
    <s v="encadrement scientifique et technique, pollinisateur, produit phytopharmaceutique"/>
    <s v="auxiliaire des cultures, pesticide, pollution chimique, qualité nutritionnelle"/>
    <s v="Approche expérimentale des mortalités inexpliquées des colonies d’abeilles en Wallonie "/>
    <m/>
    <s v="Suivi des dépérissements  de colonies en Wallonie"/>
    <s v="Projet - Articles"/>
    <s v="https://www.beewallonie.be/projets-subsidies-par-la-region-wallonne/projets-scientifiques/"/>
    <n v="2012"/>
    <n v="1"/>
    <s v="Simon-Delso N."/>
    <x v="29"/>
    <s v="simon@cari.be"/>
    <s v="CRA-W, CARI, Unité d'entomologie Fonctionnelle-Gembloux Agro Bio-Tech - Université de Liège"/>
    <s v="Hautier L., Szöke S., Dermine M., Bruneau E., San Martin G.  "/>
    <s v="Wallonie"/>
    <m/>
    <x v="21"/>
    <s v="D32-0075"/>
  </r>
  <r>
    <n v="774"/>
    <s v="Ecotoxicologie"/>
    <s v="produit phytopharmaceutique"/>
    <s v="auxiliaire des cultures, impact, pesticide"/>
    <s v="The challenges of predicting pesticide exposure of honey bees at landscape level."/>
    <m/>
    <s v="Evaluate the risks of pesticide for pollinators"/>
    <s v="Articles"/>
    <s v="https://www.cra.wallonie.be/fr/the-challenges-of-predicting-pesticide-exposure-of-honey-bees-at-landscape-level-2017"/>
    <n v="2017"/>
    <n v="1"/>
    <s v="Simon-Delso N."/>
    <x v="29"/>
    <m/>
    <s v="CRA-W"/>
    <s v="San Martin G., Bruneau E., Delcourt B., Hautier L."/>
    <m/>
    <m/>
    <x v="0"/>
    <m/>
  </r>
  <r>
    <n v="775"/>
    <s v="Ecotoxicologie"/>
    <s v="produit phytopharmaceutique"/>
    <s v="auxiliaire des cultures, impact, pesticide"/>
    <s v="Toxicity assessment on honey bee larvae of a repeated exposition of a systemic fungicide, boscalid."/>
    <m/>
    <s v="Understand if boscalid could be toxic for immature stages of honey bees."/>
    <s v="Articles"/>
    <s v="https://www.cra.wallonie.be/fr/toxicity-assessment-on-honey-bee-larvae-of-a-repeated-exposition-of-a-systemic-fungicide-boscalid-2017"/>
    <n v="2017"/>
    <n v="1"/>
    <s v="Simon-Delso N."/>
    <x v="29"/>
    <m/>
    <s v="CRA-W"/>
    <s v="San Martin G., Bruneau E., Hautier L., Medrzycki P."/>
    <m/>
    <m/>
    <x v="0"/>
    <m/>
  </r>
  <r>
    <n v="776"/>
    <s v="Ingénierie agricole, développement d’outils"/>
    <s v="contrôle des maladies, encadrement scientifique et technique, essai variétal"/>
    <s v="protection des cultures, résistance, ressource génétique, sélection variétale"/>
    <s v="GEREPHYTI : La recherche au service de la sélection en pomme de terre"/>
    <s v="GEREPHYTI"/>
    <s v="Amélioration et gestion de la résistance de la pomme de terre à Phytophthora infestans"/>
    <s v="Projet"/>
    <s v="https://www.cra.wallonie.be/uploads/2018/02/3-gerephyti-et-selection-classique-a-soete.pdf"/>
    <n v="2013"/>
    <n v="4"/>
    <s v="Soete A."/>
    <x v="0"/>
    <s v="a.soete@cra.wallonie.be"/>
    <s v="CRA-W"/>
    <s v="-"/>
    <s v="Fonds Moerman"/>
    <s v="Pomme de terre"/>
    <x v="0"/>
    <m/>
  </r>
  <r>
    <n v="777"/>
    <s v="Ingénierie agricole, développement d’outils"/>
    <s v="lutte intégrée"/>
    <s v="gestion agricole, résistance, sélection variétale"/>
    <s v="Amélioration variétale en pomme de terre à Libramont. Pour la création de variétés belges résistantes au mildiou"/>
    <m/>
    <s v="Inscrire au catalogues national des variétés locales résistates au mildiou et utilisables pour la production de plants en Belgique"/>
    <s v="Articles"/>
    <s v="https://www.cra.wallonie.be/fr/amelioration-varietale-en-pomme-de-terre-a-libramont-pour-la-creation-de-varietes-belges-resistantes-au-mildiou-2015"/>
    <n v="2015"/>
    <n v="1"/>
    <s v="Soete A."/>
    <x v="0"/>
    <s v="a.soete@cra.wallonie.be"/>
    <s v="CRA-W"/>
    <s v="-"/>
    <m/>
    <s v="Pomme de terre"/>
    <x v="0"/>
    <m/>
  </r>
  <r>
    <n v="778"/>
    <s v="Technique de lutte alternative"/>
    <s v="résistance variétale"/>
    <s v="protection des cultures, résistance, sélection variétale"/>
    <s v="Assessment of late-blight resistant: two methods"/>
    <m/>
    <m/>
    <s v="Actes de colloques"/>
    <s v="https://www.cra.wallonie.be/fr/assessment-of-late-blight-resistant-two-methods-2015"/>
    <n v="2015"/>
    <n v="1"/>
    <s v="Soete A."/>
    <x v="0"/>
    <s v="a.soete@cra.wallonie.be"/>
    <s v="CRA-W"/>
    <s v="Rolot J., César V."/>
    <m/>
    <m/>
    <x v="0"/>
    <m/>
  </r>
  <r>
    <n v="779"/>
    <s v="Contrôle des maladies, gestion des ravageurs"/>
    <s v="contrôle des maladies, pathologie végétale"/>
    <s v="protection des cultures, sélection variétale"/>
    <s v="Le CRA-W se mobilise ardemment contre le mildiou de la pomme de terre "/>
    <m/>
    <m/>
    <s v="Articles"/>
    <s v="https://www.cra.wallonie.be/fr/le-cra-w-se-mobilise-ardemment-contre-le-mildiou-de-la-pomme-de-terre-2018"/>
    <n v="2018"/>
    <n v="1"/>
    <s v="Soete A."/>
    <x v="0"/>
    <s v="a.soete@cra.wallonie.be"/>
    <s v="CRA-W"/>
    <s v="César V."/>
    <m/>
    <s v="Pomme de terre"/>
    <x v="0"/>
    <m/>
  </r>
  <r>
    <n v="780"/>
    <s v="Eau : pollution, gestion, qualité, altération"/>
    <s v="OAD, qualité de l'eau"/>
    <s v="ressource en eau, technique agricole"/>
    <s v="Protection des eaux souterraines - Projet Pratiques agronomiques innovantes"/>
    <s v="Nagrin’EAU"/>
    <s v="élaborer un outil informatique pour Analyser les avantages et inconvénients  des pratiques proposées"/>
    <s v="Projet"/>
    <s v="http://www.ohey.be/sites/default/files/rapportactivites_2019_vb-compresse.pdf"/>
    <n v="2019"/>
    <n v="2"/>
    <s v="SPGE"/>
    <x v="20"/>
    <s v="info@spge.be"/>
    <s v="Contrat Rivière Dendre, Contrat Rivière Escaut - Lys, Natagriwal asbl, Carah asbl, Société wallonne des eaux, Cellule GISER - SPW Agriculture ressource naturelle et Environnement"/>
    <s v="-"/>
    <s v="Wallonie - SPGE"/>
    <m/>
    <x v="19"/>
    <m/>
  </r>
  <r>
    <n v="781"/>
    <s v="Eau : pollution, gestion, qualité, altération"/>
    <s v="impact sur la santé, produit phytopharmaceutique, qualité de l'eau"/>
    <s v="gestion des ressources, ressource en eau, santé humaine"/>
    <s v="Mise en place de cultures de miscanthus économes en azote - Projet Mise en œuvre contrat captage"/>
    <s v="Sous Terr’Haine"/>
    <s v="préparation de la plantation, faux semis, fourniture des rhizomes, plantation du miscanthus, désherbage mécanique"/>
    <s v="Projet"/>
    <s v="http://www.pnhp.be/le-projet-sous-terrhaine/"/>
    <n v="2019"/>
    <n v="3"/>
    <s v="SPGE"/>
    <x v="20"/>
    <s v="info@spge.be"/>
    <s v="Contrat Rivière Haine, HE Condorcet, Natagriwal asbl, Parc naturel des Hauts Pays, Société wallonne des eaux"/>
    <s v="-"/>
    <s v="Wallonie - SPGE"/>
    <m/>
    <x v="19"/>
    <m/>
  </r>
  <r>
    <n v="782"/>
    <s v="Biodiversité"/>
    <s v="OAD"/>
    <s v="bioinformatique, suivi environnemental"/>
    <s v="Préserver et régénérer la biodiversité - Bio-indicateurs"/>
    <s v="WATERBEENOV"/>
    <s v="BeeOmonitoring : outil de surveillance de l'environnement innovant"/>
    <s v="Projet"/>
    <s v="https://beeodiversity.com/fr/"/>
    <n v="2019"/>
    <n v="2"/>
    <s v="SPGE"/>
    <x v="20"/>
    <s v="info@spge.be"/>
    <s v="PROTECT'eau asbl, Société du terroir du Geer, CPL Promogest, Université de Liège, Acocec, Vivaqua, Apiculteurs, BeeOdiversity"/>
    <s v="-"/>
    <s v="Wallonie - SPGE"/>
    <m/>
    <x v="19"/>
    <m/>
  </r>
  <r>
    <n v="783"/>
    <s v="Eau : pollution, gestion, qualité, altération"/>
    <s v="produit phytopharmaceutique, qualité de l'eau"/>
    <s v="bioinformatique, pollution chimique, ressource en eau"/>
    <s v="Bilan complet de l’azote et modélisation du risque -  Projet Pratiques agronomiques innovantes"/>
    <s v="ReWaQua &quot;Restore Water Quality"/>
    <s v="préserver la qualité de l’eau des captages situés en plaines agricoles"/>
    <s v="Projet"/>
    <s v="https://cipf.be/resources/shared/files/fr/rewaqua.pdf"/>
    <n v="2019"/>
    <n v="2"/>
    <s v="SPGE"/>
    <x v="20"/>
    <s v="info@spge.be"/>
    <s v="Agra-Ost asbl, Commune de Gouvy, Université de Liège, Commune d'Attert, CIPF, inbw, PROTECT'eau, ValBiom asbl, Natagriwal asbl"/>
    <s v="-"/>
    <s v="Wallonie - SPGE"/>
    <m/>
    <x v="19"/>
    <m/>
  </r>
  <r>
    <n v="784"/>
    <s v="Eau : pollution, gestion, qualité, altération"/>
    <s v="produit phytopharmaceutique, qualité de l'eau"/>
    <s v="pesticide, ressource en eau"/>
    <s v="diagnostic précoce du risque de contamination de l'eau souterraine par les pesticide Projet Bio-indicateurs"/>
    <s v="Bio-indicateurs"/>
    <s v="Biosurveillance dans l'air, le sol, l'eau de surface, capteur passifs dans l'eau souterraine"/>
    <s v="Projet"/>
    <s v="https://www.biosurveillance.be/"/>
    <n v="2019"/>
    <n v="2"/>
    <s v="SPGE"/>
    <x v="20"/>
    <s v="info@spge.be"/>
    <s v="Intercommunal au service de votre eau"/>
    <s v="-"/>
    <s v="Wallonie - SPGE"/>
    <m/>
    <x v="19"/>
    <m/>
  </r>
  <r>
    <n v="785"/>
    <s v="Sol et fertilisation : pollution, gestion, qualité, fertilisation, altération"/>
    <s v="qualité de l'eau"/>
    <s v="gestion des sols, impact, pesticide"/>
    <s v="Quantifier l’impact du pâturage des intercultures par les ovins - Projet Mise en œuvre contrat captage"/>
    <s v="ResEau"/>
    <s v="Quantifier le risque de lessivage de l’azot, le cycle de l’N, la destruction du couvert, sur l’usage des pesticide"/>
    <s v="Projet"/>
    <s v="https://www.fwa.be/reseau"/>
    <n v="2019"/>
    <n v="2"/>
    <s v="SPGE"/>
    <x v="20"/>
    <s v="info@spge.be"/>
    <s v="CRA-W, Université Catholique de Louvain, SoCoPro asbl"/>
    <s v="-"/>
    <s v="Wallonie - SPGE"/>
    <m/>
    <x v="19"/>
    <m/>
  </r>
  <r>
    <n v="786"/>
    <s v="Industrie agroalimentaire (production, rendement, déchet) "/>
    <s v="bonne pratique agricole"/>
    <s v="gestion agricole, production agricole"/>
    <s v="Augmenter dans les trois ans le nombre d’hectares et de producteurs adhérant au cahier de charge JPEW -  Projet Pratiques agronomiques innovantes"/>
    <s v="Miscanteau"/>
    <s v="Sensibilser, impliquer et fédérer la population des captages au secteur agricole, monde associatif et politique"/>
    <s v="Projet"/>
    <s v="https://www.sillonbelge.be/art/d-20200519-GG8E31"/>
    <n v="2019"/>
    <n v="2"/>
    <s v="SPGE"/>
    <x v="20"/>
    <s v="info@spge.be"/>
    <s v="Coopérative NagriNeau, Biowallonie asbl, SWDE, Communes d'Assesse Gesves, GAL Pays des Tiges et Chavées asbl, UNAB, SoCoPro asbl, PROTECT'eau asbl"/>
    <s v="-"/>
    <s v="Wallonie - SPGE"/>
    <m/>
    <x v="30"/>
    <m/>
  </r>
  <r>
    <n v="787"/>
    <s v="Technique de lutte alternative"/>
    <s v="résistance variétale"/>
    <s v="phénotypage, protection des cultures"/>
    <s v="Development of plant phenotyping tools for potato resistance against Phytophthora infestans"/>
    <m/>
    <m/>
    <s v="Actes de colloques"/>
    <s v="https://www.cra.wallonie.be/fr/development-of-plant-phenotyping-tools-for-potato-resistance-against-phytophthora-infestans-2020"/>
    <n v="2020"/>
    <n v="1"/>
    <s v="Stevens F."/>
    <x v="0"/>
    <m/>
    <s v="CRA-W"/>
    <s v=" César V., Fernández Pierna J. A., Baeten V., Vermeulen P."/>
    <m/>
    <s v="Pomme de terre"/>
    <x v="0"/>
    <m/>
  </r>
  <r>
    <n v="788"/>
    <s v="Ingénierie agricole, développement d’outils"/>
    <s v="bonne pratique agricole, indicateur environnemental, méthode alternative, production commerciale"/>
    <s v="écoagriculture, gestion agricole, production agricole, suivi environnemental"/>
    <s v="Production agricole durable de biomasse énergie en zone de forte contraintes _x000a_environnementales: Quelles alternatives pour quelle filière?"/>
    <s v="ENERBIOM-2"/>
    <s v="Potentiel de développement agronomique, impact environnemental et potentiel d'utilisation des cultures énergétiques"/>
    <s v="Projet"/>
    <s v="http://www.interreg-4agr.eu/fr/projet-detail.php?projectId=36"/>
    <n v="2013"/>
    <m/>
    <s v="Stilmant D."/>
    <x v="0"/>
    <s v="d.stilmant@cra.wallonie.be"/>
    <s v="CRA-W, Agra-Ost asbl, Wallonie, Institut für Zukunftsenergiesysteme - de, Services Agricoles - Province de Liège, DLR - Eifel, CRP - GL - EVA, CRAL - fr, Agria Lourraine, TRAME"/>
    <m/>
    <s v="CE - FEADER"/>
    <m/>
    <x v="32"/>
    <m/>
  </r>
  <r>
    <n v="789"/>
    <s v="Sol et fertilisation : pollution, gestion, qualité, fertilisation, altération"/>
    <s v="agriculture biologique"/>
    <s v="biopesticide, biostatistique, gestion agricole, protection des cultures"/>
    <s v="Diversification through Rotation, Intercropping, Multiple Cropping, Promoted with Actors and value-Chains towards Sustainability"/>
    <s v="Diverimpact"/>
    <s v="Mise au point de techniques « zéro phyto – zéro-travail du sol » adaptées à une diversité de conditions pédoclimatiques et de conduites ; Détermination de la durabilité de systèmes innovants AB-AC"/>
    <s v="Projet"/>
    <s v="https://www.diverimpact.net/"/>
    <n v="2015"/>
    <n v="5"/>
    <s v="Stilmant D."/>
    <x v="0"/>
    <s v="d.stilmant@cra.wallonie.be"/>
    <s v="ACTA - fr, Agrosolutions-InVivo - fr, AIDER-ro, APCA - fr, ASR-Associazione Sviluppo Rurale-it, Baertschi Agrartecnin AG-ch, Ecole Supérieure d'Agriculture - fr, Institut de recherche de l'agriculture biologique FiBL, FIRAB-it, Hushallningssaellskapet skane-se, Inagro, INRAE - fr, Institute of Soil Science and Plant Cultivation, State Research Institute-pl, Linking Environment and Farming-uk, Chamber of Agriculture Lower Saxony-de, Mühle Rytz AG-ch, Organic Research Centre-UK, SoCoPro asbl, Swedish University of Agricultural Sciences-se, Thünen Institute for Biodiversity-de, ELI-UCL, Université d'Amesterdam-nl, FSE-WUR-nl, PAGV-WUR-nl, Walagri, CRA-W, CREA-it, Bionext-nl, Barwy Zdrowia-pl, ERF-nl"/>
    <s v="Vanwindekens F., Jamar D., Arlotti D., Florence Van Stappen, Legein L., Gyselynck W., Depuydt O., Vanhove P."/>
    <s v="CE - Horizon 2020"/>
    <m/>
    <x v="0"/>
    <m/>
  </r>
  <r>
    <n v="790"/>
    <s v="Gestion intégrée et durable des ressources naturelles"/>
    <s v="indicateur environnemental, protection phytosanitaire"/>
    <s v="écoagriculture"/>
    <s v="TRANSAE"/>
    <s v="TRANSAE"/>
    <s v="Diminuer l’intensité du travail du sol et l’utilisation de produits phytosanitaires"/>
    <s v="Projet"/>
    <s v="https://transae.eu/fr"/>
    <n v="2015"/>
    <n v="5"/>
    <s v="Stilmant D."/>
    <x v="0"/>
    <s v="d.stilmant@cra.wallonie.be"/>
    <s v="Parc naturel régional des Caps et Marais d’Opale, APAD62, CEDAPAS, Unité de recherche EDYSAN-Université de Picardie Jules Verne, Inagro,  ILVO, CRA-W, Greenotec asbl"/>
    <s v="Jamar D., Gyselynck W."/>
    <s v="CE - FEDER - INTERREG - FWVL"/>
    <m/>
    <x v="0"/>
    <m/>
  </r>
  <r>
    <n v="791"/>
    <s v="Biopesticide, biocontrôle, agriculture biologique"/>
    <s v="agriculture biologique"/>
    <s v="gestion agricole"/>
    <s v="Contribution à la définition d'un programme de recherche global pour l'agriculture biologique en Wallonie: identification des priorités pour la période 2015-2020."/>
    <m/>
    <m/>
    <s v="Actes de colloques"/>
    <s v="https://www.cra.wallonie.be/fr/contribution-a-la-definition-dun-programme-de-recherche-global-pour-lagriculture-biologique-en-wallonie-identification-des-priorites-pour-la-periode-2015-2020-2015"/>
    <n v="2015"/>
    <n v="1"/>
    <s v="Stilmant D."/>
    <x v="0"/>
    <s v="d.stilmant@cra.wallonie.be"/>
    <s v="CRA-W"/>
    <s v="Vanwindekens F., Decruyenaere V., Vankeerberghen A., Abras M., Farinelle A., Moerman M., Lefèvre A., Froidmont E., Van Damme J. "/>
    <m/>
    <m/>
    <x v="0"/>
    <m/>
  </r>
  <r>
    <n v="792"/>
    <s v="Contrôle des maladies, gestion des ravageurs"/>
    <s v="contrôle des maladies"/>
    <s v="contrôle des ravageurs, lutte, stress biotique"/>
    <s v="Coup d'oeil sur les nuisibles identifiés.. et les méthodes de lutte mobilisées"/>
    <m/>
    <m/>
    <s v="Articles"/>
    <s v="https://www.cra.wallonie.be/fr/coup-doeil-sur-les-nuisibles-identifies-et-les-methodes-de-lutte-mobilisees-2015"/>
    <n v="2015"/>
    <n v="1"/>
    <s v="Stilmant D."/>
    <x v="0"/>
    <s v="d.stilmant@cra.wallonie.be"/>
    <s v="CRA-W"/>
    <s v="Hautier L."/>
    <m/>
    <m/>
    <x v="0"/>
    <m/>
  </r>
  <r>
    <n v="793"/>
    <s v="Industrie agroalimentaire (production, rendement, déchet) "/>
    <s v="méthode alternative"/>
    <s v="croissance des plantes, production agricole, technique agricole"/>
    <s v="Etude de systèmes culturaux économes en intrants. Les association triticale-pois en bio, sous la loupe du CRA-W en Centre Ardenne"/>
    <m/>
    <m/>
    <s v="Articles"/>
    <s v="https://www.cra.wallonie.be/fr/etude-de-systemes-culturaux-economes-en-intrants-les-association-triticale-pois-en-bio-sous-la-loupe-du-cra-w-en-centre-ardenne-2016"/>
    <n v="2016"/>
    <n v="1"/>
    <s v="Stilmant D."/>
    <x v="0"/>
    <s v="d.stilmant@cra.wallonie.be"/>
    <s v="CRA-W"/>
    <s v="Seutin Y., Clement C., Jamar D."/>
    <m/>
    <m/>
    <x v="0"/>
    <m/>
  </r>
  <r>
    <n v="794"/>
    <s v="Industrie agroalimentaire (production, rendement, déchet) "/>
    <s v="agriculture biologique"/>
    <s v="gestion durable, impact socio-économique, technique agricole"/>
    <s v="Optimiser la place des légumineuses dans nos systèmes agraires, quelles questions pour la recherche?"/>
    <m/>
    <m/>
    <s v="Actes de colloques"/>
    <s v="https://www.cra.wallonie.be/fr/optimiser-la-place-des-legumineuses-dans-nos-systemes-agraires-quelles-questions-pour-la-recherche-2016"/>
    <n v="2016"/>
    <n v="1"/>
    <s v="Stilmant D."/>
    <x v="0"/>
    <s v="d.stilmant@cra.wallonie.be"/>
    <s v="CRA-W"/>
    <s v="Jamar D. "/>
    <m/>
    <m/>
    <x v="0"/>
    <m/>
  </r>
  <r>
    <n v="795"/>
    <s v="Biodiversité"/>
    <s v="lutte intégrée"/>
    <s v="gestion durable, ressource naturelle, territoire transfrontalier"/>
    <s v="Thenhome - restauration transfrontalière des populations de chouettes chevêche d'Athéna"/>
    <m/>
    <s v="Développer la gestion intégrée et durable des ressource naturelle et des écosystèmes transfrontaliers"/>
    <s v="Projet"/>
    <s v="https://www.interreg-fwvl.eu/fr/thenhome"/>
    <n v="2019"/>
    <n v="2"/>
    <s v="Stocman F."/>
    <x v="49"/>
    <m/>
    <s v="Syndicat Mixte de gestion du Parc naturel régional Scarpe-Escaut - fr, Commission de gestion du Parc naturel des Plaines de l'Escaut-be, Commission de gestion du Parc naturel du Pays des Collines asbl, Parc naturel régional de l'Avesnois - fr"/>
    <m/>
    <s v="CE - FEDER - INTERREG - FWVL"/>
    <m/>
    <x v="2"/>
    <m/>
  </r>
  <r>
    <n v="796"/>
    <s v="Biodiversité"/>
    <s v="protection biologique"/>
    <s v="gestion durable, ressource naturelle"/>
    <s v="ECOPAD"/>
    <s v="ECOPAD"/>
    <s v="Protection et amélioration de la biodiversité, protection de la nature et infrastructure verte"/>
    <s v="Projet"/>
    <s v="https://www.interreg-fwvl.eu/fr/ecopad"/>
    <n v="2016"/>
    <n v="5"/>
    <s v="Tack A."/>
    <x v="49"/>
    <m/>
    <s v="Unilet - fr, APEF - fr, Chambre d'Agriculture de Région Nord Pas-de-Calais, FREDON Nord Pas-de-Calais, Inagro, Centre pour l'Agronomie et l'Agro-industrie de la Province de Hainaut, FREDON Hauts-de - france"/>
    <m/>
    <s v="CE - FEDER - INTERREG - FWVL"/>
    <m/>
    <x v="2"/>
    <m/>
  </r>
  <r>
    <n v="797"/>
    <s v="Recherche fondamentale"/>
    <s v="encadrement scientifique et technique, fertilisation"/>
    <s v="croissance des plantes, gestion des sols"/>
    <s v="Change in ATP-binding cassette B1/19, glutamine synthetase and alcohol dehydrogenase gene expression during root elongation in Betula pendula Roth and Alnus glutinosa L. Gaertn in response to leachate and leonardite humic substances."/>
    <m/>
    <s v="Evaluer la bioactivité des lixiviats de décharge et de la léonadite HS sur l'aulne et le bouleau pendant l'élongation des racines in vitro"/>
    <s v="Articles"/>
    <s v="https://www.cra.wallonie.be/fr/change-in-atp-binding-cassette-b119-glutamine-synthetase-and-alcohol-dehydrogenase-gene-expression-during-root-elongation-in-betula-pendula-roth-and-alnus-glutinosa-l-gaertn-in-response-to-leachate-and-leonardite-humic-substances-2015"/>
    <n v="2015"/>
    <n v="1"/>
    <s v="Tahiri A."/>
    <x v="0"/>
    <m/>
    <s v="CRA-W"/>
    <s v="Delporte F., Muhovski Y., Ongena M., Thonart P., Druart P."/>
    <m/>
    <m/>
    <x v="0"/>
    <s v="_x0009_doi: 10.1016/j.plaphy.2015"/>
  </r>
  <r>
    <n v="798"/>
    <s v="Ingénierie agricole, développement d’outils"/>
    <s v="diagnostic, encadrement scientifique et technique"/>
    <s v="bioinformatique, culture, spectroscopie"/>
    <s v="Assessment of Vibrational Spectroscopy Performance in Geographical Identification of Virgin Olive Oils: A World Level Study"/>
    <m/>
    <s v="Fournir une application analytique pour détecter les erreurs d'étiquetage et les pratiques frauduleuses liées à la provenance géographique des huiles d'olive vierges déclarées sur les étiquettes"/>
    <s v="Articles"/>
    <s v="https://www.cra.wallonie.be/en/assessment-of-vibrational-spectroscopy-performance-in-geographical-identification-of-virgin-olive-oils-a-world-level-study"/>
    <n v="2019"/>
    <n v="1"/>
    <s v="Tena N."/>
    <x v="0"/>
    <m/>
    <s v="CRA-W"/>
    <s v="Aparicio R., Baeten V., Garcia Gonzalez D. L., Fernandez Pierna J. A."/>
    <m/>
    <s v="Olivier"/>
    <x v="0"/>
    <s v="_x0009_DOI: 10.1002/ejlt.201900035"/>
  </r>
  <r>
    <n v="799"/>
    <s v="Ingénierie agricole, développement d’outils"/>
    <s v="diagnostic, indicateur environnemental"/>
    <s v="indicateur"/>
    <s v="DurAgr'ISO14001"/>
    <s v="DurAgr'ISO14001"/>
    <s v="La mise en place d'une démarche transrégionale de gestion de la durabilité des exploitations agricoles au départ d'une certification environnementale"/>
    <s v="Projet"/>
    <s v="https://www.cra.wallonie.be/fr/duragriso14001"/>
    <n v="2009"/>
    <n v="3"/>
    <s v="Thilmany F."/>
    <x v="0"/>
    <s v="f.thilmany@cra.wallonia.be"/>
    <s v="FUGA, PNPC, PeriG Consultants, Association Terr'Avenir Picardie, Inagro"/>
    <s v="Stilmant D."/>
    <s v="CE - FEDER - INTERREG - FWVL, Wallonie"/>
    <m/>
    <x v="0"/>
    <m/>
  </r>
  <r>
    <n v="800"/>
    <s v="Ingénierie agricole, développement d’outils"/>
    <s v="encadrement scientifique et technique, OAD"/>
    <s v="bioagresseur, bioinformatique, culture, protection des cultures, territoire transfrontalier"/>
    <s v="Auxiliaires, ravageurs, maladies - Guide de reconnaissance en vergers bio transfrontaliers"/>
    <m/>
    <s v="Donner une vision globale des principaux auxiliaires, ravageurs et pathologies des vergers observés en région transfrontalière franco-belge"/>
    <s v="Livres / Manuels"/>
    <s v="https://www.cra.wallonie.be/fr/auxiliaires-ravageurs-maladies-guide-de-reconnaissance-en-vergers-bio-transfrontaliers-2014"/>
    <n v="2014"/>
    <n v="1"/>
    <s v="Tournant L."/>
    <x v="0"/>
    <m/>
    <s v="CRA-W"/>
    <s v="Jamar L., Leleu Wateau K., Lateur M., Masschelein M., Oste S., Barbieux J., Sallets P., Grogna P., Delebecq A."/>
    <m/>
    <m/>
    <x v="0"/>
    <m/>
  </r>
  <r>
    <n v="801"/>
    <s v="Utilisation de produit phytopharmaceutique"/>
    <s v="produit phytopharmaceutique"/>
    <s v="culture expérimentale, pesticide, protection des cultures"/>
    <s v="Interceptor® long-lasting insecticidal net: Phase III evaluation over three years of household use and calibration with Phase II experimental hut outcomes"/>
    <m/>
    <m/>
    <s v="Articles"/>
    <s v="https://www.cra.wallonie.be/en/interceptor-long-lasting-insecticidal-net-phase-iii-evaluation-over-three-years-of-household-use-and-calibration-with-phase-ii-experimental-hut-outcomes-2016"/>
    <n v="2016"/>
    <n v="1"/>
    <s v="Tungu P. "/>
    <x v="0"/>
    <m/>
    <s v="CRA-W"/>
    <s v="Kirby M., Malima R., Kisinza W. N., Magesa S., Maxwell C., Batengana B., Pigeon O., Rowland M."/>
    <m/>
    <m/>
    <x v="0"/>
    <m/>
  </r>
  <r>
    <n v="802"/>
    <s v="Contrôle des maladies, gestion des ravageurs"/>
    <s v="lutte intégrée, OAD"/>
    <s v="bioagresseur, lutte, résistance"/>
    <s v="BetaProtTech"/>
    <s v="BetaProtTech"/>
    <s v="Conception et validation d’un modèle de prévision et d’avertissement des maladies fongiques de la betterave avec étude des résistances et application des principes de la lutte intégrée."/>
    <s v="Projet"/>
    <s v="https://agriculture.wallonie.be/resultat-de-l-appel-recherche-2017"/>
    <n v="2017"/>
    <m/>
    <s v="Tychon B."/>
    <x v="49"/>
    <m/>
    <s v="Spheres - Université de Liège, Irbab asbl, AgrOptimize"/>
    <m/>
    <s v="Wallonie"/>
    <m/>
    <x v="8"/>
    <m/>
  </r>
  <r>
    <n v="803"/>
    <s v="Biopesticide, biocontrôle, agriculture biologique"/>
    <s v="contrôle des maladies, méthode alternative, protection phytosanitaire"/>
    <s v="biocontrôle, contrôle des ravageurs, protection des cultures"/>
    <s v="BACTOFIGHT"/>
    <s v="BACTOFIGHT"/>
    <s v="développer un produit de biocontrôle contre les maladies bactériennes des végétaux"/>
    <s v="Projet"/>
    <s v="https://researchportal.unamur.be/fr/projects/feasibility-of-a-biocontrol-product-against-bacterial-plant-disea"/>
    <n v="2019"/>
    <n v="4"/>
    <s v="Van Custem P."/>
    <x v="19"/>
    <s v="pierre.vancutsem@unamur.be"/>
    <s v="Fytofend SA, ILEE - Université de Namur"/>
    <s v="Wauters D., Tevel A., Van Aubel G., "/>
    <s v="Wallonie - Win2Wal"/>
    <m/>
    <x v="18"/>
    <m/>
  </r>
  <r>
    <n v="804"/>
    <s v="Technique de lutte alternative"/>
    <s v="lutte intégrée, protection biologique"/>
    <s v="biopesticide, protection des cultures, résistance"/>
    <s v="FIRST Spin-Off -ELISCREEN"/>
    <s v="ELISCREEN"/>
    <s v="Stimuler la défense naturelles des cultures contre les maladies"/>
    <s v="Projet"/>
    <s v="https://www.unamur.be/recherche/services-adre/financements/region-wallonne/projets/fiche-projet-eliscreen-fso/view"/>
    <n v="2009"/>
    <m/>
    <s v="Van Custem P."/>
    <x v="19"/>
    <m/>
    <s v="Université de Namur"/>
    <m/>
    <m/>
    <m/>
    <x v="18"/>
    <m/>
  </r>
  <r>
    <n v="805"/>
    <s v="Ecotoxicologie"/>
    <s v="encadrement scientifique et technique, pollinisateur"/>
    <s v="auxiliaire des cultures, gestion agricole, gestion durable, ressource naturelle"/>
    <s v="Ouvrage collectif &quot;L'apiculteur au coeur des abeilles&quot;"/>
    <m/>
    <s v="Etudier les relations entre l'apiculteur et les abeilles (animaux d'élevage mi-sauvages, mi-domestiqués)"/>
    <s v="Livres / Manuels"/>
    <s v="https://researchportal.unamur.be/fr/projects/ouvrage-collectif-lapiculteur-au-coeur-des-abeilles"/>
    <n v="2017"/>
    <n v="3"/>
    <s v="Van Dam D."/>
    <x v="19"/>
    <s v="denise.vandam@unamur.be"/>
    <s v="Eposoco - Université de Namur, Vulsoc - Université de Namur, Ilee - Université de Namur, Transitions - Université de Namur, Paths - Université de Namur"/>
    <s v="Permentier I., Nizet J., Fayet A."/>
    <m/>
    <m/>
    <x v="11"/>
    <m/>
  </r>
  <r>
    <n v="806"/>
    <s v="Encadrement, conseil, valorisation"/>
    <s v="encadrement scientifique et technique, produit phytopharmaceutique, protection phytosanitaire"/>
    <s v="agrochimie, gestion agricole, pesticide, protection des cultures"/>
    <s v="Association belge de l’industrie des produits de protection des plantes."/>
    <s v="Phytofar"/>
    <s v="Renforcer la confiance dans des solutions sûres et durables en matière de protection des plantes, Être un secteur clé qui favorise des récoltes de qualité à un prix abordable, générant le moins de pertes possible et assorties d’une empreinte écologique minimale dans un environnement sain, Être un partenaire fiable dans le débat sociétal"/>
    <s v="ASBL"/>
    <s v="https://phytofar.be/fr/"/>
    <m/>
    <m/>
    <s v="Van Gheluwe M."/>
    <x v="59"/>
    <s v="info@phytofar.be"/>
    <s v="Adama Northem Europe, BASF, Bayer CropScience, Belchim"/>
    <s v="Jaeken P., Maebe S., Zune D., Cools A., Gervals V."/>
    <m/>
    <m/>
    <x v="11"/>
    <m/>
  </r>
  <r>
    <n v="807"/>
    <s v="Industrie agroalimentaire (production, rendement, déchet) "/>
    <s v="production commerciale"/>
    <s v="production agricole, technique agricole"/>
    <s v="LCAs of cereal productions – Case study: Consequential LCA of a farm-scale biogas plant."/>
    <m/>
    <m/>
    <s v="Actes de colloques"/>
    <s v="https://www.cra.wallonie.be/fr/lcas-of-cereal-productions-case-study-consequential-lca-of-a-farm-scale-biogas-plant-2015"/>
    <n v="2015"/>
    <n v="1"/>
    <s v="Van Stappen F."/>
    <x v="0"/>
    <m/>
    <s v="CRA-W"/>
    <s v="-"/>
    <m/>
    <s v="Céréales"/>
    <x v="0"/>
    <m/>
  </r>
  <r>
    <n v="808"/>
    <s v="Industrie agroalimentaire (production, rendement, déchet) "/>
    <s v="production commerciale"/>
    <s v="gestion agricole, production agricole"/>
    <s v="Local data for agricultural Life Cycle Assessment: the case of cereal production in Wallonia"/>
    <m/>
    <m/>
    <s v="Actes de colloques"/>
    <s v="https://www.cra.wallonie.be/fr/local-data-for-agricultural-life-cycle-assessment-the-case-of-cereal-production-in-wallonia-2015"/>
    <n v="2015"/>
    <n v="1"/>
    <s v="Van Stappen F."/>
    <x v="0"/>
    <m/>
    <s v="CRA-W"/>
    <s v="Delcour A., Loriers A., Mathot M., Stilmant D., Decruyenaere V., Rabier F., Goffart J."/>
    <m/>
    <s v="Céréales"/>
    <x v="0"/>
    <m/>
  </r>
  <r>
    <n v="809"/>
    <s v="Industrie agroalimentaire (production, rendement, déchet) "/>
    <s v="agriculture conventionnelle"/>
    <s v="production agricole"/>
    <s v="Organic versus conventional farming: the case of wheat production in Wallonia (Belgium)"/>
    <m/>
    <m/>
    <s v="Articles"/>
    <s v="https://www.cra.wallonie.be/fr/organic-versus-conventional-farming-the-case-of-wheat-production-in-wallonia-belgium-2015"/>
    <n v="2015"/>
    <n v="1"/>
    <s v="Van Stappen F."/>
    <x v="0"/>
    <m/>
    <s v="CRA-W"/>
    <s v="Loriers A., Mathot M., Planchon V., Stilmant D., Debode F."/>
    <m/>
    <s v="Céréales"/>
    <x v="0"/>
    <m/>
  </r>
  <r>
    <n v="810"/>
    <s v="Eau : pollution, gestion, qualité, altération"/>
    <s v="encadrement scientifique et technique, indicateur environnemental, OAD, qualité de l'eau"/>
    <s v="écoagriculture, gestion durable, pollution chimique, ressource en eau, suivi environnemental"/>
    <s v="Évaluation et gestion des risques des ressources en eaudes captages wallon"/>
    <s v="EGERIEC"/>
    <s v="Développer, tester et promouvoir une approche méthodologique novatrice pour caractériser, prédire et gérer les risques de pollution des sites de production d'eau en Wallonie"/>
    <s v="Projet"/>
    <s v="https://sites.uclouvain.be/EGERIEC/"/>
    <n v="2019"/>
    <n v="3"/>
    <s v="Vanclooster M."/>
    <x v="20"/>
    <s v="marnik.vanclooster@uclouvain.be"/>
    <s v="Champs Libres, NATUREM, Société Wallonne des Eaux, Université Catholique de Louvain"/>
    <m/>
    <s v="SPGE"/>
    <m/>
    <x v="35"/>
    <m/>
  </r>
  <r>
    <n v="811"/>
    <s v="Santé: toxicologie, protection des utilisateurs, consommateurs, riverains"/>
    <s v="encadrement scientifique et technique, impact sur la santé, produit phytopharmaceutique"/>
    <s v="biocontrôle, pesticide, santé humaine"/>
    <s v="pesticide … Analyse des résidus dans nos aliments"/>
    <m/>
    <m/>
    <s v="Articles"/>
    <s v="https://www.cra.wallonie.be/fr/pesticide-analyse-des-residus-dans-nos-aliments-2018"/>
    <n v="2018"/>
    <n v="1"/>
    <s v="Vandecandelaere S."/>
    <x v="0"/>
    <m/>
    <s v="CRA-W"/>
    <s v="-"/>
    <m/>
    <m/>
    <x v="0"/>
    <m/>
  </r>
  <r>
    <n v="812"/>
    <s v="Technique de lutte alternative"/>
    <s v="résistance variétale"/>
    <s v="analyse physico-chimique, qualité nutritionnelle"/>
    <s v="ABC"/>
    <s v="ABC"/>
    <s v="Amélioration de la rentabilité de la betterave par la valorisation des engrais verts à base de légumineuses et des engrais de ferme durant l'intercult"/>
    <s v="Projet"/>
    <s v="https://www.gembloux.ulg.ac.be/gp/grenera/Bibliotheque/PROTECTeau/Rapportdact%202016.pdf"/>
    <n v="2015"/>
    <n v="2"/>
    <s v="Vandergeten J-P."/>
    <x v="60"/>
    <m/>
    <s v="Irbab asbl, Université Catholique de Louvain"/>
    <s v="De Toffoli M., Bachelart F., Imbrecht O., Colinet G."/>
    <s v="Wallonie - SPW - DGARNE"/>
    <s v="Betterave"/>
    <x v="1"/>
    <m/>
  </r>
  <r>
    <n v="813"/>
    <s v="Contrôle des maladies, gestion des ravageurs"/>
    <s v="lutte intégrée, protection phytosanitaire"/>
    <s v="croissance des plantes, gestion des sols"/>
    <s v="Gestion des Adventices par Innovations de la Nutririon azotée"/>
    <s v="GAIN"/>
    <s v="Utilisation plus efficace de l’azote contenu dans les engrais et gestion intégrée des adventices en permettant à la plante d’intérêt d’avoir un avantage compétitif sur les plantes adventices en améliorant de manière sélective l’accès aux ressources azotées du sol pour leur croissance."/>
    <s v="Projet"/>
    <s v="https://agriculture.wallonie.be/resultat-de-l-appel-recherche-2017#GAIN"/>
    <n v="2017"/>
    <m/>
    <s v="Vanderschuren H."/>
    <x v="49"/>
    <m/>
    <s v="Gembloux Agro Bio-Tech - Université de Liège, CRA-W"/>
    <m/>
    <s v="FRS - FNRS, Wallonie"/>
    <m/>
    <x v="8"/>
    <m/>
  </r>
  <r>
    <n v="814"/>
    <s v="Industrie agroalimentaire (production, rendement, déchet) "/>
    <s v="encadrement scientifique et technique, méthode alternative, produit phytopharmaceutique, protection biologique"/>
    <s v="agroalimentaire, gestion durable, production agricole, protection des cultures"/>
    <s v="Réduction de la germination: approches nouvelles et naturelles pour le contrôle durable_x000a_de la germination de la pomme de terre durant le stockage"/>
    <s v="RESPRO (Reduced Sprouting)"/>
    <s v="Approches nouvelles et naturelles pour le contrôle durable de la germination de la pomme de terre durant le stockage"/>
    <s v="Projet"/>
    <s v="https://www.gembloux.uliege.be/cms/c_4258464/fr/gembloux-projets-de-recherche-internationaux"/>
    <m/>
    <m/>
    <s v="Vanderschuren H."/>
    <x v="49"/>
    <m/>
    <s v="Gembloux Agro Bio-Tech - Université de Liège"/>
    <m/>
    <m/>
    <m/>
    <x v="1"/>
    <m/>
  </r>
  <r>
    <n v="815"/>
    <s v="Sol et fertilisation : pollution, gestion, qualité, fertilisation, altération"/>
    <s v="encadrement scientifique et technique, méthode alternative"/>
    <s v="gestion des sols, gestion durable, sécurité alimentaire"/>
    <s v="Innovative soil management practices"/>
    <s v="i-SoMPE"/>
    <s v=" minimiser les menaces sur les sols et soutenir l'agriculture dans un contexte de changement climatique."/>
    <s v="Projet"/>
    <s v="https://ejpsoil.eu/research-projects/i-sompe/"/>
    <n v="2021"/>
    <m/>
    <s v="Vanwindekens F."/>
    <x v="0"/>
    <s v="f.vanwindekens@cra.wallonie.be"/>
    <s v="AGES-at, ILVO, CRA-W-be, CZU-cz, AU-dk, EMU-ee, LUKE-fi, INRAE - fr, thuenen-de, ATK-hu, TEAGASC-ie, CREA-it, UL-lv, LAMMC-lt, NIBIO-no, IUNG-Institut national de recherche-pl, INIAV-pt, NAFC-sk, ULBF-si, IRNASA-es, SLU-se, AGROSCOPE-ch, WUR-nl, TAGEM-tr, AFBI-uk"/>
    <s v="Sanden T., Kroulik M., Munkholm L. J., Pulido-Moncado M., Reintam E., Astover A., Uusi-Kamppa J., Lacoste M., Chanet M., Don A., Farkas-Ivanyi K., Horel A., Osullivan L., Brennan F., Di Ben C., Nino P., Nikodemus Olgerts G., Kukuls Imants G., Dirnena B., Sarunaite L., Arlauskiene A., Skaalsveen K., Stolte J., Stalenga J., Radzikowski P., Castanheira N., Goncalves M., Paz A. M., Kizekova M., Svicek M., Hasana R., Mihelic R., Govednik A.,  Rodriguez-Cruz S., Sanchez-Martin J, Marin-Benito J. M., Keller T., Weisskopf P., Heller O., De Haan J., Vervuurt W., Kir A., Fornara D., Ramsey R., Groom E."/>
    <s v="CE - Horizon 2022"/>
    <m/>
    <x v="2"/>
    <m/>
  </r>
  <r>
    <n v="816"/>
    <s v="Ingénierie agricole, développement d’outils"/>
    <s v="bonne pratique agricole, encadrement scientifique et technique"/>
    <s v="bioinformatique, gestion agricole"/>
    <s v="Développement d’une méthode de modélisation des systèmes de pratiques et application à la gestion des prairies en région herbagère belge"/>
    <m/>
    <m/>
    <s v="Actes de colloques"/>
    <s v="https://www.cra.wallonie.be/fr/developpement-dune-methode-de-modelisation-des-systemes-de-pratiques-et-application-a-la-gestion-des-prairies-en-region-herbagere-belge-2015"/>
    <n v="2015"/>
    <n v="1"/>
    <s v="Vanwindekens F."/>
    <x v="0"/>
    <s v="f.vanwindekens@cra.wallonie.be"/>
    <s v="CRA-W"/>
    <s v="Baret P., Stilmant D."/>
    <m/>
    <m/>
    <x v="0"/>
    <m/>
  </r>
  <r>
    <n v="817"/>
    <s v="Industrie agroalimentaire (production, rendement, déchet) "/>
    <s v="impact sur la santé"/>
    <s v="écoagriculture, santé humaine, technique agricole"/>
    <s v="PIRAT"/>
    <s v="PIRAT"/>
    <s v="Développement et application d'une méthodologie pour identifier les pratiques innovantes et les relier à la résilience d’agroécosystèmes en transition"/>
    <s v="Projet"/>
    <s v="https://www.cra.wallonie.be/fr/pirat"/>
    <n v="2016"/>
    <n v="5"/>
    <s v="Vanwindekens F."/>
    <x v="0"/>
    <s v="f.vanwindekens@cra.wallonie.be"/>
    <s v="CRA-W, Université Catholique de Louvain"/>
    <s v="-"/>
    <m/>
    <m/>
    <x v="0"/>
    <m/>
  </r>
  <r>
    <n v="818"/>
    <s v="Technique de lutte alternative"/>
    <s v="résistance variétale"/>
    <s v="cultivar, protection des cultures, résistance, ressource génétique"/>
    <s v="Studying Apple Biodiversity : Opportunities for Conservation and Sustainable Use of Genetic Resources."/>
    <m/>
    <m/>
    <s v="Actes de colloques"/>
    <s v="https://www.cra.wallonie.be/fr/studying-apple-biodiversity-opportunities-for-conservation-and-sustainable-use-of-genetic-resources-2004"/>
    <n v="2004"/>
    <n v="1"/>
    <s v="Vanwynsberghe L."/>
    <x v="0"/>
    <m/>
    <s v="CRA-W"/>
    <s v="Antofie A., Arezki O., Coart E., Jacques, D., Lateur M., Roldan-Ruiz I., Oger R., Royen L., Vander Mijnsbrugge K., Watillon B., Keulemans W."/>
    <m/>
    <s v="Pommiers"/>
    <x v="0"/>
    <m/>
  </r>
  <r>
    <n v="819"/>
    <s v="Santé: toxicologie, protection des utilisateurs, consommateurs, riverains"/>
    <s v="diagnostic, impact sur la santé, indicateur environnemental, produit phytopharmaceutique"/>
    <s v="bioinformatique, impact, pesticide, réduction"/>
    <s v="Health and environmental effects of pesticide and type 18 biocides"/>
    <s v="HEEPEBI"/>
    <s v="la réalisation d'un inventaire détaillé, pour la situation belge, des effets sur la santé et l'environnement des produits phytopharmaceutiques et des biocides de type 18 (insecticides, acaricides et produits utilisés pour lutter contre les autres arthropodes)"/>
    <s v="Projet"/>
    <s v="https://www.corder.be/fr/node/188"/>
    <n v="2006"/>
    <n v="1"/>
    <s v="Vergucht S."/>
    <x v="61"/>
    <m/>
    <s v="Université de Gent, CERVA, ECOLAS, Université Catholique de Louvain, VAR"/>
    <s v=" De Voghel S., Misson C., Vrancken C.,_x000a_Callebaut K., Steurbaut W., Pussemier L., Marot J., Maraite H., Vanhaecke P."/>
    <s v="Etat Fédéral - SPF"/>
    <m/>
    <x v="13"/>
    <m/>
  </r>
  <r>
    <n v="820"/>
    <s v="Biopesticide, biocontrôle, agriculture biologique"/>
    <s v="contrôle des maladies, lutte intégrée, méthode alternative, protection biologique"/>
    <s v="biocontrôle, biopesticide, lutte biologique, protection des cultures"/>
    <s v="Bio-contrôle des ravageurs phytopathogènes par des souches et/ou biomolécules fongiques à propriétés entomopathogènes encapsulées dans des micro/nano-billes"/>
    <s v="BIOFUNGI"/>
    <s v="Lutter contre les insectes ravageurs des cultures avec des champignons"/>
    <s v="Projet"/>
    <s v="https://www.news.uliege.be/cms/c_10202860/fr/biofungi-lutter-contre-les-insectes-ravageurs-des-cultures-avec-des-champignons"/>
    <n v="2019"/>
    <n v="4"/>
    <s v="Verheggen F."/>
    <x v="60"/>
    <s v="fverheggen@uliege.be"/>
    <s v="Université Catholique de Louvain"/>
    <s v="Declerck S."/>
    <s v="Wallonie - SPW - DGO6"/>
    <m/>
    <x v="9"/>
    <m/>
  </r>
  <r>
    <n v="821"/>
    <s v="Ingénierie agricole, développement d’outils"/>
    <s v="encadrement scientifique et technique"/>
    <s v="culture expérimentale, phénotypage, télédétection spatiale"/>
    <s v="BEETPHEN"/>
    <s v="BEETPHEN"/>
    <s v="Phenotypage de la betterave sucrière en essais de sélection parTélédétection hyperspectrale"/>
    <s v="Projet"/>
    <s v="https://www.cra.wallonie.be/fr/beetphen"/>
    <n v="2016"/>
    <n v="5"/>
    <s v="Vermeulen P."/>
    <x v="0"/>
    <s v="p.vermeulen@cra.wallonie.be"/>
    <s v="SESVANDERHAVE N.V./S.A., VITO, CRA-W"/>
    <s v="Amand O., Goffart J., Baeten V., Fernandez Pierna J. A., Curnel Y., Scaut B., Brichard S., Ben Abdallah F., Vincke D., Philippe W., Plasman L., Stevens F. "/>
    <s v="Etat Fédéral - SPP Politique scientifique"/>
    <s v="Betterave sucrière"/>
    <x v="0"/>
    <m/>
  </r>
  <r>
    <n v="822"/>
    <s v="Ingénierie agricole, développement d’outils"/>
    <s v="diagnostic, OAD"/>
    <s v="analyse physico-chimique, spectroscopie, télédétection spatiale"/>
    <s v="BeetSpec"/>
    <s v="BeetSpec"/>
    <s v="développer des solutions analytiques basées sur la spectroscopie proche infrarouge et l'imagerie hyperspectrale"/>
    <s v="Projet - Articles"/>
    <s v="https://www.cra.wallonie.be/fr/beetspec"/>
    <n v="2008"/>
    <n v="11"/>
    <s v="Vermeulen P."/>
    <x v="0"/>
    <s v="p.vermeulen@cra.wallonie.be"/>
    <s v="SES - VANDERHAVE, CRA-W"/>
    <s v="Tossens A., Baeten V., Fernandez Pierna J. A., Lecler B., Vermeulen P., Kayoka Mukendi N, Mauro S."/>
    <s v="Fonds privés (expertises,…)"/>
    <s v="Betterave sucrière"/>
    <x v="0"/>
    <m/>
  </r>
  <r>
    <n v="823"/>
    <s v="Technique de lutte alternative"/>
    <s v="essai variétal"/>
    <s v="gestion durable, indicateur, sélection variétale"/>
    <s v="INnovations in plant VarIety Testing in Europe"/>
    <s v="INVITE"/>
    <s v="To help the valorisation and the promotion of varieties that are more adapted to sustainable management practices, and more resilient to climate change"/>
    <s v="Projet"/>
    <s v="https://www.h2020-invite.eu/"/>
    <n v="2019"/>
    <n v="5"/>
    <s v="Vermeulen P."/>
    <x v="0"/>
    <s v="p.vermeulen@cra.wallonie.be"/>
    <s v="INRA Science &amp; Impact, Université Angers, Université Hohenheim, Institut de recherche de l'agriculture biologique FiBL, Université WAGENINGEN, Teagasc, IRTA, BioSS, Agroscope, Laimurg, CREA-it, CRA-W, InHort, CPVO-OCVV, Naktuinbouw, Federal Plant Variety Office, GEVES, NIAB, AGES, UKZUZ, SASA, Nébih, ACTA - fr, Euroseeds, NPZ INNOVATION, better fruit, Arcadia, INRA transfert"/>
    <s v="_x000a_Jacquemin G., Vincke D., Eylenbosch D."/>
    <s v="CE - Horizon 2020"/>
    <m/>
    <x v="0"/>
    <m/>
  </r>
  <r>
    <n v="824"/>
    <s v="Industrie agroalimentaire (production, rendement, déchet) "/>
    <s v="diagnostic, encadrement scientifique et technique"/>
    <s v="agroalimentaire, production agricole, spectroscopie"/>
    <s v="Analytical Tools For The Monitoring Of Food Fraud"/>
    <m/>
    <s v="Permettre aux entreprises de détecter un mélange de blé tendre et de blé dur à la réception des céréales"/>
    <s v="Articles"/>
    <s v="https://www.cra.wallonie.be/en/analytical-tools-for-the-monitoring-of-food-fraud-2018"/>
    <n v="2018"/>
    <n v="1"/>
    <s v="Vermeulen P."/>
    <x v="0"/>
    <s v="p.vermeulen@cra.wallonie.be"/>
    <s v="CRA-W"/>
    <s v="-"/>
    <m/>
    <m/>
    <x v="0"/>
    <m/>
  </r>
  <r>
    <n v="825"/>
    <s v="Utilisation de produit phytopharmaceutique"/>
    <s v="encadrement scientifique et technique, produit phytopharmaceutique"/>
    <s v="chromatographie, pesticide, spectroscopie"/>
    <s v="Assessment of pesticide coating on cereal seeds by near infrared hyperspectral imaging"/>
    <m/>
    <s v="Evaluer la qualité du traitement par imagerie hyper spectrale dans le proche infrarouge en analysant plusieurs semences simultanément"/>
    <s v="Actes de colloques"/>
    <s v="https://www.cra.wallonie.be/en/assessment-of-pesticide-coating-on-cereal-seeds-by-near-infrared-hyperspectral-imaging-2016"/>
    <n v="2016"/>
    <n v="1"/>
    <s v="Vermeulen P."/>
    <x v="0"/>
    <s v="p.vermeulen@cra.wallonie.be"/>
    <s v="CRA-W"/>
    <s v="Flémal P., Pigeon O., Fernandez Pierna J. A., Dardenne P., Baeten V."/>
    <m/>
    <s v="Céréales"/>
    <x v="0"/>
    <m/>
  </r>
  <r>
    <n v="826"/>
    <s v="Ingénierie agricole, développement d’outils"/>
    <s v="encadrement scientifique et technique"/>
    <s v="culture, spectroscopie, télédétection spatiale"/>
    <s v="Discrimination between durum and common wheat kernels using near infrared hyperspectral imaging"/>
    <m/>
    <m/>
    <s v="Articles"/>
    <s v="https://www.cra.wallonie.be/en/discrimination-between-durum-and-common-wheat-kernels-using-near-infrared-hyperspectral-imaging-2018"/>
    <n v="2018"/>
    <n v="1"/>
    <s v="Vermeulen P."/>
    <x v="0"/>
    <s v="p.vermeulen@cra.wallonie.be"/>
    <s v="CRA-W"/>
    <s v="Suman M., Fernandez Pierna J. A., Baeten V. "/>
    <m/>
    <s v="Céréales"/>
    <x v="0"/>
    <s v="https://doi.org/10.1016/j.jcs.2018.10.001"/>
  </r>
  <r>
    <n v="827"/>
    <s v="Utilisation de produit phytopharmaceutique"/>
    <s v="produit phytopharmaceutique"/>
    <s v="agrochimie, pesticide, télédétection spatiale"/>
    <s v="Evaluation of pesticide coating efficiency on cereal seeds by combining NIR hyperspectral imaging and chemometrics"/>
    <m/>
    <m/>
    <s v="Actes de colloques"/>
    <s v="https://www.cra.wallonie.be/en/evaluation-of-pesticide-coating-efficiency-on-cereal-seeds-by-combining-nir-hyperspectral-imaging-and-chemometrics-2016"/>
    <n v="2016"/>
    <n v="1"/>
    <s v="Vermeulen P."/>
    <x v="0"/>
    <s v="p.vermeulen@cra.wallonie.be"/>
    <s v="CRA-W"/>
    <s v="Flemal P., Pigeon O., De Vos P., Fernandez Pierna J. A., Dardenne P., Baeten V."/>
    <m/>
    <s v="Céréales"/>
    <x v="0"/>
    <m/>
  </r>
  <r>
    <n v="828"/>
    <s v="Industrie agroalimentaire (production, rendement, déchet) "/>
    <s v="production commerciale"/>
    <s v="agroalimentaire, sécurité alimentaire"/>
    <s v="Everything you wanted to know about food authenticity"/>
    <m/>
    <m/>
    <s v="Articles"/>
    <s v="https://www.cra.wallonie.be/en/everything-you-wanted-to-know-about-food-authenticity-2018"/>
    <n v="2018"/>
    <n v="1"/>
    <s v="Vermeulen P."/>
    <x v="0"/>
    <s v="p.vermeulen@cra.wallonie.be"/>
    <s v="CRA-W"/>
    <s v="Kone I."/>
    <m/>
    <m/>
    <x v="0"/>
    <m/>
  </r>
  <r>
    <n v="829"/>
    <s v="Ingénierie agricole, développement d’outils"/>
    <s v="encadrement scientifique et technique"/>
    <s v="bioinformatique, culture, pollution chimique, télédétection spatiale"/>
    <s v="NIR Hyperspectral imaging analysis of individual kernels : a tool helping to detect contamination/fraud in cereals"/>
    <m/>
    <m/>
    <s v="Actes de colloques"/>
    <s v="https://www.cra.wallonie.be/en/nir-hyperspectral-imaging-analysis-of-individual-kernels-a-tool-helping-to-detect-contaminationfraud-in-cereals-2018"/>
    <n v="2018"/>
    <n v="1"/>
    <s v="Vermeulen P."/>
    <x v="0"/>
    <s v="p.vermeulen@cra.wallonie.be"/>
    <s v="CRA-W"/>
    <s v="Lecler B., Fernandez Pierna J. A., Baeten V. "/>
    <m/>
    <m/>
    <x v="0"/>
    <m/>
  </r>
  <r>
    <n v="830"/>
    <s v="Utilisation de produit phytopharmaceutique"/>
    <s v="encadrement scientifique et technique, produit phytopharmaceutique, protection phytosanitaire"/>
    <s v="agrochimie, biocontrôle, spectroscopie"/>
    <s v="Contrôle de la qualité du traitement de semences de céréales"/>
    <m/>
    <m/>
    <s v="Articles"/>
    <s v="https://www.cra.wallonie.be/fr/controle-de-la-qualite-du-traitement-de-semences-de-cereales-2017"/>
    <n v="2017"/>
    <n v="1"/>
    <s v="Vermeulen P."/>
    <x v="0"/>
    <s v="p.vermeulen@cra.wallonie.be"/>
    <s v="CRA-W"/>
    <s v="De Vos P."/>
    <m/>
    <s v="Céréales"/>
    <x v="0"/>
    <m/>
  </r>
  <r>
    <n v="831"/>
    <s v="Ingénierie agricole, développement d’outils"/>
    <s v="diagnostic, encadrement scientifique et technique, OAD"/>
    <s v="phénotypage, stress abiotique, stress biotique"/>
    <s v="Des outils de phénotypage au service des sélectionneurs et des agriculteurs"/>
    <m/>
    <s v="développer outils de phénotypage de plantes de grande culture en serre et au champ"/>
    <s v="Articles"/>
    <s v="https://www.cra.wallonie.be/fr/des-outils-de-phenotypage-au-service-des-selectionneurs-et-des-agriculteurs-2019"/>
    <n v="2019"/>
    <n v="1"/>
    <s v="Vermeulen P."/>
    <x v="0"/>
    <s v="p.vermeulen@cra.wallonie.be"/>
    <s v="CRA-W"/>
    <s v="Ben Abdallah F."/>
    <m/>
    <m/>
    <x v="0"/>
    <m/>
  </r>
  <r>
    <n v="832"/>
    <s v="Ingénierie agricole, développement d’outils"/>
    <s v="encadrement scientifique et technique"/>
    <s v="protection des cultures, télédétection spatiale"/>
    <s v="NIR imaging helps improve seed QC"/>
    <m/>
    <m/>
    <s v="Articles"/>
    <s v="https://www.cra.wallonie.be/fr/nir-imaging-helps-improve-seed-qc-2017"/>
    <n v="2017"/>
    <n v="1"/>
    <s v="Vermeulen P."/>
    <x v="0"/>
    <s v="p.vermeulen@cra.wallonie.be"/>
    <s v="CRA-W"/>
    <s v="De Vos P."/>
    <m/>
    <m/>
    <x v="0"/>
    <m/>
  </r>
  <r>
    <n v="833"/>
    <s v="Recherche fondamentale"/>
    <s v="contournement des résistances, encadrement scientifique et technique, méthode alternative"/>
    <s v="production agricole, protection des cultures, toxicité, valorisation"/>
    <s v="Céréales : Maladies fongiques et indice de Hagberg."/>
    <m/>
    <m/>
    <s v="Articles"/>
    <s v="https://www.cra.wallonie.be/en/cereales-maladies-fongiques-et-indice-de-hagberg-2016"/>
    <n v="2016"/>
    <n v="1"/>
    <s v="Vienne M. F."/>
    <x v="0"/>
    <s v="g.sinnaeve@cra.wallonie.be"/>
    <s v="CRA-W"/>
    <s v="Sinnaeve G."/>
    <m/>
    <m/>
    <x v="0"/>
    <m/>
  </r>
  <r>
    <n v="834"/>
    <s v="Biodiversité"/>
    <s v="résistance variétale"/>
    <s v="cultivar, culture, ressource génétique"/>
    <s v="Création d'un réseau wallon de vergers d'anciennes variétés"/>
    <m/>
    <m/>
    <s v="Actes de colloques"/>
    <s v="https://www.cra.wallonie.be/fr/creation-dun-reseau-wallon-de-vergers-danciennes-varietes-2006"/>
    <n v="2006"/>
    <n v="1"/>
    <s v="Villette I."/>
    <x v="0"/>
    <m/>
    <s v="CRA-W"/>
    <s v="Pahaut B., Poirson C., Lateur M."/>
    <m/>
    <m/>
    <x v="0"/>
    <m/>
  </r>
  <r>
    <n v="835"/>
    <s v="Technique de lutte alternative"/>
    <s v="résistance variétale"/>
    <s v="culture, gestion agricole, protection des cultures, résistance, ressource génétique"/>
    <s v="Interreg III - transfrontier fruit heritage and biodiversity - management and valorization of French-Belgian fruit biodiversity - Interreg III Programme "/>
    <s v="Interreg III"/>
    <s v="Create a centre of excellence for fruit genetic resources for the Belgian-French transfrontier zone"/>
    <s v="Projet - Articles"/>
    <s v="https://www.cra.wallonie.be/fr/interreg-iii-transfrontier-fruit-heritage-and-biodiversity-management-and-valorization-of-french-belgian-fruit-biodiversity-2004"/>
    <n v="2004"/>
    <n v="1"/>
    <s v="Villette I."/>
    <x v="0"/>
    <m/>
    <s v="CRA-W"/>
    <s v="Antofie A., Lateur M., Lascostes M., Stievenard R., Delahaye B."/>
    <m/>
    <s v="Poiriers"/>
    <x v="0"/>
    <m/>
  </r>
  <r>
    <n v="836"/>
    <s v="Technique de lutte alternative"/>
    <s v="résistance variétale"/>
    <s v="cultivar, protection des cultures, résistance"/>
    <s v="Study of components of partial resistance to scab on a range of apple cultivar"/>
    <m/>
    <s v="identify the main components of partial resistance to scab on a range of apple cultivar"/>
    <s v="Articles"/>
    <s v="https://www.cra.wallonie.be/fr/study-of-components-of-partial-resistance-to-scab-on-a-range-of-apple-cultivar-2004"/>
    <n v="2004"/>
    <n v="1"/>
    <s v="Villette I."/>
    <x v="0"/>
    <m/>
    <s v="CRA-W"/>
    <s v="Lateur M., Lefrancq B., Lepoivre P."/>
    <m/>
    <s v="Pommiers"/>
    <x v="0"/>
    <m/>
  </r>
  <r>
    <n v="837"/>
    <s v="Gestion intégrée et durable des ressources naturelles"/>
    <s v="autres"/>
    <s v="gestion durable, suivi environnemental"/>
    <s v="Implication citoyenne pour une gestion environnementale des cimetières"/>
    <m/>
    <s v="Former et informer les gestionnaires publics sur la végétalisation et l'entretien sans pesticide des cimetières, rassurer et impliquer les citoyens vers une nouvelle conception des cimetières"/>
    <s v="Projet"/>
    <s v="https://www.adalia.be/projet-interreg"/>
    <n v="2018"/>
    <m/>
    <s v="Vincent E."/>
    <x v="2"/>
    <s v="edouard@adalia.be"/>
    <s v="Nord Nature Chico Mendes, Adalia asbl"/>
    <s v="Melin T."/>
    <s v="CE - FEDER - INTERREG - FWVL"/>
    <m/>
    <x v="3"/>
    <m/>
  </r>
  <r>
    <n v="838"/>
    <s v="Ingénierie agricole, développement d’outils"/>
    <s v="encadrement scientifique et technique"/>
    <s v="culture, phénotypage"/>
    <s v="Plant phenotyping activities at the Walloon Agricultural Research Centre"/>
    <m/>
    <m/>
    <s v="Actes de colloques"/>
    <s v="https://www.cra.wallonie.be/fr/plant-phenotyping-activities-at-the-walloon-agricultural-research-centre-2017"/>
    <n v="2017"/>
    <n v="1"/>
    <s v="Vincke D."/>
    <x v="0"/>
    <s v="d.vincke@cra.wallonie.be"/>
    <s v="CRA-W"/>
    <s v="Durenne B., Mingeot D., Escarnot E., Jacquemin G., Ben Abdallah F., Curnel Y., Mauro S., Geerts P., Lateur M., Planchon V., Baeten V., Vermeulen P., Goffart J."/>
    <m/>
    <m/>
    <x v="0"/>
    <m/>
  </r>
  <r>
    <n v="839"/>
    <s v="Recherche statistique, bioinformatique"/>
    <s v="indicateur environnemental, OAD"/>
    <s v="bioinformatique, impact, suivi environnemental, valorisation"/>
    <s v="A qui appartiennent les données agricoles et environnementales ? "/>
    <s v="OpEnAgro 4.1"/>
    <s v="définir un cadre de protection et de valorisation de ces données"/>
    <s v="Projet"/>
    <s v="https://www.cra.wallonie.be/fr/openagro41"/>
    <n v="2020"/>
    <n v="2"/>
    <s v="Vrebos D."/>
    <x v="0"/>
    <s v="openagro@cra.wallonie.be"/>
    <s v="CRA-W, ISSeP, Elevéo, WalDigiFarm, REQUASUD, CRIDS- université de Namur"/>
    <s v="Planchon V., Thiry G., Knockaert M., Riga F., Bertozzi C., Mention S., Simons I., Hallot E., Swinnen G., Scroyen G., Ferber F., Weyckmans S."/>
    <s v="Fonds Propres"/>
    <m/>
    <x v="0"/>
    <m/>
  </r>
  <r>
    <n v="840"/>
    <s v="Gestion agricole"/>
    <s v="lutte intégrée, méthode alternative"/>
    <s v="gestion durable, ressource naturelle"/>
    <s v=" TRANS AGRO FOREST"/>
    <s v=" TRANS AGRO FOREST"/>
    <s v="Développer la gestion intégrée et durable des ressource naturelle et des écosystèmes transfrontaliers"/>
    <s v="Projet"/>
    <s v="https://www.interreg-fwvl.eu/fr/trans-agro-forest"/>
    <n v="2016"/>
    <n v="5"/>
    <s v="Walrant F."/>
    <x v="49"/>
    <m/>
    <s v="Chambre Régionale d'Agriculture Hauts de France, Centre de Développement Agroforestier de Chimay, ressource naturelle Développement, Chambre d'Agriculture du Nord-Pas de Calais, Bosgroep Ijzer&amp; Leie"/>
    <m/>
    <s v="CE - FEDER - INTERREG - FWVL"/>
    <m/>
    <x v="2"/>
    <m/>
  </r>
  <r>
    <n v="841"/>
    <s v="Technique de lutte alternative"/>
    <s v="produit phytopharmaceutique, résistance variétale"/>
    <s v="culture, protection des cultures"/>
    <s v="Urgent need for new appel breeding methods better adapted to low-input agro-ecosystems."/>
    <m/>
    <m/>
    <s v="Actes de colloques"/>
    <s v="https://www.cra.wallonie.be/fr/urgent-need-for-new-appel-breeding-methods-better-adapted-to-low-input-agro-ecosystems-2010"/>
    <n v="2010"/>
    <n v="1"/>
    <s v="Warlop F. "/>
    <x v="0"/>
    <m/>
    <s v="CRA-W"/>
    <s v="Dapena E., Lateur M., Bastiaanse H., Blazquez M. D., Fillatre J-Y., Gomez C., Jamar L., Leterme E., Libourel G., Minarro M., Parveaud C. E., Pissard A., Rondia A., Stievenard R."/>
    <m/>
    <m/>
    <x v="0"/>
    <m/>
  </r>
  <r>
    <n v="842"/>
    <s v="Contrôle des maladies, gestion des ravageurs"/>
    <s v="diagnostic"/>
    <s v="contrôle des ravageurs, impact socio-économique"/>
    <s v="GECOMARA"/>
    <s v="GECOMARA"/>
    <s v="L'impact economique, écologique, environnemental et sociétal des échanges commerciaux ( introduction de ravageurs exotiques)"/>
    <s v="Projet"/>
    <s v="https://www.cra.wallonie.be/fr/gecomara"/>
    <n v="2017"/>
    <n v="1"/>
    <s v="Watillon B."/>
    <x v="0"/>
    <s v="b.watillon@cra.wallonie.be"/>
    <s v="CRA-W, ILVO, Université Catholique de Louvain, Université Libre de Bruxelles, Gembloux Agro Bio-Tech - Université de Liège"/>
    <s v="-"/>
    <m/>
    <m/>
    <x v="0"/>
    <m/>
  </r>
  <r>
    <n v="843"/>
    <s v="Ingénierie agricole, développement d’outils"/>
    <s v="bonne pratique agricole, diagnostic"/>
    <s v="gestion agricole, indicateur, production agricole"/>
    <s v="Livret Inter'Herbe"/>
    <m/>
    <s v="Proposer un diagnostic simplifié de vos parcelles, sur base de la flore présente."/>
    <s v="Projet"/>
    <s v="http://www.fourragesmieux.be/Documents_telechargeables/Livret_interherbe.pdf"/>
    <n v="2010"/>
    <n v="4"/>
    <m/>
    <x v="18"/>
    <m/>
    <s v="GAL de la Botte du Hainaut, ADARTH - GEDA de l'Avesnois, CDA de l'Aisne, Fourrages Mieux, CAR du Nord-Pas de Calais, Université Catholique de Louvain, PNRde l'Avesnois"/>
    <s v="Collignn O., De Wilde Q., Leborgne G., Widar J., Terrel J., Decamps C., Lesage P."/>
    <s v="CE - FEDER - INTERREG - FWVL, Wallonie, Chambres d'agriculture-fr, Région Nord-Pa de Calais"/>
    <s v="Fourage"/>
    <x v="17"/>
    <m/>
  </r>
  <r>
    <n v="844"/>
    <s v="Eau : pollution, gestion, qualité, altération"/>
    <s v="produit phytopharmaceutique"/>
    <s v="pesticide, pollution chimique, ressource en eau"/>
    <s v="TOPPS Prowadis"/>
    <s v="TOPPS Prowadis"/>
    <s v="Définir et de diffuser des solutions concrètes aux problèmes de pollutions diffuses de l’eau par les PPP en ciblant principalement la dérive de pulvérisation et le transfert de PPP par ruissellement et érosion"/>
    <s v="Projet"/>
    <s v="http://www.topps-life.org/topps-prowadis-project.html"/>
    <n v="2011"/>
    <n v="3"/>
    <m/>
    <x v="62"/>
    <s v="manfred.roettele@betterdecisions.de"/>
    <s v="Université de Turin-Agro-ingénierie - It, Université Politecnica Catalunya - es, Julius Kühn Inst. de, InHort - pl, Inst. Francais de vigne et du Vin - fr, Danois Agric. Adisory Service-dk, Inagro, ARVALIS - Institut du végétal - fr, Irstea - fr, Université de Cordoue - es, Université de Turin-DISAFA - it, État de Bavière Res. Inst. - de, Service danois de conseil agricole - dk, Institut de protection de l'environnement - pl"/>
    <m/>
    <s v="CE - CropLife Europe"/>
    <m/>
    <x v="34"/>
    <m/>
  </r>
  <r>
    <n v="845"/>
    <s v="Eau : pollution, gestion, qualité, altération"/>
    <s v="produit phytopharmaceutique"/>
    <s v="pesticide, pollution chimique, ressource en eau"/>
    <s v="Train Operators to Promote best management Practices and Sustainabiliy"/>
    <s v="TOPPS LIFE"/>
    <s v="Recueillir et développer un ensemble de bonnes pratiques agricoles pour parvenir à réduire les pollutions ponctuelles des ressources en eau par les PPP"/>
    <s v="Projet"/>
    <s v="https://protecteau.be/fr/phytos/professionnels/bonnes-pratiques/doc-11822"/>
    <n v="2005"/>
    <n v="3"/>
    <m/>
    <x v="62"/>
    <s v="manfred.roettele@betterdecisions.de"/>
    <s v="European Crop Protection Association, Universidad Politécnica de Cataluña-es, Université Torino-DEIAFA-it, ARVALIS-Institut du végétal - fr, Cemagref - fr, Collage de l'Université Haper Adams-uk, Provinciaal Onderzoeks en Voorlichtingscentrum voor Land- en Tuinbouw-be, PC - fruit-be, Landwirtschaftskammer NRW-de, Service danois de conseil agricole-dk, Institut de recherche en pomologie et floriculture-pl, Institut de la remise en état des terres et de l'agriculture des prairies-pl"/>
    <m/>
    <s v="CE - CropLife Europe"/>
    <m/>
    <x v="34"/>
    <m/>
  </r>
  <r>
    <n v="846"/>
    <s v="Technique de lutte alternative"/>
    <s v="contrôle des maladies, méthode alternative"/>
    <s v="contrôle des ravageurs, gestion durable, protection des cultures"/>
    <s v="Alliés naturels dans la culture de la poire"/>
    <m/>
    <s v="Evoluer vers un système de culture plus équilibré et plus durable"/>
    <s v="Projet"/>
    <s v="https://ec.europa.eu/eip/agriculture/en/find-connect/projects/natuurlijke-bondgenoten-de-perenteelt"/>
    <n v="2019"/>
    <n v="2"/>
    <m/>
    <x v="62"/>
    <m/>
    <s v="PCFruit"/>
    <m/>
    <s v="CE - FEADER"/>
    <s v="Poiriers"/>
    <x v="2"/>
    <m/>
  </r>
  <r>
    <n v="847"/>
    <s v="Biodiversité"/>
    <s v="diagnostic"/>
    <s v="gestion durable, ressource naturelle, valorisation"/>
    <s v="La BIOdiversité, une Offre de Service Social"/>
    <s v="BIOOSS"/>
    <s v="Associer les citoyens et la biodiversité, créer du lien social, solidaire, contribuer à la réduction de l’isolement, à l’amélioration du bien-être et à l’augmentation de la cohésion sociale"/>
    <s v="Projet"/>
    <s v="https://www.mons.be/vivre-a-mons/territoire/environnement/biodiversite/micro-projet-bioos"/>
    <m/>
    <s v="18 mois"/>
    <m/>
    <x v="62"/>
    <m/>
    <s v="Province de Hainaut, Eden 62 pas-de-Calais, Ville de Mons"/>
    <m/>
    <s v="CE - FEDER"/>
    <m/>
    <x v="2"/>
    <m/>
  </r>
  <r>
    <n v="848"/>
    <s v="Technique de lutte alternative"/>
    <s v="méthode alternative"/>
    <s v="lutte biologique, sélection variétale"/>
    <s v="Stimuler les semences biologiques et la sélection végétale"/>
    <s v="LIVESEED"/>
    <s v="Améliorer la transparence et la compétitivité du secteur des semences et de la sélection biologiques, en encourageant une plus grande utilisation des semences biologiques"/>
    <s v="Projet"/>
    <s v="https://ec.europa.eu/eip/agriculture/en/find-connect/projects/liveseed-boosting-organic-seed-and-plant-breeding"/>
    <n v="2017"/>
    <n v="4"/>
    <m/>
    <x v="62"/>
    <s v="bram.moeskops@ifoam-eu.org"/>
    <s v="IFOAM UE, Institut de recherche de l'agriculture biologique FiBL, Aegilops, AGES-at, Agrologica-dk, Agroscope - ch, AREI-Lativa, Bingenheimer Saatgut AG-de, Bionext - nl, BIOSELENA - bg, Bundesverband Naturkost Naturwaren eV - de, CREA-it, Recherche sur les plantes de Wageningen-1uis Bolk - nl, MTA ATK-hu, ÖMKI-hu, Centre de recherche biologique-uk, Rete Semi Rurali - it, Sativa Rheinau AG - ch, SEAE - es, L&amp;F Seges - dk, NARDI - ro, UBIOS - fr, Universié d'Evora - pt, UNIVPM-it, Universität Kassel - de, Graines biologiques Vitalis - nl, Université polytechnique de Valence - es"/>
    <m/>
    <s v="CE - Horizon 2020"/>
    <m/>
    <x v="2"/>
    <m/>
  </r>
  <r>
    <n v="849"/>
    <s v="Biopesticide, biocontrôle, agriculture biologique"/>
    <s v="agriculture biologique"/>
    <s v="lutte biologique, production agricole"/>
    <s v="Réseau de connaissances organiques Arable"/>
    <s v="OK-Net Arable"/>
    <s v="Augmenter la productivité et la qualité des cultures biologiques en améliorant l'échange de connaissances entre les agriculteurs, les conseillers agricoles et les scientifiques."/>
    <s v="Projet"/>
    <s v="https://ec.europa.eu/eip/agriculture/en/find-connect/projects/ok-net-arable-%E2%80%93-organic-knowledge-network-arable"/>
    <n v="2015"/>
    <n v="3"/>
    <m/>
    <x v="62"/>
    <s v="bram.moeskops@ifoam-eu.org"/>
    <s v="_x000a_IFOAM UE"/>
    <s v="14 groupes d'innovation d'agriculteurs dans 10 pays"/>
    <s v="CE - Horizon 2020"/>
    <m/>
    <x v="2"/>
    <m/>
  </r>
  <r>
    <n v="850"/>
    <s v="Industrie agroalimentaire (production, rendement, déchet) "/>
    <s v="autres"/>
    <s v="gestion agricole, territoire transfrontalier"/>
    <s v="Mise en œuvre de composites haute performance bio-sourcés allégés pour des applications structurelles dans le secteur des transports"/>
    <s v="BIOCOMPAL"/>
    <s v="le développement de nouveaux matériaux allégés bio-basés à haute performance et faible empreinte carbone par une valorisation à très haute valeur ajoutée de la biomasse agricole et forestière régionale"/>
    <s v="Projet"/>
    <s v="http://www.biocompal.eu/"/>
    <n v="2016"/>
    <n v="4"/>
    <m/>
    <x v="62"/>
    <m/>
    <s v="Materia Nova, Inagro, Armines, Centexbel, Ecole Nationale Supérieure des Mines de Douai"/>
    <m/>
    <s v="CE - FEDER - INTERREG - FWVL"/>
    <m/>
    <x v="2"/>
    <m/>
  </r>
  <r>
    <n v="851"/>
    <s v="Ingénierie agricole, développement d’outils"/>
    <s v="encadrement scientifique et technique"/>
    <s v="télédétection spatiale"/>
    <s v="Développement de la technique géoradar en auscultation de routes"/>
    <s v="GEORADAR"/>
    <s v="détection de certains impétrants sous les voiries type, des cavités sous les surfaces de roulement, ainsi que l’épaisseur des couches de la structure routière."/>
    <s v="Projet"/>
    <s v="https://www.issep.be/georadar/"/>
    <m/>
    <n v="4"/>
    <m/>
    <x v="62"/>
    <m/>
    <s v="Centre de recherches routières-CRR, SPW routes et bâtiments, AWV, Université Catholique de Louvain, Université de Gent"/>
    <m/>
    <s v="Bureau de Normalisation"/>
    <m/>
    <x v="7"/>
    <m/>
  </r>
  <r>
    <n v="852"/>
    <s v="Ecotoxicologie"/>
    <s v="encadrement scientifique et technique, pollinisateur"/>
    <s v="auxiliaire des cultures, indicateur, gestion durable, "/>
    <s v="Bee Best Check"/>
    <s v="Bee Best Check"/>
    <s v="Développement d’un outil original de gestion globale de la santé de l’abeille à destination des apiculteurs"/>
    <s v="Projet - Application web / smartphone"/>
    <s v="https://www.beetools.uliege.be/beebestcheck/"/>
    <m/>
    <m/>
    <m/>
    <x v="62"/>
    <m/>
    <s v="Laboratory of Molecular Entomology and Bee Pathology-Université de Gent, Université de Liège"/>
    <m/>
    <s v="Etat Fédéral - SPF Santé publique Sécurité de la Chaîne alimentaire et Environnement"/>
    <m/>
    <x v="1"/>
    <s v="contrat RF 15/6300 Bee Best Check"/>
  </r>
  <r>
    <n v="853"/>
    <s v="Ecotoxicologie"/>
    <s v="pollinisateur, qualité de l'eau"/>
    <s v="auxiliaire des cultures, pesticide, pollution chimique, ressource en eau"/>
    <s v="Biosurveillance - Des organismes vivants aident à caractériser un risque de pollution environnementale"/>
    <s v="Biosurveillance"/>
    <s v="Outil de diagnostic biologique"/>
    <s v="Projet"/>
    <s v="https://www.biosurveillance.be/#experts"/>
    <m/>
    <m/>
    <m/>
    <x v="62"/>
    <m/>
    <s v="SPGE, CILE, Eco-Impact, CWEPSS, Contrat de Rivière Ourthe, "/>
    <s v="Hupin F."/>
    <s v="Wallonie - SPGE"/>
    <m/>
    <x v="11"/>
    <m/>
  </r>
  <r>
    <n v="854"/>
    <s v="Eau : pollution, gestion, qualité, altération"/>
    <s v="qualité de l'eau"/>
    <s v="gestion durable, ressource en eau, suivi environnemental"/>
    <s v="Je protège l’eau de Wallonie"/>
    <m/>
    <s v="Développer, soutenir et promouvoir une agriculture contribuant à la protection et à l’amélioration des ressources hydriques via l’usage de modes de production propres"/>
    <s v="Projet"/>
    <s v="https://www.jeprotegeleaudewallonie.com//home"/>
    <m/>
    <m/>
    <m/>
    <x v="62"/>
    <s v="info@jeprotegeleaudewallonie.com"/>
    <s v="SoCoPro asbl, GAL Pays des Tiges et Chavées asbl, UNAB, Société wallonne des eaux"/>
    <m/>
    <s v="Wallonie - SPGE"/>
    <m/>
    <x v="36"/>
    <m/>
  </r>
  <r>
    <n v="855"/>
    <s v="Eau : pollution, gestion, qualité, altération"/>
    <s v="pollinisateur"/>
    <s v="auxiliaire des cultures, gestion agricole, impact socio-économique, ressource en eau"/>
    <s v="Evaluer la faisabilité agronomique, apicole et économique de semer des fleurs mellifères sur de grandes surfaces. Projet Bio-indicateurs"/>
    <s v="Plan Bee"/>
    <s v="Gestion des sites de protection de captage d'eau"/>
    <s v="Projet"/>
    <s v="https://www.natpro.be/planbee/"/>
    <n v="2019"/>
    <n v="2"/>
    <m/>
    <x v="62"/>
    <s v="planbee@natpro.be"/>
    <s v="Nature &amp; Progrès asbl, Société wallonne des eaux, CRA-W, CARI, ISSeP"/>
    <s v="-"/>
    <s v="Wallonie - SPGE"/>
    <m/>
    <x v="19"/>
    <m/>
  </r>
  <r>
    <n v="856"/>
    <s v="Encadrement, conseil, valorisation"/>
    <s v="bonne pratique agricole, encadrement scientifique et technique"/>
    <s v="agroalimentaire, gestion agricole, production agricole"/>
    <s v="Collège des producteurs"/>
    <s v="Collège des producteurs"/>
    <s v="Permettre aux agriculteurs de faire valoir leurs intérêts auprès des pouvoirs publics, Assurer une meilleure adéquation entre les besoins des producteurs et les mesures que le gouvernement prend"/>
    <m/>
    <s v="http://www.collegedesproducteurs.be/site/"/>
    <n v="2016"/>
    <m/>
    <m/>
    <x v="63"/>
    <s v="info.socopro@collegedesproducteurs.be"/>
    <s v="SoCoPro asbl"/>
    <s v="MIIMOSA, CIV, Cellule d'information lait, Cellule d'information viandes, Belgian Fair Trade Federation"/>
    <s v="Wallonie"/>
    <m/>
    <x v="37"/>
    <m/>
  </r>
  <r>
    <n v="857"/>
    <s v="Utilisation de produit phytopharmaceutique"/>
    <s v="produit phytopharmaceutique"/>
    <s v="gestion durable, pesticide, réduction, technique agricole"/>
    <s v="Générations Terre"/>
    <s v="Générations Terre"/>
    <s v="Améliorer la durabilité des exploitations agricoles par la diminution du recours aux pesticide"/>
    <s v="Projet"/>
    <s v="https://www.parcsnaturelsdewallonie.be/videos/generations-terre-projet-pilote-diminution-pesticide-agriculture/"/>
    <n v="2018"/>
    <m/>
    <m/>
    <x v="62"/>
    <m/>
    <s v="Centre de Michamps asbl, CePiCOP asbl, CIPF asbl, CPL Végémar, FIWAP, Fourrages Mieux, CRA-W, CRPHYTO - CORDER asbl, FUGEA, Fédération Wallonne de l'Agriculture, Greenotec asbl, Natagriwal asbl, PROTECT'eau asbl, Fédération des parcs naturels de wallonie, SPW Agriculture ressource naturelle et Environnement"/>
    <m/>
    <s v="Wallonie"/>
    <m/>
    <x v="38"/>
    <m/>
  </r>
  <r>
    <n v="858"/>
    <s v="Législation"/>
    <s v="produit phytopharmaceutique"/>
    <s v="pesticide, protection des cultures, résistance, santé humaine"/>
    <s v="produits phytopharmaceutiques agréés en cultures de pomme de terre pour un usage professionnel "/>
    <m/>
    <s v="Eviter les résistances des maladies ou des ravageurs"/>
    <s v="Articles"/>
    <m/>
    <n v="2016"/>
    <m/>
    <m/>
    <x v="62"/>
    <m/>
    <s v="FIWAP, Carah asbl, CRA-W, CORDER asbl, Pameseb asbl, Interprovinciaal proefcentrum voor de aardappelteelt - PCA"/>
    <s v="-"/>
    <s v="Wallonie"/>
    <s v="Pomme de terre"/>
    <x v="15"/>
    <m/>
  </r>
  <r>
    <n v="859"/>
    <s v="Contrôle des maladies, gestion des ravageurs"/>
    <s v="protection phytosanitaire"/>
    <s v="bioagresseur, biocontrôle, protection des cultures"/>
    <s v="Le contrôle des plantes indésirables en prairies "/>
    <m/>
    <s v="Maintenir un gazon dense et fermé, Eviter la propagation de la plante indésirable, Affaiblir les plantes indésirable dans la rotation"/>
    <s v="Articles"/>
    <s v="http://www.fourragesmieux.be/Documents_telechargeables/20_03_10_desherbage_des_prairies.pdf"/>
    <n v="2020"/>
    <n v="1"/>
    <m/>
    <x v="62"/>
    <s v="info@fourragesmieux.be"/>
    <m/>
    <m/>
    <s v="Wallonie - SPW, Province de Luxembourg"/>
    <m/>
    <x v="17"/>
    <m/>
  </r>
  <r>
    <n v="860"/>
    <s v="Encadrement, conseil, valorisation"/>
    <s v="encadrement scientifique et technique, pollinisateur"/>
    <s v="analyse physico-chimique, auxiliaire des cultures, valorisation"/>
    <s v="CARI"/>
    <s v="CARI"/>
    <s v="Assistance technique aux apiculteurs: - information - formation continue - valorisation de la qualité des produits de la ruche - services, Recherche appliquée en rapport avec les problèmes rencontrés sur le terrain, Suivi du secteur, Représentation des apiculteurs au niveau régional, fédéral, européen et international, Information du public sur l’abeille et l’apiculture"/>
    <s v="ASBL"/>
    <s v="https://www.cari.be/"/>
    <n v="1983"/>
    <m/>
    <m/>
    <x v="62"/>
    <s v="info@cari.be"/>
    <s v="Université Catholique de Louvain, AgroLouvain Services"/>
    <m/>
    <s v="CE, Wallonie"/>
    <m/>
    <x v="22"/>
    <m/>
  </r>
  <r>
    <n v="861"/>
    <s v="Encadrement, conseil, valorisation"/>
    <s v="encadrement scientifique et technique, indicateur environnemental"/>
    <s v="analyse physico-chimique, gestion agricole, suivi environnemental"/>
    <s v="Centre de Michamps"/>
    <s v="Centre de Michamps"/>
    <s v="Analyse, conseil et recherche en agriculture, en environnement et en agro-alimentaire"/>
    <s v="ASBL"/>
    <s v="https://centredemichamps.be/qui-sommes-nous/"/>
    <n v="1965"/>
    <m/>
    <m/>
    <x v="62"/>
    <s v="centredemichamps@uclouvain.be"/>
    <s v="Agro Louvain Services, REQUASUD asbl, Fourrages Mieux "/>
    <m/>
    <s v="Wallonie, Université Catholique de Louvain, Province de Luxembourg"/>
    <m/>
    <x v="11"/>
    <m/>
  </r>
  <r>
    <n v="862"/>
    <s v="Technique de lutte alternative"/>
    <s v="lutte intégrée, résistance variétale"/>
    <s v="culture expérimentale, protection des cultures, sensibilité"/>
    <s v="Les résultats au fil des ans de l’essai MilVar à Libramont – 2017 - MilVar"/>
    <m/>
    <s v="Evaluer la sensibilité au mildiou (Phytophthora infestans) du feuillage d’un panel de variétés de pomme de terre"/>
    <s v="Projet"/>
    <s v="http://fiwap.be/documentation/les-resultats-au-fil-des-ans-de-lessai-milvar-a-libramont-2017/"/>
    <n v="2017"/>
    <m/>
    <m/>
    <x v="62"/>
    <m/>
    <s v="FIWAP, CRA-W"/>
    <s v="-"/>
    <m/>
    <s v="Pomme de terre"/>
    <x v="15"/>
    <m/>
  </r>
  <r>
    <n v="863"/>
    <s v="Utilisation de produit phytopharmaceutique"/>
    <s v="produit phytopharmaceutique"/>
    <s v="pesticide, réduction, technique agricole"/>
    <s v="Produits biocides affectés au circuit restreint : du neuf dans les obligations des vendeurs et utilisateurs"/>
    <m/>
    <m/>
    <s v="Projet"/>
    <s v="http://fiwap.be/documentation/produits-biocides-affectes-au-circuit-restreint-du-neuf-dans-les-obligations-des-vendeurs-et-utilisateurs/"/>
    <n v="2016"/>
    <m/>
    <m/>
    <x v="62"/>
    <m/>
    <m/>
    <s v="-"/>
    <m/>
    <s v="Pomme de terre"/>
    <x v="15"/>
    <m/>
  </r>
  <r>
    <n v="864"/>
    <s v="Communication"/>
    <s v="bonne pratique agricole"/>
    <s v="gestion agricole, technique agricole"/>
    <s v="Les journées internationales de la prairie"/>
    <m/>
    <s v="Informer et conseiller les agriculteurs ; Vulgariser les bonnes pratiques de gestion des prairies ; Effectuer des comparaisons entre les trois pays (techniques culturales, législations, résultats de recherches...) ; Pemettre des échanges entre les 3 pays"/>
    <s v="Actes de colloques"/>
    <s v="http://www.fourragesmieux.be/divers_collaboration_jip.html"/>
    <n v="2017"/>
    <n v="1"/>
    <m/>
    <x v="62"/>
    <m/>
    <s v=" Wallonie, le Grand-Duché-lu, le Land de Rhénanie Palatinat-de"/>
    <m/>
    <m/>
    <s v="Fourage"/>
    <x v="17"/>
    <m/>
  </r>
  <r>
    <n v="865"/>
    <s v="Utilisation de produit phytopharmaceutique"/>
    <s v="produit phytopharmaceutique"/>
    <s v="pesticide, réduction"/>
    <s v="Programme wallon de réduction des pesticide 2018-2022"/>
    <s v="PWRP II"/>
    <m/>
    <s v="Rapports"/>
    <s v="https://agriculture.wallonie.be/documents/43013/0/20180329_PWRP_II_approuv%C3%A9+GW.pdf/73702d5e-7af3-438b-9051-ced6866212cc"/>
    <n v="2018"/>
    <n v="4"/>
    <m/>
    <x v="62"/>
    <m/>
    <s v="CRPHYTO - CORDER asbl, Commission Formation Agricole, SPF Santé publique Sécurité de la chaîne alimentaire et Environnement, Adalia asbl, EcoConso asbl, Cellule permanente Environnement-Santé, Centre Anti-Poisons, CRA-W, SPW Agriculture ressource naturelle et Environnement, ISSeP, Natagriwal asbl, PROTECT'eau asbl, PreventAgri, Agence Fédérale pour la Sécurité de la Chaîne Alimentaire, lutte intégrée contre les ennemis des cultures, Phytoweb, Zonder is gezonde, VELT, Institut bruxellois pour la gestion de l'environnement, Pôle de gestion différenciée des espaces verts, Nature &amp; Progrès asbl, Fédération des Jeunes Agriculteurs, Phytofar asbl, Centre Anti - Poisons"/>
    <s v="Ledieu F., Willems W., Van Bol V., Gosselin P., Huyghebaert B., Godeaux D., Popescu C., Charlier G., Limbourg Q.,  Klinkenberg H., Cuvelier C., Delaunois P."/>
    <m/>
    <m/>
    <x v="8"/>
    <m/>
  </r>
  <r>
    <n v="866"/>
    <s v="Technique de lutte alternative"/>
    <s v="impact sur la santé, lutte intégrée, protection phytosanitaire"/>
    <s v="gestion durable, pollution chimique, protection des cultures, réduction, santé humaine"/>
    <s v="de nouvelles stratégies intégrées pour réduire l'utilisation et l'impact des pesticide, vers des vignobles et des olivieraies méditerranéens durables "/>
    <s v="Novaterra"/>
    <s v="Minimiser les risques et les impact pour envinnement et la santé humaine en promouvant des stratégies alternatives"/>
    <s v="Projet"/>
    <s v="https://cordis.europa.eu/project/id/101000554"/>
    <n v="2020"/>
    <n v="4"/>
    <m/>
    <x v="62"/>
    <m/>
    <s v="Pôle Vitagora - fr, DOW Agrosciences - fr, Université Polytechnique de Cathalogne - es, Université de Cattolica - it, Horta srl, Réseau Eauropéen des Sommets d'Affaires-be, Institut Français de la vigne et du vin - fr, Bodegas Terras Gauda SA, Solutions Agricoles et Environnementales - gr, Sogrape Vinhos sa - pt, Association Plataforma Technologica del Vino de Espana, Instituto Politechnico de Braganca - pt, Université de Burgos - es, Geoponiko Panepis Timion Athinon - gr, Inesc Tec - Instituto de Engenhariade Sistemas E Computadores, Tecnologia E Ciencia - pt, Demeslis Athanasios - gr, Appitad - Associacao dos Produtores Em Protecae Integrada de Tras-os-Montes E Alta Douro - pt, Unaprol - Consorzio Olivicolo Italiano Societa'Consortile per Azioni - it"/>
    <m/>
    <m/>
    <m/>
    <x v="2"/>
    <n v="101000554"/>
  </r>
  <r>
    <n v="867"/>
    <s v="Ingénierie agricole, développement d’outils"/>
    <s v="détection, essai variétal, protection phytosanitaire"/>
    <s v="culture expérimentale, production agricole, protection des cultures, qualité nutritionnelle"/>
    <s v="Essais fumure"/>
    <s v="Essais fumure"/>
    <s v="un réseau d’essais fumures multilocaux dans le but de tester les performances de différents produits disponibles en Wallonie mais également pour tester l’impact de différents dosages sur le rendement et la qualité du blé"/>
    <s v="Projet"/>
    <s v="https://filagri.be/wp-content/uploads/sites/2/2019/10/CdP_Plan-de-developpement_2018_cereales_alimentaires_juillet2019.pdf"/>
    <m/>
    <m/>
    <m/>
    <x v="62"/>
    <m/>
    <s v="CRA-W, Carah asbl, CPL Végémar"/>
    <m/>
    <m/>
    <m/>
    <x v="28"/>
    <m/>
  </r>
  <r>
    <n v="868"/>
    <s v="Biopesticide, biocontrôle, agriculture biologique"/>
    <s v="agriculture biologique, production commerciale"/>
    <s v="gestion agricole, production agricole, qualité nutritionnelle"/>
    <s v="FABLE"/>
    <s v="FABLE"/>
    <s v="Développement  de productions  agricoles  bio  wallonnes  de  qualité différenciée au sein de filières encadrées par des relations commerciales équitables"/>
    <s v="Projet"/>
    <s v="https://filagri.be/wp-content/uploads/sites/2/2019/10/CdP_Plan-de-developpement_2018_cereales_alimentaires_juillet2019.pdf"/>
    <m/>
    <m/>
    <m/>
    <x v="62"/>
    <m/>
    <s v="CRA-W"/>
    <m/>
    <m/>
    <m/>
    <x v="28"/>
    <m/>
  </r>
  <r>
    <n v="869"/>
    <s v="Encadrement, conseil, valorisation"/>
    <s v="encadrement scientifique et technique, impact sur la santé, indicateur environnemental"/>
    <s v="impact socio-économique, santé humaine, suivi environnemental"/>
    <s v="Plan National d’Action Environnement Santé belge"/>
    <s v="NEHAP"/>
    <s v="fournir un cadre global cohérent pour une action environnement-santé à tous les niveaux institutionnels de la Belgique"/>
    <m/>
    <s v="https://www.environnement-sante.be/fr/bienvenue-sur-nehap-Belgique"/>
    <n v="2003"/>
    <m/>
    <m/>
    <x v="62"/>
    <s v="nehap@sante.belgique.be"/>
    <s v="SPF Santé publique Sécurité de la chaîne alimentaire et Environnement, CIMES, la Cellule environnement-santé"/>
    <m/>
    <m/>
    <m/>
    <x v="29"/>
    <m/>
  </r>
  <r>
    <n v="870"/>
    <s v="Eau : pollution, gestion, qualité, altération"/>
    <s v="encadrement scientifique et technique, méthode alternative, qualité de l'eau"/>
    <s v="bioinformatique, biote, suivi environnemental"/>
    <s v="Projet Moerman « Biotes »"/>
    <s v="Biotes"/>
    <s v="Développerr le monitoring des masses d’eau de surface sur la matrice « biotes », développer, évaluer et valider l’utilisation des échantillonneurs passifs comme alternative possible à la matrice « biotes »."/>
    <s v="Projet"/>
    <s v="https://www.issep.be/biotes/"/>
    <n v="2013"/>
    <m/>
    <m/>
    <x v="62"/>
    <m/>
    <s v="ISSeP, SPW Agriculture ressource naturelle et Environnement, Université de Liège"/>
    <m/>
    <m/>
    <m/>
    <x v="7"/>
    <m/>
  </r>
  <r>
    <n v="871"/>
    <s v="Sol et fertilisation : pollution, gestion, qualité, fertilisation, altération"/>
    <s v="fertilisation"/>
    <s v="gestion des sols, suivi environnemental"/>
    <s v="Caarwal"/>
    <s v="Caarwal"/>
    <s v="Préciser le risque environnemental réel des anthroposols artificiels wallons vis-à-vis des écosystèmes ; développer une méthode simple capable d’identifier, sur terrain, les remblais majeurs constitutifs des anthroposols artificiels wallons."/>
    <s v="Projet"/>
    <s v="https://www.issep.be/caarwal/"/>
    <m/>
    <m/>
    <m/>
    <x v="62"/>
    <m/>
    <s v="ISSeP, Université de Liège, GéoRessources - fr"/>
    <m/>
    <m/>
    <m/>
    <x v="7"/>
    <m/>
  </r>
  <r>
    <n v="872"/>
    <s v="Industrie agroalimentaire (production, rendement, déchet) "/>
    <s v="encadrement scientifique et technique"/>
    <s v="bioinformatique, pollution chimique"/>
    <s v="Carmat"/>
    <s v="Carmat"/>
    <s v="Utiliser le CO2 présent au sein des rejets gazeux de la sidérurgie pour fabriquer des produits commercialisables issus des scories démétallisées peu ou pas valorisées via un procédé de carbonatation original"/>
    <s v="Projet"/>
    <s v="https://www.issep.be/carmat/"/>
    <n v="2014"/>
    <m/>
    <m/>
    <x v="62"/>
    <m/>
    <m/>
    <m/>
    <m/>
    <m/>
    <x v="7"/>
    <m/>
  </r>
  <r>
    <n v="873"/>
    <s v="Gestion agricole"/>
    <s v="bonne pratique agricole, encadrement scientifique et technique"/>
    <s v="gestion agricole, technique agricole"/>
    <s v="Agri-Culture"/>
    <m/>
    <s v="Améliorer l’autonomie énergétique et alimentaire des exploitations agricoles du territoire grâce à un conseil personnalisé en ferme, favoriser les échanges d’expériences entre agriculteurs et sensibiliser les citoyens aux réalités du monde agricole du territoire"/>
    <s v="Projet"/>
    <s v="https://www.tiges-chavees.be/wp-content/uploads/2016/01/GAL_TigesChavees_FicheAgriculture.pdf"/>
    <m/>
    <m/>
    <m/>
    <x v="62"/>
    <m/>
    <s v="GAL Pays des Tiges et Chavées asbl, OPA, Compagnie du Milieu du Monde, CRA-W, Fourrages Mieux, CETA du Condroz, Comice agricole du Condroz -Ciney, GAL HSFA , Greenotec asbl, Association pour la Promotion des protéagineux et oléagineux-APPO"/>
    <m/>
    <m/>
    <m/>
    <x v="11"/>
    <m/>
  </r>
  <r>
    <n v="874"/>
    <s v="Eau : pollution, gestion, qualité, altération"/>
    <s v="impact sur la santé, qualité de l'eau"/>
    <s v="gestion des ressources, pollution chimique, ressource en eau"/>
    <s v=" Inventaire des Matières Hormonales et Organiques en Traces dans les Eaux Patrimoniales et Potabilisables"/>
    <s v="IMHOTEP"/>
    <s v="Réaliser un inventaire des niveaux de concentration de résidus de médicaments (RMs) dans différents compartiments du cycle anthropique de l’eau (effluents de stations d’épuration, eaux de ruissellement, eaux de surface et souterraines, eaux brutes potabilisables, eaux de distribution et eaux embouteillées)"/>
    <s v="Projet"/>
    <s v="http://eau.wallonie.be/IMG/pdf/IMHOTEP_RF_180807.pdf"/>
    <n v="2012"/>
    <n v="6"/>
    <m/>
    <x v="64"/>
    <m/>
    <s v="SPW Agriculture ressource naturelle et Environnement, Gembloux Agro Bio-Tech - Université de Liège, SWDE, Université de Liège, Université Catholique de Louvain, Université de Mons, Université Libre de Bruxelles, SPGE, ISSeP, Aquawal"/>
    <s v="Brahy V., Delloye F, Lognay G., Rokart S., Nohoul J. C., Nott K., Gillet M., Blankert B., Govaerts B., Gustin P., Kauffmann J. M., Bastin M. B. B., Collart P., Cuveleir C., Didy C., Heillier J. F., Latour C., Marneffe Y., Prevedello C., Renard V., Monticelli G., Dubuisson G., Kouyoumdjian F., Lognay G., Netchacovitch L., Barbera B., Glineur A., Nemes S."/>
    <s v="Wallonie - SPW"/>
    <m/>
    <x v="8"/>
    <m/>
  </r>
  <r>
    <n v="875"/>
    <s v="Contrôle des maladies, gestion des ravageurs"/>
    <s v="impact sur la santé, indicateur environnemental, protection phytosanitaire"/>
    <s v="bioagresseur, impact, lutte, suivi environnemental"/>
    <s v="OPATRA-W"/>
    <s v="OPATRA-W"/>
    <s v="Contrôle des problèmes phytosanitaires par des moyens respectueux de l’environnement"/>
    <s v="Projet"/>
    <s v="https://www.cra.wallonie.be/fr/opatra-w"/>
    <n v="2018"/>
    <n v="1"/>
    <s v="Watillon B."/>
    <x v="0"/>
    <s v="b.watillon@cra.wallonie.be"/>
    <s v="Carah asbl, CRA-W, Université Catholique de Louvain, Gembloux Agro Bio-Tech - Université de Liège"/>
    <s v="-"/>
    <m/>
    <m/>
    <x v="0"/>
    <m/>
  </r>
  <r>
    <n v="876"/>
    <s v="Gestion agricole"/>
    <s v="bonne pratique agricole"/>
    <s v="protection des cultures, résistance, sélection variétale, technique agricole"/>
    <s v="Phytotechnie de la betterave fourragere"/>
    <m/>
    <m/>
    <s v="Articles"/>
    <s v="http://www.fourragesmieux.be/Documents_telechargeables/10_02_04_Wauters_BetteraveFourragere.pdf"/>
    <n v="2010"/>
    <n v="1"/>
    <s v="Wauters A."/>
    <x v="3"/>
    <s v="a.wauters@irbab.be"/>
    <s v="Irbab asbl, Fourrages Mieux"/>
    <m/>
    <m/>
    <s v="Betterave"/>
    <x v="17"/>
    <m/>
  </r>
  <r>
    <n v="877"/>
    <s v="Ingénierie agricole, développement d’outils"/>
    <s v="OAD"/>
    <s v="bioinformatique, gestion agricole"/>
    <s v="Lancement de la plateforme Déclic travail"/>
    <m/>
    <s v="Outil d’aide à la décision pour sensibiliser les éleveurs aux problématiques de travail, et les engager dans une réflexion sur les pistes à explorer ainsi que les solutions à envisager pour améliorer l’organisation du travail dans leur élevage"/>
    <s v="Actes de colloques"/>
    <s v="https://www.cra.wallonie.be/fr/lancement-de-la-plateforme-declic-travail?archive=true"/>
    <n v="2020"/>
    <n v="1"/>
    <s v="Wavreille J."/>
    <x v="0"/>
    <s v="j.wavreille@cra.wallonie.be"/>
    <s v="CRA-W, CNE, CNIEL, ANICAP, APCA - fr"/>
    <s v="Boulet L."/>
    <m/>
    <m/>
    <x v="0"/>
    <m/>
  </r>
  <r>
    <n v="878"/>
    <s v="Sol et fertilisation : pollution, gestion, qualité, fertilisation, altération"/>
    <s v="agriculture biologique, fertilisation"/>
    <s v="agrochimie, gestion des sols, qualité nutritionnelle"/>
    <s v="Engrais durables et multifonctionnels pour l'approvisionnement en phosphore et en fer des plantes s'intégrant dans le processus de production existant."/>
    <s v="SUSFERT"/>
    <s v="Développe des engrais multifonctionnels plus durables pour l'approvisionnement en phosphore et en fer"/>
    <s v="Projet"/>
    <s v="https://ec.europa.eu/eip/agriculture/en/find-connect/projects/susfert-sustainable-multifunctional-fertilisers"/>
    <n v="2018"/>
    <n v="5"/>
    <s v="Webb S."/>
    <x v="65"/>
    <s v="webb@rtds-group.com"/>
    <s v="Groupe RTDS, ABITEP Gmbh, ACIES BIO, AGRANA STARCH, AGRANA RESEARCH &amp; INNOVATION CENTER, AIT, Uneversity of Natural Ressources and Life Sciences - Vienna, ROULLIER, RTDS Group, Sappi, Timac AGRO, University of Antwerp"/>
    <s v="Miljkovic N."/>
    <s v="CE - Horizon 2020"/>
    <m/>
    <x v="2"/>
    <m/>
  </r>
  <r>
    <n v="879"/>
    <s v="Eau : pollution, gestion, qualité, altération"/>
    <s v="qualité de l'eau"/>
    <s v="pesticide, pollution chimique, ressource en eau"/>
    <s v="PESTEAUX-RW"/>
    <s v="PESTEAUX"/>
    <s v="Développer un OAD pour la gestion du risque de transfert des PPPs d'origine agricole vers les ressources en eau"/>
    <s v="Projet"/>
    <s v="https://www.cra.wallonie.be/fr/pesteaux-rw"/>
    <n v="2018"/>
    <n v="3"/>
    <s v="Weickmans B."/>
    <x v="0"/>
    <s v="b.weickmans@cra.wallonie.be"/>
    <s v="CRA-W"/>
    <s v="Curnel Y., Rousseau G., Hucorne P., Sohy V., Maugnard A."/>
    <s v="Wallonie - CRA-W"/>
    <m/>
    <x v="0"/>
    <m/>
  </r>
  <r>
    <n v="880"/>
    <s v="Ingénierie agricole, développement d’outils"/>
    <s v="agriculture biologique, contrôle des maladies, méthode alternative, protection phytosanitaire"/>
    <s v="contrôle des ravageurs, protection des cultures, technique agricole"/>
    <s v="PLASMASEED"/>
    <s v="PLASMASEED"/>
    <s v="Développement d’un procédé innovant de traitement des semences par torche plasma à pression atmosphérique"/>
    <s v="Projet"/>
    <s v="https://www.parlement-wallonie.be/pwpages?p=interp-questions-voir&amp;type=28&amp;iddoc=101351"/>
    <n v="2020"/>
    <n v="3"/>
    <m/>
    <x v="62"/>
    <m/>
    <s v="Ionics, CARAH ASBL, Condorcet, Materia Nova"/>
    <m/>
    <s v="Wallonie"/>
    <s v="céréales"/>
    <x v="39"/>
    <m/>
  </r>
  <r>
    <n v="881"/>
    <s v="Biopesticide, biocontrôle, agriculture biologique"/>
    <s v="méthode alternative"/>
    <s v="biopesticide, protection des cultures, toxicité"/>
    <s v="Phytotoxicity of Essential Oils: Opportunities and Constraints for the Development of biopesticide. A Review"/>
    <m/>
    <m/>
    <s v="Articles"/>
    <s v="https://www.cra.wallonie.be/fr/phytotoxicity-of-essential-oils-opportunities-and-constraints-for-the-development-of-biopesticide-a-review"/>
    <n v="2020"/>
    <n v="1"/>
    <s v="Werrie PY."/>
    <x v="0"/>
    <m/>
    <s v="CRA-W"/>
    <s v="Durenne B., Delaplace P., Fauconnier M. L."/>
    <m/>
    <m/>
    <x v="0"/>
    <m/>
  </r>
  <r>
    <n v="882"/>
    <s v="Gestion intégrée et durable des ressources naturelles"/>
    <s v="autres"/>
    <s v="gestion durable, ressource naturelle"/>
    <s v="De Friches Faire des jardins"/>
    <s v="DFFDJ"/>
    <s v="Amélioration de l’accès à des services abordables, durables et de qualité, y compris les soins de santé et les services sociaux d’intérêt général"/>
    <s v="Projet"/>
    <s v="https://www.interreg-fwvl.eu/fr/dffdj"/>
    <n v="2018"/>
    <n v="2"/>
    <s v="Wolf P."/>
    <x v="66"/>
    <m/>
    <s v="Espace Temps Maison de Santé"/>
    <m/>
    <s v="CE - FEDER - INTERREG - FWVL"/>
    <m/>
    <x v="2"/>
    <m/>
  </r>
  <r>
    <n v="883"/>
    <s v="Encadrement, conseil, valorisation"/>
    <s v="encadrement scientifique et technique, qualité de l'eau"/>
    <s v="gestion des déchets, gestion des ressources, pollution chimique, ressource en eau"/>
    <s v="Protect'eau"/>
    <s v="Protect'eau"/>
    <s v="conseils techniques personnalisés et encadrement administratif pour respecter les dispositions du Programme de Gestion Durable de l'Azote (PGDA) et la réglementation relative aux produits phytopharmaceutiques visant à réduire les risques de contamination de nos ressources en eau. "/>
    <s v="ASBL"/>
    <s v="https://protecteau.be/fr"/>
    <n v="2017"/>
    <s v="-"/>
    <s v="Wouez D."/>
    <x v="67"/>
    <s v="dimitri.wouez@protecteau.be"/>
    <s v="PROTECT'eau asbl"/>
    <s v="UCL, Ulg-Gembloux Agro-Bio Tech, CRA-W"/>
    <s v="Wallonie - SPGE"/>
    <s v="-"/>
    <x v="34"/>
    <m/>
  </r>
  <r>
    <n v="884"/>
    <s v="Santé: toxicologie, protection des utilisateurs, consommateurs, riverains"/>
    <s v="produit phytopharmaceutique"/>
    <s v="pesticide, santé humaine"/>
    <s v="Overview of existing and new data reviewed by WHOPES for evaluation of PBO nets."/>
    <m/>
    <m/>
    <s v="Actes de colloques"/>
    <s v="https://www.cra.wallonie.be/fr/overview-of-existing-and-new-data-reviewed-by-whopes-for-evaluation-of-pbo-nets-2017"/>
    <n v="2017"/>
    <n v="1"/>
    <s v="Yadav R."/>
    <x v="0"/>
    <m/>
    <s v="CRA-W"/>
    <s v="Pigeon O."/>
    <m/>
    <m/>
    <x v="0"/>
    <m/>
  </r>
  <r>
    <n v="885"/>
    <s v="Technique de lutte alternative"/>
    <s v="résistance variétale"/>
    <s v="est-ce lié à notre domaine de recherches ?"/>
    <s v="Contributions of cuticle permeability and enzyme detoxification to pyrethroid resistance in the major malaria vector Anopheles gambiae"/>
    <m/>
    <m/>
    <s v="Articles"/>
    <s v="https://www.cra.wallonie.be/fr/contributions-of-cuticle-permeability-and-enzyme-detoxification-to-pyrethroid-resistance-in-the-major-malaria-vector-anopheles-gambiae-2017"/>
    <n v="2017"/>
    <n v="1"/>
    <s v="Yahouedo G."/>
    <x v="0"/>
    <m/>
    <s v="CRA-W"/>
    <s v="Chandre F., Rossignol M., Ginibre C., Balabanidou V., Garcia Albeniz Mendez N., Pigeon O., Vontas J., Cornelie S."/>
    <m/>
    <m/>
    <x v="0"/>
    <m/>
  </r>
  <r>
    <n v="886"/>
    <s v="Technique de lutte alternative"/>
    <s v="résistance variétale"/>
    <s v="agrochimie, biocontrôle, résistance"/>
    <s v="Salinity Improves Zinc Resistance in Kosteletzkya pentacarpos in Relation to a Modification in Mucilage and Polysaccharides Composition"/>
    <m/>
    <m/>
    <s v="Articles"/>
    <s v="https://www.cra.wallonie.be/en/salinity-improves-zinc-resistance-in-kosteletzkya-pentacarpos-in-relation-to-a-modification-in-mucilage-and-polysaccharides-composition-2020"/>
    <n v="2020"/>
    <n v="1"/>
    <s v="Zhou M-X."/>
    <x v="0"/>
    <m/>
    <s v="CRA-W"/>
    <s v="Classen C., Agneessens R., Godin B., Lutts S."/>
    <m/>
    <s v="Kosteletzkya pentacarpos"/>
    <x v="0"/>
    <s v="doi.org/10.1007/s41742-020-00258-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9">
  <r>
    <n v="1"/>
    <x v="0"/>
    <x v="0"/>
    <x v="0"/>
    <s v="Mise en place d’une expérimentation système centrée sur les grandes cultures en agriculture biologique"/>
    <m/>
    <s v="Mettre en place des essais; Système autonome pour limiter les apports exogènes d'azote et de phosphore et système ABC (Agriculture Biologique de Conservation) pour limiter les apports d'intrants exogène"/>
    <s v="Projet"/>
    <s v="https://www.cra.wallonie.be/fr/la-recherche-en-agriculture-biologique-au-cra-w"/>
    <n v="2015"/>
    <n v="5"/>
    <s v="Abras M."/>
    <s v="CRA-W"/>
    <s v="m.abras@cra.wallonie.be"/>
    <s v="CPL Végémar, Biowallonie asbl, Université Catholique de Louvain, Gembloux Agro Bio-Tech - Université de Liège, CRA-W"/>
    <s v="-"/>
    <x v="0"/>
    <m/>
    <s v="CRA-W"/>
    <m/>
  </r>
  <r>
    <n v="2"/>
    <x v="1"/>
    <x v="1"/>
    <x v="1"/>
    <s v="VARCERBIO"/>
    <s v="VARCERBIO"/>
    <s v="Évaluation des caractéristiques et performances des variétés de céréales en agriculture biologique"/>
    <s v="Projet"/>
    <s v="https://filagri.be/wp-content/uploads/sites/2/2019/10/CdP_Plan-de-developpement_2018_cereales_alimentaires_juillet2019.pdf"/>
    <m/>
    <m/>
    <s v="Abras M."/>
    <s v="CRA-W"/>
    <s v="m.abras@cra.wallonie.be"/>
    <s v="SoCoPro asbl"/>
    <m/>
    <x v="1"/>
    <s v="Céréales"/>
    <s v="Agriculture wallonie"/>
    <m/>
  </r>
  <r>
    <n v="3"/>
    <x v="2"/>
    <x v="2"/>
    <x v="2"/>
    <s v="Désherbage - Désinfection semences"/>
    <s v="Désherbage - Désinfection semences"/>
    <s v="Expérimentations sur les thématiques de la gestion des adventices et la désinfection de semences en agriculture biologique"/>
    <s v="Projet"/>
    <s v="https://filagri.be/wp-content/uploads/sites/2/2019/10/CdP_Plan-de-developpement_2018_cereales_alimentaires_juillet2019.pdf"/>
    <m/>
    <m/>
    <s v="Abras M."/>
    <s v="CRA-W"/>
    <s v="m.abras@cra.wallonie.be"/>
    <s v="SoCoPro asbl"/>
    <m/>
    <x v="1"/>
    <m/>
    <s v="Agriculture wallonie"/>
    <m/>
  </r>
  <r>
    <n v="4"/>
    <x v="2"/>
    <x v="3"/>
    <x v="3"/>
    <s v="Variétés de céréales en agriculture biologique."/>
    <m/>
    <m/>
    <s v="Actes de colloques"/>
    <s v="https://www.cra.wallonie.be/en/varietes-de-cereales-en-agriculture-biologique-2018"/>
    <n v="2018"/>
    <n v="1"/>
    <s v="Abras M."/>
    <s v="CRA-W"/>
    <s v="m.abras@cra.wallonie.be"/>
    <m/>
    <s v="Legrand J., Stalport A., Mahieu O., Gofflot S., Sinnaeve G."/>
    <x v="1"/>
    <s v="Céréales"/>
    <s v="CRA-W"/>
    <m/>
  </r>
  <r>
    <n v="5"/>
    <x v="2"/>
    <x v="4"/>
    <x v="4"/>
    <s v="Essai variétés robustes encadré par le CRA-W - Résultats 2019"/>
    <m/>
    <m/>
    <s v="Articles"/>
    <s v="https://www.cra.wallonie.be/fr/essai-varietes-robustes-encadre-par-le-cra-w-resultats-2019-2019"/>
    <n v="2019"/>
    <n v="1"/>
    <s v="Abras M."/>
    <s v="CRA-W"/>
    <s v="m.abras@cra.wallonie.be"/>
    <m/>
    <s v="Ben Abdallah F., Boreux M., César V., Soete A."/>
    <x v="1"/>
    <m/>
    <s v="CRA-W"/>
    <m/>
  </r>
  <r>
    <n v="6"/>
    <x v="2"/>
    <x v="4"/>
    <x v="4"/>
    <s v="Essai variétés robustes encadré par le CRA-W - Résultats 2020"/>
    <m/>
    <m/>
    <s v="Articles"/>
    <s v="https://www.cra.wallonie.be/fr/essai-varietes-robustes-encadre-par-le-cra-w-resultats-2019-2020"/>
    <n v="2020"/>
    <n v="1"/>
    <s v="Abras M."/>
    <s v="CRA-W"/>
    <s v="m.abras@cra.wallonie.be"/>
    <s v="Carah asbl, CPL Végémar"/>
    <s v="Ben Abdallah F., Boreux M., César V., Soete A. "/>
    <x v="1"/>
    <m/>
    <s v="CRA-W"/>
    <m/>
  </r>
  <r>
    <n v="7"/>
    <x v="0"/>
    <x v="0"/>
    <x v="5"/>
    <s v="fertilisation des céréales en agriculture biologique - 2020"/>
    <m/>
    <m/>
    <s v="Actes de colloques"/>
    <s v="https://www.cra.wallonie.be/fr/fertilisation-des-cereales-en-agriculture-biologique-2020"/>
    <n v="2020"/>
    <n v="1"/>
    <s v="Abras M."/>
    <s v="CRA-W"/>
    <s v="m.abras@cra.wallonie.be"/>
    <s v="Carah asbl, CPL Végémar"/>
    <s v="Godden B., Legrand J., Stalport A."/>
    <x v="1"/>
    <s v="Céréales"/>
    <s v="CRA-W"/>
    <m/>
  </r>
  <r>
    <n v="8"/>
    <x v="3"/>
    <x v="5"/>
    <x v="6"/>
    <s v="Centre des Technologies Agronomiques (CTA)"/>
    <s v="CTASTREE"/>
    <s v="Approche systémique et collaborative des exploitations agricoles bio sur le site du CTA de Strée"/>
    <s v="Projet"/>
    <s v="https://www.cta-stree.be/le-centre/"/>
    <n v="1977"/>
    <m/>
    <s v="Abras M."/>
    <s v="CRA-W"/>
    <s v="m.abras@cra.wallonie.be"/>
    <s v="Carah asbl, GAL Condruses, Devenirs asbl, AWAF asbl, EPUVAL asbl, Université de Liège, Haute Ecole Charlemagne, ITCF, ValBiom asbl, Edora, Adisif, Université Catholique de Louvain"/>
    <m/>
    <x v="1"/>
    <m/>
    <s v="Agriculture wallonie"/>
    <m/>
  </r>
  <r>
    <n v="9"/>
    <x v="1"/>
    <x v="6"/>
    <x v="7"/>
    <s v="Nouvelles molécules biosourcées et multifonctionnelles pour le contrôle des agents phytopathogènes des cultures de la région transfrontalière - Projet SMARTBIOCONTROL"/>
    <s v="BioScreen"/>
    <s v="Nouvelle molécules biosourcées et multifonctionnelles pour le biocontrôle des agent phtypathogènes des cultures de la région transfrontalière"/>
    <s v="Projet"/>
    <s v="http://www.smartbiocontrol.eu/fr/projet-bioscreen/"/>
    <n v="2016"/>
    <n v="4"/>
    <s v="Ait Barka E."/>
    <s v="Université de Reims Champagne Ardenne"/>
    <s v="ea.barka@univ-reims.fr"/>
    <s v="Université Littoral Côte d'Opale, Université d'Artois, Université de Gent, Université Catholique de Louvain, Institut supérieur d'agriculture de Lille, Université de Lille, Materia Nova, Gembloux Agro Bio-Tech - Université de Liège"/>
    <s v="Calonne M., Declerq S., Leclère V., Randoux B., Desprez S., Jacques P., Martin P., Höfte M., Trapet P., Siah A."/>
    <x v="2"/>
    <m/>
    <s v="EU"/>
    <m/>
  </r>
  <r>
    <n v="10"/>
    <x v="2"/>
    <x v="7"/>
    <x v="8"/>
    <s v="Impact of Rhizophagus irregularis MUCL 41833 on disease symptoms caused by Phytophthora infestans in potato grown under field conditions"/>
    <m/>
    <s v="Alternatives approaches to control Phytophthora infestans ( to use of BioControl agents AMF, …)"/>
    <s v="Articles"/>
    <s v="https://www.cra.wallonie.be/fr/impact-of-rhizophagus-irregularis-mucl-41833-on-disease-symptoms-caused-by-phytophthora-infestans-in-potato-grown-under-field-conditions-2018"/>
    <n v="2018"/>
    <n v="1"/>
    <s v="Alaux P."/>
    <s v="CRA-W"/>
    <m/>
    <s v="CRA-W"/>
    <s v="César V."/>
    <x v="1"/>
    <s v="Pomme de terre"/>
    <s v="CRA-W"/>
    <m/>
  </r>
  <r>
    <n v="11"/>
    <x v="2"/>
    <x v="8"/>
    <x v="9"/>
    <s v="Comparison of different techniques for inoculation of &quot; Candidatus Phytoplasmad mali&quot; on apple and periwinkle in biological indexing procedure."/>
    <s v="https://orbi.uliege.be/bitstream/2268/36853/1/N%c2%b0362-%20aldaghi%202007.pdf"/>
    <s v="les comparaisons entre 4 techniques de greffe sur des plants de pommiers et de pervenche pour l'inoculation de &quot;Ca P. mali&quot; et sa détection par Les indexations biologiques"/>
    <s v="Articles"/>
    <s v="https://www.cra.wallonie.be/fr/comparison-of-different-techniques-for-inoculation-of-candidatus-phytoplasmad-mali-on-apple-and-periwinkle-in-biological-indexing-procedure-2007"/>
    <n v="2007"/>
    <n v="1"/>
    <s v="Aldaghi M."/>
    <s v="CRA-W"/>
    <m/>
    <s v="CRA-W"/>
    <s v="Massart S., Roussel S., Steyer S., Lateur M., Jijakli M."/>
    <x v="1"/>
    <s v="Pommiers et pervenche"/>
    <s v="CRA-W"/>
    <m/>
  </r>
  <r>
    <n v="12"/>
    <x v="2"/>
    <x v="8"/>
    <x v="9"/>
    <s v="Comparison of different techniques for inoculation of &quot;Candidatus Phytoplasma mali&quot; on apple and periwinkle in biological indexing procedure"/>
    <m/>
    <s v="https://pubmed.ncbi.nlm.nih.gov/18396810/"/>
    <s v="Actes de colloques"/>
    <s v="https://www.cra.wallonie.be/fr/comparison-of-different-techniques-for-inoculation-of-candidatus-phytoplasma-mali-on-apple-and-periwinkle-in-biological-indexing-procedure-2007"/>
    <n v="2007"/>
    <n v="1"/>
    <s v="Aldaghi M."/>
    <s v="CRA-W"/>
    <m/>
    <s v="CRA-W"/>
    <s v="Massart S., Roussel S., Steyer S., Lateur M., Jijakli M."/>
    <x v="1"/>
    <s v="Pommiers et pervenche"/>
    <s v="CRA-W"/>
    <m/>
  </r>
  <r>
    <n v="13"/>
    <x v="2"/>
    <x v="9"/>
    <x v="10"/>
    <s v="Study on some grafting techniques for their capability in rapid and efficient transmission of Apple proliferation disease on host plants"/>
    <m/>
    <s v="https://www.researchgate.net/publication/237464962_Study_on_diverse_grafting_techniques_for_their_capability_in_rapid_and_efficient_transmission_of_apple_proliferation_disease_to_different_host_plants"/>
    <s v="Articles"/>
    <s v="https://www.cra.wallonie.be/fr/study-on-some-grafting-techniques-for-their-capability-in-rapid-and-efficient-transmission-of-apple-proliferation-disease-on-host-plants-2007"/>
    <n v="2007"/>
    <n v="1"/>
    <s v="Aldaghi M."/>
    <s v="CRA-W"/>
    <m/>
    <s v="CRA-W"/>
    <s v="Massart S., Steyer S., Lateur M., Jijakli M."/>
    <x v="1"/>
    <s v="Pommiers"/>
    <s v="CRA-W"/>
    <m/>
  </r>
  <r>
    <n v="14"/>
    <x v="3"/>
    <x v="5"/>
    <x v="11"/>
    <s v="Oeuvrons pour des espaces verts sains, conçus et gérés dans le respect de l'environnement et de la nature"/>
    <s v="Adalia"/>
    <s v="Sensibiliser professionnels et particuliers, enfants comme adultes, à la nécessité et aux enjeux d’une gestion écologique des espaces verts, Informer, conseiller et former sur les méthodes respectueuses de la nature et de la santé, Animer des réseaux, valoriser et accompagner les initiatives de conception et d’entretien d’espaces verts à impact positif sur l’environnement"/>
    <s v="ASBL"/>
    <s v="https://www.adalia.be/"/>
    <n v="2001"/>
    <s v="-"/>
    <s v="André M."/>
    <s v="Adalia asbl"/>
    <s v="marie@adalia.be"/>
    <s v="Adalia asbl"/>
    <s v="Collège des producteurs, Contrat Rivière de Wallonie, Comité Régional PHYTO, Ecowal, Fédération Wallone Horticole, Fondation Rurale de Wallonie, Institut Eco-Conseil, Inter-Environnement Wallonie, Natagora, Nord Nature Chico Mendes, Par cet Jardins de Walloie, Parc naturels de Wallonie, Plante et Cité, PreventAgri, Programme Wallon de Réduction des pesticide, PROTECT'eau, Union de Villes et Communes de Wallonie, SPW, SPGE "/>
    <x v="3"/>
    <s v="Espaces verts"/>
    <s v="Adalia"/>
    <m/>
  </r>
  <r>
    <n v="15"/>
    <x v="4"/>
    <x v="10"/>
    <x v="12"/>
    <s v="ViroBett"/>
    <s v="ViroBett"/>
    <s v="Comprendre la dynamique de propagation des virus de la jaunisse de la betterave sucrière pour améliorer la stragtégie de lutte intégrée"/>
    <s v="Projet"/>
    <s v="https://www.mr.be/agriculture-le-gouvernement-renforce-la-recherche-afin-de-deployer-plusieurs-filieres-alimentaires/"/>
    <n v="2022"/>
    <m/>
    <s v="Antoons K."/>
    <s v="Irbab asbl"/>
    <s v="k.antoons@irbab.be"/>
    <m/>
    <s v="Dufrane C."/>
    <x v="1"/>
    <m/>
    <s v="Irbab asbl"/>
    <m/>
  </r>
  <r>
    <n v="16"/>
    <x v="5"/>
    <x v="11"/>
    <x v="13"/>
    <s v="Alpha-cypermethrin + Chlorfenapyr. Full scale collaborative trial for the determination of Alpha-cypermethrin and Chlorfenapyr in Technical material (TC) and Long Lasting Insecticidal Net (LN)"/>
    <m/>
    <m/>
    <s v="Actes de colloques"/>
    <s v="https://www.cra.wallonie.be/fr/alpha-cypermethrin-chlorfenapyr-full-scale-collaborative-trial-for-the-determination-of-alpha-cypermethrin-and-chlorfenapyr-in-technical-material-tc-and-long-lasting-insecticidal-net-ln-2019"/>
    <n v="2019"/>
    <n v="1"/>
    <s v="Baes M."/>
    <s v="CRA-W"/>
    <s v="m.baes@cra.wallonie.be"/>
    <s v="CRA-W"/>
    <s v="Pigeon O. "/>
    <x v="1"/>
    <m/>
    <s v="CRA-W"/>
    <m/>
  </r>
  <r>
    <n v="17"/>
    <x v="5"/>
    <x v="12"/>
    <x v="14"/>
    <s v="Laboratoire Contrôle qualité des biocides "/>
    <s v="BIOCIDES-QC"/>
    <s v="Caractérisation physico-chimique et contrôle qualité des biocides"/>
    <s v="Projet"/>
    <s v="https://www.cra.wallonie.be/fr/laboratoire-controle-qualite-des-biocides"/>
    <n v="2020"/>
    <s v="pérenne"/>
    <s v="Baes M."/>
    <s v="CRA-W"/>
    <s v="m.baes@cra.wallonie.be"/>
    <s v="CRA-W"/>
    <s v="Pigeon O., Lagasse de Locht D., goffin I"/>
    <x v="1"/>
    <m/>
    <s v="CRA-W"/>
    <m/>
  </r>
  <r>
    <n v="18"/>
    <x v="6"/>
    <x v="13"/>
    <x v="15"/>
    <s v="CHEMOSPEC"/>
    <s v="CHEMOSPEC-U15"/>
    <s v="the development of new chemometric methods and algorithms for spectroscopic and chromatographic data"/>
    <s v="Projet"/>
    <s v="https://www.cra.wallonie.be/en/chemospec-u15"/>
    <n v="2013"/>
    <n v="1"/>
    <s v="Baeten V."/>
    <s v="CRA-W"/>
    <s v="v.baeten@cra.wallonie.be"/>
    <s v="CRA-W"/>
    <s v="Dardenne P., Fernandez Pierna J. A., Kayoka Mukendi N., Vincke D., Joissains M."/>
    <x v="4"/>
    <m/>
    <s v="CRA-W"/>
    <m/>
  </r>
  <r>
    <n v="19"/>
    <x v="7"/>
    <x v="14"/>
    <x v="16"/>
    <s v="IR-U12"/>
    <s v="IR-U12"/>
    <s v="Construire des bases de données et des équations de calibrage"/>
    <s v="Projet"/>
    <s v="https://www.cra.wallonie.be/fr/ir-u12"/>
    <n v="2013"/>
    <n v="1"/>
    <s v="Baeten V."/>
    <s v="CRA-W"/>
    <s v="v.baeten@cra.wallonie.be"/>
    <s v="Gembloux Agro Bio-Tech - Université de Liège, CRA-W"/>
    <s v="Fernandez Pierna J. A., Lecler B., Sinnaeve G., Vermeulen P., Decruyenaere V., Crasset N., Mauro S., Minet O., Brichard S."/>
    <x v="4"/>
    <m/>
    <s v="CRA-W"/>
    <m/>
  </r>
  <r>
    <n v="20"/>
    <x v="6"/>
    <x v="13"/>
    <x v="17"/>
    <s v="projet TERA4ALL"/>
    <s v="TERA4ALL"/>
    <s v="Promouvoir les technologies THz auprès des industries et développer des techniques d'imagerie et de spectroscopie innovantes"/>
    <s v="Projet - Articles"/>
    <s v="https://www.csl.uliege.be/cms/c_10370033/en/csl-tera4all"/>
    <n v="2015"/>
    <n v="5"/>
    <s v="Baeten V."/>
    <s v="CRA-W"/>
    <s v="v.baeten@cra.wallonie.be"/>
    <s v="Multitel asbl, CRA-W, Université Catholique de Louvain, Université de Liège, Centre Spatial de Liège"/>
    <s v="-"/>
    <x v="5"/>
    <m/>
    <s v="CRA-W"/>
    <m/>
  </r>
  <r>
    <n v="21"/>
    <x v="8"/>
    <x v="13"/>
    <x v="18"/>
    <s v="Projet FoodIntegrity"/>
    <s v="FoodIntegrity"/>
    <s v="Inventaire d’outils et de moyens pour détecter les fraudes et assurer l'intégrité de la chaîne alimentaire"/>
    <s v="Projet - Articles"/>
    <s v="https://secure.fera.defra.gov.uk/foodintegrity/index.cfm?sectionid=21"/>
    <n v="2014"/>
    <n v="5"/>
    <s v="Baeten V."/>
    <s v="CRA-W"/>
    <s v="v.baeten@cra.wallonie.be"/>
    <s v="FERA, FAO, JRC-EC, CRA-W"/>
    <s v="Brereton P., Fernandez Pierna J. A., Lecler B., Vermeulen P., Kayoka Mukendi N., Arnould Q., Brichard S."/>
    <x v="6"/>
    <m/>
    <s v="CRA-W"/>
    <m/>
  </r>
  <r>
    <n v="22"/>
    <x v="6"/>
    <x v="15"/>
    <x v="19"/>
    <s v="PhotonFruit"/>
    <s v="PhotonFruit"/>
    <s v="Emergent Spectroscopic Techniques for the Quality Control and Traceability of Fruits and Fruits Based Products, extension to other agro-food products."/>
    <s v="Projet - Articles"/>
    <s v="https://www.cra.wallonie.be/en/photonfruit"/>
    <n v="2014"/>
    <n v="5"/>
    <s v="Baeten V."/>
    <s v="CRA-W"/>
    <s v="v.baeten@cra.wallonie.be"/>
    <s v="CRA-W, Université Catholique de Louvain, UNICAMP, UFPA, UFPE"/>
    <s v="Pasquini C., Rohwedder Jarbas J. R., Raimundo Júnior I. M., Rogez H., Pimentel Avelar M. F., Dardenne P., Baeren V., Fernandez Pierna J. A., Larondelle Y., Leyssens T."/>
    <x v="7"/>
    <m/>
    <s v="CRA-W"/>
    <m/>
  </r>
  <r>
    <n v="23"/>
    <x v="6"/>
    <x v="13"/>
    <x v="20"/>
    <s v="CRA-W expertise promoted through the IAEA"/>
    <m/>
    <m/>
    <s v="Articles"/>
    <s v="https://www.cra.wallonie.be/en/cra-w-expertise-promoted-through-the-iaea"/>
    <n v="2019"/>
    <n v="1"/>
    <s v="Baeten V."/>
    <s v="CRA-W"/>
    <s v="v.baeten@cra.wallonie.be"/>
    <s v="CRA-W"/>
    <s v="-"/>
    <x v="1"/>
    <m/>
    <s v="CRA-W"/>
    <m/>
  </r>
  <r>
    <n v="24"/>
    <x v="6"/>
    <x v="16"/>
    <x v="21"/>
    <s v="L'innovation technologique au service de la qualité et de l'authentification des productions agricoles et alimentaires"/>
    <m/>
    <s v="Déterminer des paramètres clés à suivre pour un contrôle de qualité au plus près des produits"/>
    <s v="Articles"/>
    <s v="https://www.cra.wallonie.be/en/linnovation-technologique-au-service-de-la-qualite-et-de-lauthentification-des-productions-agricoles-et-alimentaires-2018"/>
    <n v="2018"/>
    <n v="1"/>
    <s v="Baeten V."/>
    <s v="CRA-W"/>
    <s v="v.baeten@cra.wallonie.be"/>
    <s v="CRA-W"/>
    <s v="-"/>
    <x v="1"/>
    <m/>
    <s v="CRA-W"/>
    <m/>
  </r>
  <r>
    <n v="25"/>
    <x v="6"/>
    <x v="17"/>
    <x v="22"/>
    <s v="Performance comparison of bench-top, hyperspectral imaging and pocket near infrared spectrometers : the example of protein quantification in wheat flour"/>
    <m/>
    <m/>
    <s v="Articles"/>
    <s v="https://www.cra.wallonie.be/en/performance-comparison-of-bench-top-hyperspectral-imaging-and-pocket-near-infrared-spectrometers-the-example-of-protein-quantification-in-wheat-flour-2019"/>
    <n v="2019"/>
    <n v="1"/>
    <s v="Baeten V."/>
    <s v="CRA-W"/>
    <s v="v.baeten@cra.wallonie.be"/>
    <s v="CRA-W"/>
    <s v="Fernandez Pierna J. A., Vermeulen P., Lecler B., Minet O., Zio D., Dardenne P."/>
    <x v="1"/>
    <s v="Céréales"/>
    <s v="CRA-W"/>
    <s v="https://doi.org/10.1255/nir2017.151"/>
  </r>
  <r>
    <n v="26"/>
    <x v="9"/>
    <x v="18"/>
    <x v="23"/>
    <s v="pan-european assessment, monitoring, and mitigation of stressors on the health of bees"/>
    <s v="PoshBee"/>
    <s v="Garantir la santé durable des abeilles et de leurs services de pollinisation en Europe"/>
    <s v="Projet"/>
    <s v="https://cordis.europa.eu/project/id/773921/fr"/>
    <n v="2018"/>
    <n v="5"/>
    <s v="Barraud A."/>
    <s v="Université de Mons"/>
    <s v="alexandre.barraud@umons.ac.be"/>
    <s v="BIOBEST Groupe NV, Université de Mons, Pensoft Publishers - Bu, Université AARHUS - Dk, EESTI Maaulikool-Ee, EESTI POLLUMAJANDUS -KAUBANDUSKODA - Ee, EESTI KUTSELISTE MESINIKE UHING - Ee, Aneses - Fr, Plateforme Biopark d'Archamps, CNRS - Fr, INRAE - Fr, Université de Bordeaux"/>
    <s v="Zambra E., Martinet B., P-L. Zerck P-L., Gerard M., Evrard D., Brasero N., Evrard D., Vanderplanck M., Nadarajah S., Michez D."/>
    <x v="0"/>
    <m/>
    <s v="Elsevier"/>
    <s v="Subvention: 773921 "/>
  </r>
  <r>
    <n v="27"/>
    <x v="2"/>
    <x v="19"/>
    <x v="24"/>
    <s v="Candidate defense genes as predictors of partial resistance in ‘Président Roulin’ against apple scab caused by Venturia inaequalis"/>
    <m/>
    <s v="Améliorer la compréhension de la résistance partielle à la tavelure du pommie afin de développer des marqueurs moléculaires fonctionnels pour la sélection de nouveaux cultivar"/>
    <s v="Articles"/>
    <s v="https://www.cra.wallonie.be/fr/candidate-defense-genes-as-predictors-of-partial-resistance-in-president-roulin-against-apple-scab-caused-by-venturia-inaequalis-2015"/>
    <n v="2015"/>
    <n v="1"/>
    <s v="Bastiaanse H."/>
    <s v="CRA-W"/>
    <m/>
    <s v="CRA-W"/>
    <s v="Muhovski Y., Mingeot D., Lateur M."/>
    <x v="1"/>
    <s v="Pommiers"/>
    <s v="CRA-W"/>
    <m/>
  </r>
  <r>
    <n v="28"/>
    <x v="2"/>
    <x v="20"/>
    <x v="25"/>
    <s v="cDNA-AFLP Analysis of Differentially Expressed Transcripts in Partially Resistant Apple Cultivar Leaves Infected by Venturia inaequalis"/>
    <m/>
    <s v="Investigate the molecular and biochemical mechanisms involved in the partial resistance against Venturia inaequalis of an old Belgian apple cultivar 'Président Roulin'."/>
    <s v="Livres / Manuels"/>
    <s v="https://www.cra.wallonie.be/fr/cdna-aflp-analysis-of-differentially-expressed-transcripts-in-partially-resistant-apple-cultivar-leaves-infected-by-venturia-inaequalis-2013"/>
    <n v="2013"/>
    <n v="1"/>
    <s v="Bastiaanse H."/>
    <s v="CRA-W"/>
    <m/>
    <s v="CRA-W"/>
    <s v="Pissard A., Mingeot D., Muhovski Y., Jacquemin J-M., Lepoivre P., Lateur M."/>
    <x v="1"/>
    <s v="Pommiers"/>
    <s v="CRA-W"/>
    <m/>
  </r>
  <r>
    <n v="29"/>
    <x v="2"/>
    <x v="21"/>
    <x v="25"/>
    <s v="Gene expression profiling by cDNA-AFLP reveals potential candidate genes for partial resistance of ‘Président Roulin’ against Venturia inaequalis"/>
    <m/>
    <m/>
    <s v="Articles"/>
    <s v="https://www.cra.wallonie.be/fr/gene-expression-profiling-by-cdna-aflp-reveals-potential-candidate-genes-for-partial-resistance-of-president-roulin-against-venturia-inaequalis-2014"/>
    <n v="2014"/>
    <n v="1"/>
    <s v="Bastiaanse H."/>
    <s v="CRA-W"/>
    <m/>
    <s v="CRA-W"/>
    <s v="Muhovski Y., Parisi O., Paris R., Mingeot D., Lateur M."/>
    <x v="1"/>
    <m/>
    <s v="CRA-W"/>
    <m/>
  </r>
  <r>
    <n v="30"/>
    <x v="2"/>
    <x v="8"/>
    <x v="26"/>
    <s v="Protection intégrée des semis_x000a_et des jeunes emblavures - Livre Blanc Céréales 2020"/>
    <m/>
    <s v="Luttre contre la maladie par : agriculture conventionnelle, Agriculture biologique"/>
    <s v="Rapports"/>
    <s v="https://www.livre-blanc-cereales.be/wp-content/uploads/2020/09/3-LBsept20-Protection-des-semis-Focus-sur-la-carie.pdf"/>
    <n v="2020"/>
    <n v="1"/>
    <s v="Bataille C."/>
    <s v="CRA-W"/>
    <m/>
    <s v="CRA-W"/>
    <s v="De Proft M., François Henriet"/>
    <x v="4"/>
    <s v="Céréales"/>
    <s v="Livre Blanc 2020"/>
    <m/>
  </r>
  <r>
    <n v="31"/>
    <x v="2"/>
    <x v="19"/>
    <x v="27"/>
    <s v="Disease resistance in old fruit tree cultivar: evaluation and commercial value"/>
    <m/>
    <s v="Screening de variétés pour resistance "/>
    <s v="Articles"/>
    <s v="https://www.cra.wallonie.be/fr/disease-resistance-in-old-fruit-tree-cultivar-evaluation-and-commercial-value-1987"/>
    <n v="1987"/>
    <n v="1"/>
    <s v="Bauvin J."/>
    <s v="CRA-W"/>
    <m/>
    <s v="CRA-W"/>
    <s v="Lateur M., Populer C."/>
    <x v="1"/>
    <s v="Pommiers, poiriers et Prunier"/>
    <s v="CRA-W"/>
    <m/>
  </r>
  <r>
    <n v="32"/>
    <x v="6"/>
    <x v="13"/>
    <x v="28"/>
    <s v="Acquisition de données d’observation de la Terre en support à la recherche scientifique"/>
    <s v="BELAIR"/>
    <s v="Renforcer les collaborations et d’améliorer l’intégration de données d’observation de la Terre dans les modèles existants ou en développements"/>
    <s v="Projet"/>
    <s v="https://www.issep.be/wp-content/uploads/Projet-BELAIR.pdf"/>
    <n v="2017"/>
    <n v="2"/>
    <s v="Beaumont B."/>
    <s v="ISSeP"/>
    <s v="b.beaumont@issep.be"/>
    <s v="ISSeP, Université Catholique de Louvain, Gembloux Agro Bio-Tech - Université de Liège, Institut d'Aéronomie Spatiale de Belgique, VITO, Katholieke Universiteit Leuven, Université Libre de Bruxelles, CSL, Hasselt University"/>
    <m/>
    <x v="8"/>
    <m/>
    <s v="ISSep"/>
    <m/>
  </r>
  <r>
    <n v="33"/>
    <x v="10"/>
    <x v="22"/>
    <x v="29"/>
    <s v="Valorisation d’Outils d’aide à la décision en Agriculture et en Environnement dans le plan numérique 4.0 de la Wallonie"/>
    <s v="OpEnAgro 4.0"/>
    <s v="Valorisation d’Outils d’aide à la décision en Agriculture et en Environnement dans le plan numérique 4.0 de la Wallonie"/>
    <s v="Projet"/>
    <s v="https://www.issep.be/wp-content/uploads/Projet-OpenAgro.pdf"/>
    <n v="2017"/>
    <n v="2"/>
    <s v="Beaumont B."/>
    <s v="ISSeP"/>
    <s v="b.beaumont@issep.be"/>
    <s v=" ISSeP, CRA-W, PICARRE, CRIDS - Université de Namur"/>
    <s v="Vincke D., Gérard G., Hallot E., Daguerre I., Caldana M., Knockaert M., Michaux B."/>
    <x v="9"/>
    <m/>
    <s v="ISSep"/>
    <m/>
  </r>
  <r>
    <n v="34"/>
    <x v="11"/>
    <x v="23"/>
    <x v="30"/>
    <s v="Prospection des Emissions des Moteurs automobiles Sur les routes WALLonnes"/>
    <s v="PEMSWALL "/>
    <s v="Contrôler le respects des normes d’émission par les constructeurs automobiles"/>
    <s v="Projet"/>
    <s v="https://www.issep.be/wp-content/uploads/Projet-PEMSWALL.pdf"/>
    <m/>
    <n v="2"/>
    <s v="Beaumont B."/>
    <s v="ISSeP"/>
    <s v="b.beaumont@issep.be"/>
    <s v="Université Libre de Bruxelles, IMOB, TNO, GOCA, CAMPUS, Francorchamps, Airparif, JRC-EC"/>
    <m/>
    <x v="10"/>
    <m/>
    <s v="ISSep"/>
    <m/>
  </r>
  <r>
    <n v="35"/>
    <x v="6"/>
    <x v="24"/>
    <x v="31"/>
    <s v="Outils d’aide à la décision basés sur l’observation de la Terre  pour le contrôle et la gestion de Centres d’Enfouissement Technique"/>
    <s v="CETEO"/>
    <s v="développer de nouveaux outils basés sur la télédétection utiles au contrôle et à la (post)gestion des Centres d’Enfouissement Techniques (CET) en Wallonie"/>
    <s v="Projet"/>
    <s v="https://www.issep.be/wp-content/uploads/Projet-CETEO.pdf"/>
    <n v="2019"/>
    <n v="1"/>
    <s v="Beaumont B."/>
    <s v="ISSeP"/>
    <s v="b.beaumont@issep.be"/>
    <s v="Cellule Télédétection et Géodonnées - ISSeP, Déchets et Sites A Risques, DEA, Direction des Risques Chroniques, Direction des Activités et mesures de Terrain, Centre d'Eenfouissement Technique"/>
    <m/>
    <x v="10"/>
    <m/>
    <s v="ISSep"/>
    <m/>
  </r>
  <r>
    <n v="36"/>
    <x v="6"/>
    <x v="24"/>
    <x v="32"/>
    <s v="Intégrer l’INTElligenceartificielle dans les outils de suivi de l’environnement WalLOn"/>
    <s v="INTELLO"/>
    <s v="Intégrer l’INTElligence artificielle dans les outils de suivi de l’environnement WalLOn"/>
    <s v="Projet"/>
    <s v="https://www.issep.be/wp-content/uploads/Projet-INTELLO.pdf"/>
    <n v="2020"/>
    <n v="3"/>
    <s v="Beaumont B."/>
    <s v="ISSeP"/>
    <s v="b.beaumont@issep.be"/>
    <s v="Cellule Télédétection et Géodonnées - ISSeP, CQA - ISSeP, CES - ISSeP, UT-Drone - ISSeP, Ecole Polytechnique Fédérale de Lausanne, Oscars s.a."/>
    <m/>
    <x v="10"/>
    <m/>
    <s v="ISSep"/>
    <m/>
  </r>
  <r>
    <n v="37"/>
    <x v="6"/>
    <x v="13"/>
    <x v="28"/>
    <s v="WALlonie Occupation et Utilisation du Sol"/>
    <s v="WALOUS"/>
    <s v="Concevoir une méthodologie opérationnelle et reproductible de cartographie de l’occupation du sol et de l’utilisation du sol, consolidée par l’analyse des besoins métiers et conforme avec les normes wallonnes et européennes."/>
    <s v="Projet"/>
    <s v="https://www.issep.be/wp-content/uploads/Projet-WALOUS.pdf"/>
    <n v="2018"/>
    <n v="2"/>
    <s v="Beaumont B."/>
    <s v="ISSeP"/>
    <s v="b.beaumont@issep.be"/>
    <s v="Université Catholique de Louvain, Université Libre de Bruxelles, ISSeP"/>
    <m/>
    <x v="11"/>
    <m/>
    <s v="ISSep"/>
    <m/>
  </r>
  <r>
    <n v="38"/>
    <x v="6"/>
    <x v="25"/>
    <x v="33"/>
    <s v="Characterisation of fungal diseases on winter wheat crop using proximal and remote multispectral imaging"/>
    <m/>
    <s v="comparer l'imagerie multispectrale basée sur la télédétection et la détection proximale pour la détection des maladies. "/>
    <s v="Actes de colloques"/>
    <s v="https://www.cra.wallonie.be/en/characterisation-of-fungal-diseases-on-winter-wheat-crop-using-proximal-and-remote-multispectral-imaging-2019"/>
    <n v="2019"/>
    <n v="1"/>
    <s v="Bebronne R."/>
    <s v="CRA-W"/>
    <m/>
    <s v="CRA-W"/>
    <s v="Michez A., Leemans V., Dumont B., Vermeulen P. &amp; Mercatoris B."/>
    <x v="1"/>
    <s v="Céréales"/>
    <s v="CRA-W"/>
    <m/>
  </r>
  <r>
    <n v="39"/>
    <x v="6"/>
    <x v="26"/>
    <x v="34"/>
    <s v="In-field proximal sensing of septoria tritici blotch, stripe rust and brown rust in winter wheat by means of reflectance and textural features from multispectral imagery"/>
    <m/>
    <m/>
    <s v="Articles"/>
    <s v="https://www.cra.wallonie.be/en/proximal-sensing-of-septoria-tritici-blotch-stripe-rust-and-brown-rust-in-winter-wheat-by-multispectral-imagery-2020"/>
    <n v="2020"/>
    <n v="1"/>
    <s v="Bebronne R."/>
    <s v="CRA-W"/>
    <m/>
    <s v="CRA-W"/>
    <s v="Carlier A., Meurs R., Leemans V., Vermeulen P., Dumont B., Mercatoris B."/>
    <x v="1"/>
    <s v="Céréales"/>
    <s v="CRA-W"/>
    <s v="https://doi.org/10.1016/j.biosystemseng.2020.06.011"/>
  </r>
  <r>
    <n v="40"/>
    <x v="12"/>
    <x v="27"/>
    <x v="35"/>
    <s v="Service d'avertissement mildiou du CRA-W, bilan de la saison 2008"/>
    <m/>
    <m/>
    <s v="Articles"/>
    <s v="https://www.cra.wallonie.be/fr/service-davertissement-mildiou-du-cra-w-bilan-de-la-saison-2008-2008"/>
    <n v="2008"/>
    <n v="1"/>
    <s v="Bédard C."/>
    <s v="CRA-W"/>
    <m/>
    <s v="CRA-W"/>
    <s v="Rolot J., Decamps C., Labbé V., Soete A., Laguesse L."/>
    <x v="1"/>
    <s v="Pomme de terre"/>
    <s v="CRA-W"/>
    <m/>
  </r>
  <r>
    <n v="41"/>
    <x v="13"/>
    <x v="28"/>
    <x v="36"/>
    <s v="Eco-design and Co-design: application to fruit production in Europe"/>
    <m/>
    <s v="Autosuffisance, en minimisant les apports externes et en maximisant l'utilisation des ressource naturelle; la connectivité entre les couches de végétation pour améliorer les avantages; l'adaptabilité et la réversibilité des options de gestion."/>
    <s v="Actes de colloques"/>
    <s v="https://hal.inrae.fr/hal-02755726/document"/>
    <n v="2009"/>
    <n v="1"/>
    <s v="Bellon S."/>
    <s v="CRA-W"/>
    <m/>
    <s v="CRA-W"/>
    <s v="Fauriel J., Hemptine J. L., Jamar L., Lauri P. E., Lateur M., Libourel G., Simon S."/>
    <x v="1"/>
    <m/>
    <s v="CRA-W"/>
    <m/>
  </r>
  <r>
    <n v="42"/>
    <x v="7"/>
    <x v="29"/>
    <x v="37"/>
    <s v="Etude des potentialités de la fluorescence chlorophyllienne pour déterminer le statut azoté de la culture de pomme de terre"/>
    <s v="POTFLUO"/>
    <s v="Etude des potentialités de la fluorescence chlorophyllienne pour déterminer le statut azoté de la culture de pomme de terre"/>
    <s v="Projet - Articles"/>
    <s v="https://www.cra.wallonie.be/fr/potfluo"/>
    <n v="2012"/>
    <n v="6"/>
    <s v="Ben Abdallah F."/>
    <s v="CRA-W"/>
    <s v="f.benabdallah@cra.wallonie.be"/>
    <s v="CRA-W"/>
    <s v="-"/>
    <x v="12"/>
    <m/>
    <s v="CRA-W"/>
    <m/>
  </r>
  <r>
    <n v="43"/>
    <x v="8"/>
    <x v="13"/>
    <x v="38"/>
    <s v="Comparison of optical indicators for potato crop nitrogen status assessment including novel approaches based on leaf fluorescence and flavonoid content"/>
    <m/>
    <m/>
    <s v="Articles"/>
    <s v="https://www.cra.wallonie.be/fr/comparison-of-optical-indicators-for-potato-crop-nitrogen-status-assessment-including-novel-approaches-based-on-leaf-fluorescence-and-flavonoid-content-2018"/>
    <n v="2018"/>
    <n v="1"/>
    <s v="Ben Abdallah F."/>
    <s v="CRA-W"/>
    <s v="f.benabdallah@cra.wallonie.be"/>
    <s v="CRA-W"/>
    <s v="Philippe W., Goffart J."/>
    <x v="1"/>
    <s v="Pomme de terre"/>
    <s v="CRA-W"/>
    <m/>
  </r>
  <r>
    <n v="44"/>
    <x v="7"/>
    <x v="13"/>
    <x v="39"/>
    <s v="La fluorescence chlorophyllienne associée aux composés phénoliques des feuilles pour évaluer le statut azoté de la biomasse de la pomme de terre"/>
    <m/>
    <s v="Evaluer du statut azoté en culture de pomme de terre"/>
    <s v="Thèses / Mémoires"/>
    <s v="https://www.cra.wallonie.be/fr/defense-de-these-de-madame-feriel-ben-abdallah?archive=true"/>
    <n v="2020"/>
    <n v="1"/>
    <s v="Ben Abdallah F."/>
    <s v="CRA-W"/>
    <s v="f.benabdellah@cra.wallonie.be"/>
    <s v="Gembloux Agro Bio-Tech - Université de Liège, CRA-W, Université Catholique de Louvain"/>
    <s v="Du Jarin P., Bodson B., Goffart J., Mercatoris B., Dumont B., Destain J. P., Draye X."/>
    <x v="1"/>
    <s v="Pomme de terre"/>
    <s v="CRA-W"/>
    <m/>
  </r>
  <r>
    <n v="45"/>
    <x v="6"/>
    <x v="30"/>
    <x v="40"/>
    <s v="Définition et développement d'outils permettant l'identification de génotypes associant résistance aux pathogènes &amp; efficience d'utilisation de l'azote"/>
    <m/>
    <s v="disposer d'un outil d'aide à la sélection de génotypes de pommes de terre associant résistance à P. infestans et efficience d'utilisation de l'azote"/>
    <s v="Actes de colloques"/>
    <s v="https://www.cra.wallonie.be/fr/definition-et-developpement-doutils-permettant-lidentification-de-genotypes-associant-resistance-aux-pathogenes-efficience-dutilisation-de-lazote-2019"/>
    <n v="2019"/>
    <n v="1"/>
    <s v="Ben Abdallah F."/>
    <s v="CRA-W"/>
    <s v="f.benabdallah@cra.wallonie.be"/>
    <s v="CRA-W, Université Catholique de Louvain, CER Groupe, Université de Malaga"/>
    <s v="Mauro S., Muhovski Y., Soete A., César V., Rolot J-L., Vincke D., Vermeulen P., San Martin G., Rousseau G., Vertommen D., Gillard N., Osorio Algar S."/>
    <x v="1"/>
    <m/>
    <s v="CRA-W"/>
    <m/>
  </r>
  <r>
    <n v="46"/>
    <x v="7"/>
    <x v="13"/>
    <x v="39"/>
    <s v="Establishing the Nitrogen Dilution Curve for Potato Cultivar Bintje in Belgium"/>
    <m/>
    <m/>
    <s v="Articles"/>
    <s v="https://www.cra.wallonie.be/fr/establishing-the-nitrogen-dilution-curve-for-potato-cultivar-bintje-in-belgium-2016"/>
    <n v="2016"/>
    <n v="1"/>
    <s v="Ben Abdallah F."/>
    <s v="CRA-W"/>
    <s v="f.benabdallah@cra.wallonie.be"/>
    <s v="CRA-W"/>
    <s v="Olivier M., Goffart J., Minet O."/>
    <x v="1"/>
    <s v="Pomme de terre"/>
    <s v="CRA-W"/>
    <m/>
  </r>
  <r>
    <n v="47"/>
    <x v="7"/>
    <x v="13"/>
    <x v="39"/>
    <s v="Utilisation de la fluorescence chlorophyllienne pour l’évaluation du statut azoté des cultures"/>
    <m/>
    <m/>
    <s v="Articles"/>
    <s v="https://www.cra.wallonie.be/fr/utilisation-de-la-fluorescence-chlorophyllienne-pour-levaluation-du-statut-azote-des-cultures-synthese-bibliographique-2016"/>
    <n v="2016"/>
    <n v="1"/>
    <s v="Ben Abdallah F."/>
    <s v="CRA-W"/>
    <s v="f.benabdallah@cra.wallonie.be"/>
    <s v="CRA-W"/>
    <s v="Philippe W., Goffart J."/>
    <x v="1"/>
    <m/>
    <s v="CRA-W"/>
    <m/>
  </r>
  <r>
    <n v="48"/>
    <x v="7"/>
    <x v="13"/>
    <x v="41"/>
    <s v="Molecular investigations of the somatic embryogenesis recalcitrance in the cherry (Prunus cerasus L.) rootstock CAB 6P"/>
    <m/>
    <m/>
    <s v="Articles"/>
    <s v="https://www.cra.wallonie.be/fr/molecular-investigations-of-the-somatic-embryogenesis-recalcitrance-in-the-cherry-prunus-cerasus-l-rootstock-cab-6p-2016"/>
    <n v="2016"/>
    <n v="1"/>
    <s v="Ben Mahmoud K."/>
    <s v="CRA-W"/>
    <m/>
    <s v="CRA-W"/>
    <s v="Jedidi E., Delporte F., Muhovski Y., Jemmali A., Druart P."/>
    <x v="1"/>
    <m/>
    <s v="CRA-W"/>
    <s v="doi:10.3906/biy-1604-105"/>
  </r>
  <r>
    <n v="49"/>
    <x v="7"/>
    <x v="13"/>
    <x v="41"/>
    <s v="Somatic Embryogenesis in Cherry (Prunus sp.)"/>
    <m/>
    <m/>
    <s v="Livres / Manuels"/>
    <s v="https://www.cra.wallonie.be/fr/somatic-embryogenesis-in-cherry-prunus-sp-2018"/>
    <n v="2018"/>
    <n v="1"/>
    <s v="Ben Mahmoud K."/>
    <s v="CRA-W"/>
    <m/>
    <s v="CRA-W"/>
    <s v="Muhovski Y., Delporte F., Jemmali A., Druart P."/>
    <x v="1"/>
    <s v="Cerise"/>
    <s v="CRA-W"/>
    <s v="https://www.springer.com/us/book/9783319790862"/>
  </r>
  <r>
    <n v="50"/>
    <x v="7"/>
    <x v="13"/>
    <x v="42"/>
    <s v="Vegetative propagation of Argania spinosa (L.) Skeels cuttings: Effects of auxins and genotype."/>
    <m/>
    <s v="Investigate the rooting ability and growth performance of argan tree cuttings"/>
    <s v="Articles"/>
    <s v="https://www.cra.wallonie.be/fr/vegetative-propagation-of-argania-spinosa-l-skeels-cuttings-effects-of-auxins-and-genotype-2019"/>
    <n v="2019"/>
    <n v="1"/>
    <s v="Benbya A."/>
    <s v="CRA-W"/>
    <m/>
    <s v="CRA-W"/>
    <s v="Mdarhri Alaoui M., Gaboun F., Delporte F., Chlyah O., Cherkaoui S."/>
    <x v="1"/>
    <s v="Argania spinosa L."/>
    <s v="CRA-W"/>
    <m/>
  </r>
  <r>
    <n v="51"/>
    <x v="7"/>
    <x v="13"/>
    <x v="42"/>
    <s v="Vegetative Propagation of Argania spinosa (L.) Skeels Cuttings: Effects of Nutrient Solution."/>
    <m/>
    <s v="Test the effects of the mineral composition of nutrient solution, Quoirin and Lepoivre, Murashige and Skoog, and Woody Plant Medium, cutting type and cutting position on sprouting and rooting performance of Argania spinosa "/>
    <s v="Articles"/>
    <s v="https://www.cra.wallonie.be/fr/vegetative-propagation-of-argania-spinosa-l-skeels-cuttings-effects-of-nutrient-solution-2018"/>
    <n v="2018"/>
    <n v="1"/>
    <s v="Benbya A."/>
    <s v="CRA-W"/>
    <m/>
    <s v="CRA-W"/>
    <s v="Mdarhri Alaoui M., Gaboun F., Delporte F., Cherkaoui S."/>
    <x v="1"/>
    <s v="Argania spinosa L."/>
    <s v="CRA-W"/>
    <s v="http://dx.doi.org/10.22161/ijeab/3.4.31"/>
  </r>
  <r>
    <n v="52"/>
    <x v="11"/>
    <x v="23"/>
    <x v="43"/>
    <s v="INDoorAIR POLLutionNETwork"/>
    <s v="INDAIRPOLLNET"/>
    <s v="Améliorer ensemble la santé et la qualité de vie de l’ensemble des citoyens"/>
    <s v="Projet"/>
    <s v="https://www.issep.be/wp-content/uploads/Projet-INDAIRPOLLNET.pdf"/>
    <n v="2018"/>
    <n v="3"/>
    <s v="Bergmans B."/>
    <s v="ISSeP"/>
    <s v="b.bergmans@issep.be"/>
    <s v="Université Epoka - Al, Université de Rijeka - Hr, Faculté d'Ingénierie Géotechnique - Université de Zagreb - Hr, Université de Chimie et de Technologie - Cz, Université Tchèque des Sciences de la Vie de Prague (CZU) - Cz, Université de Hrdec Kralove - Cz, Université d'Aarhus - Dk, ICIEE - Dk, TalTech - Université de Tallin - Ee, Université de l'Est de la Finlande - Fi, Institut National de la Santé et du Bien-être - Fi, CSTB - Fr, Ircelyon - Fr, Université de Lille - Fr, Aix-Marseille Université - Fr, IMT - Université de Lille - Fr,  EUFH - De, BAM - De, UBA - De, Institut de Recherche sur l'Atmosphère et l'Environnement - Université de Wuppertal - De, Université Aristote de Thessalonique - Gr, MENG - Université Aristote de Thessalonique - Gr, UCIPS - Université Hellénique Internationale (IHU) - Gr, Université de Macédonie Occidentale - Gr, Institut d'Informatique - Université de Szeged - Hu, Université Eötvös Loránd - Hu, DCU - Ie, CRAC - Université College Cork (UCC) - Ie, Université nationale d'Irlande Galway - Ie, Collège académique d'ingénierie ORT Braude - Il, ismn - CNR - It, Université de Šiauliai-Lt, Université de Technologie de Kaunas - Lt, Université Technique de Riga - Lt, FTMC - Lt, Université de Malte - Mt, TFB - Université Saint-Clément d'Ohrid de Bitola - Mk, UKIM - Mk, INESCTEC - Pl, université de technologie de Lublin - Pl, WSB - Pl, CESAM - Université d'Aveiro - Pt, ISEL - Pt, INSA - Pt, C2TN - Université de Lisbonne - Pt, SIGARRA - Université de Porto - Pt, Université de Fernando Pessoa - Pt, BEIA - Ro, Université de Novi Sad - Rs, VINCA - Rs, SVF - TUKE - Sk, airelimpio - Es, ISP - Université de Valladolid - Es, IDAEA - Es, CEAM - Es, Tengbom - Se, IVL - Se, Université de Lund - Se, SCOEH - Ch, Université des Sciences Appliquées et des Arts de Lucerne - Ch, EMPA- Ch, Université d'Istanbul-Cerrahpasa - Tr, Université de Bursa Uludağ - Tr, Université de Nottingham - Uk, Université de Sheffield - Uk, Université de Cambridge - Uk, Manchester - Uk, Université de York - Uk, CEH - Uk, Markes - Uk, Leeds - Uk"/>
    <m/>
    <x v="13"/>
    <m/>
    <s v="ISSep"/>
    <m/>
  </r>
  <r>
    <n v="53"/>
    <x v="11"/>
    <x v="31"/>
    <x v="43"/>
    <s v="Smart indoor air monitoring network to reduce the impact of pollutants on environment and health"/>
    <s v="SMART’IN AIR "/>
    <s v="Développer un outil de visualisation en temps réel des deux polluants majeurs de l’air intérieur afin de pouvoir prendre des mesures concrètes de réductions et ainsi améliorer la santé des citoyens"/>
    <s v="Projet"/>
    <s v="https://www.issep.be/wp-content/uploads/Projet-SMARTINAIR.pdf"/>
    <n v="2018"/>
    <n v="3"/>
    <s v="Bergmans B."/>
    <s v="ISSeP"/>
    <s v="b.bergmans@issep.be"/>
    <s v="ISSeP, IAS, THURMELEC, ADVANTIC SISTEMAS, Dimos Thessalonikis, YSERVICIOS S.L, FARO, PADOVA, Plovdiv, CNRS"/>
    <s v="Veschkens M."/>
    <x v="14"/>
    <m/>
    <s v="ISSep"/>
    <m/>
  </r>
  <r>
    <n v="54"/>
    <x v="11"/>
    <x v="23"/>
    <x v="44"/>
    <s v="Zones Basses Emissions"/>
    <s v="ZBE"/>
    <s v="Etude d’impact environnemental d’implantations de zones basses émissions (ZBE) sur le territoire wallon"/>
    <s v="Projet"/>
    <s v="https://www.issep.be/wp-content/uploads/Projet-ZBE.pdf"/>
    <n v="2020"/>
    <n v="1"/>
    <s v="Bergmans B."/>
    <s v="ISSeP"/>
    <s v="b.bergmans@issep.be"/>
    <s v="AWAC, Communes de Namur, Commune d’Eupen "/>
    <m/>
    <x v="12"/>
    <m/>
    <s v="ISSep"/>
    <m/>
  </r>
  <r>
    <n v="55"/>
    <x v="11"/>
    <x v="32"/>
    <x v="45"/>
    <s v="Aerosols, Clouds, and Trace gases Research InfraStructure Network"/>
    <s v="ACTRIS"/>
    <s v="Définir un standard de qualité élevé et mettre en commun nos outils et nos expériences à l’échelle européenne sur la mesure de la qualité de l’air"/>
    <s v="Projet"/>
    <s v="https://www.issep.be/wp-content/uploads/Projet-ACTRIS.pdf"/>
    <n v="2010"/>
    <n v="33"/>
    <s v="Bergmans B."/>
    <s v="ISSeP"/>
    <s v="b.bergmans@issep.be"/>
    <s v="CNR, CNRS, UJF, ULille, UBP, UR, TROPOS, NOA, NILU, FMI, PSI, UHEL, EMPA, ECMWF, MET, INOE, LMU, UVA, AEMET, UGR, UPC, BSC, CIEMAT, INTA, CSIC, KNMI, TUD, TNO, UU, ECN, CHMI, ICPF, CVGZ, ULUND, CyI, RIUUK, DWD, ULeeds, UYORK, STFC, UREAD, UHERTS, NERC, UPAC, IPNASB, CNISM, INRNE, NUIG, IG PAS, IEE PAS, IMWM-NRI"/>
    <m/>
    <x v="1"/>
    <m/>
    <s v="ISSep"/>
    <m/>
  </r>
  <r>
    <n v="56"/>
    <x v="11"/>
    <x v="33"/>
    <x v="46"/>
    <s v="SAGRIWASENT"/>
    <s v="SAGRIWASENT"/>
    <s v="Développer des méthodologies à l’aide d’outils innovants pour la gestion des signalétiques du LPIS sur base d’images satellitaires"/>
    <s v="Projet"/>
    <s v="https://www.cra.wallonie.be/fr/sagriwasent"/>
    <n v="2017"/>
    <n v="3"/>
    <s v="Beriaux E."/>
    <s v="CRA-W"/>
    <s v="e.beriaux@cra.wallonie.be"/>
    <s v="Université Catholique de Louvain, ISSeP, GTEO SKYWIN - ISSeP"/>
    <s v="Defourny P."/>
    <x v="1"/>
    <m/>
    <s v="CRA-W"/>
    <m/>
  </r>
  <r>
    <n v="57"/>
    <x v="11"/>
    <x v="33"/>
    <x v="46"/>
    <s v="Suivi continu de l'agriculture wallonne à l'aide d'outils innovant incluant la télédétection et les nouvelles technologies"/>
    <s v="SAGRIWASENT II"/>
    <s v="La recherche d’images satellites ou aériennes les plus pertinentes permet, grâce à l’utilisation d’images acquises dans différentes longueurs d’ondes et de résolutions temporelles et spatiales différentes, de gérer/modifier de la manière la plus automatique possible les informations relatives au parcellaire wallon."/>
    <s v="Projet"/>
    <s v="https://www.cra.wallonie.be/fr/sagriwasent2"/>
    <n v="2022"/>
    <m/>
    <s v="Beriaux E."/>
    <s v="CRA-W"/>
    <s v="e.beriaux@cra.wallonie.be"/>
    <m/>
    <s v="Cassiers A., Godechal F., Jago A."/>
    <x v="15"/>
    <m/>
    <s v="CRA-W"/>
    <m/>
  </r>
  <r>
    <n v="58"/>
    <x v="14"/>
    <x v="34"/>
    <x v="47"/>
    <s v="Enquête sur la gestion de la renouée du Japon"/>
    <m/>
    <s v="Evaluer la possibilité de développer une filière de valorisation de terres contaminées par la renouée du Japon."/>
    <s v="Projet"/>
    <s v="https://www.adalia.be/actualites/articles/enquete-sur-la-gestion-de-la-renouee-du-japon"/>
    <n v="2019"/>
    <m/>
    <s v="Bietlot E."/>
    <s v="ISSeP"/>
    <s v="e.bietlot@issep/be"/>
    <s v="ISSeP, CELABOR, Adalia asbl"/>
    <m/>
    <x v="1"/>
    <m/>
    <s v="Adalia"/>
    <m/>
  </r>
  <r>
    <n v="59"/>
    <x v="6"/>
    <x v="35"/>
    <x v="48"/>
    <s v="Association Froment d’hiver – Pois protéagineux d’hiver - Livre Blanc Céréales 2020"/>
    <m/>
    <s v="Guide pratique pour les culture Froment - Pois "/>
    <s v="Rapports"/>
    <s v="https://www.livre-blanc-cereales.be/wp-content/uploads/2020/09/8-LBsept20-Association-Froment-Pois.pdf"/>
    <n v="2019"/>
    <n v="2"/>
    <s v="Blanchard R."/>
    <s v="CePiCOP asbl"/>
    <s v="rb.cepicop@centrespilotes.be"/>
    <s v="CePiCOP asbl, Wallonie, SPW"/>
    <s v="Pierreux J., Dumont B., Bodson B."/>
    <x v="15"/>
    <s v="Froment et Pois"/>
    <s v="Livre Blanc 2020"/>
    <m/>
  </r>
  <r>
    <n v="60"/>
    <x v="8"/>
    <x v="36"/>
    <x v="49"/>
    <s v="Projet FEVERPRO"/>
    <s v="FEVERPRO"/>
    <s v="Contribution au développement d’une filière féverole wallonne durable par la mise en œuvre des itinéraires agronomiques innovants et par une meilleure valorisation de ses graines et coproduits."/>
    <s v="Projet"/>
    <s v="https://agriculture.wallonie.be/resultat-de-l-appel-recherche-2017?inheritRedirect=true#FEVERPRO"/>
    <n v="2019"/>
    <n v="3"/>
    <s v="Blecker C."/>
    <s v="Université de Liège"/>
    <s v="christophe.blecker@uliege.be"/>
    <s v="Gembloux Agro Bio-Tech - Université de Liège"/>
    <s v="Francis F., Segers A."/>
    <x v="16"/>
    <s v="Vicia faba"/>
    <s v="SPW"/>
    <m/>
  </r>
  <r>
    <n v="61"/>
    <x v="0"/>
    <x v="37"/>
    <x v="50"/>
    <s v="Etude de l'activité biologique du système &quot;Sol-Plante&quot; en vue de préserver les fonctionnalités des sols agricoles (SOLINDIC)"/>
    <s v="Solindic"/>
    <s v="Etudier l’émission de composés organiques volatils (COV) émis par la microflore du sol et par la plante comme indicateurs biologiques des expressions de stress et outil d’évaluation/de prévention au bénéfice de l’agriculteur. "/>
    <s v="Projet"/>
    <s v="https://orbi.uliege.be/handle/2268/202161"/>
    <n v="2016"/>
    <m/>
    <s v="Blondel A."/>
    <s v="CRA-W"/>
    <s v="a.blondel@cra.wallonie.be"/>
    <s v="CRA-W, Gembloux Agro Bio-Tech - Université de Liège"/>
    <s v="Durenne B., Mingeot D., Ninane V., Ducat N., Pigeon O., Roisin C., Romnée J. M., Planchon V., Fauconnier M-L., Druart P."/>
    <x v="10"/>
    <m/>
    <s v="Université de Liège"/>
    <s v="http://hdl.handle.net/2268/202161"/>
  </r>
  <r>
    <n v="62"/>
    <x v="15"/>
    <x v="38"/>
    <x v="51"/>
    <s v="Agriculture Is Life For Water Quality"/>
    <s v="AIL4WaterQuality"/>
    <s v="Quantifier l’impact sur la qualité des eaux souterraines d’une transition agricoles vers des systèmes de production innovants sans pesticide, compléter les connaissances en termes de transfert de pesticide dans les sols par l’instrumentation de colonnes"/>
    <s v="Projet - Thèses / Mémoires"/>
    <s v="https://www.cra.wallonie.be/fr/ail4waterquality"/>
    <n v="2020"/>
    <n v="3"/>
    <s v="Blondel A."/>
    <s v="CRA-W"/>
    <s v="a.blondel@cra.wallonie.be"/>
    <s v="CRA-W, Gembloux Agro Bio-Tech - Université de Liège, TERRA research centre - Université de Liège, Greenotec asbl"/>
    <s v="Degrés A."/>
    <x v="3"/>
    <m/>
    <s v="CRA-W"/>
    <m/>
  </r>
  <r>
    <n v="63"/>
    <x v="0"/>
    <x v="39"/>
    <x v="52"/>
    <s v="Quantification de l'efficacité de techniques culturales novatrices en matières de réduction des flux de sédiments et de produits phytopharmaceutiques"/>
    <s v="INTELL’EAU"/>
    <s v="Développement d’un outil de gestion hydrologique du parcellaire agricole en vue de la lutte contre l’érosion des sols et de la contamination des eaux de surface"/>
    <s v="Projet - Thèses / Mémoires"/>
    <s v="https://www.cra.wallonie.be/fr/intelleau"/>
    <n v="2020"/>
    <n v="3"/>
    <s v="Blondel A."/>
    <s v="CRA-W"/>
    <s v="a.blondel@cra.wallonie.be"/>
    <s v="CRA-W, Gembloux Agro Bio-Tech - Université de Liège, Université Catholique de Louvain, CIPF asbl"/>
    <s v="Degrés A., Foucart G."/>
    <x v="1"/>
    <m/>
    <s v="CRA-W"/>
    <m/>
  </r>
  <r>
    <n v="64"/>
    <x v="0"/>
    <x v="40"/>
    <x v="53"/>
    <s v="Validation of an analytical method for 1,2,4-triazole in soil using Liquid Chromatography Coupled to Electrospray Tandem Mass Spectrometry and monitoring of propiconazole degradation in a batch study"/>
    <m/>
    <m/>
    <s v="Articles"/>
    <s v="https://www.cra.wallonie.be/fr/validation-of-an-analytical-method-for-124-triazole-in-soil-using-liquid-chromatography-coupled-to-electrospray-tandem-mass-spectrometry-and-monitoring-of-propiconazole-degradation-in-a-batch-study-2018"/>
    <n v="2018"/>
    <n v="1"/>
    <s v="Blondel A."/>
    <s v="CRA-W"/>
    <s v="a.blondel@cra.wallonie.be"/>
    <s v="CRA-W"/>
    <s v="Krings B., Ducat N., Pigeon O."/>
    <x v="1"/>
    <m/>
    <s v="CRA-W"/>
    <s v="https://doi.org/10.1016/j.chroma.2018.05.056"/>
  </r>
  <r>
    <n v="65"/>
    <x v="0"/>
    <x v="40"/>
    <x v="53"/>
    <s v="Validation of an analytical method for glyphosate residues in soil without derivatization step using LC-MS/MS"/>
    <m/>
    <m/>
    <s v="Actes de colloques"/>
    <s v="https://www.cra.wallonie.be/fr/validation-of-an-analytical-method-for-glyphosate-residues-in-soil-without-derivatization-step-using-lc-msms-2018"/>
    <n v="2018"/>
    <n v="1"/>
    <s v="Blondel A."/>
    <s v="CRA-W"/>
    <s v="a.blondel@cra.wallonie.be"/>
    <s v="CRA-W"/>
    <s v="Krings B., Ducat N., Pigeon O."/>
    <x v="1"/>
    <m/>
    <s v="CRA-W"/>
    <m/>
  </r>
  <r>
    <n v="66"/>
    <x v="5"/>
    <x v="41"/>
    <x v="54"/>
    <s v="pesticide et Agriculture durable, Comment les concilier ?"/>
    <m/>
    <s v="faire le point sur l’avancée des travaux scientifiques francophones concernant l’ensemble des disciplines dans le domaine des pesticide"/>
    <s v="Actes de colloques"/>
    <s v="https://www.cra.wallonie.be/fr/pesticide-et-agriculture-durable-comment-les-concilier"/>
    <n v="2022"/>
    <m/>
    <s v="Blondel E."/>
    <s v="CRA-W"/>
    <s v="a.blondel@cra.wallonie.be"/>
    <s v="CRA-W, TERRA - Université de Liège, Université Catholique de Louvain, Biowallonie asbl, BRS Innovative Instruments for Analysis &amp; Synthesis, European Crop Protection Association, BASF, InterScience, Cluzeau Info Labo"/>
    <s v="Pigeon O., Vandecandelaere S., Ducat N., Sinnaeve G., Couderchet M., Jacques P., Colinet G., Bragard C."/>
    <x v="1"/>
    <m/>
    <s v="Groupe Français de Recherche sur les pesticide"/>
    <m/>
  </r>
  <r>
    <n v="67"/>
    <x v="16"/>
    <x v="42"/>
    <x v="55"/>
    <s v="BLUEWALKS"/>
    <s v="BLUEWALKS"/>
    <s v="L’animation et la coordination du Parc Bleu que constitue le territoire eurométropolitain"/>
    <s v="Projet"/>
    <s v="https://www.interreg-fwvl.eu/fr/bluewalks"/>
    <n v="2019"/>
    <s v="9 mois"/>
    <s v="Bontinck A-F."/>
    <s v="Université de Lille"/>
    <s v="annefabiola.bontinck@univ-lille.f"/>
    <s v="Maison du tourisme de la Wallonie picarde, Westtoer, Métropole Européenne de Lille - Fr, Agence de l'Eurometropole Lille-Kortijk-Tournai"/>
    <m/>
    <x v="17"/>
    <m/>
    <s v="EU"/>
    <m/>
  </r>
  <r>
    <n v="68"/>
    <x v="15"/>
    <x v="43"/>
    <x v="56"/>
    <s v="Amélioration de la qualité des eaux"/>
    <m/>
    <s v="favoriser l'atteinte du bon état écologique des eaux au sein des 5 communes du GAL et de sensibiliser la population à l'importance de préserver des ressources en eau"/>
    <s v="Projet"/>
    <s v="http://www.coop-site.net/Botrange/?AmeliorationEau"/>
    <m/>
    <m/>
    <s v="Bontinck C."/>
    <s v="Parc Naturel Hautes Fagnes Eifel"/>
    <s v="charlotte.bontinck@botrange.be"/>
    <s v="LAG 100 Dörfer - 1 Zukunft"/>
    <s v="Arens D."/>
    <x v="18"/>
    <m/>
    <m/>
    <m/>
  </r>
  <r>
    <n v="69"/>
    <x v="15"/>
    <x v="44"/>
    <x v="57"/>
    <s v="Utilisation de plomb en couverture / Evaluation du contenu en plomb dans les eaux de ruissellement"/>
    <s v="UPEC / ECPER"/>
    <s v="Evaluation des rejets de plomb dans les eaux de ruissellement à partir de bancs d’essais"/>
    <s v="Projet"/>
    <s v="https://www.issep.be/wp-content/uploads/Projet-UPEC-ECPER.pdf"/>
    <n v="2018"/>
    <n v="3"/>
    <s v="Bossiroy D."/>
    <s v="ISSeP"/>
    <s v="d.bossiroy@issep.be"/>
    <s v="ISSeP, AWaP - Direction de l’Appui Scientifique et technique, Service de Génie Civil et de Mécanique des structures-Université de Mons, CCT - Confédération Construction Toitures, Les entreprises de couverture BATTAIS, CROHIN, LENOIR, PIERRARD, IPALLE"/>
    <m/>
    <x v="19"/>
    <m/>
    <s v="ISSep"/>
    <m/>
  </r>
  <r>
    <n v="70"/>
    <x v="0"/>
    <x v="45"/>
    <x v="58"/>
    <s v="PRioritisation of EMerging chemical compoundsin SoilS"/>
    <s v="PREMISS"/>
    <s v="Développer une approche de priorisation pour cibler les CEs dans les sols nécessitant des connaissances complémentaires pour orienter leur gestion, leur réglementation et la R&amp;D"/>
    <s v="Projet"/>
    <s v="https://www.issep.be/wp-content/uploads/Projet-PREMISS.pdf"/>
    <m/>
    <n v="1"/>
    <s v="Bouhoulle E."/>
    <s v="ISSeP"/>
    <s v="el.bouhoulle@issep.be"/>
    <s v="BRGM - Fr, RIVM - Nl, DELTARES - Nl, Arcadis - Be, Witteveen&amp;Bos - Be"/>
    <m/>
    <x v="20"/>
    <m/>
    <s v="ISSep"/>
    <m/>
  </r>
  <r>
    <n v="71"/>
    <x v="0"/>
    <x v="46"/>
    <x v="59"/>
    <s v="Mise en place d’expérimentations de phytostabilisation en Wallonie"/>
    <s v="WALLPHY"/>
    <s v="Améliorer les connaissances dans le phytomanagement pour élargir l’offre de modes de gestion et de valorisation des sites pollués en Wallonie ; Evaluer les performances de cette_x000a_phytotechnologie dans la stabilisation des polluants et la maitrise des risques sanitaires et environnementaux ; Contribuer au développement durable grâce à une réflexion sur l’utilisation de la biomasse produite dans une logique d’économie circulaire."/>
    <s v="Projet"/>
    <s v="https://www.issep.be/wp-content/uploads/Projet-WALLPHY.pdf"/>
    <n v="2017"/>
    <n v="4"/>
    <s v="Bouhoulle E."/>
    <s v="ISSeP"/>
    <s v="el.bouhoulle@issep.be"/>
    <s v="ISSeP, ValBiom absl, SPAQUE"/>
    <s v="Haouche L., Carlo Di Antonio"/>
    <x v="1"/>
    <m/>
    <s v="ISSep"/>
    <m/>
  </r>
  <r>
    <n v="72"/>
    <x v="17"/>
    <x v="42"/>
    <x v="60"/>
    <s v="Webinaire Emploi &amp; Agriculture"/>
    <m/>
    <s v="Mieux connaître les besoins des exploitants pour une meilleure rencontre de l'offre et de la demande - AGREEN-JOB /cowforme preésentation des projets - résultat de l'enquête INTERREG sur le travail"/>
    <s v="Actes de colloques"/>
    <s v="https://www.cra.wallonie.be/fr/webinaire-emploi-agriculture?archive=true"/>
    <n v="2020"/>
    <n v="1"/>
    <s v="Boulet L."/>
    <s v="CRA-W"/>
    <s v="l.boulet@cra.wallonie.be"/>
    <s v="Interreg, CRA-W"/>
    <m/>
    <x v="1"/>
    <m/>
    <s v="CRA-W"/>
    <m/>
  </r>
  <r>
    <n v="73"/>
    <x v="2"/>
    <x v="47"/>
    <x v="61"/>
    <s v="Développement de stratégies innovantes pour la santé des céréales sans recours aux fongicides de synthèse"/>
    <s v="ANTAGONIST"/>
    <s v="développer des stratégies de contrôles alternatives pour valoriser le potentiel de microorganismes associés aux sols, à la rhizosphère et la phyllosphère des céréales présents en Région wallonne"/>
    <s v="Projet - Articles"/>
    <s v="https://agriculture.wallonie.be/resultat-de-l-appel-recherche-2017"/>
    <n v="2019"/>
    <n v="3"/>
    <s v="Bragard C."/>
    <s v="Université Catholique de Louvain"/>
    <s v="claude.bragard@uclouvain.be"/>
    <s v="Université Catholique de Louvain, CRA-W, Haute Ecole Louvain-en-Hainaut (Fleurus)"/>
    <s v="Debode F., Delitte M., Morandini L."/>
    <x v="12"/>
    <s v="Céréales"/>
    <s v="UCL"/>
    <m/>
  </r>
  <r>
    <n v="74"/>
    <x v="3"/>
    <x v="48"/>
    <x v="62"/>
    <s v="Coordination Recherche et Développement rural"/>
    <s v="CORDER"/>
    <s v="Permettre l’interaction entre les acteurs du monde rural, Savoir reconnaître une maladie sur les plantes/la culture, identifier l’agent responsable de cette maladie, comprendre pourquoi celle-ci apparaît, Lorsque l’utilisateur décide de traiter, informer sur les produits autorisés, leurs caractéristiques, leurs modalités d’usage et le cadre légal lié à leur utilisation "/>
    <s v="ASBL"/>
    <s v="https://www.corder.be/fr/le-comite-regional-phyto-en-quelques-mots"/>
    <n v="1992"/>
    <m/>
    <s v="Bragard C."/>
    <s v="Corder asbl"/>
    <s v="corder@uclouvain.be"/>
    <s v="Agence Fédérale pour la Sécurité de la Chaîne Alimentaire, Cabinet du Ministre de l'Économie de la Recherche et de l'Innovation du Numérique de l'Agriculture de l'Urbanisme et de l'Aménagement du territoire de l'IFAPME et de Centres de Compétences, Département de L'Environnement et de l'Eau Direction des eaux de surface, Département du Développement Direction du Développement et de la Vulgarisation, Service produits phytopharmaceutiques et angrais-DG Animaux Végétaux et Alimentation-SPF, Végétaux et Alimentation Service produits phytopharmaceutiques et engrais, Agra-Ost asbl, Biowallonie asbl, Carah asbl, Centre d'Essais Horticoles de Wallonie-CEHW, CIPF asbl, Centre Interprofessionnel Maraîcher-CIM, CePiCOP asbl, Centre Pilote Maïs-CPM, Centre Pilote Pomme de Terre-CPP, CPL Végémar, CRA-W, FIWAP, Fourrages Mieux, Gawi asbl, Groupement des Fraisiéristes Wallons-GFW, Irbab asbl, Service de la Protection des Végétaux-Picardie-SPV, Union Ardennaise des Pépiniéristes-UAP, Gembloux Agro Bio-Tech - Université de Liège, Université Catholique de Louvain, Université de Namur, Université Libre de Bruxelles, Adalia asbl, PreventAgri, Natagriwal asbl, PROTECT'eau asbl, SoCoPro asbl, FUGEA, Fédération Wallonne de l'Agriculture, Fédération Wallonne Horticole, AquaWal, Inter-Environnement Wallonie-IEW, Pesticide Action Network-PAN, Phytodis asbl, Phytofar asbl"/>
    <s v="Schmit J. F., Mibeya E., Godeaux D., Delaunois P., Dewasmes V., Guelton O., Wahlen J., Grogna P., Mahieu O., Stalport A., Faux F., Foucart G., Renard F., Delvigne A., Bertel X., Cartrysse C., Foucart G., Lebrun P., Florins D., Legrand J., Deproft M., Weickmans B., Huyghebaert B., Mostade O., Knoden D., Thiry P., Bullen E., Pittomvils H., Antoons K., Leuba M., Ernould D., Bodson B., Verheggen F., Legrève A., Tychon B., El Jaroudi M., Kestemont P., André M., Gastiny F., Bedoret H., Copus A., Louppe H., Grosjean E., Duvivier P., Decock B., Semaille M. L., Vanhemelen C., Vertongen S., Van Damme J., Morelle B., Pétiniot A., Ladeuze E., Delbrassinne S."/>
    <x v="1"/>
    <m/>
    <s v="CORDER"/>
    <m/>
  </r>
  <r>
    <n v="75"/>
    <x v="11"/>
    <x v="49"/>
    <x v="63"/>
    <s v="Wood pellets &amp; biomass: NPs release along the life cycle &amp; environmental balance"/>
    <s v="NanoBiom"/>
    <s v="Etudier l’impact environnemental réel de l’utilisation énergétique de la biomasse"/>
    <s v="Projet"/>
    <s v="https://www.issep.be/wp-content/uploads/Projet-NANOBIOM.pdf"/>
    <n v="2017"/>
    <n v="3"/>
    <s v="Breulet H."/>
    <s v="ISSeP"/>
    <s v="h.breulet@issep.be"/>
    <s v="Université de Liège, Université Libre de Bruxelles, Engie, INERIS, CRM"/>
    <s v="Dyakov I, Bergmans B."/>
    <x v="10"/>
    <m/>
    <s v="ISSep"/>
    <m/>
  </r>
  <r>
    <n v="76"/>
    <x v="15"/>
    <x v="50"/>
    <x v="64"/>
    <s v="Développement d’un module SIG de cartographie de la vulnérabilité des eaux souterraines et de risques et application aux principales masses d’eau sout"/>
    <s v="Carto vulnerabilité"/>
    <s v="développement d'un outil SIG de cartographie de la vulnérabilité des eaux souterraines de Wallonie, la production de cartes de vulnérabilité intrinsèque et spécifique pour les principales masses d'eau souterraine de Wallonie et le développement d'une méthodologie pour la cartorgaphie du risque"/>
    <s v="Projet"/>
    <s v="https://orbi.uliege.be/bitstream/2268/240083/1/D03_final.pdf"/>
    <n v="2019"/>
    <m/>
    <s v="Brouyère S."/>
    <s v="Université de Liège"/>
    <s v="serge.brouyere@uliège.be"/>
    <s v="Gembloux Agro Bio-Tech - Université de Liège, HGE - Université de Liège"/>
    <s v="Colinet G., Dassargues A., Dollé F., Thomas C., Orban P., Lefebure K., Billo Bah B., Vandenberghe C."/>
    <x v="21"/>
    <m/>
    <s v="Agriculture wallonie"/>
    <m/>
  </r>
  <r>
    <n v="77"/>
    <x v="12"/>
    <x v="51"/>
    <x v="65"/>
    <s v="LEADER Haies"/>
    <s v="Amélioration de la fonction écologique des haies par la diversification de leurs fonctions"/>
    <s v="Améliorer la fonction écologique des haies; à identifier et diversifier les fonctions pour les agriculteurs, les gestionnaires de RAVEL; à augmenté l'intérêt que les gestionnaires portent à ces éléments"/>
    <s v="Projet"/>
    <s v="http://www.coop-site.net/Botrange/?Projet"/>
    <n v="2018"/>
    <n v="2"/>
    <s v="Brüls J."/>
    <s v="Parc Naturel Hautes Fagnes Eifel"/>
    <s v="jerome.bruls@botrange.be"/>
    <s v="GAL Pays des Tiges et Chavées asbl, LAG Zwischen Weser und Göhl, LAG 100 Dörfer - 1 Zukunft, Agra-Ost asbl, Parc Naturel Hautes Fagnes - Eifel"/>
    <s v="Crutzen F., Rappe E."/>
    <x v="18"/>
    <m/>
    <m/>
    <m/>
  </r>
  <r>
    <n v="78"/>
    <x v="15"/>
    <x v="52"/>
    <x v="66"/>
    <s v="Amélioration de la qualité de l'eau"/>
    <m/>
    <s v="Sensibiliser la population à l'importance d'une bonne qualité de l'eau dans nos rivières; Mettre en place des projets d'épuration d'eaux non épurées aux endroits les plus pollués et les plus importants à protéger."/>
    <s v="Projet"/>
    <s v="https://culturalite.be/Acteurs_Agriculture/?ParcNaturelHautesFagnesEifel"/>
    <m/>
    <m/>
    <s v="Brüls J."/>
    <s v="Parc Naturel Hautes Fagnes Eifel"/>
    <s v="jerome.bruls@botrange.be"/>
    <s v="Parc naturel Hautes Fagnes Eifel, Un collectif au service de l'agriculture en Wallonie"/>
    <m/>
    <x v="1"/>
    <m/>
    <m/>
    <m/>
  </r>
  <r>
    <n v="79"/>
    <x v="7"/>
    <x v="53"/>
    <x v="67"/>
    <s v="Antibacterial activity of fosetyl-Al, ethyl-phosphite and phosphite against Pseudomonas syringae on plant surfaces and in vitro"/>
    <m/>
    <s v="To fight oomycete diseases and  against bacterial diseases"/>
    <s v="Articles"/>
    <s v="https://www.cra.wallonie.be/fr/antibacterial-activity-of-fosetyl-al-ethyl-phosphite-and-phosphite-against-pseudomonas-syringae-on-plant-surfaces-and-in-vitro-2018"/>
    <n v="2018"/>
    <n v="1"/>
    <s v="Bultreys A."/>
    <s v="CRA-W"/>
    <m/>
    <s v="CRA-W"/>
    <s v="Gheysen I., Rousseau G., Pitchugina E., Planchon V., Magein H."/>
    <x v="1"/>
    <m/>
    <s v="CRA-W"/>
    <m/>
  </r>
  <r>
    <n v="80"/>
    <x v="14"/>
    <x v="42"/>
    <x v="68"/>
    <s v="Enquête sur la présence d’Agrobacterium vitis en vignoble"/>
    <m/>
    <m/>
    <s v="Articles"/>
    <s v="https://www.cra.wallonie.be/fr/enquete-sur-la-presence-dagrobacterium-vitis-en-vignoble-2015"/>
    <n v="2015"/>
    <n v="1"/>
    <s v="Bultreys A."/>
    <s v="CRA-W"/>
    <m/>
    <s v="CRA-W"/>
    <s v="-"/>
    <x v="1"/>
    <m/>
    <s v="CRA-W"/>
    <m/>
  </r>
  <r>
    <n v="81"/>
    <x v="14"/>
    <x v="25"/>
    <x v="69"/>
    <s v="First report of Xanthomonas phaseoli pv. phaseoli and Xanthomonas citri pv. fuscans causing common bacterial blight of bean in Belgium"/>
    <m/>
    <m/>
    <s v="Articles"/>
    <s v="https://www.cra.wallonie.be/fr/first-report-of-xanthomonas-phaseoli-pv-phaseoli-and-xanthomonas-citri-pv-fuscans-causing-common-bacterial-blight-of-bean-in-belgium-2020"/>
    <n v="2020"/>
    <n v="1"/>
    <s v="Bultreys A."/>
    <s v="CRA-W"/>
    <m/>
    <s v="CRA-W"/>
    <s v="Gheysen I."/>
    <x v="1"/>
    <s v="Haricot"/>
    <s v="CRA-W"/>
    <m/>
  </r>
  <r>
    <n v="82"/>
    <x v="14"/>
    <x v="54"/>
    <x v="70"/>
    <s v="La graisse commune du haricot, une maladie bactérienne réglementée à surveiller en Belgique"/>
    <m/>
    <s v="besoin de connaissance et de surveillance de cette maladie réglementée."/>
    <s v="Articles"/>
    <s v="https://www.cra.wallonie.be/fr/la-graisse-commune-du-haricot-une-maladie-bacterienne-reglementee-a-surveiller-en-belgique-2019"/>
    <n v="2019"/>
    <n v="1"/>
    <s v="Bultreys A."/>
    <s v="CRA-W"/>
    <m/>
    <s v="CRA-W"/>
    <s v="Jamar L., Gheysen I."/>
    <x v="1"/>
    <s v="Haricot"/>
    <s v="CRA-W"/>
    <m/>
  </r>
  <r>
    <n v="83"/>
    <x v="4"/>
    <x v="55"/>
    <x v="71"/>
    <s v="L’Aliette WG et le contrôle de la mortalité des bourgeons floraux de poirier : un effet antibactérien direct ?"/>
    <m/>
    <s v="Contrôler l’augmentation des populations de Pseudomonas syringae sur feuillage de poirier"/>
    <s v="Articles"/>
    <s v="https://www.cra.wallonie.be/fr/laliette-wg-et-le-controle-de-la-mortalite-des-bourgeons-floraux-de-poirier-un-effet-antibacterien-direct-2018"/>
    <n v="2018"/>
    <n v="1"/>
    <s v="Bultreys A."/>
    <s v="CRA-W"/>
    <m/>
    <s v="CRA-W"/>
    <s v="Gheysen I., Magein H."/>
    <x v="1"/>
    <s v="Poiriers"/>
    <s v="CRA-W"/>
    <m/>
  </r>
  <r>
    <n v="84"/>
    <x v="5"/>
    <x v="11"/>
    <x v="72"/>
    <s v="Les phosphites (phosphonates) : effets antioomycètes et antibactériens, risques de phytotoxicité - 2018"/>
    <m/>
    <m/>
    <s v="Articles"/>
    <s v="https://www.cra.wallonie.be/fr/les-phosphites-phosphonates-effets-antioomycetes-et-antibacteriens-risques-de-phytotoxicite-2018"/>
    <n v="2018"/>
    <n v="1"/>
    <s v="Bultreys A."/>
    <s v="CRA-W"/>
    <m/>
    <s v="CRA-W"/>
    <s v="Gheysen I., Magein H. "/>
    <x v="1"/>
    <m/>
    <s v="CRA-W"/>
    <m/>
  </r>
  <r>
    <n v="85"/>
    <x v="5"/>
    <x v="11"/>
    <x v="72"/>
    <s v="Les phosphites (phosphonates) : effets antioomycètes et antibactériens, risques de phytotoxicité - 2019"/>
    <m/>
    <m/>
    <s v="Articles"/>
    <s v="https://www.cra.wallonie.be/fr/les-phosphites-phosphonates-effets-antioomycetes-et-antibacteriens-risques-de-phytotoxicite-2019"/>
    <n v="2019"/>
    <n v="1"/>
    <s v="Bultreys A."/>
    <s v="CRA-W"/>
    <m/>
    <s v="CRA-W"/>
    <s v="Gheysen I., Magein H."/>
    <x v="1"/>
    <m/>
    <s v="CRA-W"/>
    <m/>
  </r>
  <r>
    <n v="86"/>
    <x v="8"/>
    <x v="56"/>
    <x v="73"/>
    <s v="Développement récent de la culture de l’épeautre en Belgique"/>
    <m/>
    <m/>
    <s v="Actes de colloques"/>
    <s v="https://www.cra.wallonie.be/fr/developpement-recent-de-la-culture-de-lepeautre-en-belgique-2015"/>
    <n v="2015"/>
    <n v="1"/>
    <s v="Burny P."/>
    <s v="CRA-W"/>
    <m/>
    <s v="CRA-W"/>
    <s v="-"/>
    <x v="1"/>
    <s v="Céréales"/>
    <s v="CRA-W"/>
    <m/>
  </r>
  <r>
    <n v="87"/>
    <x v="6"/>
    <x v="53"/>
    <x v="74"/>
    <s v="Inoculation of Medicago sativa cover crop with Rhizophagus irregularis"/>
    <m/>
    <s v="Investigate the impact on potato yield of the co-inoculation of R. irregularis MUCL 41833 and T. harzianum MUCL 29707 applied to a cover crop preceding potato planting or to potato at planting"/>
    <s v="Articles"/>
    <s v="https://www.cra.wallonie.be/fr/inoculation-of-medicago-sativa-cover-crop-with-rhizophagus-irregularis-2016"/>
    <n v="2016"/>
    <n v="1"/>
    <s v="Buysens C."/>
    <s v="CRA-W"/>
    <m/>
    <s v="CRA-W"/>
    <s v="Ferrais F., Dupr de Baulois H., Declerck S., César V."/>
    <x v="1"/>
    <s v="Medicago sativa"/>
    <s v="CRA-W"/>
    <m/>
  </r>
  <r>
    <n v="88"/>
    <x v="6"/>
    <x v="53"/>
    <x v="74"/>
    <s v="Tracing native and inoculated Rhizophagus irregularis in three potato cultivar (Charlotte, Nicola and Bintje) grown under field conditions"/>
    <m/>
    <s v="inoculate the Rhizophagus irregularis MUCL 41833 on three potato cultivar under field conditions in Belgium and detection of the markers by Real-Time quantitative PCR "/>
    <s v="Articles"/>
    <s v="https://www.cra.wallonie.be/fr/tracing-native-and-inoculated-rhizophagus-irregularis-in-three-potato-cultivar-charlotte-nicola-and-bintje-grown-under-field-conditions-2017"/>
    <n v="2017"/>
    <n v="1"/>
    <s v="Buysens C."/>
    <s v="CRA-W"/>
    <m/>
    <s v="CRA-W"/>
    <s v="Alaux P., Huret S., Declerck S., Cranenbrouck S., César V."/>
    <x v="1"/>
    <s v="Pomme de terre"/>
    <s v="CRA-W"/>
    <m/>
  </r>
  <r>
    <n v="89"/>
    <x v="2"/>
    <x v="57"/>
    <x v="75"/>
    <s v="Perennial flower strips for pest control in organic apple orchards - A pan-European study"/>
    <m/>
    <s v="Control the most important apple pests Dysaphis plantaginea (Passerini) and Cydia pomonella (L.) by promoting natural enemies with sown flower strips"/>
    <s v="Articles"/>
    <s v="https://www.cra.wallonie.be/fr/perennial-flower-strips-for-pest-control-in-organic-apple-orchards-a-pan-european-study-2019"/>
    <n v="2019"/>
    <n v="1"/>
    <s v="Cahenzli F."/>
    <s v="CRA-W"/>
    <m/>
    <s v="CRA-W"/>
    <s v="Sigsgaard L., Daniel C., Herz A., Jamar L., Kelderer M., Kramer Jacobsen S., Matray S., Porcel M."/>
    <x v="1"/>
    <s v="Pommiers"/>
    <s v="CRA-W"/>
    <m/>
  </r>
  <r>
    <n v="90"/>
    <x v="16"/>
    <x v="58"/>
    <x v="76"/>
    <s v="Allons vers la spécialisation intelligente"/>
    <s v="GOTOS3-PILOT"/>
    <s v="Un portefeuille de 17 projets,  afin de renforcer l’écosystème transfrontalier de la recherche et l’innovation et de favoriser le développement économique des PME de la région transfrontalière."/>
    <s v="Projet"/>
    <s v="https://www.interreg-fwvl.eu/fr/gotos3-pilot"/>
    <n v="2016"/>
    <n v="6"/>
    <s v="Caille H."/>
    <s v="Agence Régionale de Développement et d’Innovation des Hauts-de-France"/>
    <s v="contact@hautsdefrance-id.fr"/>
    <s v="POM West-Vlaanderen, SPW Economie emploi recherche, Agence pour l'Entreprise &amp; l'Innovation, SOWALFIN, IDETA, CELABOR, Vlakwa, Armines, CCI Artois, Lille Design, Université de Mons, Technology Compus Ostend-Katholieke Universiteit Leuven, Materia Nova, Centexbel, Pictanovo, Matiken, Université de Gent, Pole compétitivité UP-tex, Ecolde des Mines de Douai, IMT Lille Douai, Euramaterials"/>
    <m/>
    <x v="17"/>
    <m/>
    <s v="EU"/>
    <m/>
  </r>
  <r>
    <n v="91"/>
    <x v="8"/>
    <x v="59"/>
    <x v="77"/>
    <s v="AgriWasteValue"/>
    <s v="AWV"/>
    <s v="Augmenter l'efficacité industrielle et la durabilité de l'utilisation des ressource naturelle et permettra des avantages socio-économique dans les secteurs ciblés"/>
    <s v="Projet"/>
    <s v="https://www.nweurope.eu/projects/project-search/agriwastevalue/"/>
    <n v="2019"/>
    <n v="3"/>
    <s v="Cajot S."/>
    <s v="Celabor"/>
    <s v="sebastien.cajot@celabor.be"/>
    <s v="CELABOR, AgroParisTech - Fr, Cosmetic Valley, Delphy, EPFL-Ch, Eurasanté, PFI-De, Université de Reims Champagne-Ardenne, ValBiom asbl"/>
    <s v="Rotolo C., Leprêtre A., Gaubert A., Van Oers C., Gnansounou E., Morfaux M., Ballmann P.,  Ziou H."/>
    <x v="5"/>
    <m/>
    <s v="EU"/>
    <m/>
  </r>
  <r>
    <n v="92"/>
    <x v="0"/>
    <x v="60"/>
    <x v="78"/>
    <s v="Impact des techniques culturales sur l'évolution de la teneur en carbone organique du sol en Hainaut - Projet Prosensols"/>
    <m/>
    <s v="Analyse des teneurs en carbone pour les  sols cultivés en labour / non-labour"/>
    <s v="Rapports"/>
    <s v="http://www.greenotec.be/pages/etudes/impact-des-techniques-culturales-sur-l-evolution-de-la-teneur-en-carbone-organique-du-sol-en-hainaut.html"/>
    <n v="2011"/>
    <n v="1"/>
    <s v="Cambier J. F."/>
    <s v="Greenotec asbl"/>
    <m/>
    <s v="Greenotec asbl"/>
    <s v="Bielders C., Van Wesemael B., D'haene K., Sleutel S., De Neve S., Gabriêls D., Hofman G., Labreuche J., Le souder C., Castillon P., Ouvry J. F., Real B., Germon  J. C., De Tourdonnet S."/>
    <x v="17"/>
    <m/>
    <s v="Greenotec"/>
    <m/>
  </r>
  <r>
    <n v="93"/>
    <x v="0"/>
    <x v="61"/>
    <x v="79"/>
    <s v="Des protéagineux en association pour répondre aux défis agronomiques et aux demandes des filières biologiques"/>
    <s v="SymBIOse"/>
    <s v="la synchronisation fine de l’économie en eau et du relargage de l’azote fixé par les légumineuses en modulant la composition spécifique, la date et le mode de semis et de destruction des couverts et des plantes compagnes et la gestion préventive, par les associations de cultures, des maladies transmises par le sol (Aphanomyces et Sclerotinia) potentiellement amplifiées suite à l’intensification de l’usage des légumineuses dans les rotations."/>
    <s v="Projet"/>
    <s v="https://www.cra.wallonie.be/fr/symbiose"/>
    <n v="2018"/>
    <n v="4"/>
    <s v="Campion M."/>
    <s v="CRA-W"/>
    <s v="m.campion@cra.wallonie.be"/>
    <s v="CRA-W, Interreg V France - Wallonie - Vlaanderen, INAGRO, BioForum, BioWallonie, Gabnor et Bio Picardie, CCBT, Université de Picardie Jules Verne, Agro-Transfert"/>
    <s v="Jamar D. "/>
    <x v="22"/>
    <m/>
    <s v="CRA-W"/>
    <m/>
  </r>
  <r>
    <n v="94"/>
    <x v="0"/>
    <x v="0"/>
    <x v="80"/>
    <s v="Gestion des prairies permanentes: impact sur la fertilité des sols"/>
    <m/>
    <m/>
    <s v="Actes de colloques"/>
    <s v="https://www.cra.wallonie.be/fr/gestion-des-prairies-permanentes-impact-sur-la-fertilite-des-sols-2015"/>
    <n v="2015"/>
    <n v="1"/>
    <s v="Campion M."/>
    <s v="CRA-W"/>
    <s v="m.campion@cra.wallonie.be"/>
    <s v="CRA-W"/>
    <s v="Ninane M., Stilmant D., Roisin C., Godden B."/>
    <x v="1"/>
    <m/>
    <s v="CRA-W"/>
    <m/>
  </r>
  <r>
    <n v="95"/>
    <x v="0"/>
    <x v="62"/>
    <x v="81"/>
    <s v="Impact des modes de gestion des prairies sur les paramètres d'activités microbiologiques du sol et les services écosystémiques rendus : 1er résultats"/>
    <m/>
    <m/>
    <s v="Actes de colloques"/>
    <s v="https://www.cra.wallonie.be/fr/impact-des-modes-de-gestion-des-prairies-sur-les-parametres-dactivites-microbiologiques-du-sol-et-les-services-ecosystemiques-rendus-1er-resultats-2015"/>
    <n v="2015"/>
    <n v="1"/>
    <s v="Campion M."/>
    <s v="CRA-W"/>
    <s v="m.campion@cra.wallonie.be"/>
    <s v="CRA-W"/>
    <s v="Godden B., Stilmant D., Hautier L."/>
    <x v="1"/>
    <m/>
    <s v="CRA-W"/>
    <m/>
  </r>
  <r>
    <n v="96"/>
    <x v="16"/>
    <x v="42"/>
    <x v="76"/>
    <s v="Mobilisation des entreprises touristiques et des citoyens de l’Ardenne transfrontalière"/>
    <s v="ARDENNE AMBASSADORS"/>
    <s v="Valoriser et développer de manière innovante, créative et durable le patrimoine transfrontalier via le tourisme"/>
    <s v="Projet"/>
    <s v="https://www.interreg-fwvl.eu/fr/ardenne-ambassadors"/>
    <n v="2016"/>
    <n v="5"/>
    <s v="Carion M-C."/>
    <s v="Fédération du Tourisme de la Province de Namur"/>
    <s v="mc.carion@ftpn.be"/>
    <s v="CCILB, Fédération Touristique du Luxembourg Belge, Office de Tourisme Charleville-Sedan en Ardenne, Val d'Ardenne, Agence de Développement Touristique des Ardennes, Chambre de Commerce et d’Industrie des Ardennes françaises, Chambre de Commerce et d'Industrie Liège-Verviers-Namur, Bureau Economique de la Province de Namur, IDELUX, Agence de Développement Economique des Ardennes"/>
    <m/>
    <x v="17"/>
    <m/>
    <s v="EU"/>
    <m/>
  </r>
  <r>
    <n v="97"/>
    <x v="8"/>
    <x v="13"/>
    <x v="82"/>
    <s v="Local vs.SVM-based stacking approach for predicting proportions of complex blends in food products"/>
    <m/>
    <m/>
    <s v="Actes de colloques"/>
    <s v="https://www.cra.wallonie.be/en/local-vssvm-based-stacking-approach-for-predicting-proportions-of-complex-blends-in-food-products-2019"/>
    <n v="2019"/>
    <n v="1"/>
    <s v="Carrasco B."/>
    <s v="CRA-W"/>
    <m/>
    <s v="CRA-W"/>
    <s v="Gil A., Quevedo J. R., Montafies E., Shen G., Han L., Yang Z., Baeten V., Fernandez Pierna J. A."/>
    <x v="1"/>
    <m/>
    <s v="CRA-W"/>
    <m/>
  </r>
  <r>
    <n v="98"/>
    <x v="18"/>
    <x v="37"/>
    <x v="83"/>
    <s v="Estimation quantitative des utilisations de produits phytopharmaceutiques par les différents secteurs d’activité en Wallonie"/>
    <m/>
    <s v="Identify actors responsible of non-agricultural use of plant protection products in belgium, define a methodology generating statistics on non-agricultural use of pesticide for each category of actors identified, propose a methodology of consolidation on pesticide statistics of sales based on the obtained results"/>
    <s v="Projet"/>
    <s v="http://etat.environnement.wallonie.be/files/Studies/CRP_4_Carola_et_al_2012_2014.pdf"/>
    <n v="2012"/>
    <n v="2"/>
    <s v="Carrola S."/>
    <s v="Université Catholique de Louvain"/>
    <s v="corder@uclouvain.be"/>
    <s v="ELIM - ELI - Université Catholique de Louvain, Université de Gent, PFRPP, SPF - Santé publique Sécurité de la chaîne alimentaire et Environnement"/>
    <s v=" Lievens E, Janssens L., Bragard C. "/>
    <x v="21"/>
    <m/>
    <s v="CORDER"/>
    <m/>
  </r>
  <r>
    <n v="99"/>
    <x v="0"/>
    <x v="34"/>
    <x v="84"/>
    <s v="STEROPES"/>
    <s v="STEROPES"/>
    <s v="Pour surmonter les limites des cartes pédologiques statiques en mettant en avant l'utilisation de séries temporelles satellitaires, tester leur potentiel pour prédire la teneur en carbone organique des sols cultivés dans diverses conditions pédoclimatiques et systèmes de culture en Europe."/>
    <s v="Projet"/>
    <s v="https://ejpsoil.eu/research-projects/steropes/"/>
    <n v="2021"/>
    <n v="3"/>
    <s v="Castaldi F."/>
    <s v="ILVO"/>
    <m/>
    <s v="INRAE - Fr, SLU - Se, WUR - Nl, ILVO, CZU - Cz, AU - Dk, CREA - It, CNR - It, ERSAF - It, ISPRA - It, UL - lv, LAMMC - lt, IUNG - Pl, INIAV - Pt, INIA - Es, AGC - Ch, TAGEM - Tr "/>
    <s v="Vaudour E., Wetterlind J., Van Egmond F., Boruvka L., Moller B. A., Nino P., Calzolari C. M., Brenna S., Di Leginio M., Kasperinskis R., Zydelis R., Lopatka A., PAZ A. M., GONÇALVES MC., Gabriel J. L., Liebisch F., Koparan M. H."/>
    <x v="23"/>
    <m/>
    <s v="EU"/>
    <m/>
  </r>
  <r>
    <n v="100"/>
    <x v="4"/>
    <x v="63"/>
    <x v="85"/>
    <s v="A pheromone trap monitoring system for the saddle gall midge, Haplodiplosis marginata (von Roser) (Diptera: Cecidomyidae)"/>
    <m/>
    <s v="Déterminer le moment optimal pour les applications d'insecticides et pour comprendre l'énigmatique dynamique des populations de cet insecte"/>
    <s v="Articles"/>
    <s v="https://www.cra.wallonie.be/fr/a-pheromone-trap-monitoring-system-for-the-saddle-gall-midge-haplodiplosis-marginata-von-roser-diptera-cecidomyidae-2016"/>
    <n v="2016"/>
    <n v="1"/>
    <s v="Censier F."/>
    <s v="CRA-W"/>
    <m/>
    <s v="CRA-W"/>
    <s v="Heuskin S., San Martin G., Michels F., Fauconnier M. L., De Proft M., Lognay G., Bodson B."/>
    <x v="1"/>
    <m/>
    <s v="CRA-W"/>
    <m/>
  </r>
  <r>
    <n v="101"/>
    <x v="4"/>
    <x v="27"/>
    <x v="86"/>
    <s v="La cécidomyie équestre : quelle nuisibilité sur le blé?"/>
    <m/>
    <m/>
    <s v="Articles"/>
    <s v="https://www.cra.wallonie.be/fr/la-cecidomyie-equestre-quelle-nuisibilite-sur-le-ble-2015"/>
    <n v="2015"/>
    <n v="1"/>
    <s v="Censier F."/>
    <s v="CRA-W"/>
    <m/>
    <s v="CRA-W"/>
    <s v="Chavalle S., San Martin G., Wittouck D., De Proft M., Bodson B."/>
    <x v="1"/>
    <m/>
    <s v="CRA-W"/>
    <m/>
  </r>
  <r>
    <n v="102"/>
    <x v="4"/>
    <x v="64"/>
    <x v="86"/>
    <s v="lutte intégrée contre les ravageurs – Suivi des populations de cécidomyie équestre, Haplodiplosis marginata, grâce au développement d’un piège à phéromone."/>
    <m/>
    <m/>
    <s v="Actes de colloques"/>
    <s v="https://www.cra.wallonie.be/fr/lutte-integree-contre-les-ravageurs-suivi-des-populations-de-cecidomyie-equestre-haplodiplosis-marginata-grace-au-developpement-dun-piege-a-pheromone-2015"/>
    <n v="2015"/>
    <n v="1"/>
    <s v="Censier F."/>
    <s v="CRA-W"/>
    <m/>
    <s v="CRA-W"/>
    <s v="Fischer C., Chavalle S., Heuskin S., Fauconnier M. L., De Proft M., Lognay G., Laurent P., Bodson B."/>
    <x v="1"/>
    <s v="Céréales"/>
    <s v="CRA-W"/>
    <m/>
  </r>
  <r>
    <n v="103"/>
    <x v="4"/>
    <x v="64"/>
    <x v="86"/>
    <s v="Targeted control of the saddle gall midge, Haplodiplosis marginata (von Roser) (Diptera: Cecidomyiidae), and the benefits of good control of this pest to winter wheat yield."/>
    <m/>
    <s v="Control of the saddle gall midge, Haplodiplosis marginata (von Roser) (Diptera: Cecidomyiidae)"/>
    <s v="Articles"/>
    <s v="https://www.cra.wallonie.be/fr/targeted-control-of-the-saddle-gall-midge-haplodiplosis-marginata-von-roser-diptera-cecidomyiidae-and-the-benefits-of-good-control-of-this-pest-to-winter-wheat-yield-2016"/>
    <n v="2016"/>
    <n v="1"/>
    <s v="Censier F."/>
    <s v="CRA-W"/>
    <m/>
    <s v="CRA-W"/>
    <s v="Chavalle S., San Martin G., De Proft M., Bodson B."/>
    <x v="1"/>
    <s v="Céréales"/>
    <s v="CRA-W"/>
    <m/>
  </r>
  <r>
    <n v="104"/>
    <x v="7"/>
    <x v="13"/>
    <x v="87"/>
    <s v="Variation in populations of Phytophthora infestans collected in Walloon region (Belgium) in 2010-2013"/>
    <m/>
    <s v="Test the phenotypic characteristics of 404 isolats of Phytophthora infestans in the south part of Belgium - EuroBlight Phytophthora infestans monitoring Project"/>
    <s v="Actes de colloques"/>
    <s v="https://www.cra.wallonie.be/fr/variation-in-populations-of-phytophthora-infestans-collected-in-walloon-region-belgium-in-2010-2013-2014"/>
    <n v="2014"/>
    <n v="1"/>
    <s v="César V."/>
    <s v="CRA-W"/>
    <s v="v.cesar@cra.wallonie.be"/>
    <s v="CRA-W"/>
    <s v="-"/>
    <x v="1"/>
    <s v="Pomme de terre"/>
    <s v="CRA-W"/>
    <m/>
  </r>
  <r>
    <n v="105"/>
    <x v="2"/>
    <x v="65"/>
    <x v="88"/>
    <s v="MilVar 2018 à Libramont et à Ath: peu de mildiou et donc pas de résultat!"/>
    <s v="MilVar"/>
    <s v="Evaluer la sensibilité au mildiou (Phytophthora infestans) du feuillage d’un panel de variétés de pomme de terre"/>
    <s v="Articles"/>
    <s v="http://fiwap.be/wp-content/uploads/2018/12/1811Milvar.pdf"/>
    <n v="2018"/>
    <m/>
    <s v="César V."/>
    <s v="CRA-W"/>
    <s v="v.cesar@cra.wallonie.be"/>
    <s v="FIWAP, CRA-W, Carah asbl"/>
    <s v="Ryckmans D."/>
    <x v="1"/>
    <s v="Pomme de terre"/>
    <s v="FIWAP"/>
    <m/>
  </r>
  <r>
    <n v="106"/>
    <x v="2"/>
    <x v="65"/>
    <x v="88"/>
    <s v="MilVar 2019 à Libramont : 13 nouvelles variétés à l’essai !"/>
    <s v="MilVar"/>
    <s v="Evaluer la sensibilité au mildiou du feuillage (Phytophthora infestans) d’un panel de variétés de pomme de terre"/>
    <s v="Articles"/>
    <s v="http://fiwap.be/wp-content/uploads/2019/12/1912Milvar.pdf"/>
    <n v="2019"/>
    <m/>
    <s v="César V."/>
    <s v="CRA-W"/>
    <s v="v.cesar@cra.wallonie.be"/>
    <s v="FIWAP, CRA-W, Carah asbl, Biowallonie asbl"/>
    <s v="Ryckmans D."/>
    <x v="1"/>
    <s v="Pomme de terre"/>
    <s v="FIWAP"/>
    <m/>
  </r>
  <r>
    <n v="107"/>
    <x v="2"/>
    <x v="65"/>
    <x v="88"/>
    <s v="Les résultats au fil des ans de l'essai MILVAR à Libramont FIWAP"/>
    <s v="MilVar"/>
    <s v="Evaluer la sensibilité au mildiou (Phytophthora infestans) du feuillage d’un panel de variétés de pomme de terre"/>
    <s v="Articles"/>
    <s v="http://fiwap.be/wp-content/uploads/2020/05/1712PdtBioEssaiMilvar.pdf"/>
    <n v="2017"/>
    <n v="1"/>
    <s v="César V."/>
    <s v="CRA-W"/>
    <s v="v.cesar@cra.wallonie.be"/>
    <s v="CRA-W, FIWAP"/>
    <s v="Ryckmans D."/>
    <x v="1"/>
    <s v="Pomme de terre"/>
    <s v="CRA-W"/>
    <m/>
  </r>
  <r>
    <n v="108"/>
    <x v="10"/>
    <x v="64"/>
    <x v="89"/>
    <s v="AVERMILPOT"/>
    <s v="AVERMILPOT"/>
    <s v="Assurer le maintien du service d’avertissements &quot;mildiou&quot; unique en Wallonie"/>
    <s v="Projet"/>
    <s v="https://www.cra.wallonie.be/fr/avermilpot"/>
    <n v="2010"/>
    <n v="10"/>
    <s v="César V."/>
    <s v="CRA-W"/>
    <s v="v.cesar@cra.wallonie.be"/>
    <s v="SPW, CRA-W"/>
    <s v="Labbe V., Rosillon D."/>
    <x v="1"/>
    <m/>
    <s v="CRA-W"/>
    <m/>
  </r>
  <r>
    <n v="109"/>
    <x v="14"/>
    <x v="66"/>
    <x v="90"/>
    <s v="Caractérisation des souches de mildiou collectées en Wallonie - 2013"/>
    <m/>
    <m/>
    <s v="Articles"/>
    <s v="https://www.cra.wallonie.be/fr/caracterisation-des-souches-de-mildiou-collectees-en-wallonie-en-2013-2013"/>
    <n v="2013"/>
    <n v="1"/>
    <s v="César V."/>
    <s v="CRA-W"/>
    <s v="v.cesar@cra.wallonie.be"/>
    <s v="CRA-W"/>
    <s v="-"/>
    <x v="1"/>
    <m/>
    <s v="CRA-W"/>
    <m/>
  </r>
  <r>
    <n v="110"/>
    <x v="14"/>
    <x v="66"/>
    <x v="90"/>
    <s v="Caractérisation des souches de mildiou en Wallonie - 2014"/>
    <m/>
    <m/>
    <s v="Articles"/>
    <s v="https://www.cra.wallonie.be/fr/caracterisation-des-souches-de-mildiou-en-wallonie-cra-w-en-2014-2014"/>
    <n v="2014"/>
    <n v="1"/>
    <s v="César V."/>
    <s v="CRA-W"/>
    <s v="v.cesar@cra.wallonie.be"/>
    <s v="CRA-W"/>
    <s v="-"/>
    <x v="1"/>
    <s v="Pomme de terre"/>
    <s v="CRA-W"/>
    <m/>
  </r>
  <r>
    <n v="111"/>
    <x v="14"/>
    <x v="66"/>
    <x v="90"/>
    <s v="Caractérisation des souches de mildiou en Wallonie - 2011"/>
    <m/>
    <m/>
    <s v="Articles"/>
    <s v="https://www.cra.wallonie.be/fr/caracterisation-des-souches-de-mildiou-en-wallonie-en-2011-2011"/>
    <n v="2011"/>
    <n v="1"/>
    <s v="César V."/>
    <s v="CRA-W"/>
    <s v="v.cesar@cra.wallonie.be"/>
    <s v="CRA-W"/>
    <s v="-"/>
    <x v="1"/>
    <s v="Pomme de terre"/>
    <s v="CRA-W"/>
    <m/>
  </r>
  <r>
    <n v="112"/>
    <x v="14"/>
    <x v="66"/>
    <x v="90"/>
    <s v="Caractérisation des souches de mildiou en Wallonie - 2012"/>
    <m/>
    <m/>
    <s v="Articles"/>
    <s v="https://www.cra.wallonie.be/fr/caracterisation-des-souches-de-mildiou-en-wallonie-en-2012-2012"/>
    <n v="2012"/>
    <n v="1"/>
    <s v="César V."/>
    <s v="CRA-W"/>
    <s v="v.cesar@cra.wallonie.be"/>
    <s v="CRA-W"/>
    <s v="-"/>
    <x v="1"/>
    <s v="Pomme de terre"/>
    <s v="CRA-W"/>
    <m/>
  </r>
  <r>
    <n v="113"/>
    <x v="14"/>
    <x v="54"/>
    <x v="90"/>
    <s v="Etude de la sensibilité variétale de la pomme de terre au mildiou du feuillage (Phytophthora infestans) à Libramont en 2011"/>
    <m/>
    <m/>
    <s v="Articles"/>
    <s v="https://www.cra.wallonie.be/fr/etude-de-la-sensibilite-varietale-de-la-pomme-de-terre-au-mildiou-du-feuillage-phytophthora-infestans-a-libramont-en-2011-2011"/>
    <n v="2011"/>
    <n v="1"/>
    <s v="César V."/>
    <s v="CRA-W"/>
    <s v="v.cesar@cra.wallonie.be"/>
    <s v="CRA-W"/>
    <s v="-"/>
    <x v="1"/>
    <s v="Pomme de terre"/>
    <s v="CRA-W"/>
    <m/>
  </r>
  <r>
    <n v="114"/>
    <x v="14"/>
    <x v="67"/>
    <x v="90"/>
    <s v="Etude de la sensibilité variétale de la pomme de terre au mildiou du feuillage (Phytophthora infestans) en Belgique en 2010"/>
    <m/>
    <m/>
    <s v="Articles"/>
    <s v="https://www.cra.wallonie.be/fr/etude-de-la-sensibilite-varietale-de-la-pomme-de-terre-au-mildiou-du-feuillage-phytophthora-infestans-en-belgique-en-2010-2010"/>
    <n v="2010"/>
    <n v="1"/>
    <s v="César V."/>
    <s v="CRA-W"/>
    <s v="v.cesar@cra.wallonie.be"/>
    <s v="CRA-W"/>
    <s v="-"/>
    <x v="1"/>
    <m/>
    <s v="CRA-W"/>
    <m/>
  </r>
  <r>
    <n v="115"/>
    <x v="14"/>
    <x v="68"/>
    <x v="90"/>
    <s v="Etude de la sensibilité variétale de la pomme de terre au mildiou du feuillage (Phytophthora infestans) en Haute Belgique en 2012"/>
    <m/>
    <m/>
    <s v="Articles"/>
    <s v="https://www.cra.wallonie.be/fr/etude-de-la-sensibilite-varietale-de-la-pomme-de-terre-au-mildiou-du-feuillage-phytophthora-infestans-en-haute-belgique-en-2012-2012"/>
    <n v="2012"/>
    <n v="1"/>
    <s v="César V."/>
    <s v="CRA-W"/>
    <s v="v.cesar@cra.wallonie.be"/>
    <s v="CRA-W"/>
    <s v="-"/>
    <x v="1"/>
    <s v="Pomme de terre"/>
    <s v="CRA-W"/>
    <m/>
  </r>
  <r>
    <n v="116"/>
    <x v="14"/>
    <x v="69"/>
    <x v="91"/>
    <s v="Etude de la sensibilité variétale de la pomme de terre au mildiou du feuillage (Phytophthora infestans) en Haute Belgique en 2013"/>
    <m/>
    <m/>
    <s v="Articles"/>
    <s v="https://www.cra.wallonie.be/fr/etude-de-la-sensibilite-varietale-de-la-pomme-de-terre-au-mildiou-du-feuillage-phytophthora-infestans-en-haute-belgique-en-2013-2013"/>
    <n v="2013"/>
    <n v="1"/>
    <s v="César V."/>
    <s v="CRA-W"/>
    <s v="v.cesar@cra.wallonie.be"/>
    <s v="CRA-W"/>
    <s v="-"/>
    <x v="1"/>
    <s v="Pomme de terre"/>
    <s v="CRA-W"/>
    <m/>
  </r>
  <r>
    <n v="117"/>
    <x v="2"/>
    <x v="21"/>
    <x v="92"/>
    <s v="Evaluation de la valeur culturale et d'utilisation des meilleures variétés de pommes de terre en termes de résistance au mildiou du feuillage"/>
    <m/>
    <m/>
    <s v="Articles"/>
    <s v="https://www.cra.wallonie.be/fr/evaluation-de-la-valeur-culturale-et-dutilisation-des-meilleures-varietes-de-pommes-de-terre-en-termes-de-resistance-au-mildiou-du-feuillage-2019"/>
    <n v="2019"/>
    <n v="1"/>
    <s v="César V."/>
    <s v="CRA-W"/>
    <s v="v.cesar@cra.wallonie.be"/>
    <s v="CRA-W"/>
    <s v="Soete A. "/>
    <x v="1"/>
    <m/>
    <s v="CRA-W"/>
    <m/>
  </r>
  <r>
    <n v="118"/>
    <x v="2"/>
    <x v="21"/>
    <x v="92"/>
    <s v="Evaluation of foliar resistance to Phytophthora infestans in potato varieties in Belgium (2013-2014)"/>
    <m/>
    <s v="Test 36 varieties for their susceptiblility to late blight"/>
    <s v="Actes de colloques"/>
    <s v="https://www.cra.wallonie.be/fr/evaluation-of-foliar-resistance-to-phytophthora-infestans-in-potato-varieties-in-belgium-2013-2014-2015"/>
    <n v="2015"/>
    <n v="1"/>
    <s v="César V."/>
    <s v="CRA-W"/>
    <s v="v.cesar@cra.wallonie.be"/>
    <s v="CRA-W"/>
    <s v="-"/>
    <x v="1"/>
    <s v="Pomme de terre"/>
    <s v="CRA-W"/>
    <m/>
  </r>
  <r>
    <n v="119"/>
    <x v="14"/>
    <x v="70"/>
    <x v="91"/>
    <s v="La recherche sur le mildiou de la pomme de terre... pour une amélioration continue de la prévention"/>
    <m/>
    <m/>
    <s v="Articles"/>
    <s v="https://www.cra.wallonie.be/fr/la-recherche-sur-le-mildiou-de-la-pomme-de-terre-pour-une-amelioration-continue-de-la-prevention-2020"/>
    <n v="2020"/>
    <n v="1"/>
    <s v="César V."/>
    <s v="CRA-W"/>
    <s v="v.cesar@cra.wallonie.be"/>
    <s v="CRA-W"/>
    <s v="-"/>
    <x v="1"/>
    <s v="Pomme de terre"/>
    <s v="CRA-W"/>
    <m/>
  </r>
  <r>
    <n v="120"/>
    <x v="4"/>
    <x v="53"/>
    <x v="68"/>
    <s v="Les capteurs de spores… pour une lutte contre le mildiou encore plus raisonnée en culture de la pomme de terre"/>
    <m/>
    <m/>
    <s v="Articles"/>
    <s v="https://www.cra.wallonie.be/fr/les-capteurs-de-spores-pour-une-lutte-contre-le-mildiou-encore-plus-raisonnee-en-culture-de-la-pomme-de-terre-2015"/>
    <n v="2015"/>
    <n v="1"/>
    <s v="César V."/>
    <s v="CRA-W"/>
    <s v="v.cesar@cra.wallonie.be"/>
    <s v="CRA-W"/>
    <s v="-"/>
    <x v="1"/>
    <s v="Pomme de terre"/>
    <s v="CRA-W"/>
    <m/>
  </r>
  <r>
    <n v="121"/>
    <x v="2"/>
    <x v="65"/>
    <x v="88"/>
    <s v="Les résultats au fil des ans de l'essai MILVAR à Libramont - 2014"/>
    <m/>
    <m/>
    <s v="Articles"/>
    <s v="https://www.cra.wallonie.be/fr/les-resultats-au-fil-des-ans-de-lessai-milvar-a-libramont-2014"/>
    <n v="2014"/>
    <n v="1"/>
    <s v="César V."/>
    <s v="CRA-W"/>
    <s v="v.cesar@cra.wallonie.be"/>
    <s v="CRA-W, FIWAP"/>
    <s v="-"/>
    <x v="1"/>
    <m/>
    <s v="CRA-W"/>
    <m/>
  </r>
  <r>
    <n v="122"/>
    <x v="2"/>
    <x v="65"/>
    <x v="88"/>
    <s v="Les résultats au fil des ans de l'essai MILVAR à Libramont - 2015"/>
    <m/>
    <m/>
    <s v="Articles"/>
    <s v="https://www.cra.wallonie.be/fr/les-resultats-au-fil-des-ans-de-lessai-milvar-a-libramont-2015"/>
    <n v="2015"/>
    <n v="1"/>
    <s v="César V."/>
    <s v="CRA-W"/>
    <s v="v.cesar@cra.wallonie.be"/>
    <s v="CRA-W, FIWAP"/>
    <s v="-"/>
    <x v="1"/>
    <m/>
    <s v="CRA-W"/>
    <m/>
  </r>
  <r>
    <n v="123"/>
    <x v="2"/>
    <x v="65"/>
    <x v="88"/>
    <s v="Les résultats au fil des ans des essais MILVAR à Ath et Libramont"/>
    <m/>
    <m/>
    <s v="Articles"/>
    <s v="https://www.cra.wallonie.be/fr/les-resultats-au-fil-des-ans-des-essais-milvar-a-ath-et-libramont-2016"/>
    <n v="2016"/>
    <n v="1"/>
    <s v="César V."/>
    <s v="CRA-W"/>
    <s v="v.cesar@cra.wallonie.be"/>
    <s v="CRA-W"/>
    <s v="-"/>
    <x v="1"/>
    <m/>
    <s v="CRA-W"/>
    <m/>
  </r>
  <r>
    <n v="124"/>
    <x v="7"/>
    <x v="13"/>
    <x v="87"/>
    <s v="Phenotypic and genotypic characteristics of Belgian isolates of Phytophthora infestans in 2013-2016"/>
    <m/>
    <s v="To teste a phenotypic characteristics of isolates of Phytophtora infestans"/>
    <s v="Actes de colloques"/>
    <s v="https://www.cra.wallonie.be/fr/phenotypic-and-genotypic-characteristics-of-belgian-isolates-of-phytophthora-infestans-in-2013-2016-2017"/>
    <n v="2017"/>
    <n v="1"/>
    <s v="César V."/>
    <s v="CRA-W"/>
    <s v="v.cesar@cra.wallonie.be"/>
    <s v="CRA-W"/>
    <s v="-"/>
    <x v="1"/>
    <s v="Pomme de terre"/>
    <s v="CRA-W"/>
    <m/>
  </r>
  <r>
    <n v="125"/>
    <x v="7"/>
    <x v="71"/>
    <x v="93"/>
    <s v="Phenotypic characteristics of Belgian populations of Phytophthora infestans (2005-2010)"/>
    <m/>
    <s v="Collect and teste a phenotypic characteristics of isolates of Phytophtora infestans"/>
    <s v="Actes de colloques"/>
    <s v="https://www.cra.wallonie.be/fr/phenotypic-characteristics-of-belgian-populations-of-phytophthora-infestans-2005-2010-2011"/>
    <n v="2011"/>
    <n v="1"/>
    <s v="César V."/>
    <s v="CRA-W"/>
    <s v="v.cesar@cra.wallonie.be"/>
    <s v="CRA-W"/>
    <s v="-"/>
    <x v="1"/>
    <m/>
    <s v="CRA-W"/>
    <m/>
  </r>
  <r>
    <n v="126"/>
    <x v="7"/>
    <x v="13"/>
    <x v="87"/>
    <s v="Virulence and fungicide sensitivity of the most prevalent genotypes collected in Belgium in 2017-2018"/>
    <m/>
    <s v="Determine virulence gene profil  "/>
    <s v="Actes de colloques"/>
    <s v="https://www.cra.wallonie.be/fr/virulence-and-fungicide-sensitivity-of-the-most-prevalent-genotypes-collected-in-belgium-in-2017-2018-2019"/>
    <n v="2019"/>
    <n v="1"/>
    <s v="César V."/>
    <s v="CRA-W"/>
    <s v="v.cesar@cra.wallonie.be"/>
    <s v="CRA-W"/>
    <s v="-"/>
    <x v="1"/>
    <s v="Pomme de terre"/>
    <s v="CRA-W"/>
    <m/>
  </r>
  <r>
    <n v="127"/>
    <x v="15"/>
    <x v="44"/>
    <x v="94"/>
    <s v="STation d’Epuration"/>
    <s v="STEP-PE"/>
    <s v="STation d’EPuration : leur impact sur la Perturbation Endocrinienne en milieu aquatique en Région wallonne et leur efficacité de traitement"/>
    <s v="Projet"/>
    <s v="https://www.issep.be/wp-content/uploads/Projet-STEP-PE.pdf"/>
    <n v="2017"/>
    <n v="3"/>
    <s v="Chalon C."/>
    <s v="ISSeP"/>
    <s v="c.chalon@issep.be"/>
    <s v="LDPH - Université de Liège, Laboratoire de morphologie fonctionnelle et evolutive - Université de Liège, URBE, ISSeP"/>
    <m/>
    <x v="10"/>
    <m/>
    <s v="ISSep"/>
    <m/>
  </r>
  <r>
    <n v="128"/>
    <x v="19"/>
    <x v="72"/>
    <x v="95"/>
    <s v="Transition des exploitations laitières vers une utilisation efficiente des ressources fourragères : cas de l'alimentation de précision à la ferme"/>
    <s v="EFFORT"/>
    <s v="Aider les éleveurs dans leur(s) changement(s) de pratique(s) par l’étude de trajectoires d’autres éleveurs vers une meilleure utilisation des ressources fourragères"/>
    <s v="Projet - Actes de colloques"/>
    <s v="https://www.cra.wallonie.be/en/comment-ameliorer-son-niveau-dautonomie-fourragere-en-evoluant-vers-une-meilleure-utilisation-des-ressources-fourrageres-2019"/>
    <n v="2018"/>
    <n v="2"/>
    <s v="Chamberland N."/>
    <s v="CRA-W"/>
    <s v="n.chamberland@cra.wallonie.be"/>
    <s v="CRA-W"/>
    <s v="Baeten V., Fernandez Pierna J. A., Lecler B., Vermeulen P., Decruyenaere V., Hennart S., Scaut B., Mauro S., Minet O., Brichard S., Lefevre A., Guillaume M., Chamberland N., Froidmont E."/>
    <x v="10"/>
    <m/>
    <s v="CRA-W"/>
    <m/>
  </r>
  <r>
    <n v="129"/>
    <x v="6"/>
    <x v="16"/>
    <x v="96"/>
    <s v="Development of reliable tools to predict at the farm level the quality of forages using Near Infrared (NIR) spectroscopy"/>
    <m/>
    <m/>
    <s v="Actes de colloques"/>
    <s v="https://www.cra.wallonie.be/fr/development-of-reliable-tools-to-predict-at-the-farm-level-the-quality-of-forages-using-near-infrared-nir-spectroscopy-2019"/>
    <n v="2019"/>
    <n v="1"/>
    <s v="Chamberland N."/>
    <s v="CRA-W"/>
    <s v="n.chamberland@cra.wallonie.be"/>
    <s v="CRA-W"/>
    <s v="Vermeulen P., Lecler B., Minet O., Decruyenaere V., Froidmont E., Baeten V."/>
    <x v="1"/>
    <m/>
    <s v="CRA-W"/>
    <m/>
  </r>
  <r>
    <n v="130"/>
    <x v="11"/>
    <x v="73"/>
    <x v="97"/>
    <s v="Projet AIR-ECOLE"/>
    <s v="QUALAICOL"/>
    <s v="Assurer la sensibilisation des écoles et réaliser des mesures de qualité de l’air intérieur. Informer les acteurs communaux de l’incidence du trafic sur la qualité de l’air autour des écoles."/>
    <s v="Projet"/>
    <s v="https://www.issep.be/wp-content/uploads/Projet-AIR-ECOLE.pdf"/>
    <n v="2019"/>
    <m/>
    <s v="Champon L."/>
    <s v="ISSeP"/>
    <s v="airecole@issep.be"/>
    <s v="ISSeP, Ecoles maternelles, primaires et secondaires - FWB"/>
    <s v="Crèvecœur S."/>
    <x v="21"/>
    <m/>
    <s v="ISSep"/>
    <m/>
  </r>
  <r>
    <n v="131"/>
    <x v="2"/>
    <x v="21"/>
    <x v="90"/>
    <s v="Assessment of inoculation methods for screening black alder resistance to Phytophthora x alni."/>
    <m/>
    <s v="Tester des méthodes pour évaluer la résistance des aulnes riverains à la maladie, et à cribler les génotypes d'aulnes pour la résistance"/>
    <s v="Articles"/>
    <s v="https://www.cra.wallonie.be/fr/assessment-of-inoculation-methods-for-screening-black-alder-resistance-to-phytophthora-x-alni-2016"/>
    <n v="2016"/>
    <n v="1"/>
    <s v="Chandelier A."/>
    <s v="CRA-W"/>
    <s v="a.chandelier@cra.wallonie.be"/>
    <s v="CRA-W"/>
    <s v="Husson C., Druart P., Marçais B."/>
    <x v="1"/>
    <s v="Aulne glutineux"/>
    <s v="CRA-W"/>
    <m/>
  </r>
  <r>
    <n v="132"/>
    <x v="14"/>
    <x v="54"/>
    <x v="70"/>
    <s v="Le chancre du châtaignier, une nouvelle problématique phytosanitaire en Wallonie"/>
    <m/>
    <s v=" "/>
    <s v="Articles"/>
    <s v="https://www.cra.wallonie.be/fr/le-chancre-du-chataignier-une-nouvelle-problematique-phytosanitaire-en-wallonie-2017"/>
    <n v="2017"/>
    <n v="1"/>
    <s v="Chandelier A."/>
    <s v="CRA-W"/>
    <s v="a.chandelier@cra.wallonie.be"/>
    <s v="CRA-W"/>
    <s v="Teng F., Coppolino G., Delahaye L., Herman M."/>
    <x v="1"/>
    <s v="Chataigne"/>
    <s v="CRA-W"/>
    <m/>
  </r>
  <r>
    <n v="133"/>
    <x v="16"/>
    <x v="55"/>
    <x v="98"/>
    <s v="Observatoire Wallon de la Santé des Forêts"/>
    <s v="OWSF"/>
    <s v="Recherches relatives à la protection phytosanitaire des forêts en Wallonie"/>
    <s v="Projet"/>
    <s v="https://www.cra.wallonie.be/fr/owsf"/>
    <n v="2017"/>
    <n v="2"/>
    <s v="Chandelier A."/>
    <s v="CRA-W"/>
    <s v="a.chandelier@cra.wallonie.be"/>
    <s v="Observatoire Wallon de la Santé des Forêt - SPW, CRA-W"/>
    <s v="Schmitz S., San Martin G."/>
    <x v="1"/>
    <m/>
    <s v="CRA-W"/>
    <m/>
  </r>
  <r>
    <n v="134"/>
    <x v="0"/>
    <x v="74"/>
    <x v="99"/>
    <s v="Pathoflax"/>
    <s v="Pathoflax"/>
    <s v="détection précoce de la maladie dans les sols et dans les semences de lin; L’utilisation de diverses molécules et formulations induisant des réactions de défense chez la plante; Des essais de démonstrations en champs; la dissémination des informations du projet auprès des agriculteurs et obtenteurs"/>
    <s v="Projet"/>
    <s v="https://www.cra.wallonie.be/fr/pathoflax"/>
    <n v="2020"/>
    <n v="4"/>
    <s v="Chandelier A."/>
    <s v="CRA-W"/>
    <s v="a.chandelier@cra.wallonie.be"/>
    <s v="CRA-W"/>
    <s v="-"/>
    <x v="1"/>
    <m/>
    <s v="CRA-W"/>
    <m/>
  </r>
  <r>
    <n v="135"/>
    <x v="16"/>
    <x v="60"/>
    <x v="69"/>
    <s v="Temporal evolution of collar lesions associated with ash dieback and the occurence of Armillaria in Belgian forests."/>
    <m/>
    <m/>
    <s v="Articles"/>
    <s v="https://www.cra.wallonie.be/fr/temporal-evolution-of-collar-lesions-associated-with-ash-dieback-and-the-occurence-of-armillaria-in-belgian-forests-2016"/>
    <n v="2016"/>
    <n v="1"/>
    <s v="Chandelier A."/>
    <s v="CRA-W"/>
    <s v="a.chandelier@cra.wallonie.be"/>
    <s v="CRA-W"/>
    <s v="Gerarts F., San Martin G., Herman M., Delahaye L."/>
    <x v="1"/>
    <m/>
    <s v="CRA-W"/>
    <m/>
  </r>
  <r>
    <n v="136"/>
    <x v="4"/>
    <x v="75"/>
    <x v="100"/>
    <s v="La cécidomyie Orange du blé et autres cécidomyies des céréales"/>
    <s v="CECIDOMYIES"/>
    <s v="Développement de la lutte intégrée contre la cécidomyie orange du blé, Sitodiplosis mosellana (Géhin)"/>
    <s v="Projet - Articles"/>
    <s v="https://www.cra.wallonie.be/uploads/2018/02/TAP_647_-_Brochure_Chavalle_et_al__La_c%C3%A9cidomyie_orange_du_bl%C3%A9_et_autres_c%C3%A9cido_des_c%C3%A9r%C3%A9ales.pdf"/>
    <n v="2015"/>
    <m/>
    <s v="Chavalle S."/>
    <s v="CRA-W"/>
    <s v="s.chavalle@cra.wallonie.be"/>
    <s v="CRA-W, Gembloux Agro Bio-Tech - Université de Liège"/>
    <s v="Censier F., San Martin Y Gomez G., De Proft, Jacquemin G., Mahieu A., Denayer J., Berger A., Berger A., Gasia D., Rousseau H., Ruth M."/>
    <x v="24"/>
    <s v="Céréales"/>
    <s v="Agriculture wallonie"/>
    <m/>
  </r>
  <r>
    <n v="137"/>
    <x v="4"/>
    <x v="27"/>
    <x v="86"/>
    <s v="Actualités en ravageurs – Cécidomyie équestre : retour inattendu"/>
    <m/>
    <s v="déterminer les  niveaux  d’attaque  par  la  cécidomyie  équestre"/>
    <s v="Actes de colloques"/>
    <s v="https://www.cra.wallonie.be/fr/actualites-en-ravageurs-cecidomyie-equestre-retour-inattendu-2015"/>
    <n v="2015"/>
    <n v="1"/>
    <s v="Chavalle S."/>
    <s v="CRA-W"/>
    <m/>
    <s v="CRA-W"/>
    <s v="De Proft M."/>
    <x v="1"/>
    <s v="Céréales"/>
    <s v="CRA-W"/>
    <m/>
  </r>
  <r>
    <n v="138"/>
    <x v="2"/>
    <x v="21"/>
    <x v="101"/>
    <s v="Actualités en ravageurs – Variétés résistantes à la cécidomyie orange du blé : intérêt agronomique et méthode de caractérisation."/>
    <m/>
    <s v=" Mesurer  les  niveaux  d’attaque par cécidomyie orange, évaluer les pertes de rendement dans les champs de blé"/>
    <s v="Actes de colloques"/>
    <s v="https://www.cra.wallonie.be/fr/actualites-en-ravageurs-varietes-resistantes-a-la-cecidomyie-orange-du-ble-interet-agronomique-et-methode-de-caracterisation-2015"/>
    <n v="2015"/>
    <n v="1"/>
    <s v="Chavalle S."/>
    <s v="CRA-W"/>
    <m/>
    <s v="CRA-W"/>
    <s v="Jacquemin G., De Proft M."/>
    <x v="1"/>
    <s v="Céréales"/>
    <s v="CRA-W"/>
    <m/>
  </r>
  <r>
    <n v="139"/>
    <x v="2"/>
    <x v="21"/>
    <x v="102"/>
    <s v="Assessing cultivar resistance to Sitodiplosis mosellana (Géhin) (Diptera: Cecidomyiidae) using a phenotyping method under semi-field conditions."/>
    <m/>
    <m/>
    <s v="Articles"/>
    <s v="https://www.cra.wallonie.be/fr/assessing-cultivar-resistance-to-sitodiplosis-mosellana-gehin-diptera-cecidomyiidae-using-a-phenotyping-method-under-semi-field-conditions-2017"/>
    <n v="2017"/>
    <n v="1"/>
    <s v="Chavalle S."/>
    <s v="CRA-W"/>
    <m/>
    <s v="CRA-W"/>
    <s v="Jacquemin G., De Proft M."/>
    <x v="1"/>
    <m/>
    <s v="CRA-W"/>
    <m/>
  </r>
  <r>
    <n v="140"/>
    <x v="2"/>
    <x v="76"/>
    <x v="103"/>
    <s v="Cécidomyie orange : repérer les blés qui lui résistent"/>
    <m/>
    <s v="Mesurer le degré de résistance dans les essais via le nombre de larves développées dans les épis "/>
    <s v="Articles"/>
    <s v="https://www.cra.wallonie.be/fr/cecidomyie-orange-reperer-les-bles-qui-lui-resistent-2015"/>
    <n v="2015"/>
    <n v="1"/>
    <s v="Chavalle S."/>
    <s v="CRA-W"/>
    <m/>
    <s v="CRA-W"/>
    <s v="Jacquemin G., De Proft M."/>
    <x v="1"/>
    <s v="Céréales"/>
    <s v="CRA-W"/>
    <m/>
  </r>
  <r>
    <n v="141"/>
    <x v="18"/>
    <x v="57"/>
    <x v="104"/>
    <s v="Comparative emergence phenology of the orange wheat blossom midge, Sitodiplosis mosellana (Géhin) (Diptera: Cecidomyiidae) and its parasitoids (Hymenoptera: Pteromalidae and Platygastridae) under controlled conditions."/>
    <m/>
    <s v="Comparer l'efficacité de certains insecticides, et analyser la relation entre le rendement et le nombre de larves"/>
    <s v="Articles"/>
    <s v="https://www.cra.wallonie.be/fr/comparative-emergence-phenology-of-the-orange-wheat-blossom-midge-sitodiplosis-mosellana-gehin-diptera-cecidomyiidae-and-its-parasitoids-hymenoptera-pteromalidae-and-platygastridae-under-controlled-conditions-2015"/>
    <n v="2015"/>
    <n v="1"/>
    <s v="Chavalle S."/>
    <s v="CRA-W"/>
    <m/>
    <s v="CRA-W"/>
    <s v="Buhl P. N., Censier F., De Proft M."/>
    <x v="1"/>
    <s v="Céréales"/>
    <s v="CRA-W"/>
    <m/>
  </r>
  <r>
    <n v="142"/>
    <x v="4"/>
    <x v="77"/>
    <x v="105"/>
    <s v="Effect of trap type and height in monitoring the orange wheat blossom midge, Sitodiplosis mosellana (Géhin) (Diptera: Cecidomyiidae) and its parasitoid, Macroglenes penetrans (Kirby) (Hymenoptera: Pteromalidae)."/>
    <m/>
    <s v="Assess the cécidomyie orangée risk for wheat crops "/>
    <s v="Articles"/>
    <s v="https://www.cra.wallonie.be/fr/effect-of-trap-type-and-height-in-monitoring-the-orange-wheat-blossom-midge-sitodiplosis-mosellana-gehin-diptera-cecidomyiidae-and-its-parasitoid-macroglenes-penetrans-kirby-hymenoptera-pteromalidae-2019"/>
    <n v="2019"/>
    <n v="1"/>
    <s v="Chavalle S."/>
    <s v="CRA-W"/>
    <m/>
    <s v="CRA-W"/>
    <s v="Censier F., San Martin G., De Proft M."/>
    <x v="1"/>
    <s v="Céréales"/>
    <s v="CRA-W"/>
    <m/>
  </r>
  <r>
    <n v="143"/>
    <x v="2"/>
    <x v="64"/>
    <x v="106"/>
    <s v="lutte intégrée contre les ravageurs"/>
    <m/>
    <m/>
    <s v="Actes de colloques"/>
    <s v="https://www.cra.wallonie.be/fr/lutte-integree-contre-les-ravageurs-2015"/>
    <n v="2015"/>
    <n v="1"/>
    <s v="Chavalle S."/>
    <s v="CRA-W"/>
    <m/>
    <s v="CRA-W"/>
    <s v="De Proft M."/>
    <x v="1"/>
    <s v="Céréales"/>
    <s v="CRA-W"/>
    <m/>
  </r>
  <r>
    <n v="144"/>
    <x v="2"/>
    <x v="64"/>
    <x v="106"/>
    <s v="lutte intégrée contre les ravageurs."/>
    <m/>
    <m/>
    <s v="Actes de colloques"/>
    <s v="https://www.cra.wallonie.be/fr/lutte-integree-contre-les-ravageurs-2017"/>
    <n v="2017"/>
    <n v="1"/>
    <s v="Chavalle S."/>
    <s v="CRA-W"/>
    <m/>
    <s v="CRA-W"/>
    <s v="Hautier L., De Proft M."/>
    <x v="1"/>
    <s v="Céréales"/>
    <s v="CRA-W"/>
    <m/>
  </r>
  <r>
    <n v="145"/>
    <x v="2"/>
    <x v="64"/>
    <x v="106"/>
    <s v="lutte intégrée contre les ravageurs – Protection contre la cécidomyie orange du blé : détermination du risque, efficacité insecticides, variétés résistantes."/>
    <m/>
    <m/>
    <s v="Actes de colloques"/>
    <s v="https://www.cra.wallonie.be/fr/lutte-integree-contre-les-ravageurs-protection-contre-la-cecidomyie-orange-du-ble-determination-du-risque-efficacite-insecticides-varietes-resistantes-2015"/>
    <n v="2015"/>
    <n v="1"/>
    <s v="Chavalle S."/>
    <s v="CRA-W"/>
    <m/>
    <s v="CRA-W"/>
    <s v="De Proft M."/>
    <x v="1"/>
    <s v="Céréales"/>
    <s v="CRA-W"/>
    <m/>
  </r>
  <r>
    <n v="146"/>
    <x v="4"/>
    <x v="64"/>
    <x v="107"/>
    <s v="Monitoring des vols de cécidomyie orange du blé, Sitodiplosis mosellana (Géhin), et de cécidomyie équestre, Haplodiplosis marginata (von Roser), à l’aide de pièges à phéromone."/>
    <m/>
    <m/>
    <s v="Actes de colloques"/>
    <s v="https://www.cra.wallonie.be/fr/monitoring-des-vols-de-cecidomyie-orange-du-ble-sitodiplosis-mosellana-gehin-et-de-cecidomyie-equestre-haplodiplosis-marginata-von-roser-a-laide-de-pieges-a-pheromone-2017"/>
    <n v="2017"/>
    <n v="1"/>
    <s v="Chavalle S."/>
    <s v="CRA-W"/>
    <m/>
    <s v="CRA-W"/>
    <s v="Laurent P., De Proft M."/>
    <x v="1"/>
    <m/>
    <s v="CRA-W"/>
    <m/>
  </r>
  <r>
    <n v="147"/>
    <x v="4"/>
    <x v="27"/>
    <x v="108"/>
    <s v="Parasitism rates and parasitoid complexes of the wheat midges, Sitodiplosis mosellana, Contarinia tritici and Haplodiplosis marginata."/>
    <m/>
    <s v="Reduce the midge populations by the parasitoids of wheat midges (biological control)"/>
    <s v="Articles"/>
    <s v="https://www.cra.wallonie.be/fr/parasitism-rates-and-parasitoid-complexes-of-the-wheat-midges-sitodiplosis-mosellana-contarinia-tritici-and-haplodiplosis-marginata-2018"/>
    <n v="2018"/>
    <n v="1"/>
    <s v="Chavalle S."/>
    <s v="CRA-W"/>
    <m/>
    <s v="CRA-W"/>
    <s v="Buhl P. N., San Martin G., De Proft M."/>
    <x v="1"/>
    <s v="Céréales"/>
    <s v="CRA-W"/>
    <m/>
  </r>
  <r>
    <n v="148"/>
    <x v="2"/>
    <x v="78"/>
    <x v="109"/>
    <s v="Protection of winter wheat against orange wheat blossom midge, Sitodiplosis mosellana (Géhin) (Diptera: Cecidomyiidae): efficacy of insecticides and cultivar resistance."/>
    <m/>
    <m/>
    <s v="Articles"/>
    <s v="https://www.cra.wallonie.be/fr/protection-of-winter-wheat-against-orange-wheat-blossom-midge-sitodiplosis-mosellana-gehin-diptera-cecidomyiidae-efficacy-of-insecticides-and-cultivar-resistance-2015"/>
    <n v="2015"/>
    <n v="1"/>
    <s v="Chavalle S."/>
    <s v="CRA-W"/>
    <m/>
    <s v="CRA-W"/>
    <s v="Censier F., San Martin G., De Proft M."/>
    <x v="1"/>
    <s v="Céréales"/>
    <s v="CRA-W"/>
    <m/>
  </r>
  <r>
    <n v="149"/>
    <x v="9"/>
    <x v="11"/>
    <x v="72"/>
    <s v="Toxicity of several fungicides for orange wheat blossom midge, Sitodiplosis mosellana (Géhin) (Diptera: Cecidomyiidae)."/>
    <m/>
    <m/>
    <s v="Actes de colloques"/>
    <s v="https://www.cra.wallonie.be/fr/toxicity-of-several-fungicides-for-orange-wheat-blossom-midge-sitodiplosis-mosellana-gehin-diptera-cecidomyiidae-2015"/>
    <n v="2015"/>
    <n v="1"/>
    <s v="Chavalle S."/>
    <s v="CRA-W"/>
    <m/>
    <s v="CRA-W"/>
    <s v="Jansen J. P., San Martin G., De Proft M."/>
    <x v="1"/>
    <s v="Céréales"/>
    <s v="CRA-W"/>
    <m/>
  </r>
  <r>
    <n v="150"/>
    <x v="17"/>
    <x v="13"/>
    <x v="110"/>
    <s v="Formation en apiculture"/>
    <m/>
    <s v="Formation à toutes personne désireuse de développoer une activité apicole à titre de hobbyiste ou professionnelle"/>
    <s v="Projet"/>
    <s v="https://agriculture.wallonie.be/formation-en-apiculture-2021"/>
    <n v="2021"/>
    <n v="1"/>
    <s v="Cheval J-M."/>
    <s v="SPW"/>
    <s v="jeanmarc.cheval@spw.wallonie.be"/>
    <s v="Union royale des Ruchers wallons, les fédérations apicoles provinciales, SPW "/>
    <m/>
    <x v="21"/>
    <m/>
    <s v="SPW"/>
    <m/>
  </r>
  <r>
    <n v="151"/>
    <x v="15"/>
    <x v="79"/>
    <x v="111"/>
    <s v="Programme d'Actions sur les Rivières par une approche Intégrée et Sectorisée"/>
    <s v="PARIS"/>
    <s v="Appui technique et scientifique des PARIS (Programme d'Actions sur les Rivières par une approche Intégrée et Sectorisée)"/>
    <s v="Projet"/>
    <s v="http://geoportail.wallonie.be/catalogue/50bf7812-799b-4d2f-bccc-cdbb3e2d6e08.html"/>
    <n v="2016"/>
    <n v="6"/>
    <s v="Claessens H."/>
    <s v="Université de Liège"/>
    <m/>
    <s v="Gembloux Agro Bio-Tech - Université de Liège"/>
    <m/>
    <x v="1"/>
    <m/>
    <s v="Agriculture wallonie"/>
    <m/>
  </r>
  <r>
    <n v="152"/>
    <x v="6"/>
    <x v="13"/>
    <x v="112"/>
    <s v="Land Use,Land Use Change and Forestry - LULUCF"/>
    <s v=" EO4 LULUCF"/>
    <s v="Vise à mettre au point une méthode d'extraction de ces informations afin de faciliter et d’améliorer les estimations des superficies des terres du secteur LULUCF."/>
    <s v="Projet"/>
    <s v="https://www.issep.be/wp-content/uploads/Projet-EO4LULUCF.pdf"/>
    <n v="2017"/>
    <n v="3"/>
    <s v="Close O."/>
    <s v="ISSeP"/>
    <s v="o.close@issep.be"/>
    <s v="CRA-W, Gembloux Agro Bio-Tech - Université de Liège, VMM, IBGE - BIM, IR-CélineE, SG - GEOM - SPW, SPW, ISSeP, AWAC"/>
    <m/>
    <x v="10"/>
    <m/>
    <s v="ISSep"/>
    <m/>
  </r>
  <r>
    <n v="153"/>
    <x v="7"/>
    <x v="57"/>
    <x v="113"/>
    <s v="Dual coordination of the SUMOylation and phosphorylation pathways during the response to heat stress in Solanum tuberosum"/>
    <m/>
    <s v="To use a combination of three-dimensional gel electrophoresis fractionation, Western-blot analysis, difference in gel electrophoresis (DIGE) technology and mass spectrometry to identify those proteins that first showed changes in SUMOylation and phosphorylation in potato leaves exposed to sublethal HS"/>
    <s v="Articles"/>
    <s v="https://www.cra.wallonie.be/fr/dual-coordination-of-the-sumoylation-and-phosphorylation-pathways-during-the-response-to-heat-stress-in-solanum-tuberosum-2019"/>
    <n v="2020"/>
    <n v="1"/>
    <s v="Colignon B."/>
    <s v="CRA-W"/>
    <m/>
    <s v="CRA-W"/>
    <s v="Delaive E., Dieu M., Demazy C., Muhovski Y., Antoine A., Raes M., Mauro S."/>
    <x v="1"/>
    <s v="Pomme de terre"/>
    <s v="CRA-W"/>
    <s v="DOI: 10.1016/j.envexpbot.2019.02.024"/>
  </r>
  <r>
    <n v="154"/>
    <x v="0"/>
    <x v="80"/>
    <x v="114"/>
    <s v="Soil&amp;wastevalor"/>
    <s v="Soil&amp;wastevalor"/>
    <s v="Controlling bioavailability of nutrients and contaminants by integration of organic waste recycling and phytotechnologies for rehabilitation of soils"/>
    <s v="Projet"/>
    <m/>
    <m/>
    <m/>
    <s v="Colinet G."/>
    <s v="Université de Liège"/>
    <m/>
    <s v="Gembloux Agro Bio-Tech - Université de Liège"/>
    <m/>
    <x v="1"/>
    <m/>
    <s v="Agriculture wallonie"/>
    <m/>
  </r>
  <r>
    <n v="155"/>
    <x v="1"/>
    <x v="81"/>
    <x v="115"/>
    <s v="protection biologique du Maïs"/>
    <s v="PROBIOM"/>
    <s v="Trouver un agent de biocontrôle indigène à la Wallonie pour protéger la plantule de maïs contre les attaques des champignons pathogènes du sol, et développer une formulation d'enrobage de semence"/>
    <s v="Projet"/>
    <s v="https://cipf.be/resources/shared/files/fr/probiom.pdf"/>
    <n v="2011"/>
    <n v="6"/>
    <s v="Legrève A."/>
    <s v="Université Catholique de Louvain"/>
    <s v="anne.legrève@uclouvain.be"/>
    <s v="CIPF asbl, ELI - Université Catholique de Louvain"/>
    <s v="Coninck E., Foucart G."/>
    <x v="21"/>
    <s v="Maïs"/>
    <s v="CIPF"/>
    <s v="DOI : 10.1111/jam.14641"/>
  </r>
  <r>
    <n v="156"/>
    <x v="5"/>
    <x v="45"/>
    <x v="116"/>
    <s v="Actualisation des données et des indicateurs pesticide en vue de la présentation dans les rapports sur l’état de l’environnement wallon"/>
    <s v="EQPP - indicateurs pesticide"/>
    <s v="Actualiser la répartition des quantités vendues de toutes les substances actives du marché belge entre les différents types d’utilisateurs pour des années déterminées, analyser la faisabilité de produire une estimation des quantités de produits phytopharmaceutiques (PPP) appliquées à une échelle géographique plus précise en Wallonie"/>
    <s v="Projet"/>
    <s v="http://etat.environnement.wallonie.be/files/Studies/CRP_5_CORDER_ELIM_ELI_UCL_2015.pdf"/>
    <n v="2015"/>
    <n v="1"/>
    <s v="Janssens L."/>
    <s v="Corder asbl"/>
    <s v="corder@uclouvain.be"/>
    <s v="SPW Agriculture ressource naturelle et Environnement, CRPHYTO - CORDER asbl, Wallonie, ELIM - ELI - Université Catholique de Louvain"/>
    <m/>
    <x v="21"/>
    <m/>
    <s v="CORDER"/>
    <m/>
  </r>
  <r>
    <n v="157"/>
    <x v="18"/>
    <x v="45"/>
    <x v="116"/>
    <s v="Estimation quantitative des utilisations de produits phytopharmaceutiques par les différents secteurs d’activité - Projet &quot;indicateurs pesticide&quot; - 2020"/>
    <s v="EQPP - 2020"/>
    <s v="Actualiser la répartition des quantités vendues de toutes les substances actives présentes sur le marché belge par type d’utilisateurs et par catégorie de substances actives pour les années 2014 et 2015, estimer les quantités de substances actives utilisées dans le secteur agricole à l’échelle de la Wallonie pour les années 2014 et 2015"/>
    <s v="Projet"/>
    <s v="http://etat.environnement.wallonie.be/files/Studies/Rapport_Estimation%20quantitative%20des%20utilisations%20de%20produits%20phytopharmaceutiques.pdf"/>
    <n v="2020"/>
    <n v="1"/>
    <s v="Janssens L."/>
    <s v="Corder asbl"/>
    <s v="corder@uclouvain.be"/>
    <s v="SPW Agriculture ressource naturelle et Environnement, CRPHYTO - CORDER asbl, ELIM - ELI - Université Catholique de Louvain"/>
    <m/>
    <x v="21"/>
    <m/>
    <s v="CORDER"/>
    <m/>
  </r>
  <r>
    <n v="158"/>
    <x v="18"/>
    <x v="45"/>
    <x v="117"/>
    <s v="Estimation quantitative des utilisations de produits phytopharmaceutiques par les différents secteurs d’activité - Projet &quot;indicateurs pesticide&quot; - 2017"/>
    <s v="EQPP - 2017"/>
    <s v="Actualiser la répartition des quantités vendues de toutes les substances actives présentes sur le marché belge par type d’utilisateurs et par catégorie de substances actives pour les années 2014 et 2015, estimer les quantités de substances actives utilisées dans le secteur agricole à l’échelle de la Wallonie pour les années 2014 et 2015"/>
    <s v="Projet"/>
    <s v="http://etat.environnement.wallonie.be/files/Studies/Rapport_final-Convention_7.pdf"/>
    <n v="2017"/>
    <n v="1"/>
    <s v="Janssens L."/>
    <s v="Corder asbl"/>
    <s v="corder@uclouvain.be"/>
    <s v="SPW Agriculture ressource naturelle et Environnement, CORDER asbl, ELIM - ELI - Université Catholique de Louvain"/>
    <m/>
    <x v="21"/>
    <m/>
    <s v="CORDER"/>
    <m/>
  </r>
  <r>
    <n v="159"/>
    <x v="18"/>
    <x v="45"/>
    <x v="116"/>
    <s v="Estimation quantitative des utilisations de produits phytopharmaceutiques par les différents secteurs d’activité - Projet &quot;indicateurs pesticide&quot;"/>
    <s v="EQPP"/>
    <s v="Actualiser la répartition des quantités vendues de toutes les substances actives présentes sur le marché belge par type d’utilisateurs et par catégorie de substances actives pour les années 2018 et2019, estimer les quantités de substances actives utilisées dans le secteur agricole à l’échelle de la Wallonie pour les années 2018 et 2019 et actualisation de la clé de répartition de Marot"/>
    <s v="Projet"/>
    <m/>
    <s v="en cours"/>
    <n v="2"/>
    <s v="Janssens L."/>
    <s v="Corder asbl"/>
    <s v="laurence.janssens@corder.be"/>
    <s v="SPW Agriculture ressource naturelle et Environnement, CRPHYTO - CORDER asbl, Université Catholique de Louvain"/>
    <s v="Carrola S., Monseur L."/>
    <x v="21"/>
    <m/>
    <s v="CORDER"/>
    <m/>
  </r>
  <r>
    <n v="160"/>
    <x v="14"/>
    <x v="82"/>
    <x v="118"/>
    <s v="Etude des maladies et des ravageurs associés au genévrier commun en Belgique"/>
    <s v="LIFE14"/>
    <s v="Evaluer l'impact des causes phytosantaires de dépérissement de  genévrier commun"/>
    <s v="Projet"/>
    <s v="https://www.corder.be/fr/node/108"/>
    <n v="2017"/>
    <n v="2"/>
    <s v="Janssens L."/>
    <s v="Corder asbl"/>
    <s v="corder@uclouvain.be"/>
    <s v="SPW, Clinique des Plantes - CORDER asbl"/>
    <m/>
    <x v="1"/>
    <s v="Juniperus communis L."/>
    <s v="CORDER"/>
    <s v="LIFE14 IPE/BE/000002 BNIP"/>
  </r>
  <r>
    <n v="161"/>
    <x v="2"/>
    <x v="21"/>
    <x v="119"/>
    <s v="Evidence of Cuticular Resistance to pyrethroids in anopheles Gambiae, New Targest for Vector Control"/>
    <m/>
    <m/>
    <s v="Actes de colloques"/>
    <s v="https://www.cra.wallonie.be/fr/evidence-of-cuticular-resistance-to-pyrethroids-in-anopheles-gambiae-new-targest-for-vector-control-2018"/>
    <n v="2018"/>
    <n v="1"/>
    <s v="Cornelie S."/>
    <s v="CRA-W"/>
    <m/>
    <s v="CRA-W"/>
    <s v="Yahouedo G., Rossignol M., Ginibre C., Balabanidou V., Garcia Albeniz Mendez N., Pigeon O., Vontas J., Chandre F."/>
    <x v="1"/>
    <m/>
    <s v="CRA-W"/>
    <m/>
  </r>
  <r>
    <n v="162"/>
    <x v="18"/>
    <x v="45"/>
    <x v="120"/>
    <s v="Recherche relative à l’actualisation des indicateurs des rapports sur l’état de l’environnement wallon relatifs à l’utilisation de produits phytopharmaceutiques"/>
    <s v="EQPP"/>
    <s v=" "/>
    <s v="Projet"/>
    <s v="https://www.corder.be/fr/projets-de-recherche"/>
    <n v="2010"/>
    <m/>
    <s v="Counet L."/>
    <s v="Corder asbl"/>
    <m/>
    <s v="Université Catholique de Louvain, CORDER asbl"/>
    <s v="Janssens L., Marot J., Bragard C."/>
    <x v="1"/>
    <m/>
    <s v="CORDER"/>
    <m/>
  </r>
  <r>
    <n v="163"/>
    <x v="16"/>
    <x v="83"/>
    <x v="121"/>
    <s v="Factors Affecting the Presence and the Diversity of Bryophytes in the Petrifying Sources Habitat (7220) in Wallonia and the Brussels-Capital Region, Belgium"/>
    <m/>
    <m/>
    <s v="Articles"/>
    <s v="https://www.cra.wallonie.be/fr/factors-affecting-the-presence-and-the-diversity-of-bryophytes-in-the-petrifying-sources-habitat-7220-in-wallonia-and-the-brussels-capital-region-belgium-2016"/>
    <n v="2016"/>
    <n v="1"/>
    <s v="Couvreur J. M."/>
    <s v="CRA-W"/>
    <s v="info@cra.wallonie.be"/>
    <s v="CRA-W"/>
    <s v="San Martin G., Sotiaux A."/>
    <x v="1"/>
    <m/>
    <s v="CRA-W"/>
    <m/>
  </r>
  <r>
    <n v="164"/>
    <x v="4"/>
    <x v="84"/>
    <x v="108"/>
    <s v="détection, méthodes d’identification et étude de l’impact d’Epitrix sp. en Belgique"/>
    <s v="DEPITRIM"/>
    <s v="Etudier la biologie des altises du genre Epitrix, de développer des outils d’identification des différentes espèces et d’évaluer l’impact potentiel de ces petits coléoptères dans le contexte de la production et de la transformation de la pomme de terre en Belgique"/>
    <s v="Projet"/>
    <s v="https://www.cra.wallonie.be/fr/depitrim"/>
    <n v="2015"/>
    <n v="1"/>
    <s v="CRA-W"/>
    <s v="CRA-W"/>
    <s v="info@cra.wallonie.be"/>
    <s v="ILVO, Université de Gent, Interprovinciaal proefcentrum voor de aardappelteelt-PCA"/>
    <s v="Maes M., Berkvens N., DeClercq P., Goeminne M., Warnier A. M., Denayer J., San Martin G."/>
    <x v="25"/>
    <m/>
    <s v="CRA-W"/>
    <m/>
  </r>
  <r>
    <n v="165"/>
    <x v="14"/>
    <x v="42"/>
    <x v="122"/>
    <s v="Phytosanitary status of harmful organisms for plants and plant products"/>
    <s v="STATREGO"/>
    <s v="Etablir le statut en Belgique d'une série d'organismes invasifs pouvant provoquer des dégâts économiques"/>
    <s v="Projet"/>
    <s v="https://www.cra.wallonie.be/fr/statrego"/>
    <n v="2018"/>
    <n v="3"/>
    <s v="CRA-W"/>
    <s v="CRA-W"/>
    <s v="info@cra.wallonie.be"/>
    <s v="ILVO, CRA-W, la Proefstation voor de Groenteteelt et le Proefcentrum Hoogstraten, pcfruit vzw"/>
    <s v="-"/>
    <x v="26"/>
    <m/>
    <s v="CRA-W"/>
    <m/>
  </r>
  <r>
    <n v="166"/>
    <x v="17"/>
    <x v="80"/>
    <x v="123"/>
    <s v="2nde International Symposium on Work in Agriculture"/>
    <m/>
    <s v="https://www.econbiz.de/events/event/iswa-2021-2nd-international-symposium-on-work-in-agriculture-thinking-the-future-of-work-in-agriculture/10012299268"/>
    <s v="Actes de colloques"/>
    <s v="https://www.cra.wallonie.be/fr/2nde-international-symposium-on-work-in-agriculture?archive=true"/>
    <n v="2020"/>
    <n v="1"/>
    <s v="CRA-W"/>
    <s v="CRA-W"/>
    <s v="info@cra.wallonie.be"/>
    <m/>
    <m/>
    <x v="1"/>
    <m/>
    <s v="CRA-W"/>
    <m/>
  </r>
  <r>
    <n v="167"/>
    <x v="8"/>
    <x v="85"/>
    <x v="124"/>
    <s v="La luzerne cultivée"/>
    <m/>
    <s v="caractérisation botanique et ecologique de luzerne"/>
    <s v="Articles"/>
    <s v="http://www.fourragesmieux.be/Documents_telechargeables/Medicago_sativa_fiche.pdf"/>
    <n v="2015"/>
    <n v="1"/>
    <s v="Crémer S."/>
    <s v="Fourrages Mieux asbl"/>
    <s v="info@fourragesmieux.be"/>
    <s v="Fourrages Mieux, Université Catholique de Louvain"/>
    <s v="Knoden D., Decamps C"/>
    <x v="1"/>
    <s v="Medicago sativa"/>
    <s v="Fourragesmieux"/>
    <m/>
  </r>
  <r>
    <n v="168"/>
    <x v="15"/>
    <x v="44"/>
    <x v="57"/>
    <s v="Evaluation de la présence de bactéries antiobiorésistantes dans les eaux en Wallonie : focus sur les entérobactéries productrices de β-lactamases à spectre étendu (EBLSE)"/>
    <s v="EBLSE"/>
    <s v="Vérifier la présence d’EBLSE (Escherichiacoliàβ-lactamasesàspectreélargi) dans les eaux de surface en Wallonie"/>
    <s v="Projet"/>
    <s v="https://www.issep.be/wp-content/uploads/Projet-EBLSE.pdf"/>
    <m/>
    <n v="2"/>
    <s v="Crettels L."/>
    <s v="ISSeP"/>
    <s v="l.crettels@issep.be"/>
    <s v="ISSeP, Université de Liège"/>
    <m/>
    <x v="10"/>
    <m/>
    <s v="ISSep"/>
    <m/>
  </r>
  <r>
    <n v="169"/>
    <x v="15"/>
    <x v="44"/>
    <x v="57"/>
    <s v="Evaluation de la présence de bactéries antibiorésistantes dans les cours d’eau wallons"/>
    <s v="ANTIBIOBUG"/>
    <s v="Vérifier la présence de bactéries antibiorésistantes dans les eaux de surface en Wallonie"/>
    <s v="Projet"/>
    <s v="https://www.issep.be/wp-content/uploads/Projet-Antibiobug.pdf"/>
    <m/>
    <n v="1"/>
    <s v="Crettels L."/>
    <s v="ISSeP"/>
    <s v="l.crettels@issep.be"/>
    <s v="ISSeP"/>
    <m/>
    <x v="27"/>
    <m/>
    <s v="ISSep"/>
    <m/>
  </r>
  <r>
    <n v="170"/>
    <x v="4"/>
    <x v="50"/>
    <x v="99"/>
    <s v="Improving the quality of late blight DSS through airborne inoculum quantification"/>
    <m/>
    <m/>
    <s v="Actes de colloques"/>
    <s v="https://www.cra.wallonie.be/fr/improving-the-quality-of-late-blight-dss-through-airborne-inoculum-quantification-2019"/>
    <n v="2019"/>
    <n v="1"/>
    <s v="Crouquet A."/>
    <s v="CRA-W"/>
    <m/>
    <s v="CRA-W"/>
    <s v="Dujardin F., Romay G., Liénard C., César V., Rosillon D., Lebrun P., Legrève A."/>
    <x v="1"/>
    <s v="Pomme de terre"/>
    <s v="CRA-W"/>
    <m/>
  </r>
  <r>
    <n v="171"/>
    <x v="17"/>
    <x v="86"/>
    <x v="125"/>
    <s v="NOE / NOAH : Un réseau partagé de reconnexions écologiques innovantes et citoyennes en Grande Région"/>
    <s v="NOE/NOAH"/>
    <s v="un réseau partagé de reconnexions écologiques innovantes et citoyennes en Grand Région"/>
    <s v="Projet"/>
    <s v="http://www.coop-site.net/Botrange/?NoE"/>
    <n v="2017"/>
    <n v="4"/>
    <s v="Crutzen F."/>
    <s v="Parc Naturel Hautes Fagnes Eifel"/>
    <s v="florine.crutzen@botrange.be"/>
    <s v="Ville de differdange, centre Pompidou Metz, syndicat de coopération pour le Parc Naturel Régional des Vosges du Nord, Metz métropole, PNHFE - commission de gestion du Parc naturel Hautes Fagnes - Eifel, association TCRM BLIDA, province de Liège, Biosphärenreservat Pfälzerwald-Nordvogesen / Naturpark Pfälzerwald, Natagora asbl, Les domaines touristiques du Vallon de la Lembree, ville de Luxembourg, ville de Verviers, Université de Liège, Hochschule für Musik Saar, Stiftung Saarländischer Kulturbesitz, département de la ruralité et des cours d'eau - SPW Agriculture ressource naturelle et Environnement, Syndicat mixte du musée de la mine, Université de Lorraine, Naturpark Nordeifel e.V - NRW, Naturpark Nordeifel e.V - RLP, Institut européen d'écologie, Conseil départemental de Meurthe et Moselle, Stadt Trier, Université du Luxembourg"/>
    <m/>
    <x v="28"/>
    <m/>
    <m/>
    <m/>
  </r>
  <r>
    <n v="172"/>
    <x v="6"/>
    <x v="13"/>
    <x v="126"/>
    <s v="Authentication of cocoa (Theobroma cacao) bean hybrids by NIR-hyperspectral imaging and chemometrics"/>
    <m/>
    <m/>
    <s v="Articles"/>
    <s v="https://www.cra.wallonie.be/en/authentication-of-cocoa-theobroma-cacao-bean-hybrids-by-nir-hyperspectral-imaging-and-chemometrics"/>
    <n v="2020"/>
    <n v="1"/>
    <s v="Cruz-Tirado J. P."/>
    <s v="CRA-W"/>
    <m/>
    <s v="CRA-W"/>
    <s v="Fernandez Pierna J. A., Rogez H., Fernandes Barbin D., Baeten V."/>
    <x v="1"/>
    <s v="Cocoa"/>
    <s v="CRA-W"/>
    <s v="https://doi.org/10.1016/j.foodcont.2020.107445"/>
  </r>
  <r>
    <n v="173"/>
    <x v="16"/>
    <x v="87"/>
    <x v="127"/>
    <s v="Caractérisation et suivi de la structure, de la composition et de l’état sanitaire des peuplements forestiers, au départ d’images satellitaires ou aériennes"/>
    <s v="CARTOFOR"/>
    <s v="développement de méthodologies innovantes permettant la caractérisation et le suivi de la structure, de la composition et de l’état sanitaire des peuplements forestiers"/>
    <s v="Projet"/>
    <s v="https://www.cra.wallonie.be/fr/cartofor"/>
    <n v="2019"/>
    <n v="3"/>
    <s v="Curnel Y."/>
    <s v="CRA-W"/>
    <s v="y.curnel@cra.wallonia.be"/>
    <s v="Gembloux Agro Bio-Tech - Université de Liège, CRA-W"/>
    <s v="Lejeune P., Latte N."/>
    <x v="21"/>
    <s v="Peuplements forestiers"/>
    <s v="CRA-W"/>
    <m/>
  </r>
  <r>
    <n v="174"/>
    <x v="6"/>
    <x v="16"/>
    <x v="128"/>
    <s v="Belgian Crop Growth Monitoring System"/>
    <m/>
    <m/>
    <s v="Documentaires"/>
    <s v="https://www.cra.wallonie.be/fr/belgian-crop-growth-monitoring-system"/>
    <n v="2020"/>
    <n v="1"/>
    <s v="Curnel Y."/>
    <s v="CRA-W"/>
    <s v="y.curnel@cra.wallonia.be"/>
    <s v="CRA-W"/>
    <s v="Planchon V., Lucau-Danila C."/>
    <x v="1"/>
    <m/>
    <s v="CRA-W"/>
    <m/>
  </r>
  <r>
    <n v="175"/>
    <x v="6"/>
    <x v="60"/>
    <x v="129"/>
    <s v="SPATIAL"/>
    <s v="SPATIAL"/>
    <s v="Suivi des productions et pratiques agricoles à l'échelle territoriale et parcellaire par modélisation et observation de la Terre"/>
    <s v="Projet"/>
    <s v="https://www.cra.wallonie.be/fr/spatial"/>
    <n v="2016"/>
    <n v="3"/>
    <s v="Curnel Y."/>
    <s v="CRA-W"/>
    <s v="y.curnel@cra.wallonia.be"/>
    <s v="CRA-W, Université Catholique de Louvain, Université de Liège"/>
    <s v="Goffart J-P, Limbourg Q."/>
    <x v="1"/>
    <m/>
    <s v="CRA-W"/>
    <m/>
  </r>
  <r>
    <n v="176"/>
    <x v="1"/>
    <x v="88"/>
    <x v="130"/>
    <s v="Développement de bio-pesticide ou de répulsifs sur base d'extraits naturels obtenus à partir de co-produits agricoles, agro-industriels et agro-forestiers wallons."/>
    <s v="WALBIOPEST"/>
    <s v="Développer des bio-pesticide à base d’extraits naturels issus de co-produits agricoles, forestiers et agro-industriels disponibles en Région wallonne"/>
    <s v="Projet"/>
    <s v="https://agriculture.wallonie.be/resultat-de-l-appel-recherche-2017"/>
    <n v="2017"/>
    <m/>
    <s v="Cuvelier R."/>
    <s v="Celabor"/>
    <s v="roland.cuvelier@celabor.be"/>
    <s v="CELABOR, Centre de ressources en extraction végétale et chimie, Unité Protection des Plantes et Éco-toxicologie - CRA-W, Unité Biomasse, bioproduits et énergie - CRA-W"/>
    <m/>
    <x v="21"/>
    <m/>
    <s v="SPW"/>
    <m/>
  </r>
  <r>
    <n v="177"/>
    <x v="8"/>
    <x v="5"/>
    <x v="131"/>
    <s v="Changes in the isoflavone concentration in red clover (Trifolium pratense L.) during ensiling and storage in laboratory-scale silos."/>
    <m/>
    <s v="Etudier l'évolution des concentrations de quatre composés dans le trèfle rouge ensilé à la récolte."/>
    <s v="Articles"/>
    <s v="https://www.cra.wallonie.be/en/changes-in-the-isoflavone-concentration-in-red-clover-trifolium-pratense-l-during-ensiling-and-storage-in-laboratory-scale-silos-2016"/>
    <n v="2016"/>
    <n v="1"/>
    <s v="Daems F."/>
    <s v="CRA-W"/>
    <m/>
    <s v="CRA-W"/>
    <s v="Decruyenaere V., Agneessens R., Lognay G., Romnée J. M., Froidmont E."/>
    <x v="1"/>
    <s v="Trifolium pratense L."/>
    <s v="CRA-W"/>
    <s v="http://dx.doi.org/10.1016/j.anifeedsci.2016.04.008"/>
  </r>
  <r>
    <n v="178"/>
    <x v="7"/>
    <x v="13"/>
    <x v="132"/>
    <s v="Use of response surface methodology to optimize samples preparations in laboratory."/>
    <m/>
    <m/>
    <s v="Actes de colloques"/>
    <s v="https://www.cra.wallonie.be/en/use-of-response-surface-methodology-to-optimize-samples-preparations-in-laboratory-2016"/>
    <n v="2016"/>
    <n v="1"/>
    <s v="Daems F."/>
    <s v="CRA-W"/>
    <m/>
    <s v="CRA-W"/>
    <s v="Romnée J. M., Lognay G."/>
    <x v="1"/>
    <m/>
    <s v="CRA-W"/>
    <m/>
  </r>
  <r>
    <n v="179"/>
    <x v="7"/>
    <x v="13"/>
    <x v="133"/>
    <s v="Quantification of four isoflavones in forages with UPLC-MS/MS, using the Box-Behnken experimental design to optimize sample preparation"/>
    <m/>
    <s v="développer une méthode analytique fiable et performante pour quantifier quatre isoflavones dans l'une des plus importantes sources d'isoflavones dans l'alimentation des vaches"/>
    <s v="Articles"/>
    <s v="https://www.cra.wallonie.be/fr/quantification-of-four-isoflavones-in-forages-with-uplc-msms-using-the-box-behnken-experimental-design-to-optimize-sample-preparation-2016"/>
    <n v="2016"/>
    <n v="1"/>
    <s v="Daems F."/>
    <s v="CRA-W"/>
    <m/>
    <s v="CRA-W"/>
    <s v="Romnée J. M., Rasse A., Froidmont E., Heuskin S., Lognay G."/>
    <x v="1"/>
    <m/>
    <s v="CRA-W"/>
    <m/>
  </r>
  <r>
    <n v="180"/>
    <x v="7"/>
    <x v="13"/>
    <x v="134"/>
    <s v="Utilisation de la méthodologie des surfaces de réponses pour optimiser une méthode d'analyse quantitative de phytooestrogènes par UPLC®-MS/MS dans les fourrages."/>
    <s v="PhytoHealth"/>
    <s v="Des végétaux riches en phytoestrogènes pour redorer l’image des productions animales en terme de santé"/>
    <s v="Projet - Actes de colloques"/>
    <s v="https://www.cra.wallonie.be/fr/utilisation-de-la-methodologie-des-surfaces-de-reponses-pour-optimiser-une-methode-danalyse-quantitative-de-phytooestrogenes-par-uplc-msms-dans-les-fourrages-2015"/>
    <n v="2015"/>
    <n v="1"/>
    <s v="Daems F."/>
    <s v="CRA-W"/>
    <m/>
    <s v="CRA-W, Université Catholique de Louvain, Gembloux Agro Bio-Tech - Université de Liège"/>
    <s v="Romnée J. M., Lognay G., Froidmont E."/>
    <x v="1"/>
    <m/>
    <s v="CRA-W"/>
    <m/>
  </r>
  <r>
    <n v="181"/>
    <x v="6"/>
    <x v="13"/>
    <x v="135"/>
    <s v="Is vibrational spectroscopy an adequate tool for assessing the geographical origin of honey ?"/>
    <m/>
    <s v="Etude de la spectroscopie vibrationnelle et de la chimiométrie comme outil rapide et fiable pour la discrimination géographique du miel"/>
    <s v="Actes de colloques"/>
    <s v="https://www.cra.wallonie.be/en/is-vibrational-spectroscopy-an-adequate-tool-for-assessing-the-geographical-origin-of-honey-2018"/>
    <n v="2018"/>
    <n v="1"/>
    <s v="Damiani T."/>
    <s v="CRA-W"/>
    <s v="foodfeedquality@cra.wallonie.be"/>
    <s v="CRA-W, CONICET - Argentina, Comision de INVESTIGACIONES CIENTIFICAS - Argentina, UNIVERSIDAD NACIONAL DE MAR DEL PLATA - Argentina, University of Parma - Italy"/>
    <s v="Dall Asta C., Aubone I., Baeten V., Fuselli S., Alonso-Salces R. M., Arnould Q., Plasman L., Fernandez Pierna J. A."/>
    <x v="1"/>
    <m/>
    <s v="CRA-W"/>
    <m/>
  </r>
  <r>
    <n v="182"/>
    <x v="6"/>
    <x v="13"/>
    <x v="136"/>
    <s v="Near infrared hyperspectral imaging for spices adulteration : a feasibility study"/>
    <m/>
    <m/>
    <s v="Actes de colloques"/>
    <s v="https://www.cra.wallonie.be/en/near-infrared-hyperspectral-imaging-for-spices-adulteration-a-feasibility-study-2018"/>
    <n v="2018"/>
    <n v="1"/>
    <s v="Damiani T."/>
    <s v="CRA-W"/>
    <m/>
    <s v="CRA-W"/>
    <s v="Dall Asta C., Fernandez Pierna J. A., Fauhl-Hassek C., Arnould Q., Kayoka N., Plasman L., Baeten V."/>
    <x v="1"/>
    <m/>
    <s v="CRA-W"/>
    <m/>
  </r>
  <r>
    <n v="183"/>
    <x v="16"/>
    <x v="83"/>
    <x v="137"/>
    <s v="Does Intraspecific Variability modulate the impact of EnviRonmental Change on biodiversity and Ecosystem function?"/>
    <s v="DIVERCE"/>
    <s v="Contribuer à l'élaboration de théories, à la prévision écologique et à lma prise de décision environnementale"/>
    <s v="ASBL"/>
    <s v="https://researchportal.unamur.be/fr/projects/does-intraspecific-variability-modulate-the-impact-of-environment"/>
    <n v="2018"/>
    <n v="5"/>
    <s v="De Laender F."/>
    <s v="Université de Namur"/>
    <s v="frederik.delaender@unamur.be"/>
    <s v="URBE - Université de Namur, NAXYS - Université de Namur, ILEE - Université de Namur"/>
    <m/>
    <x v="1"/>
    <m/>
    <s v="Université de Namur"/>
    <m/>
  </r>
  <r>
    <n v="184"/>
    <x v="8"/>
    <x v="13"/>
    <x v="138"/>
    <s v="Les blés 2017 sous l'angle de la qualité : Rien de particulier, et des teneurs en protéines faiblardes"/>
    <m/>
    <m/>
    <s v="Actes de colloques"/>
    <s v="https://www.cra.wallonie.be/en/les-bles-2017-sous-langle-de-la-qualite-rien-de-particulier-et-des-teneurs-en-proteines-faiblardes-2017"/>
    <n v="2017"/>
    <n v="1"/>
    <s v="De Neuville M."/>
    <s v="CRA-W"/>
    <s v="g.sinnaeve@cra.wallonie.be"/>
    <s v="CRA-W"/>
    <s v="Sinnaeve G."/>
    <x v="1"/>
    <s v="Céréales"/>
    <s v="CRA-W"/>
    <m/>
  </r>
  <r>
    <n v="185"/>
    <x v="8"/>
    <x v="13"/>
    <x v="139"/>
    <s v="Sous l'angle de la qualité aussi : une récolte de froment particulièrement atypique et décevante"/>
    <m/>
    <m/>
    <s v="Articles"/>
    <s v="https://www.cra.wallonie.be/en/sous-langle-de-la-qualite-aussi-une-recolte-de-froment-particulierement-atypique-et-decevante-2016"/>
    <n v="2016"/>
    <n v="1"/>
    <s v="De Neuville M."/>
    <s v="CRA-W"/>
    <s v="g.sinnaeve@cra.wallonie.be"/>
    <s v="CRA-W"/>
    <s v="Sinnaeve G."/>
    <x v="1"/>
    <s v="Céréales"/>
    <s v="CRA-W"/>
    <m/>
  </r>
  <r>
    <n v="186"/>
    <x v="8"/>
    <x v="13"/>
    <x v="140"/>
    <s v="Sous l'oeil du Département Valorisation des productions (CRA-W): Des milliers d'échantillons de céréales passés au crible."/>
    <m/>
    <s v="Analyses de la qualité des céréales menées dans le laboratoire de technologie céréalière du CRA-W"/>
    <s v="Articles"/>
    <s v="https://www.cra.wallonie.be/en/sous-loeil-du-departement-valorisation-des-productions-cra-w-des-milliers-dechantillons-de-cereales-passes-au-crible-2017"/>
    <n v="2017"/>
    <n v="1"/>
    <s v="De Neuville M."/>
    <s v="CRA-W"/>
    <s v="g.sinnaeve@cra.wallonie.be"/>
    <s v="CRA-W"/>
    <s v="Sinnaeve G."/>
    <x v="1"/>
    <s v="Céréales"/>
    <s v="CRA-W"/>
    <m/>
  </r>
  <r>
    <n v="187"/>
    <x v="6"/>
    <x v="17"/>
    <x v="141"/>
    <s v="Une récolte des froments rapide et à maturité mais un bilan qualitatif 2015 assombri par les menaces sur le blé meunier"/>
    <m/>
    <s v="                               "/>
    <s v="Articles"/>
    <s v="https://www.cra.wallonie.be/en/une-recolte-des-froments-rapide-et-a-maturite-mais-un-bilan-qualitatif-2015-assombri-par-les-menaces-sur-le-ble-meunier-2015"/>
    <n v="2015"/>
    <n v="1"/>
    <s v="De Neuville M."/>
    <s v="CRA-W"/>
    <s v="g.sinnaeve@cra.wallonie.be"/>
    <s v="CRA-W"/>
    <s v="Sinnaeve G."/>
    <x v="1"/>
    <s v="Céréales"/>
    <s v="CRA-W"/>
    <m/>
  </r>
  <r>
    <n v="188"/>
    <x v="2"/>
    <x v="88"/>
    <x v="142"/>
    <s v="ALTERPHYTO"/>
    <s v="ALTERPHYTO"/>
    <s v="Identification des pratiques inappropriées ou imparfaites en protection des plantes ; recherche d’alternatives"/>
    <s v="Projet"/>
    <s v="https://filagri.be/wp-content/uploads/sites/2/2019/10/CdP_Plan-de-developpement_2018_cereales_alimentaires_juillet2019.pdf"/>
    <m/>
    <m/>
    <s v="De Proft M."/>
    <s v="CRA-W"/>
    <s v="m.deproft@cra.wallonie.be"/>
    <s v="CRA-W"/>
    <m/>
    <x v="1"/>
    <m/>
    <s v="Agriculture wallonie"/>
    <m/>
  </r>
  <r>
    <n v="189"/>
    <x v="4"/>
    <x v="13"/>
    <x v="118"/>
    <s v="Gestion des maladies, des parasites et des ravageurs."/>
    <s v="BIOPRO"/>
    <m/>
    <s v="Projet - Actes de colloques"/>
    <s v="https://www.cra.wallonie.be/fr/gestion-des-maladies-des-parasites-et-des-ravageurs-2015"/>
    <n v="2015"/>
    <n v="1"/>
    <s v="De Proft M."/>
    <s v="CRA-W"/>
    <s v="m.deproft@cra.wallonie.be"/>
    <s v="CRA-W"/>
    <s v="Legrand J., Abras M., Couval G., Debode F., Stilmant D., Delanote L., Jamar L., Corre-Hellou G., Bataille C., Hautier H., Limbourg Q., Dewasmes V., César V."/>
    <x v="1"/>
    <m/>
    <s v="CRA-W"/>
    <m/>
  </r>
  <r>
    <n v="190"/>
    <x v="5"/>
    <x v="89"/>
    <x v="143"/>
    <s v="Laboratoire Formulation "/>
    <s v="PPP-FORMULATIONS"/>
    <s v="Caractérisation physico-chimique de nouveaux produits phytos, de nouvelles formulations, de bio-pesticide (produits de biocontrôle) présentant moins de risques pour la santé, l’environnement et la biodiversité"/>
    <s v="Projet"/>
    <s v="https://www.cra.wallonie.be/fr/laboratoire-formulation"/>
    <n v="2020"/>
    <s v="pérenne"/>
    <s v="De Ryckel B."/>
    <s v="CRA-W"/>
    <s v="b.deryckel@cra.wallonie.be"/>
    <s v="CRA-W"/>
    <s v="Lecocq V., Hucorne P., Collart C., Laduron L., Soquette L., Wellin A., De Bruyne R., Bodart J."/>
    <x v="1"/>
    <m/>
    <s v="Agriculture wallonie"/>
    <m/>
  </r>
  <r>
    <n v="191"/>
    <x v="1"/>
    <x v="90"/>
    <x v="144"/>
    <s v="Les biopesticide de plus en plus étudiés"/>
    <m/>
    <m/>
    <s v="Articles"/>
    <s v="https://www.cra.wallonie.be/fr/les-biopesticide-de-plus-en-plus-etudies-2017"/>
    <n v="2017"/>
    <n v="1"/>
    <s v="De Ryckel B."/>
    <s v="CRA-W"/>
    <m/>
    <s v="CRA-W"/>
    <s v="-"/>
    <x v="1"/>
    <m/>
    <s v="CRA-W"/>
    <m/>
  </r>
  <r>
    <n v="192"/>
    <x v="5"/>
    <x v="12"/>
    <x v="14"/>
    <s v="Physico-chimie des produits phytopharmaceutiques et des biocides"/>
    <m/>
    <m/>
    <s v="Articles"/>
    <s v="https://www.cra.wallonie.be/fr/physico-chimie-produits-protection-plantes-biocides"/>
    <n v="2020"/>
    <m/>
    <s v="De Ryckel B."/>
    <s v="CRA-W"/>
    <s v="b.deryckel@cra.wallonie.be"/>
    <m/>
    <s v="Lecocq V., Hucorne P., Pigeon O., Hérion V., De Cock V., Collart C., Laduron L., Salmon L., Soquette L., Wellin A., Hucorne P., De Bruyne R., Bodart J."/>
    <x v="1"/>
    <m/>
    <s v="CRA-W"/>
    <m/>
  </r>
  <r>
    <n v="193"/>
    <x v="0"/>
    <x v="91"/>
    <x v="145"/>
    <s v="Soil control on tradeoffs between silica and cellulose as structural component in sugarcane leaf (Saccharum officinarum)"/>
    <m/>
    <m/>
    <s v="Articles"/>
    <s v="https://www.cra.wallonie.be/en/soil-control-on-tradeoffs-between-silica-and-cellulose-as-structural-component-in-sugarcane-leaf-saccharum-officinarum-2019"/>
    <n v="2019"/>
    <n v="1"/>
    <s v="De Tombeur F."/>
    <s v="CRA-W"/>
    <m/>
    <s v="CRA-W"/>
    <s v="Vanderlinden C., Durviaux A., Delvaux B, Godin B."/>
    <x v="1"/>
    <s v="Saccharum officinarum"/>
    <s v="CRA-W"/>
    <m/>
  </r>
  <r>
    <n v="194"/>
    <x v="18"/>
    <x v="92"/>
    <x v="146"/>
    <s v="Laboratoire Semences traitées "/>
    <s v="PPP-SEMENCES TRAITEES"/>
    <s v="Etude de la qualité des traitements de semences avec des produits de protection des plantes"/>
    <s v="Projet"/>
    <s v="https://www.cra.wallonie.be/fr/cra-w-benefice-agriculture-raisonnee-utilisation-pesticide"/>
    <n v="2020"/>
    <s v="pérenne"/>
    <s v="De Vos P."/>
    <s v="CRA-W"/>
    <s v="p.devos@cra.wallonie.be"/>
    <s v="CRA-W"/>
    <s v="Dineur A., Lambeau M., Fourmanoir S."/>
    <x v="1"/>
    <m/>
    <s v="Agriculture wallonie"/>
    <m/>
  </r>
  <r>
    <n v="195"/>
    <x v="18"/>
    <x v="93"/>
    <x v="147"/>
    <s v="Laboratoire Résidus "/>
    <s v="PPP-RESIDUS"/>
    <s v="Etudes des résidus de pesticide dans les denrées alimentaires afin de fixer des LMRS (Limites Maximales de Résidus) permettant de protéger la santé du consommateur"/>
    <s v="Projet"/>
    <s v="https://www.cra.wallonie.be/fr/laboratoire-residus"/>
    <n v="2020"/>
    <s v="pérenne"/>
    <s v="De Vos P."/>
    <s v="CRA-W"/>
    <s v="p.devos@cra.wallonie.be"/>
    <s v="CRA-W"/>
    <s v="Vandecandelaere S., Rousseau G., Ducat N., Blondel A., Delvaux A., Lambillotte G., Villette D., Dineur A., Garcia-Albeniz Mendez N., Mahiat S., Lambeau M., Krings B., Fourmanoir S."/>
    <x v="1"/>
    <m/>
    <s v="Agriculture wallonie"/>
    <m/>
  </r>
  <r>
    <n v="196"/>
    <x v="7"/>
    <x v="13"/>
    <x v="148"/>
    <s v="Detection and identification of transgenic events by next generation sequencing combined with enrichment technologies"/>
    <m/>
    <s v="montrer comment une stratégie combinant les technologies d'enrichissement et les OGM peut être utilisée pour détecter un large panel d'éléments structurels et reconstruire partiellement ou complètement la nouvelle séquence insérée dans le génome de la plante en une seule analyse, même avec de faibles pourcentages d'OGM."/>
    <s v="Articles"/>
    <s v="https://www.cra.wallonie.be/en/detection-and-identification-of-transgenic-events-by-next-generation-sequencing-combined-with-enrichment-technologies-2019"/>
    <n v="2019"/>
    <n v="1"/>
    <s v="Debode F."/>
    <s v="CRA-W"/>
    <s v="f.debode@cra.wallonie.be"/>
    <s v="CRA-W, Université de Liège"/>
    <s v="Hulin J., Charloteaux B., Coppieters W., Hanikenne M., Karim L., Berben G."/>
    <x v="1"/>
    <m/>
    <s v="CRA-W"/>
    <s v="https://doi.org/10.1038/s41598-019-51668-x"/>
  </r>
  <r>
    <n v="197"/>
    <x v="7"/>
    <x v="40"/>
    <x v="149"/>
    <s v="Detection of ornamental transgenic fish by real-time PCR and fluorescence microscopy"/>
    <m/>
    <s v="Propose real-time PCR methods to detect fish presenting green, yellow and red fluorescent coloring"/>
    <s v="Articles"/>
    <s v="https://www.cra.wallonie.be/en/detection-of-ornamental-transgenic-fish-by-real-time-pcr-and-fluorescence-microscopy-2020"/>
    <n v="2020"/>
    <n v="1"/>
    <s v="Debode F."/>
    <s v="CRA-W"/>
    <s v="f.debode@cra.wallonie.be"/>
    <s v="CRA-W, "/>
    <s v="Marien A., Ledoux Q., Janssen E., Ancion C., Berben G."/>
    <x v="1"/>
    <m/>
    <s v="CRA-W"/>
    <s v="https://doi.org/10.1007/s11248-020-00197-9"/>
  </r>
  <r>
    <n v="198"/>
    <x v="7"/>
    <x v="40"/>
    <x v="113"/>
    <s v="Development of PCR screening assays focused on gene-coding sequences for GMO detection"/>
    <m/>
    <s v="To propose new PCR assays based on gene-coding sequences that will join a panel of existing screening assays to make better GMO detection possible"/>
    <s v="Articles"/>
    <s v="https://www.cra.wallonie.be/en/development-of-pcr-screening-assays-focused-on-gene-coding-sequences-for-gmo-detection-2018"/>
    <n v="2018"/>
    <n v="1"/>
    <s v="Debode F."/>
    <s v="CRA-W"/>
    <s v="f.debode@cra.wallonie.be"/>
    <s v="CRA-W"/>
    <s v="Janssen E., Berben G."/>
    <x v="1"/>
    <m/>
    <s v="CRA-W"/>
    <m/>
  </r>
  <r>
    <n v="199"/>
    <x v="7"/>
    <x v="40"/>
    <x v="113"/>
    <s v="Development of real-time PCR assays for the detection of the pin II terminator (tpinII) used in GM constructs and its donor organism, potato (solanum tuberosum)."/>
    <m/>
    <m/>
    <s v="Articles"/>
    <s v="https://www.cra.wallonie.be/en/development-of-real-time-pcr-assays-for-the-detection-of-the-pin-ii-terminator-tpinii-used-in-gm-constructs-and-its-donor-organism-potato-solanum-tuberosum-2018"/>
    <n v="2018"/>
    <n v="1"/>
    <s v="Debode F."/>
    <s v="CRA-W"/>
    <s v="f.debode@cra.wallonie.be"/>
    <s v="CRA-W"/>
    <s v="Zdenkova K., Janssen E., Tizolova A., Du Jardin P., Berben G., Demnerova K."/>
    <x v="1"/>
    <s v="Pomme de terre"/>
    <s v="CRA-W"/>
    <m/>
  </r>
  <r>
    <n v="200"/>
    <x v="7"/>
    <x v="40"/>
    <x v="113"/>
    <s v="Development and evaluation of real-time PCR targets for the authentification of insect flours"/>
    <m/>
    <s v=" Develop real-time PCR methods specific to the insects (  Black Soldier Fly (Hermetia illucens), Common Housefly (Musca domestica), Yellow Mealworm (Tenebrio molitor), Lesser Mealworm (Alphitobius diaperinus), House Cricket (Acheta domesticus), Banded Cricket (Gryllodes sigillatus) and Field Cricket (Gryllus assimilis))"/>
    <s v="Actes de colloques"/>
    <s v="https://www.cra.wallonie.be/fr/development-and-evaluation-of-real-time-pcr-targets-for-the-authentification-of-insect-flours-2019"/>
    <n v="2019"/>
    <n v="1"/>
    <s v="Debode F."/>
    <s v="CRA-W"/>
    <s v="f.debode@cra.wallonie.be"/>
    <s v="CRA-W"/>
    <s v="Marien A., Akhatova D., Khol C., Sedefoglu H., Mariscal-Diaz L., Gérard A., Fumière O., Maljean J., Hulin J., Francis F., Berben G."/>
    <x v="1"/>
    <m/>
    <s v="CRA-W"/>
    <m/>
  </r>
  <r>
    <n v="201"/>
    <x v="6"/>
    <x v="40"/>
    <x v="113"/>
    <s v="PCR techniques for detection and quantification of GMOs"/>
    <m/>
    <s v="Examen a different PCR formats aimed at the detection of GMO’s or GM derived products."/>
    <s v="Livres / Manuels"/>
    <s v="https://www.cra.wallonie.be/fr/pcr-techniques-for-detection-and-quantification-of-gmos-2019"/>
    <n v="2019"/>
    <n v="1"/>
    <s v="Debode F."/>
    <s v="CRA-W"/>
    <s v="f.debode@cra.wallonie.be"/>
    <s v="CRA-W"/>
    <s v="Berben G."/>
    <x v="1"/>
    <m/>
    <s v="CRA-W"/>
    <m/>
  </r>
  <r>
    <n v="202"/>
    <x v="6"/>
    <x v="13"/>
    <x v="150"/>
    <s v="Use of high throughput sequencing for detection of gmos and plant species in food and feed"/>
    <m/>
    <s v="The detection of the sequences, filtering and assigning the reads according to their alignment scores and the creation of contigs in an attempt to reconstruct the whole transgene or the sequence of the gene specific to the plant species"/>
    <s v="Actes de colloques"/>
    <s v="https://www.cra.wallonie.be/fr/use-of-high-throughput-sequencing-for-detection-of-gmos-and-plant-species-in-food-and-feed-2019"/>
    <n v="2019"/>
    <n v="1"/>
    <s v="Debode F."/>
    <s v="CRA-W"/>
    <s v="f.debode@cra.wallonie.be"/>
    <s v="CRA-W"/>
    <s v=" Hulin J., Janssen E., Berben G."/>
    <x v="1"/>
    <m/>
    <s v="CRA-W"/>
    <m/>
  </r>
  <r>
    <n v="203"/>
    <x v="1"/>
    <x v="94"/>
    <x v="151"/>
    <s v="La performance d’une variété de froment est-elle liée à son potentiel de mycorhization ?"/>
    <s v="MICROSOILSYSTEM"/>
    <s v="Améliorer la nutrition des plantes (phosphore, azote et oligoéléments) ainsi que leur résistance à certains stress biotiques et abiotiques"/>
    <s v="Projet"/>
    <s v="https://www.cra.wallonie.be/fr/la-recherche-en-agriculture-biologique-au-cra-w"/>
    <n v="2015"/>
    <n v="5"/>
    <s v="Declerck S."/>
    <s v="CRA-W"/>
    <s v="b.hardy@cra.wallonie.be"/>
    <s v="Université Catholique de Louvain, MiPI - Université de Liège, CtRAb - CRA-W"/>
    <s v="Ongena M., Jacques P., Cornélis J. T., Van Damme J., Hardy B., Morelle M., Brieuc H., Vanwindekens F., Huyghebaert B."/>
    <x v="29"/>
    <s v="Céréales"/>
    <s v="SPW"/>
    <m/>
  </r>
  <r>
    <n v="204"/>
    <x v="0"/>
    <x v="0"/>
    <x v="152"/>
    <s v="Intérêts d'associés les racines de maïs aux champignons mycorhiziens à arbuscules"/>
    <s v="BENEFECT"/>
    <s v="Etudier les microorganismes bénéfiques du sol et d’évaluer_x000a_l’intérêt de leur utilisation en tant qu’alternative agro-écologique à une partie de la fertilisation_x000a_minérale des cultures de maïs"/>
    <s v="Projet"/>
    <s v="https://cipf.be/resources/shared/files/fr/benefect.pdf"/>
    <m/>
    <m/>
    <s v="Declerck S."/>
    <s v="CRA-W"/>
    <m/>
    <s v="CIPF asbl, ELI - Université Catholique de Louvain"/>
    <m/>
    <x v="1"/>
    <s v="Maïs"/>
    <s v="CIPF"/>
    <m/>
  </r>
  <r>
    <n v="205"/>
    <x v="20"/>
    <x v="80"/>
    <x v="114"/>
    <s v="contrôle du mildiou chez la pomme de terre par l'utilisation d'agents/composés microbiens et de procédés d'application innovants."/>
    <s v="CU-DROP"/>
    <s v="Contrôle du mildiou chez la pomme de terre par l’utilisation d’agents/composés microbiens et de procédés d’application innovants."/>
    <s v="Projet"/>
    <s v="https://www.parlement-wallonie.be/pwpages?p=interp-questions-voir&amp;type=28&amp;iddoc=41713"/>
    <m/>
    <m/>
    <s v="Declerck S."/>
    <s v="CRA-W"/>
    <m/>
    <s v="CRA-W, Université Catholique de Louvain"/>
    <m/>
    <x v="1"/>
    <m/>
    <s v="Agriculture wallonie"/>
    <m/>
  </r>
  <r>
    <n v="206"/>
    <x v="1"/>
    <x v="94"/>
    <x v="151"/>
    <s v="MICROSOILSYSTEM"/>
    <s v="MICROSOILSYSTEM II"/>
    <s v="Mener des essais en champs du biostimulant formulé en laboratoire pour évaluer sa performance dans différents contextes culturaux"/>
    <s v="Projet"/>
    <s v="https://uclouvain.be/en/research-institutes/eli/elim/research.html"/>
    <n v="2021"/>
    <n v="3"/>
    <s v="Declerck S."/>
    <s v="Université Catholique de Louvain"/>
    <s v="b.hardy@cra.wallonie.be"/>
    <s v="Université Catholique de Louvain, MiPI - Université de Liège, CtRAb - CRA-W"/>
    <s v="Ongena M., Jacques P., Cornélis J. T., Van Damme J., Hardy B., Morelle M., Brieuc H., Vanwindekens F., Huyghebaert B."/>
    <x v="30"/>
    <s v="Céréales"/>
    <s v="CRA-W"/>
    <m/>
  </r>
  <r>
    <n v="207"/>
    <x v="4"/>
    <x v="8"/>
    <x v="153"/>
    <s v="Attract and kill"/>
    <m/>
    <s v="Alternative à l'enrobage de semences : Développment d'une stratégie attract-and-kill pour le contrôle des insectes nuisibles en culture de betterave"/>
    <s v="Projet"/>
    <s v="https://uclouvain.be/en/research-institutes/eli/elim/research.html"/>
    <n v="2021"/>
    <n v="3"/>
    <s v="Declerck S."/>
    <s v="Université Catholique de Louvain"/>
    <s v="stephan.declerck@uclouvain.be"/>
    <s v="-"/>
    <m/>
    <x v="30"/>
    <s v="betterave"/>
    <s v="UCL"/>
    <m/>
  </r>
  <r>
    <n v="208"/>
    <x v="18"/>
    <x v="85"/>
    <x v="154"/>
    <s v="Service d'Inspection des Pulvérisateurs"/>
    <s v="SIP"/>
    <s v="Contrôle des pulvérisateurs agricoles"/>
    <s v="Projet"/>
    <s v="https://www.cra.wallonie.be/fr/sip"/>
    <n v="2020"/>
    <n v="3"/>
    <s v="Defays G."/>
    <s v="CRA-W"/>
    <s v="g.defays@cra.wallonie.be"/>
    <s v="ILVO, Agence Fédérale pour la Sécurité de la Chaîne Alimentaire, CRA-W"/>
    <s v="Huyghebaert B., Vanhufel P., Bienfait P., Van De Walle N., Goedert A., Lor L."/>
    <x v="4"/>
    <m/>
    <s v="CRA-W"/>
    <m/>
  </r>
  <r>
    <n v="209"/>
    <x v="15"/>
    <x v="95"/>
    <x v="155"/>
    <s v="Contrat Captage "/>
    <m/>
    <s v="Contribuer à l'amélioration de la qualité de l'eau des captages présentant des pollutions liées aux nitrates ou aux produits de protection des plantes."/>
    <s v="Projet"/>
    <s v="http://eau.wallonie.be/mes/1755.pdf"/>
    <n v="2021"/>
    <n v="3"/>
    <s v="Defays G."/>
    <s v="CRA-W"/>
    <s v="g.defays@cra.wallonie.be"/>
    <s v="PROTECT'eau asbl, Fourrages Mieux, CPL Végémar, Sensar Consulting, Trust - Ing"/>
    <s v="Breuse D., Rabier F., Delooz D., Defays G., Ben Abdallah F., Mulot E., Cloux G., Theys J., Fievet T., Bergiers G."/>
    <x v="3"/>
    <m/>
    <s v="SPW"/>
    <m/>
  </r>
  <r>
    <n v="210"/>
    <x v="6"/>
    <x v="96"/>
    <x v="156"/>
    <s v="GéoCAN"/>
    <s v="GéoCAN"/>
    <s v="Optimisation de l’utilisation du carburant dans la mécanisation agricole wallonne"/>
    <s v="Projet"/>
    <s v="https://www.cra.wallonie.be/en/geocan"/>
    <n v="2014"/>
    <n v="6"/>
    <s v="Defays G."/>
    <s v="CRA-W"/>
    <s v="g.defays@cra.wallonie.be"/>
    <s v="CRA-W"/>
    <s v="Herman J. L., Viviane Planchon V., Noel H., Matagne S."/>
    <x v="21"/>
    <m/>
    <s v="CRA-W"/>
    <m/>
  </r>
  <r>
    <n v="211"/>
    <x v="6"/>
    <x v="16"/>
    <x v="157"/>
    <s v="Modèles agricoles de demain - Projet R&amp;D , Outil d’aide à la décision"/>
    <s v="All for water quality"/>
    <s v="le devenir des pesticide dans le sol et la réduction des pollutions diffuses"/>
    <s v="Projet"/>
    <s v="https://www.gembloux.uliege.be/cms/c_5079794/fr/projet-ail-for-water-quality"/>
    <n v="2019"/>
    <n v="2"/>
    <s v="Degré A."/>
    <s v="SPGE"/>
    <s v="info@spge.be"/>
    <s v="Greenotec asbl, CRA-W, Université de Liège, TERRA - Université de Liège, Gembloux Agro Bio-Tech - Université de Liège"/>
    <s v="Colinet G., Pigeon O."/>
    <x v="3"/>
    <m/>
    <s v="SPGE"/>
    <m/>
  </r>
  <r>
    <n v="212"/>
    <x v="0"/>
    <x v="97"/>
    <x v="158"/>
    <s v="Mesures sur site pour une gestion intelligente d’espace anthropisés"/>
    <s v="MESGANTHROP"/>
    <s v="mettre en œuvre des outils de mesures sur le terrain afin de : diminuer les délais de caractérisation ;  conduire à une caractérisation plus précise de sites et sols pollués à moindre coût."/>
    <s v="Projet"/>
    <s v="https://www.issep.be/wp-content/uploads/Projet-MESGANTHROP.pdf"/>
    <n v="2015"/>
    <n v="4"/>
    <s v="Delavaquerie B."/>
    <s v="ISSeP"/>
    <s v="b.delavaquerie@issep.be"/>
    <s v="ISSeP, SPW"/>
    <s v="Haouche L., Carpentier J-L., Heynen F-X."/>
    <x v="10"/>
    <m/>
    <s v="ISSep"/>
    <m/>
  </r>
  <r>
    <n v="213"/>
    <x v="21"/>
    <x v="98"/>
    <x v="159"/>
    <s v="Bilan et apports de différentes analyses sociales du cycle de vie menées dans le secteur des agro-industries"/>
    <s v="ALT-4-CER"/>
    <s v="Analyses environnementales du cycle de vie (AECV) des productions agro-industrielles wallonnes, focus sur les pratiques agricoles émergentes"/>
    <s v="Projet - Articles"/>
    <s v="https://popups.uliege.be/1780-4507/index.php?id=12444&amp;format=pdf"/>
    <n v="2015"/>
    <n v="1"/>
    <s v="Delcour A."/>
    <s v="CRA-W"/>
    <s v="a.delcour@cra.wallonie.be"/>
    <s v="CRA-W"/>
    <s v=" Van Stappen F., Burny P., Goffart J., Stilmant D., Mathot M., Loriers A., Rabier F."/>
    <x v="10"/>
    <m/>
    <s v="Université de Liège"/>
    <m/>
  </r>
  <r>
    <n v="214"/>
    <x v="8"/>
    <x v="60"/>
    <x v="160"/>
    <s v="Assessment and contributions of different Social Life Cycle Assessments performed in the agribusiness sector"/>
    <m/>
    <s v="Donner un retour d'information au secteur de l'agroalimentaire et aux chercheurs concernant les perspectives d'utilisation future de l'analyse sociale du cycle de vie dans le secteur de l'agroalimentaire"/>
    <s v="Articles"/>
    <s v="https://www.cra.wallonie.be/fr/assessment-and-contributions-of-different-social-life-cycle-assessments-performed-in-the-agribusiness-sector-2015"/>
    <n v="2015"/>
    <n v="1"/>
    <s v="Delcour A."/>
    <s v="CRA-W"/>
    <m/>
    <s v="CRA-W"/>
    <s v="Van Stappen F., Burny P., Goffart J., Stilmant D."/>
    <x v="1"/>
    <m/>
    <s v="CRA-W"/>
    <m/>
  </r>
  <r>
    <n v="215"/>
    <x v="21"/>
    <x v="87"/>
    <x v="161"/>
    <s v="S-LCA of cereal cultivation and processing in Wallonia"/>
    <m/>
    <m/>
    <s v="Actes de colloques"/>
    <s v="https://www.cra.wallonie.be/fr/s-lca-of-cereal-cultivation-and-processing-in-wallonia-2015"/>
    <n v="2015"/>
    <n v="1"/>
    <s v="Delcour A."/>
    <s v="CRA-W"/>
    <m/>
    <s v="CRA-W"/>
    <s v="Planchon V., Stilmant D."/>
    <x v="1"/>
    <s v="Céréales"/>
    <s v="CRA-W"/>
    <m/>
  </r>
  <r>
    <n v="216"/>
    <x v="15"/>
    <x v="38"/>
    <x v="162"/>
    <s v="Multi-residual methods for determination of pesticide in surface water with use of parallel evaporation system Multivapor. Seminar on solvent extraction &amp; parallel evaporation"/>
    <m/>
    <m/>
    <s v="Actes de colloques"/>
    <s v="https://www.cra.wallonie.be/en/multi-residual-methods-for-determination-of-pesticide-in-surface-water-with-use-of-parallel-evaporation-system-multivapor-seminar-on-solvent-extraction-parallel-evaporation-2015"/>
    <n v="2015"/>
    <n v="1"/>
    <s v="Delvaux A."/>
    <s v="CRA-W"/>
    <m/>
    <s v="CRA-W"/>
    <s v="Rousseau G., Ducat N., Pigeon O."/>
    <x v="1"/>
    <m/>
    <s v="CRA-W"/>
    <m/>
  </r>
  <r>
    <n v="217"/>
    <x v="1"/>
    <x v="99"/>
    <x v="13"/>
    <s v="Agriculture biologique et résidus de pesticide"/>
    <m/>
    <m/>
    <s v="Actes de colloques"/>
    <s v="https://www.cra.wallonie.be/fr/agriculture-biologique-et-residus-de-pesticide-2016"/>
    <n v="2016"/>
    <n v="1"/>
    <s v="Delvaux A."/>
    <s v="CRA-W"/>
    <m/>
    <s v="CRA-W"/>
    <s v="Rousseau G., Ducat N., Pigeon O."/>
    <x v="1"/>
    <m/>
    <s v="CRA-W"/>
    <m/>
  </r>
  <r>
    <n v="218"/>
    <x v="11"/>
    <x v="100"/>
    <x v="163"/>
    <s v="pesticide dans l’air ambiant en Wallonie : un peu de tout, partout, en faible quantité"/>
    <m/>
    <m/>
    <s v="Articles"/>
    <s v="https://www.cra.wallonie.be/fr/pesticide-dans-lair-ambiant-en-wallonie-un-peu-de-tout-partout-en-faible-quantite-2018"/>
    <n v="2018"/>
    <n v="1"/>
    <s v="Delvaux A."/>
    <s v="CRA-W"/>
    <m/>
    <s v="CRA-W"/>
    <s v="-"/>
    <x v="1"/>
    <m/>
    <s v="CRA-W"/>
    <m/>
  </r>
  <r>
    <n v="219"/>
    <x v="12"/>
    <x v="24"/>
    <x v="164"/>
    <s v="Evaluation Intégrée des Ecosystèmes et des Services Ecosystémiques en Wallonie"/>
    <s v="Wal-ES"/>
    <s v="plateforme fédératrice qui vise la création et la diffusion d'une série d'outils méthodologiques d'aide à la décision publique faisant usage de la notion de services écosystémiques."/>
    <s v="Projet - Application web / smartphone"/>
    <s v="http://webserver.wal-es.be/fr/le-projet-wal-es.html?IDC=5734"/>
    <n v="2014"/>
    <m/>
    <s v="Dendoncker N."/>
    <s v="Université de Namur"/>
    <s v="nicolas.dendoncker@unamur.be"/>
    <s v="Gembloux Agro Bio-Tech - Université de Liège, Université de Namur, SPW, VITO"/>
    <s v="Dufrêne"/>
    <x v="1"/>
    <m/>
    <s v="Agriculture wallonie"/>
    <m/>
  </r>
  <r>
    <n v="220"/>
    <x v="15"/>
    <x v="43"/>
    <x v="165"/>
    <s v="Développement d'outils d'évaluation des variations qualitatives des gissements de sédiments dans les cours d'eau navigables et non navgables. Identification des interactions entre les deux gisements via les phénomènes de transport"/>
    <s v="GISSeD"/>
    <s v="Développer des outils d’évaluation des flux de sédiments et de polluants associés dans les cours d’eau navigables et non navigables."/>
    <s v="Projet"/>
    <s v="https://www.issep.be/wp-content/uploads/Projet-GISSeD.pdf"/>
    <n v="2013"/>
    <n v="3"/>
    <s v="Denis A-C."/>
    <s v="ISSeP"/>
    <s v="ac.denis@issep.be"/>
    <s v="ISSeP, Université de Liège, SPW Mobilité et voies Hydrauliques, SPW Agriculture ressource naturelle et Environnement"/>
    <s v="Frippiat C., Veschkens M."/>
    <x v="10"/>
    <m/>
    <s v="ISSep"/>
    <m/>
  </r>
  <r>
    <n v="221"/>
    <x v="15"/>
    <x v="44"/>
    <x v="166"/>
    <s v="Echantillonneurs passifs et intégrateurs : bilan quantitatif des polluants émis"/>
    <s v="ECHAPA"/>
    <s v="Evaluation de l’apport potentiel des échantillonneurs passifs et intégrateurs dans les stratégies de contrôle de la qualité des eaux de surface en Région wallonne"/>
    <s v="Projet"/>
    <s v="https://www.issep.be/wp-content/uploads/Projet-ECHAPA.pdf"/>
    <n v="2017"/>
    <n v="3"/>
    <s v="Denis A-C."/>
    <s v="ISSeP"/>
    <s v="ac.denis@issep.be"/>
    <s v="ISSeP, VMM, CRA-W, Université de Liège, Université Antwerpen, SPW"/>
    <s v="Leroy D."/>
    <x v="10"/>
    <m/>
    <s v="ISSep"/>
    <m/>
  </r>
  <r>
    <n v="222"/>
    <x v="3"/>
    <x v="53"/>
    <x v="167"/>
    <s v="Groupement d'Arboriculteurs pratiquant en Wallonie les techniques Intégrées"/>
    <s v="GAWI"/>
    <s v="l'encadrement technique des arboriculteurs en Production Fruitière Intégrée, la validation des techniques de production intégrée et des mesures de protection de l'environnement et de la santé, la rédaction et l'actualisation du cahier des charges Fruitnet pour la production intégrée des fruits à pépins, l'aide à la mise au point de cahiers des charges pour la production intégrée d'autres cultures fruitières et/ou légumières."/>
    <s v="ASBL"/>
    <s v="http://www.asblgawi.com/fint.html"/>
    <n v="1988"/>
    <m/>
    <s v="Denis J."/>
    <s v="Gawi asbl"/>
    <s v="asblgawi@asblgawi.com"/>
    <s v="Centre d'Etude Technique d'Arboriculture Fruitière de Namur, Centre Fruitier Wallon, Centre Maraîcher de Hesbaye asbl, Centre Royal de Recherches de Gorsem, Fondation Roi Baudouin, Service Développement production Végétale et Cultures Fruitières-Ministère des Classes Moyennes et de l'Agriculture, Unité de phytopathologie-Département de lutte biologique et de Ressources phytogénétiques-Ministère des Classes Moyennes et de l'Agriculture, Département Biotechnologie - Centre de Recherches Agronomiques - Ministère des Classes Moyennes et de l'Agriculture, Station Provinciale d'Analyses Agricoles de la Province de Liège, Ville de Visé, GAPI - Fr, COVAPI - Fr, CRRG - Fr, Fédération régionale de Défense contre les Ennemis des Cultures - Service de la Protection des Végétaux - Nord-Pas de Calais, SERDA - Fr, Cabinet Fruits-Conseil - Fr, Station Cantonale de Châteauneuf - service de protection des plantes - Ch, Station Fédérale de Recherches Agronomiques de Changins - Ch, CULTIVAL - Ch"/>
    <m/>
    <x v="1"/>
    <m/>
    <s v="Gawi"/>
    <m/>
  </r>
  <r>
    <n v="223"/>
    <x v="16"/>
    <x v="58"/>
    <x v="168"/>
    <s v="Cap Sylvestre"/>
    <s v="CAPSY"/>
    <s v="Valoriser et développer de manière innovante, créative et durable le patrimoine transfrontalier via le tourisme"/>
    <s v="Projet"/>
    <s v="https://www.interreg-fwvl.eu/fr/capsy"/>
    <n v="2018"/>
    <n v="1"/>
    <s v="Denis V."/>
    <s v="Office du Tourisme de Sivry-Rance"/>
    <m/>
    <s v="Office du Tourisme de Sivry-Rance"/>
    <m/>
    <x v="17"/>
    <m/>
    <s v="EU"/>
    <m/>
  </r>
  <r>
    <n v="224"/>
    <x v="1"/>
    <x v="13"/>
    <x v="169"/>
    <s v="Conception et réalisation de BIOSENSeurs pour une agriculture durable et efficiente "/>
    <s v="BIOSENS"/>
    <s v="Conception et réalisation de biosenseurs pour une agriculture durable et efficiente"/>
    <s v="Projet"/>
    <s v="https://www.interreg-fwvl.eu/fr/biosens"/>
    <n v="2016"/>
    <n v="4"/>
    <s v="Desprez S."/>
    <s v="Materia Nova"/>
    <s v="Sylvain.Desprez@materianova.be"/>
    <s v="CSL - Université de Liège, CHRU-Lile, Université de Lille, MULTITEL, Carah asbl, CNRS, Gembloux Agro Bio-Tech - Université de Liège, FREDON, Université de Gent, PCG"/>
    <s v="Oste S., Tournatn L., Krier F., Hôfte M., Neukermans J., Dortu F., Jacques P., Lanterbecq D., Vilcot J-P., Lenaerts C., Sendid B."/>
    <x v="2"/>
    <m/>
    <s v="EU"/>
    <m/>
  </r>
  <r>
    <n v="225"/>
    <x v="3"/>
    <x v="13"/>
    <x v="170"/>
    <s v="Institut Scientifique de Service Public"/>
    <s v="ISSeP"/>
    <s v="Institut scientifique Wallon de surveillance, de sûreté et de recherche &amp; développement en environnement."/>
    <s v="ASBL"/>
    <s v="https://www.issep.be/"/>
    <n v="1902"/>
    <m/>
    <s v="Detaille R."/>
    <s v="ISSeP"/>
    <s v="info@issep.be"/>
    <s v="ISSeP"/>
    <s v="CESRW-Commission déchets, DGRNE - Comité de pilotage de l’Observatoire des eaux souterraines, DGRNE - Comité de suivi convention Synclineau, DGRNE - Office Wallon des Déchets, Comité Régional PHYTO"/>
    <x v="1"/>
    <s v="-"/>
    <s v="ISSep"/>
    <m/>
  </r>
  <r>
    <n v="226"/>
    <x v="12"/>
    <x v="1"/>
    <x v="171"/>
    <s v="Bed and breakfast for bees"/>
    <s v="B3 "/>
    <s v="Développer la gestion intégrée et durable des ressource naturelle et des écosystèmes transfrontaliers"/>
    <s v="Projet"/>
    <s v="https://www.interreg-fwvl.eu/fr/b3"/>
    <n v="2018"/>
    <n v="2"/>
    <s v="Devos P."/>
    <s v="Université de Mons"/>
    <m/>
    <s v="Université de Mons, IDEA"/>
    <m/>
    <x v="17"/>
    <m/>
    <s v="EU"/>
    <m/>
  </r>
  <r>
    <n v="227"/>
    <x v="4"/>
    <x v="13"/>
    <x v="172"/>
    <s v="Harmonia + and Pandora +: risk screening tools for potentially invasive plants, animals and their pathogens"/>
    <m/>
    <m/>
    <s v="Articles"/>
    <s v="https://www.cra.wallonie.be/fr/harmonia-and-pandora-risk-screening-tools-for-potentially-invasive-plants-animals-and-their-pathogens-2015"/>
    <n v="2015"/>
    <n v="1"/>
    <s v="D'hondt B."/>
    <e v="#N/A"/>
    <s v="bram.dhondt@inbo.be"/>
    <s v="CRA-W, Belgian Science Policy Office, INBO, SPW, Veterinary and Agrochemical Research Centre, Université Libre de Bruxelles, Avia-GIS - Precision Pest Management Unit"/>
    <s v="Vanderhoeven S., Roelandt S., Mayer F., Versteirt V., Adriaens T., Ducheyne E., San Martin G., Grégoire J-C, Stiers I., Quoilin S., Cigar J., Heughebaert A., Branquart E."/>
    <x v="8"/>
    <m/>
    <s v="CRA-W"/>
    <m/>
  </r>
  <r>
    <n v="228"/>
    <x v="12"/>
    <x v="101"/>
    <x v="173"/>
    <s v="Jardineries labellisees 1"/>
    <s v="Jardiner Sans pesticide"/>
    <s v="Sensibiliser les clients sur le danger des pesticide et les orienter vers des techniques préventives et des alternatives non chimiques"/>
    <s v="ASBL"/>
    <s v="https://www.adalia.be/jardineries-labellisees1"/>
    <m/>
    <m/>
    <s v="Domken B."/>
    <s v="Adalia asbl"/>
    <s v="bastien@adalia.be"/>
    <s v="Adalia asbl"/>
    <s v="Desset A."/>
    <x v="1"/>
    <m/>
    <s v="Adalia"/>
    <m/>
  </r>
  <r>
    <n v="229"/>
    <x v="0"/>
    <x v="34"/>
    <x v="84"/>
    <s v="CarboSeq"/>
    <s v="CarboSeq"/>
    <s v="Estimer le potentiel de séquestration du SOC réalisable en tenant compte des contraintes techniques et socio-économique. "/>
    <s v="Projet"/>
    <s v="https://ejpsoil.eu/research-projects/carboseq/"/>
    <n v="2021"/>
    <n v="4"/>
    <s v="Don A."/>
    <s v="Thünen Institut"/>
    <s v="axel.don@thuenen.de"/>
    <m/>
    <s v="Seitz D."/>
    <x v="0"/>
    <m/>
    <s v="EU"/>
    <m/>
  </r>
  <r>
    <n v="230"/>
    <x v="13"/>
    <x v="51"/>
    <x v="174"/>
    <s v="Développement d'une offre de tourisme durable en Ardenne transfrontalière (Projet A) "/>
    <s v="ARDENNE ECOTOURISM"/>
    <s v="Renforcer l’attractivité touristique transfrontalière de l’Ardenne et valoriser le patrimoine naturel, culturel et gastronomique ardennais à travers une véritable stratégie de développement touristique transfrontalière durable"/>
    <s v="Projet"/>
    <s v="https://www.interreg-fwvl.eu/fr/ardenne-ecotourism"/>
    <n v="2016"/>
    <n v="5"/>
    <s v="Drothier S."/>
    <s v="Agence de Développement Touristique des Ardennes"/>
    <s v="drothier@ardennes.com"/>
    <s v="PNVH, Commission de gestion du Parc Naturel des deux Ourthes, Commission de gestion du Parc naturel Haute-Sûre Forêt d'Anlier, Commision de gestion du Parc naturel de la Vallée d'Attert, RND, ACW, PNRA - france, FTPN, FTLB, IDELUX, La Grande Forêt de Saint Hubert"/>
    <m/>
    <x v="17"/>
    <m/>
    <s v="EU"/>
    <m/>
  </r>
  <r>
    <n v="231"/>
    <x v="2"/>
    <x v="21"/>
    <x v="175"/>
    <s v="Nouveau plaisir - Recherche de diversité parmi les pommiers aneuploïdes"/>
    <m/>
    <m/>
    <s v="Actes de colloques"/>
    <s v="https://www.cra.wallonie.be/fr/nouveau-plaisir-recherche-de-diversite-parmi-les-pommiers-aneuploides-2010"/>
    <n v="2010"/>
    <n v="1"/>
    <s v="Druart P."/>
    <s v="CRA-W"/>
    <m/>
    <s v="CRA-W"/>
    <s v="Magein H., Lateur M. "/>
    <x v="1"/>
    <m/>
    <s v="CRA-W"/>
    <m/>
  </r>
  <r>
    <n v="232"/>
    <x v="7"/>
    <x v="13"/>
    <x v="176"/>
    <s v="Profiles of the volatile organic compounds emitted by the masses of Abies nordmanniana somatic embryos at maintenance and maturation stages."/>
    <m/>
    <s v="Select woody species without genetic re-combination, propagate well-shaped Abies nordmanniana clonally."/>
    <s v="Actes de colloques"/>
    <s v="https://www.cra.wallonie.be/fr/profiles-of-the-volatile-organic-compounds-emitted-by-the-masses-of-abies-nordmanniana-somatic-embryos-at-maintenance-and-maturation-stages-2013"/>
    <n v="2013"/>
    <n v="1"/>
    <s v="Druart P."/>
    <s v="CRA-W"/>
    <m/>
    <s v="CRA-W"/>
    <s v="Michiels F., Misson J. P., Seffer X., Wathelet J. P., Fauconnier M. L."/>
    <x v="1"/>
    <s v="Sapin"/>
    <s v="CRA-W"/>
    <m/>
  </r>
  <r>
    <n v="233"/>
    <x v="21"/>
    <x v="102"/>
    <x v="177"/>
    <s v="Characterization of the variability and the expression of alpha-gliadin genes from spelt [Triticum aestivum ssp. spelta (L.) Thell.] in the prospect of addressing the celiac disease issue"/>
    <m/>
    <m/>
    <s v="Thèses / Mémoires"/>
    <s v="https://www.cra.wallonie.be/en/characterization-of-the-variability-and-the-expression-of-alpha-gliadin-genes-from-spelt-triticum-aestivum-ssp-spelta-l-thell-in-the-prospect-of-addressing-the-celiac-disease-issue-2018"/>
    <n v="2018"/>
    <n v="1"/>
    <s v="Dubois B."/>
    <s v="CRA-W"/>
    <s v="b.dubois@cra.wallonie.be"/>
    <s v="CRA-W"/>
    <s v="-"/>
    <x v="1"/>
    <s v="Epautre Triticum aestivum ssp. spelta L."/>
    <s v="CRA-W"/>
    <m/>
  </r>
  <r>
    <n v="234"/>
    <x v="2"/>
    <x v="21"/>
    <x v="177"/>
    <s v="Genetic and environmental factors affecting the expression of alpha-gliadin canonical epitopes involved in celiac disease in a wide collection of spelt (Triticum aestivum ssp. spelta) cultivar and landraces"/>
    <m/>
    <s v="The objective of this work was to study the expression of alpha-gliadin epitopes related to CD in a wide collection of 121 spelt accessions from different provenances, and to analyze the correlation between the presence of epitope sequences in gDNA and their cDNA). "/>
    <s v="Articles"/>
    <s v="https://www.cra.wallonie.be/en/genetic-and-environmental-factors-affecting-the-expression-of-alpha-gliadin-canonical-epitopes-involved-in-celiac-disease-in-a-wide-collection-of-spelt-triticum-aestivum-ssp-spelta-cultivar-and-landraces-2018"/>
    <n v="2018"/>
    <n v="1"/>
    <s v="Dubois B."/>
    <s v="CRA-W"/>
    <s v="b.dubois@cra.wallonie.be"/>
    <s v="CRA-W"/>
    <s v="Bertin P., Hautier L., Muhovski Y., Escarnote E., Mingeot D."/>
    <x v="1"/>
    <s v="Epautre Triticum aestivum ssp. spelta L."/>
    <s v="CRA-W"/>
    <s v="doi : 10.1186/s12870-018-1487-y"/>
  </r>
  <r>
    <n v="235"/>
    <x v="9"/>
    <x v="103"/>
    <x v="178"/>
    <s v="Sauvons nos pollinisateur - Plan d'action transfrontalier pour les pollinisateur sauvages"/>
    <s v="SAPOLL"/>
    <s v="Mettre en place un plan d’actionen faveur des pollinisateur sauvages de la zone transfrontalière"/>
    <s v="Projet"/>
    <s v="http://sapoll.eu/"/>
    <n v="2016"/>
    <n v="2029"/>
    <s v="Dufrêne M."/>
    <s v="Université de Liège"/>
    <s v="Marc.Dufrene@Uliege.be"/>
    <s v="Laboratoire de Zoologie - Université de Mons, Biodiversité et paysage - Gembloux Agro Bio-Tech - Université de Liège, natagora, natuurpunt asbl, CEN - Nord-Pas-de-Calais, EDEN62, Le département du Pas-de-Calais, GON - Nord-Pas-de-Calais"/>
    <s v="Drossart M., Rasmont P."/>
    <x v="17"/>
    <m/>
    <s v="Université de Liège"/>
    <m/>
  </r>
  <r>
    <n v="236"/>
    <x v="13"/>
    <x v="104"/>
    <x v="179"/>
    <s v="Farms4Future"/>
    <s v="F4F"/>
    <s v="AnaIyse holistique des impact de fermes agroécologiques novatrices sur les systèmes_x000a_écologiques, biologiques et sociaux à différentes échelles"/>
    <s v="Projet"/>
    <s v="https://orbi.uliege.be/bitstream/2268/216378/1/20171027%20Marc%20Dufrene%20Dijon%20ISITE.pdf"/>
    <m/>
    <m/>
    <s v="Dufrêne M."/>
    <s v="Université de Liège"/>
    <s v="Marc.Dufrene@Uliege.be"/>
    <s v="Gembloux Agro Bio-Tech - Université de Liège"/>
    <m/>
    <x v="1"/>
    <m/>
    <s v="Agriculture wallonie"/>
    <m/>
  </r>
  <r>
    <n v="237"/>
    <x v="19"/>
    <x v="1"/>
    <x v="123"/>
    <s v="Plate forme Wal-ES. Les services écosystémiques des prairies - 2015"/>
    <m/>
    <m/>
    <s v="Articles"/>
    <s v="https://www.cra.wallonie.be/fr/plate-forme-wal-es-les-services-ecosystemiques-des-prairies-2015"/>
    <n v="2015"/>
    <n v="1"/>
    <s v="Dufrêne M."/>
    <s v="Université de Liège"/>
    <s v="Marc.Dufrene@Uliege.be"/>
    <s v="CRA-W, Gembloux Agro Bio-Tech - Université de Liège"/>
    <s v="Campion M., Ninane M., Hautier L., Stilmant D."/>
    <x v="1"/>
    <m/>
    <s v="CRA-W"/>
    <m/>
  </r>
  <r>
    <n v="238"/>
    <x v="2"/>
    <x v="105"/>
    <x v="90"/>
    <s v="Evaluation of innovative products to reduce copper applications to control potato late blight in organic production systems"/>
    <s v="VETAB"/>
    <s v="Déterminer des alternatives à l'utilisation massive de cuivre pour lutter contre le mildiou de la pomme de terre (Phytophtora infestans (Mont.) de Bary) dans les systèmes biologiques."/>
    <s v="Actes de colloques"/>
    <s v="https://www.cra.wallonie.be/fr/evaluation-of-innovative-products-to-reduce-copper-applications-to-control-potato-late-blight-in-organic-production-systems-2007"/>
    <n v="2007"/>
    <n v="1"/>
    <s v="Dupuis B."/>
    <s v="CRA-W"/>
    <m/>
    <s v="CRA-W"/>
    <s v="Rolot J., Stilmant D., Labbe V., Laguesse L."/>
    <x v="1"/>
    <s v="Pomme de terre"/>
    <s v="CRA-W"/>
    <m/>
  </r>
  <r>
    <n v="239"/>
    <x v="2"/>
    <x v="105"/>
    <x v="180"/>
    <s v="Multilocal field trials to test alternative products to reduce copper applications to control potato late blight in organic systems"/>
    <s v="https://www.researchgate.net/publication/271799290_Multilocal_field_trials_to_test_alternative_products_to_reduce_copper_applications_to_control_potato_late_blight_in_organic_systems"/>
    <s v="Déterminer des alternatives à l'utilisation massive de cuivre pour lutter contre le mildiou de la pomme de terre (Phytophtora infestans (Mont.) de Bary) dans les systèmes biologiques"/>
    <s v="Actes de colloques"/>
    <s v="https://www.cra.wallonie.be/fr/multilocal-field-trials-to-test-alternative-products-to-reduce-copper-applications-to-control-potato-late-blight-in-organic-systems-2007"/>
    <n v="2007"/>
    <n v="1"/>
    <s v="Dupuis B."/>
    <s v="CRA-W"/>
    <m/>
    <s v="CRA-W"/>
    <s v="Dubois L., De Reycke C., Rolot J., Stilmant D., Seutin H., Laguesse L."/>
    <x v="1"/>
    <s v="Pomme de terre"/>
    <s v="CRA-W"/>
    <m/>
  </r>
  <r>
    <n v="240"/>
    <x v="2"/>
    <x v="21"/>
    <x v="92"/>
    <s v="résistance variétale et lutte contre le mildiou"/>
    <m/>
    <m/>
    <s v="Articles"/>
    <s v="https://www.cra.wallonie.be/fr/resistance-varietale-et-lutte-contre-le-mildiou-2006"/>
    <n v="2005"/>
    <n v="1"/>
    <s v="Dupuis B."/>
    <s v="CRA-W"/>
    <m/>
    <s v="CRA-W"/>
    <s v="Michelante D., Boreux M., Cremer S., Laguesse L., Soete A., Seutin H."/>
    <x v="1"/>
    <s v="Pomme de terre"/>
    <s v="CRA-W"/>
    <m/>
  </r>
  <r>
    <n v="241"/>
    <x v="6"/>
    <x v="1"/>
    <x v="181"/>
    <s v="Etude des variétés candidates à une utilisation en agriculture biologique - 2004"/>
    <m/>
    <m/>
    <s v="Articles"/>
    <s v="https://www.cra.wallonie.be/fr/etude-des-varietes-candidates-a-une-utilisation-en-agriculture-biologique-2004-2008"/>
    <n v="2008"/>
    <n v="1"/>
    <s v="Dupuis B. "/>
    <s v="CRA-W"/>
    <m/>
    <s v="CRA-W"/>
    <s v="Laguesse L., Seutin H., Rolot J., Soete A. "/>
    <x v="1"/>
    <s v="Pomme de terre"/>
    <s v="CRA-W"/>
    <m/>
  </r>
  <r>
    <n v="242"/>
    <x v="12"/>
    <x v="27"/>
    <x v="68"/>
    <s v="Service d'avertissement &quot;mildiou&quot; du CRA-W. Bilan de la saison 2007"/>
    <m/>
    <m/>
    <s v="Articles"/>
    <s v="https://www.cra.wallonie.be/fr/service-davertissement-mildiou-du-cra-w-bilan-de-la-saison-2007-2008"/>
    <n v="2008"/>
    <n v="1"/>
    <s v="Dupuis B. "/>
    <s v="CRA-W"/>
    <m/>
    <s v="CRA-W"/>
    <s v=" Rolot J., Verlaine A., Labbe V., Soete A., Laguesse L. "/>
    <x v="1"/>
    <s v="Pomme de terre"/>
    <s v="CRA-W"/>
    <m/>
  </r>
  <r>
    <n v="243"/>
    <x v="18"/>
    <x v="40"/>
    <x v="182"/>
    <s v="Epoxiconazole exposure affects terpenoid profiles of oilseed rape plantlets based on a targeted metabolomic approach"/>
    <m/>
    <s v="To profile the VOCs from secondary metabolism of oilseed rape through a dose-response experiment under several epoxiconazole concentrations (0, 0.01, 0.1 and 1 mg L-1)"/>
    <s v="Articles"/>
    <s v="https://www.cra.wallonie.be/fr/epoxiconazole-exposure-affects-terpenoid-profiles-of-oilseed-rape-plantlets-based-on-a-targeted-metabolomic-approach-2019"/>
    <n v="2019"/>
    <n v="1"/>
    <s v="Durenne B."/>
    <s v="CRA-W"/>
    <s v="b.durenne@cra.wallonie.be"/>
    <s v="CRA-W, Gembloux Agro Bio-Tech - Université de Liège"/>
    <s v="Blondel A., Druart P., Fauconnier M. L."/>
    <x v="4"/>
    <s v="Brassica napus L."/>
    <s v="CRA-W"/>
    <s v="https://link.springer.com/article/10.1007%2Fs11356-019-05110-4"/>
  </r>
  <r>
    <n v="244"/>
    <x v="15"/>
    <x v="106"/>
    <x v="183"/>
    <s v="INDIC'eau"/>
    <s v="INDIC'eau"/>
    <s v="Développer et mettre en place au niveau régional un indicateur de risque de transfert des PPP vers la ressource en eau"/>
    <s v="Projet"/>
    <s v="https://www.cra.wallonie.be/fr/indiceau"/>
    <n v="2019"/>
    <n v="2"/>
    <s v="Durenne B."/>
    <s v="CRA-W"/>
    <s v="b.durenne@cra.wallonie.be"/>
    <s v="CRA-W, PROTECT'eau asbl"/>
    <s v="Huyghebaert B., Weickmans B."/>
    <x v="3"/>
    <m/>
    <s v="CRA-W"/>
    <m/>
  </r>
  <r>
    <n v="245"/>
    <x v="7"/>
    <x v="13"/>
    <x v="184"/>
    <s v="A laboratory high-throughput glass chamber using dynamic headspace TD-GC/MS method for the analysis of whole Brassica napus L. plantlet volatiles under cadmium-related abiotic stress_x000a_"/>
    <m/>
    <s v="Set-up a laboratory high-throughput glass chamber for whole plant volatiles analysis"/>
    <s v="Articles"/>
    <s v="https://www.cra.wallonie.be/fr/a-laboratory-high-throughput-glass-chamber-using-dynamic-headspace-td-gcms-method-for-the-analysis-of-whole-brassica-napus-l-plantlet-volatiles-under-cadmium-related-abiotic-stress-2018"/>
    <n v="2018"/>
    <n v="1"/>
    <s v="Durenne B."/>
    <s v="CRA-W"/>
    <s v="b.durenne@cra.wallonie.be"/>
    <s v="CRA-W"/>
    <s v="Blondel A., Druart P., Fauconnier M. L. "/>
    <x v="1"/>
    <s v="Brassica napus L."/>
    <s v="CRA-W"/>
    <m/>
  </r>
  <r>
    <n v="246"/>
    <x v="7"/>
    <x v="13"/>
    <x v="185"/>
    <s v="Could indolic glucosinolates root profiling be correlated to Brassica napus L. cadmium stress tolerance?"/>
    <m/>
    <m/>
    <s v="Actes de colloques"/>
    <s v="https://www.cra.wallonie.be/fr/could-indolic-glucosinolates-root-profiling-be-correlated-to-brassica-napus-l-cadmium-stress-tolerance-2017"/>
    <n v="2017"/>
    <n v="1"/>
    <s v="Durenne B."/>
    <s v="CRA-W"/>
    <s v="b.durenne@cra.wallonie.be"/>
    <s v="CRA-W"/>
    <s v="Blondel A., Druart P., Fauconnier M. L."/>
    <x v="1"/>
    <s v="Brassica napus L."/>
    <s v="CRA-W"/>
    <m/>
  </r>
  <r>
    <n v="247"/>
    <x v="7"/>
    <x v="13"/>
    <x v="186"/>
    <s v="How cadmium affects the fitness and the glucosinolate content of oilseed rape plantlets"/>
    <m/>
    <s v="The assessment of GSL profiles and content in the roots and shoots of 28-day-old winter oilseed rape plantlets. "/>
    <s v="Articles"/>
    <s v="https://www.cra.wallonie.be/fr/how-cadmium-affects-the-fitness-and-the-glucosinolate-content-of-oilseed-rape-plantlets-2018"/>
    <n v="2018"/>
    <n v="1"/>
    <s v="Durenne B."/>
    <s v="CRA-W"/>
    <s v="b.durenne@cra.wallonie.be"/>
    <s v="CRA-W"/>
    <s v="Druart P., Blondel A., Fauconnier M. L."/>
    <x v="1"/>
    <s v="Brassica napus L."/>
    <s v="CRA-W"/>
    <s v="https://doi.org/10.1016/j.envexpbot.2018.06.008"/>
  </r>
  <r>
    <n v="248"/>
    <x v="0"/>
    <x v="13"/>
    <x v="187"/>
    <s v="Microbial communities are influenced by different soil management practices such as minimum tillage and plowing in historical field trials."/>
    <m/>
    <s v="Investigate the soil microorganisms response to plowing and minimum tillage after long-term field trials. "/>
    <s v="Actes de colloques"/>
    <s v="https://www.cra.wallonie.be/fr/microbial-communities-are-influenced-by-different-soil-management-practices-such-as-minimum-tillage-and-plowing-in-historical-field-trials-2020"/>
    <n v="2020"/>
    <n v="1"/>
    <s v="Durenne B."/>
    <s v="CRA-W"/>
    <s v="b.durenne@cra.wallonie.be"/>
    <s v="CRA-W"/>
    <s v="Delporte F., Roisin C., Huyghebaert B., Dequiedt S., Maron P. A., Tripied J., Ranjard L. "/>
    <x v="1"/>
    <m/>
    <s v="CRA-W"/>
    <m/>
  </r>
  <r>
    <n v="249"/>
    <x v="18"/>
    <x v="40"/>
    <x v="188"/>
    <s v="Phenotyping of Brassica napus L. plantlets affected during in vitro growth by the presence of epoxiconazole - 2018"/>
    <m/>
    <m/>
    <s v="Articles"/>
    <s v="https://www.cra.wallonie.be/fr/phenotyping-of-brassica-napus-l-plantlets-affected-during-in-vitro-growth-by-the-presence-of-epoxiconazole-2018"/>
    <n v="2018"/>
    <n v="1"/>
    <s v="Durenne B."/>
    <s v="CRA-W"/>
    <s v="b.durenne@cra.wallonie.be"/>
    <s v="CRA-W"/>
    <s v="Blondel A., Ducat N., Pigeon O., Fauconnier M. L., Druart P."/>
    <x v="1"/>
    <s v="Brassica napus L."/>
    <s v="CRA-W"/>
    <s v="_x0009_https://doi.org/10.17660/ActaHortic.2018.1202.15"/>
  </r>
  <r>
    <n v="250"/>
    <x v="18"/>
    <x v="40"/>
    <x v="188"/>
    <s v="Phenotyping of Brassica napus L. plantlets affected during in vitro growth by the presence of epoxiconazole - 2017"/>
    <m/>
    <m/>
    <s v="Actes de colloques"/>
    <s v="https://www.cra.wallonie.be/fr/phenotyping-of-brassica-napus-l-plantlets-affected-during-in-vitro-growth-by-the-presence-of-epoxiconazole-oral-communication-2017"/>
    <n v="2017"/>
    <n v="1"/>
    <s v="Durenne B."/>
    <s v="CRA-W"/>
    <s v="b.durenne@cra.wallonie.be"/>
    <s v="CRA-W, Gembloux Agro Bio-Tech - Université de Liège"/>
    <s v="Blondel A., Ducat N., Pigeon O., Fauconnier M. L., Druart P."/>
    <x v="1"/>
    <s v="Brassica napus L."/>
    <s v="CRA-W"/>
    <m/>
  </r>
  <r>
    <n v="251"/>
    <x v="7"/>
    <x v="13"/>
    <x v="189"/>
    <s v="Targeted metabolomic study in Brassica napus L. under cadmium and epoxiconazole stress"/>
    <m/>
    <m/>
    <s v="Thèses / Mémoires"/>
    <s v="https://www.cra.wallonie.be/fr/targeted-metabolomic-study-in-brassica-napus-l-under-cadmium-and-epoxiconazole-stress-2019"/>
    <n v="2019"/>
    <n v="1"/>
    <s v="Durenne B."/>
    <s v="CRA-W"/>
    <s v="b.durenne@cra.wallonie.be"/>
    <s v="CRA-W"/>
    <s v="-"/>
    <x v="1"/>
    <s v="Brassica napus L."/>
    <s v="CRA-W"/>
    <m/>
  </r>
  <r>
    <n v="252"/>
    <x v="7"/>
    <x v="40"/>
    <x v="190"/>
    <s v="Using phenotyping and complementary VOC profiling approach to investigate physiological response of Brassica napus L. plantlets under cadmium and epoxiconazole abiotic stresses."/>
    <m/>
    <s v="Analyse VOC profile with a non-destructive method in parallel to this phenotype characterization in absence of interferences with uncontrolled environmental conditions"/>
    <s v="Actes de colloques"/>
    <s v="https://www.cra.wallonie.be/fr/using-phenotyping-and-complementary-voc-profiling-approach-to-investigate-physiological-response-of-brassica-napus-l-plantlets-under-cadmium-and-epoxiconazole-abiotic-stresses-2017"/>
    <n v="2017"/>
    <n v="1"/>
    <s v="Durenne B."/>
    <s v="CRA-W"/>
    <s v="b.durenne@cra.wallonie.be"/>
    <s v="CRA-W"/>
    <s v="Geerts P., Druart P., Blondel A., Fauconnier M. L."/>
    <x v="1"/>
    <s v="Brassica napus L."/>
    <s v="CRA-W"/>
    <m/>
  </r>
  <r>
    <n v="253"/>
    <x v="7"/>
    <x v="13"/>
    <x v="189"/>
    <s v="Using Tdu-Gc-Ms To Investigate The Vocs Emission Of Brassica Napus L. Plantlets Cultivated In Vitro And Exposed To Cadmium Abiotic Stress.                           "/>
    <m/>
    <m/>
    <s v="Actes de colloques"/>
    <s v="https://www.cra.wallonie.be/fr/using-tdu-gc-ms-to-investigate-the-vocs-emission-of-brassica-napus-l-plantlets-cultivated-in-vitro-and-exposed-to-cadmium-abiotic-stress-2016"/>
    <n v="2016"/>
    <n v="1"/>
    <s v="Durenne B."/>
    <s v="CRA-W"/>
    <s v="b.durenne@cra.wallonie.be"/>
    <s v="CRA-W"/>
    <s v="Blondel A., Druart P., Fauconnier M. L."/>
    <x v="1"/>
    <s v="Brassica napus L."/>
    <s v="CRA-W"/>
    <m/>
  </r>
  <r>
    <n v="254"/>
    <x v="6"/>
    <x v="107"/>
    <x v="191"/>
    <s v="Data mining et analyse en temps réel de l’inoculum aérien : nouvelles bases pour prévoir et gérer les maladies fongiques du blé"/>
    <s v="OAD FONGI +"/>
    <s v="développer un nouvel outil capable d’orienter l’agriculteur vers le type de protection le plus adapté aux risques réellement encourus par la parcelle en considérant le complexe des maladies courantes en Wallonie"/>
    <s v="Projet"/>
    <s v="https://filagri.be/wp-content/uploads/sites/2/2019/10/CdP_Plan-de-developpement_2018_cereales_alimentaires_juillet2019.pdf"/>
    <m/>
    <m/>
    <s v="Duvivier M."/>
    <s v="CRA-W"/>
    <m/>
    <s v="Carah asbl, CRA-W, Université Catholique de Louvain"/>
    <m/>
    <x v="1"/>
    <s v="Céréales"/>
    <s v="Agriculture wallonie"/>
    <m/>
  </r>
  <r>
    <n v="255"/>
    <x v="2"/>
    <x v="11"/>
    <x v="13"/>
    <s v="RESIST"/>
    <s v="RESIST"/>
    <s v="Combler une lacune qui entrave le développement de l’IPM (Integrated Pest Management), et particulièrement l’usage optimal des PPP"/>
    <s v="Projet"/>
    <s v="https://www.cra.wallonie.be/fr/resist"/>
    <n v="2018"/>
    <n v="2"/>
    <s v="Duvivier M."/>
    <s v="CRA-W"/>
    <s v="m.duvivier@cra.wallonie.be"/>
    <s v="CRA-W"/>
    <s v="-"/>
    <x v="1"/>
    <m/>
    <s v="CRA-W"/>
    <m/>
  </r>
  <r>
    <n v="256"/>
    <x v="4"/>
    <x v="108"/>
    <x v="192"/>
    <s v="EIP-AGRI Focus Group Non-chemical weed management in arable cropping systems"/>
    <s v="EIP-AGRI"/>
    <s v="Developing and/or promoting non chemical weed management (NCWM) techniques can reduce the risks linked to the use of herbicides"/>
    <s v="Projet"/>
    <s v="https://ec.europa.eu/eip/agriculture/sites/agri-eip/files/eip-agri_fg_non-chemical_weed_management_final_report_2020_en.pdf"/>
    <n v="2014"/>
    <n v="6"/>
    <s v="EIP-AGRI"/>
    <s v="CE"/>
    <s v="servicepoint@eip-agri.eu"/>
    <m/>
    <s v=" 6-12 scientists, 3-6 farmers, 2-4 advisors and 2-4 other relevant actors (such as for instance agri-business, NGOs)"/>
    <x v="31"/>
    <m/>
    <s v="EU"/>
    <m/>
  </r>
  <r>
    <n v="257"/>
    <x v="9"/>
    <x v="109"/>
    <x v="193"/>
    <s v="Développement d’outils d’interprétation et de sensibilisation aux pesticide présents dans la ruche – Bee Tox Wax"/>
    <s v="Bee Tox Wax"/>
    <s v="Développer des outils de sensibilisation des apiculteurs et des autres parties prenantes aux contaminations aux pesticide, Développer un outil d’interprétation de la qualité des cires (contamination par les pesticide)"/>
    <s v="Projet - Application web / smartphone"/>
    <s v="https://butine.info/bee-tox-wax/"/>
    <n v="2019"/>
    <n v="1"/>
    <s v="El Agrebi N."/>
    <s v="Université de Liège"/>
    <s v="nelagrebi@uliege.be"/>
    <s v="Faculté de Médcine - Université de Liège, CARI, CRA-W"/>
    <s v="Wilmart O., Urbain B., Danneels E. L., De Graaf D. C., Saegerman C."/>
    <x v="32"/>
    <m/>
    <s v="Beewallonie"/>
    <s v="D32-0378"/>
  </r>
  <r>
    <n v="258"/>
    <x v="9"/>
    <x v="110"/>
    <x v="193"/>
    <s v="Quali Wax"/>
    <s v="Quali Wax"/>
    <s v="diminuer l’impact des contaminations / adultérations dans les cires d’abeilles"/>
    <s v="Projet"/>
    <s v="https://butine.info/bee-tox-wax/"/>
    <n v="2020"/>
    <n v="2"/>
    <s v="El Agrebi N."/>
    <s v="Université de Liège"/>
    <s v="nelagrebi@uliege.be"/>
    <s v="Faculté de Médecine - Université de Liège, CARI, CRA-W"/>
    <s v="Wilmart O., Urbain B., Danneels E. L., De Graaf D. C., Saegerman C., Traynor K., Tosi S., Leinartz L. "/>
    <x v="32"/>
    <m/>
    <s v="Beewallonie"/>
    <s v="n° D32-0443 – 01/03/2020-28/02/2022"/>
  </r>
  <r>
    <n v="259"/>
    <x v="9"/>
    <x v="109"/>
    <x v="193"/>
    <s v="Impact des pesticide sur la santé des abeilles – Bee Tox Check"/>
    <s v="Bee Tox Check"/>
    <s v="évaluer la présence de résidus de contaminants chimiques dans les cires des ruches et l’impact de ces résidus sur la santé des abeilles."/>
    <s v="Projet - Application web / smartphone"/>
    <s v="https://www.beewallonie.be/projets-subsidies-par-la-region-wallonne/projets-scientifiques/"/>
    <n v="2016"/>
    <n v="1"/>
    <s v="El Agrebi N."/>
    <s v="Université de Liège"/>
    <s v="nelagrebi@uliege.be"/>
    <s v="Faculté de Médecine - Université de Liège, CARI, CRA-W"/>
    <s v="Wilmart O., Urbain B., Danneels E. L., De Graaf D. C., Saegerman C."/>
    <x v="32"/>
    <m/>
    <s v="Beewallonie"/>
    <s v="D32-0286"/>
  </r>
  <r>
    <n v="260"/>
    <x v="21"/>
    <x v="13"/>
    <x v="135"/>
    <s v="Comparison of spectroscopic techniques combined with chemometrics for cocaine analysis"/>
    <m/>
    <m/>
    <s v="Articles"/>
    <s v="https://www.cra.wallonie.be/en/comparison-of-spectroscopic-techniques-combined-with-chemometrics-for-cocaine-analysis"/>
    <n v="2020"/>
    <n v="1"/>
    <s v="Eliaerts J. "/>
    <s v="CRA-W"/>
    <m/>
    <s v="CRA-W"/>
    <s v="Dardenne P., Meert N., Baeten V., Fernandez Pierna J. A., Van Durme F., De Wael K., Samyn N."/>
    <x v="1"/>
    <m/>
    <s v="CRA-W"/>
    <m/>
  </r>
  <r>
    <n v="261"/>
    <x v="6"/>
    <x v="111"/>
    <x v="194"/>
    <s v="WALLEP"/>
    <s v="WALLEP"/>
    <s v="Développement d’une nouvelle gamme de produits au bénéfice d’une filière d’épeautre en Wallonie : sciences, production, transformation et consommation"/>
    <s v="Projet"/>
    <s v="https://www.agri-web.eu/2020/12/17/12159/le-projet-wallep.html"/>
    <n v="2018"/>
    <n v="3"/>
    <s v="Escarnot E."/>
    <s v="CRA-W"/>
    <s v="e.escarnot@cra.wallonie.be"/>
    <s v="Institut Meurice, CELABOR, CRA-W, Meurens Natural, Puratos, Radermacher distillerie, Moulins de statte, Pasta della Mamma, Walagri"/>
    <s v="Sinnaeve G., Lateur M., Godin B., Gofflot S., Fernandez Pierna J. A."/>
    <x v="33"/>
    <s v="Céréales"/>
    <s v="Agriculture wallonie"/>
    <m/>
  </r>
  <r>
    <n v="262"/>
    <x v="6"/>
    <x v="112"/>
    <x v="195"/>
    <s v="VIEILEP"/>
    <s v="VIEILEP"/>
    <s v="Evaluation agronomique et de la transformation des anciennes variétés d’épeautre"/>
    <s v="Projet"/>
    <s v="https://filagri.be/wp-content/uploads/sites/2/2019/10/CdP_Plan-de-developpement_2018_cereales_alimentaires_juillet2019.pdf"/>
    <m/>
    <m/>
    <s v="Escarnot E."/>
    <s v="CRA-W"/>
    <s v="e.escarnot@cra.wallonie.be"/>
    <s v="CRA-W, Gembloux Agro Bio-Tech - Université de Liège"/>
    <m/>
    <x v="1"/>
    <s v="Céréales"/>
    <s v="Agriculture wallonie"/>
    <m/>
  </r>
  <r>
    <n v="263"/>
    <x v="6"/>
    <x v="112"/>
    <x v="196"/>
    <s v="MELEP"/>
    <s v="MELEP"/>
    <s v="Essai mélange de variétés d’épeautre"/>
    <s v="Projet"/>
    <s v="https://filagri.be/wp-content/uploads/sites/2/2019/10/CdP_Plan-de-developpement_2018_cereales_alimentaires_juillet2019.pdf"/>
    <m/>
    <m/>
    <s v="Escarnot E."/>
    <s v="CRA-W"/>
    <s v="e.escarnot@cra.wallonie.be"/>
    <s v="CRA-W"/>
    <m/>
    <x v="1"/>
    <s v="Céréales"/>
    <s v="Agriculture wallonie"/>
    <m/>
  </r>
  <r>
    <n v="264"/>
    <x v="6"/>
    <x v="13"/>
    <x v="197"/>
    <s v="IGP EP"/>
    <s v="IGP EP"/>
    <s v="Histoire de l’épeautre en Wallonie pour l’IGP"/>
    <s v="Projet"/>
    <s v="https://filagri.be/wp-content/uploads/sites/2/2019/10/CdP_Plan-de-developpement_2018_cereales_alimentaires_juillet2019.pdf"/>
    <m/>
    <m/>
    <s v="Escarnot E."/>
    <s v="CRA-W"/>
    <s v="e.escarnot@cra.wallonie.be"/>
    <s v="CRA-W, Université de Namur"/>
    <m/>
    <x v="1"/>
    <s v="Céréales"/>
    <s v="Agriculture wallonie"/>
    <m/>
  </r>
  <r>
    <n v="265"/>
    <x v="21"/>
    <x v="113"/>
    <x v="198"/>
    <s v="Reactivity of gluten proteins from spelt and bread wheat accessions towards A1 and G12 antibodies in the framework of celiac disease"/>
    <m/>
    <s v="Evaluer la réactivité de 195 accessions de blé et 240 accessions d'épeautre aux anticorps monoclonaux A1 et G12"/>
    <s v="Articles"/>
    <s v="https://www.cra.wallonie.be/en/reactivity-of-gluten-proteins-from-spelt-and-bread-wheat-accessions-towards-a1-and-g12-antibodies-in-the-framework-of-celiac-disease-2018"/>
    <n v="2018"/>
    <n v="1"/>
    <s v="Escarnot E."/>
    <s v="CRA-W"/>
    <s v="e.escarnot@cra.wallonie.be"/>
    <s v="CRA-W"/>
    <s v="Gofflot S., Sinnaeve G., Dubois B., Bertin P., Mingeot D."/>
    <x v="1"/>
    <s v="Céréales"/>
    <s v="CRA-W"/>
    <m/>
  </r>
  <r>
    <n v="266"/>
    <x v="7"/>
    <x v="60"/>
    <x v="199"/>
    <s v="Alkaline Extraction and charaterization of hemicelluloses from spelt bran and hull"/>
    <m/>
    <m/>
    <s v="Actes de colloques"/>
    <s v="https://www.cra.wallonie.be/fr/alkaline-extraction-and-charaterization-of-hemicelluloses-from-spelt-bran-and-hull-2012"/>
    <n v="2012"/>
    <n v="1"/>
    <s v="Escarnot E."/>
    <s v="CRA-W"/>
    <s v="e.escarnot@cra.wallonie.be"/>
    <s v="CRA-W"/>
    <s v="Aguedo M., Paquot M."/>
    <x v="1"/>
    <s v="Céréales"/>
    <s v="CRA-W"/>
    <m/>
  </r>
  <r>
    <n v="267"/>
    <x v="7"/>
    <x v="13"/>
    <x v="200"/>
    <s v="Characterization of hemicellulosic fractions from spelt hull extracted by different methods"/>
    <m/>
    <m/>
    <s v="Articles"/>
    <s v="https://www.cra.wallonie.be/fr/characterization-of-hemicellulosic-fractions-from-spelt-hull-extracted-by-different-methods-2011"/>
    <n v="2011"/>
    <n v="1"/>
    <s v="Escarnot E."/>
    <s v="CRA-W"/>
    <s v="e.escarnot@cra.wallonie.be"/>
    <s v="CRA-W"/>
    <s v="Aguedo M., Paquot M. "/>
    <x v="1"/>
    <s v="Céréales"/>
    <s v="CRA-W"/>
    <m/>
  </r>
  <r>
    <n v="268"/>
    <x v="7"/>
    <x v="60"/>
    <x v="201"/>
    <s v="Comparative review of the content and profiles of macronutrients in spelt and wheat"/>
    <m/>
    <m/>
    <s v="Articles"/>
    <s v="https://www.cra.wallonie.be/fr/comparative-review-of-the-content-and-profiles-of-macronutrients-in-spelt-and-wheat-2012"/>
    <n v="2012"/>
    <n v="1"/>
    <s v="Escarnot E."/>
    <s v="CRA-W"/>
    <s v="e.escarnot@cra.wallonie.be"/>
    <s v="CRA-W"/>
    <s v="Jacquemin J-M., Agneessens R., Paquot M."/>
    <x v="1"/>
    <s v="Céréales"/>
    <s v="CRA-W"/>
    <m/>
  </r>
  <r>
    <n v="269"/>
    <x v="7"/>
    <x v="60"/>
    <x v="199"/>
    <s v="Enzymatic hydrolysis of arabinoxylans from spelt bran and hull"/>
    <m/>
    <m/>
    <s v="Articles"/>
    <s v="https://www.cra.wallonie.be/fr/enzymatic-hydrolysis-of-arabinoxylans-from-spelt-bran-and-hull-2012"/>
    <n v="2012"/>
    <n v="1"/>
    <s v="Escarnot E."/>
    <s v="CRA-W"/>
    <s v="e.escarnot@cra.wallonie.be"/>
    <s v="CRA-W"/>
    <s v=" Aguedo M., Paquot M."/>
    <x v="1"/>
    <s v="Céréales"/>
    <s v="CRA-W"/>
    <m/>
  </r>
  <r>
    <n v="270"/>
    <x v="2"/>
    <x v="21"/>
    <x v="202"/>
    <s v="Epanis: la nouvelle variété d'épeautre du CRAW"/>
    <m/>
    <m/>
    <s v="Articles"/>
    <s v="https://www.cra.wallonie.be/fr/epanis-la-nouvelle-variete-depeautre-du-craw-2010"/>
    <n v="2010"/>
    <n v="1"/>
    <s v="Escarnot E."/>
    <s v="CRA-W"/>
    <s v="e.escarnot@cra.wallonie.be"/>
    <s v="CRA-W"/>
    <s v="Couvreur L., Jacquemin J-M."/>
    <x v="1"/>
    <s v="Céréales"/>
    <s v="CRA-W"/>
    <m/>
  </r>
  <r>
    <n v="271"/>
    <x v="6"/>
    <x v="114"/>
    <x v="203"/>
    <s v="essai variétal d'épeautre en culture bio. Des résultats 2007 en net retrait par rapport aux deux années précédentes"/>
    <m/>
    <m/>
    <s v="Articles"/>
    <s v="https://www.cra.wallonie.be/fr/essais-varietaux-depeautre-en-culture-bio-des-resultats-2007-en-net-retrait-par-rapport-aux-deux-annees-precedentes-2007"/>
    <n v="2007"/>
    <n v="1"/>
    <s v="Escarnot E."/>
    <s v="CRA-W"/>
    <s v="e.escarnot@cra.wallonie.be"/>
    <s v="CRA-W"/>
    <s v="Sinnaeve G., Stilmant D., Herman J., Couvreur L., Nihoul P., Leonard V. "/>
    <x v="1"/>
    <s v="Céréales"/>
    <s v="CRA-W"/>
    <m/>
  </r>
  <r>
    <n v="272"/>
    <x v="2"/>
    <x v="115"/>
    <x v="204"/>
    <s v="Evaluation de variétés européennes d'épautre en région gembloutoise."/>
    <m/>
    <m/>
    <s v="Articles"/>
    <s v="https://www.cra.wallonie.be/fr/evaluation-de-varietes-europeennes-depautre-en-region-gembloutoise-2013"/>
    <n v="2013"/>
    <n v="1"/>
    <s v="Escarnot E."/>
    <s v="CRA-W"/>
    <s v="e.escarnot@cra.wallonie.be"/>
    <s v="CRA-W"/>
    <s v=" Sinnaeve G., Planchon E."/>
    <x v="1"/>
    <s v="Céréales"/>
    <s v="CRA-W"/>
    <m/>
  </r>
  <r>
    <n v="273"/>
    <x v="4"/>
    <x v="116"/>
    <x v="205"/>
    <s v="Evalution rapide de la durabilité de la résistance du froment d'hiver aux rouilles"/>
    <m/>
    <s v="Amélioration du froment d'hiver du département lutte biologique et ressources phytogénétiques"/>
    <s v="Livres / Manuels"/>
    <s v="https://www.cra.wallonie.be/fr/evalution-rapide-de-la-durabilite-de-la-resistance-du-froment-dhiver-aux-rouilles-2007"/>
    <n v="2007"/>
    <n v="1"/>
    <s v="Escarnot E."/>
    <s v="CRA-W"/>
    <s v="e.escarnot@cra.wallonie.be"/>
    <s v="CRA-W"/>
    <m/>
    <x v="1"/>
    <s v="Céréales"/>
    <s v="CRA-W"/>
    <m/>
  </r>
  <r>
    <n v="274"/>
    <x v="7"/>
    <x v="13"/>
    <x v="206"/>
    <s v="Extraction and characterization of arbinoxilans from spelt bran and hemicelluloses from spelt hull by chemical and enzymatical methods"/>
    <m/>
    <m/>
    <s v="Thèses / Mémoires"/>
    <s v="https://www.cra.wallonie.be/fr/extraction-and-characterization-of-arbinoxilans-from-spelt-bran-and-hemicelluloses-from-spelt-hull-by-chemical-and-enzymatical-methods-2012"/>
    <n v="2012"/>
    <n v="1"/>
    <s v="Escarnot E."/>
    <s v="CRA-W"/>
    <s v="e.escarnot@cra.wallonie.be"/>
    <s v="Université de Liège, CRA-W"/>
    <s v="-"/>
    <x v="1"/>
    <s v="Céréales"/>
    <s v="CRA-W"/>
    <m/>
  </r>
  <r>
    <n v="275"/>
    <x v="7"/>
    <x v="60"/>
    <x v="199"/>
    <s v="Extraction and characterization of water-extractable and water-unextractable arabinoxylans from spelt bran: Study of the hydrolysis conditions for monosaccharides analysis"/>
    <m/>
    <m/>
    <s v="Articles"/>
    <s v="https://www.cra.wallonie.be/fr/extraction-and-characterization-of-water-extractable-and-water-unextractable-arabinoxylans-from-spelt-bran-study-of-the-hydrolysis-conditions-for-monosaccharides-analysis-2011"/>
    <n v="2011"/>
    <n v="1"/>
    <s v="Escarnot E."/>
    <s v="CRA-W"/>
    <s v="e.escarnot@cra.wallonie.be"/>
    <s v="CRA-W"/>
    <s v="Aguedo M., Agneessens R., Wathelet B., Paquot M. "/>
    <x v="1"/>
    <s v="Céréales"/>
    <s v="CRA-W"/>
    <m/>
  </r>
  <r>
    <n v="276"/>
    <x v="0"/>
    <x v="117"/>
    <x v="207"/>
    <s v="Nutrition azotée de l'épeautre en Ardenne et en région limoneuse"/>
    <m/>
    <s v="Fumure azotée d'épautre en région limoneuse Gembloux et en Ardenne"/>
    <s v="Actes de colloques"/>
    <s v="https://www.cra.wallonie.be/fr/nutrition-azotee-de-lepeautre-en-ardenne-et-en-region-limoneuse-2017"/>
    <n v="2017"/>
    <n v="1"/>
    <s v="Escarnot E."/>
    <s v="CRA-W"/>
    <s v="e.escarnot@cra.wallonie.be"/>
    <s v="CRA-W, Université de Liège, Université Catholique de Louvain, Centre de Michamps asbl, SPW Agriculture ressource naturelle et Environnement"/>
    <s v=" Meza R., Cremer S., De Toffoli M., Lambert R., Sinnaeve G., Bodson B., Dumont B."/>
    <x v="1"/>
    <s v="Epautre"/>
    <s v="CRA-W"/>
    <m/>
  </r>
  <r>
    <n v="277"/>
    <x v="7"/>
    <x v="118"/>
    <x v="208"/>
    <s v="Nutrition azotée de l'épeautre en Ardenne et région limoneuse"/>
    <m/>
    <m/>
    <s v="Articles"/>
    <s v="https://www.cra.wallonie.be/fr/nutrition-azotee-de-lepeautre-en-ardenne-et-region-limoneuse-2012"/>
    <n v="2012"/>
    <n v="1"/>
    <s v="Escarnot E."/>
    <s v="CRA-W"/>
    <s v="e.escarnot@cra.wallonie.be"/>
    <s v="CRA-W"/>
    <s v="Seutin B., De Toffoli M., Lambert R., Vancutsem F"/>
    <x v="1"/>
    <s v="Céréales"/>
    <s v="CRA-W"/>
    <m/>
  </r>
  <r>
    <n v="278"/>
    <x v="6"/>
    <x v="4"/>
    <x v="209"/>
    <s v="Quantitative and qualitative study of spelt and wheat fibres in varying milling fractions."/>
    <m/>
    <s v="Etudier la composition en fibres de quatre génotypes d'épeautre et de trois génotypes de blé"/>
    <s v="Articles"/>
    <s v="https://www.cra.wallonie.be/fr/quantitative-and-qualitative-study-of-spelt-and-wheat-fibres-in-varying-milling-fractions-2010"/>
    <n v="2010"/>
    <n v="1"/>
    <s v="Escarnot E."/>
    <s v="CRA-W"/>
    <s v="e.escarnot@cra.wallonie.be"/>
    <s v="CRA-W"/>
    <s v="Agneessens R., Wathelet B., Paquot M."/>
    <x v="1"/>
    <s v="Céréales"/>
    <s v="CRA-W"/>
    <m/>
  </r>
  <r>
    <n v="279"/>
    <x v="6"/>
    <x v="119"/>
    <x v="92"/>
    <s v="Sensibilité variétale du froment d'hiver à la rouille brune et à la rouille jaune"/>
    <m/>
    <m/>
    <s v="Articles"/>
    <s v="https://www.cra.wallonie.be/fr/sensibilite-varietale-du-froment-dhiver-a-la-rouille-brune-et-a-la-rouille-jaune-2009"/>
    <n v="2009"/>
    <n v="1"/>
    <s v="Escarnot E."/>
    <s v="CRA-W"/>
    <s v="e.escarnot@cra.wallonie.be"/>
    <s v="CRA-W"/>
    <s v="-"/>
    <x v="1"/>
    <s v="Céréales"/>
    <s v="CRA-W"/>
    <m/>
  </r>
  <r>
    <n v="280"/>
    <x v="16"/>
    <x v="51"/>
    <x v="210"/>
    <s v="New-C-Land"/>
    <s v="New-C-Land"/>
    <s v="soutenir la valorisation des sites marginaux au travers de la production de biomasse végétale non alimentaire utilisée en énergie et matière"/>
    <s v="Projet"/>
    <s v="https://www.newcland.eu/fr/projet/biomasse-vegetale/"/>
    <n v="2018"/>
    <m/>
    <s v="Evi M."/>
    <s v="CE - INTERREG"/>
    <s v="nfo@newcland.eu "/>
    <s v="atrasol, chambre d'agriculture Hauts de Fr, ministère de l'agriculture et de l'alimentation - Fr, Gembloux Agro Bio-Tech-UUniversité de Liège, Inagro, INERIS - Fr, ISA-Lille - Fr, Université de Gent, ValBiom asbl"/>
    <s v="Colinet G."/>
    <x v="34"/>
    <m/>
    <s v="EU"/>
    <m/>
  </r>
  <r>
    <n v="281"/>
    <x v="6"/>
    <x v="120"/>
    <x v="3"/>
    <s v="Variétés de triticale et d’épeautre en AB et en conventionnel - Livre Blanc Céréales 2020"/>
    <m/>
    <s v="Etude comparatives des essai variétal Froment - Triticale -Epeautre"/>
    <s v="Rapports"/>
    <s v="https://www.livre-blanc-cereales.be/wp-content/uploads/2020/09/9-LBsept20-Vari%C3%A9t%C3%A9s-froment-AB-Vari%C3%A9t%C3%A9s-%C3%A9peautre-et-triticale.pdf"/>
    <n v="2020"/>
    <n v="1"/>
    <s v="Eylenbosch D."/>
    <s v="CRA-W"/>
    <s v="d.eylenbosch@cra.wallonie.be"/>
    <s v="CRA-W, CPL Végémar, Carah asbl"/>
    <s v="Meza R., Faux A. M., Legrand J., Stalport A., Godin B., Sinnaeve G., Mahieu O., Jacquemin G."/>
    <x v="21"/>
    <s v="Céréales"/>
    <s v="Livre Blanc 2020"/>
    <m/>
  </r>
  <r>
    <n v="282"/>
    <x v="6"/>
    <x v="13"/>
    <x v="211"/>
    <s v="Perspectives offertes par l'imagerie hyperspectrale proche infrarouge dans l'étude de systèmes racinaires de légumineuses"/>
    <m/>
    <m/>
    <s v="Articles"/>
    <s v="https://www.cra.wallonie.be/en/perspectives-offertes-par-limagerie-hyperspectrale-proche-infrarouge-dans-letude-de-systemes-racinaires-de-legumineuses"/>
    <n v="2019"/>
    <n v="1"/>
    <s v="Eylenbosch D."/>
    <s v="CRA-W"/>
    <s v="d.eylenbosch@cra.wallonie.be"/>
    <s v="CRA-W"/>
    <s v="Baeten V., Bodson B., Fernandez Pierna J. A."/>
    <x v="1"/>
    <m/>
    <s v="CRA-W"/>
    <m/>
  </r>
  <r>
    <n v="283"/>
    <x v="6"/>
    <x v="13"/>
    <x v="212"/>
    <s v="Comparaison des performances des modèles d'analyse discriminante PLS et SVM: application sur des spectres proche infrarouge de racines et de pailles de froment d'hiver"/>
    <m/>
    <m/>
    <s v="Actes de colloques"/>
    <s v="https://www.cra.wallonie.be/fr/comparaison-des-performances-des-modeles-danalyse-discriminante-pls-et-svm-application-sur-des-spectres-proche-infrarouge-de-racines-et-de-pailles-de-froment-dhiver-2016"/>
    <n v="2016"/>
    <n v="1"/>
    <s v="Eylenbosch D."/>
    <s v="CRA-W"/>
    <s v="d.eylenbosch@cra.wallonie.be"/>
    <s v="CRA-W, Gembloux Agro Bio-Tech - Université de Liège"/>
    <s v="Fernandez Pierna J. A., Baeten V., Bodson B. "/>
    <x v="1"/>
    <m/>
    <s v="CRA-W"/>
    <m/>
  </r>
  <r>
    <n v="284"/>
    <x v="0"/>
    <x v="62"/>
    <x v="212"/>
    <s v="Comparison of PLS and SVM discriminant analysis for NIR hyperspectral data of wheat roots in soil"/>
    <m/>
    <m/>
    <s v="Actes de colloques"/>
    <s v="https://www.cra.wallonie.be/fr/comparison-of-pls-and-svm-discriminant-analysis-for-nir-hyperspectral-data-of-wheat-roots-in-soil-2015"/>
    <n v="2015"/>
    <n v="1"/>
    <s v="Eylenbosch D."/>
    <s v="CRA-W"/>
    <s v="d.eylenbosch@cra.wallonie.be"/>
    <s v="CRA-W"/>
    <s v="Fernández Pierna J. A., Baeten V., Bodson B."/>
    <x v="1"/>
    <s v="Céréales"/>
    <s v="CRA-W"/>
    <m/>
  </r>
  <r>
    <n v="285"/>
    <x v="6"/>
    <x v="62"/>
    <x v="213"/>
    <s v="Evaluation des potentialités de l'imagerie hyperspectrale proche infrarouge et de la chimiométrie dans l'étude de systèmes racinaires"/>
    <m/>
    <m/>
    <s v="Thèses / Mémoires"/>
    <s v="https://www.cra.wallonie.be/fr/evaluation-des-potentialites-de-limagerie-hyperspectrale-proche-infrarouge-et-de-la-chimiometrie-dans-letude-de-systemes-racinaires-2018"/>
    <n v="2018"/>
    <n v="1"/>
    <s v="Eylenbosch D."/>
    <s v="CRA-W"/>
    <s v="d.eylenbosch@cra.wallonie.be"/>
    <s v="CRA-W"/>
    <s v="-"/>
    <x v="1"/>
    <m/>
    <s v="CRA-W"/>
    <m/>
  </r>
  <r>
    <n v="286"/>
    <x v="0"/>
    <x v="62"/>
    <x v="214"/>
    <s v="NIR hyperspectral imaging spectroscopy and chemometrics for the discrimination of roots and crop residues extracted from soil samples"/>
    <m/>
    <m/>
    <s v="Articles"/>
    <s v="https://www.cra.wallonie.be/fr/nir-hyperspectral-imaging-spectroscopy-and-chemometrics-for-the-discrimination-of-roots-and-crop-residues-extracted-from-soil-samples-2018"/>
    <n v="2018"/>
    <n v="1"/>
    <s v="Eylenbosch D."/>
    <s v="CRA-W"/>
    <s v="d.eylenbosch@cra.wallonie.be"/>
    <s v="CRA-W"/>
    <s v="Bodson B., Baeten V., Fernandez Pierna J. A."/>
    <x v="1"/>
    <m/>
    <s v="CRA-W"/>
    <m/>
  </r>
  <r>
    <n v="287"/>
    <x v="6"/>
    <x v="13"/>
    <x v="135"/>
    <s v="Quantification of roots by the use of NIR hyperspectral imaging and chemometrics"/>
    <m/>
    <m/>
    <s v="Actes de colloques"/>
    <s v="https://www.cra.wallonie.be/fr/quantification-of-roots-by-the-use-of-nir-hyperspectral-imaging-and-chemometrics-2017"/>
    <n v="2017"/>
    <n v="1"/>
    <s v="Eylenbosch D."/>
    <s v="CRA-W"/>
    <s v="d.eylenbosch@cra.wallonie.be"/>
    <s v="CRA-W"/>
    <s v="Hiel M. P., Baeten V., Bodson B., Fernandez Pierna J. A."/>
    <x v="1"/>
    <m/>
    <s v="CRA-W"/>
    <m/>
  </r>
  <r>
    <n v="288"/>
    <x v="0"/>
    <x v="62"/>
    <x v="214"/>
    <s v="Use of NIR hyperspectral imaging and chemometrics to quantify roots and crop residues in soil"/>
    <m/>
    <m/>
    <s v="Actes de colloques"/>
    <s v="https://www.cra.wallonie.be/fr/use-of-nir-hyperspectral-imaging-and-chemometrics-to-quantify-roots-and-crop-residues-in-soil-2015"/>
    <n v="2015"/>
    <n v="1"/>
    <s v="Eylenbosch D."/>
    <s v="CRA-W"/>
    <s v="d.eylenbosch@cra.wallonie.be"/>
    <s v="CRA-W"/>
    <s v="Fernández Pierna J. A., Baeten V., Bodson B."/>
    <x v="1"/>
    <m/>
    <s v="CRA-W"/>
    <m/>
  </r>
  <r>
    <n v="289"/>
    <x v="8"/>
    <x v="111"/>
    <x v="215"/>
    <s v="Blé dur, développement d’une_x000a_nouvelle céréale en Belgique - Livre Blanc Céréales 2020"/>
    <m/>
    <m/>
    <s v="Rapports"/>
    <s v="https://www.livre-blanc-cereales.be/wp-content/uploads/2020/09/11-LBsept20-Bl%C3%A9-dur.pdf"/>
    <n v="2020"/>
    <n v="1"/>
    <s v="Eylenbosch D."/>
    <s v="CRA-W"/>
    <s v="d.eylenbosch@cra.wallonie.be"/>
    <s v="CRA-W, GAL"/>
    <s v="Mezar, Godin B., Vermeulen P., Jacquemin G."/>
    <x v="1"/>
    <s v="Céréales"/>
    <s v="Livre Blanc 2020"/>
    <m/>
  </r>
  <r>
    <n v="290"/>
    <x v="19"/>
    <x v="85"/>
    <x v="216"/>
    <s v="Fourrages Natura 2000 et MAEC"/>
    <m/>
    <s v="Déterminer la valeur alimentaire des fourrages issus de prairies à flores très diversifiées, Caractériser les rendements quantitatifs et qualitatifs des prairies sous MAEC ou sous Natura 2000 à contraintes fortes, Caractériser les pratiques actuelles de valorisation des fourrages issus de MAEC ou de Natura 2000 à contraintes fortes, Réaliser une étude technico-économique sur l’utilisation de tels fourrages"/>
    <s v="Projet"/>
    <s v="http://www.fourragesmieux.be/divers_collaboration_Natura2000_MEAC.html"/>
    <n v="2016"/>
    <n v="1"/>
    <s v="Farinelle A."/>
    <s v="Fourrages Mieux asbl"/>
    <s v="farinelle@fourragesmieux.be"/>
    <s v="Fourrages Mieux, Province de Luxembourg"/>
    <m/>
    <x v="1"/>
    <s v="Fourage"/>
    <s v="Fourragesmieux"/>
    <m/>
  </r>
  <r>
    <n v="291"/>
    <x v="2"/>
    <x v="121"/>
    <x v="217"/>
    <s v="The buprestid, Agrilus sinuatus Ol., confirmed pest in pear orchards"/>
    <m/>
    <m/>
    <s v="Articles"/>
    <s v="https://www.cra.wallonie.be/fr/the-buprestid-agrilus-sinuatus-ol-confirmed-pest-in-pear-orchards-2004"/>
    <n v="2004"/>
    <n v="1"/>
    <s v="Fassotte C."/>
    <s v="CRA-W"/>
    <m/>
    <s v="CRA-W"/>
    <s v="Lateur M., Villette I., Cors R."/>
    <x v="1"/>
    <s v="Poiriers"/>
    <s v="CRA-W"/>
    <m/>
  </r>
  <r>
    <n v="292"/>
    <x v="19"/>
    <x v="72"/>
    <x v="216"/>
    <s v="Quelles ressources fourragères pour améliorer mon autonomie alimentaire ?"/>
    <m/>
    <s v="Dresser une typologie des ressources fourragères autoproduites dans les conditions de l’agriculture biologique en Région wallonne."/>
    <s v="Projet"/>
    <s v="https://www.cra.wallonie.be/fr/la-recherche-en-agriculture-biologique-au-cra-w"/>
    <n v="2015"/>
    <n v="5"/>
    <s v="Faux A. M."/>
    <s v="CRA-W"/>
    <s v="a.faux@cra.wallonie.be"/>
    <s v="CRA-W"/>
    <s v="Decruyenaere V."/>
    <x v="0"/>
    <s v="Fourage"/>
    <s v="CRA-W"/>
    <m/>
  </r>
  <r>
    <n v="293"/>
    <x v="19"/>
    <x v="72"/>
    <x v="216"/>
    <s v="Quels itinéraires techniques pour améliorer mon autonomie alimentaire ?"/>
    <m/>
    <s v="Caractériser le niveau d’autonomie alimentaire atteint par des fermes d’élevage bovin biologique, et ses relations avec les performances animales et économiques"/>
    <s v="Projet"/>
    <s v="https://www.cra.wallonie.be/fr/la-recherche-en-agriculture-biologique-au-cra-w"/>
    <n v="2015"/>
    <n v="5"/>
    <s v="Faux A. M."/>
    <s v="CRA-W"/>
    <s v="a.faux@cra.wallonie.be"/>
    <s v="CRA-W"/>
    <s v="-"/>
    <x v="0"/>
    <s v="Fourage"/>
    <s v="CRA-W"/>
    <m/>
  </r>
  <r>
    <n v="294"/>
    <x v="2"/>
    <x v="115"/>
    <x v="204"/>
    <s v="Évaluation du potentiel des variétés d’épeautre en agriculture biologique"/>
    <m/>
    <s v="Implantation de plusieurs sites expérimentaux sur des parcelles bio. Evaluation des caractéristiques agronomiques, du potentiel de rendement et de la qualité technologique des variétés. Classement des variétés et recommandations à destination des agriculteurs"/>
    <s v="Projet"/>
    <s v="https://www.cra.wallonie.be/fr/la-recherche-en-agriculture-biologique-au-cra-w"/>
    <n v="2015"/>
    <n v="5"/>
    <s v="Faux A. M."/>
    <s v="CRA-W"/>
    <s v="a.faux@cra.wallonie.be"/>
    <s v="CRA-W, Carah asbl, CPL Végémar"/>
    <s v="Abras M."/>
    <x v="0"/>
    <s v="Céréales"/>
    <s v="CRA-W"/>
    <m/>
  </r>
  <r>
    <n v="295"/>
    <x v="2"/>
    <x v="115"/>
    <x v="204"/>
    <s v="Évaluation du potentiel des variétés de froment en agriculture biologique"/>
    <m/>
    <s v="Implantation de plusieurs sites expérimentaux sur des parcelles bio. Évaluation des caractéristiques agronomiques, du potentiel de rendement et de la qualité technologique des variétés. Classement des variétés et recommandations en fonction de l’espèce "/>
    <s v="Projet"/>
    <s v="https://www.cra.wallonie.be/fr/la-recherche-en-agriculture-biologique-au-cra-w"/>
    <n v="2015"/>
    <n v="5"/>
    <s v="Faux A. M."/>
    <s v="CRA-W"/>
    <s v="a.faux@cra.wallonie.be"/>
    <s v="CRA-W, Carah asbl, CPL Végémar"/>
    <s v="Abras M."/>
    <x v="0"/>
    <s v="Céréales"/>
    <s v="CRA-W"/>
    <m/>
  </r>
  <r>
    <n v="296"/>
    <x v="2"/>
    <x v="115"/>
    <x v="204"/>
    <s v="Évaluation du potentiel des variétés de triticale en agriculture biologique"/>
    <m/>
    <s v="Implantation de plusieurs sites expérimentaux sur des parcelles bio. Évaluation des caractéristiques agronomiques, du potentiel de rendement et de la qualité technologique des variétés. Classement des variétés et recommandations à destination des agriculteurs."/>
    <s v="Projet"/>
    <s v="https://www.cra.wallonie.be/fr/la-recherche-en-agriculture-biologique-au-cra-w"/>
    <n v="2015"/>
    <n v="5"/>
    <s v="Faux A. M."/>
    <s v="CRA-W"/>
    <s v="a.faux@cra.wallonie.be"/>
    <s v="CRA-W, Carah asbl, CPL Végémar"/>
    <s v="Abras M."/>
    <x v="0"/>
    <s v="Céréales"/>
    <s v="CRA-W"/>
    <m/>
  </r>
  <r>
    <n v="297"/>
    <x v="6"/>
    <x v="120"/>
    <x v="3"/>
    <s v="Variétés de froment en agriculture biologique - Livre Blanc Céréales 2020"/>
    <m/>
    <s v="Etude comparatives des essai variétal Froment - Triticale -Epeautre"/>
    <s v="Rapports"/>
    <s v="https://www.livre-blanc-cereales.be/wp-content/uploads/2020/09/9-LBsept20-Vari%C3%A9t%C3%A9s-froment-AB-Vari%C3%A9t%C3%A9s-%C3%A9peautre-et-triticale.pdf"/>
    <n v="2020"/>
    <n v="1"/>
    <s v="Faux A. M."/>
    <s v="CRA-W"/>
    <s v="a.faux@cra.wallonie.be"/>
    <s v="CRA-W, CPL Végémar, Carah asbl"/>
    <s v="Legrand J., Stalport A., Mahieu O., Godin B., Sinnaeve G."/>
    <x v="21"/>
    <s v="Céréales"/>
    <s v="Livre Blanc 2020"/>
    <m/>
  </r>
  <r>
    <n v="298"/>
    <x v="9"/>
    <x v="110"/>
    <x v="218"/>
    <s v="Plan d’accompagnement des apiculteurs wallons face aux nouveaux défis de leur secteur"/>
    <m/>
    <m/>
    <s v="Projet"/>
    <s v="https://www.cari.be/medias/abcie_articles/163_aide.pdf"/>
    <n v="2009"/>
    <n v="4"/>
    <s v="Fayet A."/>
    <s v="CARI asbl"/>
    <m/>
    <m/>
    <s v="Baudouin J., Beulens A., Bruneau E., Bryon F., Dinsart J., Hautier L., Illing I., Kottgen D., Remy J. M., Roberti Ph. A., Strebelle J. L., Wautier Y."/>
    <x v="35"/>
    <m/>
    <s v="CARI"/>
    <s v="2948, D32-0041, "/>
  </r>
  <r>
    <n v="299"/>
    <x v="9"/>
    <x v="110"/>
    <x v="218"/>
    <s v="valorisation du  patrimoine apicole wallon "/>
    <m/>
    <m/>
    <s v="Projet"/>
    <s v="https://www.cari.be/medias/abcie_articles/163_aide.pdf"/>
    <n v="2013"/>
    <n v="2"/>
    <s v="Fayet A."/>
    <s v="CARI asbl"/>
    <m/>
    <m/>
    <m/>
    <x v="1"/>
    <m/>
    <m/>
    <s v="D32-0151"/>
  </r>
  <r>
    <n v="300"/>
    <x v="3"/>
    <x v="13"/>
    <x v="219"/>
    <s v="Requasud - réseau de laboratoires wallons"/>
    <s v="REQUASUD asbl"/>
    <s v="Mettre à disposition des agriculteurs, des producteurs artisanaux et des Petites et Moyennes Entreprises des secteurs agricole et agro-alimentaire, un service d’analyses et de conseils adaptés, fiables, rapides, performants et à la pointe du progrès scientifique en la matière - Répondre à la mise en place, au développement et à l’évolution de politiques concernant la qualité des produits agricoles et agro-alimentaires, la mise aux normes des différents acteurs du secteur, la gestion durable des sols agricoles, en accord avec les exigences de protection de l’environnement."/>
    <s v="Projet"/>
    <s v="https://www.requasud.be/presentation/"/>
    <n v="1989"/>
    <m/>
    <s v="Ferber F."/>
    <s v="CRA-W"/>
    <s v="f.ferber@cra.wallonie.be"/>
    <s v="CRA-W, Université Catholique de Louvain, Gembloux Agro Bio-Tech - Université de Liège"/>
    <s v="Reuter V., Godrie T., Ramampandrison B., Pitchugina E., Tuyls J., Cugnon T., Mariage C., Abdelmassih M., Minet O., Decruyenaere V."/>
    <x v="21"/>
    <m/>
    <s v="REQUASUD"/>
    <m/>
  </r>
  <r>
    <n v="301"/>
    <x v="6"/>
    <x v="68"/>
    <x v="220"/>
    <s v="Développement de nouvelles méthodes pour le contrôle de qualité et sécurité de céréales"/>
    <s v="AdhocCerealControl"/>
    <m/>
    <s v="Projet"/>
    <s v="https://www.frs-fnrs.be/docs/Inst_soeurs_Resultats_Appels_2014.pdf"/>
    <n v="2014"/>
    <m/>
    <s v="Fernandez Pierna J. A."/>
    <s v="CRA-W"/>
    <s v="j.fernandez@cra.wallonie.be"/>
    <s v="CRA-W, Université de Stellenbosch"/>
    <s v="Dardenne P., Jmaes Williams P."/>
    <x v="36"/>
    <s v="Céréales"/>
    <s v="FRS - FNRS"/>
    <m/>
  </r>
  <r>
    <n v="302"/>
    <x v="6"/>
    <x v="13"/>
    <x v="135"/>
    <s v="Chemometrics in NIR Hyperspectral Imaging : Theory and Applications in the Agricultural Crops and Products Sector"/>
    <m/>
    <m/>
    <s v="Livres / Manuels"/>
    <s v="https://www.cra.wallonie.be/en/chemometrics-in-nir-hyperspectral-imaging-theory-and-applications-in-the-agricultural-crops-and-products-sector-1"/>
    <n v="2020"/>
    <n v="1"/>
    <s v="Fernandez Pierna J. A."/>
    <s v="CRA-W"/>
    <s v="j.fernandez@cra.wallonie.be"/>
    <s v="CRA-W"/>
    <s v=" Vermeulen P., Eylenbosch D., Burger J., Bodson B., Dardenne P., Baeten V."/>
    <x v="1"/>
    <m/>
    <s v="CRA-W"/>
    <m/>
  </r>
  <r>
    <n v="303"/>
    <x v="6"/>
    <x v="13"/>
    <x v="135"/>
    <s v="Les méthodes chimiométriques locales, une solution pour les &quot;BIG DATA NIR&quot;"/>
    <m/>
    <m/>
    <s v="Articles"/>
    <s v="https://www.cra.wallonie.be/en/les-methodes-chimiometriques-locales-une-solution-pour-les-big-data-nir-2019"/>
    <n v="2019"/>
    <n v="1"/>
    <s v="Fernandez Pierna J. A."/>
    <s v="CRA-W"/>
    <s v="j.fernandez@cra.wallonie.be"/>
    <s v="CRA-W"/>
    <s v="-"/>
    <x v="1"/>
    <m/>
    <s v="CRA-W"/>
    <m/>
  </r>
  <r>
    <n v="304"/>
    <x v="6"/>
    <x v="13"/>
    <x v="135"/>
    <s v="Local based chemometric methods as a solution for the &quot;BIG NIR DATA&quot;"/>
    <m/>
    <m/>
    <s v="Articles"/>
    <s v="https://www.cra.wallonie.be/en/local-based-chemometric-methods-as-a-solution-for-the-big-nir-data-2019"/>
    <n v="2019"/>
    <n v="1"/>
    <s v="Fernandez Pierna J. A."/>
    <s v="CRA-W"/>
    <s v="j.fernandez@cra.wallonie.be"/>
    <s v="CRA-W"/>
    <s v="-"/>
    <x v="1"/>
    <m/>
    <s v="CRA-W"/>
    <m/>
  </r>
  <r>
    <n v="305"/>
    <x v="6"/>
    <x v="13"/>
    <x v="135"/>
    <s v="NIR based technological innovation for assessing the quality and authentification of agricultural and food productions"/>
    <m/>
    <m/>
    <s v="Actes de colloques"/>
    <s v="https://www.cra.wallonie.be/en/nir-based-technological-innovation-for-assessing-the-quality-and-authentification-of-agricultural-and-food-productions-2018"/>
    <n v="2018"/>
    <n v="1"/>
    <s v="Fernandez Pierna J. A."/>
    <s v="CRA-W"/>
    <s v="j.fernandez@cra.wallonie.be"/>
    <s v="CRA-W"/>
    <s v="Vermeulen P., Lecler B., Minet O., Chamberland N., Pissard A., Baeten V."/>
    <x v="1"/>
    <m/>
    <s v="CRA-W"/>
    <m/>
  </r>
  <r>
    <n v="306"/>
    <x v="10"/>
    <x v="42"/>
    <x v="221"/>
    <s v="Projet ImagingLab"/>
    <s v="ImagingLab"/>
    <s v="Développement de solutions analytiques basées sur l'imagerie proche infrarouge hyperspectrale pour les secteurs agricole et alimentaire"/>
    <s v="Projet - Articles"/>
    <s v="https://www.cra.wallonie.be/fr/imaginglab"/>
    <n v="2010"/>
    <n v="1"/>
    <s v="Fernandez Pierna J. A."/>
    <s v="CRA-W"/>
    <s v="j.fernandez@cra.wallonie.be"/>
    <s v="CRA-W,  Université Catholique de Louvain, Université de Liège, Gembloux Agro Bio-Tech - Université de Liège"/>
    <s v="Vermeulen P."/>
    <x v="1"/>
    <m/>
    <s v="CRA-W"/>
    <m/>
  </r>
  <r>
    <n v="307"/>
    <x v="1"/>
    <x v="72"/>
    <x v="222"/>
    <s v="Organic farmers’ reality to manage functional agrobiodiversity in European organic apple orchards."/>
    <m/>
    <m/>
    <s v="Actes de colloques"/>
    <s v="https://www.cra.wallonie.be/fr/organic-farmers-reality-to-manage-functional-agrobiodiversity-in-european-organic-apple-orchards-2016"/>
    <n v="2016"/>
    <n v="1"/>
    <s v="Fernique S."/>
    <s v="INRA-Fr"/>
    <s v="spenvern@paca.inra.fr"/>
    <s v="CRA-W, INRA - Fr, UCPH - Dk, GRAB - Fr, Inhort - Pl, JKI - De, LPPRC - lv, Institut de recherche de l'agriculture biologique FiBL, SLU - Se, LAIM - It"/>
    <s v="Penvern S., Cardona A., Ahrenfeldt E., Grébeau D., Jamar L., Kruzynska D., Matray S., Ozolina-Pole L., Ralle B., Sigsgaard L., Steinemann B., wiergiel W., Telfser J., Warlop F., Herz A."/>
    <x v="1"/>
    <s v="Pommiers"/>
    <s v="CRA-W"/>
    <m/>
  </r>
  <r>
    <n v="308"/>
    <x v="0"/>
    <x v="25"/>
    <x v="223"/>
    <s v="Benzène résiduel Associé aux Sites issus de l’Industrie Charbonnière"/>
    <s v="BASiLIC"/>
    <s v="Détermination de la dangerosité réelle du benzène associé aux remblais miniers charbonneux en Région wallonne"/>
    <s v="Projet"/>
    <s v="https://www.issep.be/wp-content/uploads/Projet-Basilic.pdf"/>
    <m/>
    <n v="1"/>
    <s v="Foucart H."/>
    <s v="ISSeP"/>
    <s v="h.foucart@issep.be"/>
    <s v="SPW - ARNE, SPW - TLPE"/>
    <s v="Lambert C."/>
    <x v="10"/>
    <m/>
    <s v="ISSep"/>
    <m/>
  </r>
  <r>
    <n v="309"/>
    <x v="2"/>
    <x v="53"/>
    <x v="224"/>
    <s v="Vade Mecum : désherbage de la luzerne"/>
    <m/>
    <s v="Eviter le désherbage de la luzerne - salisement , désherbage mécanique, désherbage chimique"/>
    <s v="Articles"/>
    <s v="http://www.fourragesmieux.be/Documents_telechargeables/Vade_Mecum_desherbage_luzerne.pdf"/>
    <n v="2015"/>
    <n v="1"/>
    <s v="Fourrages Mieux asbl"/>
    <s v="Fourrages Mieux asbl"/>
    <s v="info@fourragesmieux.be"/>
    <s v="Fourrages Mieux, Agra-Ost asbl"/>
    <m/>
    <x v="37"/>
    <m/>
    <s v="Fourragesmieux"/>
    <m/>
  </r>
  <r>
    <n v="310"/>
    <x v="8"/>
    <x v="25"/>
    <x v="225"/>
    <s v="Proteomics based approach for edible insect fingerprinting in novel food: Differential efficiency according to selected model species"/>
    <m/>
    <s v="The potential use of proteomic analyses to detect four edible insect species namely Tenebrio molitor, Hermetia illucens, Alphitobius diaperinus and Gryllus assimilis in insect commercial flours"/>
    <s v="Articles"/>
    <s v="https://www.cra.wallonie.be/en/proteomics-based-approach-for-edible-insect-fingerprinting-in-novel-food-differential-efficiency-according-to-selected-model-species-2020"/>
    <n v="2020"/>
    <n v="1"/>
    <s v="Francis F."/>
    <s v="CRA-W"/>
    <m/>
    <s v="CRA-W"/>
    <s v=" Mazzucchelli G., Baiwir D., Debode F., Berben G., Megido R. C."/>
    <x v="1"/>
    <m/>
    <s v="CRA-W"/>
    <s v="https://doi.org/10.1016/j.foodcont.2020.107135), 107135"/>
  </r>
  <r>
    <n v="311"/>
    <x v="19"/>
    <x v="85"/>
    <x v="39"/>
    <s v="Bettraves Fourrageres (Demi fourragères ! Demi sucrières!)"/>
    <m/>
    <m/>
    <s v="Articles"/>
    <s v="http://www.fourragesmieux.be/Documents_telechargeables/10_02_04_Frankinet_nutrition.pdf"/>
    <n v="2010"/>
    <n v="1"/>
    <s v="Frankinet A."/>
    <s v="Alfra"/>
    <s v="info@alfra.be"/>
    <s v="Alfra, Fourrages Mieux"/>
    <m/>
    <x v="1"/>
    <s v="betterave"/>
    <s v="Fourragesmieux"/>
    <m/>
  </r>
  <r>
    <n v="312"/>
    <x v="15"/>
    <x v="38"/>
    <x v="226"/>
    <s v="pesticide et métabolites de pesticide dans les eaux souterraines wallonnes : Résultats du projet BIODIEN - BIODIEN projet"/>
    <s v="BIODIEN"/>
    <s v="Protection de la santé publique et de l’environnement"/>
    <s v="Projet - Actes de colloques"/>
    <s v="https://www.issep.be/biodien-2/"/>
    <n v="2017"/>
    <n v="2"/>
    <s v="Frippiat C."/>
    <s v="CRA-W"/>
    <m/>
    <s v="ISSeP (DLA/CCO, DRC/CEX, DLA/CMB), SWDE, CRA-W"/>
    <s v="Nott K., Burlion N., Chalon C., Galloy A., Marneffe Y., Nix P., Carbonnelle P., Ronkart S., Delvaux A., Pigeon O., Rousseau G., Delloye F., Brahy V., Canisius M. F."/>
    <x v="21"/>
    <m/>
    <s v="ISSep"/>
    <m/>
  </r>
  <r>
    <n v="313"/>
    <x v="15"/>
    <x v="44"/>
    <x v="227"/>
    <s v="Perturbateurs endocriniens dans les eaux wallonnes : mise au point des méthodes et premier screening"/>
    <m/>
    <m/>
    <s v="Actes de colloques"/>
    <s v="https://www.cra.wallonie.be/en/perturbateurs-endocriniens-dans-les-eaux-wallonnes-mise-au-point-des-methodes-et-premier-screening-2016"/>
    <n v="2016"/>
    <n v="1"/>
    <s v="Frippiat C."/>
    <s v="CRA-W"/>
    <m/>
    <s v="CRA-W"/>
    <s v="Nott K., Burlion N., Carbonnelle P., Chalon C., Detaille R., Delvaux A., Galloy A., Marneffe Y., Nix P., Pigeon O., Ronkart S., Rousseau G., Delloye F., Brahy V."/>
    <x v="1"/>
    <m/>
    <s v="CRA-W"/>
    <m/>
  </r>
  <r>
    <n v="314"/>
    <x v="15"/>
    <x v="122"/>
    <x v="57"/>
    <s v="Endocrine Disruptors and Other Pollutants of Emerging Concern in Groundwater - Results of a Regional-Scale Survey in Wallonia (Belgium)"/>
    <m/>
    <m/>
    <s v="Actes de colloques"/>
    <s v="https://www.cra.wallonie.be/fr/endocrine-disruptors-and-other-pollutants-of-emerging-concern-in-groundwater-results-of-a-regional-scale-survey-in-wallonia-belgium-2019"/>
    <n v="2019"/>
    <n v="1"/>
    <s v="Frippiat C."/>
    <s v="CRA-W"/>
    <m/>
    <s v="CRA-W"/>
    <s v="Bémelmans S., Carbonnelle P., Delvaux A., Nadin C., Nott K., Pigeon O., Ronkart S., Rousseau G., Brahy V., Delloye F."/>
    <x v="1"/>
    <m/>
    <s v="CRA-W"/>
    <m/>
  </r>
  <r>
    <n v="315"/>
    <x v="15"/>
    <x v="43"/>
    <x v="228"/>
    <s v="GISREAUX - Towards an increased collaboration between public laboratories in the Walloon water sector"/>
    <m/>
    <m/>
    <s v="Actes de colloques"/>
    <s v="https://www.cra.wallonie.be/fr/gisreaux-towards-an-increased-collaboration-between-public-laboratories-in-the-walloon-water-sector-2017"/>
    <n v="2017"/>
    <n v="1"/>
    <s v="Frippiat C."/>
    <s v="CRA-W"/>
    <m/>
    <s v="CRA-W"/>
    <s v="Canisius M. F., Nott K., Ronkart S., Pigeon O., Rousseau G., Ruelle M., Brahy V., Delloye F."/>
    <x v="1"/>
    <m/>
    <s v="CRA-W"/>
    <m/>
  </r>
  <r>
    <n v="316"/>
    <x v="15"/>
    <x v="44"/>
    <x v="229"/>
    <s v="Screening of endocrine disruptors in walloon waters"/>
    <m/>
    <m/>
    <s v="Actes de colloques"/>
    <s v="https://www.cra.wallonie.be/fr/screening-of-endocrine-disruptors-in-walloon-waters-2017"/>
    <n v="2017"/>
    <n v="1"/>
    <s v="Frippiat C."/>
    <s v="CRA-W"/>
    <m/>
    <s v="CRA-W"/>
    <s v="Nott K., Burlion N., Carbonnelle P., Chalon C., Delvaux A., Galloy A., Marneffe Y., Pigeon O., Ronkart S., Rousseau G., Brahy V., Delloye F."/>
    <x v="1"/>
    <m/>
    <s v="CRA-W"/>
    <m/>
  </r>
  <r>
    <n v="317"/>
    <x v="16"/>
    <x v="55"/>
    <x v="230"/>
    <s v="Mesurer pour mieux agir. Changement climatique et agriculture : se poser les bonnes questions."/>
    <m/>
    <m/>
    <s v="Actes de colloques"/>
    <s v="https://www.cra.wallonie.be/en/mesurer-pour-mieux-agir-changement-climatique-et-agriculture-se-poser-les-bonnes-questions-2017"/>
    <n v="2017"/>
    <n v="1"/>
    <s v="Froidmont E."/>
    <s v="CRA-W"/>
    <s v="e.froidmont@cra.wallonie.be"/>
    <s v="CRA-W"/>
    <s v="Dehareng F."/>
    <x v="1"/>
    <m/>
    <s v="CRA-W"/>
    <m/>
  </r>
  <r>
    <n v="318"/>
    <x v="21"/>
    <x v="42"/>
    <x v="231"/>
    <s v="La valorisation des légumineuses ; intérêts en alimentation humaine. Quelle place d'avenir pour les légumineuses en Wallonie ?"/>
    <m/>
    <m/>
    <s v="Actes de colloques"/>
    <s v="https://www.cra.wallonie.be/fr/la-valorisation-des-legumineuses-interets-en-alimentation-humaine-quelle-place-davenir-pour-les-legumineuses-en-wallonie-2016"/>
    <n v="2016"/>
    <n v="1"/>
    <s v="Froidmont E."/>
    <s v="CRA-W"/>
    <s v="e.froidmont@cra.wallonie.be"/>
    <s v="CRA-W"/>
    <s v="Larondelle Y."/>
    <x v="1"/>
    <m/>
    <s v="CRA-W"/>
    <m/>
  </r>
  <r>
    <n v="319"/>
    <x v="8"/>
    <x v="123"/>
    <x v="232"/>
    <s v="Les légumineuses, une question de bon sens."/>
    <m/>
    <s v="Développer des stratégies en matière d’alimentation animale pour satisfaire aux besoins nutritifs et à la santé de l’animal, contrôler l’impact de ces stratégies sur l’environnement et établir leur apport à la qualité nutritionnelle des aliments destinés à la consommation humaine"/>
    <s v="Articles"/>
    <s v="https://www.cra.wallonie.be/fr/les-legumineuses-une-question-de-bon-sens-2016"/>
    <n v="2016"/>
    <n v="1"/>
    <s v="Froidmont E."/>
    <s v="CRA-W"/>
    <s v="e.froidmont@cra.wallonie.be"/>
    <s v="CRA-W"/>
    <s v="-"/>
    <x v="1"/>
    <m/>
    <s v="CRA-W"/>
    <m/>
  </r>
  <r>
    <n v="320"/>
    <x v="20"/>
    <x v="80"/>
    <x v="114"/>
    <s v="Diagnoalternaria"/>
    <s v="Diagnoalternaria"/>
    <s v="Mise au point d’une méthode de diagnostic de l’alternariose sur culture de pommes de terre, par PCR temps réel"/>
    <s v="Projet"/>
    <m/>
    <m/>
    <m/>
    <s v="Gadenne M."/>
    <s v="Carah asbl"/>
    <m/>
    <s v="Carah asbl, HE CONDORCET"/>
    <s v="Lanterbecq D."/>
    <x v="1"/>
    <m/>
    <s v="Agriculture wallonie"/>
    <m/>
  </r>
  <r>
    <n v="321"/>
    <x v="2"/>
    <x v="21"/>
    <x v="233"/>
    <s v="Screening of Apple cultivar for Resistance to European Canker, Neonectria ditissima"/>
    <m/>
    <s v="Study the heritable variation in quatitative resistance by phenotyping sets of cultuvars"/>
    <s v="Livres / Manuels"/>
    <s v="https://www.cra.wallonie.be/fr/screening-of-apple-cultivar-for-resistance-to-european-canker-neonectria-ditissima-2013"/>
    <n v="2013"/>
    <n v="1"/>
    <s v="Gaskava-Gustavsson L."/>
    <s v="CRA-W"/>
    <m/>
    <s v="CRA-W"/>
    <s v="Zborowska A., Sehic J., Rur M., Nybom H., Englund J. E., Lateur M., Van De Weg  E., Holefors A."/>
    <x v="1"/>
    <s v="Pommiers"/>
    <s v="CRA-W"/>
    <m/>
  </r>
  <r>
    <n v="322"/>
    <x v="3"/>
    <x v="113"/>
    <x v="97"/>
    <s v="Promouvoir la santé et la sécurité dans le secteur vert"/>
    <s v="PreventAgri"/>
    <s v="réalisation d’analyses de risques en exploitations ou sur chantiers,_x000a_– aide à la mise en conformité des locaux phytopharmaceutiques,_x000a_– informations techniques en matière de sécurité et hygiène,_x000a_– conférences et animations en écoles d’agriculture et d’horticulture, ..."/>
    <m/>
    <s v="https://secteursverts.be/preventagri-prevention-securite-secteurs-verts/"/>
    <n v="2020"/>
    <n v="3"/>
    <s v="Gastiny F."/>
    <s v="PreventAgri"/>
    <s v="frederic.gastiny@preventagri.be"/>
    <s v="PreventAgri, Mission Wallonne des secteurs verts"/>
    <s v="Julie Dujardin, Johanna Pannetier, Mathieu Decarpentrie et Lory Van Den Berghe."/>
    <x v="21"/>
    <s v="Agriculture, Horticulture, Parc et Jardins"/>
    <s v="PreventAgri"/>
    <s v="D65-7341"/>
  </r>
  <r>
    <n v="323"/>
    <x v="2"/>
    <x v="21"/>
    <x v="234"/>
    <s v="Culture In Vitro"/>
    <s v="CIV"/>
    <s v="Laboratoire de micropropagation et d’assainissement végétal"/>
    <s v="Projet"/>
    <s v="https://www.cra.wallonie.be/fr/civ"/>
    <n v="2017"/>
    <n v="10"/>
    <s v="Geerts P."/>
    <s v="CRA-W"/>
    <s v="p.geerts@cra.wallonie.be"/>
    <s v="CRA-W"/>
    <s v="-"/>
    <x v="1"/>
    <m/>
    <s v="CRA-W"/>
    <m/>
  </r>
  <r>
    <n v="324"/>
    <x v="2"/>
    <x v="21"/>
    <x v="235"/>
    <s v="VitroMis"/>
    <s v="VitroMis"/>
    <s v=" Produire des vitroplants de Miscanthus x giganteus à partir de souches certifiées; Développer des systèmes de production adaptés aux demandes locales"/>
    <s v="Projet"/>
    <s v="https://www.cra.wallonie.be/fr/vitromisc"/>
    <n v="2020"/>
    <n v="2"/>
    <s v="Geerts P."/>
    <s v="CRA-W"/>
    <s v="p.geerts@cra.wallonie.be"/>
    <s v="CRA-W, ValBiom asbl, Belcanthus, Promisc, BeVert, Institute of Plant Genetics - Pl"/>
    <s v="Richet S., Deconinck D., Gauthier Y."/>
    <x v="1"/>
    <s v="Miscanthus x giganteus"/>
    <s v="CRA-W"/>
    <m/>
  </r>
  <r>
    <n v="325"/>
    <x v="6"/>
    <x v="85"/>
    <x v="236"/>
    <s v="Transition vers le Semis Direct sous couvert permanent GIEE Magellan"/>
    <m/>
    <s v="Mieux maitriser les systèmesde semis direct sous couvert et accompagner les agriculteurs, évaluation multi-critères des systèmes de culture en SDCV, acoompagner les agriculteurs intéressés par le SDCV et donner des pistes pour amorcer la conversion"/>
    <s v="Documentaires"/>
    <s v="https://www.youtube.com/watch?v=m-DYrkG7nns&amp;feature=emb_title&amp;ab_channel=GreenotecASBL"/>
    <n v="2015"/>
    <n v="4"/>
    <s v="Geloen M."/>
    <s v="Terres Inovia-Fr"/>
    <m/>
    <s v="Terres Inovia - Fr, GIEE Magellan, Greenotec asbl"/>
    <s v="Vernillat B."/>
    <x v="1"/>
    <m/>
    <s v="Greenotec"/>
    <m/>
  </r>
  <r>
    <n v="326"/>
    <x v="6"/>
    <x v="85"/>
    <x v="237"/>
    <s v="Hortifolies 2020 - Reporté"/>
    <m/>
    <s v="Une organisation de l’ensemble des partenaires du secteur horticole en Wallonie sur le site du CRA-W et du CTH à Gembloux"/>
    <s v="Actes de colloques"/>
    <s v="https://www.cra.wallonie.be/fr/hortifolies-2020?archive=true"/>
    <n v="2020"/>
    <n v="1"/>
    <s v="Geneviève M."/>
    <s v="CRA-W"/>
    <s v="g.minne@cra.wallonie.be"/>
    <s v="CRA-W, CTH"/>
    <s v="-"/>
    <x v="1"/>
    <m/>
    <s v="CRA-W"/>
    <m/>
  </r>
  <r>
    <n v="327"/>
    <x v="10"/>
    <x v="13"/>
    <x v="238"/>
    <s v="Continuous statistical modelling in characterisation of complex hydrocolloid mixtures using near infrared spectroscopy"/>
    <m/>
    <m/>
    <s v="Articles"/>
    <s v="https://www.cra.wallonie.be/en/continuous-statistical-modelling-in-characterisation-of-complex-hydrocolloid-mixtures-using-near-infrared-spectroscopy"/>
    <n v="2020"/>
    <n v="1"/>
    <s v="Georgouli K."/>
    <s v="CRA-W"/>
    <m/>
    <s v="CRA-W"/>
    <s v="Carrasco B., Vincke D., Martinez Del Rincon J., Koidis A., Baeten V., Fernandez Pierna J. A."/>
    <x v="1"/>
    <m/>
    <s v="CRA-W"/>
    <m/>
  </r>
  <r>
    <n v="328"/>
    <x v="8"/>
    <x v="124"/>
    <x v="239"/>
    <s v="Fractionnement et conversion de résidus de céréales et plantes cellulosiques en molécules d'intérêt: tensio-actifs et carboxylates plateforme à moyennes chaînes"/>
    <s v="e-BIO2CHEM"/>
    <s v="Fractionnement et conversion de résidus de céréales et plantes cellulosiques en molécules d'intérêt: tensio-actifs et carboxylates plateforme à moyennes chaînes"/>
    <s v="Projet"/>
    <s v="https://agriculture.wallonie.be/resultat-de-l-appel-recherche-2017?inheritRedirect=true#e-BIO2CHEM"/>
    <n v="2017"/>
    <m/>
    <s v="Gerin P."/>
    <s v="Université Catholique de Louvain"/>
    <m/>
    <s v="Université Catholique de Louvain"/>
    <m/>
    <x v="21"/>
    <s v="Céréales"/>
    <s v="SPW"/>
    <m/>
  </r>
  <r>
    <n v="329"/>
    <x v="2"/>
    <x v="21"/>
    <x v="240"/>
    <s v="An innovative multidisciplinary project to breed high-quality disease resistant apples."/>
    <m/>
    <m/>
    <s v="Actes de colloques"/>
    <s v="https://www.cra.wallonie.be/fr/an-innovative-multidisciplinary-project-to-breed-high-quality-disease-resistant-apples-2003"/>
    <n v="2003"/>
    <n v="1"/>
    <s v="Gianfranceschi L."/>
    <s v="CRA-W"/>
    <m/>
    <s v="CRA-W"/>
    <s v="Soglio V., Sansavini S., Tartarini S., Van de Weg E., Schouten H., Laurens F., Durel C., Gessier C., Patocchi A., Kellerhals M., Seymour G., Evans K., Dunemann F., Lateur M., Antofie A., Tomala K., Gawronska H., Zurawicz E., Korbin M."/>
    <x v="1"/>
    <s v="Pommiers"/>
    <s v="CRA-W"/>
    <m/>
  </r>
  <r>
    <n v="330"/>
    <x v="21"/>
    <x v="113"/>
    <x v="241"/>
    <s v="ALKALPO"/>
    <s v="ALKALPO"/>
    <s v="Evaluer l’exposition des populations à deux molécules glycoalcaloïdes, comprendre davantage les différents facteurs et leurs impact relatifs sur la teneur en glycoalcaloïdes dans les tubercules de pommes de terre"/>
    <s v="Projet"/>
    <s v="http://fiwap.be/documentation/projet-alkalpo/"/>
    <n v="2019"/>
    <n v="1"/>
    <s v="Gilquin J."/>
    <s v="FIWAP asbl"/>
    <m/>
    <m/>
    <s v="-"/>
    <x v="1"/>
    <s v="Pomme de terre"/>
    <s v="FIWAP"/>
    <m/>
  </r>
  <r>
    <n v="331"/>
    <x v="21"/>
    <x v="125"/>
    <x v="242"/>
    <s v="EXposition de la POpulation aux pesticide Environnementaux"/>
    <s v="EXPOPESTEN"/>
    <s v="Evaluer l’exposition des wallons aux pesticide par inhalation, à l’échelle de la Wallonie, Comparer l’exposition environnementale et globale aux pesticide de deux populations d’enfants : une population d’enfants habitant en zone rurale éloignée de zones d’épandages agricoles et une population d’enfants vivant dans une zone géographique soumise à des épandages agricoles fréquents"/>
    <s v="Projet - Actes de colloques"/>
    <s v="https://www.issep.be/expopesten-2/"/>
    <n v="2013"/>
    <n v="5"/>
    <s v="Giusti A."/>
    <s v="ISSeP"/>
    <s v="s.remy@issep.be"/>
    <s v="Cellule Environnement - Santé - ISSeP, Cellule de Chimie Organique - ISSeP, Cellule Qualité de l’Air - ISSeP, CRA-W, CORDER asbl, Université de Liège, Université de Gent, Université Catholique de Louvain, SPW Agriculture ressource naturelle et Environnement, AWAC, VITO, LNE - Vlanderen"/>
    <s v="Champon L., Remy S., Galloy A., Gérard G., Veschkens M., Delvaux A., Pigeon O., Janssens L.,Charlier C., Pirard C., Spanoghe P., Van Maele-Fabry G., Maes E., Heilier J-F., Brouhon J-M., Schoeters G., Teughels C., Olivier Cappellen O., Giusti A., Maassen V., Mahiat S."/>
    <x v="10"/>
    <m/>
    <s v="ISSep"/>
    <s v="-"/>
  </r>
  <r>
    <n v="332"/>
    <x v="15"/>
    <x v="100"/>
    <x v="163"/>
    <s v="Evolution of ambient air concentrations of 46 pesticide in Wallonia, Belgium in summer 2015"/>
    <m/>
    <m/>
    <s v="Actes de colloques"/>
    <s v="https://www.cra.wallonie.be/fr/evolution-of-ambient-air-concentrations-of-46-pesticide-in-wallonia-belgium-in-summer-2015-2017"/>
    <n v="2017"/>
    <n v="1"/>
    <s v="Giusti A."/>
    <s v="ISSeP"/>
    <m/>
    <s v="CRA-W"/>
    <s v="Galloy A., Gérard G., Pigeon O., Delvaux A., Remy S."/>
    <x v="1"/>
    <m/>
    <s v="CRA-W"/>
    <m/>
  </r>
  <r>
    <n v="333"/>
    <x v="19"/>
    <x v="126"/>
    <x v="243"/>
    <s v="Risques environnementaux et intérêts agronomiques de l’implantation de cultures de légumes après prairie permanente - PGDA III"/>
    <m/>
    <m/>
    <s v="Projet"/>
    <s v="https://www.cra.wallonie.be/fr/la-recherche-en-agriculture-biologique-au-cra-w"/>
    <n v="2015"/>
    <n v="5"/>
    <s v="Godden B."/>
    <s v="CRA-W"/>
    <s v="b.godden@cra.wallonie.be"/>
    <s v="CRA-W"/>
    <s v="Hardy B."/>
    <x v="0"/>
    <m/>
    <s v="CRA-W"/>
    <m/>
  </r>
  <r>
    <n v="334"/>
    <x v="0"/>
    <x v="0"/>
    <x v="244"/>
    <s v="fertilisation des céréales en agriculture biologique - 2015"/>
    <m/>
    <s v="Estimation du niveau de fertilité de sols, caractérisation d'engrais organiques du commerce et évaluation de leurs potentiel de minéralisation, essai de ces engrais au champ et évaluation économique"/>
    <s v="Projet"/>
    <s v="https://www.cra.wallonie.be/fr/la-recherche-en-agriculture-biologique-au-cra-w"/>
    <n v="2015"/>
    <n v="5"/>
    <s v="Godden B."/>
    <s v="CRA-W"/>
    <s v="b.godden@cra.wallonie.be"/>
    <s v="CRA-W"/>
    <s v="Abras M., Huyghebaert B."/>
    <x v="0"/>
    <s v="Céréales"/>
    <s v="CRA-W"/>
    <m/>
  </r>
  <r>
    <n v="335"/>
    <x v="0"/>
    <x v="0"/>
    <x v="244"/>
    <s v="Gestion d’une interculture longue avant légume (céleri rave) et comparaison d’engrais organiques"/>
    <m/>
    <s v="Améliorer la fertilité et fournir de l'azote aux légumes qui suivent"/>
    <s v="Projet"/>
    <s v="https://www.cra.wallonie.be/fr/la-recherche-en-agriculture-biologique-au-cra-w"/>
    <n v="2015"/>
    <n v="5"/>
    <s v="Godden B."/>
    <s v="CRA-W"/>
    <s v="b.godden@cra.wallonie.be"/>
    <s v="CRA-W"/>
    <s v="-"/>
    <x v="0"/>
    <m/>
    <s v="CRA-W"/>
    <m/>
  </r>
  <r>
    <n v="336"/>
    <x v="0"/>
    <x v="0"/>
    <x v="245"/>
    <s v="Gestion de la fertilité des sols et des matières organiques, une question centrale en agriculture biologique"/>
    <m/>
    <s v="La réalisation d'un socle de connaissance, basé à la fois sur une bibliographie scientifique et technique, et appuyée par des résultats collectés depuis les années 1980"/>
    <s v="Projet"/>
    <s v="https://www.cra.wallonie.be/fr/la-recherche-en-agriculture-biologique-au-cra-w"/>
    <n v="2015"/>
    <n v="5"/>
    <s v="Godden B."/>
    <s v="CRA-W"/>
    <s v="b.godden@cra.wallonie.be"/>
    <s v="CRA-W"/>
    <s v="-"/>
    <x v="0"/>
    <m/>
    <s v="CRA-W"/>
    <m/>
  </r>
  <r>
    <n v="337"/>
    <x v="0"/>
    <x v="127"/>
    <x v="246"/>
    <s v="Statut organique et potentiel de minéralisation du carbone et de l’azote des sols en agriculture biologique"/>
    <m/>
    <s v="Etablir un référentiel pour l’AB en région wallonne pour les variables d’intérêt"/>
    <s v="Projet"/>
    <s v="https://www.cra.wallonie.be/fr/la-recherche-en-agriculture-biologique-au-cra-w"/>
    <n v="2015"/>
    <n v="5"/>
    <s v="Godden B."/>
    <s v="CRA-W"/>
    <s v="b.godden@cra.wallonie.be"/>
    <s v="CRA-W"/>
    <s v="Hrady B."/>
    <x v="0"/>
    <m/>
    <s v="CRA-W"/>
    <m/>
  </r>
  <r>
    <n v="338"/>
    <x v="0"/>
    <x v="128"/>
    <x v="247"/>
    <s v="Comment apprécier et améliorer la fertilité de nos terres et jardins en bio"/>
    <m/>
    <m/>
    <s v="Actes de colloques"/>
    <s v="https://www.cra.wallonie.be/fr/comment-apprecier-et-ameliorer-la-fertilite-de-nos-terres-et-jardins-en-bio-2015"/>
    <n v="2015"/>
    <n v="1"/>
    <s v="Godden B."/>
    <s v="CRA-W"/>
    <s v="b.godden@cra.wallonie.be"/>
    <s v="CRA-W"/>
    <s v="Jamar L., Rondia A."/>
    <x v="1"/>
    <m/>
    <s v="CRA-W"/>
    <m/>
  </r>
  <r>
    <n v="339"/>
    <x v="6"/>
    <x v="4"/>
    <x v="248"/>
    <s v="Valorisation des froments et épeautres 2020 - Livre Blanc Céréales 2020"/>
    <m/>
    <m/>
    <s v="Rapports"/>
    <s v="https://www.livre-blanc-cereales.be/wp-content/uploads/2020/09/10-LBsept20-Valorisation-des-froments-2020.pdf"/>
    <n v="2020"/>
    <n v="1"/>
    <s v="Godin B."/>
    <s v="CRA-W"/>
    <s v="b.godin@cra.wallonie.be"/>
    <s v="CRA-W, REQUASUD asbl, SoCoPro asbl, Gembloux Agro Bio-Tech - Université de Liège, Province de Hainaut, Carah asbl, Province de Liège - Agriculture, CPL Végémar"/>
    <s v="Sinnaeve G., Chandelier A., Lateur M., Jacquemin G., Meza R., Eylenbosch D., Blanchard R., Meurs R., Bodson B."/>
    <x v="1"/>
    <s v="Céréales"/>
    <s v="Livre Blanc 2020"/>
    <m/>
  </r>
  <r>
    <n v="340"/>
    <x v="8"/>
    <x v="13"/>
    <x v="206"/>
    <s v="Chemical composition change in cellulosic biomasses after their torrefaction"/>
    <m/>
    <s v="to assess the content change of the main chemical components induced by torrefaction in cellulosic biomasses"/>
    <s v="Actes de colloques"/>
    <s v="https://www.cra.wallonie.be/en/chemical-composition-change-in-cellulosic-biomasses-after-their-torrefaction-2020"/>
    <n v="2020"/>
    <n v="1"/>
    <s v="Godin B."/>
    <s v="CRA-W"/>
    <s v="b.godin@cra.wallonie.be"/>
    <s v="CRA-W"/>
    <s v="Masy T., Hecq O., Agneessens R., Delcarte J."/>
    <x v="1"/>
    <m/>
    <s v="CRA-W"/>
    <m/>
  </r>
  <r>
    <n v="341"/>
    <x v="8"/>
    <x v="1"/>
    <x v="249"/>
    <s v="De l’orge brassicole pour du micromaltage en Wallonie"/>
    <m/>
    <m/>
    <s v="Articles"/>
    <s v="https://www.cra.wallonie.be/en/de-lorge-brassicole-pour-du-micromaltage-en-wallonie-2017"/>
    <n v="2017"/>
    <n v="1"/>
    <s v="Godin B."/>
    <s v="CRA-W"/>
    <s v="b.godin@cra.wallonie.be"/>
    <s v="CRA-W"/>
    <s v="Louppe H., Gofflot S., Winandy S."/>
    <x v="1"/>
    <s v="Céréales"/>
    <s v="CRA-W"/>
    <m/>
  </r>
  <r>
    <n v="342"/>
    <x v="8"/>
    <x v="13"/>
    <x v="250"/>
    <s v="Improved sugar yields from biomass sorghum feedstocks: comparing low-lignin mutants and pretreatment chemistries"/>
    <m/>
    <m/>
    <s v="Articles"/>
    <s v="https://www.cra.wallonie.be/en/improved-sugar-yields-from-biomass-sorghum-feedstocks-comparing-low-lignin-mutants-and-pretreatment-chemistries-2016"/>
    <n v="2016"/>
    <n v="1"/>
    <s v="Godin B."/>
    <s v="CRA-W"/>
    <s v="b.godin@cra.wallonie.be"/>
    <s v="CRA-W"/>
    <s v="Nagle N., Sattler S., Agneessens R., Delcarte J., Wolfrum E."/>
    <x v="1"/>
    <m/>
    <s v="CRA-W"/>
    <m/>
  </r>
  <r>
    <n v="343"/>
    <x v="6"/>
    <x v="13"/>
    <x v="251"/>
    <s v="Le Rapid Visco Analyzer comme outil de prédiction de la qualité brassicole des orges et du malt"/>
    <m/>
    <s v="développement de filières d'orges brassicoles locales pour la production de malt et bières artisanales"/>
    <s v="Articles"/>
    <s v="https://www.cra.wallonie.be/en/le-rapid-visco-analyzer-comme-outil-de-prediction-de-la-qualite-brassicole-des-orges-et-du-malt-2020"/>
    <n v="2020"/>
    <n v="1"/>
    <s v="Godin B."/>
    <s v="CRA-W"/>
    <s v="b.godin@cra.wallonie.be"/>
    <s v="CRA-W"/>
    <s v="De Smedt C., Deneyer V., Pietercelie A., Sinnaeve G."/>
    <x v="1"/>
    <s v="Céréales"/>
    <s v="CRA-W"/>
    <m/>
  </r>
  <r>
    <n v="344"/>
    <x v="6"/>
    <x v="13"/>
    <x v="251"/>
    <s v="Lignin in plant biomasses: comparative metrological assessment of the detergent fiber and the insoluble dietary fiber methods"/>
    <m/>
    <m/>
    <s v="Articles"/>
    <s v="https://www.cra.wallonie.be/en/lignin-in-plant-biomasses-comparative-metrological-assessment-of-the-detergent-fiber-and-the-insoluble-dietary-fiber-methods-2015"/>
    <n v="2015"/>
    <n v="1"/>
    <s v="Godin B."/>
    <s v="CRA-W"/>
    <s v="b.godin@cra.wallonie.be"/>
    <s v="CRA-W"/>
    <s v="Agneessens R., Gerin P., Delcarte J."/>
    <x v="1"/>
    <m/>
    <s v="CRA-W"/>
    <s v="DOI 10.1007/s10570-015-0656-5"/>
  </r>
  <r>
    <n v="345"/>
    <x v="8"/>
    <x v="13"/>
    <x v="206"/>
    <s v="Modification of the chemical composition in cellulosic biomasses induced by torrefaction"/>
    <m/>
    <s v="The objective of our study is to assess the content change of the main chemical components induced by torrefaction in cellulosic biomasses "/>
    <s v="Actes de colloques"/>
    <s v="https://www.cra.wallonie.be/en/modification-of-the-chemical-composition-in-cellulosic-biomasses-induced-by-torrefaction-2018"/>
    <n v="2018"/>
    <n v="1"/>
    <s v="Godin B."/>
    <s v="CRA-W"/>
    <s v="b.godin@cra.wallonie.be"/>
    <s v="CRA-W"/>
    <s v="Hecq O., Agneessens R., Delcarte J."/>
    <x v="1"/>
    <m/>
    <s v="CRA-W"/>
    <m/>
  </r>
  <r>
    <n v="346"/>
    <x v="10"/>
    <x v="13"/>
    <x v="252"/>
    <s v="Prediction of chemical characteristics of fibrous plant biomasses by their near infrared spectrum: comparing local versus partial least square models and cross-validation versus independent validations"/>
    <m/>
    <m/>
    <s v="Actes de colloques"/>
    <s v="https://www.cra.wallonie.be/en/prediction-of-chemical-characteristics-of-fibrous-plant-biomasses-by-their-near-infrared-spectrum-comparing-local-versus-partial-least-square-models-and-cross-validation-versus-independent-validations-2015"/>
    <n v="2015"/>
    <n v="1"/>
    <s v="Godin B."/>
    <s v="CRA-W"/>
    <s v="b.godin@cra.wallonie.be"/>
    <s v="CRA-W"/>
    <s v="Agneessens R., Delcarte J., Dardenne P."/>
    <x v="1"/>
    <m/>
    <s v="CRA-W"/>
    <m/>
  </r>
  <r>
    <n v="347"/>
    <x v="10"/>
    <x v="13"/>
    <x v="252"/>
    <s v="Prediction of chemical characteristics of fibrous plant biomasses from their near infrared spectrum: comparing local versus partial least square models and cross-validation versus independent validations"/>
    <m/>
    <m/>
    <s v="Articles"/>
    <s v="https://www.cra.wallonie.be/en/prediction-of-chemical-characteristics-of-fibrous-plant-biomasses-from-their-near-infrared-spectrum-comparing-local-versus-partial-least-square-models-and-cross-validation-versus-independent-validations-2015"/>
    <n v="2015"/>
    <n v="1"/>
    <s v="Godin B."/>
    <s v="CRA-W"/>
    <s v="b.godin@cra.wallonie.be"/>
    <s v="CRA-W"/>
    <s v="Agneessens R., Delcarte J., Dardenne P. "/>
    <x v="1"/>
    <m/>
    <s v="CRA-W"/>
    <s v="_x0009_http://dx.doi.org/10.1255/jnirs.1138"/>
  </r>
  <r>
    <n v="348"/>
    <x v="6"/>
    <x v="13"/>
    <x v="206"/>
    <s v="Reactivity of glucan and xylan in brewer’s spent grain: Comparing of dilute alkaline versus liquid hot water pretreatment"/>
    <m/>
    <s v="To produce biofuels from cellulosic biomass in an economically efficient way"/>
    <s v="Actes de colloques"/>
    <s v="https://www.cra.wallonie.be/en/reactivity-of-glucan-and-xylan-in-brewers-spent-grain-comparing-of-dilute-alkaline-versus-liquid-hot-water-pretreatment-2020"/>
    <n v="2020"/>
    <n v="1"/>
    <s v="Godin B."/>
    <s v="CRA-W"/>
    <s v="b.godin@cra.wallonie.be"/>
    <s v="CRA-W"/>
    <s v="Henry G., Masy T., Nicolay T., Wobiwo F., Gerin P., Delcarte J."/>
    <x v="1"/>
    <m/>
    <s v="CRA-W"/>
    <m/>
  </r>
  <r>
    <n v="349"/>
    <x v="6"/>
    <x v="13"/>
    <x v="206"/>
    <s v="Reactivity of glucan and xylan in corn stover: Effect of pelleting and deacetylation on dilute acid pretreatment"/>
    <m/>
    <m/>
    <s v="Actes de colloques"/>
    <s v="https://www.cra.wallonie.be/en/reactivity-of-glucan-and-xylan-in-corn-stover-effect-of-pelleting-and-deacetylation-on-dilute-acid-pretreatment-2016"/>
    <n v="2016"/>
    <n v="1"/>
    <s v="Godin B."/>
    <s v="CRA-W"/>
    <s v="b.godin@cra.wallonie.be"/>
    <s v="CRA-W"/>
    <s v="Nagle N., Delcarte J., Wolfrum E."/>
    <x v="1"/>
    <s v="Maïs"/>
    <s v="CRA-W"/>
    <m/>
  </r>
  <r>
    <n v="350"/>
    <x v="6"/>
    <x v="13"/>
    <x v="253"/>
    <s v="Reactivity of glucan and xylan in sorghum feedstocks: Comparing wild versus reduced lignin content lines and dilute versus deacetylation followed by diluted acid pretreatment"/>
    <m/>
    <m/>
    <s v="Actes de colloques"/>
    <s v="https://www.cra.wallonie.be/en/reactivity-of-glucan-and-xylan-in-sorghum-feedstocks-comparing-wild-versus-reduced-lignin-content-lines-and-dilute-versus-deacetylation-followed-by-diluted-acid-pretreatment-2016"/>
    <n v="2016"/>
    <n v="1"/>
    <s v="Godin B."/>
    <s v="CRA-W"/>
    <s v="b.godin@cra.wallonie.be"/>
    <s v="CRA-W"/>
    <s v="Nagle N., Sattler S., Agneessens R., Delcarte J., Wolfrum E."/>
    <x v="1"/>
    <m/>
    <s v="CRA-W"/>
    <m/>
  </r>
  <r>
    <n v="351"/>
    <x v="2"/>
    <x v="129"/>
    <x v="254"/>
    <s v="Le houblon et sa culture Partie 1"/>
    <m/>
    <m/>
    <s v="Articles"/>
    <s v="https://www.cra.wallonie.be/fr/le-houblon-et-sa-culture-partie-1-2017"/>
    <n v="2017"/>
    <n v="1"/>
    <s v="Godin B."/>
    <s v="CRA-W"/>
    <s v="b.godin@cra.wallonie.be"/>
    <s v="CRA-W"/>
    <s v="Louppe H., Steyer S., Winandy S. "/>
    <x v="1"/>
    <s v="Houblon"/>
    <s v="CRA-W"/>
    <m/>
  </r>
  <r>
    <n v="352"/>
    <x v="6"/>
    <x v="129"/>
    <x v="255"/>
    <s v="Le houblon et sa culture Partie 2"/>
    <m/>
    <m/>
    <s v="Articles"/>
    <s v="https://www.cra.wallonie.be/fr/le-houblon-et-sa-culture-partie-2-2017"/>
    <n v="2017"/>
    <n v="1"/>
    <s v="Godin B."/>
    <s v="CRA-W"/>
    <s v="b.godin@cra.wallonie.be"/>
    <s v="CRA-W"/>
    <s v="Louppe H., Steyer S., Winandy S. "/>
    <x v="1"/>
    <s v="Houblon"/>
    <s v="CRA-W"/>
    <m/>
  </r>
  <r>
    <n v="353"/>
    <x v="8"/>
    <x v="60"/>
    <x v="256"/>
    <s v="Biochemical methane potential prediction of plant biomasses: comparing chemical composition versus near infrared methods and linear versus non-linear models"/>
    <s v="https://www.sciencedirect.com/science/article/abs/pii/S0960852414015478"/>
    <s v="Evaluer la fiabilité de différents modèles pour prédire le potentiel biochimique du méthane de diverses biomasses végétales"/>
    <s v="Articles"/>
    <s v="https://www.sciencedirect.com/science/article/abs/pii/S0960852414015478"/>
    <n v="2015"/>
    <n v="1"/>
    <s v="Godin B."/>
    <s v="CRA-W"/>
    <s v="b.godin@cra.wallonie.be"/>
    <s v="CRA-W"/>
    <s v="Agneessens R., Gerin P., Dardenne P., Delfosse P., Delcarte J."/>
    <x v="1"/>
    <m/>
    <s v="CRA-W"/>
    <s v="http://dx.doi.org/10.1016/j.biortech.2014.10.115"/>
  </r>
  <r>
    <n v="354"/>
    <x v="8"/>
    <x v="130"/>
    <x v="257"/>
    <s v="Valorisation des céréales produites en Wallonie pour les filières de transformation wallonnes (ValCerWal)"/>
    <s v="ValCerWal"/>
    <s v="Permettre une meilleure valorisation des céréales (froment, épeautre, blé dur et orge brassicole) wallonnes, à savoir, faire d’avantage correspondre les attentes de l’industrie et des transformateurs en circuit-court (panifiable, pâtes alimentaires, brasserie), basés sur des critères objectifs de qualité des céréales produites en Wallonie."/>
    <s v="Projet"/>
    <s v="https://www.cra.wallonie.be/fr/valcerwal"/>
    <n v="2022"/>
    <m/>
    <s v="Godin B."/>
    <s v="CRA-W"/>
    <s v="b.godin@cra.wallonie.be"/>
    <s v="CePiCOP, SoCoPro"/>
    <s v="Gofflot S., Vermeulen P."/>
    <x v="38"/>
    <s v="Céréales"/>
    <s v="CRA-W"/>
    <m/>
  </r>
  <r>
    <n v="355"/>
    <x v="14"/>
    <x v="27"/>
    <x v="105"/>
    <s v="First report of Thrips setosus in Belgium"/>
    <m/>
    <m/>
    <s v="Articles"/>
    <s v="https://www.cra.wallonie.be/fr/first-report-of-thrips-setosus-in-belgium-2019"/>
    <n v="2019"/>
    <n v="1"/>
    <s v="Goedefroit T."/>
    <s v="CRA-W"/>
    <m/>
    <s v="CRA-W"/>
    <s v="Bonte J., Reybroeck E., Bosmans L., San Martin G., Witters J."/>
    <x v="1"/>
    <m/>
    <s v="CRA-W"/>
    <m/>
  </r>
  <r>
    <n v="356"/>
    <x v="6"/>
    <x v="60"/>
    <x v="258"/>
    <s v="TowardS an operaTionAl nitRoGen recommendation in potATo based on sEntinel-2"/>
    <s v="Stargate"/>
    <s v="To develop a methodology to determine the in-season potato nitrogen status using satellite images "/>
    <s v="Projet"/>
    <s v="https://www.cra.wallonie.be/en/stargate"/>
    <n v="2020"/>
    <n v="1"/>
    <s v="Goffart D."/>
    <s v="CRA-W"/>
    <s v="d.goffart@cra.wallonie.be"/>
    <s v="CRA-W"/>
    <s v="Goffart J., Curnel Y., Planchon V., Ben Abdallah F., Raspini L."/>
    <x v="8"/>
    <s v="Pomme de terre"/>
    <s v="CRA-W"/>
    <m/>
  </r>
  <r>
    <n v="357"/>
    <x v="6"/>
    <x v="60"/>
    <x v="259"/>
    <s v="UAV borne spectrometers for high resolution soil and crop monitoring"/>
    <s v="UAVSoil"/>
    <s v="Optimisation de la gestion agricole à l’échelle de la parcelle par l’utilisation d’images issues de capteurs embarqués sur drone pour caractériser l’hétérogénéité de la culture et du sol"/>
    <s v="Projet"/>
    <s v="https://www.cra.wallonie.be/fr/uavsoil"/>
    <n v="2017"/>
    <n v="3"/>
    <s v="Goffart D."/>
    <s v="CRA-W"/>
    <s v="d.goffart@cra.wallonie.be"/>
    <s v="CRA-W, Université Catholique de Louvain, Helmholtz-Zentrum Potsdam Deutsches GeoForschungsZentrum"/>
    <s v="Van Wesemael B., Chabrillat S., Curnel Y., Planchon V.,  Limbourg Q., Raspini L."/>
    <x v="8"/>
    <m/>
    <s v="CRA-W"/>
    <m/>
  </r>
  <r>
    <n v="358"/>
    <x v="6"/>
    <x v="131"/>
    <x v="260"/>
    <s v="Belgian collaborative agriculture monitoring at parcel level for sustainable cropping systems - 2015"/>
    <s v="BELCAM"/>
    <s v="utiliser les données satellitaires pour faire des observations et des conseils à l'échelle de la parcelle"/>
    <s v="Projet - Actes de colloques"/>
    <s v="http://belcam.info/"/>
    <n v="2015"/>
    <n v="1"/>
    <s v="Goffart D."/>
    <s v="CRA-W"/>
    <s v="d.goffart@cra.wallonie.be"/>
    <s v="Université Catholique de Louvain, CRA-W, INRA - fr, Université de Liège, VITO, Cadco asbl, Carah asbl, FIWAP, Province Antwerpen, Inagro, Landbouwcentrum Granen Vlaanderen-LCG, Interprovinciaal proefcentrum voor de aardappelteelt - PCA, CIPF asbl, REQUASUD asbl"/>
    <s v="Curnel Y., Planchon V., Defourny P., Delloye C., Leonard A., Hamid Sallah A., Wellens J., Tychon B., Baret F., Gobin A., Piccard I. "/>
    <x v="1"/>
    <m/>
    <s v="CRA-W"/>
    <m/>
  </r>
  <r>
    <n v="359"/>
    <x v="2"/>
    <x v="21"/>
    <x v="261"/>
    <s v="Diversification variétale en pommes de terre en région wallonne. Synthèse de 2 années d'expérimentation à Ath, Gembloux et Libramont"/>
    <m/>
    <m/>
    <s v="Articles"/>
    <s v="https://www.cra.wallonie.be/fr/diversification-varietale-en-pommes-de-terre-en-region-wallonne-synthese-de-2-annees-dexperimentation-a-ath-gembloux-et-libramont-2009"/>
    <n v="2009"/>
    <n v="1"/>
    <s v="Goffart J."/>
    <s v="CRA-W"/>
    <s v="j.goffart@cra.wallonie.be"/>
    <s v="CRA-W"/>
    <s v="Soete A., Lebrun P. "/>
    <x v="1"/>
    <s v="Pomme de terre"/>
    <s v="CRA-W"/>
    <m/>
  </r>
  <r>
    <n v="360"/>
    <x v="9"/>
    <x v="132"/>
    <x v="108"/>
    <s v="EcotoxforIPM"/>
    <s v="EcotoxforIPM"/>
    <s v="Evaluer l'impact des produits de protection des plantes sur les principales espèces d'arthropodes utiles jouant un rôle dans le contrôle des ravageurs des cultures en région wallonne"/>
    <s v="Projet"/>
    <s v="https://www.cra.wallonie.be/fr/ecotoxforipm"/>
    <n v="1994"/>
    <n v="1"/>
    <s v="Goffart J."/>
    <s v="CRA-W"/>
    <s v="j.goffart@cra.wallonie.be"/>
    <s v="CRA-W"/>
    <s v="Pigeon O., Jansen J-P."/>
    <x v="1"/>
    <m/>
    <s v="CRA-W"/>
    <m/>
  </r>
  <r>
    <n v="361"/>
    <x v="6"/>
    <x v="133"/>
    <x v="262"/>
    <s v="Improved potato monitoring in Belgium using remote sensing and crop growth modelling"/>
    <s v="iPot"/>
    <m/>
    <s v="Actes de colloques"/>
    <s v="https://www.cra.wallonie.be/fr/the-ipot-project-improved-potato-monitoring-in-belgium-using-remote-sensing-and-crop-growth-modelling-2015"/>
    <n v="2015"/>
    <n v="1"/>
    <s v="Goffart J."/>
    <s v="CRA-W"/>
    <s v="j.goffart@cra.wallonie.be"/>
    <s v="CRA-W"/>
    <s v="Curnel Y., Planchon V., Piccard I., Nackearts K., Gobin A., Wellens J., Tychon B., Cattoor N., Cools R."/>
    <x v="1"/>
    <s v="Pomme de terre"/>
    <s v="CRA-W"/>
    <m/>
  </r>
  <r>
    <n v="362"/>
    <x v="8"/>
    <x v="134"/>
    <x v="263"/>
    <s v="Développement transfrontalier de matériaux composites polymère-fibres naturelles. Prise en compte des aspects émissifs et sensoriels"/>
    <s v="COMPOSENS"/>
    <s v="Développement transfrontalier de matériaux composites polymère-fibres naturelles"/>
    <s v="Projet"/>
    <s v="http://composens.eu/"/>
    <n v="2016"/>
    <n v="4"/>
    <s v="Goffin B."/>
    <s v="Certech"/>
    <s v="benedicte.goffin@certech.be"/>
    <s v="Certech, Gembloux Agro Bio-Tech - Université de Liège, ValBiom asbl, INRAE UMR FARE - Fr, CRITT MDTS - Fr imt Lille Douai - Fr, Armines - Fr"/>
    <s v="Lemaitre P., Demeyer M., Cauwe B., Boudifa M., Auzene D., Lacrampe M. F., Berthelin C., Beaugrand J., _x000a_Kurek B., Berzin F., Richel A., Morin S., Groignet R.  "/>
    <x v="39"/>
    <m/>
    <s v="EU"/>
    <m/>
  </r>
  <r>
    <n v="363"/>
    <x v="6"/>
    <x v="135"/>
    <x v="264"/>
    <s v="STARTECH: Innover pour revaloriser la filière céréalière wallonne"/>
    <s v="Startech"/>
    <s v="Travailler à la mise en place d’une filière locale  de  production  d’ingrédients  céréaliers,  à  destination  des  industries agroalimentaires, sous forme de farines fonctionnelles"/>
    <s v="Projet"/>
    <s v="https://www.wagralim.be/nos-projets-innovation/startech/"/>
    <m/>
    <m/>
    <s v="Gofflot S."/>
    <s v="CRA-W"/>
    <s v="s.gofflot@cra.wallonie.be"/>
    <s v="CRA-W, Walagri, Gembloux Agro Bio-Tech - Université de Liège, Les Moulins de Statte, Belourthe et Dumoulin"/>
    <s v="Bera F., "/>
    <x v="33"/>
    <s v="Céréales"/>
    <s v="Agriculture wallonie"/>
    <m/>
  </r>
  <r>
    <n v="364"/>
    <x v="6"/>
    <x v="60"/>
    <x v="265"/>
    <s v="Nous avons testé pour vous l'Amylab FN de Chopin technologies."/>
    <m/>
    <m/>
    <s v="Articles"/>
    <s v="https://www.cra.wallonie.be/en/nous-avons-teste-pour-vous-lamylab-fn-de-chopin-technologies-2018"/>
    <n v="2018"/>
    <n v="1"/>
    <s v="Gofflot S."/>
    <s v="CRA-W"/>
    <s v="s.gofflot@cra.wallonie.be"/>
    <s v="CRA-W"/>
    <s v="Sinnaeve G. "/>
    <x v="1"/>
    <s v="Céréales"/>
    <s v="CRA-W"/>
    <m/>
  </r>
  <r>
    <n v="365"/>
    <x v="10"/>
    <x v="60"/>
    <x v="132"/>
    <s v="Using response surface methodology as a tool for process optimization with the open-source software R: Subcritical water pretreatment of wheat straw"/>
    <m/>
    <m/>
    <s v="Actes de colloques"/>
    <s v="https://www.cra.wallonie.be/en/using-response-surface-methodology-as-a-tool-for-process-optimization-with-the-open-source-software-r-subcritical-water-pretreatment-of-wheat-straw-2016"/>
    <n v="2016"/>
    <n v="1"/>
    <s v="Gofflot S."/>
    <s v="CRA-W"/>
    <s v="s.gofflot@cra.wallonie.be"/>
    <s v="CRA-W"/>
    <s v="Godin B., Goffin I., Nyssen N., Delcarte J., Sinnaeve G."/>
    <x v="1"/>
    <s v="Céréales"/>
    <s v="CRA-W"/>
    <m/>
  </r>
  <r>
    <n v="366"/>
    <x v="11"/>
    <x v="136"/>
    <x v="266"/>
    <s v="Capteur CO2"/>
    <s v="Capteur CO2"/>
    <s v="Réaliser des mesures scientifiques de la qualité de l’air intérieur dans les écoles inscrites. "/>
    <s v="Projet"/>
    <s v="https://www.issep.be/capteur-co2/"/>
    <n v="2020"/>
    <n v="3"/>
    <s v="Gohy M."/>
    <s v="ISSeP"/>
    <s v="capteurco2@issep.be"/>
    <s v="ISSeP, Hypothèse asbl, AWAC, SPW, Cabinet du Ministre de l'environnement"/>
    <s v="Daro S., Sleypenn S., Detier M., "/>
    <x v="40"/>
    <m/>
    <s v="ISSep"/>
    <m/>
  </r>
  <r>
    <n v="367"/>
    <x v="2"/>
    <x v="137"/>
    <x v="267"/>
    <s v="Production de biomasse"/>
    <m/>
    <s v="La réduction de consommation d'énergie fossile"/>
    <s v="Projet"/>
    <s v="https://valbiomag.labiomasseenwallonie.be/news/analyse-la-production-de-biomasse-vegetale-dans-une-europe-en-transition"/>
    <n v="2019"/>
    <m/>
    <s v="Gossiaux L."/>
    <s v="ValBiom asbl"/>
    <s v="l.gossiaux@valbiom.be"/>
    <s v="ValBiom asbl, Gembloux Agro Bio-Tech - Université de Liège, atrasol, ville de Charleroi, Université de Franche-Comté"/>
    <s v="Evlard A., Borsus W., Chalot M., Durant E., Lechat J., Handerek D., Moreaux S., "/>
    <x v="41"/>
    <m/>
    <s v="Valbiom"/>
    <m/>
  </r>
  <r>
    <n v="368"/>
    <x v="9"/>
    <x v="131"/>
    <x v="268"/>
    <s v="Honey bee colony winter loss rates for 35 countries participating in the COLOSS survey for winter 2018–2019, and the effects of a new queen on the risk of colony winter loss"/>
    <m/>
    <m/>
    <s v="Articles"/>
    <s v="https://www.cra.wallonie.be/fr/honey-bee-colony-winter-loss-rates-for-35-countries-participating-in-the-coloss-survey-for-winter-20182019-and-the-effects-of-a-new-queen-on-the-risk-of-colony-winter-loss"/>
    <n v="2020"/>
    <n v="1"/>
    <s v="Gray A."/>
    <s v="CRA-W"/>
    <m/>
    <s v="CRA-W"/>
    <s v="Adjlane N., Arab A., Ballis A., Brusbardis V., Charrière J. D., Chlebo R., Coffey M. F., Cornelissen B., Amaro da Costa C., Dahle B., Danihlík J., Dražić M. M., Evans G., Fedoriak M., Forsythe I., Gajda A., de Graaf D. C., Gregorc A., Ilieva I., Johannesen J., Kauko L., Kristiansen P., Martikkala M., Martín-Hernández R., Medina-Flores C. A., Mutinelli F., Patalano S., Raudmets A., San Martin G., Soroker V., Stevanovic J., Uzunov A., Vejsnaes F., Williams A., Zammit-Mangion M., Brodschneider R., San Martin G."/>
    <x v="1"/>
    <m/>
    <s v="CRA-W"/>
    <m/>
  </r>
  <r>
    <n v="369"/>
    <x v="5"/>
    <x v="129"/>
    <x v="269"/>
    <s v="Enquête sur l'utilisation réelle des pesticide"/>
    <m/>
    <s v="Déterminer si les pratiques liées à l’agriculture de conservation sont favorables à l’environnement, au niveau de l’utilisation des produits phytos."/>
    <s v="Rapports"/>
    <s v="http://www.greenotec.be/pages/etudes/enquete-sur-l-utilisation-reelle-des-pesticide.html"/>
    <n v="2017"/>
    <n v="2"/>
    <s v="Greenotec asbl"/>
    <s v="Greenotec asbl"/>
    <m/>
    <s v="Greenotec asbl"/>
    <s v="Madec M., Constance R., Aminot Q."/>
    <x v="1"/>
    <m/>
    <s v="Greenotec"/>
    <m/>
  </r>
  <r>
    <n v="370"/>
    <x v="3"/>
    <x v="13"/>
    <x v="270"/>
    <s v="Services opérationnels au Collèges des Producteurs"/>
    <s v="SoCoPro"/>
    <s v="Assurer une représentativité des dynamiques en alimentation durable"/>
    <s v="ASBL"/>
    <s v="https://socopro-asbl.be/"/>
    <n v="2014"/>
    <m/>
    <s v="Grosjean E."/>
    <s v="Collège des Producteurs"/>
    <s v="emmanuel.grosjean@collegedesproducteurs.b"/>
    <s v="SoCoPro asbl, Manger Demain"/>
    <m/>
    <x v="1"/>
    <m/>
    <s v="SoCoPro"/>
    <m/>
  </r>
  <r>
    <n v="371"/>
    <x v="6"/>
    <x v="138"/>
    <x v="271"/>
    <s v="Local anomaly detection and quantitative analysis of contaminants in soybean meal using near infrared imaging: The example of nonprotein nitrogen"/>
    <m/>
    <m/>
    <s v="Articles"/>
    <s v="https://www.cra.wallonie.be/en/local-anomaly-detection-and-quantitative-analysis-of-contaminants-in-soybean-meal-using-near-infrared-imaging-the-example-of-nonprotein-nitrogen"/>
    <n v="2020"/>
    <n v="1"/>
    <s v="Guanghui S."/>
    <s v="CRA-W"/>
    <m/>
    <s v="CRA-W"/>
    <s v="Fernandez Pierna J. A., Baeten V., Cao Y., Han L., Yang Z."/>
    <x v="1"/>
    <m/>
    <s v="CRA-W"/>
    <s v="https://doi.org/10.1016/j.saa.2019.117494 1386-1425"/>
  </r>
  <r>
    <n v="372"/>
    <x v="19"/>
    <x v="47"/>
    <x v="249"/>
    <s v="Pour une meilleure gestion des coûts de production en Agriculture Biologique"/>
    <s v="TresoGest"/>
    <s v="Mise à disposition d'un outil d’aide à la gestion financière des fermes pour fédérer les agriculteurs et partager l’innovation en agriculture bio."/>
    <s v="Projet - Articles"/>
    <s v="https://www.cra.wallonie.be/fr/tresogest"/>
    <n v="2016"/>
    <n v="4"/>
    <s v="Guillaume M."/>
    <s v="CRA-W"/>
    <s v="m.guillaume@cra.wallonie.be"/>
    <s v="Biowallonie asbl, UNAB, CETA bio, AWE, ILVO, CRA-W"/>
    <s v="-"/>
    <x v="42"/>
    <m/>
    <s v="CRA-W"/>
    <m/>
  </r>
  <r>
    <n v="373"/>
    <x v="4"/>
    <x v="139"/>
    <x v="35"/>
    <s v="An experimental hut evaluation of Olyset Plus, a long-lasting insecticidal net treated with a mixture of permethrin and piperonyl butoxide, against Anopheles fluviatilis in Odisha State, India"/>
    <m/>
    <m/>
    <s v="Articles"/>
    <s v="https://www.cra.wallonie.be/en/an-experimental-hut-evaluation-of-olyset-plus-a-long-lasting-insecticidal-net-treated-with-a-mixture-of-permethrin-and-piperonyl-butoxide-against-anopheles-fluviatilis-in-odisha-state-india-2016"/>
    <n v="2016"/>
    <n v="1"/>
    <s v="Gunasekaran K. S."/>
    <s v="CRA-W"/>
    <m/>
    <s v="CRA-W"/>
    <s v="Sahu S., Vijayakumar T. S., Yadav R., Subramanian S., Pigeon O., Jambulingam P."/>
    <x v="1"/>
    <m/>
    <s v="CRA-W"/>
    <m/>
  </r>
  <r>
    <n v="374"/>
    <x v="10"/>
    <x v="83"/>
    <x v="272"/>
    <s v="plate forme Wal-ES. Les services écosystémiques des prairies - 2019"/>
    <s v="TransStat"/>
    <s v="Proposer une plateforme pour pouvoir comparer les données transfrontalières."/>
    <s v="Projet"/>
    <s v="https://www.issep.be/wp-content/uploads/Projet-TransStat.pdf"/>
    <n v="2019"/>
    <n v="2"/>
    <s v="Habran S."/>
    <s v="ISSeP"/>
    <s v="s.habran@issep.be"/>
    <s v="Provinciebestuur West-Vlaanderen, Département du Nord (CG59), Région Hauts-de - France, IWEPS"/>
    <m/>
    <x v="43"/>
    <m/>
    <s v="ISSep"/>
    <m/>
  </r>
  <r>
    <n v="375"/>
    <x v="21"/>
    <x v="45"/>
    <x v="273"/>
    <s v="Etude des Liens Environnement Santé"/>
    <s v="ELENSA"/>
    <s v="Investiguer les disparités spatiales de certaines pathologies potentiellement liées à l’exposition aux PPP agricoles via des études écologiques géographiques"/>
    <s v="Projet"/>
    <s v="https://www.issep.be/wp-content/uploads/Projet-ELENSA.pdf"/>
    <n v="2019"/>
    <n v="3"/>
    <s v="Habran S."/>
    <s v="ISSeP"/>
    <s v="s.habran@issep.be"/>
    <s v="ISSeP, SPW Agriculture ressource naturelle et Environnement, Université de Lille, Sciensano, AVIQ"/>
    <s v="Remy S."/>
    <x v="44"/>
    <m/>
    <s v="ISSep"/>
    <m/>
  </r>
  <r>
    <n v="376"/>
    <x v="5"/>
    <x v="45"/>
    <x v="97"/>
    <s v="Développement d’un Système d’Information Géographique en Environnement-Santé"/>
    <s v="SIGENSA"/>
    <s v="Identifier des zones de vigilance environnementale et sanitaire en Wallonie."/>
    <s v="Projet"/>
    <s v="https://www.issep.be/wp-content/uploads/Projet-SIGENSA.pdf"/>
    <m/>
    <s v="pérenne"/>
    <s v="Habran S."/>
    <s v="ISSeP"/>
    <s v="s.habran@issep.be"/>
    <s v="SPW Agriculture ressource naturelle et Environnement, AWAC , AVIQ"/>
    <s v="Remy S."/>
    <x v="12"/>
    <m/>
    <s v="ISSep"/>
    <m/>
  </r>
  <r>
    <n v="377"/>
    <x v="15"/>
    <x v="38"/>
    <x v="227"/>
    <s v="Caractérisation géologique et hydrogéologique au droit de différents captages faisant l'objet de la cellule de diagnostic &quot;pesticide-captages&quot;"/>
    <m/>
    <m/>
    <s v="Projet"/>
    <s v="https://researchportal.unamur.be/fr/projects/caract%C3%A9risation-g%C3%A9ologique-et-hydrog%C3%A9ologique-au-droit-de-diff%C3%A9re"/>
    <n v="2012"/>
    <d v="2021-02-01T00:00:00"/>
    <s v="Hallet V."/>
    <s v="Université de Namur"/>
    <s v="vincent.hallet@ulb.be"/>
    <s v="Université de Namur"/>
    <m/>
    <x v="1"/>
    <m/>
    <m/>
    <m/>
  </r>
  <r>
    <n v="378"/>
    <x v="15"/>
    <x v="106"/>
    <x v="274"/>
    <s v="Réduction des contaminations des eaux souterraines et des capatages en particulier par les pesticide (cellule d'intervention)"/>
    <m/>
    <m/>
    <s v="Projet - Articles"/>
    <s v="https://researchportal.unamur.be/fr/projects/geological-and-hydrogeological-characterization-of-well-fields-th"/>
    <n v="2007"/>
    <m/>
    <s v="Hallet V."/>
    <s v="Université de Namur"/>
    <s v="vincent.hallet@unamur.be"/>
    <s v="Université de Namur"/>
    <s v="Capette L., Sorel A."/>
    <x v="1"/>
    <m/>
    <s v="Université de Namur"/>
    <m/>
  </r>
  <r>
    <n v="379"/>
    <x v="15"/>
    <x v="38"/>
    <x v="227"/>
    <s v="Caractérisation du contexte géologique et hydrogéologique au droit de différents captages dans le cadre d'une réduction des contaminations des eaux souterraines par les pesticide (Etude de faisabilité)"/>
    <m/>
    <m/>
    <s v="Projet"/>
    <s v="https://researchportal.unamur.be/fr/projects/hydrogeological-and-geological-caraterisation-around-well-field-c"/>
    <n v="2007"/>
    <n v="1"/>
    <s v="Hallet V."/>
    <s v="Université de Namur"/>
    <s v="vincent.hallet@ulb.be"/>
    <s v="Université de Namur"/>
    <s v="Sorel A."/>
    <x v="1"/>
    <m/>
    <m/>
    <m/>
  </r>
  <r>
    <n v="380"/>
    <x v="6"/>
    <x v="83"/>
    <x v="275"/>
    <s v="Exploitation des données de télédétection (satellitaires et aéroportées) dans le cadre de la mise à jour de l’inventaire des sites à réaménager"/>
    <s v="SAR"/>
    <s v="améliorer l'attractivité du tissu local et régional en redynamisant certains quartiers"/>
    <s v="Projet"/>
    <s v="https://www.issep.be/wp-content/uploads/Projet-SAR.pdf"/>
    <m/>
    <m/>
    <s v="Hallot E."/>
    <s v="ISSeP"/>
    <s v="e.hallot@issep.be"/>
    <s v="DAO - SPW, Cellule Géodonnées et Télédétection, Cellule Déchets &amp; Sites à risques - ISSeP"/>
    <m/>
    <x v="45"/>
    <m/>
    <s v="ISSep"/>
    <m/>
  </r>
  <r>
    <n v="381"/>
    <x v="15"/>
    <x v="24"/>
    <x v="276"/>
    <s v="Programme d’Appui au Développement de l’Irrigation au Burkina Faso"/>
    <s v="PADI"/>
    <s v="Programme d’Appui au Développement de l’Irrigation au Burkina Faso"/>
    <s v="Projet"/>
    <s v="https://www.issep.be/wp-content/uploads/Projet-PADI.pdf"/>
    <n v="2011"/>
    <n v="11"/>
    <s v="Hallot E."/>
    <s v="ISSeP"/>
    <s v="e.hallot@issep.be"/>
    <s v="SPW Agriculture ressource naturelle et Environnement, DEMNA - SPW, EED - Argenco - Université de Liège, MAAH (Burkina Faso)"/>
    <m/>
    <x v="46"/>
    <m/>
    <s v="ISSep"/>
    <m/>
  </r>
  <r>
    <n v="382"/>
    <x v="4"/>
    <x v="77"/>
    <x v="241"/>
    <s v="Une nouvelle technologie de protection durable des arbres contre les insectes ravageurs : l’injection directe d’huiles essentielles"/>
    <s v="TREE-INJECTION"/>
    <s v="La création d’une nouvelle méthode de protection des arbres contre les insectes ravageurs"/>
    <s v="Projet"/>
    <s v="https://agriculture.wallonie.be/resultat-de-l-appel-recherche-2017"/>
    <n v="2017"/>
    <m/>
    <s v="Hance T."/>
    <s v="Université Catholique de Louvain"/>
    <m/>
    <s v="Université Catholique de Louvain"/>
    <m/>
    <x v="16"/>
    <s v="Pommiers et Poiriers"/>
    <s v="SPW"/>
    <m/>
  </r>
  <r>
    <n v="383"/>
    <x v="11"/>
    <x v="73"/>
    <x v="97"/>
    <s v="Outils transfrontaliers pour une gestion harmonisée de la qualité de l’air"/>
    <s v="TransfAIR"/>
    <s v="Elaborer des outils pour une information et une communication harmonisée vers les populations, Fournir une information compréhensible par tous, Susciter l’action et la réaction des citoyens dans le sens d’une amélioration de la qualité de l’air"/>
    <s v="Projet"/>
    <s v="https://www.issep.be/wp-content/uploads/Projet-TransfAIR.pdf"/>
    <n v="2019"/>
    <n v="2"/>
    <s v="Haouche L."/>
    <s v="ISSeP"/>
    <s v="l.haouche@issep.be"/>
    <s v="ISSeP, Atmo, AWAC, irCELine, Bruxelles environnement, EuroMétropole, SPW"/>
    <m/>
    <x v="47"/>
    <m/>
    <s v="ISSep"/>
    <m/>
  </r>
  <r>
    <n v="384"/>
    <x v="6"/>
    <x v="83"/>
    <x v="277"/>
    <s v="Nouvelles ressources transfrontalières :vers une validation de scénario de valorisation de sédiments et autres matériaux"/>
    <s v="VALSE"/>
    <s v="Démonstration de la faisabilité de la réutilisation de matières et des bénéfices de l'économie circulaire."/>
    <s v="Projet"/>
    <s v="https://www.issep.be/wp-content/uploads/Projet-Valse.pdf"/>
    <n v="2016"/>
    <n v="4"/>
    <s v="Haouche L."/>
    <s v="ISSeP"/>
    <s v="l.haouche@issep.be"/>
    <s v="ISSeP, INERIS, brgm, VITO, ARMINS, CTP, SPW, vnf, Vlaanderen, SEDISOL, Université de Lille, IMT Lille Douai"/>
    <m/>
    <x v="47"/>
    <m/>
    <s v="ISSep"/>
    <m/>
  </r>
  <r>
    <n v="385"/>
    <x v="15"/>
    <x v="140"/>
    <x v="158"/>
    <s v="Gestion Durable des Sédiments Transfrontaliers"/>
    <s v="GeDSeT "/>
    <s v="Développer d’un outil d’aide à la décision à destination des gestionnaires des sédiments de voies d’eau"/>
    <s v="Projet"/>
    <s v="https://www.issep.be/gedset/"/>
    <n v="2008"/>
    <n v="5"/>
    <s v="Haouche L."/>
    <s v="ISSeP"/>
    <s v="claire.alary@mines-douai.fr"/>
    <s v=" ISSeP, CTP, EMD, BRGM, INERIS"/>
    <s v="Alary C., Mossmann R. J., Bréquel H., Gaucher R."/>
    <x v="48"/>
    <m/>
    <s v="ISSep"/>
    <m/>
  </r>
  <r>
    <n v="386"/>
    <x v="0"/>
    <x v="42"/>
    <x v="278"/>
    <s v="Amélioration transfrontalière de la prévention et de la gestion des risques du sous-sol engendrés par les terrains sous-cavés"/>
    <s v="RISSC"/>
    <s v="amélioration et la mise à disposition d’outils en matière de sécurité, d’aménagement du territoire, tant en prévention qu'en gestion d'incidents"/>
    <s v="Projet"/>
    <s v="https://www.issep.be/wp-content/uploads/Projet-RISSC.pdf"/>
    <n v="2018"/>
    <n v="2"/>
    <s v="Haouche L."/>
    <s v="ISSeP"/>
    <s v="l.haouche@issep.be"/>
    <s v="Université de Mons, INERIS, Cerema Université de Lille, acm, SPW"/>
    <s v="Kheffi A."/>
    <x v="48"/>
    <m/>
    <s v="ISSep"/>
    <m/>
  </r>
  <r>
    <n v="387"/>
    <x v="6"/>
    <x v="141"/>
    <x v="279"/>
    <s v="Comment les pratiques agricoles influencent-elles la mycorhization du froment ? -  Projet MicroSoilSystem"/>
    <m/>
    <s v="Dégager les facteurs agronomiques favorables et défavorables à la mycorhization. "/>
    <s v="Projet"/>
    <s v="https://www.cra.wallonie.be/fr/la-recherche-en-agriculture-biologique-au-cra-w"/>
    <n v="2015"/>
    <n v="5"/>
    <s v="Hardy B."/>
    <s v="CRA-W"/>
    <s v="b.hardy@cra.wallonie.be"/>
    <s v="CRA-W"/>
    <s v="Morelle M., Huyghebaert B."/>
    <x v="0"/>
    <s v="Céréales"/>
    <s v="CRA-W"/>
    <m/>
  </r>
  <r>
    <n v="388"/>
    <x v="0"/>
    <x v="47"/>
    <x v="280"/>
    <s v="Suivi à long terme de la fertilité des sols des plateformes d’essai en agriculture biologique "/>
    <m/>
    <s v="Evaluer les effets de pratiques de gestion différenciées sur la fertilité des sols en termes de qualité physicochimique, de teneur en matière organique, de biodiversité et d’état sanitaire"/>
    <s v="Projet"/>
    <s v="https://www.cra.wallonie.be/fr/la-recherche-en-agriculture-biologique-au-cra-w"/>
    <n v="2015"/>
    <n v="5"/>
    <s v="Hardy B."/>
    <s v="CRA-W"/>
    <s v="b.hardy@cra.wallonie.be"/>
    <s v="CRA-W"/>
    <s v="-"/>
    <x v="0"/>
    <m/>
    <s v="CRA-W"/>
    <m/>
  </r>
  <r>
    <n v="389"/>
    <x v="0"/>
    <x v="0"/>
    <x v="281"/>
    <s v="Suivi du statut et du potentiel de fourniture en azote pour des situations de référence en AB"/>
    <m/>
    <s v="Suiver la fertilité azotée pour des cultures de céréales, de légumes et de pommiers"/>
    <s v="Projet"/>
    <s v="https://www.cra.wallonie.be/fr/la-recherche-en-agriculture-biologique-au-cra-w"/>
    <n v="2015"/>
    <n v="5"/>
    <s v="Hardy B."/>
    <s v="CRA-W"/>
    <s v="b.hardy@cra.wallonie.be"/>
    <s v="CRA-W"/>
    <s v="Godden B., Abras M."/>
    <x v="0"/>
    <s v="CéréaleS et Pommiers"/>
    <s v="CRA-W"/>
    <m/>
  </r>
  <r>
    <n v="390"/>
    <x v="22"/>
    <x v="142"/>
    <x v="237"/>
    <s v="Cultures maraîchères après destruction de prairies permanentes : rappel de la législation et bonnes pratiques agronomiques"/>
    <m/>
    <m/>
    <s v="Actes de colloques"/>
    <s v="https://www.cra.wallonie.be/fr/cultures-maraicheres-apres-destruction-de-prairies-permanentes-rappel-de-la-legislation-et-bonnes-pratiques-agronomiques-2018"/>
    <n v="2018"/>
    <n v="1"/>
    <s v="Hardy B."/>
    <s v="CRA-W"/>
    <s v="b.hardy@cra.wallonie.be"/>
    <s v="CRA-W"/>
    <s v="Godden B."/>
    <x v="1"/>
    <m/>
    <s v="CRA-W"/>
    <m/>
  </r>
  <r>
    <n v="391"/>
    <x v="19"/>
    <x v="143"/>
    <x v="237"/>
    <s v="Cultures maraîchères après destruction de prairies permanentes: risques environnementaux et intérêts agronomiques"/>
    <m/>
    <m/>
    <s v="Articles"/>
    <s v="https://www.cra.wallonie.be/fr/cultures-maraicheres-apres-destruction-de-prairies-permanentes-risques-environnementaux-et-interets-agronomiques-2018"/>
    <n v="2018"/>
    <n v="1"/>
    <s v="Hardy B."/>
    <s v="CRA-W"/>
    <s v="b.hardy@cra.wallonie.be"/>
    <s v="CRA-W"/>
    <s v="Jamar L., Godden B."/>
    <x v="1"/>
    <m/>
    <s v="CRA-W"/>
    <m/>
  </r>
  <r>
    <n v="392"/>
    <x v="19"/>
    <x v="143"/>
    <x v="282"/>
    <s v="Implantation de cultures de légumes après prairie permanente : risques environnementaux et intérêts agronomiques"/>
    <m/>
    <m/>
    <s v="Articles"/>
    <s v="https://www.cra.wallonie.be/fr/implantation-de-cultures-de-legumes-apres-prairie-permanente-risques-environnementaux-et-interets-agronomiques-2018"/>
    <n v="2018"/>
    <n v="1"/>
    <s v="Hardy B."/>
    <s v="CRA-W"/>
    <s v="b.hardy@cra.wallonie.be"/>
    <s v="CRA-W"/>
    <s v="Godden B."/>
    <x v="1"/>
    <m/>
    <s v="CRA-W"/>
    <m/>
  </r>
  <r>
    <n v="393"/>
    <x v="0"/>
    <x v="142"/>
    <x v="80"/>
    <s v="La gestion des matières organiques du sol : un levier pour la fertilité et le climat"/>
    <m/>
    <m/>
    <s v="Actes de colloques"/>
    <s v="https://www.cra.wallonie.be/fr/la-gestion-des-matieres-organiques-du-sol-un-levier-pour-la-fertilite-et-le-climat-2019"/>
    <n v="2019"/>
    <n v="1"/>
    <s v="Hardy B."/>
    <s v="CRA-W"/>
    <s v="b.hardy@cra.wallonie.be"/>
    <s v="CRA-W"/>
    <s v="-"/>
    <x v="1"/>
    <m/>
    <s v="CRA-W"/>
    <m/>
  </r>
  <r>
    <n v="394"/>
    <x v="0"/>
    <x v="0"/>
    <x v="80"/>
    <s v="Statut organique et potentiel de minéralisation du carbone et de l’azote des sols en agriculture biologique - 2019"/>
    <m/>
    <m/>
    <s v="Articles"/>
    <s v="https://www.cra.wallonie.be/fr/statut-organique-et-potentiel-de-mineralisation-du-carbone-et-de-lazote-des-sols-en-agriculture-biologique-2019"/>
    <n v="2019"/>
    <n v="1"/>
    <s v="Hardy B."/>
    <s v="CRA-W"/>
    <s v="b.hardy@cra.wallonie.be"/>
    <s v="CRA-W"/>
    <s v="-"/>
    <x v="1"/>
    <m/>
    <s v="CRA-W"/>
    <m/>
  </r>
  <r>
    <n v="395"/>
    <x v="0"/>
    <x v="0"/>
    <x v="80"/>
    <s v="The Long-Term Effect of Biochar on Soil Microbial Abundance, Activity and Community Structure Is Overwritten by Land Management"/>
    <m/>
    <m/>
    <s v="Articles"/>
    <s v="https://www.cra.wallonie.be/fr/the-long-term-effect-of-biochar-on-soil-microbial-abundance-activity-and-community-structure-is-overwritten-by-land-management-2019"/>
    <n v="2019"/>
    <n v="1"/>
    <s v="Hardy B."/>
    <s v="CRA-W"/>
    <s v="b.hardy@cra.wallonie.be"/>
    <s v="CRA-W"/>
    <s v="Sleutel S., Dufey J. E., Cornelis J. T."/>
    <x v="1"/>
    <m/>
    <s v="CRA-W"/>
    <m/>
  </r>
  <r>
    <n v="396"/>
    <x v="9"/>
    <x v="109"/>
    <x v="193"/>
    <s v="Evaluation du risque, pour les abeilles, de l’exposition aux pesticide systémiques et aux stress nutritionnels via le pollen"/>
    <s v="PolBEES"/>
    <s v="Evaluation du risque, pour les abeilles, de l’exposition aux pesticide systémiques et aux stress nutritionnels via le pollen"/>
    <s v="Projet"/>
    <s v="https://www.cra.wallonie.be/fr/polbees"/>
    <n v="2017"/>
    <n v="3"/>
    <s v="Hautier L."/>
    <s v="CRA-W"/>
    <s v="l.hautier@cra.wallonie.be"/>
    <s v="CRA-W, CARI, Université de Namur, Université Libre de Bruxelles"/>
    <s v="San Martin G., Mingeot D., Dubois B., Delvaux A., Rousseau G., Mauro S., Gofflot S., Fumière O., Janssen E., Bruneau E, Simon N., Renard P., Arnould T., Vereecken N., Pigeon O."/>
    <x v="4"/>
    <m/>
    <s v="CRA-W"/>
    <m/>
  </r>
  <r>
    <n v="397"/>
    <x v="4"/>
    <x v="144"/>
    <x v="283"/>
    <s v="Actualités en ravageurs – Saison 2015 : attaque et dégâts de cécidomyie orange du blé."/>
    <m/>
    <m/>
    <s v="Actes de colloques"/>
    <s v="https://www.cra.wallonie.be/fr/actualites-en-ravageurs-saison-2015-attaque-et-degats-de-cecidomyie-orange-du-ble-2015"/>
    <n v="2015"/>
    <n v="1"/>
    <s v="Hautier L."/>
    <s v="CRA-W"/>
    <s v="l.hautier@cra.wallonie.be"/>
    <s v="CRA-W"/>
    <s v="Chavalle S., De Proft M. "/>
    <x v="1"/>
    <s v="Céréales"/>
    <s v="CRA-W"/>
    <m/>
  </r>
  <r>
    <n v="398"/>
    <x v="9"/>
    <x v="110"/>
    <x v="193"/>
    <s v="BEESYN"/>
    <s v="BEESYN"/>
    <s v="Mettre en place les meilleures pratiques pour la surveillance de l'exposition des abeilles aux pesticide"/>
    <s v="Projet"/>
    <s v="https://www.cra.wallonie.be/fr/beesyn"/>
    <n v="2018"/>
    <n v="2"/>
    <s v="Hautier L."/>
    <s v="CRA-W"/>
    <s v="l.hautier@cra.wallonie.be"/>
    <s v="CRA-W, Université de Gent"/>
    <s v="San Martin G. "/>
    <x v="1"/>
    <m/>
    <s v="CRA-W"/>
    <m/>
  </r>
  <r>
    <n v="399"/>
    <x v="12"/>
    <x v="55"/>
    <x v="284"/>
    <s v="Les légumineuses fourragères, une ressource de choix pour les pollinisateur"/>
    <m/>
    <m/>
    <s v="Articles"/>
    <s v="https://www.cra.wallonie.be/fr/les-legumineuses-fourrageres-une-ressource-de-choix-pour-les-pollinisateur-2016"/>
    <n v="2016"/>
    <n v="1"/>
    <s v="Hautier L."/>
    <s v="CRA-W"/>
    <s v="l.hautier@cra.wallonie.be"/>
    <s v="CRA-W"/>
    <s v="Hainaut H., Vereecken N."/>
    <x v="1"/>
    <m/>
    <s v="CRA-W"/>
    <m/>
  </r>
  <r>
    <n v="400"/>
    <x v="14"/>
    <x v="145"/>
    <x v="285"/>
    <s v="Protection des plantes en agriculture biologique. Coup d'oeil sur les nuisibles identifiés... et les méthodes de lutte mobilisées"/>
    <m/>
    <s v="recenser les poblèmes de santé des plantes les plus gênants et les techniques et  pratiques développées pour en réduire l'impact"/>
    <s v="Articles"/>
    <s v="https://www.cra.wallonie.be/fr/protection-des-plantes-en-agriculture-biologique-coup-doeil-sur-les-nuisibles-identifies-et-les-methodes-de-lutte-mobilisees-2015"/>
    <n v="2015"/>
    <n v="1"/>
    <s v="Hautier L."/>
    <s v="CRA-W"/>
    <s v="l.hautier@cra.wallonie.be"/>
    <s v="CRA-W"/>
    <s v="-"/>
    <x v="1"/>
    <m/>
    <s v="CRA-W"/>
    <m/>
  </r>
  <r>
    <n v="401"/>
    <x v="8"/>
    <x v="1"/>
    <x v="230"/>
    <s v="Encyclopédie pratique de la pomme de terre "/>
    <m/>
    <s v="Révèle les multiples facettes du développement de la culture, de son utilisation_x000a_sous tous les climats et dans les divers systèmes_x000a_de production, de la culture vivrière à la_x000a_production intensive de produits transformés"/>
    <s v="Livres / Manuels"/>
    <s v="http://fiwap.be/publimat/encyclopedie-pratique-de-la-pomme-de-terre/"/>
    <n v="2020"/>
    <m/>
    <s v="Haverkort A. J."/>
    <s v="FIWAP asbl"/>
    <s v=" info@fiwap.be"/>
    <s v="FIWAP, éditions Aardappelwereld, INRA - fr"/>
    <s v="Chatot C., Anton J."/>
    <x v="49"/>
    <s v="Pomme de terre"/>
    <s v="FIWAP"/>
    <m/>
  </r>
  <r>
    <n v="402"/>
    <x v="15"/>
    <x v="39"/>
    <x v="286"/>
    <s v="La Cellule diagnostic Pesticide Captage: un outil pour la protection des captages d’eau potable."/>
    <s v="CDPC"/>
    <s v="Déterminer les origines possibles du transfert des PPP vers la ressource en eau."/>
    <s v="Projet - Articles"/>
    <s v="https://www.cra.wallonie.be/fr/cdpc-cellule-diagnostic-pesticide-captage"/>
    <n v="2018"/>
    <n v="1"/>
    <s v="Hawotte F."/>
    <s v="CRA-W"/>
    <s v="f.hawotte@cra.wallonie.be"/>
    <s v="Cellule diagnostic Pesticide Captage, SPGE, CRA-W, PROTECT'eau asbl, Université de Liège, Université de Namur, Producteurs d'eau"/>
    <s v="Weickmans B., Huyghebaert B."/>
    <x v="50"/>
    <m/>
    <s v="CRA-W"/>
    <m/>
  </r>
  <r>
    <n v="403"/>
    <x v="19"/>
    <x v="146"/>
    <x v="287"/>
    <s v="Déroulement de la saison culturale 2019-2020 - Livre Blanc Céréales 2020"/>
    <m/>
    <m/>
    <s v="Rapports"/>
    <s v="https://www.livre-blanc-cereales.be/wp-content/uploads/2020/09/2-LBsept20-D%C3%A9roulement-de-la-saison-2019-2020.pdf"/>
    <n v="2019"/>
    <n v="2"/>
    <s v="Heens B."/>
    <s v="Université de Liège"/>
    <m/>
    <s v="CRA-W, CPL Végémar, Gembloux Agro Bio-Tech - Université de Liège, Province de Hainaut, Carah asbl"/>
    <s v="Jacquemin G., Mahieu O., Meza R., Eylenbosch D., Blanchard R. "/>
    <x v="21"/>
    <s v="Céréales"/>
    <s v="Livre Blanc 2020"/>
    <m/>
  </r>
  <r>
    <n v="404"/>
    <x v="6"/>
    <x v="120"/>
    <x v="3"/>
    <s v="Variétés de froment et recommandations - Livre Blanc Céréales 2020"/>
    <m/>
    <s v="Elaboration de la liste des variétés recommandées"/>
    <s v="Rapports"/>
    <s v="https://www.livre-blanc-cereales.be/wp-content/uploads/2020/09/7-LBsept20-Vari%C3%A9t%C3%A9s-froment.pdf"/>
    <n v="2019"/>
    <n v="2"/>
    <s v="Heens B."/>
    <s v="Université de Liège"/>
    <m/>
    <s v="CRA-W, CPL Végémar, Gembloux Agro Bio-Tech - Université de Liège, Province de Hainaut, Carah asbl"/>
    <s v=" Jacquemin G., Mahieu O., Meza R., EylenboschD., Blanchard R."/>
    <x v="21"/>
    <s v="Céréales"/>
    <s v="Livre Blanc 2020"/>
    <m/>
  </r>
  <r>
    <n v="405"/>
    <x v="7"/>
    <x v="147"/>
    <x v="288"/>
    <s v="impact des stress sur les échanges de composés organiques volatils biogéniques entre des cultures et l'atmosphère"/>
    <s v="CROSTVOC"/>
    <s v="Qualifier, Quantifier, Comprendre les mécanismes des échanges de COVB de ces cultures et Evaluer la capacité des modèles d’up-scaling à reproduire les échanges observés"/>
    <s v="Projet - Thèses / Mémoires"/>
    <s v="https://orbi.uliege.be/handle/2268/229634"/>
    <n v="2013"/>
    <n v="4"/>
    <s v="Heinesch B."/>
    <s v="Université de Liège"/>
    <s v="Bernard.Heinesch@uliege.be"/>
    <s v="Gembloux Agro Bio-Tech - Université de Liège,  groupe de spectrométrie de masse de l’Institut d’Aéronomie Spatiale"/>
    <s v="Bachy A., Aubinet M., Bodson B., Amelynck C., Delaplace P."/>
    <x v="24"/>
    <s v="Céréales, Maïs"/>
    <s v="Université de Liège"/>
    <m/>
  </r>
  <r>
    <n v="406"/>
    <x v="19"/>
    <x v="148"/>
    <x v="142"/>
    <s v="Comment maîtriser les risques de contamination liès au stockage des céréales en ferme"/>
    <m/>
    <s v="                                       "/>
    <s v="Articles"/>
    <s v="https://www.cra.wallonie.be/en/comment-maitriser-les-risques-de-contamination-lies-au-stockage-des-cereales-en-ferme-2016"/>
    <n v="2016"/>
    <n v="1"/>
    <s v="Hellin F."/>
    <s v="CRA-W"/>
    <s v="g.sinnaeve@cra.wallonie.be"/>
    <s v="CRA-W"/>
    <s v="Sinnaeve G., Gofflot S."/>
    <x v="1"/>
    <m/>
    <s v="CRA-W"/>
    <m/>
  </r>
  <r>
    <n v="407"/>
    <x v="15"/>
    <x v="122"/>
    <x v="227"/>
    <s v="Empreinte environnementale des prairies: quelle gestion afin de limiter les fruites d'azote vers l'environnement"/>
    <s v="EMVI-PRAI"/>
    <s v="les risques de fuite d’azote vers les nappes."/>
    <s v="Projet"/>
    <s v="https://www.cra.wallonie.be/fr/emvi-prai"/>
    <n v="2014"/>
    <n v="6"/>
    <s v="Hennart S."/>
    <s v="CRA-W"/>
    <s v="s.hennart@cra.wallonie.be"/>
    <s v="CRA-W"/>
    <s v="Decruyenaere V., Chartier M., Montfort E., Froidmont E., Reuter V., Ducat N., Hennart S., Stilmant D., Planchon V., Seutin Y., Lambert A., Pirson J., Pittie R., Pittie D."/>
    <x v="4"/>
    <m/>
    <s v="CRA-W"/>
    <m/>
  </r>
  <r>
    <n v="408"/>
    <x v="2"/>
    <x v="68"/>
    <x v="115"/>
    <s v="Protection intégrée des semis et des jeunes emblavures - 2016"/>
    <m/>
    <m/>
    <s v="Actes de colloques"/>
    <s v="https://www.cra.wallonie.be/fr/protection-integree-des-semis-et-des-jeunes-emblavures-2016"/>
    <n v="2016"/>
    <n v="1"/>
    <s v="Henriet F."/>
    <s v="CRA-W"/>
    <m/>
    <s v="CRA-W"/>
    <s v="Chavalle S., Bataille C., Hautier L., Bertel X., De Proft M."/>
    <x v="1"/>
    <s v="Céréales"/>
    <s v="CRA-W"/>
    <m/>
  </r>
  <r>
    <n v="409"/>
    <x v="2"/>
    <x v="68"/>
    <x v="115"/>
    <s v="Protection intégrée des semis et des jeunes emblavures - 2017"/>
    <m/>
    <m/>
    <s v="Actes de colloques"/>
    <s v="https://www.cra.wallonie.be/fr/protection-integree-des-semis-et-des-jeunes-emblavures-2017"/>
    <n v="2017"/>
    <n v="1"/>
    <s v="Henriet F."/>
    <s v="CRA-W"/>
    <m/>
    <s v="CRA-W"/>
    <s v="Chavalle S., Bataille C., Hautier L., Bertel X., De Proft M."/>
    <x v="1"/>
    <s v="Céréales"/>
    <s v="CRA-W"/>
    <m/>
  </r>
  <r>
    <n v="410"/>
    <x v="15"/>
    <x v="149"/>
    <x v="289"/>
    <s v="Protection de la ressource en eau -   Projet Pratiques agronomiques innovantes"/>
    <s v="SERVEAU"/>
    <s v="Valorisation des couverts d'intercultures par les ovins en vue de protéger la qualité des ressources en eau potabilisable via un meilleur recyclage de l'azote et une réduction de l'utilisation de pesticide."/>
    <s v="Projet"/>
    <s v="https://www.cra.wallonie.be/fr/serveau"/>
    <n v="2019"/>
    <n v="2"/>
    <s v="Herremans S."/>
    <s v="CRA-W"/>
    <s v="s.herremans@cra.wallonie.be"/>
    <s v="Université Catholique de Louvain, SoCoPro asbl, inbw, ValBiom asbl, Natagriwal asbl, CIPF asbl"/>
    <s v="Huyghebaert B."/>
    <x v="3"/>
    <m/>
    <s v="SPGE"/>
    <m/>
  </r>
  <r>
    <n v="411"/>
    <x v="2"/>
    <x v="64"/>
    <x v="290"/>
    <s v="Comparison of two laboratory-scale ensiling methods to assess effect of reducing sugars"/>
    <m/>
    <m/>
    <s v="Actes de colloques"/>
    <s v="https://www.cra.wallonie.be/fr/comparison-of-two-laboratory-scale-ensiling-methods-to-assess-effect-of-reducing-sugars-2017"/>
    <n v="2017"/>
    <n v="1"/>
    <s v="Herremans S."/>
    <s v="CRA-W"/>
    <s v="s.herremans@cra.wallonie.be"/>
    <s v="CRA-W"/>
    <s v="Decruyenaere V., Beckers Y., Froidmont E."/>
    <x v="1"/>
    <m/>
    <s v="CRA-W"/>
    <m/>
  </r>
  <r>
    <n v="412"/>
    <x v="19"/>
    <x v="91"/>
    <x v="290"/>
    <s v="Innovative silage additives to reduce proteolysis in the silo"/>
    <m/>
    <s v="Identifier les additifs capables de réduire les pertes dans le silo et potentiellement efficaces pour améliorer l'efficacité de l'ensilage."/>
    <s v="Actes de colloques"/>
    <s v="https://www.cra.wallonie.be/fr/innovative-silage-additives-to-reduce-proteolysis-in-the-silo-2017"/>
    <n v="2017"/>
    <n v="1"/>
    <s v="Herremans S."/>
    <s v="CRA-W"/>
    <s v="s.herremans@cra.wallonie.be"/>
    <s v="CRA-W"/>
    <s v="Decruyenaere V., Beckers Y., Froidmont E."/>
    <x v="1"/>
    <m/>
    <s v="CRA-W"/>
    <m/>
  </r>
  <r>
    <n v="413"/>
    <x v="2"/>
    <x v="21"/>
    <x v="291"/>
    <s v="Les cultures dérobées : des fourrages de qualité nutritive intéressante"/>
    <m/>
    <m/>
    <s v="Articles"/>
    <s v="https://www.cra.wallonie.be/fr/les-cultures-derobees-des-fourrages-de-qualite-nutritive-interessante-2018"/>
    <n v="2018"/>
    <n v="1"/>
    <s v="Herremans S."/>
    <s v="CRA-W"/>
    <s v="s.herremans@cra.wallonie.be"/>
    <s v="CRA-W"/>
    <s v="Férard A., Wyss U., Maxin G."/>
    <x v="1"/>
    <m/>
    <s v="CRA-W"/>
    <m/>
  </r>
  <r>
    <n v="414"/>
    <x v="7"/>
    <x v="57"/>
    <x v="132"/>
    <s v="Oak or chestnut tannin dose responses on silage pH, proteolysis and in?vitro digestibility in laboratory-scale silos"/>
    <m/>
    <s v="Étudier les effets dose d’extraits de tannin de chêne (OTE) et de châtaignier (CTE) sur la composition chimique et la conservation d’ensilage d’herbe. "/>
    <s v="Articles"/>
    <s v="https://www.cra.wallonie.be/fr/oak-or-chestnut-tannin-dose-responses-on-silage-ph-proteolysis-and-invitro-digestibility-in-laboratory-scale-silos-2019"/>
    <n v="2019"/>
    <n v="1"/>
    <s v="Herremans S."/>
    <s v="CRA-W"/>
    <s v="s.herremans@cra.wallonie.be"/>
    <s v="CRA-W"/>
    <s v="Decruyenaere V., Beckers Y., Froidmont E."/>
    <x v="1"/>
    <s v="Chataigne"/>
    <s v="CRA-W"/>
    <s v="_x0009_https://doi.org/10.25518/1780-4507.17914"/>
  </r>
  <r>
    <n v="415"/>
    <x v="2"/>
    <x v="21"/>
    <x v="292"/>
    <s v="Que vaut un ensilage de CIPAN fourragère ?"/>
    <m/>
    <m/>
    <s v="Actes de colloques"/>
    <s v="https://www.cra.wallonie.be/fr/que-vaut-un-ensilage-de-cipan-fourragere-2016"/>
    <n v="2016"/>
    <n v="1"/>
    <s v="Herremans S."/>
    <s v="CRA-W"/>
    <s v="s.herremans@cra.wallonie.be"/>
    <s v="CRA-W"/>
    <s v="Mathieux S., Decruyenaere V., Froidmont E."/>
    <x v="1"/>
    <m/>
    <s v="CRA-W"/>
    <m/>
  </r>
  <r>
    <n v="416"/>
    <x v="10"/>
    <x v="90"/>
    <x v="293"/>
    <s v="EBIO-Network: a web-based platform for knowledge sharing on functional agrobiodiversity in organic apple production."/>
    <s v="CoreOrganic plus EcoOrchard"/>
    <s v="Fournir des informations techniques sur la manière de créer, de conserver et d'évaluer l'agrobiodiversité fonctionnelle (FAB) dans la production de pommes"/>
    <s v="Projet - Actes de colloques"/>
    <s v="https://www.cra.wallonie.be/fr/ebio-network-a-web-based-platform-for-knowledge-sharing-on-functional-agrobiodiversity-in-organic-apple-production-2016"/>
    <n v="2016"/>
    <n v="1"/>
    <s v="Herz A."/>
    <s v="CRA-W"/>
    <m/>
    <s v="CRA-W"/>
    <s v="Matray S., Sharifova H., Wolck A., Sigsgaard L., Penvern S., Fernique S., Tchamitchian M., Warlop F., Pfiffner L., Kelderer M., Kruzynska D., Jamar L., Porcel M."/>
    <x v="1"/>
    <s v="Pommiers"/>
    <s v="CRA-W"/>
    <m/>
  </r>
  <r>
    <n v="417"/>
    <x v="0"/>
    <x v="150"/>
    <x v="294"/>
    <s v="Soil Care for profitable and sustainable crop production in Europe."/>
    <s v="SoilCare"/>
    <s v="identifier et évaluer des systèmes de culture prometteurs pour l'amélioration des sols et des techniques agronomiques qui augmentent la rentabilité et la durabilité de l'agriculture à travers l'Europe. "/>
    <s v="Projet"/>
    <s v="https://www.soilcare-project.eu/"/>
    <n v="2016"/>
    <n v="5"/>
    <s v="Hessel R."/>
    <s v="Université de Wageningen"/>
    <s v="rudi.hessel@wur.nl"/>
    <s v="Wageningen Research, Newcastle University, Katholieke Universiteit Leuven, University of Gloucestershire, University Hohenheim, Research Institute for Knowledge Systems, Technical University of Crete, Joint Research Centre, University of Bern, Milieu LTD, Norwegian Institute of Bioeconomy Research, Bodemkundige Dienst van België, Aarhus University, Game &amp; Wildlife Conservation Trust, Teagasc, Escola Superior Agrária de Coimbra, Institutul National de Cercetare-Dezvoltare pentru Pedologie, Agrochimie si Protectia Mediului, University of Padova, Institute of Agrophysics of the Polish Academy of Sciences, Wageningen University, University of Pannonia, Swedish University of Agricultural Sciences, Agro Intelligence Aps., Crop Research Institute, University of Almeria, Fédération Régionale des Agrobiologistes de Bretagne, Scienceview Media"/>
    <s v="Van Den Elsen E., Verzandvoort S., Assinck F., Van Kleef L."/>
    <x v="0"/>
    <m/>
    <s v="EU"/>
    <s v="DLO-ALTERRA, NL. "/>
  </r>
  <r>
    <n v="418"/>
    <x v="6"/>
    <x v="151"/>
    <x v="295"/>
    <s v="les gènes de croissance en maîs"/>
    <s v="PLANTBIOTECHNOLOGIE"/>
    <s v="Créer de nouvelles variétes plus résistantes aux différents stress qu'elles vont devoir affronter dans le futur"/>
    <s v="Articles"/>
    <m/>
    <m/>
    <m/>
    <s v="Hilde N."/>
    <s v="Vlaams Instituut voor Biotechnologie"/>
    <m/>
    <s v="VIB"/>
    <s v="-"/>
    <x v="1"/>
    <s v="Maïs"/>
    <s v="FIWAP"/>
    <m/>
  </r>
  <r>
    <n v="419"/>
    <x v="7"/>
    <x v="13"/>
    <x v="296"/>
    <s v="DNA Barcoding applied to authentication of food and feed products"/>
    <m/>
    <s v="To analyse a large set of samples including 35 mixtures of plant DNA and 13 real-world food and feed samples with three barcodes (ndhJ, UP1-ITS2 and rbcL) on Illumina HiSeq"/>
    <s v="Actes de colloques"/>
    <s v="https://www.cra.wallonie.be/en/dna-barcoding-applied-to-authentication-of-food-and-feed-products-2019"/>
    <n v="2019"/>
    <n v="1"/>
    <s v="Hulin J."/>
    <s v="CRA-W"/>
    <m/>
    <s v="CRA-W"/>
    <s v="Berben G., Janssen E., Debode F."/>
    <x v="1"/>
    <m/>
    <s v="CRA-W"/>
    <m/>
  </r>
  <r>
    <n v="420"/>
    <x v="0"/>
    <x v="34"/>
    <x v="84"/>
    <s v="EJP SOIL"/>
    <s v="EJP SOIL"/>
    <s v="développer des connaissances, des outils et une communauté de recherche intégrée afin de favoriser une gestion durable des sols agricoles qui soit intelligente du point de vue climatique"/>
    <s v="Projet"/>
    <s v="https://ejpsoil.eu/"/>
    <n v="2020"/>
    <n v="3"/>
    <s v="Huyghebaert B."/>
    <s v="CRA-W"/>
    <s v="b.huyghebaert@cra.wallonie.be"/>
    <s v="INRA - Fr, WR-nl, BIOS - Au, EV-ILVO - Be, CRA-W, CZU - Cz, AU - Dk, EMU - Ee, LUKE - Fi, THUENEN - De, Julich - De, AGRAR.MTA - Hu, Teagasc - Ie, CREA - It, UL - lv, LAMMC - It, NIBIO - No, IUNG - Pl, INIAV - Pt, NPPC - Sk, UL.BF - Si, INIA - Es, SLU - Se, AGS - Ch, TAGEM - Tr, AFBI - Uk"/>
    <s v="Chenu C., Visser S., Zechmeister-Boltenstern S., Ruysschaert G., Boruvka L., Juhl Munkholm L., Astover A., Borchard N., Don A., Breuer C., Bkacsi Z., Wall D., Napoli R., Kasparinskis R., Kadziuliene Ms Z., Rasse D., Smerczak B., Da Conceicao Goncalves M., Peskovicova D., Grcman H., Rodriguez-Valinh E., Hermann A., Garland G., Madenoglu S., Fornara D."/>
    <x v="0"/>
    <m/>
    <s v="EU"/>
    <m/>
  </r>
  <r>
    <n v="421"/>
    <x v="15"/>
    <x v="44"/>
    <x v="227"/>
    <s v="PESTISOL"/>
    <s v="PESTISOL"/>
    <s v="Étude de l’impact des pratiques agricoles sur la contamination de la ressource en eau par les produits de protection des plantes"/>
    <s v="Projet"/>
    <s v="https://filagri.be/wp-content/uploads/sites/2/2019/10/CdP_Plan-de-developpement_2018_cereales_alimentaires_juillet2019.pdf"/>
    <m/>
    <m/>
    <s v="Huyghebaert B."/>
    <s v="CRA-W"/>
    <s v="b.huyghebaert@cra.wallonie.be"/>
    <s v="CRA-W"/>
    <m/>
    <x v="1"/>
    <m/>
    <s v="Agriculture wallonie"/>
    <m/>
  </r>
  <r>
    <n v="422"/>
    <x v="18"/>
    <x v="101"/>
    <x v="297"/>
    <s v="PAE"/>
    <s v="PAE"/>
    <s v="Etude des techniques et des équipements d'application des produits de protection des plantes"/>
    <s v="Projet"/>
    <s v="https://filagri.be/wp-content/uploads/sites/2/2019/10/CdP_Plan-de-developpement_2018_cereales_alimentaires_juillet2019.pdf"/>
    <m/>
    <m/>
    <s v="Huyghebaert B."/>
    <s v="CRA-W"/>
    <s v="b.huyghebaert@cra.wallonie.be"/>
    <s v="CRA-W, ILVO, Gembloux Agro Bio-Tech - Université de Liège"/>
    <m/>
    <x v="1"/>
    <m/>
    <s v="Agriculture wallonie"/>
    <m/>
  </r>
  <r>
    <n v="423"/>
    <x v="21"/>
    <x v="152"/>
    <x v="298"/>
    <s v="Assessment of different means to reduce the potential exposure to pesticide of residents living in the vicinity of treated fields"/>
    <m/>
    <m/>
    <s v="Actes de colloques"/>
    <s v="https://www.cra.wallonie.be/fr/assessment-of-different-means-to-reduce-the-potential-exposure-to-pesticide-of-residents-living-in-the-vicinity-of-treated-fields-2019"/>
    <n v="2019"/>
    <n v="1"/>
    <s v="Huyghebaert B."/>
    <s v="CRA-W"/>
    <s v="b.huyghebaert@cra.wallonie.be"/>
    <s v="CRA-W"/>
    <s v="Remy S., Frippiat C., Veschkens M., Herman J., Ducat N., Pigeon O., Schiffers B., Ruthy I."/>
    <x v="1"/>
    <m/>
    <s v="CRA-W"/>
    <m/>
  </r>
  <r>
    <n v="424"/>
    <x v="6"/>
    <x v="13"/>
    <x v="299"/>
    <s v="SYstèmes de Culture Innovants"/>
    <s v="SYCI"/>
    <s v="Développer des outils de gestion: à la valorisation des productions à des fins alimentaires et une rentabilité économique à l'exploitation"/>
    <s v="Projet"/>
    <s v="https://www.cra.wallonie.be/fr/plateforme-systemes-cultures-innovants"/>
    <n v="2018"/>
    <n v="12"/>
    <s v="Huyghebaert B."/>
    <s v="CRA-W"/>
    <s v="b.huyghebaert@cra.wallonie.be"/>
    <s v="CRA-W"/>
    <s v="-"/>
    <x v="1"/>
    <m/>
    <s v="CRA-W"/>
    <m/>
  </r>
  <r>
    <n v="425"/>
    <x v="19"/>
    <x v="153"/>
    <x v="300"/>
    <s v="Des Fourages de qualité"/>
    <s v="Inter'herbe"/>
    <s v=" Optimisation de la qualité de la flore et des fourrages, la réorganisation du pâturage, l'observation des systèmes fourragers, le suivi de la qualité des fourrages"/>
    <s v="Projet"/>
    <s v="http://www.fourragesmieux.be/divers_collaboration_interherbe.html"/>
    <n v="2010"/>
    <n v="4"/>
    <s v="Inter'Herbe"/>
    <s v="Fourrages Mieux asbl"/>
    <m/>
    <s v="GAL de la Botte du Hainaut, ADARTH - GEDA de l'Avesnois, CDA de l'Aisne, Fourrages Mieux, CAR du Nord-Pas de Calais, Université Catholique de Louvain, PNR de l'Avesnois "/>
    <s v="Delmotte A., De Wilde Q., Leborgne G., Widar J., Terrel J., Decamps C., Lesage P."/>
    <x v="51"/>
    <s v="Fourage"/>
    <s v="Fourragesmieux"/>
    <m/>
  </r>
  <r>
    <n v="426"/>
    <x v="15"/>
    <x v="154"/>
    <x v="301"/>
    <s v="Démarche Intégrée pour la PROtection des eaux Souterraines"/>
    <s v="DIPROS"/>
    <s v="Prévenir les risques de pollution des eaux"/>
    <s v="Projet"/>
    <s v="https://contratrivieredendre.be/actions-et-projets/dipros/"/>
    <n v="2019"/>
    <n v="2"/>
    <s v="Jacobs A."/>
    <s v="Contrat Rivière Dendre"/>
    <s v="dipros@contratrivieredendre.be"/>
    <s v="Contrat Rivière Dendre, Contrat Rivière Escaut - Lys, Carah asbl, Natagriwal asbl, Société wallonne des eaux, Cellule GISER - SPW, Protect'eau"/>
    <s v="-"/>
    <x v="3"/>
    <m/>
    <s v="SPGE"/>
    <m/>
  </r>
  <r>
    <n v="427"/>
    <x v="6"/>
    <x v="155"/>
    <x v="4"/>
    <s v="Essais  post-inscription  céréales"/>
    <m/>
    <s v="Réalisation d’essai variétal multilocaux. Evaluation et vulgarisation des aptitudes et comportements des différentes variétés de céréales en blé, épeautre et triticale (agriculture conventionnelle et biologique)"/>
    <s v="Projet"/>
    <s v="https://filagri.be/wp-content/uploads/sites/2/2019/10/CdP_Plan-de-developpement_2018_cereales_alimentaires_juillet2019.pdf"/>
    <m/>
    <m/>
    <s v="Jacquemin G."/>
    <s v="CRA-W"/>
    <s v="g.jacquemin@cra.wallonie.be"/>
    <s v="Carah asbl, CRA-W, Gembloux Agro Bio-Tech - Université de Liège, CPL Végémar"/>
    <s v="Rossana Bacchetta"/>
    <x v="1"/>
    <m/>
    <s v="Filagri"/>
    <m/>
  </r>
  <r>
    <n v="428"/>
    <x v="2"/>
    <x v="4"/>
    <x v="302"/>
    <s v="Variétés. Résultats des essais pour l'admission au Catalogue national des variétés"/>
    <m/>
    <m/>
    <s v="Actes de colloques"/>
    <s v="https://www.cra.wallonie.be/fr/2-varietes-resultats-des-essais-pour-ladmission-au-catalogue-national-des-varietes-2015"/>
    <n v="2015"/>
    <n v="1"/>
    <s v="Jacquemin G."/>
    <s v="CRA-W"/>
    <s v="g.jacquemin@cra.wallonie.be"/>
    <s v="CRA-W"/>
    <s v="-"/>
    <x v="1"/>
    <m/>
    <s v="CRA-W"/>
    <m/>
  </r>
  <r>
    <n v="429"/>
    <x v="6"/>
    <x v="155"/>
    <x v="4"/>
    <s v="OBEV essai variétal DHS VCU"/>
    <s v="OBEV essai variétal DHS VCU"/>
    <s v="essai variétal DHS VCU (froment, escourgeon, épeautre, maïs grain, maïs ensilage, betterave fourragère, chicorée et pomme de terre)"/>
    <s v="Projet"/>
    <s v="https://www.cra.wallonie.be/fr/evaluation-des-varietes-en-vue-de-leur-inscription-au-catalogue-belge"/>
    <n v="1986"/>
    <m/>
    <s v="Jacquemin G."/>
    <s v="CRA-W"/>
    <s v="g.jacquemin@cra.wallonie.be"/>
    <s v="CRA-W, ILVO"/>
    <s v="Rossana Bacchetta"/>
    <x v="1"/>
    <m/>
    <s v="CRA-W"/>
    <m/>
  </r>
  <r>
    <n v="430"/>
    <x v="23"/>
    <x v="156"/>
    <x v="4"/>
    <s v="Il y a un essai variétal à visiter près de chez vous : à ne pas manquer !"/>
    <m/>
    <m/>
    <s v="Articles"/>
    <s v="https://www.cra.wallonie.be/fr/il-y-a-un-essai-varietal-a-visiter-pres-de-chez-vous-a-ne-pas-manquer-2015"/>
    <n v="2015"/>
    <n v="1"/>
    <s v="Jacquemin G."/>
    <s v="CRA-W"/>
    <s v="g.jacquemin@cra.wallonie.be"/>
    <s v="CRA-W"/>
    <s v="-"/>
    <x v="1"/>
    <m/>
    <s v="CRA-W"/>
    <m/>
  </r>
  <r>
    <n v="431"/>
    <x v="8"/>
    <x v="4"/>
    <x v="303"/>
    <s v="Le blé dur, une opportunité crédible dans la diversification de nos grandes cultures?"/>
    <m/>
    <s v="Mettre en place des essais exploratoires pour déterminer si le blé dur pouvait trouver sa place dans l’assolement en Wallonie"/>
    <s v="Articles"/>
    <s v="https://www.cra.wallonie.be/fr/le-ble-dur-une-opportunite-credible-dans-la-diversification-de-nos-grandes-cultures?archive=true"/>
    <n v="2020"/>
    <n v="1"/>
    <s v="Jacquemin G."/>
    <s v="CRA-W"/>
    <s v="g.jacquemin@cra.wallonie.be"/>
    <s v="CRA-W"/>
    <s v="De Rodrigo M., Eylenbosch D., Godin B."/>
    <x v="1"/>
    <s v="Céréales"/>
    <s v="CRA-W"/>
    <m/>
  </r>
  <r>
    <n v="432"/>
    <x v="1"/>
    <x v="55"/>
    <x v="304"/>
    <s v="BioComgest - Projet SMARTBIOCONTROL"/>
    <s v="BioComgest"/>
    <s v="Développer de nouveaux produits biologiques performants afin de lutter contre les maladies des cultures."/>
    <s v="Projet"/>
    <s v="https://www.interreg-fwvl.eu/fr/biocomgest"/>
    <n v="2016"/>
    <n v="4"/>
    <s v="Jacques P."/>
    <s v="Université de Liège"/>
    <s v="philippe.jacques@ulg.ac.be"/>
    <s v="Gembloux Agro Bio-Tech - Université de Liège, Université de Lille, Provinciaal Proefcentrum voor de Groenteteelt, Université de Reims Champagne-Ardenne, Materia Nova"/>
    <s v="Leclère V., Krier F., Ait Barka E., Neukermans J., Desprez S."/>
    <x v="52"/>
    <m/>
    <s v="EU"/>
    <m/>
  </r>
  <r>
    <n v="433"/>
    <x v="1"/>
    <x v="157"/>
    <x v="305"/>
    <s v="SMARTBIOCONTROL"/>
    <s v="SMARTBIOCONTROL"/>
    <s v="Alternative concrète aux pesticide chimiques traditionnels utilisés dans la culture conventionnelle"/>
    <s v="Projet - Actes de colloques"/>
    <s v="http://www.smartbiocontrol.eu/fr/accueil/"/>
    <n v="2016"/>
    <m/>
    <s v="Jacques P."/>
    <s v="Université de Liège"/>
    <s v="philippe.jacques@ulg.ac.be"/>
    <s v="Gembloux Agro Bio-Tech - Université de Liège, Université de Lille, Université de Reims Champagne - Ardenne"/>
    <s v="Declerck S., Comont E., Jorion A., Siah A., Ait Barka E., Ongena M., Krier F., Coutte F., Leclère V., Höfte M., Dorey S., Martin P., Randoux B., Claverie E., Desprez S., Lippens L., Craeye S., Darxich S., Brito R., Neukermans J."/>
    <x v="52"/>
    <m/>
    <s v="UCL"/>
    <m/>
  </r>
  <r>
    <n v="434"/>
    <x v="6"/>
    <x v="129"/>
    <x v="237"/>
    <s v="Légumineuses en relais dans une céréale : biomasses produites et arrières effets"/>
    <m/>
    <m/>
    <s v="Projet"/>
    <s v="https://www.cra.wallonie.be/fr/la-recherche-en-agriculture-biologique-au-cra-w"/>
    <n v="2015"/>
    <n v="5"/>
    <s v="Jamar D."/>
    <s v="CRA-W"/>
    <s v="d.jamar@cra.wallonie.be"/>
    <s v="CRA-W"/>
    <m/>
    <x v="0"/>
    <m/>
    <s v="CRA-W"/>
    <m/>
  </r>
  <r>
    <n v="435"/>
    <x v="0"/>
    <x v="0"/>
    <x v="246"/>
    <s v="Gestion préventive des populations d’adventices en grandes cultures sans élevage"/>
    <m/>
    <s v="La maitrise des adventices"/>
    <s v="Projet"/>
    <s v="https://www.cra.wallonie.be/fr/la-recherche-en-agriculture-biologique-au-cra-w"/>
    <n v="2015"/>
    <n v="5"/>
    <s v="Jamar D."/>
    <s v="CRA-W"/>
    <s v="d.jamar@cra.wallonie.be"/>
    <s v="CRA-W"/>
    <m/>
    <x v="0"/>
    <s v="Adventices"/>
    <s v="CRA-W"/>
    <m/>
  </r>
  <r>
    <n v="436"/>
    <x v="1"/>
    <x v="1"/>
    <x v="306"/>
    <s v="A la ferme des &quot;Crutins&quot;, Pierre Pirson et sa fille Wendy pilotent un système en transition pour plus d'autonomie et de cohérence agronomique."/>
    <m/>
    <m/>
    <s v="Articles"/>
    <s v="https://www.cra.wallonie.be/fr/a-la-ferme-des-crutins-pierre-pirson-et-sa-fille-wendy-pilotent-un-systeme-en-transition-pour-plus-dautonomie-et-de-coherence-agronomique-2015"/>
    <n v="2015"/>
    <n v="1"/>
    <s v="Jamar D."/>
    <s v="CRA-W"/>
    <s v="d.jamar@cra.wallonie.be"/>
    <s v="CRA-W"/>
    <s v="Decruyenaere V."/>
    <x v="1"/>
    <m/>
    <s v="CRA-W"/>
    <m/>
  </r>
  <r>
    <n v="437"/>
    <x v="19"/>
    <x v="129"/>
    <x v="307"/>
    <s v="Confrontation participative et émergence de l’hypothèse de la « prairie structurée » : une conception agro-écologique de la prairie, dissidente de la prairie idéale"/>
    <m/>
    <m/>
    <s v="Actes de colloques"/>
    <s v="https://www.cra.wallonie.be/fr/confrontation-participative-et-emergence-de-lhypothese-de-la-prairie-structuree-une-conception-agro-ecologique-de-la-prairie-dissidente-de-la-prairie-ideale-2015"/>
    <n v="2015"/>
    <n v="1"/>
    <s v="Jamar D."/>
    <s v="CRA-W"/>
    <s v="d.jamar@cra.wallonie.be"/>
    <s v="CRA-W"/>
    <s v="Stilmant D., Stassart P."/>
    <x v="1"/>
    <m/>
    <s v="CRA-W"/>
    <m/>
  </r>
  <r>
    <n v="438"/>
    <x v="8"/>
    <x v="129"/>
    <x v="308"/>
    <s v="Des légumineuses cultivées en association, un laboratoire pour l'agro-écologie"/>
    <m/>
    <m/>
    <s v="Articles"/>
    <s v="https://www.cra.wallonie.be/fr/des-legumineuses-cultivees-en-association-un-laboratoire-pour-lagro-ecologie-2016"/>
    <n v="2016"/>
    <n v="1"/>
    <s v="Jamar D."/>
    <s v="CRA-W"/>
    <s v="d.jamar@cra.wallonie.be"/>
    <s v="CRA-W"/>
    <s v="-"/>
    <x v="1"/>
    <m/>
    <s v="CRA-W"/>
    <m/>
  </r>
  <r>
    <n v="439"/>
    <x v="1"/>
    <x v="1"/>
    <x v="308"/>
    <s v="En agriculture biologique. Les associations céréales-protéagineux de printemps passées au crible"/>
    <m/>
    <m/>
    <s v="Articles"/>
    <s v="https://www.cra.wallonie.be/fr/en-agriculture-biologique-les-associations-cereales-proteagineux-de-printemps-passees-au-crible-2016"/>
    <n v="2016"/>
    <n v="1"/>
    <s v="Jamar D."/>
    <s v="CRA-W"/>
    <s v="d.jamar@cra.wallonie.be"/>
    <s v="CRA-W"/>
    <s v="-"/>
    <x v="1"/>
    <m/>
    <s v="CRA-W"/>
    <m/>
  </r>
  <r>
    <n v="440"/>
    <x v="8"/>
    <x v="129"/>
    <x v="309"/>
    <s v="Les couverts végétaux d'inter-c implanter en relais dans la céréale qui les précède?"/>
    <m/>
    <m/>
    <s v="Articles"/>
    <s v="https://www.cra.wallonie.be/fr/les-couverts-vegetaux-dinter-culture-pourquoi-ne-pas-les-implanter-en-relais-dans-la-cereale-qui-les-precede-2016"/>
    <n v="2016"/>
    <n v="1"/>
    <s v="Jamar D."/>
    <s v="CRA-W"/>
    <s v="d.jamar@cra.wallonie.be"/>
    <s v="CRA-W"/>
    <s v="-"/>
    <x v="1"/>
    <m/>
    <s v="CRA-W"/>
    <m/>
  </r>
  <r>
    <n v="441"/>
    <x v="8"/>
    <x v="1"/>
    <x v="310"/>
    <s v="Protéagineux de printemps, pois, féveroles, lupins, cultures pures et associations en AB"/>
    <m/>
    <m/>
    <s v="Articles"/>
    <s v="https://www.cra.wallonie.be/fr/proteagineux-de-printemps-pois-feveroles-lupins-cultures-pures-et-associations-en-ab-2015"/>
    <n v="2015"/>
    <n v="1"/>
    <s v="Jamar D."/>
    <s v="CRA-W"/>
    <s v="d.jamar@cra.wallonie.be"/>
    <s v="CRA-W"/>
    <s v="Seutin Y., Clement C."/>
    <x v="1"/>
    <m/>
    <s v="CRA-W"/>
    <m/>
  </r>
  <r>
    <n v="442"/>
    <x v="0"/>
    <x v="128"/>
    <x v="200"/>
    <s v="Co-conception participative et mise en place d’une plateforme expérimentale en maraîchage au CRA-W"/>
    <m/>
    <s v="Expérimenter un concept de maraîchage extensif comportant deux cultures de légumes dans une rotation de six ans, étude d’une forme de maraîchage intensif dans une rotation comportant des cultures de légumes sur légumes"/>
    <s v="Projet"/>
    <s v="https://www.cra.wallonie.be/fr/la-recherche-en-agriculture-biologique-au-cra-w"/>
    <n v="2015"/>
    <n v="5"/>
    <s v="Jamar L."/>
    <s v="CRA-W"/>
    <s v="l.jamar@cra.wallonie.be"/>
    <s v="CRA-W, Centre Technique Horticole de Gembloux, Centre Interprofessionnel Maraîcher-CIM, Groupement des Fraisiéristes Wallons-GFW, CPL Végémar, Fédération Wallonne Horticole, Biowallonie asbl, Université Catholique de Louvain, Université de Liège"/>
    <s v="Leclercq V., Huyghebaert B."/>
    <x v="0"/>
    <m/>
    <s v="CRA-W"/>
    <m/>
  </r>
  <r>
    <n v="443"/>
    <x v="13"/>
    <x v="90"/>
    <x v="311"/>
    <s v="Comment concevoir et aménager son projet de verger-maraîcher en agriculture biologique ?"/>
    <m/>
    <s v="Caractérisation du microclimat et des conditions de croissance des interactions entre les arbres et les cultures maraîchères ; Étude des interactions avec la biodiversité fonctionnelle ; Dégagement de références technico-économiques et des performances agronomiques globales de ces systèmes."/>
    <s v="Projet"/>
    <s v="https://www.cra.wallonie.be/fr/la-recherche-en-agriculture-biologique-au-cra-w"/>
    <n v="2015"/>
    <n v="5"/>
    <s v="Jamar L."/>
    <s v="CRA-W"/>
    <s v="l.jamar@cra.wallonie.be"/>
    <s v="CRA-W, CTH"/>
    <s v="Rondia A."/>
    <x v="0"/>
    <m/>
    <s v="CRA-W"/>
    <m/>
  </r>
  <r>
    <n v="444"/>
    <x v="18"/>
    <x v="158"/>
    <x v="312"/>
    <s v="Comment limiter l’usage du cuivre en culture de pomme de terre, légumes et arboriculture fruitière ?"/>
    <m/>
    <s v="Réduire l’usage du cuivre et maintenir la protection de la culture"/>
    <s v="Projet"/>
    <s v="https://www.cra.wallonie.be/fr/la-recherche-en-agriculture-biologique-au-cra-w"/>
    <n v="2015"/>
    <n v="5"/>
    <s v="Jamar L."/>
    <s v="CRA-W"/>
    <s v="l.jamar@cra.wallonie.be"/>
    <s v="CRA-W, FIWAP, CTH"/>
    <s v="Cesar V., Limbourg Q., Ryckmans D., Bataille C."/>
    <x v="0"/>
    <m/>
    <s v="CRA-W"/>
    <m/>
  </r>
  <r>
    <n v="445"/>
    <x v="0"/>
    <x v="141"/>
    <x v="246"/>
    <s v="Exploration de pratiques en maraîchage sur sol vivant (MSV) : les effets du paillage de miscanthus et de la réduction du travail du sol"/>
    <m/>
    <s v="Etude de l'impact des couverts végétaux sur les performances culturales et la fértilité du sol, comparaison de  modalités de gestion des adventices"/>
    <s v="Projet"/>
    <s v="https://www.cra.wallonie.be/fr/la-recherche-en-agriculture-biologique-au-cra-w"/>
    <n v="2015"/>
    <n v="5"/>
    <s v="Jamar L."/>
    <s v="CRA-W"/>
    <s v="l.jamar@cra.wallonie.be"/>
    <s v="CRA-W, ValBiom asbl"/>
    <s v="Rondia A., Sallets P."/>
    <x v="0"/>
    <m/>
    <s v="CRA-W"/>
    <m/>
  </r>
  <r>
    <n v="446"/>
    <x v="1"/>
    <x v="159"/>
    <x v="3"/>
    <s v="Quelles variétés de carottes et céleris-raves cultiver en agriculture biologique ?"/>
    <m/>
    <s v="Comparaison durant deux saisons de production (2016-2017) du comportement de 10 variétés de céleris-raves. L’essai est mené chez cinq producteurs en région wallonne. Comparaison durant deux saisons de production (2018-2019) du comportement de 10 variétés de carottes chez un producteur professionnel en région namuroise. Évaluation des variétés tant sur le plan de la qualité que sur les performances de production. Des évaluations des teneurs en sucre, matière sèche et qualités gustatives de ces variétés ont été réalisées en parallèle."/>
    <s v="Projet"/>
    <s v="https://www.cra.wallonie.be/fr/la-recherche-en-agriculture-biologique-au-cra-w"/>
    <n v="2015"/>
    <n v="5"/>
    <s v="Jamar L."/>
    <s v="CRA-W"/>
    <s v="l.jamar@cra.wallonie.be"/>
    <s v="CRA-W, CTH"/>
    <s v="Leclercq M., Rondia A., Lambert J., Beaucarne T., Deecker N., Van-parijs S. G., Geeraerts T., Baré P."/>
    <x v="0"/>
    <s v="Carottes et Céleris-raves"/>
    <s v="CRA-W"/>
    <m/>
  </r>
  <r>
    <n v="447"/>
    <x v="1"/>
    <x v="159"/>
    <x v="3"/>
    <s v="Quelles variétés de haricots et maïs doux cultiver en agriculture biologique ?"/>
    <m/>
    <s v="Comparaison durant deux saisons de production, 2016-2017, du comportement de 10 variétés de maïs doux chez 10 maraichers différents de notre région afin d’éviter les pollinisations croisées. Comparer, sur deux saisons de production, 2018-2019, le comportement de 10 variétés de haricots en récolte groupée ou échelonnée en station (sur limon fin argileux à Gembloux) et chez un producteur. Évaluation des performances, des qualités nutritionnelles et gustatives de ces variétés"/>
    <s v="Projet"/>
    <s v="https://www.cra.wallonie.be/fr/la-recherche-en-agriculture-biologique-au-cra-w"/>
    <n v="2015"/>
    <n v="5"/>
    <s v="Jamar L."/>
    <s v="CRA-W"/>
    <s v="l.jamar@cra.wallonie.be"/>
    <s v="CRA-W"/>
    <s v="Rondia A., Leclercq M., Deecker N., Van-Parijs S. C., Geeraerts T., Cycle-en-Terre, Legros L., Debry B."/>
    <x v="0"/>
    <s v="Haricot et Maïs"/>
    <s v="CRA-W"/>
    <m/>
  </r>
  <r>
    <n v="448"/>
    <x v="1"/>
    <x v="159"/>
    <x v="3"/>
    <s v="Quelles variétés de poireaux et d’oignons cultiver en agriculture biologique ?"/>
    <m/>
    <s v="Comparaison durant deux saisons de production (2016- 2017), du comportement de 20 variétés de poireaux d’automne et d’hiver en AB sur cinq sites en Wallonie et étude de l’impact de l’itinéraire technique sur la qualité et les performances de la production ; Évaluation des qualités gustatives et de digestibilité des différentes variétés de poireaux ; Comparaison du comportement de dix variétés d’oignons, hybrides et populations, durant deux saisons de production (2018- 2019) sur limon f in argileux à Gembloux"/>
    <s v="Projet"/>
    <s v="https://www.cra.wallonie.be/fr/la-recherche-en-agriculture-biologique-au-cra-w"/>
    <n v="2015"/>
    <n v="5"/>
    <s v="Jamar L."/>
    <s v="CRA-W"/>
    <s v="l.jamar@cra.wallonie.be"/>
    <s v="CTH, Université de Liège, CRA-W"/>
    <s v="Leclercq M., Rondia A., Lambert J., Beaucarne T., Cantaert V., Deecker N., Van-Parijs S. G."/>
    <x v="0"/>
    <s v="Poireaux &amp; Oignons"/>
    <s v="CRA-W"/>
    <m/>
  </r>
  <r>
    <n v="449"/>
    <x v="4"/>
    <x v="160"/>
    <x v="313"/>
    <s v="Comment installer et gérer des bandes fleuries en verger biologique ?"/>
    <s v="EcoOrchard"/>
    <s v=" Contrôle des bio-agresseurs en vergers"/>
    <s v="Projet - Actes de colloques"/>
    <s v="https://www.cra.wallonie.be/fr/la-recherche-en-agriculture-biologique-au-cra-w"/>
    <n v="2015"/>
    <n v="5"/>
    <s v="Jamar L."/>
    <s v="CRA-W"/>
    <s v="l.jamar@cra.wallonie.be"/>
    <s v="CRA-W, ERNET Core Organic Plus"/>
    <s v="Jorion A., Pfiffner L., Cahenzli F., Steinemann B., Sigsgaard L., Daniel C., Herz A., Warlop F., Tchamitchian M., Kelderer M., Kruzynska D., Korsgaard M., Tasin M., Ozolina-Pole L., Rose F."/>
    <x v="53"/>
    <s v="Verger"/>
    <s v="CRA-W"/>
    <m/>
  </r>
  <r>
    <n v="450"/>
    <x v="2"/>
    <x v="129"/>
    <x v="314"/>
    <s v="Effet des bandes fleuries pérennes sur les ravageurs en vergers – une étude à échelle européenne"/>
    <s v="TransBioFruit - ERANET Core Organic Plus EcoOrchard"/>
    <s v="Etude de l’impact des bandes fleuries sur les ravageurs en verger"/>
    <s v="Projet - Articles"/>
    <s v="https://www.cra.wallonie.be/fr/effet-des-bandes-fleuries-perennes-sur-les-ravageurs-en-vergers-une-etude-a-echelle-europeenne-2019"/>
    <n v="2019"/>
    <n v="1"/>
    <s v="Jamar L."/>
    <s v="CRA-W"/>
    <s v="l.jamar@cra.wallonie.be"/>
    <s v="CRA-W"/>
    <s v="Jorion A."/>
    <x v="48"/>
    <m/>
    <s v="CRA-W"/>
    <m/>
  </r>
  <r>
    <n v="451"/>
    <x v="1"/>
    <x v="1"/>
    <x v="315"/>
    <s v="Verger Bio – la diversité transfrontalière"/>
    <m/>
    <m/>
    <s v="Livres / Manuels"/>
    <s v="https://www.cra.wallonie.be/fr/verger-bio-la-diversite-transfrontaliere-2015"/>
    <n v="2015"/>
    <n v="1"/>
    <s v="Jamar L."/>
    <s v="CRA-W"/>
    <s v="jamar@cra.wallonie.be"/>
    <s v="CRA-W"/>
    <s v="Lateur M., Tournant L., Leleu Wateau K., Masschelein M., Barbieux J., Oste S., Sallets P., Grogna P., Delebecq A. "/>
    <x v="54"/>
    <s v="Verger"/>
    <s v="CRA-W"/>
    <m/>
  </r>
  <r>
    <n v="452"/>
    <x v="2"/>
    <x v="161"/>
    <x v="316"/>
    <s v="Vers le verger faibles intrants ?"/>
    <s v="Interreg TransBioFruit"/>
    <m/>
    <s v="Articles"/>
    <s v="https://www.cra.wallonie.be/fr/vers-le-verger-faibles-intrants-2012"/>
    <n v="2012"/>
    <n v="1"/>
    <s v="Jamar L."/>
    <s v="CRA-W"/>
    <s v="l.jamar@cra.wallonie.be"/>
    <s v="CRA-W, Fredon Nord Pas de Calais"/>
    <s v="Tournant L., Lateur M."/>
    <x v="48"/>
    <s v="Verger"/>
    <s v="CRA-W"/>
    <m/>
  </r>
  <r>
    <n v="453"/>
    <x v="18"/>
    <x v="162"/>
    <x v="35"/>
    <s v="A during-infection spray strategy using sulfur compounds, copper, silicon and a new formulation of potassium bicarbonate for primary scab control in organic appel production"/>
    <m/>
    <s v="Réduire la quantité de fongicide appliquée dans le verger"/>
    <s v="Articles"/>
    <s v="https://www.cra.wallonie.be/fr/a-during-infection-spray-strategy-using-sulfur-compounds-copper-silicon-and-a-new-formulation-of-potassium-bicarbonate-for-primary-scab-control-in-organic-appel-production-2008"/>
    <n v="2008"/>
    <n v="1"/>
    <s v="Jamar L."/>
    <s v="CRA-W"/>
    <s v="l.jamar@cra.wallonie.be"/>
    <s v="CRA-W"/>
    <s v="Lefrancq L., Fassotte C., Lateur M."/>
    <x v="1"/>
    <s v="Pommiers"/>
    <s v="CRA-W"/>
    <m/>
  </r>
  <r>
    <n v="454"/>
    <x v="2"/>
    <x v="144"/>
    <x v="317"/>
    <s v="A low input strategy for apple scab control in organic apple production"/>
    <m/>
    <s v="Evaluer l'efficacité de la stratégie de pulvérisation pendant l'infection en utilisant des quantités réduites de fongicides inorganiques tels que le soufre, le soufre de chaux, le bicarbonate de cuivre et de potassium pour le contrôle primaire de la tavelure"/>
    <s v="Actes de colloques"/>
    <s v="https://www.cra.wallonie.be/fr/a-low-input-strategy-for-apple-scab-control-in-organic-apple-production-2010"/>
    <n v="2010"/>
    <n v="1"/>
    <s v="Jamar L."/>
    <s v="CRA-W"/>
    <s v="l.jamar@cra.wallonie.be"/>
    <s v="CRA-W"/>
    <s v="Pahaut B., Lateur M."/>
    <x v="1"/>
    <s v="Pommiers"/>
    <s v="CRA-W"/>
    <m/>
  </r>
  <r>
    <n v="455"/>
    <x v="18"/>
    <x v="162"/>
    <x v="35"/>
    <s v="Alternative strategies using sulphur, copper and potassium bicarbonate for primary scab control in organic apple production in Belgium"/>
    <m/>
    <m/>
    <s v="Actes de colloques"/>
    <s v="https://www.cra.wallonie.be/fr/alternative-strategies-using-sulphur-copper-and-potassium-bicarbonate-for-primary-scab-control-in-organic-apple-production-in-belgium-2008"/>
    <n v="2008"/>
    <n v="1"/>
    <s v="Jamar L."/>
    <s v="CRA-W"/>
    <s v="l.jamar@cra.wallonie.be"/>
    <s v="CRA-W"/>
    <s v="Pahaut B., Lateur M."/>
    <x v="1"/>
    <s v="Pommiers"/>
    <s v="CRA-W"/>
    <m/>
  </r>
  <r>
    <n v="456"/>
    <x v="0"/>
    <x v="0"/>
    <x v="318"/>
    <s v="Amélioration de la fertilité du sol en maraîchage (1)"/>
    <m/>
    <m/>
    <s v="Articles"/>
    <s v="https://www.cra.wallonie.be/fr/amelioration-de-la-fertilite-du-sol-en-maraichage-1-2016"/>
    <n v="2016"/>
    <n v="1"/>
    <s v="Jamar L."/>
    <s v="CRA-W"/>
    <s v="jamar@cra.wallonie.be"/>
    <s v="CRA-W"/>
    <s v="Sallets P. "/>
    <x v="1"/>
    <m/>
    <s v="CRA-W"/>
    <m/>
  </r>
  <r>
    <n v="457"/>
    <x v="0"/>
    <x v="0"/>
    <x v="318"/>
    <s v="Amélioration de la fertilité du sol en maraîchage (2)"/>
    <m/>
    <m/>
    <s v="Articles"/>
    <s v="https://www.cra.wallonie.be/fr/amelioration-de-la-fertilite-du-sol-en-maraichage-2-2016"/>
    <n v="2016"/>
    <n v="1"/>
    <s v="Jamar L."/>
    <s v="CRA-W"/>
    <s v="jamar@cra.wallonie.be"/>
    <s v="CRA-W"/>
    <s v="Sallets P. "/>
    <x v="1"/>
    <m/>
    <s v="CRA-W"/>
    <m/>
  </r>
  <r>
    <n v="458"/>
    <x v="2"/>
    <x v="163"/>
    <x v="319"/>
    <s v="Apple scab (Venturia inaequalis) control in organic production"/>
    <m/>
    <m/>
    <s v="Actes de colloques"/>
    <s v="https://www.cra.wallonie.be/fr/apple-scab-venturia-inaequalis-control-in-organic-production-2011"/>
    <n v="2011"/>
    <n v="1"/>
    <s v="Jamar L."/>
    <s v="CRA-W"/>
    <s v="l.jamar@cra.wallonie.be"/>
    <s v="CRA-W"/>
    <s v="Oste S., Lateur M."/>
    <x v="1"/>
    <s v="Pommiers"/>
    <s v="CRA-W"/>
    <m/>
  </r>
  <r>
    <n v="459"/>
    <x v="8"/>
    <x v="1"/>
    <x v="320"/>
    <s v="Co-Design and set-up of innovative fruit-based agroforestry cropping system in Belgium - 2015"/>
    <m/>
    <s v="Tester un mélange de cultivar de fruits et légumes robustes sélectionnés crée une biodiversité fonctionnelle qui réduit considérablement le risque de ravageurs et de maladies; les cultures annuelles et le couvert forestier peuvent avoir un impact sur le fonctionnement du sol, les interactions biologiques et les réglementations; dans notre ratio optimisé et les distances entre les légumes et les arbres dans des systèmes de cultures en allées intensifiées et organisées"/>
    <s v="Actes de colloques"/>
    <s v="https://www.cra.wallonie.be/fr/co-design-and-set-up-of-innovative-fruit-based-agroforestry-cropping-system-in-belgium-2015"/>
    <n v="2015"/>
    <n v="1"/>
    <s v="Jamar L."/>
    <s v="CRA-W"/>
    <s v="jamar@cra.wallonie.be"/>
    <s v="CRA-W"/>
    <s v="Rondia A., Lateur M., Stilmant D., Minet L., Froncoux A."/>
    <x v="1"/>
    <m/>
    <s v="CRA-W"/>
    <m/>
  </r>
  <r>
    <n v="460"/>
    <x v="8"/>
    <x v="1"/>
    <x v="320"/>
    <s v="Co-Design and set-up of innovative fruit-based agroforestry cropping system in Belgium - 2016"/>
    <m/>
    <m/>
    <s v="Actes de colloques"/>
    <s v="https://www.cra.wallonie.be/fr/co-design-and-set-up-of-innovative-fruit-based-agroforestry-cropping-system-in-belgium-2016"/>
    <n v="2016"/>
    <n v="1"/>
    <s v="Jamar L."/>
    <s v="CRA-W"/>
    <s v="jamar@cra.wallonie.be"/>
    <s v="CRA-W"/>
    <s v="Rondia A., Lateur M., Minet L., Froncoux A., Stilmant D."/>
    <x v="1"/>
    <m/>
    <s v="CRA-W"/>
    <m/>
  </r>
  <r>
    <n v="461"/>
    <x v="18"/>
    <x v="45"/>
    <x v="321"/>
    <s v="Comparative performance of recycling tunnel and convention sprayer using standard and drift-mitigating nozzles in dwarf apple orchards."/>
    <m/>
    <s v="Evaluer les performances du pulvérisateur tunnel et des buses d'atténuation de la dérive par rapport à un traitement de référence utilisant des technologies standard"/>
    <s v="Articles"/>
    <s v="https://www.cra.wallonie.be/fr/comparative-performance-of-recycling-tunnel-and-convention-sprayer-using-standard-and-drift-mitigating-nozzles-in-dwarf-apple-orchards-2010"/>
    <n v="2010"/>
    <n v="1"/>
    <s v="Jamar L."/>
    <s v="CRA-W"/>
    <s v="l.jamar@cra.wallonie.be"/>
    <s v="CRA-W"/>
    <s v="Mosade O., Huyghebaert B., Pigeon O., Lateur M. "/>
    <x v="1"/>
    <s v="Pommiers"/>
    <s v="CRA-W"/>
    <m/>
  </r>
  <r>
    <n v="462"/>
    <x v="23"/>
    <x v="121"/>
    <x v="322"/>
    <s v="Control of apple scab (Venturia inaequalis) with bicarbonate salts under controlled environment"/>
    <m/>
    <s v="Etudier l'efficacité du bicarbonate de potassium contre Venturi a inaequalis "/>
    <s v="Articles"/>
    <s v="https://www.cra.wallonie.be/fr/control-of-apple-scab-venturia-inaequalis-with-bicarbonate-salts-under-controlled-environment-2007"/>
    <n v="2007"/>
    <n v="1"/>
    <s v="Jamar L."/>
    <s v="CRA-W"/>
    <s v="jamar@cra.wallonie.be"/>
    <s v="CRA-W"/>
    <s v="Lefrancq B., Lateur M."/>
    <x v="1"/>
    <s v="Pommiers"/>
    <s v="CRA-W"/>
    <m/>
  </r>
  <r>
    <n v="463"/>
    <x v="1"/>
    <x v="164"/>
    <x v="323"/>
    <s v="Développement d'une protection phytosanitaire optimale en vergers de pommiers conduits suivant le mode de production biologique"/>
    <m/>
    <m/>
    <s v="Actes de colloques"/>
    <s v="https://www.cra.wallonie.be/fr/developpement-dune-protection-phytosanitaire-optimale-en-vergers-de-pommiers-conduits-suivant-le-mode-de-production-biologique-2006"/>
    <n v="2006"/>
    <n v="1"/>
    <s v="Jamar L."/>
    <s v="CRA-W"/>
    <s v="jamar@cra.wallonie.be"/>
    <s v="CRA-W"/>
    <s v="Lateur M."/>
    <x v="1"/>
    <s v="Pommiers"/>
    <s v="CRA-W"/>
    <m/>
  </r>
  <r>
    <n v="464"/>
    <x v="1"/>
    <x v="91"/>
    <x v="247"/>
    <s v="Du maraichage sur sol vivant sans apport d’azote."/>
    <m/>
    <m/>
    <s v="Articles"/>
    <s v="https://www.cra.wallonie.be/fr/du-maraichage-sur-sol-vivant-sans-apport-dazote-2016"/>
    <n v="2016"/>
    <n v="1"/>
    <s v="Jamar L."/>
    <s v="CRA-W"/>
    <s v="jamar@cra.wallonie.be"/>
    <s v="CRA-W"/>
    <s v="Sallets P. "/>
    <x v="1"/>
    <m/>
    <s v="CRA-W"/>
    <m/>
  </r>
  <r>
    <n v="465"/>
    <x v="18"/>
    <x v="101"/>
    <x v="324"/>
    <s v="Effectiveness of lime sulphur and other inorganic fungicides against pear scab as affected by rainfall and timing application."/>
    <m/>
    <s v="Determine, under controlled conditions, the preventive and curative action and the rainfastness of such new fungicide formulations available for organic pear farming"/>
    <s v="Articles"/>
    <s v="https://www.cra.wallonie.be/fr/effectiveness-of-lime-sulphur-and-other-inorganic-fungicides-against-pear-scab-as-affected-by-rainfall-and-timing-application-2017"/>
    <n v="2017"/>
    <n v="1"/>
    <s v="Jamar L."/>
    <s v="CRA-W"/>
    <s v="jamar@cra.wallonie.be"/>
    <s v="CRA-W"/>
    <s v="Song J., Fauche F., Choi J., Lateur M."/>
    <x v="1"/>
    <s v="Poiriers"/>
    <s v="CRA-W"/>
    <s v="http://link.springer.com/article/10.1007/s41348-017-0085-9"/>
  </r>
  <r>
    <n v="466"/>
    <x v="2"/>
    <x v="165"/>
    <x v="323"/>
    <s v="Effet de la gestion des litières de feuilles en automne sur le développement de la tavelure du pommier en verger biologique"/>
    <m/>
    <m/>
    <s v="Actes de colloques"/>
    <s v="https://www.cra.wallonie.be/fr/effet-de-la-gestion-des-litieres-de-feuilles-en-automne-sur-le-developpement-de-la-tavelure-du-pommier-en-verger-biologique-2011"/>
    <n v="2011"/>
    <n v="1"/>
    <s v="Jamar L."/>
    <s v="CRA-W"/>
    <s v="jamar@cra.wallonie.be"/>
    <s v="CRA-W"/>
    <s v="Oste S., Tournant L., Wateau K., Lateur M. "/>
    <x v="1"/>
    <s v="Pommiers"/>
    <s v="CRA-W"/>
    <m/>
  </r>
  <r>
    <n v="467"/>
    <x v="12"/>
    <x v="57"/>
    <x v="287"/>
    <s v="Functional agrobiodiversity in apple and pear pest management in Belgium"/>
    <m/>
    <s v="Compare during two growing seasons, the type and abundance of beneficials in Belgium orchards under conventional and organic production systems applying different Functional AgroBiodiversity (FAB) techniques, collect the existing information about FAB and its management techniques to improve knowledge and practical experience between scientists, advisors and owners of the fruit orchard and co-design and establishment of innovative fruit-based agroforestry cropping systems, including the best registered FAB techniques"/>
    <s v="Actes de colloques"/>
    <s v="https://www.cra.wallonie.be/fr/functional-agrobiodiversity-in-apple-and-pear-pest-management-in-belgium-2016"/>
    <n v="2016"/>
    <n v="1"/>
    <s v="Jamar L."/>
    <s v="CRA-W"/>
    <s v="l.jamar@cra.wallonie.be"/>
    <s v="CRA-W, The Rural Development Administration (RDA) of the Republic of Korea"/>
    <s v="Janghoon S., Lambert K., Pahaut B., Fauche F., Rondia A., Choi J., Lateur M. "/>
    <x v="1"/>
    <s v="Pommiers et Poiriers"/>
    <s v="CRA-W"/>
    <m/>
  </r>
  <r>
    <n v="468"/>
    <x v="8"/>
    <x v="13"/>
    <x v="271"/>
    <s v="Investigación y experimentaciones para optimizar la fecha de recolección y limitar las pérdidas de frutos después de la cosecha"/>
    <m/>
    <s v="Evaluation des méthodes de conservation des fruits dans le module 'Janny MT' en atmosphère contrôlée, l'évaluation de l'efficacité des traitements de protection à base de substances d'origine naturelle appliquées en plantation et la recherche de méthodes innovantes et non destructives par spectroscopie NIR permettant d'optimiser la date de collecte "/>
    <s v="Articles"/>
    <s v="https://www.cra.wallonie.be/fr/investigacion-y-experimentaciones-para-optimizar-la-fecha-de-recoleccion-y-limitar-las-perdidas-de-frutos-despues-de-la-cosecha-2019"/>
    <n v="2019"/>
    <n v="1"/>
    <s v="Jamar L."/>
    <s v="CRA-W"/>
    <s v="l.jamar@cra.wallonie.be"/>
    <s v="CRA-W"/>
    <s v="Pissard A., Baeten V., Lateur M."/>
    <x v="1"/>
    <s v="Fruits à pépins"/>
    <s v="CRA-W"/>
    <m/>
  </r>
  <r>
    <n v="469"/>
    <x v="4"/>
    <x v="55"/>
    <x v="71"/>
    <s v="La protection phytosanitaire en arboriculture – focus tavelure."/>
    <m/>
    <m/>
    <s v="Articles"/>
    <s v="https://www.cra.wallonie.be/fr/la-protection-phytosanitaire-en-arboriculture-focus-tavelure-2017"/>
    <n v="2017"/>
    <n v="1"/>
    <s v="Jamar L."/>
    <s v="CRA-W"/>
    <s v="l.jamar@cra.wallonie.be"/>
    <s v="CRA-W"/>
    <s v="-"/>
    <x v="1"/>
    <m/>
    <s v="CRA-W"/>
    <m/>
  </r>
  <r>
    <n v="470"/>
    <x v="1"/>
    <x v="1"/>
    <x v="325"/>
    <s v="Le Centre wallon de recherches agronomiques entame des recherches en maraîchage bio"/>
    <m/>
    <m/>
    <s v="Articles"/>
    <s v="https://www.cra.wallonie.be/fr/le-centre-wallon-de-recherches-agronomiques-entame-des-recherches-en-maraichage-bio-2016"/>
    <n v="2016"/>
    <n v="1"/>
    <s v="Jamar L."/>
    <s v="CRA-W"/>
    <s v="jamar@cra.wallonie.be"/>
    <s v="CRA-W"/>
    <s v="Rondia A., Reyser J., Godden B., Van Damme J."/>
    <x v="1"/>
    <m/>
    <s v="CRA-W"/>
    <m/>
  </r>
  <r>
    <n v="471"/>
    <x v="1"/>
    <x v="129"/>
    <x v="326"/>
    <s v="Les principales clès du verger bio transfrontalier – Pommes et poires, une approche globale"/>
    <m/>
    <m/>
    <s v="Livres / Manuels"/>
    <s v="https://www.cra.wallonie.be/fr/les-principales-cles-du-verger-bio-transfrontalier-pommes-et-poires-une-approche-globale-2014"/>
    <n v="2014"/>
    <n v="1"/>
    <s v="Jamar L."/>
    <s v="CRA-W"/>
    <s v="jamar@cra.wallonie.be"/>
    <s v="CRA-W"/>
    <s v="Lateur M., Tournant L., Leleu Wateau K., Dewaegeneire P., Oste S., Montignies E., Thiran B., Fitoussi J., Delebecq A."/>
    <x v="1"/>
    <s v="Pommiers et Poiriers"/>
    <s v="CRA-W"/>
    <m/>
  </r>
  <r>
    <n v="472"/>
    <x v="1"/>
    <x v="55"/>
    <x v="118"/>
    <s v="L'extrait d'écorce d'orange comme produit de protection des plantes"/>
    <m/>
    <s v="Evaluer l'efficacité des produit de protection contre des maladies et ravageurs de fruits et de légumes"/>
    <s v="Actes de colloques"/>
    <s v="https://www.cra.wallonie.be/fr/lextrait-decorce-dorange-comme-produit-de-protection-des-plantes-2010"/>
    <n v="2010"/>
    <n v="1"/>
    <s v="Jamar L."/>
    <s v="CRA-W"/>
    <s v="l.jamar@cra.wallonie.be"/>
    <s v="PRLRN, PLANETE légumes en Alsace, CRA-W, FREDON"/>
    <s v="Amiraux C., Grebert D., Oste S., Lateur M."/>
    <x v="1"/>
    <m/>
    <s v="CRA-W"/>
    <m/>
  </r>
  <r>
    <n v="473"/>
    <x v="6"/>
    <x v="1"/>
    <x v="327"/>
    <s v="Organic Appel Production: Conclusion of an eight year study in Belgium"/>
    <m/>
    <m/>
    <s v="Actes de colloques"/>
    <s v="https://www.cra.wallonie.be/fr/organic-appel-production-conclusion-of-an-eight-year-study-in-belgium-2011"/>
    <n v="2011"/>
    <n v="1"/>
    <s v="Jamar L."/>
    <s v="CRA-W"/>
    <s v="jamar@cra.wallonie.be"/>
    <s v="CRA-W"/>
    <s v="Oste S., Lateur M."/>
    <x v="1"/>
    <s v="Pommiers"/>
    <s v="CRA-W"/>
    <m/>
  </r>
  <r>
    <n v="474"/>
    <x v="1"/>
    <x v="129"/>
    <x v="328"/>
    <s v="Maraîchage Bio"/>
    <m/>
    <s v="Développer la comparaison de systèmes de productions maraîchères biologiques"/>
    <s v="Projet"/>
    <s v="https://www.cra.wallonie.be/fr/plateforme-maraichage-bio"/>
    <n v="2018"/>
    <n v="12"/>
    <s v="Jamar L."/>
    <s v="CRA-W"/>
    <s v="l.jamar@cra.wallonie.be"/>
    <s v="CRA-W"/>
    <s v="-"/>
    <x v="1"/>
    <m/>
    <s v="CRA-W"/>
    <m/>
  </r>
  <r>
    <n v="475"/>
    <x v="2"/>
    <x v="64"/>
    <x v="142"/>
    <s v="Pratiques alternatives aux produits phytosanitaires en arboriculture"/>
    <m/>
    <m/>
    <s v="Actes de colloques"/>
    <s v="https://www.cra.wallonie.be/fr/pratiques-alternatives-aux-produits-phytosanitaires-en-arboriculture-2015"/>
    <n v="2015"/>
    <n v="1"/>
    <s v="Jamar L."/>
    <s v="CRA-W"/>
    <s v="jamar@cra.wallonie.be"/>
    <s v="CRA-W"/>
    <s v="Lateur M. "/>
    <x v="1"/>
    <m/>
    <s v="CRA-W"/>
    <m/>
  </r>
  <r>
    <n v="476"/>
    <x v="18"/>
    <x v="28"/>
    <x v="240"/>
    <s v="Primary scab control using a ‘during-infection’ spray timing and the effect on fruit quality and yield in organic apple production"/>
    <m/>
    <s v="Contribuer à la réduction du cuivre dans la production de pommes biologiques en évaluant dans un premier temps l'efficacité relative de cinq fongicides inorganiques et cinq plantes naturelles extraits dans la lutte primaire contre la tavelure, puis évaluer sur le long terme l'efficacité de la stratégie de pulvérisation de &quot;l'infection durable&quot; en utilisant des quantités de fongicides"/>
    <s v="Articles"/>
    <s v="https://www.cra.wallonie.be/fr/primary-scab-control-using-a-during-infection-spray-timing-and-the-effect-on-fruit-quality-and-yield-in-organic-apple-production-2010"/>
    <n v="2010"/>
    <n v="1"/>
    <s v="Jamar L."/>
    <s v="CRA-W"/>
    <s v="l.jamar@cra.wallonie.be"/>
    <s v="CRA-W"/>
    <s v="Cavelier M., Lateur M. "/>
    <x v="1"/>
    <s v="Pommiers"/>
    <s v="CRA-W"/>
    <m/>
  </r>
  <r>
    <n v="477"/>
    <x v="18"/>
    <x v="11"/>
    <x v="329"/>
    <s v="Rainfastness of lime sulphur and other inorganic fungicides used for scab control in apple and pear production."/>
    <m/>
    <s v="Determine under controlled and field conditions, the rainfastness of new fungicide formulations available for organic apple and pear farming"/>
    <s v="Actes de colloques"/>
    <s v="https://www.cra.wallonie.be/fr/rainfastness-of-lime-sulphur-and-other-inorganic-fungicides-used-for-scab-control-in-apple-and-pear-production-23-28-2018"/>
    <n v="2018"/>
    <n v="1"/>
    <s v="Jamar L."/>
    <s v="CRA-W"/>
    <s v="l.jamar@cra.wallonie.be"/>
    <s v="CRA-W"/>
    <s v="Song J., Fauche F., Choi J., Lateur M. "/>
    <x v="1"/>
    <s v="Pommiers et Poiriers"/>
    <s v="CRA-W"/>
    <m/>
  </r>
  <r>
    <n v="478"/>
    <x v="2"/>
    <x v="2"/>
    <x v="330"/>
    <s v="Recherche de méthode alternative de lutte contre la tavelure du pommier dans le cadre de la production biologique : trois années d'expérimentation au CRA-W"/>
    <m/>
    <s v="Experimenter un système de production qui interviente un grand nombre de paramètres afin de rechercher des innovations potentielles qui pourront se mettre en pratique"/>
    <s v="Articles"/>
    <s v="https://www.cra.wallonie.be/fr/recherche-de-methodes-alternatives-de-lutte-contre-la-tavelure-du-pommier-dans-le-cadre-de-la-production-biologique-trois-annees-dexperimentation-au-cra-w-2005"/>
    <n v="2005"/>
    <n v="1"/>
    <s v="Jamar L."/>
    <s v="CRA-W"/>
    <s v="jamar@cra.wallonie.be"/>
    <s v="CRA-W"/>
    <s v="Lateur M."/>
    <x v="1"/>
    <s v="Pommiers"/>
    <s v="CRA-W"/>
    <m/>
  </r>
  <r>
    <n v="479"/>
    <x v="2"/>
    <x v="166"/>
    <x v="142"/>
    <s v="Recherche de méthode alternative de protection vis-à-vis des Gloeosporioses en productions fruitières biologiques."/>
    <m/>
    <m/>
    <s v="Actes de colloques"/>
    <s v="https://www.cra.wallonie.be/fr/recherche-de-methodes-alternatives-de-protection-vis-a-vis-des-gloeosporioses-en-productions-fruitieres-biologiques-2015"/>
    <n v="2015"/>
    <n v="1"/>
    <s v="Jamar L."/>
    <s v="CRA-W"/>
    <s v="jamar@cra.wallonie.be"/>
    <s v="CRA-W"/>
    <s v="Rondia A."/>
    <x v="1"/>
    <m/>
    <s v="CRA-W"/>
    <m/>
  </r>
  <r>
    <n v="480"/>
    <x v="2"/>
    <x v="166"/>
    <x v="142"/>
    <s v="Recherche de méthode alternative de protection vis-a-vis des Gloesporioses en productions fruitières biologiques. Suivi de l'impact d'une formulation à base d'argiles calcinées et d'un activateur de dépenses naturelle sur les gloeosporioses"/>
    <m/>
    <m/>
    <s v="Articles"/>
    <s v="https://www.cra.wallonie.be/fr/recherche-de-methodes-alternatives-de-protection-vis-a-vis-des-gloesporioses-en-productions-fruitieres-biologiques-suivi-de-limpact-dune-formulation-a-base-dargiles-calcinees-et-dun-activateur-de-depenses-naturelle-sur-les-gloeosporioses-2015"/>
    <n v="2015"/>
    <n v="1"/>
    <s v="Jamar L."/>
    <s v="CRA-W"/>
    <s v="jamar@cra.wallonie.be"/>
    <s v="CRA-W"/>
    <s v="Rondia A."/>
    <x v="1"/>
    <m/>
    <s v="CRA-W"/>
    <m/>
  </r>
  <r>
    <n v="481"/>
    <x v="6"/>
    <x v="88"/>
    <x v="331"/>
    <s v="Réduction de l’inoculum tavelure : journée de démonstration à Gembloux"/>
    <m/>
    <m/>
    <s v="Articles"/>
    <s v="https://www.cra.wallonie.be/fr/reduction-de-linoculum-tavelure-journee-de-demonstration-a-gembloux-2010"/>
    <n v="2010"/>
    <n v="1"/>
    <s v="Jamar L."/>
    <s v="CRA-W"/>
    <s v="l.jamar@cra.wallonie.be"/>
    <s v="CRA-W"/>
    <s v="Lateur M., Tournant L. "/>
    <x v="1"/>
    <m/>
    <s v="CRA-W"/>
    <m/>
  </r>
  <r>
    <n v="482"/>
    <x v="18"/>
    <x v="55"/>
    <x v="332"/>
    <s v="Réduction du cuivre – Focus pomme de terre et arboriculture fruitière"/>
    <m/>
    <m/>
    <s v="Articles"/>
    <s v="https://www.cra.wallonie.be/fr/reduction-du-cuivre-focus-pomme-de-terre-et-arboriculture-fruitiere-2014"/>
    <n v="2014"/>
    <n v="1"/>
    <s v="Jamar L."/>
    <s v="CRA-W"/>
    <s v="jamar@cra.wallonie.be"/>
    <s v="CRA-W"/>
    <s v="Bataille C., César V."/>
    <x v="1"/>
    <s v="Pomme de terre et Arbre fruitier"/>
    <s v="CRA-W"/>
    <m/>
  </r>
  <r>
    <n v="483"/>
    <x v="2"/>
    <x v="8"/>
    <x v="333"/>
    <s v="Research on alternative methods of control of spot on apple for organic production: three years of experimentation in Cra-W"/>
    <m/>
    <s v="Discusse of different methods for the control apple spot in Belgium. "/>
    <s v="Articles"/>
    <s v="https://www.cra.wallonie.be/fr/research-on-alternative-methods-of-control-of-spot-on-apple-for-organic-production-three-years-of-experimentation-in-cra-w-2005"/>
    <n v="2005"/>
    <n v="1"/>
    <s v="Jamar L."/>
    <s v="CRA-W"/>
    <s v="jamar@cra.wallonie.be"/>
    <s v="CRA-W"/>
    <s v="Lateur M."/>
    <x v="1"/>
    <s v="Pommiers"/>
    <s v="CRA-W"/>
    <m/>
  </r>
  <r>
    <n v="484"/>
    <x v="18"/>
    <x v="99"/>
    <x v="334"/>
    <s v="Scab control in organic apple production: conclusions of an eight year study in temperate weather conditions"/>
    <m/>
    <s v="Identifier un moyen innovant de réduire l'utilisation de fongicides, et en particulier de fongicides à base de cuivre, pour lutter contre la tavelure du pommier (V. inaequalis) en production biologique.  "/>
    <s v="Actes de colloques"/>
    <s v="https://www.cra.wallonie.be/fr/scab-control-in-organic-apple-production-conclusions-of-an-eight-year-study-in-temperate-weather-conditions-2012"/>
    <n v="2012"/>
    <n v="1"/>
    <s v="Jamar L."/>
    <s v="CRA-W"/>
    <s v="jamar@cra.wallonie.be"/>
    <s v="CRA-W"/>
    <s v="Oste S., Lateur M. "/>
    <x v="1"/>
    <s v="Pommiers"/>
    <s v="CRA-W"/>
    <m/>
  </r>
  <r>
    <n v="485"/>
    <x v="0"/>
    <x v="167"/>
    <x v="327"/>
    <s v="Soil chemical and biological properties in conventional and organic orchards"/>
    <m/>
    <m/>
    <s v="Actes de colloques"/>
    <s v="https://www.cra.wallonie.be/fr/soil-chemical-and-biological-properties-in-conventional-and-organic-orchards-2008"/>
    <n v="2008"/>
    <n v="1"/>
    <s v="Jamar L."/>
    <s v="CRA-W"/>
    <s v="jamar@cra.wallonie.be"/>
    <s v="CRA-W"/>
    <s v="Aubinet M., Culot M., Magein H., Lateur M."/>
    <x v="1"/>
    <m/>
    <s v="CRA-W"/>
    <m/>
  </r>
  <r>
    <n v="486"/>
    <x v="0"/>
    <x v="168"/>
    <x v="335"/>
    <s v="Soil microbial activity and earthworm abundance in orchards under conventional and organic growth management systems."/>
    <m/>
    <s v="Evaluer les effets de 5 années de systèmes de production fruitière conventionnels et biologiques sur plusieurs propriétés biologiques du sol. "/>
    <s v="Actes de colloques"/>
    <s v="https://www.cra.wallonie.be/fr/soil-microbial-activity-and-earthworm-abundance-in-orchards-under-conventional-and-organic-growth-management-systems-2008"/>
    <n v="2008"/>
    <n v="1"/>
    <s v="Jamar L."/>
    <s v="CRA-W"/>
    <s v="jamar@cra.wallonie.be"/>
    <s v="CRA-W"/>
    <s v="Aubinet M., Fievez T., Magein H., Lateur M."/>
    <x v="1"/>
    <m/>
    <s v="CRA-W"/>
    <m/>
  </r>
  <r>
    <n v="487"/>
    <x v="23"/>
    <x v="169"/>
    <x v="336"/>
    <s v="Stop-spray strategy using a new formulation of potassium bicarbonate, silicon and sulphur compounds for primary scab control in organic apple production"/>
    <m/>
    <s v="Réduire la quantité de fongicide appliquée dans le verger"/>
    <s v="Articles"/>
    <s v="https://www.cra.wallonie.be/fr/stop-spray-strategy-using-a-new-formulation-of-potassium-bicarbonate-silicon-and-sulphur-compounds-for-primary-scab-control-in-organic-apple-production-2007"/>
    <n v="2007"/>
    <n v="1"/>
    <s v="Jamar L."/>
    <s v="CRA-W"/>
    <s v="jamar@cra.wallonie.be"/>
    <s v="CRA-W"/>
    <s v="Lefrancq B., Fassotte C., Lateur M."/>
    <x v="1"/>
    <s v="Pommiers"/>
    <s v="CRA-W"/>
    <m/>
  </r>
  <r>
    <n v="488"/>
    <x v="18"/>
    <x v="170"/>
    <x v="337"/>
    <s v="Strategies to reduce copper use in organic apple production"/>
    <m/>
    <s v="reduce copper use"/>
    <s v="Articles"/>
    <s v="https://www.cra.wallonie.be/fr/strategies-to-reduce-copper-use-in-organic-apple-production-2006"/>
    <n v="2006"/>
    <n v="1"/>
    <s v="Jamar L."/>
    <s v="CRA-W"/>
    <s v="jamar@cra.wallonie.be"/>
    <s v="CRA-W"/>
    <s v="Lateur M."/>
    <x v="1"/>
    <s v="Pommiers et Poiriers"/>
    <s v="CRA-W"/>
    <m/>
  </r>
  <r>
    <n v="489"/>
    <x v="23"/>
    <x v="155"/>
    <x v="338"/>
    <s v="Strategies to reduce copper use in organic apple production, ISHS."/>
    <m/>
    <s v=" Des stratégies de lutte contre la tavelure du pommier (venturia inaequalis)"/>
    <s v="Articles"/>
    <s v="https://www.cra.wallonie.be/fr/strategies-to-reduce-copper-use-in-organic-apple-production-ishs-2007"/>
    <n v="2007"/>
    <n v="1"/>
    <s v="Jamar L."/>
    <s v="CRA-W"/>
    <s v="jamar@cra.wallonie.be"/>
    <s v="CRA-W"/>
    <s v="-"/>
    <x v="1"/>
    <m/>
    <s v="CRA-W"/>
    <m/>
  </r>
  <r>
    <n v="490"/>
    <x v="2"/>
    <x v="171"/>
    <x v="323"/>
    <s v="Tavelure : mieux raisonner sa protection"/>
    <m/>
    <s v="maitriser la tavelure et diminuer l'usage de produits de protection"/>
    <s v="Articles"/>
    <s v="https://www.cra.wallonie.be/fr/tavelure-mieux-raisonner-sa-protection-2012"/>
    <n v="2012"/>
    <n v="1"/>
    <s v="Jamar L."/>
    <s v="CRA-W"/>
    <s v="jamar@cra.wallonie.be"/>
    <s v="CRA-W"/>
    <s v="Lateur M., Oste S. "/>
    <x v="1"/>
    <m/>
    <s v="CRA-W"/>
    <m/>
  </r>
  <r>
    <n v="491"/>
    <x v="2"/>
    <x v="161"/>
    <x v="316"/>
    <s v="Vers le verger faibles intrants ? CR visites de vergers en Suisses"/>
    <m/>
    <s v="Etudier les possibilités et les limites d'une production de fruits sans pesticide"/>
    <s v="Articles"/>
    <s v="https://www.cra.wallonie.be/fr/vers-le-verger-faibles-intrants-cr-visites-de-vergers-en-suisses-2012"/>
    <n v="2012"/>
    <n v="1"/>
    <s v="Jamar L."/>
    <s v="CRA-W"/>
    <s v="jamar@cra.wallonie.be"/>
    <s v="CRA-W"/>
    <s v="Lateur M., Tournant L. "/>
    <x v="1"/>
    <s v="Verger"/>
    <s v="CRA-W"/>
    <m/>
  </r>
  <r>
    <n v="492"/>
    <x v="9"/>
    <x v="8"/>
    <x v="339"/>
    <s v="A large field trial to assess the short-term and long-term effects of several 4 insecticides used to control the pollen beetle on parastic hymenoptera in oilseed rape"/>
    <m/>
    <s v="Evaluer les effets de plusieurs insecticides utilisés pour lutter contre le coléoptère du pollen sur les hyménoptères parasites dans le colza"/>
    <s v="Actes de colloques"/>
    <s v="https://www.cra.wallonie.be/fr/a-large-field-trial-to-assess-the-short-term-and-long-term-effects-of-several-4-insecticides-used-to-control-the-pollen-beetle-on-parastic-hymenoptera-in-oilseed-rape-2017"/>
    <n v="2017"/>
    <n v="1"/>
    <s v="Jansen J. P."/>
    <s v="CRA-W"/>
    <m/>
    <s v="CRA-W"/>
    <s v="San Martin G."/>
    <x v="1"/>
    <s v="Brassica napus L."/>
    <s v="CRA-W"/>
    <m/>
  </r>
  <r>
    <n v="493"/>
    <x v="18"/>
    <x v="11"/>
    <x v="340"/>
    <s v="Le puceron, Myzus persicae : monitoring de la résistance aux insecticides en Wallonie, des résultats préliminaires interpellants"/>
    <m/>
    <s v="Monitoring"/>
    <s v="Articles"/>
    <s v="https://www.cra.wallonie.be/fr/le-puceron-myzus-persicae-monitoring-de-la-resistance-aux-insecticides-en-wallonie-des-resultats-preliminaires-interpellants-2019"/>
    <n v="2019"/>
    <n v="1"/>
    <s v="Jansen J. P."/>
    <s v="CRA-W"/>
    <m/>
    <s v="CRA-W"/>
    <s v="Mingeot D."/>
    <x v="1"/>
    <m/>
    <s v="CRA-W"/>
    <m/>
  </r>
  <r>
    <n v="494"/>
    <x v="14"/>
    <x v="129"/>
    <x v="341"/>
    <s v="Les altises américaines de la pomme de terre, enseignement de deux années de recherches"/>
    <m/>
    <m/>
    <s v="Articles"/>
    <s v="https://www.cra.wallonie.be/fr/les-altises-americaines-de-la-pomme-de-terre-enseignement-de-deux-annees-de-recherches-2017"/>
    <n v="2017"/>
    <n v="1"/>
    <s v="Jansen J. P."/>
    <s v="CRA-W"/>
    <m/>
    <s v="CRA-W"/>
    <s v="Chavalle S."/>
    <x v="1"/>
    <s v="Pomme de terre"/>
    <s v="CRA-W"/>
    <m/>
  </r>
  <r>
    <n v="495"/>
    <x v="18"/>
    <x v="11"/>
    <x v="269"/>
    <s v="Liste de Sélectivité des pesticide vis-à-vis des insectes utiles en pomme de terre"/>
    <m/>
    <m/>
    <s v="Articles"/>
    <s v="https://www.cra.wallonie.be/fr/liste-de-selectivite-des-pesticide-vis-a-vis-des-insectes-utiles-en-pomme-de-terre-2017"/>
    <n v="2017"/>
    <n v="1"/>
    <s v="Jansen J. P."/>
    <s v="CRA-W"/>
    <m/>
    <s v="CRA-W"/>
    <s v="-"/>
    <x v="1"/>
    <s v="Pomme de terre"/>
    <s v="CRA-W"/>
    <m/>
  </r>
  <r>
    <n v="496"/>
    <x v="18"/>
    <x v="11"/>
    <x v="342"/>
    <s v="Liste de sélectivité des produits de protection des plantes à l'égard des arthropodes utiles en culture de pommes de terre"/>
    <m/>
    <m/>
    <s v="Articles"/>
    <s v="https://www.cra.wallonie.be/fr/liste-de-selectivite-des-produits-de-protection-des-plantes-a-legard-des-arthropodes-utiles-en-culture-de-pommes-de-terre-2016"/>
    <n v="2016"/>
    <n v="1"/>
    <s v="Jansen J. P."/>
    <s v="CRA-W"/>
    <m/>
    <s v="CRA-W"/>
    <s v="-"/>
    <x v="1"/>
    <s v="Pomme de terre"/>
    <s v="CRA-W"/>
    <m/>
  </r>
  <r>
    <n v="497"/>
    <x v="4"/>
    <x v="101"/>
    <x v="343"/>
    <s v="Protection insecticide des colzas : Maintenir les parasites des mélighètes"/>
    <m/>
    <m/>
    <s v="Articles"/>
    <s v="https://www.cra.wallonie.be/fr/protection-insecticide-des-colzas-maintenir-les-parasites-des-melighetes-2015"/>
    <n v="2015"/>
    <n v="1"/>
    <s v="Jansen J. P."/>
    <s v="CRA-W"/>
    <m/>
    <s v="CRA-W"/>
    <s v="-"/>
    <x v="1"/>
    <s v="Brassica napus L."/>
    <s v="CRA-W"/>
    <m/>
  </r>
  <r>
    <n v="498"/>
    <x v="14"/>
    <x v="51"/>
    <x v="344"/>
    <s v="Pucerons sur pommes de terre : 20 années d'étude en Wallonie"/>
    <m/>
    <m/>
    <s v="Articles"/>
    <s v="https://www.cra.wallonie.be/fr/pucerons-sur-pommes-de-terre-20-annees-detude-en-wallonie-2016"/>
    <n v="2016"/>
    <n v="1"/>
    <s v="Jansen J. P."/>
    <s v="CRA-W"/>
    <m/>
    <s v="CRA-W"/>
    <s v="-"/>
    <x v="1"/>
    <s v="Pomme de terre"/>
    <s v="CRA-W"/>
    <m/>
  </r>
  <r>
    <n v="499"/>
    <x v="13"/>
    <x v="129"/>
    <x v="345"/>
    <s v="SMART AQUAPONICS"/>
    <s v="SMART AQUAPONICS"/>
    <s v="Développement d'outils de gestion intelligents pour des systèmes aquaponiques adaptés aux profesionnels, aux collectivités urbaines et à la formation"/>
    <s v="Projet"/>
    <s v="https://www.interreg-fwvl.eu/fr/smart-aquaponics"/>
    <n v="2018"/>
    <n v="3"/>
    <s v="Jijakli H."/>
    <s v="Université de Liège"/>
    <s v="Mh.jijakli@ulg.ac.be"/>
    <s v="Vigo Universal, Atelier de Bossimé, Groupe One, Weenat, HOWEST, PCG Oost Vlaanderen vzm, Yncrea - france, AQUIMER, VITO, Odisee, AQUA4C, Pole Légumes Région Nord, Institut Polytechnique UniLaSalle"/>
    <m/>
    <x v="48"/>
    <m/>
    <s v="EU"/>
    <m/>
  </r>
  <r>
    <n v="500"/>
    <x v="3"/>
    <x v="90"/>
    <x v="346"/>
    <s v="AGRO ECO URBS"/>
    <s v="AGRO ECO URBS"/>
    <s v="plate-forme de compétences intégrées dans le domaine du développement et de la valorisation des agro-éco-systèmes urbains en zones tempérées et tropicales qui vise à adopter une approche multi scalaire"/>
    <s v="Projet - Application web / smartphone"/>
    <s v="http://www.agroecourbs.be/"/>
    <m/>
    <m/>
    <s v="Jijakli H."/>
    <s v="Université de Liège"/>
    <s v="Mh.jijakli@ulg.ac.be"/>
    <s v="ArgenCo - Université de Liège, Gembloux Agro Bio-Tech - Université de Liège, HEC - SmartCity Institute"/>
    <s v="Mahy G., Shady A., Bogaert J., Colinet G., Cornelis J. T., Crutzen N., Dufrene M., Garre S., Lebeau F., Monty A., Vermeulen C."/>
    <x v="1"/>
    <m/>
    <s v="Agriculture wallonie"/>
    <m/>
  </r>
  <r>
    <n v="501"/>
    <x v="2"/>
    <x v="172"/>
    <x v="347"/>
    <s v="HE-herbicide-fongicide"/>
    <s v="HE-herbicide-fongicide"/>
    <s v="Développement de bioherbicides et de biofongicides à base d'huile essentielle"/>
    <s v="Projet - Thèses / Mémoires"/>
    <s v="https://matheo.uliege.be/handle/2268.2/7538"/>
    <m/>
    <m/>
    <s v="Jijakli H."/>
    <s v="Université de Liège"/>
    <s v="Mh.jijakli@ulg.ac.be"/>
    <s v="Gembloux Agro Bio-Tech - Université de Liège"/>
    <m/>
    <x v="1"/>
    <m/>
    <s v="Agriculture wallonie"/>
    <m/>
  </r>
  <r>
    <n v="502"/>
    <x v="3"/>
    <x v="16"/>
    <x v="348"/>
    <s v="WASABI : plateforme WAllonne de Systèmes innovants en Agriculture et BIodiversité urbaine"/>
    <s v="WASABI"/>
    <s v="plateforme d'enseignement et de recherche en agriculture urbaine et biodiversité urbaine et péri-urbaine"/>
    <s v="Projet - Application web / smartphone"/>
    <s v="https://www.gembloux.uliege.be/cms/c_5038552/fr/gembloux-wasabi"/>
    <n v="2019"/>
    <m/>
    <s v="Joly A."/>
    <s v="C-RAU - Gembloux Agro Bio-Tech - Université de Liège"/>
    <s v="aj@aurorejoly.be"/>
    <s v="C-RAU - Gembloux Agro Bio-Tech - Université de Liège"/>
    <s v="Jijakli H."/>
    <x v="55"/>
    <m/>
    <s v="Université de Liège"/>
    <m/>
  </r>
  <r>
    <n v="503"/>
    <x v="2"/>
    <x v="101"/>
    <x v="349"/>
    <s v="Produire des fruits et légumes, sans aucune pulvérisation de produits phytopharmaceutiques"/>
    <s v="ZERO-PH(F)YTO F&amp;L(G) ZÉRO PHYTO"/>
    <s v="Identifier, valider et transmettre des clés pratiques pour pouvoir produire des fruits et légumes sans aucune pulvérisation de produits phytopharmaceutiques"/>
    <s v="Projet"/>
    <s v="https://www.interreg-fwvl.eu/fr/zero-phfyto-flg"/>
    <n v="2019"/>
    <n v="3"/>
    <s v="Jorion A."/>
    <s v="CRA-W"/>
    <s v="a.jorion@cra.wallonie.be"/>
    <s v="BHDF, FREDON Nord Pas-de-Calais, Inagro, Unité EDISAN-Université Picardie Jules Verne - france, Provinciaal Proefcentrum voor de Groenteteelt Oost-Vlaanderen, FREDON Hauts-de - france, CRA-W, Bio en Hauts-de - france, PCG"/>
    <s v="Lateur M."/>
    <x v="56"/>
    <m/>
    <s v="EU"/>
    <m/>
  </r>
  <r>
    <n v="504"/>
    <x v="0"/>
    <x v="173"/>
    <x v="350"/>
    <s v="PLASTI-SOLS"/>
    <s v="PLASTI-SOLS"/>
    <s v="Développer des méthodes simples de séparations des microplastiques dans les solides."/>
    <s v="Projet"/>
    <s v="https://www.issep.be/wp-content/uploads/Fiche-projet-Plastisol.pdf"/>
    <n v="2019"/>
    <n v="1"/>
    <s v="Joris A."/>
    <s v="ISSeP"/>
    <s v="a.joris@issep.be"/>
    <s v="Cellule de Chimie Minérale, ISSeP"/>
    <m/>
    <x v="10"/>
    <m/>
    <s v="ISSep"/>
    <m/>
  </r>
  <r>
    <n v="505"/>
    <x v="7"/>
    <x v="57"/>
    <x v="351"/>
    <s v="Diagonal two-dimensional electrophoresis (D-2DE): a new approach to study the effect of osmotic stress induced by polyethylene glycol in durum wheat (Triticum durum Desf.)"/>
    <m/>
    <m/>
    <s v="Articles"/>
    <s v="https://www.cra.wallonie.be/fr/diagonal-two-dimensional-electrophoresis-d-2de-a-new-approach-to-study-the-effect-of-osmotic-stress-induced-by-polyethylene-glycol-in-durum-wheat-triticum-durum-desf-2016"/>
    <n v="2016"/>
    <n v="1"/>
    <s v="Kacem S."/>
    <s v="CRA-W"/>
    <m/>
    <s v="CRA-W"/>
    <s v="Mauro S., Muhovski Y., Delporte F., Renaut J., Djekoun A., Watillon B."/>
    <x v="1"/>
    <m/>
    <s v="CRA-W"/>
    <m/>
  </r>
  <r>
    <n v="506"/>
    <x v="7"/>
    <x v="57"/>
    <x v="352"/>
    <s v="In vitro screening of durum wheat against water-stress mediated through polyethylene glycol"/>
    <m/>
    <s v="Evaluate three durum wheat (Triticum durum Desf.) genotypes response to water stress at callus induction and plant regeneration levels"/>
    <s v="Articles"/>
    <s v="https://www.cra.wallonie.be/fr/in-vitro-screening-of-durum-wheat-against-water-stress-mediated-through-polyethylene-glycol-2017"/>
    <n v="2017"/>
    <n v="1"/>
    <s v="Kacem S."/>
    <s v="CRA-W"/>
    <m/>
    <s v="CRA-W"/>
    <s v="Delporte F., Muhovski Y., Djekoun A., Watillon B."/>
    <x v="1"/>
    <s v="Céréales"/>
    <s v="CRA-W"/>
    <s v="http://dx.doi.org/10.1016/j.jgeb.2017.04.004"/>
  </r>
  <r>
    <n v="507"/>
    <x v="21"/>
    <x v="56"/>
    <x v="97"/>
    <s v="CARIBOUH"/>
    <s v="CARIBOUH"/>
    <s v="Dresser le diagnostic de l’impact sur la santé humaine et sur l’environnement de certains polluants émergents potentiellement présents dans les boues de STEP wallonnes utilisées comme amendement de sols agricoles."/>
    <s v="Projet"/>
    <s v="https://www.issep.be/wp-content/uploads/Projet-Caribouh.pdf"/>
    <n v="2017"/>
    <n v="3"/>
    <s v="Kech C."/>
    <s v="ISSeP"/>
    <s v="c.kech@issep.be"/>
    <s v="Cellule de Chimie Organique, Cellule Ecotoxicologie, Cellule Environnement et Santé"/>
    <m/>
    <x v="10"/>
    <m/>
    <s v="ISSep"/>
    <m/>
  </r>
  <r>
    <n v="508"/>
    <x v="13"/>
    <x v="124"/>
    <x v="353"/>
    <s v="Production de Biodiesel à partir de Boues de STEP"/>
    <s v="BioBos"/>
    <s v="la réduction du volume des boues avec valorisation du résidu et la production de biodiesel."/>
    <s v="Projet"/>
    <s v="https://www.issep.be/biobos/"/>
    <m/>
    <m/>
    <s v="Kech C."/>
    <s v="ISSeP"/>
    <s v="c.kech@issep.be"/>
    <s v="ISSeP, CRA-W"/>
    <m/>
    <x v="1"/>
    <m/>
    <s v="ISSep"/>
    <m/>
  </r>
  <r>
    <n v="509"/>
    <x v="9"/>
    <x v="110"/>
    <x v="218"/>
    <s v="Vers une stratégie nationale belge en faveur despollinisateur 2021-2030"/>
    <m/>
    <s v="réduire la mortalité des abeilles domestiques, inverser le déclin des pollinisateur en général, suivre et analyser les changements constatés au niveau de la répartition et du nombre de pollinisateur à travers le pays."/>
    <s v="Projet"/>
    <s v="https://www.health.belgium.be/sites/default/files/uploads/fields/fpshealth_theme_file/projet_de_strategie_nationale_belge_en_faveur_des_pollinisateur_2021-2030_3.pdf"/>
    <n v="2021"/>
    <n v="9"/>
    <s v="Kempenaer S."/>
    <s v="SPF"/>
    <s v="salima.kempenaer@health.fgov.be"/>
    <m/>
    <m/>
    <x v="1"/>
    <m/>
    <s v="SPF"/>
    <m/>
  </r>
  <r>
    <n v="510"/>
    <x v="16"/>
    <x v="51"/>
    <x v="354"/>
    <s v="La gestion patrimoniale des forêts anciennes de Wallonie - 2018"/>
    <m/>
    <s v="Transmettre aux générations futures, ces biens hérités de générations de forestiers."/>
    <s v="Articles"/>
    <s v="https://www.cra.wallonie.be/fr/la-gestion-patrimoniale-des-forets-anciennes-de-wallonie-2018"/>
    <n v="2018"/>
    <n v="1"/>
    <s v="Kervyn T."/>
    <s v="CRA-W"/>
    <m/>
    <s v="CRA-W"/>
    <s v="Scohy J. P., Marchal D., Collette O., Hardy B., Delahaye L., Wibail L., Jacquemin F., Dufrêne M., Claessens H."/>
    <x v="1"/>
    <m/>
    <s v="CRA-W"/>
    <m/>
  </r>
  <r>
    <n v="511"/>
    <x v="16"/>
    <x v="51"/>
    <x v="354"/>
    <s v="La gestion patrimoniale des forêts anciennes de Wallonie (Belgique) - 2017"/>
    <m/>
    <m/>
    <s v="Articles"/>
    <s v="https://www.cra.wallonie.be/fr/la-gestion-patrimoniale-des-forets-anciennes-de-wallonie-belgique-2017"/>
    <n v="2017"/>
    <n v="1"/>
    <s v="Kervyn T."/>
    <s v="CRA-W"/>
    <m/>
    <s v="CRA-W"/>
    <s v="Scohy J. P., Collette O., Hardy B., Delahaye F., Wibail L., Jacquemin F., Dufrêne M., Claessens H."/>
    <x v="1"/>
    <m/>
    <s v="CRA-W"/>
    <m/>
  </r>
  <r>
    <n v="512"/>
    <x v="15"/>
    <x v="174"/>
    <x v="355"/>
    <s v="Développement d'une approche intégrée pour le diagnostic de la qualité des eaux de la Meuse"/>
    <s v="DIADeM"/>
    <s v="identifier et mesurer les perturbations dues aux rejets des stations d’épuration –STEPs- (notamment des résidus médicamenteux) sur les organismes aquatiques du milieu récepteur."/>
    <s v="Projet"/>
    <s v="https://www.interregdiadem.eu/"/>
    <n v="2017"/>
    <n v="3"/>
    <s v="Kestemont P."/>
    <s v="Université de Namur"/>
    <s v="patrick.kestemont@unamur.be "/>
    <s v="Université de Namur, Université de Reims, Université de Liège, Irstea, INERIS, La Société Wallonne des Eaux, CER Groupe, EPAMA EPTB Meuse, SPGE, ACCUSTICA, Agence de l'Eau - Rhine-Meuse, Contrat de rivière Haute-Meuse asbl, crsa, Ardenne Metropole"/>
    <s v="Geffard A., Courcy M., Delaunay C., Gernez E., Fufza A.,Batoulle S., Beaudouin R., De Laender F. "/>
    <x v="57"/>
    <m/>
    <s v="Université de Namur"/>
    <m/>
  </r>
  <r>
    <n v="513"/>
    <x v="10"/>
    <x v="13"/>
    <x v="356"/>
    <s v="Key challenges and priorities for modelling European grasslands under climate change"/>
    <m/>
    <m/>
    <s v="Articles"/>
    <s v="https://www.cra.wallonie.be/fr/key-challenges-and-priorities-for-modelling-european-grasslands-under-climate-change-2016"/>
    <n v="2016"/>
    <n v="1"/>
    <s v="Kipling R. P."/>
    <s v="CRA-W"/>
    <m/>
    <s v="CRA-W"/>
    <s v="Virkajarvi P., Breitsameter L., Curnel Y., De Swaef T., Gustavsson A. M., Hennart S., Hoglind M., Jarvenranta K., Minet J., Nendel C., Persson T., Picon-Cochard C., Rolinski S., Sandars D. L., Scollan N. D., Sebek L., Seddaiu G., Topp C. F. E."/>
    <x v="1"/>
    <m/>
    <s v="CRA-W"/>
    <m/>
  </r>
  <r>
    <n v="514"/>
    <x v="8"/>
    <x v="85"/>
    <x v="357"/>
    <s v="Vade Mecum : la culture de luzerne"/>
    <m/>
    <m/>
    <s v="Articles"/>
    <s v="http://www.fourragesmieux.be/Documents_telechargeables/vademecum_luzerne.pdf"/>
    <n v="2014"/>
    <n v="1"/>
    <s v="Knoden D."/>
    <s v="Fourrages Mieux asbl"/>
    <s v="info@fourragesmieux.be"/>
    <s v="Fourrages Mieux"/>
    <s v="Crémer S."/>
    <x v="15"/>
    <s v="Medicago sativa"/>
    <s v="Fourragesmieux"/>
    <m/>
  </r>
  <r>
    <n v="515"/>
    <x v="2"/>
    <x v="175"/>
    <x v="358"/>
    <s v="Variétés recommandées pour prairies de fauche et paturees en 2020"/>
    <m/>
    <m/>
    <s v="Articles"/>
    <s v="http://www.fourragesmieux.be/Documents_telechargeables/Liste_des_varietes_recommandees_2020.pdf"/>
    <n v="2020"/>
    <n v="1"/>
    <s v="Knoden D."/>
    <s v="Fourrages Mieux asbl"/>
    <s v="info@fourragesmieux.be"/>
    <s v="Agra-Ost asbl, Université Catholique de Louvain, Centre de Michamps asbl, CRA-W, CPL Végémar"/>
    <s v="Glesner N., Meniger G., Ghislain B., Farinelle A."/>
    <x v="58"/>
    <s v="Fourage"/>
    <s v="Fourragesmieux"/>
    <m/>
  </r>
  <r>
    <n v="516"/>
    <x v="19"/>
    <x v="85"/>
    <x v="359"/>
    <s v="Le management de la betterave fourragère : enquête en ferme"/>
    <m/>
    <m/>
    <s v="Rapports"/>
    <s v="http://www.fourragesmieux.be/Documents_telechargeables/10_02_04_Management_betteraves.pdf"/>
    <n v="2010"/>
    <n v="1"/>
    <s v="Knoden D."/>
    <s v="Fourrages Mieux asbl"/>
    <s v="knoden@fourragesmieux.be"/>
    <s v="Fourrages Mieux, SPW, DER"/>
    <m/>
    <x v="1"/>
    <s v="Betterave"/>
    <s v="Fourragesmieux"/>
    <m/>
  </r>
  <r>
    <n v="517"/>
    <x v="1"/>
    <x v="176"/>
    <x v="360"/>
    <s v="Nouvelles Stratégies De Production Et De Formulation De biopesticide Faiblement Toxiques - Projet SMARTBIOCONTROL"/>
    <s v="BioProd"/>
    <s v="Nouvelles stratégies de production et de formulation de biopesticide faiblement toxiques"/>
    <s v="Projet"/>
    <s v="http://www.smartbiocontrol.eu/fr/projet-bioprod/"/>
    <n v="2016"/>
    <n v="4"/>
    <s v="Krier F."/>
    <s v="Université de Lille"/>
    <s v="francois.krier@univ-lille.fr"/>
    <s v="Université de Lille, Eurasanté, Université Catholique de Louvain, Université de Gent, Materia Nova, Gembloux Agro Bio-Tech - Université de Liège, Lipofabrik, ISA - Yncréa Hauts-de - france"/>
    <s v="Declerq S., Calonne M., Spanoghe P., Desprez S., Jacques P., Delecroix A., Degraeve C., Comont E."/>
    <x v="52"/>
    <m/>
    <s v="EU"/>
    <m/>
  </r>
  <r>
    <n v="518"/>
    <x v="6"/>
    <x v="90"/>
    <x v="131"/>
    <s v="Agronomie des couverts végétaux: retour d'expériences et visite des parcelles d'essais dans le contexte des grandes cultures biologiques"/>
    <m/>
    <m/>
    <s v="Actes de colloques"/>
    <s v="https://www.cra.wallonie.be/fr/agronomie-des-couverts-vegetaux-retour-dexperiences-et-visite-des-parcelles-dessais-dans-le-contexte-des-grandes-cultures-biologiques-2016"/>
    <n v="2016"/>
    <n v="1"/>
    <s v="Labreuche J."/>
    <s v="CRA-W"/>
    <m/>
    <s v="CRA-W"/>
    <s v="Merchier M., Lecat A., Cosperec Y., Salito G., Menu P., Cartrysse C., Legrand J., Piqueray J., Khalidi M., Foucart G., Hooft J. F., De Toffoli M., Herremans S., Jamar L., Guillaume M., Abras M., Rabier F., Jamar D."/>
    <x v="1"/>
    <m/>
    <s v="CRA-W"/>
    <m/>
  </r>
  <r>
    <n v="519"/>
    <x v="5"/>
    <x v="13"/>
    <x v="269"/>
    <s v="Optimisation de la méthode d’évaluation de la résistance au lavage de moustiquaires traitées avec des insecticides"/>
    <m/>
    <m/>
    <s v="Thèses / Mémoires"/>
    <s v="https://www.cra.wallonie.be/en/optimisation-de-la-methode-devaluation-de-la-resistance-au-lavage-de-moustiquaires-traitees-avec-des-insecticides-2015"/>
    <n v="2015"/>
    <n v="1"/>
    <s v="Lagasse De Locht D."/>
    <s v="CRA-W"/>
    <m/>
    <s v="CRA-W"/>
    <s v="Mabon N., Pigeon O."/>
    <x v="1"/>
    <m/>
    <s v="CRA-W"/>
    <m/>
  </r>
  <r>
    <n v="520"/>
    <x v="0"/>
    <x v="34"/>
    <x v="84"/>
    <s v="∑OMMIT"/>
    <s v="∑OMMIT"/>
    <s v="Gestion durable de la matière organique du sol pour atténuer les compromis entre le piégeage du carbone et les pertes d'oxyde nitreux, de méthane et de nitrate"/>
    <s v="Projet"/>
    <s v="https://ejpsoil.eu/research-projects/ommit/"/>
    <n v="2021"/>
    <n v="3"/>
    <s v="Lagomarsino A."/>
    <s v="CRA-W"/>
    <s v="alessandra.lagomarsino@crea.gov.it"/>
    <s v="CREA - It, INRAE - Fr, ILVO, LUKE - Fi, NIBIO - NO, IUNG - Institut national de recherche - Pl, ULBF - Si, BOKU - At, AGES - At, ISPRA - It, AIS - Si, UM.FKBV - Si, CSIC - Es"/>
    <s v="Diaz-Pinés E., Bastida F., Moreno J. L., Keuper F., Maenhout P., Valkama E., O'Toole A., Syp A., Mihelic R., Sanden T., Vitullo M., Vrscaj B., Stajnko D."/>
    <x v="0"/>
    <m/>
    <s v="EU"/>
    <m/>
  </r>
  <r>
    <n v="521"/>
    <x v="4"/>
    <x v="45"/>
    <x v="361"/>
    <s v="A call for stakeholders to boost integrated pest management in Europe : a vision based on the three-year European research area network"/>
    <s v=" the three-year European research area network"/>
    <s v="Renforcer la lutte intégrée contre les ravageurs en Europe"/>
    <s v="Projet - Articles"/>
    <s v="https://www.cra.wallonie.be/fr/a-call-for-stakeholders-to-boost-integrated-pest-management-in-europe-a-vision-based-on-the-three-year-european-research-area-network-project-2018"/>
    <n v="2018"/>
    <n v="1"/>
    <s v="Lamicchane J. R."/>
    <s v="CRA-W"/>
    <m/>
    <s v="CRA-W"/>
    <s v="Akbas B., Andreasen C. B., Arendse W., Bluemel S., Dachbrodt-Saaydeh S., Fuchs A., Jansen J. P., Kiss J., Kudsk P., Malet J. C., Masci A., De la Peña A., Willener A. S. T., Messéan A."/>
    <x v="1"/>
    <m/>
    <s v="CRA-W"/>
    <m/>
  </r>
  <r>
    <n v="522"/>
    <x v="4"/>
    <x v="64"/>
    <x v="362"/>
    <s v="Identifying obstacles and ranking common biological control research priorities for Europe to manage most economically important pests in arable, vegetable and perennial crops."/>
    <m/>
    <m/>
    <s v="Articles"/>
    <s v="https://www.cra.wallonie.be/fr/identifying-obstacles-and-ranking-common-biological-control-research-priorities-for-europe-to-manage-most-economically-important-pests-in-arable-vegetable-and-perennial-crops-2017"/>
    <n v="2017"/>
    <n v="1"/>
    <s v="Lamicchane J. R."/>
    <s v="CRA-W"/>
    <m/>
    <s v="CRA-W"/>
    <s v="Bischoff-Schaefer M., Bluemel S., Dachbrodt-Saaydeh S., Dreux L., Jansen J. P., Kiss J., Köhl J., Kudsk P., Malausa T., Messéan A., Nicot P. C., Ricci P., Thibierge J., Villeneuve F."/>
    <x v="1"/>
    <m/>
    <s v="CRA-W"/>
    <m/>
  </r>
  <r>
    <n v="523"/>
    <x v="1"/>
    <x v="177"/>
    <x v="363"/>
    <s v="Production de métabolites secondaires à haute valeur ajoutée par l’intermédiaire de racines transformées"/>
    <s v="BioRoots"/>
    <s v="soutenir les producteurs biologiques dans une approche raisonné des ravageurs et des maladies prioritaires à travers une approche participative et dans le respect des principes de l’agriculture biologique."/>
    <s v="Projet"/>
    <s v="https://www.ccbt.be/?q=node/474"/>
    <n v="2015"/>
    <n v="2"/>
    <s v="Landuyt C."/>
    <s v="CCBT"/>
    <s v="carmen.landuyt@ccbt.be"/>
    <s v="CCBT, PCG, Inagro, PPK, Pcfruit"/>
    <s v="Desoignies  N."/>
    <x v="1"/>
    <m/>
    <s v="Agriculture wallonie"/>
    <m/>
  </r>
  <r>
    <n v="524"/>
    <x v="7"/>
    <x v="178"/>
    <x v="364"/>
    <s v="SYTRANSPOM"/>
    <s v="SYTRANSPOM"/>
    <s v="La création d’une plateforme de collaboration transfrontalière afin de centraliser des informations existantes et de l’enrichir de données nouvelles issues des expérimentations de terrain, des résultats expérimentaux de laboratoire et de données provenant de l’agriculture de précision"/>
    <s v="Projet"/>
    <s v="https://www.interreg-fwvl.eu/fr/sytranspom"/>
    <n v="2018"/>
    <n v="4"/>
    <s v="Lanterbecq D."/>
    <s v="Carah asbl"/>
    <m/>
    <s v="Inagro, ARVALIS-Institut du végétal - Fr, Interprovinciaal proefcentrum voor de aardappelteelt-PCA, HEPH-Condorcet catégorie agronimique, Chambre Agriculture Nord Pas de Calais"/>
    <m/>
    <x v="48"/>
    <s v="Pomme de terre"/>
    <s v="EU"/>
    <m/>
  </r>
  <r>
    <n v="525"/>
    <x v="12"/>
    <x v="13"/>
    <x v="354"/>
    <s v="Inventaire de la faune et de la flore présentes dans les cimetières portant le label &quot;Cimetière Nature&quot;"/>
    <m/>
    <s v="Réaliser un inventaire floristique et faunistique des cimetières nature de Wallonie pour évaluer la biodiversité en présence"/>
    <s v="Projet - Thèses / Mémoires"/>
    <s v="https://www.adalia.be/actualites/articles/offre-de-stage-sujet-de-tfe"/>
    <n v="2019"/>
    <m/>
    <s v="Larrinage-Balseiro C."/>
    <s v="Adalia asbl"/>
    <s v="celia@adalia.be"/>
    <s v="Adalia asbl"/>
    <m/>
    <x v="1"/>
    <m/>
    <s v="Adalia"/>
    <m/>
  </r>
  <r>
    <n v="526"/>
    <x v="6"/>
    <x v="179"/>
    <x v="40"/>
    <s v="Comment créer une nouvelle variété fruitière ? La « Ducasse » fruit d’une sélection 100 % bio - BIO2020"/>
    <m/>
    <s v=" Créer des nouvelles variétés qui répondent à une demande du secteur"/>
    <s v="Projet"/>
    <s v="https://www.cra.wallonie.be/fr/la-recherche-en-agriculture-biologique-au-cra-w"/>
    <n v="2015"/>
    <n v="5"/>
    <s v="Lateur M."/>
    <s v="CRA-W"/>
    <s v="m.lateur@cra.wallonie.be"/>
    <s v="CRA-W, CtRAb"/>
    <s v="Rondia A., Donis T."/>
    <x v="0"/>
    <s v="Pommiers"/>
    <s v="CRA-W"/>
    <m/>
  </r>
  <r>
    <n v="527"/>
    <x v="4"/>
    <x v="13"/>
    <x v="365"/>
    <s v="Vers des productions adaptées contre les ravageurs"/>
    <s v="Interreg Zéro-Phyto Fruits &amp; Légumes"/>
    <s v="Création de différents outils de partage de références et d’expériences"/>
    <s v="Projet"/>
    <s v="https://www.cra.wallonie.be/fr/la-recherche-en-agriculture-biologique-au-cra-w"/>
    <n v="2015"/>
    <n v="5"/>
    <s v="Lateur M."/>
    <s v="CRA-W"/>
    <s v="m.lateur@cra.wallonie.be"/>
    <s v="CRA-W"/>
    <s v="Jorion A."/>
    <x v="59"/>
    <m/>
    <s v="CRA-W"/>
    <m/>
  </r>
  <r>
    <n v="528"/>
    <x v="6"/>
    <x v="68"/>
    <x v="91"/>
    <s v="VarBIOHort"/>
    <s v="VarBIOHort"/>
    <s v="Recherche participative et expérimentation des espèces, variétés et systèmes agroforestiers horticoles mieux adaptés aux productions biologiques."/>
    <s v="Projet"/>
    <s v="http://www.collegedesproducteurs.be/site/images/Rapports/CDP_fiche-descriptive_actions-rech-et-encadrement.pdf"/>
    <m/>
    <m/>
    <s v="Lateur M."/>
    <s v="CRA-W"/>
    <s v="m.lateur@cra.wallonie.be"/>
    <s v="CRA-W"/>
    <m/>
    <x v="1"/>
    <m/>
    <s v="Agriculture wallonie"/>
    <m/>
  </r>
  <r>
    <n v="529"/>
    <x v="1"/>
    <x v="180"/>
    <x v="366"/>
    <s v="PROTECBIOHort"/>
    <s v="PROTECBIOHort"/>
    <s v="Recherche de méthode alternative de protection des plantes et du contrôle des adventices des cultures horticoles biologiques"/>
    <s v="Projet"/>
    <s v="http://www.collegedesproducteurs.be/site/images/Rapports/CDP_fiche-descriptive_actions-rech-et-encadrement.pdf"/>
    <m/>
    <m/>
    <s v="Lateur M."/>
    <s v="CRA-W"/>
    <s v="m.lateur@cra.wallonie.be"/>
    <s v="CRA-W"/>
    <m/>
    <x v="1"/>
    <m/>
    <s v="Agriculture wallonie"/>
    <m/>
  </r>
  <r>
    <n v="530"/>
    <x v="13"/>
    <x v="181"/>
    <x v="367"/>
    <s v="Sauvegarde et valorisation du patrimoine fruitier indigène"/>
    <s v="PATFRUITWAL"/>
    <m/>
    <s v="Projet"/>
    <s v="https://centredemichamps.be/wp-content/uploads/2019/03/resume-projet-pommiers-sauvages-2012-2015.pdf"/>
    <n v="2012"/>
    <n v="3"/>
    <s v="Lateur M."/>
    <s v="CRA-W"/>
    <s v="m.lateur@cra.wallonie.be"/>
    <s v="CRA-W,SPW - DAEA, Université Catholique de Louvain, Centre de Michamps"/>
    <m/>
    <x v="1"/>
    <m/>
    <s v="Agriculture wallonie"/>
    <m/>
  </r>
  <r>
    <n v="531"/>
    <x v="6"/>
    <x v="182"/>
    <x v="368"/>
    <s v="AM VAR"/>
    <s v="AM VAR"/>
    <s v="Amélioration et valorisation des variétés cultivées répondant aux attentes des filières"/>
    <s v="Projet"/>
    <s v="https://filagri.be/wp-content/uploads/sites/2/2019/10/CdP_Plan-de-developpement_2018_cereales_alimentaires_juillet2019.pdf"/>
    <m/>
    <m/>
    <s v="Lateur M."/>
    <s v="CRA-W"/>
    <s v="m.lateur@cra.wallonie.be"/>
    <s v="CRA-W, SPW - DAEA, Université Catholique de Louvain, Gembloux Agro Bio-Tech - Université de Liège"/>
    <m/>
    <x v="1"/>
    <m/>
    <s v="Agriculture wallonie"/>
    <m/>
  </r>
  <r>
    <n v="532"/>
    <x v="6"/>
    <x v="1"/>
    <x v="369"/>
    <s v="Bienvenue à &quot;Ducasse&quot;"/>
    <m/>
    <s v="Valorisation dynamique des anciennes variétés wallonnes utilisées comme parents du fait de leurs caractères de tolérances aux maladies, de robustesse, de qualités gustatives et nutritionnelles"/>
    <s v="Articles"/>
    <s v="https://www.cra.wallonie.be/fr/bienvenue-a-ducasse"/>
    <n v="2020"/>
    <n v="1"/>
    <s v="Lateur M."/>
    <s v="CRA-W"/>
    <s v="m.lateur@cra.wallonie.be"/>
    <s v="CRA-W"/>
    <s v="-"/>
    <x v="1"/>
    <m/>
    <s v="CRA-W"/>
    <m/>
  </r>
  <r>
    <n v="533"/>
    <x v="6"/>
    <x v="1"/>
    <x v="370"/>
    <s v="Création et expérimentation de variétés de pommes adaptées à l'agriculture biologique"/>
    <m/>
    <m/>
    <s v="Actes de colloques"/>
    <s v="https://www.cra.wallonie.be/fr/creation-et-experimentation-de-varietes-de-pommes-adaptees-a-lagriculture-biologique-2009"/>
    <n v="2009"/>
    <n v="1"/>
    <s v="Lateur M."/>
    <s v="CRA-W"/>
    <s v="m.lateur@cra.wallonie.be"/>
    <s v="CRA-W"/>
    <s v="Pissard A., Bastiaanse H., Donis T., Jamar L. "/>
    <x v="1"/>
    <s v="Pommiers"/>
    <s v="CRA-W"/>
    <m/>
  </r>
  <r>
    <n v="534"/>
    <x v="1"/>
    <x v="183"/>
    <x v="323"/>
    <s v="Développement d'une protection phytosanitaire optimale en verger de pommiers conduits selon le mode de production biologique"/>
    <m/>
    <m/>
    <s v="Actes de colloques"/>
    <s v="https://www.cra.wallonie.be/fr/developpement-dune-protection-phytosanitaire-optimale-en-verger-de-pommiers-conduits-selon-le-mode-de-production-biologique-2005"/>
    <n v="2005"/>
    <n v="1"/>
    <s v="Lateur M."/>
    <s v="CRA-W"/>
    <s v="m.lateur@cra.wallonie.be"/>
    <s v="CRA-W"/>
    <s v="Jamar L. "/>
    <x v="1"/>
    <s v="Pommiers"/>
    <s v="CRA-W"/>
    <m/>
  </r>
  <r>
    <n v="535"/>
    <x v="2"/>
    <x v="21"/>
    <x v="371"/>
    <s v="ECPGR Working Group on Malus &amp; Pyrus Genetic Resources : a unique opportunity for European collaborations."/>
    <m/>
    <m/>
    <s v="Actes de colloques"/>
    <s v="https://www.cra.wallonie.be/fr/ecpgr-working-group-on-malus-pyrus-genetic-resources-a-unique-opportunity-for-european-collaborations-2007"/>
    <n v="2007"/>
    <n v="1"/>
    <s v="Lateur M."/>
    <s v="CRA-W"/>
    <s v="m.lateur@cra.wallonie.be"/>
    <s v="CRA-W"/>
    <s v="Gelvonauskis B., Oger R., Antofie A., Ellen E., Kellerhals M., Dapena E., Mader S., Hanke V., Hjalmarsson I., Ikase L., Blazek J., Kullaj E., Laurens F., Maggioni L."/>
    <x v="1"/>
    <m/>
    <s v="CRA-W"/>
    <m/>
  </r>
  <r>
    <n v="536"/>
    <x v="2"/>
    <x v="21"/>
    <x v="371"/>
    <s v="Etude de la biodiversité du pommier en Belgique. Opportunités pour la conservation et l'utilisation durable de ressource génétique."/>
    <m/>
    <m/>
    <s v="Actes de colloques"/>
    <s v="https://www.cra.wallonie.be/fr/etude-de-la-biodiversite-du-pommier-en-belgique-opportunites-pour-la-conservation-et-lutilisation-durable-de-ressources-genetiques-2007"/>
    <n v="2007"/>
    <n v="1"/>
    <s v="Lateur M."/>
    <s v="CRA-W"/>
    <s v="m.lateur@cra.wallonie.be"/>
    <s v="CRA-W"/>
    <s v="Coart E., Jacques D., Keulemans J., Vander Mijnsbrugge K., Lemaire S., Antofie A., Vanwynsberghe L., Watillon B., Royen L., Roldan Ruiz I."/>
    <x v="1"/>
    <s v="Pommiers"/>
    <s v="CRA-W"/>
    <m/>
  </r>
  <r>
    <n v="537"/>
    <x v="2"/>
    <x v="21"/>
    <x v="372"/>
    <s v="EU/INTERREG trans-border project between France and Belgium on the conservation, evaluation and valorization of Malus and Pyrus genetic resources."/>
    <s v="EU/INTERREG trans-border"/>
    <m/>
    <s v="Projet - Actes de colloques"/>
    <s v="https://www.cra.wallonie.be/fr/euinterreg-trans-border-project-between-france-and-belgium-on-the-conservation-evaluation-and-valorization-of-malus-and-pyrus-genetic-resources-2006"/>
    <n v="2006"/>
    <n v="1"/>
    <s v="Lateur M."/>
    <s v="CRA-W"/>
    <s v="m.lateur@cra.wallonie.be"/>
    <s v="CRA-W"/>
    <s v="Rondia A., Lascostes M., Stievenard R."/>
    <x v="1"/>
    <s v="Pommiers et Poiriers"/>
    <s v="CRA-W"/>
    <m/>
  </r>
  <r>
    <n v="538"/>
    <x v="2"/>
    <x v="21"/>
    <x v="371"/>
    <s v="Evaluation and use of pear genetic resources in an interregional cooperative breeding programme focused on disease resistance &amp; fruit quality."/>
    <m/>
    <m/>
    <s v="Actes de colloques"/>
    <s v="https://www.cra.wallonie.be/fr/evaluation-and-use-of-pear-genetic-resources-in-an-interregional-cooperative-breeding-programme-focused-on-disease-resistance-fruit-quality-2007"/>
    <n v="2007"/>
    <n v="1"/>
    <s v="Lateur M."/>
    <s v="CRA-W"/>
    <s v="m.lateur@cra.wallonie.be"/>
    <s v="CRA-W"/>
    <s v="Stievenard R., Rondia A., Lascostes M."/>
    <x v="1"/>
    <s v="Poiriers"/>
    <s v="CRA-W"/>
    <m/>
  </r>
  <r>
    <n v="539"/>
    <x v="2"/>
    <x v="21"/>
    <x v="373"/>
    <s v="Evaluation of fruit tree genetic resources as sources of polygenic scab resistance in an apple breeding programme"/>
    <m/>
    <s v="Improve the durability of the Vf scab resistance"/>
    <s v="Articles"/>
    <s v="https://www.cra.wallonie.be/fr/evaluation-of-fruit-tree-genetic-resources-as-sources-of-polygenic-scab-resistance-in-an-apple-breeding-programme-1999"/>
    <n v="1999"/>
    <n v="1"/>
    <s v="Lateur M."/>
    <s v="CRA-W"/>
    <s v="m.lateur@cra.wallonie.be"/>
    <s v="CRA-W"/>
    <s v="Wagemans C., Populer C."/>
    <x v="1"/>
    <s v="Pommiers"/>
    <s v="CRA-W"/>
    <m/>
  </r>
  <r>
    <n v="540"/>
    <x v="2"/>
    <x v="21"/>
    <x v="371"/>
    <s v="Example of an apple breeding programme aimed at quantitative disease resistance based on the utilization of Belgian genetic resouces : Current status 2006. Cost Action 864."/>
    <m/>
    <m/>
    <s v="Articles"/>
    <s v="https://www.cra.wallonie.be/fr/example-of-an-apple-breeding-programme-aimed-at-quantitative-disease-resistance-based-on-the-utilization-of-belgian-geetic-resouces-current-status-2006-cost-action-864-2006"/>
    <n v="2006"/>
    <n v="1"/>
    <s v="Lateur M."/>
    <s v="CRA-W"/>
    <s v="m.lateur@cra.wallonie.be"/>
    <s v="CRA-W"/>
    <s v="Doucet D."/>
    <x v="1"/>
    <s v="Pommiers"/>
    <s v="CRA-W"/>
    <m/>
  </r>
  <r>
    <n v="541"/>
    <x v="2"/>
    <x v="21"/>
    <x v="240"/>
    <s v="Exploitation de la résistance systémique induite dans la lutte contre les maladies du pommier"/>
    <m/>
    <m/>
    <s v="Actes de colloques"/>
    <s v="https://www.cra.wallonie.be/fr/exploitation-de-la-resistance-systemique-induite-dans-la-lutte-contre-les-maladies-du-pommier-2005"/>
    <n v="2005"/>
    <n v="1"/>
    <s v="Lateur M."/>
    <s v="CRA-W"/>
    <s v="m.lateur@cra.wallonie.be"/>
    <s v="CRA-W"/>
    <s v="Lefrancq B."/>
    <x v="1"/>
    <s v="Pommiers"/>
    <s v="CRA-W"/>
    <m/>
  </r>
  <r>
    <n v="542"/>
    <x v="2"/>
    <x v="21"/>
    <x v="25"/>
    <s v="Fruit tree genetic resources and integrated fruit production"/>
    <m/>
    <s v="identify potentially useful material through specific pathways of evaluation"/>
    <s v="Articles"/>
    <s v="https://www.cra.wallonie.be/fr/fruit-tree-genetic-resources-and-integrated-fruit-production-2000"/>
    <n v="2000"/>
    <n v="1"/>
    <s v="Lateur M."/>
    <s v="CRA-W"/>
    <s v="m.lateur@cra.wallonie.be"/>
    <s v="CRA-W"/>
    <s v="-"/>
    <x v="1"/>
    <s v="Pommiers"/>
    <s v="CRA-W"/>
    <m/>
  </r>
  <r>
    <n v="543"/>
    <x v="13"/>
    <x v="55"/>
    <x v="372"/>
    <s v="Gestion de la biodiversité de variétés de poires : patrimoine historique, culturel, scientifique et économique - Etat des lieux et lancement d'un programme d'amélioration transfrontalier"/>
    <m/>
    <m/>
    <s v="Actes de colloques"/>
    <s v="https://www.cra.wallonie.be/fr/gestion-de-la-biodiversite-de-varietes-de-poires-patrimoine-historique-culturel-scientifique-et-economique-etat-des-lieux-et-lancement-dun-programme-damelioration-transfrontalier-2005"/>
    <n v="2005"/>
    <n v="1"/>
    <s v="Lateur M."/>
    <s v="CRA-W"/>
    <s v="m.lateur@cra.wallonie.be"/>
    <s v="CRA-W"/>
    <s v="Villette I., Rondia A., Stievenard R., Lascostes M."/>
    <x v="1"/>
    <s v="Poiriers"/>
    <s v="CRA-W"/>
    <m/>
  </r>
  <r>
    <n v="544"/>
    <x v="2"/>
    <x v="21"/>
    <x v="374"/>
    <s v="Gestion européenne des collections de ressource génétique fruitières"/>
    <m/>
    <m/>
    <s v="Articles"/>
    <s v="https://www.cra.wallonie.be/fr/gestion-europeenne-des-collections-de-ressources-genetiques-fruitieres-2009"/>
    <n v="2009"/>
    <n v="1"/>
    <s v="Lateur M."/>
    <s v="CRA-W"/>
    <s v="m.lateur@cra.wallonie.be"/>
    <s v="CRA-W"/>
    <s v="Magein H."/>
    <x v="1"/>
    <m/>
    <s v="CRA-W"/>
    <m/>
  </r>
  <r>
    <n v="545"/>
    <x v="2"/>
    <x v="184"/>
    <x v="375"/>
    <s v="Gestion et valorisation des collections de ressource génétique"/>
    <s v="GEVALRESGEN"/>
    <m/>
    <s v="Projet"/>
    <s v="https://www.cra.wallonie.be/fr/gevalresgen"/>
    <n v="2017"/>
    <m/>
    <s v="Lateur M."/>
    <s v="CRA-W"/>
    <s v="m.lateur@cra.wallonie.be"/>
    <s v="CRA-W, ILVO, Katholieke Universiteit Leuven, SPW - DAEA, Université Catholique de Louvain, Université Libre de Bruxelles, Université de Liège, Gembloux Agro Bio-Tech - Université de Liège"/>
    <s v="Mingeot D., Baeten V., Sinnaeve G., Chandelier A., Schmitz S., Lateur M., Decruyenaere V., Geerts P., Gofflot S."/>
    <x v="1"/>
    <m/>
    <s v="Agriculture wallonie"/>
    <m/>
  </r>
  <r>
    <n v="546"/>
    <x v="2"/>
    <x v="21"/>
    <x v="92"/>
    <s v="Influence of scab inoculum concentration in an apple breeding program focused on quantitative resistance"/>
    <m/>
    <s v="The objective is to create apple cultivar possessing durable disease resistance to scab (Venturia inaequalis), powdery mildew (Podosphaera leucotricha) and Nectria canker, combined with good fruit quality, high yield and long storage ability. "/>
    <s v="Articles"/>
    <s v="https://www.cra.wallonie.be/fr/influence-of-scab-inoculum-concentration-in-an-apple-breeding-program-focused-on-quantitative-resistance-2000"/>
    <n v="2000"/>
    <n v="1"/>
    <s v="Lateur M."/>
    <s v="CRA-W"/>
    <s v="m.lateur@cra.wallonie.be"/>
    <s v="CRA-W"/>
    <s v="Lefrancq B., Wagemans C."/>
    <x v="1"/>
    <s v="Pommiers"/>
    <s v="CRA-W"/>
    <m/>
  </r>
  <r>
    <n v="547"/>
    <x v="2"/>
    <x v="21"/>
    <x v="376"/>
    <s v="La certification de l'identité des variétés de fruits à pépins commercialisées en Belgique"/>
    <m/>
    <m/>
    <s v="Articles"/>
    <s v="https://www.cra.wallonie.be/fr/la-certification-de-lidentite-des-varietes-de-fruits-a-pepins-commercialisees-en-belgique-2004"/>
    <n v="2004"/>
    <n v="1"/>
    <s v="Lateur M."/>
    <s v="CRA-W"/>
    <s v="m.lateur@cra.wallonie.be"/>
    <s v="CRA-W"/>
    <s v="Magein H., Mingeot D."/>
    <x v="1"/>
    <s v="Fruits à pépins"/>
    <s v="CRA-W"/>
    <m/>
  </r>
  <r>
    <n v="548"/>
    <x v="13"/>
    <x v="11"/>
    <x v="377"/>
    <s v="L'agro-écosystème &lt;&gt;: mythe ou réalité?"/>
    <m/>
    <m/>
    <s v="Actes de colloques"/>
    <s v="https://www.cra.wallonie.be/fr/lagro-ecosysteme-mythe-ou-realite-2011"/>
    <n v="2011"/>
    <n v="1"/>
    <s v="Lateur M."/>
    <s v="CRA-W"/>
    <s v="m.lateur@cra.wallonie.be"/>
    <s v="CRA-W"/>
    <s v="Jamar L., Bellon S."/>
    <x v="1"/>
    <m/>
    <s v="CRA-W"/>
    <m/>
  </r>
  <r>
    <n v="549"/>
    <x v="2"/>
    <x v="21"/>
    <x v="240"/>
    <s v="La résistance aux maladies, clé de la culture du pommier en production intégrée et en agriculture biologique."/>
    <m/>
    <m/>
    <s v="Articles"/>
    <s v="https://www.cra.wallonie.be/fr/la-resistance-aux-maladies-cle-de-la-culture-du-pommier-en-production-integree-et-en-agriculture-biologique-2001"/>
    <n v="2001"/>
    <n v="1"/>
    <s v="Lateur M."/>
    <s v="CRA-W"/>
    <s v="m.lateur@cra.wallonie.be"/>
    <s v="CRA-W"/>
    <s v="Lefrancq B., Jamar L., Vilette I., Rondia A. "/>
    <x v="1"/>
    <s v="Pommiers"/>
    <s v="CRA-W"/>
    <m/>
  </r>
  <r>
    <n v="550"/>
    <x v="2"/>
    <x v="21"/>
    <x v="240"/>
    <s v="Les ressource génétique du pommier et leur évaluation pour la résistance aux maladies"/>
    <m/>
    <m/>
    <s v="Actes de colloques"/>
    <s v="https://www.cra.wallonie.be/fr/les-ressources-genetiques-du-pommier-et-leur-evaluation-pour-la-resistance-aux-maladies-2005"/>
    <n v="2005"/>
    <n v="1"/>
    <s v="Lateur M."/>
    <s v="CRA-W"/>
    <s v="m.lateur@cra.wallonie.be"/>
    <s v="CRA-W"/>
    <s v="-"/>
    <x v="1"/>
    <s v="Pommiers"/>
    <s v="CRA-W"/>
    <m/>
  </r>
  <r>
    <n v="551"/>
    <x v="2"/>
    <x v="21"/>
    <x v="90"/>
    <s v="Natural compounds used as elicitors of systemic induced resistance offer new prospects to control pome fruit tree diseases"/>
    <m/>
    <s v="reduce pesticide negative side-effects on environment and human health. "/>
    <s v="Articles"/>
    <s v="https://www.cra.wallonie.be/fr/natural-compounds-used-as-elicitors-of-systemic-induced-resistance-offer-new-prospects-to-control-pome-fruit-tree-diseases-2002"/>
    <n v="2002"/>
    <n v="1"/>
    <s v="Lateur M."/>
    <s v="CRA-W"/>
    <s v="m.lateur@cra.wallonie.be"/>
    <s v="CRA-W"/>
    <s v="-"/>
    <x v="1"/>
    <s v="Arbre fruitier"/>
    <s v="CRA-W"/>
    <m/>
  </r>
  <r>
    <n v="552"/>
    <x v="6"/>
    <x v="21"/>
    <x v="378"/>
    <s v="Production de pommes de haute qualité et résistantes aux maladies dans le cadre d'une agriculture durable."/>
    <m/>
    <m/>
    <s v="Articles"/>
    <s v="https://www.cra.wallonie.be/fr/production-de-pommes-de-haute-qualite-et-resistantes-aux-maladies-dans-le-cadre-dune-agriculture-durable-2004"/>
    <n v="2004"/>
    <n v="1"/>
    <s v="Lateur M."/>
    <s v="CRA-W"/>
    <s v="m.lateur@cra.wallonie.be"/>
    <s v="CRA-W"/>
    <s v="Oger R., Antofie A."/>
    <x v="1"/>
    <s v="Pommiers"/>
    <s v="CRA-W"/>
    <m/>
  </r>
  <r>
    <n v="553"/>
    <x v="2"/>
    <x v="21"/>
    <x v="323"/>
    <s v="Quel avenir pour des anciennes variétés fruitières dans les vergers professionnels de demain?"/>
    <m/>
    <m/>
    <s v="Actes de colloques"/>
    <s v="https://www.cra.wallonie.be/fr/quel-avenir-pour-des-anciennes-varietes-fruitieres-dans-les-vergers-professionnels-de-demain-2006"/>
    <n v="2006"/>
    <n v="1"/>
    <s v="Lateur M."/>
    <s v="CRA-W"/>
    <s v="m.lateur@cra.wallonie.be"/>
    <s v="CRA-W"/>
    <s v="-"/>
    <x v="1"/>
    <m/>
    <s v="CRA-W"/>
    <m/>
  </r>
  <r>
    <n v="554"/>
    <x v="2"/>
    <x v="21"/>
    <x v="372"/>
    <s v="Report on new activities on Belgian Prunus Fruit Tree Genetic Resources"/>
    <m/>
    <m/>
    <s v="Actes de colloques"/>
    <s v="https://www.cra.wallonie.be/fr/report-on-new-activities-on-belgian-prunus-fruit-tree-genetic-resources-2005"/>
    <n v="2005"/>
    <n v="1"/>
    <s v="Lateur M."/>
    <s v="CRA-W"/>
    <s v="m.lateur@cra.wallonie.be"/>
    <s v="CRA-W"/>
    <s v="Villette I."/>
    <x v="1"/>
    <s v="Arbre fruitier prunus"/>
    <s v="CRA-W"/>
    <m/>
  </r>
  <r>
    <n v="555"/>
    <x v="2"/>
    <x v="185"/>
    <x v="379"/>
    <s v="Research to increase the value of old fruit tree cultivar of our regions for use in the fruit processing sector"/>
    <m/>
    <s v="Augmenter la valeur commerciale des anciennes variétés de  pomiers pour la production de cidre, compote et autres produits boulangers "/>
    <s v="Articles"/>
    <s v="https://www.cra.wallonie.be/fr/research-to-increase-the-value-of-old-fruit-tree-cultivar-of-our-regions-for-use-in-the-fruit-processing-sector-1998"/>
    <n v="1998"/>
    <n v="1"/>
    <s v="Lateur M."/>
    <s v="CRA-W"/>
    <s v="m.lateur@cra.wallonie.be"/>
    <s v="CRA-W"/>
    <s v="Planchon V., Agneessens R., Hallet A."/>
    <x v="1"/>
    <s v="Arbre fruitier"/>
    <s v="CRA-W"/>
    <m/>
  </r>
  <r>
    <n v="556"/>
    <x v="4"/>
    <x v="70"/>
    <x v="380"/>
    <s v="Resurgence in Belgium of 'lead' disease of fruit trees"/>
    <m/>
    <m/>
    <s v="Articles"/>
    <s v="https://www.cra.wallonie.be/fr/resurgence-in-belgium-of-lead-disease-of-fruit-trees-2004"/>
    <n v="2004"/>
    <n v="1"/>
    <s v="Lateur M."/>
    <s v="CRA-W"/>
    <s v="m.lateur@cra.wallonie.be"/>
    <s v="CRA-W"/>
    <s v="Schmitz S., Etienne M., Zini J."/>
    <x v="1"/>
    <s v="Arbre fruitier"/>
    <s v="CRA-W"/>
    <m/>
  </r>
  <r>
    <n v="557"/>
    <x v="2"/>
    <x v="21"/>
    <x v="381"/>
    <s v="RGF apple varieties distributed by the Gembloux Phytopathological Station"/>
    <m/>
    <s v="Evaluation de la susceptibilité de certains arbres fruitiers à différentes maladies"/>
    <s v="Articles"/>
    <s v="https://www.cra.wallonie.be/fr/rgf-apple-varieties-distributed-by-the-gembloux-phytopathological-station-1996"/>
    <n v="1996"/>
    <n v="1"/>
    <s v="Lateur M."/>
    <s v="CRA-W"/>
    <s v="m.lateur@cra.wallonie.be"/>
    <s v="CRA-W"/>
    <s v="Populer C. "/>
    <x v="1"/>
    <s v="Pommiers"/>
    <s v="CRA-W"/>
    <m/>
  </r>
  <r>
    <n v="558"/>
    <x v="2"/>
    <x v="21"/>
    <x v="382"/>
    <s v="Screening fruit tree genetic resources in Belgium for disease resistance and other desirable characters"/>
    <m/>
    <s v="Screening de variétés pour resistance "/>
    <s v="Articles"/>
    <s v="https://www.cra.wallonie.be/fr/screening-fruit-tree-genetic-resources-in-belgium-for-disease-resistance-and-other-desirable-characters-1994"/>
    <n v="1994"/>
    <n v="1"/>
    <s v="Lateur M."/>
    <s v="CRA-W"/>
    <s v="m.lateur@cra.wallonie.be"/>
    <s v="CRA-W"/>
    <s v="Populer C."/>
    <x v="1"/>
    <s v="Arbre fruitier"/>
    <s v="CRA-W"/>
    <m/>
  </r>
  <r>
    <n v="559"/>
    <x v="2"/>
    <x v="21"/>
    <x v="372"/>
    <s v="Stratégie nationale de gestion durable des collections de ressource génétique du pommier cultivé ( Malus domestica)."/>
    <m/>
    <m/>
    <s v="Actes de colloques"/>
    <s v="https://www.cra.wallonie.be/fr/strategie-nationale-de-gestion-durable-des-collections-de-ressources-genetiques-du-pommier-cultive-malus-domestica-2006"/>
    <n v="2006"/>
    <n v="1"/>
    <s v="Lateur M."/>
    <s v="CRA-W"/>
    <s v="m.lateur@cra.wallonie.be"/>
    <s v="CRA-W"/>
    <s v="-"/>
    <x v="1"/>
    <s v="Pommiers"/>
    <s v="CRA-W"/>
    <m/>
  </r>
  <r>
    <n v="560"/>
    <x v="2"/>
    <x v="21"/>
    <x v="383"/>
    <s v="Strategies for sale conservation of Malus / Pyrus genetic resources"/>
    <m/>
    <m/>
    <s v="Actes de colloques"/>
    <s v="https://www.cra.wallonie.be/fr/strategies-for-sale-conservation-of-malus-pyrus-genetic-resources-2006"/>
    <n v="2006"/>
    <n v="1"/>
    <s v="Lateur M."/>
    <s v="CRA-W"/>
    <s v="m.lateur@cra.wallonie.be"/>
    <s v="CRA-W"/>
    <s v="-"/>
    <x v="1"/>
    <m/>
    <s v="CRA-W"/>
    <m/>
  </r>
  <r>
    <n v="561"/>
    <x v="12"/>
    <x v="13"/>
    <x v="372"/>
    <s v="Study of the Malus sylvestris diversity in Belgium."/>
    <m/>
    <m/>
    <s v="Actes de colloques"/>
    <s v="https://www.cra.wallonie.be/fr/study-of-the-malus-sylvestris-diversity-in-belgium-2006"/>
    <n v="2006"/>
    <n v="1"/>
    <s v="Lateur M."/>
    <s v="CRA-W"/>
    <s v="m.lateur@cra.wallonie.be"/>
    <s v="CRA-W"/>
    <s v="Coart E., Roldan-Ruiz I., Jacques D., Vand de Mijnburghe K., Keulemans W."/>
    <x v="1"/>
    <s v="Pommiers"/>
    <s v="CRA-W"/>
    <m/>
  </r>
  <r>
    <n v="562"/>
    <x v="2"/>
    <x v="21"/>
    <x v="384"/>
    <s v="The resistance to diseases, key to apple culture in integrated production and biological agriculture"/>
    <m/>
    <m/>
    <s v="Articles"/>
    <s v="https://www.cra.wallonie.be/fr/the-resistance-to-diseases-key-to-apple-culture-in-integrated-production-and-biological-agriculture-2001"/>
    <n v="2001"/>
    <n v="1"/>
    <s v="Lateur M."/>
    <s v="CRA-W"/>
    <s v="m.lateur@cra.wallonie.be"/>
    <s v="CRA-W"/>
    <s v="Lefrancq B., Jamar L., Villette I., Rondia A."/>
    <x v="1"/>
    <s v="Pommiers"/>
    <s v="CRA-W"/>
    <m/>
  </r>
  <r>
    <n v="563"/>
    <x v="2"/>
    <x v="21"/>
    <x v="385"/>
    <s v="Valorisation of fruit tree genetic resources"/>
    <m/>
    <s v="Screening de variétés pour resistance "/>
    <s v="Articles"/>
    <s v="https://www.cra.wallonie.be/fr/valorisation-of-fruit-tree-genetic-resources-1994"/>
    <n v="1994"/>
    <n v="1"/>
    <s v="Lateur M."/>
    <s v="CRA-W"/>
    <s v="m.lateur@cra.wallonie.be"/>
    <s v="CRA-W"/>
    <s v="Populer C."/>
    <x v="1"/>
    <s v="Arbre fruitier"/>
    <s v="CRA-W"/>
    <m/>
  </r>
  <r>
    <n v="564"/>
    <x v="20"/>
    <x v="80"/>
    <x v="114"/>
    <s v="PROTECBIOPOIRE"/>
    <s v="PROTECBIOPOIRE"/>
    <s v="Recherche de nouvelles stratégies de protection contre la tavelure (Venturia pyrina) du poirier en BIO"/>
    <s v="Projet"/>
    <s v="https://agriculture.wallonie.be/documents/20182/62450/annexe+VM+2+recherche+de+partenaire.xlsx/cb0e5fec-b0bc-4ff7-8c69-f43d6f19051e"/>
    <m/>
    <m/>
    <s v="Lateur M."/>
    <s v="CRA-W"/>
    <s v="m.lateur@cra.wallonie.be"/>
    <s v="CRA-W, Partenaires étrangers, Privé belge"/>
    <m/>
    <x v="1"/>
    <m/>
    <s v="Agriculture wallonie"/>
    <m/>
  </r>
  <r>
    <n v="565"/>
    <x v="2"/>
    <x v="21"/>
    <x v="386"/>
    <s v="Local European cultivar as sources of durable scab resistance in apple"/>
    <s v="European DARE"/>
    <s v="Find cultivar which show a broad spectrum of resistance to the different scab races. "/>
    <s v="Articles"/>
    <s v="https://www.cra.wallonie.be/fr/local-european-cultivar-as-sources-of-durable-scab-resistance-in-apple-2004"/>
    <n v="2004"/>
    <n v="1"/>
    <s v="Laurens F."/>
    <s v="CRA-W"/>
    <m/>
    <s v="CRA-W"/>
    <s v="Chevalier M., Dolega E., Gennari F., Goerre M., Fischer C., Kellerhals M., Lateur M., Lefrancq B., Parisi L., Schouten H., Tartarini S."/>
    <x v="1"/>
    <s v="Pommiers"/>
    <s v="CRA-W"/>
    <m/>
  </r>
  <r>
    <n v="566"/>
    <x v="3"/>
    <x v="13"/>
    <x v="387"/>
    <s v="LA FILIÈRE WALLONNE DE LA POMME DE TERRE"/>
    <s v="Fiwap"/>
    <s v="assurer les missions de Centre Pilote Pommes de terre et encadrer la production d’une pomme de terre de qualité et sa valorisation optimale"/>
    <s v="ASBL"/>
    <s v="http://fiwap.be/"/>
    <m/>
    <m/>
    <s v="Lebrun P."/>
    <s v="FIWAP asbl"/>
    <s v="pl@fiwap.be"/>
    <s v="FIWAP"/>
    <s v="Carah, CRA-W, Comité Régional PHYTO, CPL-Végémar, Ulg-Gembloux Agro-Bio Tech, GWPPPDT-upr, inagro, PCA"/>
    <x v="1"/>
    <s v="Pomme de terre"/>
    <s v="FIWAP"/>
    <m/>
  </r>
  <r>
    <n v="567"/>
    <x v="3"/>
    <x v="13"/>
    <x v="123"/>
    <s v="FIWAP"/>
    <m/>
    <m/>
    <s v="Articles"/>
    <m/>
    <n v="2016"/>
    <m/>
    <s v="Lebrun P."/>
    <s v="FIWAP asbl"/>
    <s v="pl@fiwap.be"/>
    <s v="CRA-W, FIWAP"/>
    <s v="-"/>
    <x v="1"/>
    <s v="Pomme de terre"/>
    <s v="FIWAP"/>
    <m/>
  </r>
  <r>
    <n v="568"/>
    <x v="12"/>
    <x v="110"/>
    <x v="388"/>
    <s v="SELAPIS"/>
    <s v="SELAPIS"/>
    <s v="Evaluation de la diversité génétique des abeilles domestiques (Apis mellifèra L) en Wallonie et sélection de souches résistantes à l'acarien Varroa D"/>
    <s v="Projet"/>
    <s v="https://www.beewallonie.be/projets-subsidies-par-la-region-wallonne/projets-scientifiques/"/>
    <n v="2014"/>
    <n v="6"/>
    <s v="Leclercq G."/>
    <s v="Université de Liège"/>
    <m/>
    <s v="Unité d'entomologie Fonctionnelle-Gembloux Agro Bio Tech - Université de Liège, Ingénierie des productions animales - Génétique - génomique et modélisation numériques Gembloux Agro Bio-Tech - Université de Liège"/>
    <s v="Noel G., Gengler N., Francis F., Bebermans J., Petit J., Rafalowicz T., Janssens V."/>
    <x v="15"/>
    <m/>
    <s v="Beewallonie"/>
    <s v="D31-1328, D31-1280 et D31-1350"/>
  </r>
  <r>
    <n v="569"/>
    <x v="6"/>
    <x v="17"/>
    <x v="142"/>
    <s v="Robots désherbeurs : une solution mature, performante et adaptée aux maraîchages en Wallonie ?"/>
    <m/>
    <s v="Évaluation technique de robots,  Évaluation socio-économique"/>
    <s v="Projet"/>
    <s v="https://www.cra.wallonie.be/fr/la-recherche-en-agriculture-biologique-au-cra-w"/>
    <n v="2015"/>
    <n v="5"/>
    <s v="Leclercq V."/>
    <s v="CRA-W"/>
    <s v="v.leclercq@cra.wallonie.be"/>
    <s v="CRA-W"/>
    <s v="Limbourg Q., Jama L., Rabier F., Huyghebaert B."/>
    <x v="0"/>
    <m/>
    <s v="CRA-W"/>
    <m/>
  </r>
  <r>
    <n v="570"/>
    <x v="2"/>
    <x v="13"/>
    <x v="230"/>
    <s v="Robots désherbeur"/>
    <m/>
    <s v="Evaluer et valider des nouvelles techniques dans les conditions régionales. Promouvoir l’utilisation de robots agricoles en Wallonie par le biais de démonstrations/mises à disposition de robot auprès d'agriculteurs/maraîchers"/>
    <s v="Projet"/>
    <s v="https://www.cra.wallonie.be/fr/robot-desherbeur"/>
    <n v="2019"/>
    <n v="3"/>
    <s v="Leclercq V."/>
    <s v="CRA-W"/>
    <s v="v.leclercq@cra.wallonie.be"/>
    <s v="CRA-W"/>
    <s v="Huyghebaert B., Rabier F., Jamar L., Limbourg Q."/>
    <x v="1"/>
    <m/>
    <s v="CRA-W"/>
    <m/>
  </r>
  <r>
    <n v="571"/>
    <x v="6"/>
    <x v="13"/>
    <x v="389"/>
    <s v="Synchronous fluorescence spectroscopy for detecting blood meal and blood products"/>
    <m/>
    <m/>
    <s v="Articles"/>
    <s v="https://www.cra.wallonie.be/en/synchronous-fluorescence-spectroscopy-for-detecting-blood-meal-and-blood-products-2018"/>
    <n v="2018"/>
    <n v="1"/>
    <s v="Lecrenier M. C."/>
    <s v="CRA-W"/>
    <m/>
    <s v="CRA-W"/>
    <s v="Baeten V., Taira A., Abbas O."/>
    <x v="1"/>
    <m/>
    <s v="CRA-W"/>
    <s v="https://doi.org/10.1016/j.talanta.2018.06.076"/>
  </r>
  <r>
    <n v="572"/>
    <x v="6"/>
    <x v="13"/>
    <x v="390"/>
    <s v="Cereals and cereal-based products"/>
    <m/>
    <m/>
    <s v="Livres / Manuels"/>
    <s v="https://www.cra.wallonie.be/en/cereals-and-cereal-based-products-2018"/>
    <n v="2018"/>
    <n v="1"/>
    <s v="Lees M."/>
    <s v="CRA-W"/>
    <m/>
    <s v="CRA-W"/>
    <s v="Morin J-F.,Vermeulen P., Baeten V., Maestri E., Marmiroli N."/>
    <x v="1"/>
    <s v="Céréales"/>
    <s v="CRA-W"/>
    <m/>
  </r>
  <r>
    <n v="573"/>
    <x v="2"/>
    <x v="21"/>
    <x v="383"/>
    <s v="AEGIS ( A European Genebank Integrated System) and other alternatives for long-term safe conservation of Malus and Pyrus European genetic resources."/>
    <m/>
    <m/>
    <s v="Actes de colloques"/>
    <s v="https://www.cra.wallonie.be/fr/aegis-a-european-genebank-integrated-system-and-other-alternatives-for-logn-term-safe-conservation-of-malus-and-pyrus-european-genetic-resources-2006"/>
    <n v="2006"/>
    <n v="1"/>
    <s v="Lefrancq B."/>
    <s v="CRA-W"/>
    <m/>
    <s v="CRA-W"/>
    <s v="Lateur M."/>
    <x v="1"/>
    <s v="Pommiers et Poiriers"/>
    <s v="CRA-W"/>
    <m/>
  </r>
  <r>
    <n v="574"/>
    <x v="2"/>
    <x v="21"/>
    <x v="317"/>
    <s v="Application acide ?aminobutyrique de de Chelal Alga® sur plants de pommier : ?de de l'interaction entre le niveau de restance partielle du cultivar et l'induction de restance vis-?is de la tavelure."/>
    <m/>
    <m/>
    <s v="Actes de colloques"/>
    <s v="https://www.cra.wallonie.be/fr/application-acide-aminobutyrique-de-de-chelal-alga-sur-plants-de-pommier-de-de-linteraction-entre-le-niveau-de-rstance-partielle-du-cultivar-et-linduction-de-rstance-vis-is-de-la-tavelure-2006"/>
    <n v="2006"/>
    <n v="1"/>
    <s v="Lefrancq B."/>
    <s v="CRA-W"/>
    <m/>
    <s v="CRA-W"/>
    <s v="Lateur M."/>
    <x v="1"/>
    <s v="Pommiers"/>
    <s v="CRA-W"/>
    <m/>
  </r>
  <r>
    <n v="575"/>
    <x v="2"/>
    <x v="21"/>
    <x v="391"/>
    <s v="Influence of lightening condition during artificial scab inoculation test in a breeding programme focused on partial resistance."/>
    <m/>
    <s v="https://pubmed.ncbi.nlm.nih.gov/17390863/"/>
    <s v="Articles"/>
    <s v="https://www.cra.wallonie.be/fr/influence-of-lightening-condition-during-artificial-scab-inoculation-test-in-a-breeding-programme-focused-on-partial-resistance-2006"/>
    <n v="2006"/>
    <n v="1"/>
    <s v="Lefrancq B."/>
    <s v="CRA-W"/>
    <m/>
    <s v="CRA-W"/>
    <s v="Lateur M."/>
    <x v="1"/>
    <m/>
    <s v="CRA-W"/>
    <m/>
  </r>
  <r>
    <n v="576"/>
    <x v="2"/>
    <x v="21"/>
    <x v="240"/>
    <s v="La résistance systémique induite sur le pommier : approche méthodologique"/>
    <m/>
    <m/>
    <s v="Actes de colloques"/>
    <s v="https://www.cra.wallonie.be/fr/la-resistance-systemique-induite-sur-le-pommier-approche-methodologique-2006"/>
    <n v="2006"/>
    <n v="1"/>
    <s v="Lefrancq B."/>
    <s v="CRA-W"/>
    <m/>
    <s v="CRA-W"/>
    <s v="Pestana Relvas M., Lateur M."/>
    <x v="1"/>
    <s v="Pommiers"/>
    <s v="CRA-W"/>
    <m/>
  </r>
  <r>
    <n v="577"/>
    <x v="2"/>
    <x v="21"/>
    <x v="240"/>
    <s v="Natural extracts and 2,6-dichloroisonicotinic acid induce resistance against scab in apple seedlings."/>
    <m/>
    <m/>
    <s v="Articles"/>
    <s v="https://www.cra.wallonie.be/fr/natural-extracts-and-26-dichloroisonicotinic-acid-induce-resistance-against-scab-in-apple-seedlings-2007"/>
    <n v="2007"/>
    <n v="1"/>
    <s v="Lefrancq B."/>
    <s v="CRA-W"/>
    <m/>
    <s v="CRA-W"/>
    <s v="Lateur M. "/>
    <x v="1"/>
    <s v="Pommiers"/>
    <s v="CRA-W"/>
    <m/>
  </r>
  <r>
    <n v="578"/>
    <x v="8"/>
    <x v="186"/>
    <x v="327"/>
    <s v="Recherche en vue de développer une production commerciale de pommes en culture biologique: une première en Belgique."/>
    <m/>
    <s v="Etablir des bases scientifiques pour une production fruitière rentable en culture biologique en Belgique."/>
    <s v="Articles"/>
    <s v="https://www.cra.wallonie.be/fr/recherche-en-vue-de-developper-une-production-commerciale-de-pommes-en-culture-biologique-une-premiere-en-belgique-2002"/>
    <n v="2002"/>
    <n v="1"/>
    <s v="Lefrancq B."/>
    <s v="CRA-W"/>
    <m/>
    <s v="CRA-W"/>
    <s v="Jamar L., Lateur M., Verheyden C."/>
    <x v="1"/>
    <s v="Pommiers"/>
    <s v="CRA-W"/>
    <m/>
  </r>
  <r>
    <n v="579"/>
    <x v="6"/>
    <x v="187"/>
    <x v="35"/>
    <s v="Research with a view to developing commercial production of apples by organic methods: a first in Belgium"/>
    <m/>
    <s v="The direct control of diseases in greenhouses. "/>
    <s v="Articles"/>
    <s v="https://www.cra.wallonie.be/fr/research-with-a-view-to-developing-commercial-production-of-apples-by-organic-methods-a-first-in-belgium-2002"/>
    <n v="2002"/>
    <n v="1"/>
    <s v="Lefrancq B."/>
    <s v="CRA-W"/>
    <m/>
    <s v="CRA-W"/>
    <s v="Jamar L., Lateur M., Verheyden C."/>
    <x v="1"/>
    <s v="Pommiers"/>
    <s v="CRA-W"/>
    <m/>
  </r>
  <r>
    <n v="580"/>
    <x v="2"/>
    <x v="21"/>
    <x v="392"/>
    <s v="Screening method for polygenic scab resistance within an apple breeding programme: relationship between early greenhouse screening test on young seedlings and their scab susceptibility in natural field conditions"/>
    <m/>
    <s v="Create high quality commercial cultivar carrying durable resistance to scab, powdery mildew and Nectria canker"/>
    <s v="Projet - Articles"/>
    <s v="https://www.cra.wallonie.be/fr/screening-method-for-polygenic-scab-resistance-within-an-apple-breeding-programme-relationship-between-early-greenhouse-screening-test-on-young-seedlings-and-their-scab-susceptibility-in-natural-field-conditions-2004"/>
    <n v="2004"/>
    <n v="1"/>
    <s v="Lefrancq B."/>
    <s v="CRA-W"/>
    <m/>
    <s v="CRA-W"/>
    <s v="Lateur M., Rondia A."/>
    <x v="1"/>
    <s v="Pommiers"/>
    <s v="CRA-W"/>
    <m/>
  </r>
  <r>
    <n v="581"/>
    <x v="2"/>
    <x v="78"/>
    <x v="393"/>
    <s v="Use of fongicides against powdery mildew during artificial scab inoculation test in a breeding programme focused on partial resistance"/>
    <m/>
    <m/>
    <s v="Articles"/>
    <s v="https://www.cra.wallonie.be/fr/use-of-fongicides-against-powdery-mildew-during-artificial-scab-inoculation-test-in-a-breeding-programme-focused-on-partial-resistance-2005"/>
    <n v="2005"/>
    <n v="1"/>
    <s v="Lefrancq B."/>
    <s v="CRA-W"/>
    <m/>
    <s v="CRA-W"/>
    <s v="Lateur M."/>
    <x v="1"/>
    <m/>
    <s v="CRA-W"/>
    <m/>
  </r>
  <r>
    <n v="582"/>
    <x v="3"/>
    <x v="13"/>
    <x v="394"/>
    <s v="Manger Demain"/>
    <s v="Manger Demain"/>
    <s v="Réduction des pertes alimentaires pour les maillons producteurs et artisans-transformateurs, Mise en place d’un lien fort entre alimentation et production"/>
    <s v="ASBL"/>
    <s v="https://www.mangerdemain.be/"/>
    <n v="2017"/>
    <m/>
    <s v="Legrain M."/>
    <s v="Manger Demain"/>
    <s v="marie.legrain@mangerdemain.be"/>
    <s v="Manger Demain, SoCoPro asbl"/>
    <m/>
    <x v="1"/>
    <m/>
    <s v="SoCoPro"/>
    <m/>
  </r>
  <r>
    <n v="583"/>
    <x v="6"/>
    <x v="84"/>
    <x v="395"/>
    <s v="Potato SMART"/>
    <s v="Potato SMART"/>
    <s v="Développer un système SMART (OAD), pour contrôler le Mildiou en fonction de la pression parasitaire au niveau de chaque parcelle et selon une stratégie adaptée à leur mode de production, en agriculture biologique ou en protection intégrée des cultures (Pomme de terre)"/>
    <s v="Projet"/>
    <s v="https://www.cra.wallonie.be/fr/potato-smart"/>
    <n v="2018"/>
    <n v="6"/>
    <s v="Legrève A."/>
    <s v="Université Catholique de Louvain"/>
    <s v="anne.legrève@uclouvain.be"/>
    <s v="CRA-W, Université Catholique de Louvain, FIWAP"/>
    <s v="Lebrun P., Rosillon D., César V."/>
    <x v="35"/>
    <s v="Pomme de terre"/>
    <s v="UCL"/>
    <m/>
  </r>
  <r>
    <n v="584"/>
    <x v="4"/>
    <x v="188"/>
    <x v="118"/>
    <s v="APplication pour la Protection Intégrée des cultures "/>
    <s v="APPI"/>
    <s v="base de données en ligne qui, en quelques clics, apprend à reconnaître les maladies, les ravageurs et les adventices de nos cultures."/>
    <s v="Application web / smartphone"/>
    <s v="https://appi.be/fr"/>
    <n v="2018"/>
    <n v="2"/>
    <s v="Legrève A."/>
    <s v="Corder asbl"/>
    <s v="anne.legrève@uclouvain.be"/>
    <s v="CORDER"/>
    <m/>
    <x v="15"/>
    <s v="Toutes"/>
    <s v="CORDER"/>
    <m/>
  </r>
  <r>
    <n v="585"/>
    <x v="17"/>
    <x v="64"/>
    <x v="396"/>
    <s v="Plateforme d’appui à la communication relative au Programme Wallon de Réduction des pesticide (PWRP) et à la lutte intégrée (IPM) en Région wallonne"/>
    <s v="IPM4U"/>
    <m/>
    <s v="Projet"/>
    <s v="https://www.pwrp.be/avertissement"/>
    <n v="2018"/>
    <n v="2"/>
    <s v="Legrève A."/>
    <s v="Université Catholique de Louvain"/>
    <s v="anne.legrève@uclouvain.be"/>
    <s v="Université Catholique de Louvain, CORDER asbl"/>
    <m/>
    <x v="15"/>
    <s v="Toutes"/>
    <s v="CORDER"/>
    <m/>
  </r>
  <r>
    <n v="586"/>
    <x v="4"/>
    <x v="189"/>
    <x v="71"/>
    <s v="Etude de l’élicitation de la plante par COS-OGA pour  lutter contre le mildiou de la pomme de terre et l’alternariose de la tomate"/>
    <s v="ELIBIO"/>
    <s v="comprendre le mode d’action et les conditions requises à l’expression des mécanismes de défense de la plante"/>
    <s v="Projet"/>
    <s v="https://docplayer.fr/123114586-Durabilite-environnementale-de-la-pomme-de-terre-en-wallonie-un-vrai-defi-la-recherche-s-y-engage.html"/>
    <n v="2016"/>
    <m/>
    <s v="Legrève A."/>
    <s v="Université Catholique de Louvain"/>
    <s v="anne.legrève@uclouvain.be"/>
    <s v="Université Catholique de Louvain, Université de Namur, SPW"/>
    <s v="-"/>
    <x v="1"/>
    <s v="Pomme de terre"/>
    <s v="FIWAP"/>
    <m/>
  </r>
  <r>
    <n v="587"/>
    <x v="1"/>
    <x v="190"/>
    <x v="397"/>
    <s v=" WACOBI"/>
    <s v=" WACOBI"/>
    <s v="Valorisation de bactéries issues de sols wallons pour le contrôle biologique d'agents phytopathogènes ou la stimulation des défenses de la plante"/>
    <s v="Projet - Articles"/>
    <s v="https://www.sillonbelge.be/art/d-20180926-3NRPWK"/>
    <n v="2016"/>
    <n v="6"/>
    <s v="Legrève A."/>
    <s v="Université Catholique de Louvain"/>
    <s v="anne.legrève@uclouvain.be"/>
    <s v="Université Catholique de Louvain"/>
    <s v="Bragard C."/>
    <x v="15"/>
    <s v="Pomme de terre"/>
    <s v="Sillonbelge"/>
    <m/>
  </r>
  <r>
    <n v="588"/>
    <x v="15"/>
    <x v="50"/>
    <x v="398"/>
    <s v="Riparian Remote Monitoring for river management in Wallonia"/>
    <s v="RiReMo"/>
    <s v="Développer une analyse automatisée du réseau fluvial régional et de la zone tampon riveraine"/>
    <s v="Projet"/>
    <s v="https://eo.belspo.be/en/stereo-in-action/projects/riparian-remote-monitoring-river-management-wallonia"/>
    <n v="2016"/>
    <n v="3.5"/>
    <s v="Lejeune P."/>
    <s v="Université de Liège"/>
    <s v="p.lejeune@ulg.ac.be"/>
    <s v="Gembloux Agro Bio-Tech - Université de Liège"/>
    <s v="Desteucq O., Michez A."/>
    <x v="8"/>
    <m/>
    <s v="Agriculture wallonie"/>
    <s v="STEREO III Earth Observation Research Program (SR/00/347)."/>
  </r>
  <r>
    <n v="589"/>
    <x v="11"/>
    <x v="23"/>
    <x v="399"/>
    <s v="Système Intégré d’observation du carbone en Fédération Wallonie Bruxelles"/>
    <s v="ICOS-WB"/>
    <s v="Système intégré d’observation du carbone en Fédération Wallonie Bruxelles"/>
    <s v="Projet"/>
    <s v="https://www.issep.be/wp-content/uploads/Projet-ICOS.pdf"/>
    <n v="2013"/>
    <n v="7"/>
    <s v="Lenartz F."/>
    <s v="ISSeP"/>
    <s v="f.lenartz@issep.be"/>
    <s v="Université de Liège, GSF, LUEM, UOA, UMCCB, CRA-W, ISSeP, Université Catholique de Louvain, Gembloux Agro Bio-Tech - Université de Liège"/>
    <s v="Bergmans B., Heinesch B."/>
    <x v="60"/>
    <m/>
    <s v="ISSep"/>
    <m/>
  </r>
  <r>
    <n v="590"/>
    <x v="11"/>
    <x v="23"/>
    <x v="400"/>
    <s v="Micro-capteurs"/>
    <s v="Micro-capteurs"/>
    <s v="Mise en place d’un réseau complémentaire de mini-stations de surveillance de la qualité de l’air utilisant des micro-capteurs économes"/>
    <s v="Projet"/>
    <s v="https://www.issep.be/wp-content/uploads/Projet-Micro-capteurs.pdf"/>
    <m/>
    <n v="1"/>
    <s v="Lenartz F."/>
    <s v="ISSeP"/>
    <s v="f.lenartz@issep.be"/>
    <s v="ISSeP"/>
    <m/>
    <x v="21"/>
    <m/>
    <s v="ISSep"/>
    <m/>
  </r>
  <r>
    <n v="591"/>
    <x v="11"/>
    <x v="23"/>
    <x v="400"/>
    <s v="Exposition, trafic et carbone noir"/>
    <s v="EXTRACAR"/>
    <s v="Développement de techniques pour évaluer les concentrations atmosphériques en black carbon, polluant émis conjointement aux PMx par tout processus de combustion incomplète"/>
    <s v="Projet"/>
    <s v="https://www.issep.be/extracar/"/>
    <n v="2014"/>
    <n v="2"/>
    <s v="Lenartz F."/>
    <s v="ISSeP"/>
    <s v="f.lenartz@issep.be"/>
    <s v=" Bruxelles-Environnement, UHasselt, Université de Liège"/>
    <m/>
    <x v="1"/>
    <m/>
    <s v="ISSeP"/>
    <m/>
  </r>
  <r>
    <n v="592"/>
    <x v="11"/>
    <x v="23"/>
    <x v="399"/>
    <s v="Outdoor and Indoor Exposure"/>
    <s v="OIE"/>
    <s v="Identifier précisément la pollution atmosphérique due au trafic dans l’air ambiant et l’air intérieur"/>
    <s v="Projet"/>
    <s v="https://www.issep.be/wp-content/uploads/Projet-OIE.pdf"/>
    <n v="2017"/>
    <m/>
    <s v="Lenartz F."/>
    <s v="ISSeP"/>
    <s v="f.lenartz@issep.be"/>
    <s v="AWAC, Bruxelles-Environnement, CECOTEPE, CENAERO, IMOB, VITO, ISSeP"/>
    <m/>
    <x v="1"/>
    <m/>
    <s v="ISSep"/>
    <m/>
  </r>
  <r>
    <n v="593"/>
    <x v="15"/>
    <x v="51"/>
    <x v="401"/>
    <s v="MICROPLAST"/>
    <s v="MICROPLAST"/>
    <s v="Evaluation de l’occurrence des particules de microplastiques dans le tube digestif des poissons et invertébrés dulcicoles ainsi que de la présence d’agents plastifiants chez ces organismes."/>
    <s v="Projet"/>
    <s v="https://www.issep.be/wp-content/uploads/Projet-Microplast.pdf"/>
    <m/>
    <m/>
    <s v="Leroy D."/>
    <s v="ISSeP"/>
    <s v="d.leroy@issep.be"/>
    <s v="LDPH - Université de Liège, URBE - Université de Namur, ISSeP"/>
    <m/>
    <x v="1"/>
    <m/>
    <s v="ISSep"/>
    <m/>
  </r>
  <r>
    <n v="594"/>
    <x v="14"/>
    <x v="191"/>
    <x v="344"/>
    <s v="Contarinia pseudotsugae : Un nouvel insecte détecté sur Douglas"/>
    <m/>
    <m/>
    <s v="Articles"/>
    <s v="https://www.cra.wallonie.be/fr/contarinia-pseudotsugae-un-nouvel-insecte-detecte-sur-douglas-2015"/>
    <n v="2015"/>
    <n v="1"/>
    <s v="Leroy Q."/>
    <s v="CRA-W"/>
    <m/>
    <s v="CRA-W"/>
    <s v="San Martin G., Schmitz S. "/>
    <x v="1"/>
    <m/>
    <s v="CRA-W"/>
    <m/>
  </r>
  <r>
    <n v="595"/>
    <x v="18"/>
    <x v="45"/>
    <x v="83"/>
    <s v="Estimation quantitative des utilisations de produits phytopharmaceutiques par les différents secteurs d’activité en Wallonie - Projet &quot;indicateurs pesticide&quot; - 2010"/>
    <s v="EQPP - 2010"/>
    <s v="Développer et Actualiser les indicateurs de l’Etat de l’environnement wallon relatifs aux produits phytopharmaceutiques 2010 "/>
    <s v="Projet"/>
    <s v="https://www.corder.be/fr/node/189"/>
    <n v="2010"/>
    <n v="2"/>
    <s v="Lievens E."/>
    <s v="Corder asbl"/>
    <s v="corder@uclouvain.be"/>
    <s v="Université Catholique de Louvain, SPW Agriculture ressource naturelle et Environnement, CRPHYTO - CORDER asbl, Wallonie, DAEA"/>
    <s v=" Janssens L., Bragard C., Bellayachi A.,Brahy V.,Cappellen O., Delaunois P., Delloye F., Godeaux D., Marsin J-M., Miserque O., Popescu C., Renard V., Triolet N., Van Bol V."/>
    <x v="21"/>
    <m/>
    <s v="CORDER"/>
    <m/>
  </r>
  <r>
    <n v="596"/>
    <x v="18"/>
    <x v="45"/>
    <x v="83"/>
    <s v="Estimation quantitative des utilisations de produits phytopharmaceutiques par les différents secteurs d’activité en Wallonie - Projet &quot;indicateurs pesticide&quot; - 2014"/>
    <s v="EQPP - 2014"/>
    <s v="Développer et Actualiser les indicateurs de l’Etat de l’environnement wallon relatifs aux produits phytopharmaceutiques 2012"/>
    <s v="Projet"/>
    <m/>
    <n v="2014"/>
    <m/>
    <s v="Lievens E."/>
    <s v="Corder asbl"/>
    <s v="corder@uclouvain.be"/>
    <s v="Université Catholique de Louvain, CORDER asbl"/>
    <s v="Carrola S., Janssens L., Bragard C."/>
    <x v="1"/>
    <m/>
    <s v="CORDER"/>
    <m/>
  </r>
  <r>
    <n v="597"/>
    <x v="18"/>
    <x v="45"/>
    <x v="83"/>
    <s v="Estimation quantitative des utilisations de produits phytopharmaceutiques par les différents secteurs d’activité en Wallonie - Projet &quot;indicateurs pesticide&quot; - 2012"/>
    <s v="EQPP - 2012"/>
    <s v="Développer et Actualiser les indicateurs de l’Etat de l’environnement wallon relatifs aux produits phytopharmaceutiques 2012"/>
    <s v="Projet"/>
    <m/>
    <n v="2012"/>
    <n v="2"/>
    <s v="Lievens E."/>
    <s v="Corder asbl"/>
    <s v="corder@uclouvain.be"/>
    <s v="Université Catholique de Louvain, CORDER asbl"/>
    <s v="Janssens L., Bragard C."/>
    <x v="1"/>
    <m/>
    <s v="CORDER"/>
    <m/>
  </r>
  <r>
    <n v="598"/>
    <x v="16"/>
    <x v="60"/>
    <x v="402"/>
    <s v="Contrôler par l’éclaircie la composition de la régénération naturelle dans les peuplements résineux en cours d’irrégularisation."/>
    <m/>
    <m/>
    <s v="Articles"/>
    <s v="https://www.cra.wallonie.be/fr/controler-par-leclaircie-la-composition-de-la-regeneration-naturelle-dans-les-peuplements-resineux-en-cours-dirregularisation-2020"/>
    <n v="2020"/>
    <n v="1"/>
    <s v="Ligot G."/>
    <s v="CRA-W"/>
    <m/>
    <s v="CRA-W"/>
    <s v="Balandier P., Schmitz S., Petit S., Claessens H."/>
    <x v="1"/>
    <m/>
    <s v="CRA-W"/>
    <m/>
  </r>
  <r>
    <n v="599"/>
    <x v="16"/>
    <x v="55"/>
    <x v="403"/>
    <s v="Transforming even-aged coniferous stands to multi-aged stands: An opportunity to increase tree species diversity?"/>
    <m/>
    <s v="Evaluer la régénération et les conditions de lumière dans neuf peuplements de conifères dont l'âge et la composition en espèces (épicéa commun, sapin de Douglas, mélèze, sapin argenté et pruche occidentale) varient en Belgique."/>
    <s v="Articles"/>
    <s v="https://www.cra.wallonie.be/fr/transforming-even-aged-coniferous-stands-to-multi-aged-stands-an-opportunity-to-increase-tree-species-diversity-2020"/>
    <n v="2020"/>
    <n v="1"/>
    <s v="Ligot G."/>
    <s v="CRA-W"/>
    <m/>
    <s v="CRA-W"/>
    <s v="Balandier P., Schmitz S., Claessens H."/>
    <x v="1"/>
    <s v="Conifères"/>
    <s v="CRA-W"/>
    <m/>
  </r>
  <r>
    <n v="600"/>
    <x v="18"/>
    <x v="11"/>
    <x v="404"/>
    <s v="Modulation continue de la dose de défanant à l’aide d’images fournies par des capteurs de végétation -Projet Défapot"/>
    <s v="DEFAPOT"/>
    <s v="Evaluer l’impact économique de la modulation de la dose de défanant en culture de pommes de terre."/>
    <s v="Projet"/>
    <s v="https://www.cra.wallonie.be/fr/defapot"/>
    <n v="2018"/>
    <n v="1"/>
    <s v="Limbourg Q."/>
    <s v="CRA-W"/>
    <s v="q.linbourg@cra.wallonie.be"/>
    <s v="CRA-W, FIWAP"/>
    <s v="_x000a_Rabier F., Notredame B. "/>
    <x v="4"/>
    <s v="Pomme de terre"/>
    <s v="FIWAP"/>
    <m/>
  </r>
  <r>
    <n v="601"/>
    <x v="18"/>
    <x v="192"/>
    <x v="405"/>
    <s v="Evaluation de deux stratégies visant à réduire l’usage du cuivre en production biologique de pomme de terre et de fruits à pépins."/>
    <m/>
    <m/>
    <s v="Actes de colloques"/>
    <s v="https://www.cra.wallonie.be/fr/evaluation-de-deux-strategies-visant-a-reduire-lusage-du-cuivre-en-production-biologique-de-pomme-de-terre-et-de-fruits-a-pepins-2015"/>
    <n v="2015"/>
    <n v="1"/>
    <s v="Limbourg Q."/>
    <s v="CRA-W"/>
    <s v="q.linbourg@cra.wallonie.be"/>
    <s v="CRA-W"/>
    <s v="Jamar L., César V."/>
    <x v="1"/>
    <s v="Pomme de terre et fruits à pépins"/>
    <s v="CRA-W"/>
    <m/>
  </r>
  <r>
    <n v="602"/>
    <x v="18"/>
    <x v="101"/>
    <x v="406"/>
    <s v="Stratégies visant à réduire l’usage du cuivre en production biologique de pomme de terre"/>
    <m/>
    <m/>
    <s v="Articles"/>
    <s v="https://www.cra.wallonie.be/fr/strategies-visant-a-reduire-lusage-du-cuivre-en-production-biologique-de-pomme-de-terre-2016"/>
    <n v="2016"/>
    <n v="1"/>
    <s v="Limbourg Q."/>
    <s v="CRA-W"/>
    <s v="q.linbourg@cra.wallonie.be"/>
    <s v="CRA-W"/>
    <s v="César V., Jamar L."/>
    <x v="1"/>
    <s v="Pomme de terre"/>
    <s v="CRA-W"/>
    <m/>
  </r>
  <r>
    <n v="603"/>
    <x v="4"/>
    <x v="193"/>
    <x v="407"/>
    <s v="Monitoring d’Agents Pathogènes – Surveillance Epidémiologique Environnementale"/>
    <s v="MAPnSEE"/>
    <m/>
    <s v="Projet"/>
    <s v="https://researchportal.unamur.be/fr/projects/pathogen-monitoring-environmental-epidemiological-surveillance"/>
    <n v="2021"/>
    <n v="1"/>
    <s v="Linard C."/>
    <s v="Université de Namur"/>
    <s v="catherine.linard@unamur.be"/>
    <s v="NARILIS - Université de Namur, Transitions - Université de Namur, Ilee - Université de Namur"/>
    <s v="Marescaux J."/>
    <x v="1"/>
    <m/>
    <s v="Université de Namur"/>
    <m/>
  </r>
  <r>
    <n v="604"/>
    <x v="1"/>
    <x v="194"/>
    <x v="408"/>
    <s v="BIOPROTECT - Projet SMARTBIOCONTROL"/>
    <s v="BioProtect"/>
    <s v="Favoriser l’utilisation des produits de biocontrôle dans la région transfrontalière afin de lutter de façon plus durable contre les maladies en agriculture."/>
    <s v="Projet"/>
    <s v="http://www.smartbiocontrol.eu/fr/projet-bioprotect/"/>
    <n v="2016"/>
    <n v="4"/>
    <s v="Lippens L."/>
    <s v="PCG Kruishoutem"/>
    <s v="louis@pcgroenteteelt.be"/>
    <s v="PCG, CRA-W, Chambre d’Agriculture de Région Nord Pas-de-Calais, FREDON, Pôle Légumes Région Nord, Université Catholique de Louvain, Université du Littoral-Côte d’Opale, Université de Gent, Inagro, Gembloux Agro Bio-Tech - Université de Liège, LIPOFABRIK, ISA - Yncréa Hauts De france, ARVALIS-Institut du végétal - fr"/>
    <s v="Lateur M., Neukermans J., Jorion A., Werbroeck D., Oste S., Tournant L., Declerc S., Calonne M., Randoux B., Höfte M., Darwich S., Craeye S., Dumont B., Delecroix A., Degraeve C., Siah A., Choma C."/>
    <x v="52"/>
    <m/>
    <s v="EU"/>
    <m/>
  </r>
  <r>
    <n v="605"/>
    <x v="13"/>
    <x v="46"/>
    <x v="168"/>
    <s v="ARDENNE ATTRACTIVITY"/>
    <s v="ARDENNE ATTRACTIVITY"/>
    <s v="Valoriser et développer de manière innovante, créative et durable le patrimoine transfrontalier via le tourisme"/>
    <s v="Projet"/>
    <s v="https://www.interreg-fwvl.eu/fr/ardenne-attractivity"/>
    <n v="2016"/>
    <n v="6"/>
    <s v="Lorandeau X."/>
    <s v="Destination Ardenne-Fr"/>
    <m/>
    <s v="Fédération du Tourisme de la Province de Namur, Fédération Touristique du Luxembourg Belge, Agence de Développement Touristique des Ardennes, IDELUX- Projets publics"/>
    <m/>
    <x v="48"/>
    <m/>
    <s v="EU"/>
    <m/>
  </r>
  <r>
    <n v="606"/>
    <x v="18"/>
    <x v="195"/>
    <x v="409"/>
    <s v="Comparative functional survival and equivalent annual cost of three long lasting insecticidal net (LLIN) products in Tanzania"/>
    <m/>
    <m/>
    <s v="Articles"/>
    <s v="https://www.cra.wallonie.be/fr/comparative-functional-survival-and-equivalent-annual-cost-of-three-long-lasting-insecticidal-net-llin-products-in-tanzania"/>
    <n v="2020"/>
    <n v="1"/>
    <s v="Lorenz L. M."/>
    <s v="CRA-W"/>
    <m/>
    <s v="CRA-W"/>
    <s v="Bradley J., Yukich J., Massue D. J., Mboma Z. M., Pigeon O., Moore J. D., Kilian A., Lines J., Kisinza W. N., Overgaard H. J., Moore S. J."/>
    <x v="1"/>
    <m/>
    <s v="CRA-W"/>
    <s v="https://doi.org/10.1371/journal.pmed.1003248"/>
  </r>
  <r>
    <n v="607"/>
    <x v="11"/>
    <x v="33"/>
    <x v="410"/>
    <s v="MonoDECiDE "/>
    <s v="MonoDECiDE "/>
    <s v="caractériser l’impact environnemental des exploitations agricoles wallonnes produisant des porcs ou des volailles"/>
    <s v="Projet"/>
    <s v="https://www.cra.wallonie.be/fr/monodecide"/>
    <n v="2018"/>
    <n v="3"/>
    <s v="Loriers A."/>
    <s v="CRA-W"/>
    <s v="a.loriers@cra,wallonie.be"/>
    <s v="CRA-W, Gembloux Agro Bio-Tech - Université de Liège, Association Wallonne de l'Elevage"/>
    <s v="Planchon V., Van Stappen F., Rabier F., Beckers Y., Al-Izzi W., Boccart C., Reding E."/>
    <x v="4"/>
    <m/>
    <s v="CRA-W"/>
    <m/>
  </r>
  <r>
    <n v="608"/>
    <x v="8"/>
    <x v="196"/>
    <x v="411"/>
    <s v="Comparative life cycle assessment of torrefied pellet production from five lignocellulosic biomass types"/>
    <m/>
    <s v="To evaluate the potential environmental benefit of the production of wood torrefied pellets compared to wood pellets, also studies the possibility of using alternative sources of lignocellulosic biomass for pellet production"/>
    <s v="Actes de colloques"/>
    <s v="https://www.cra.wallonie.be/fr/comparative-life-cycle-assessment-of-torrefied-pellet-production-from-five-lignocellulosic-biomass-types-2017"/>
    <n v="2017"/>
    <n v="1"/>
    <s v="Loriers A."/>
    <s v="CRA-W"/>
    <s v="a.loriers@cra,wallonie.be"/>
    <s v="CRA-W"/>
    <s v="Planchon V., Godin B., Delcarte J., Stilmant D., Van Stappen F."/>
    <x v="1"/>
    <m/>
    <s v="CRA-W"/>
    <m/>
  </r>
  <r>
    <n v="609"/>
    <x v="3"/>
    <x v="5"/>
    <x v="412"/>
    <s v="centre pilote wallon Céréales et Oléo-protéagineux asbl"/>
    <s v="CEPICOP"/>
    <s v="encadre et conseille les agriculteurs sur le plan technique et économique pour e développement et la vulgarisation des techniques liées à la culture des céréales, des oléagineux et des protéagineux en Wallonie"/>
    <s v="ASBL"/>
    <s v="https://centrespilotes.be/cp/cepicop/about/presentation/"/>
    <n v="2005"/>
    <m/>
    <s v="Losseau X."/>
    <s v="CePiCOP asbl"/>
    <s v="cepicop@centrespilotes.be"/>
    <s v="Carah asbl, CRA-W, Unité de phytotechnie tempérée-Gembloux Agro Bio-Tech - Université de Liège, Promotion de l'orge de brasserie, Association pour la Promotion des protéagineux et oléagineux - APPO, Cadco asbl"/>
    <s v="Cartrysse C., Vancutsem F., Bartel X., Monfort B."/>
    <x v="21"/>
    <m/>
    <s v="Agriculture wallonie"/>
    <m/>
  </r>
  <r>
    <n v="610"/>
    <x v="6"/>
    <x v="197"/>
    <x v="413"/>
    <s v="la surveillance satellitaire de la terre pour un meilleur suivi agricole"/>
    <s v="EO4AGRI"/>
    <s v="synthétiser les capacités opérationnelles actuelles du programme « Copernicus » dans le domaine agricole pour les agriculteurs et les entrepreneurs agricoles, pour les compagnies d’assurance, pour la Politique Agricole Commune (PAC) au niveau de l’UE et en terme de sécurité alimentaire au niveau global ; analyser les besoins en terme d’imagerie spatiale et données de terrain à l’échelle locale, régionale et globale ; proposer des solutions pour améliorer les capacités de suivi agricole de « Copernicus »."/>
    <s v="Projet - Articles"/>
    <s v="https://www.cra.wallonie.be/fr/eo4agri-la-surveillance-satellitaire-de-la-terre-pour-un-meilleur-suivi-agricole"/>
    <n v="2018"/>
    <n v="2"/>
    <s v="Lucau-Danila C."/>
    <s v="CRA-W"/>
    <s v="c.lucau-danila@cra.wallonie.be"/>
    <s v="Atos Spain SA, Atos France, EOX, WIRELESSINFO, The Lithuanian National Paying Agency - NMA, Geoville Informarion Systems GmbH, Club of Ossiach, E-GEOS Spa, Plan4all z.s, Progis Software GmbH, CRA-W"/>
    <s v="Curnel Y., Planchon V., Raspini L."/>
    <x v="23"/>
    <m/>
    <s v="CRA-W"/>
    <m/>
  </r>
  <r>
    <n v="611"/>
    <x v="19"/>
    <x v="13"/>
    <x v="123"/>
    <s v="Grünes Land Eifel-Ardennen ou Région herbagère de l’Eifel-Ardennes"/>
    <s v="GLEA"/>
    <s v="Gestion de la prairie, avec la recommandation variétale, les essais (de persistance… ) ou encore le conseil"/>
    <s v="Projet"/>
    <s v="http://www.fourragesmieux.be/divers_collaboration_glea.html"/>
    <n v="2017"/>
    <n v="1"/>
    <s v="Luxen P."/>
    <s v="Fourrages Mieux asbl"/>
    <m/>
    <s v="Association autrichienne pour la promotion de la prairie - At, Agra-Ost asbl, Centre Nature de Botrange, Faculté d'ingénerie biologique agronomique et environnementale - Université Catholique de Louvain, CRPHYTO - CORDER asbl, Département Sciences du vivant-CRA-W, Département Valorisation des productions agricoles - CRA-W, Département Agriculture et milieu naturel-CRA-W, Service Technico-Economique - AWE, Fourrages Mieux, Gembloux Agro Bio-Tech - Université de Liège, Direction Générale Statistique et Information économique, SPW, PROTECT'eau asbl, BS - TI Technisches Institut St.Vith, Université Libre de Bruxelles, ADCF - Ch, DLR Eifel - De"/>
    <s v="Goffin C., Krautzer B., Potsch E., Lambert R., Decamps C., Diederich F., Destain J. P., Knoden D., Cremer S., Widar J., SPF Economie, Paquet M., J., Georges B., Ortmanns P., Jeangros B., Lorenz A., Thiex S., Franken-Welz H."/>
    <x v="61"/>
    <s v="Fourage"/>
    <s v="Fourragesmieux"/>
    <m/>
  </r>
  <r>
    <n v="612"/>
    <x v="21"/>
    <x v="198"/>
    <x v="163"/>
    <s v="Analytical strategies used to develop a multi active ingredient method for QC of Public health pesticide"/>
    <m/>
    <m/>
    <s v="Actes de colloques"/>
    <s v="https://www.cra.wallonie.be/fr/analytical-strategies-used-to-develop-a-multi-active-ingredient-method-for-qc-of-public-health-pesticide-2017"/>
    <n v="2017"/>
    <n v="1"/>
    <s v="Mabon N."/>
    <s v="CRA-W"/>
    <m/>
    <s v="CRA-W"/>
    <s v="Baes M., Pigeon O."/>
    <x v="1"/>
    <m/>
    <s v="CRA-W"/>
    <m/>
  </r>
  <r>
    <n v="613"/>
    <x v="5"/>
    <x v="199"/>
    <x v="414"/>
    <s v="Results of a Small Scale Collaborative Trial on a new CIPAC method for Alpha-cypermethrin and/or Chlorfenapyr in Technical grade Material and Long Lasting Insecticidal Net"/>
    <m/>
    <m/>
    <s v="Actes de colloques"/>
    <s v="https://www.cra.wallonie.be/fr/results-of-a-small-scale-collaborative-trial-on-a-new-cipac-method-for-alpha-cypermethrin-andor-chlorfenapyr-in-technical-grade-material-and-long-lasting-insecticidal-net-2017"/>
    <n v="2017"/>
    <n v="1"/>
    <s v="Mabon N."/>
    <s v="CRA-W"/>
    <m/>
    <s v="CRA-W"/>
    <s v="Baes M., Pigeon O."/>
    <x v="1"/>
    <m/>
    <s v="CRA-W"/>
    <m/>
  </r>
  <r>
    <n v="614"/>
    <x v="21"/>
    <x v="200"/>
    <x v="415"/>
    <s v="Review of Interceptor G2 LN, Dawaplus 3.0 LN, Dawaplus 4.0 LN, Sumilarv 2 MR, Chlorfenapyr 240 SC"/>
    <m/>
    <s v="La gestion des pesticide afin de réduire les risques pour l'homme et l'environnement"/>
    <s v="Livres / Manuels"/>
    <s v="https://www.cra.wallonie.be/fr/review-of-interceptor-g2-ln-dawaplus-30-ln-dawaplus-40-ln-sumilarv-2-mr-chlorfenapyr-240-sc-2017"/>
    <n v="2017"/>
    <n v="1"/>
    <s v="Mabon N."/>
    <s v="CRA-W"/>
    <m/>
    <s v="CRA-W"/>
    <s v="Pigeon O."/>
    <x v="1"/>
    <m/>
    <s v="CRA-W"/>
    <m/>
  </r>
  <r>
    <n v="615"/>
    <x v="1"/>
    <x v="1"/>
    <x v="80"/>
    <s v="Grandes Cultures Bio"/>
    <m/>
    <s v="La gestion des adventices et la fertilité du sol au sein des exploitations en grandes cultures sans élevage"/>
    <s v="Projet"/>
    <s v="https://www.cra.wallonie.be/fr/plateforme-grandes-cultures-bio"/>
    <n v="2018"/>
    <n v="12"/>
    <s v="Mabras M."/>
    <s v="CRA-W"/>
    <s v="m.abras@cra.wallonie.be"/>
    <s v="CRA-W"/>
    <s v="-"/>
    <x v="1"/>
    <m/>
    <s v="CRA-W"/>
    <m/>
  </r>
  <r>
    <n v="616"/>
    <x v="4"/>
    <x v="21"/>
    <x v="383"/>
    <s v="Le CRA-W propose une griotte de vigueur modérée tolérante à la moniliose ses fleurs! "/>
    <m/>
    <m/>
    <s v="Actes de colloques"/>
    <s v="https://www.cra.wallonie.be/fr/le-cra-w-propose-une-griotte-de-vigueur-moderee-tolerante-a-la-moniliose-ses-fleurs-2006"/>
    <n v="2006"/>
    <n v="1"/>
    <s v="Magein H."/>
    <s v="CRA-W"/>
    <m/>
    <s v="CRA-W"/>
    <s v="Mahoux A., Lateur M."/>
    <x v="1"/>
    <s v="Arbre fruitier"/>
    <s v="CRA-W"/>
    <m/>
  </r>
  <r>
    <n v="617"/>
    <x v="21"/>
    <x v="113"/>
    <x v="416"/>
    <s v="SANISOL (GT3)"/>
    <s v="SANISOL (GT3)"/>
    <s v="Déterminer les concentrations en plomb, arsenic, cadmium, zinc, cuivre, molybdène et mercure présentes dans le sang, l’urine et les cheveux des bénéficiaires (jardiniers et/ou consommateurs) du Coin de terre de Bressoux (CTB)"/>
    <s v="Projet"/>
    <s v="https://www.issep.be/wp-content/uploads/Projet-SANISOL.pdf"/>
    <n v="2018"/>
    <n v="1"/>
    <s v="Maggi P."/>
    <s v="ISSeP"/>
    <s v="p.maggi@issep.be"/>
    <s v="DPS, Gembloux Agro Bio-Tech - Université de Liège, SPAQUE, Université Catholique de Louvain, Espace Environnement, Sciensano, CHU-Liège"/>
    <s v="Remy S."/>
    <x v="21"/>
    <m/>
    <s v="ISSep"/>
    <m/>
  </r>
  <r>
    <n v="618"/>
    <x v="14"/>
    <x v="137"/>
    <x v="417"/>
    <s v="Les systèmes d'aide à la décision pour la lutte contre le mildiou de la pomme de terre en Région wallonne : vers l'intégration et l'amélioration des systèmes "/>
    <s v="Mildiou"/>
    <s v="lutter contre le mildiou"/>
    <s v="Projet"/>
    <s v="http://www.carah.be/projets/mildiou.html"/>
    <m/>
    <m/>
    <s v="Mahieu O."/>
    <s v="Carah asbl"/>
    <s v="mahieu@carah.be"/>
    <s v="Carah asbl, CRA-W"/>
    <s v="Couvreur B."/>
    <x v="1"/>
    <m/>
    <s v="CARAH"/>
    <m/>
  </r>
  <r>
    <n v="619"/>
    <x v="6"/>
    <x v="156"/>
    <x v="3"/>
    <s v="Les essai variétal_x000a_d’escourgeon - Livre Blanc Céréales 2020"/>
    <m/>
    <m/>
    <s v="Rapports"/>
    <s v="https://www.livre-blanc-cereales.be/wp-content/uploads/2020/09/5-LBsept20-Vari%C3%A9t%C3%A9s-escourgeon.pdf"/>
    <n v="2020"/>
    <n v="1"/>
    <s v="Mahieu O."/>
    <s v="Carah asbl"/>
    <m/>
    <s v="CePiCOP asbl, Gembloux Agro Bio-Tech - Université de Liège, Province de Hainaut, CRA-W, SPW, Wallonie"/>
    <s v="Meurs R., Jacquemin G., Meza R., Eylenbosch D."/>
    <x v="1"/>
    <s v="Escourgeon"/>
    <s v="Livre Blanc 2020"/>
    <s v="LB10/09/2020"/>
  </r>
  <r>
    <n v="620"/>
    <x v="20"/>
    <x v="80"/>
    <x v="114"/>
    <s v="Centre pilote maïs (CPM)"/>
    <s v="CPM"/>
    <m/>
    <s v="Projet"/>
    <m/>
    <m/>
    <m/>
    <s v="Mahieu O."/>
    <s v="Carah asbl"/>
    <m/>
    <s v="Carah asbl"/>
    <s v="Van Koninckxloo M."/>
    <x v="1"/>
    <m/>
    <s v="Agriculture wallonie"/>
    <m/>
  </r>
  <r>
    <n v="621"/>
    <x v="13"/>
    <x v="13"/>
    <x v="418"/>
    <s v="PNTH ECORURABLE"/>
    <s v="PNTH ECORURABLE"/>
    <s v="Favoriser le développement de l’agriculture durable sur tout le territoire du Parc naturel Transfrontalier du Hainaut"/>
    <s v="Projet"/>
    <s v="https://www.interreg-fwvl.eu/fr/pnth-ecorurable"/>
    <n v="2018"/>
    <n v="3"/>
    <s v="Maistriau G."/>
    <s v="Parc naturel des Plaines de l'Escaut"/>
    <m/>
    <s v="Fourrages Mieux, Parc naturel Régional Scarpe-Escaut - Fr, Parc naturel des Plaines de l'Escaut - Be"/>
    <m/>
    <x v="48"/>
    <m/>
    <s v="EU"/>
    <m/>
  </r>
  <r>
    <n v="622"/>
    <x v="18"/>
    <x v="45"/>
    <x v="377"/>
    <s v="Development of awareness tools for a sustainable use of pesticide"/>
    <s v="indicateurs environnementaux "/>
    <s v="Improve sustainable use of pesticide based on quantitative assessment of their impact and on awareness tools adapted to the farmers perceptions ans constraints; provide farmers, extension services and also authorities with tools allowing easy evaluation of various pesticide and use scenarios "/>
    <s v="Articles"/>
    <s v="http://www.belspo.be/belspo/fedra/proj.asp?l=en&amp;COD=CP/34"/>
    <n v="2001"/>
    <s v="3 (26 mois)"/>
    <s v="Maraite H."/>
    <n v="0"/>
    <s v="bccm.mucl@mbla.ucl.ac.be"/>
    <s v="Belgian Science Policy Office, Université de Gent, Université Catholique de Louvain, CRIOC, Fédération Wallonne de l'Agriculture, Direction générale de l'Agriculture, DRC, CIPF asbl, Irbab asbl, Phytofar asbl, CERVA"/>
    <s v="Pussemier L., Debongnie Ph., Van Bol V., Godfriaux J., Steurbaut W., Claeys S."/>
    <x v="1"/>
    <m/>
    <s v="CORDER"/>
    <m/>
  </r>
  <r>
    <n v="623"/>
    <x v="18"/>
    <x v="201"/>
    <x v="406"/>
    <s v="Développement d’outils de sensibilisation pour un usage durable des pesticide - Projet indicateurs environnementaux "/>
    <m/>
    <s v="Améliorer la connaissance des producteurs, Développer un PIAS (pesticide Impact Assessment System) permettant l’évaluation de l’impact global, Fournir un classement objectif des pesticide, Apporter un système d’aide à la décision"/>
    <s v="Projet"/>
    <s v="https://www.corder.be/fr/node/187"/>
    <n v="2002"/>
    <n v="2"/>
    <s v="Maraite H."/>
    <n v="0"/>
    <s v="bccm.mucl@mbla.ucl.ac.be"/>
    <s v="Unité de phytopathologie - Université Catholique de Louvain, CERVA, Université de Gent"/>
    <m/>
    <x v="8"/>
    <m/>
    <s v="CORDER"/>
    <m/>
  </r>
  <r>
    <n v="624"/>
    <x v="18"/>
    <x v="202"/>
    <x v="101"/>
    <s v="Utilisation durable des pesticide basée sur le processus decisionnel en milieu agricole - Projet indicateurs environnementaux"/>
    <m/>
    <s v="Etudier les pratiques, les attitudes et les connaissances des agriculteurs belges par rapport à la problématique de l’utilisation des pesticide, Affiner l’indicateur de risques des pesticide POCER en POCER II comme outil de sensibilisation à une utilisation durable des pesticide"/>
    <s v="Actes de colloques"/>
    <s v="https://www.corder.be/fr/node/187"/>
    <n v="2004"/>
    <n v="1"/>
    <s v="Maraite H."/>
    <n v="0"/>
    <s v="bccm.mucl@mbla.ucl.ac.be"/>
    <s v="Université Catholique de Louvain, CERVA, Université de Gent"/>
    <s v="Pussemier L., Debongnie Ph., Van Bol V., Godfriaux J., Marot J., Steurbaut W., Claeys S."/>
    <x v="8"/>
    <m/>
    <s v="CORDER"/>
    <m/>
  </r>
  <r>
    <n v="625"/>
    <x v="5"/>
    <x v="46"/>
    <x v="13"/>
    <s v="Agriclturs et pesticide : Connaissance, attitudes et pratiques - Projet SPP-PS "/>
    <s v="SPP-PS "/>
    <s v="Développement d'outils d'aide à la décision pour une utilisation durable des pesticide"/>
    <s v="Projet"/>
    <s v="https://www.corder.be/fr/node/186"/>
    <n v="2002"/>
    <n v="1"/>
    <s v="Marot J."/>
    <n v="0"/>
    <m/>
    <s v="Université Catholique de Louvain, CERVA, Université de Gent"/>
    <s v="Godfriaux J., Maraite H., Claeys S., steurbaut W., Van Bol V., Debongnie Ph., Pussemier L."/>
    <x v="1"/>
    <m/>
    <s v="CORDER"/>
    <m/>
  </r>
  <r>
    <n v="626"/>
    <x v="18"/>
    <x v="46"/>
    <x v="116"/>
    <s v="Contribution à l'actualisation des indicateurs de l’état de l’environnement wallon relatifs à l’utilisation des produits phytopharmaceutiques - Projet &quot;indicateurs pesticide&quot;"/>
    <m/>
    <s v="Estimation des utilisations nationales et régionales par type de produits (désinfectants du sol, fongicides*, herbicides*, insecticides*, produits hors protection des plantes, traitements de semences …) et par type d’usages (agricole, par Infrabel2, par les administrations publiques et par les « particuliers »)"/>
    <s v="Projet"/>
    <s v="https://www.corder.be/fr/node/189"/>
    <n v="2008"/>
    <n v="1"/>
    <s v="Marot J. "/>
    <s v="Université Catholique de Louvain"/>
    <m/>
    <s v="Association autrichienne pour la promotion de la prairie - At, Agra-Ost asbl, Centre Nature de Botrange, Faculté d'ingénerie biologique agronomique et environnementale - Université Catholique de Louvain, CRPHYTO - CORDER asbl, Département Sciences du vivant - CRA-W, Département Valorisation des productions agricoles - CRA-W, Département Agriculture et milieu naturel - CRA-W, Service Technico-Economique - AWE, Fourrages Mieux, Gembloux Agro Bio-Tech - Université de Liège, Direction Générale Statistique et Information économique, SPW, PROTECT'eau asbl, BS-TI Technisches Institut St.Vith, Université Libre de Bruxelles, ADCF - Ch, DLR Eifel - De"/>
    <s v="Rigo V., Fautre H., Bragard C., Brahy M. V., Goor M. F., Godeaux D., Hallet C., Van Bol M. V., Cors M. F., De Proft M. M., Ducatillon M. C., Foucart M. G., Hermann M. O., Knoden M. D., Lebrun M. P., Weickmans M. B., Deforet JP "/>
    <x v="35"/>
    <m/>
    <s v="CORDER"/>
    <m/>
  </r>
  <r>
    <n v="627"/>
    <x v="7"/>
    <x v="13"/>
    <x v="211"/>
    <s v="Comparison between benchtop and ultra-compact handheld NIR spectrometers for the evaluation of apple quality"/>
    <m/>
    <m/>
    <s v="Actes de colloques"/>
    <s v="https://www.cra.wallonie.be/fr/comparison-between-benchtop-and-ultra-compact-handheld-nir-spectrometers-for-the-evaluation-of-apple-quality-2015"/>
    <n v="2015"/>
    <n v="1"/>
    <s v="Marques E."/>
    <s v="CRA-W"/>
    <m/>
    <s v="CRA-W"/>
    <s v="Pissard A., Dardenne P., Lateur M., Pasquini C., Avelar M. F. P., Baeten V."/>
    <x v="1"/>
    <s v="Pommiers"/>
    <s v="CRA-W"/>
    <m/>
  </r>
  <r>
    <n v="628"/>
    <x v="6"/>
    <x v="203"/>
    <x v="149"/>
    <s v="Inter-laboratory evaluation of a duplex RT-PCR method using crude extracts for the simultaneous detection of Prune dwarf virus and Prunus necrotic ringspot virus - 2007"/>
    <m/>
    <s v="Gérer le risque associé à l'utilisation de méthode de RT-PCR duplex dans les analyses de routine et de rédiger et sélectionner un protocole complet et détaillé pour accompagner ce test RT-PCR duplex."/>
    <s v="Articles"/>
    <s v="https://www.cra.wallonie.be/fr/inter-laboratory-evaluation-of-a-duplex-rt-pcr-method-using-crude-extracts-for-the-simultaneous-detection-of-prune-dwarf-virus-and-prunus-necrotic-ringspot-virus-2007"/>
    <n v="2007"/>
    <n v="1"/>
    <s v="Massart S."/>
    <s v="CRA-W"/>
    <m/>
    <s v="CRA-W"/>
    <s v="Brostaux Y., Barbarossa L., César V., Olmos A., Cieslinska M., Fonseca F., Guillem R., Lavina A., Steyer S., Dutrecq O., Wetzel T., Kummert J., Jijakli M."/>
    <x v="1"/>
    <m/>
    <s v="CRA-W"/>
    <m/>
  </r>
  <r>
    <n v="629"/>
    <x v="6"/>
    <x v="203"/>
    <x v="149"/>
    <s v="Inter-laboratory evaluation of a duplex RT-PCR method using crude extracts for the simultaneous detection of Prune dwarf virus and Prunus necrotic ringspot virus - 2008"/>
    <m/>
    <s v="Gérer le risque associé à l'utilisation de méthode de RT-PCR duplex dans les analyses de routine et de rédiger et sélectionner un protocole complet et détaillé pour accompagner ce test RT-PCR duplex."/>
    <s v="Articles"/>
    <s v="https://www.cra.wallonie.be/fr/inter-laboratory-evaluation-of-a-duplex-rt-pcr-method-using-crude-extracts-for-the-simultaneous-detection-of-prune-dwarf-virus-and-prunus-necrotic-ringspot-virus-2008"/>
    <n v="2008"/>
    <n v="1"/>
    <s v="Massart S."/>
    <s v="CRA-W"/>
    <m/>
    <s v="CRA-W"/>
    <s v=" Brostaux Y., Barbarossa L., Cesar V., Cieslinska M., Dutrecq O., Fonseca F., Guillem R., Lavifia A., Olmos A., Steyer S., Wetzel T., Kummert J., Jijakli M. H., César V. "/>
    <x v="1"/>
    <m/>
    <s v="CRA-W"/>
    <m/>
  </r>
  <r>
    <n v="630"/>
    <x v="0"/>
    <x v="91"/>
    <x v="244"/>
    <s v="Long-Term Effect of Charcoal Accumulation in Hearth Soils on Tree Growth and Nutrient Cycling"/>
    <m/>
    <s v="Analyze the chemical properties of a soil as impacted by charcoal accumulation in three RCH plots in southern Wallonia (Belgium) compared to the soil outside RCHs. "/>
    <s v="Articles"/>
    <s v="https://www.cra.wallonie.be/fr/long-term-effect-of-charcoal-accumulation-in-hearth-soils-on-tree-growth-and-nutrient-cycling-2019"/>
    <n v="2019"/>
    <n v="1"/>
    <s v="Mastrolonardo G."/>
    <s v="CRA-W"/>
    <m/>
    <s v="CRA-W"/>
    <s v="Calderaro C., Cocozza C., Hardy B., Dufey J. E., Cornelis J. T."/>
    <x v="1"/>
    <m/>
    <s v="CRA-W"/>
    <m/>
  </r>
  <r>
    <n v="631"/>
    <x v="13"/>
    <x v="129"/>
    <x v="419"/>
    <s v="Les légumineuses, un atout pour l'empreinte environnementale de nos systèmes agraires?"/>
    <m/>
    <m/>
    <s v="Articles"/>
    <s v="https://www.cra.wallonie.be/fr/les-legumineuses-un-atout-pour-lempreinte-environnementale-de-nos-systemes-agraires-2016"/>
    <n v="2016"/>
    <n v="1"/>
    <s v="Mathot M."/>
    <s v="CRA-W"/>
    <m/>
    <s v="CRA-W"/>
    <s v="Planchon V., Stilmant D."/>
    <x v="1"/>
    <s v="Légumineuses"/>
    <s v="CRA-W"/>
    <m/>
  </r>
  <r>
    <n v="632"/>
    <x v="4"/>
    <x v="27"/>
    <x v="69"/>
    <s v="Définition et développement d’outils permettant la création de nouvelles variétés de pomme de terre associant résistance au mildiou et efficience d’utilisation de l’azote"/>
    <s v="FIRST"/>
    <s v="FInalité l'amélioration de la qualité de l'air et la diminution d’émission de gaz à effet de serre."/>
    <s v="Projet"/>
    <s v="https://www.cra.wallonie.be/fr/la-culture-de-la-pomme-de-terre-en-wallonie"/>
    <n v="2018"/>
    <n v="2"/>
    <s v="Mauro S."/>
    <s v="CRA-W"/>
    <s v="se.mauro@cra.wallonie.be"/>
    <s v="Duve Institut - Université Catholique de Louvain, CER Groupe, Université de Malaga - Es"/>
    <s v="Vertommen D., Gillard N., Osorio Algar S."/>
    <x v="4"/>
    <m/>
    <s v="CRA-W"/>
    <m/>
  </r>
  <r>
    <n v="633"/>
    <x v="13"/>
    <x v="166"/>
    <x v="420"/>
    <s v="BLUE"/>
    <s v="BLUE"/>
    <s v="Valoriser toutes les ressources des friches fluviales et les métiers liés, afin de sensibiliser la population et les acteurs locaux à une gestion intégrée de ces ressources, en amont de futurs projets urbains"/>
    <s v="Projet"/>
    <s v="https://www.interreg-fwvl.eu/fr/blue"/>
    <n v="2019"/>
    <n v="3"/>
    <s v="Mazy K."/>
    <s v="Université de Mons"/>
    <m/>
    <s v="Université de Lille, Ville de La Louvière, IDEA, SEM Ville renouvelée, SEM VILLE RENOUVELEE - PLAINE IMAGES"/>
    <m/>
    <x v="48"/>
    <m/>
    <s v="EU"/>
    <m/>
  </r>
  <r>
    <n v="634"/>
    <x v="2"/>
    <x v="204"/>
    <x v="421"/>
    <s v="Estimation de l'intensité d'infection de Fusarium graminearum sur épis de blé tendre par imagerie hyperspectrale proche infrarouge"/>
    <s v="PHENWHEAT"/>
    <s v="Caractérisation de la dynamique de croissance de variétés de froment d’hiver résistantes à différents stress biotiques et abiotiques au moyen d’une plateforme de phénotypage par proxidétection"/>
    <s v="Projet - Thèses / Mémoires"/>
    <s v="https://agriculture.wallonie.be/resultat-de-l-appel-recherche-2017#WALBIOPEST"/>
    <n v="2018"/>
    <n v="2"/>
    <s v="Mercatoris B."/>
    <s v="Université de Liège"/>
    <s v="Benoit.Mercatoris@uliege.be"/>
    <s v="Gembloux Agro Bio-Tech - Université de Liège, CRA-W"/>
    <s v="Bebronne R., Carlier A., Dandrifosse S., Dumont B., Mercatoris B., Vermeulen P, Vincke D., Eylenbosch D., Jacquemin G., Baeten V., Kayoka Mukendi N., Plasman L., Scaut B., Van Den Broucke P."/>
    <x v="21"/>
    <s v="Céréales"/>
    <s v="SPW"/>
    <m/>
  </r>
  <r>
    <n v="635"/>
    <x v="9"/>
    <x v="106"/>
    <x v="422"/>
    <s v="Sol Phy Ly"/>
    <s v="Sol Phy Ly"/>
    <s v="Améliorer la protection de la ressource en eau souterraine et la qualité des informations disponibles pour la modélisation"/>
    <s v="Projet"/>
    <s v="https://agriculture.wallonie.be/resultat-de-l-appel-recherche-2017#Sol%20Phy-Ly"/>
    <n v="2018"/>
    <n v="3"/>
    <s v="Mercatoris B."/>
    <s v="Université de Liège"/>
    <s v="Benoit.Mercatoris@uliege.be"/>
    <s v="Gembloux Agro Bio-Tech - Université de Liège, CRA-W, Université de Liège"/>
    <s v="Vandenberghe C., Blondel A., Colinet G."/>
    <x v="35"/>
    <m/>
    <s v="SPW"/>
    <m/>
  </r>
  <r>
    <n v="636"/>
    <x v="2"/>
    <x v="204"/>
    <x v="421"/>
    <s v="Caractérisation de la dynamique de croissance de variétés de froment d’hiver résistantes à différents stress biotiques et abiotiques au moyen d’une plateforme de phénotypage par proxidétection"/>
    <s v="PHENWHEAT II"/>
    <s v="Mise à disposition d'une platefrome de phénotypage pour le secteur de la production végétale afin de caractériser les variétés dans le contexte de l'agriculture wallonne"/>
    <s v="Projet"/>
    <s v="https://agriculture.wallonie.be/resultat-de-l-appel-recherche-2017#PHENWHEAT"/>
    <n v="2021"/>
    <n v="3"/>
    <s v="Mercatoris B."/>
    <s v="Université de Liège"/>
    <s v="d.vincke@cra.wallonie.be"/>
    <s v="Gembloux Agro Bio-tech, Université de Liège, Université de Mons, CRA-W"/>
    <s v="Baeten V., Bataille C., Ben Abdallah F., Fernandez Pierna J. A., Goffart J-P., Henriet F., Jacquemin., Kayoka Mukendi N., Limbourg Q., Plasman L., Scaut B., Stevens F., Vermeulen P.,Vincke D."/>
    <x v="21"/>
    <s v="froment d'hiver"/>
    <s v="SPW"/>
    <m/>
  </r>
  <r>
    <n v="637"/>
    <x v="6"/>
    <x v="178"/>
    <x v="3"/>
    <s v="Orge de brasserie - Livre Blanc Céréales 2020"/>
    <m/>
    <s v="Le choix variétal des orges brassicoles d’hiver, La date de semis des orges brassicoles de printemps"/>
    <s v="Rapports"/>
    <s v="https://www.livre-blanc-cereales.be/wp-content/uploads/2020/09/6-LBsept20-Orges-brassicoles.pdf"/>
    <n v="2020"/>
    <n v="1"/>
    <s v="Meurs R. "/>
    <s v="CePiCOP asbl"/>
    <s v="rm.cepicop@centrespilotes.be"/>
    <m/>
    <s v="-"/>
    <x v="1"/>
    <s v="Céréales"/>
    <s v="Livre Blanc 2020"/>
    <m/>
  </r>
  <r>
    <n v="638"/>
    <x v="8"/>
    <x v="21"/>
    <x v="423"/>
    <s v="Variétés – Froment d’hiver - 2017"/>
    <m/>
    <m/>
    <s v="Actes de colloques"/>
    <s v="https://www.cra.wallonie.be/en/varietes-froment-dhiver-2017"/>
    <n v="2017"/>
    <n v="1"/>
    <s v="Meza R."/>
    <s v="CRA-W"/>
    <m/>
    <s v="CRA-W"/>
    <s v="Dumont B., Jacquemin G., Bacchetta R., Heens B., Mahieu O., Monfort B., Chavalle S., De Proft M., Goffart J., Gofflot S., Van Remoortel V., Sinnaeve G., Bodson B."/>
    <x v="1"/>
    <s v="Céréales"/>
    <s v="CRA-W"/>
    <m/>
  </r>
  <r>
    <n v="639"/>
    <x v="6"/>
    <x v="205"/>
    <x v="424"/>
    <s v="Assemblages de variétés en orge d’hiver - Une solution pour garantir le rendement sans accroître les coûts."/>
    <m/>
    <s v="Optimiser l’exploitation des ressources phytogénétiques"/>
    <s v="Actes de colloques"/>
    <s v="https://www.cra.wallonie.be/fr/assemblages-de-varietes-en-orge-dhiver-une-solution-pour-garantir-le-rendement-sans-accroitre-les-couts-2020"/>
    <n v="2020"/>
    <n v="1"/>
    <s v="Meza R."/>
    <s v="CRA-W"/>
    <m/>
    <s v="CRA-W"/>
    <s v="Eylenbosch D., Duvivier M., Jacquemin G."/>
    <x v="1"/>
    <s v="Orge"/>
    <s v="CRA-W"/>
    <m/>
  </r>
  <r>
    <n v="640"/>
    <x v="6"/>
    <x v="205"/>
    <x v="424"/>
    <s v="Assemblages de variétés en orge d’hiver - Une solution pour garantir un rendement d’un haut niveau sans accroitre les coûts."/>
    <m/>
    <s v="Stabiliser les rendements, Diminuer l’impact des maladies et avoir une meilleure résistance à la verse"/>
    <s v="Actes de colloques"/>
    <s v="https://www.cra.wallonie.be/fr/assemblages-de-varietes-en-orge-dhiver-une-solution-pour-garantir-un-rendement-dun-haut-niveau-sans-accroitre-les-couts-2020"/>
    <n v="2020"/>
    <n v="1"/>
    <s v="Meza R."/>
    <s v="CRA-W"/>
    <m/>
    <s v="CRA-W"/>
    <s v="Eylenbosch D., Duvivier M., Jacquemin G. "/>
    <x v="1"/>
    <s v="Orge"/>
    <s v="CRA-W"/>
    <m/>
  </r>
  <r>
    <n v="641"/>
    <x v="8"/>
    <x v="21"/>
    <x v="376"/>
    <s v="Variétés"/>
    <m/>
    <s v="Résultats des expérimentation variétales sur céréales"/>
    <s v="Actes de colloques"/>
    <s v="https://www.cra.wallonie.be/fr/varietes-2018"/>
    <n v="2018"/>
    <n v="1"/>
    <s v="Meza R."/>
    <s v="CRA-W"/>
    <m/>
    <s v="CRA-W"/>
    <s v="Jacquemin G., Dumont B., Bacchetta R., Heens B., Mahieu O., Blanchard R., Monfort B., Chavalle S., De Proft M., Gofflot S., Van Remoortel V., Sinnaeve G., Bodson B."/>
    <x v="1"/>
    <s v="Céréales"/>
    <s v="CRA-W"/>
    <m/>
  </r>
  <r>
    <n v="642"/>
    <x v="8"/>
    <x v="21"/>
    <x v="423"/>
    <s v="Variétés – Froment d’hiver - 2016"/>
    <m/>
    <m/>
    <s v="Actes de colloques"/>
    <s v="https://www.cra.wallonie.be/fr/varietes-froment-dhiver-2016"/>
    <n v="2016"/>
    <n v="1"/>
    <s v="Meza R."/>
    <s v="CRA-W"/>
    <m/>
    <s v="CRA-W"/>
    <s v="Eylenbosch D., Jacquemin G., Bacchetta R., Heens B., Mahieu O., Monfort B., Chavalle S., De Proft M., Goffart J., Gofflot S., Van Remoortel V., Sinnaeve G., Bodson B."/>
    <x v="1"/>
    <s v="Céréales"/>
    <s v="CRA-W"/>
    <m/>
  </r>
  <r>
    <n v="643"/>
    <x v="11"/>
    <x v="23"/>
    <x v="399"/>
    <s v="DIAPASON"/>
    <s v="DIAPASON"/>
    <s v="finalité l'amélioration de la qualité de l'air et la diminution d’émission de gaz à effet de serre."/>
    <s v="Projet"/>
    <s v="https://www.issep.be/wp-content/uploads/Projet-Diapason.pdf"/>
    <n v="2018"/>
    <n v="2"/>
    <s v="Minet I."/>
    <s v="ISSeP"/>
    <s v="i.minet@issep.be"/>
    <s v="Agra-Ost asbl, CRA-W, ISSeP, Université Catholique de Louvain"/>
    <m/>
    <x v="10"/>
    <m/>
    <s v="ISSep"/>
    <m/>
  </r>
  <r>
    <n v="644"/>
    <x v="6"/>
    <x v="13"/>
    <x v="45"/>
    <s v="Local vs global methods applied to large near infrared databases covering high variability"/>
    <m/>
    <m/>
    <s v="Articles"/>
    <s v="https://www.cra.wallonie.be/en/local-vs-global-methods-applied-to-large-near-infrared-databases-covering-high-variability"/>
    <n v="2020"/>
    <n v="1"/>
    <s v="Minet O."/>
    <s v="CRA-W"/>
    <s v="o.minet@cra.wallonie.be"/>
    <s v="CRA-W"/>
    <s v="Baeten V., Lecler B., Dardenne P., Fernandez Pierna J. A."/>
    <x v="1"/>
    <m/>
    <s v="CRA-W"/>
    <m/>
  </r>
  <r>
    <n v="645"/>
    <x v="6"/>
    <x v="13"/>
    <x v="135"/>
    <s v="Potential strategy of universal calibrations independant of the type of NIR instrument"/>
    <m/>
    <m/>
    <s v="Actes de colloques"/>
    <s v="https://www.cra.wallonie.be/en/potential-strategy-of-universal-calibrations-independant-of-the-type-of-nir-instrument-2019"/>
    <n v="2019"/>
    <n v="1"/>
    <s v="Minet O."/>
    <s v="CRA-W"/>
    <s v="o.minet@cra.wallonie.be"/>
    <s v="CRA-W"/>
    <s v="Vermeulen P., Fernández Pierna J. A., Lecler B., Salerno G., Baeten V."/>
    <x v="1"/>
    <m/>
    <s v="CRA-W"/>
    <m/>
  </r>
  <r>
    <n v="646"/>
    <x v="6"/>
    <x v="13"/>
    <x v="135"/>
    <s v="Principe général d'établissement d'un modèle NIR"/>
    <m/>
    <m/>
    <s v="Actes de colloques"/>
    <s v="https://www.cra.wallonie.be/en/principe-general-detablissement-dun-modele-nir-2019"/>
    <n v="2019"/>
    <n v="1"/>
    <s v="Minet O."/>
    <s v="CRA-W"/>
    <s v="o.minet@cra.wallonie.be"/>
    <s v="CRA-W"/>
    <s v="-"/>
    <x v="1"/>
    <m/>
    <s v="CRA-W"/>
    <m/>
  </r>
  <r>
    <n v="647"/>
    <x v="6"/>
    <x v="13"/>
    <x v="425"/>
    <s v="La spectrométrie proche infrarouge: une technologie rapide, précise et écologique pour déterminer la composition et la qualité des produits agricoles et alimentaires"/>
    <m/>
    <m/>
    <s v="Livres / Manuels"/>
    <s v="https://www.cra.wallonie.be/fr/la-spectrometrie-proche-infrarouge-une-technologie-rapide-precise-et-ecologique-pour-determiner-la-composition-et-la-qualite-des-produits-agricoles-et-alimentaires-2016"/>
    <n v="2016"/>
    <n v="1"/>
    <s v="Minet O."/>
    <s v="CRA-W"/>
    <s v="o.minet@cra.wallonie.be"/>
    <s v="CRA-W"/>
    <s v="Ferber F., Jacob L., Lecler B., Agneessens R., Cugnon T., Decruyenaere V., Genot V., Gofflot S., Pitchugina E., Planchon V., Rennesson M., Sinnaeve G., Wavreille J., Dardenne P., Baeten V. "/>
    <x v="1"/>
    <m/>
    <s v="CRA-W"/>
    <m/>
  </r>
  <r>
    <n v="648"/>
    <x v="6"/>
    <x v="17"/>
    <x v="426"/>
    <s v="GLUTEN"/>
    <s v="GLUTEN"/>
    <s v="Recherche de ressource génétique d’épeautre et de blé ayant une moindre incidence sur l’intolérance au gluten et développement d’outils de sélection"/>
    <s v="Projet"/>
    <s v="https://filagri.be/wp-content/uploads/sites/2/2019/10/CdP_Plan-de-developpement_2018_cereales_alimentaires_juillet2019.pdf"/>
    <m/>
    <m/>
    <s v="Mingeot D."/>
    <s v="CRA-W"/>
    <s v="d.mingeot@cra.wallonie.be"/>
    <s v="CRA-W, Université Catholique de Louvain"/>
    <m/>
    <x v="1"/>
    <m/>
    <s v="Agriculture wallonie"/>
    <m/>
  </r>
  <r>
    <n v="649"/>
    <x v="7"/>
    <x v="13"/>
    <x v="427"/>
    <s v="ADNMARK"/>
    <s v="ADNMARK"/>
    <s v="Maintien, développement et utilisation des connaissances et compétences en marquage moléculaire au profit de différents projets, tant internes au CRA-W que dans le cadre de collaborations externes"/>
    <s v="Projet - Articles"/>
    <s v="https://www.cra.wallonie.be/fr/adnmark"/>
    <n v="2018"/>
    <n v="1"/>
    <s v="Mingeot D."/>
    <s v="CRA-W"/>
    <s v="d.mingeot@cra.wallonie.be"/>
    <s v="CRA-W,  Amélioration des espèces et biodiversité, Protection des plantes et écotoxicologie, ELI - Université Catholique de Louvain, Université de Liège, Plant Genetics - Gembloux Agro Bio-Tech - Université de Liège"/>
    <s v="Lateur M., Escarnot E., Hautier L., Jansen J. P., Bertin P., Vanderschuren H."/>
    <x v="1"/>
    <m/>
    <s v="CRA-W"/>
    <m/>
  </r>
  <r>
    <n v="650"/>
    <x v="7"/>
    <x v="13"/>
    <x v="372"/>
    <s v="Les marqueurs moléculaires au service de l'arboriculture fruitière"/>
    <m/>
    <m/>
    <s v="Actes de colloques"/>
    <s v="https://www.cra.wallonie.be/fr/les-marqueurs-moleculaires-au-service-de-larboriculture-fruitiere-2014"/>
    <n v="2014"/>
    <n v="1"/>
    <s v="Mingeot D."/>
    <s v="CRA-W"/>
    <s v="d.mingeot@cra.wallonie.be"/>
    <s v="CRA-W"/>
    <s v="Magein H., Lateur M."/>
    <x v="1"/>
    <s v="Arbre fruitier"/>
    <s v="CRA-W"/>
    <m/>
  </r>
  <r>
    <n v="651"/>
    <x v="0"/>
    <x v="0"/>
    <x v="428"/>
    <s v="Préservation de la fertilité des sols : le projet européen SOILVEG "/>
    <s v="SOILVEG"/>
    <s v="Améliorations des sols et des ressources, dans les systèmes bio de productions de légumes par l’introduction et la gestion de plante à fonctions agro-écologiques pendant l’interculture"/>
    <s v="Projet"/>
    <s v="https://www.cra.wallonie.be/fr/preservation-de-la-fertilite-des-sols-le-projet-europeen-soilveg"/>
    <n v="2015"/>
    <n v="3"/>
    <s v="Minnekeer B."/>
    <s v="CRA-W"/>
    <s v="b.minnekeer@cra,wallonie.be"/>
    <s v="CtRAB-CRA-W, Inagro, ILVO, Université de Gent, CRA - RPS-It, UM Martina BAVEC - Si, AU-FOOD - Dk, CSIC - Es, UNIBO - It, ECRI Ingrid Bender - Ee, CRA-SCA - It, university of Barcelona - Es, GRAB - Fr, SSCBI Inga Jansone Latvia"/>
    <s v="Godden B., Arlotti D., "/>
    <x v="62"/>
    <m/>
    <s v="CRA-W"/>
    <m/>
  </r>
  <r>
    <n v="652"/>
    <x v="0"/>
    <x v="91"/>
    <x v="429"/>
    <s v="Implantation de cultures de légumes après prairie permanente"/>
    <m/>
    <s v="Estimer la quantité d’N minéral produite par la prairie au cours des deux premières années suivant sa destruction et d’évaluer les risques de lixiviation de nitrates en fonction des cultures de légumes implantées au cours des deux premières saisons culturales"/>
    <s v="Articles"/>
    <s v="https://www.cra.wallonie.be/fr/implantation-de-cultures-de-legumes-apres-prairie-permanente"/>
    <n v="2018"/>
    <n v="1"/>
    <s v="Minnekeer B."/>
    <s v="CRA-W"/>
    <s v="b.minnekeer@cra.wallonie.be"/>
    <s v="CRA-W"/>
    <s v="Hardy B., Godden B."/>
    <x v="1"/>
    <m/>
    <s v="CRA-W"/>
    <m/>
  </r>
  <r>
    <n v="653"/>
    <x v="1"/>
    <x v="1"/>
    <x v="123"/>
    <s v="La Cellule bio du CRA-W partenaire des projets filières"/>
    <m/>
    <m/>
    <s v="Rapports"/>
    <s v="https://www.cra.wallonie.be/fr/la-cellule-bio-du-cra-w-partenaire-des-projets-filieres"/>
    <n v="2018"/>
    <n v="1"/>
    <s v="Minnekeer B."/>
    <s v="CRA-W"/>
    <s v="b.minnekeer@cra.wallonie.be"/>
    <s v="CRA-W"/>
    <m/>
    <x v="1"/>
    <m/>
    <s v="CRA-W"/>
    <m/>
  </r>
  <r>
    <n v="654"/>
    <x v="1"/>
    <x v="1"/>
    <x v="123"/>
    <s v="Projet thématique de développement et d’organisation de la filière céréales en AB"/>
    <m/>
    <s v="Identification des besoins quantitatifs/qualitatifs des différents acteurs de la filière et  l’amélioration de la qualité des céréales produites"/>
    <s v="Projet"/>
    <s v="https://www.cra.wallonie.be/fr/la-cellule-bio-du-cra-w-partenaire-des-projets-filieres"/>
    <n v="2018"/>
    <n v="1"/>
    <s v="Minnekeer B."/>
    <s v="CRA-W"/>
    <s v="b.minnekeer@cra.wallonie.be"/>
    <s v="Fédération Wallonne de l'Agriculture, CRA-W, CPL Végémar, Carah asbl"/>
    <s v="-"/>
    <x v="1"/>
    <m/>
    <s v="CRA-W"/>
    <m/>
  </r>
  <r>
    <n v="655"/>
    <x v="1"/>
    <x v="1"/>
    <x v="123"/>
    <s v="Vers un GP des maraîchers diversifiés bio à petite et moyenne échelles"/>
    <m/>
    <s v="Equiper un groupement de producteurs diversifiés sur petites et moyennes surfaces afin qu’ils puissent intégrer équitablement le marché qui se développe aujourd’hui"/>
    <s v="Projet"/>
    <s v="https://www.cra.wallonie.be/fr/la-cellule-bio-du-cra-w-partenaire-des-projets-filieres"/>
    <n v="2018"/>
    <n v="1"/>
    <s v="Minnekeer B."/>
    <s v="CRA-W"/>
    <s v="b.minnekeer@cra.wallonie.be"/>
    <s v="CRA-W, Biowallonie asbl"/>
    <s v="-"/>
    <x v="1"/>
    <m/>
    <s v="CRA-W"/>
    <m/>
  </r>
  <r>
    <n v="656"/>
    <x v="1"/>
    <x v="1"/>
    <x v="123"/>
    <s v="La Recherche en Agriculture Biologique au CRA-W - Programme BIO2020"/>
    <m/>
    <m/>
    <s v="Projet"/>
    <s v="https://www.cra.wallonie.be/fr/la-recherche-en-agriculture-biologique-au-cra-w?archive=true"/>
    <n v="2020"/>
    <n v="1"/>
    <s v="Minnekeer B."/>
    <s v="CRA-W"/>
    <s v="b.minnekeer@cra.wallonie.be"/>
    <s v="CRA-W, CtRAb"/>
    <m/>
    <x v="1"/>
    <m/>
    <s v="CRA-W"/>
    <m/>
  </r>
  <r>
    <n v="657"/>
    <x v="1"/>
    <x v="1"/>
    <x v="28"/>
    <s v="MIXENABLE"/>
    <s v="MIXENABLE"/>
    <s v="Produire de nouvelles connaissances sur la façon de gérer les exploitations biologiques d'élevage mixte en Europe dans une optique de durabilité et de robustesse en réponse aux variations climatiques et économiques"/>
    <s v="Projet"/>
    <s v="https://www.cra.wallonie.be/fr/mixenable-1"/>
    <n v="2018"/>
    <n v="3"/>
    <s v="Moarman M. "/>
    <s v="CRA-W"/>
    <s v="m.moerman@cra.wallonie.be"/>
    <s v="CRA-W, BOKO-at, Institut de recherche de l'agriculture biologique FiBL, Forschungsring-de, INRA UMR AGIR - fr, INRA UMRH - fr, IDELE - fr, SLU-se, Thuenen Institute-de, Université de Tuscia-It"/>
    <s v="Martin G."/>
    <x v="1"/>
    <m/>
    <s v="CRA-W"/>
    <m/>
  </r>
  <r>
    <n v="658"/>
    <x v="18"/>
    <x v="11"/>
    <x v="430"/>
    <s v="Small-scale field testing of alphacypermethrin water-dispersible granules in comparison with the recommended wettable powder formulation for indoor residual spraying against malaria vectors in Benin"/>
    <m/>
    <m/>
    <s v="Articles"/>
    <s v="https://www.cra.wallonie.be/fr/small-scale-field-testing-of-alphacypermethrin-water-dispersible-granules-in-comparison-with-the-recommended-wettable-powder-formulation-for-indoor-residual-spraying-against-malaria-vectors-in-benin-2018"/>
    <n v="2018"/>
    <n v="1"/>
    <s v="Moiroux N."/>
    <s v="CRA-W"/>
    <m/>
    <s v="CRA-W"/>
    <s v="Djenontin A., Zogo B., Boureima A., Sidick I., Pigeon O., Pennetier C."/>
    <x v="1"/>
    <m/>
    <s v="CRA-W"/>
    <s v="https://doi.org/10.1186/s13071-018-3071-6"/>
  </r>
  <r>
    <n v="659"/>
    <x v="2"/>
    <x v="1"/>
    <x v="203"/>
    <s v="Pommes de terre robustes bio"/>
    <s v="PDT ROBUSTES BIO"/>
    <s v="Identification des variétés robustes en conditions biologiques"/>
    <s v="Projet"/>
    <s v="https://www.cra.wallonie.be/fr/pdt-robustes-bio"/>
    <n v="2019"/>
    <n v="2"/>
    <s v="Morelle M."/>
    <s v="CRA-W"/>
    <s v="m.morelle@cra.wallonie.be"/>
    <s v="CRA-W, FIWAP, Biowallonie asbl"/>
    <s v="Abras M., Ben Abdallah F., Soete A., Cesar V., Ryckmans D., Mertens L."/>
    <x v="63"/>
    <s v="Pomme de terre"/>
    <s v="CRA-W"/>
    <m/>
  </r>
  <r>
    <n v="660"/>
    <x v="2"/>
    <x v="55"/>
    <x v="90"/>
    <s v="Vers une culture de pommes de terre biologiques 100 % robustes"/>
    <m/>
    <s v="Contrôle du mildiou (Phytophtora infestans)"/>
    <s v="Projet"/>
    <s v="https://www.cra.wallonie.be/fr/vers-une-culture-de-pommes-de-terre-biologiques-100-robustes?archive=true"/>
    <n v="2020"/>
    <n v="1"/>
    <s v="Morelle M."/>
    <s v="CRA-W"/>
    <s v="m.morelle@cra.wallonie.be"/>
    <s v="CRA-W, FIWAP, Biowallonie asbl, centre-pilote pommes de terre"/>
    <m/>
    <x v="64"/>
    <s v="Pomme de terre"/>
    <s v="CRA-W"/>
    <m/>
  </r>
  <r>
    <n v="661"/>
    <x v="2"/>
    <x v="206"/>
    <x v="92"/>
    <s v="Qu’entend-on par variétés de pommes de terre robustes ?"/>
    <m/>
    <s v="Mise en place d’un essai de 24 variétés de pommes de terre sélectionnées pour leurs qualités de résistance et/ou tolérance au mildiou et implantées sur des parcelles bio au CRA-W ; Comparaison des résultats des différents sites expérimentaux wallons et flamands pendant 3 ans (2018-2021) ; Évaluation de la résistance/tolérance au mildiou feuilles aux champs ; mesures de critères quantitatifs et qualitatifs ; tests culinaires ; Établissement d’une liste annuelle de variétés adaptées"/>
    <s v="Projet"/>
    <s v="https://www.cra.wallonie.be/fr/la-recherche-en-agriculture-biologique-au-cra-w"/>
    <n v="2015"/>
    <n v="5"/>
    <s v="Morelle M."/>
    <s v="CRA-W"/>
    <s v="m.morelle@cra.wallonie.be"/>
    <s v="CRA-W"/>
    <s v="Ben Abdallah F., Abras M., Morelle M."/>
    <x v="0"/>
    <s v="Pomme de terre"/>
    <s v="CRA-W"/>
    <m/>
  </r>
  <r>
    <n v="662"/>
    <x v="6"/>
    <x v="126"/>
    <x v="431"/>
    <s v="Efficiency of rinse systems for pesticide containers."/>
    <m/>
    <s v="Optimisation des systèmes de rinçage des récipients de produits phytopharmaceutiques"/>
    <s v="Articles"/>
    <s v="https://www.cra.wallonie.be/fr/efficiency-of-rinse-systems-for-pesticide-containers-1996"/>
    <n v="1996"/>
    <n v="1"/>
    <s v="Mostade O. "/>
    <s v="CRA-W"/>
    <m/>
    <s v="CRA-W"/>
    <s v="Huyghebaert B., Seutin H., Pigeon O., Galoux M., Oger R."/>
    <x v="1"/>
    <m/>
    <s v="CRA-W"/>
    <m/>
  </r>
  <r>
    <n v="663"/>
    <x v="7"/>
    <x v="27"/>
    <x v="90"/>
    <s v="Interactions between Phytophthora infestans RxLR effectors and potato host proteins"/>
    <m/>
    <s v="learn more about the regulation of expression and the delivery system of RxLR-effectors and to identify their molecular targets in the host plant."/>
    <s v="Actes de colloques"/>
    <s v="https://www.cra.wallonie.be/fr/interactions-between-phytophthora-infestans-rxlr-effectors-and-potato-host-proteins-2014"/>
    <n v="2014"/>
    <n v="1"/>
    <s v="Muhovski Y."/>
    <s v="CRA-W"/>
    <m/>
    <s v="CRA-W"/>
    <s v="Rolot J. L."/>
    <x v="1"/>
    <s v="Pomme de terre"/>
    <s v="CRA-W"/>
    <m/>
  </r>
  <r>
    <n v="664"/>
    <x v="2"/>
    <x v="21"/>
    <x v="432"/>
    <s v="Transcriptomics as a tool for identification of potato genotypes associating pathogen resistance and high efficiency of nitrogen utilization. Model: Solanum tuberosum x Phytophthora infestans x nitrogen"/>
    <m/>
    <s v="To depict mechanisms for resistance/sensitivity and better N utilization in potato genotypes"/>
    <s v="Actes de colloques"/>
    <s v="https://www.cra.wallonie.be/fr/transcriptomics-as-a-tool-for-identification-of-potato-genotypes-associating-pathogen-resistance-and-high-efficiency-of-nitrogen-utilization-model-solanum-tuberosum-x-phytophthora-infestans-x-nitrogen-2019"/>
    <n v="2019"/>
    <n v="1"/>
    <s v="Muhovski Y."/>
    <s v="CRA-W"/>
    <m/>
    <s v="CRA-W"/>
    <s v=" Antoine A., Gonzalez E., Mauro S."/>
    <x v="1"/>
    <s v="Pomme de terre"/>
    <s v="CRA-W"/>
    <m/>
  </r>
  <r>
    <n v="665"/>
    <x v="7"/>
    <x v="13"/>
    <x v="433"/>
    <s v="Reactivity of glucan and xylan in sorghum feedstocks: Comparing wild versus reduced lignin content lines and dilute acid versus deacetylation followed by dilute acid pretreatment                           "/>
    <m/>
    <s v="       "/>
    <s v="Actes de colloques"/>
    <s v="https://www.cra.wallonie.be/en/reactivity-of-glucan-and-xylan-in-sorghum-feedstocks-comparing-wild-versus-reduced-lignin-content-lines-and-dilute-acid-versus-deacetylation-followed-by-dilute-acid-pretreatment-2016"/>
    <n v="2016"/>
    <n v="1"/>
    <s v="Nagle N."/>
    <s v="CRA-W"/>
    <m/>
    <s v="CRA-W"/>
    <s v="Agneessens R., Delcarte J., Godin B., Sattler S., Wolfrum E."/>
    <x v="1"/>
    <m/>
    <s v="CRA-W"/>
    <m/>
  </r>
  <r>
    <n v="666"/>
    <x v="9"/>
    <x v="207"/>
    <x v="434"/>
    <s v="BeeOmonitoring"/>
    <s v="BeeOmonitoring"/>
    <s v="outil de veille de l’environnement à travers l’analyse du pollen collecté par les abeilles"/>
    <s v="Projet"/>
    <s v="https://beeodiversity.com/fr/nos-solutions/beeomonitoring/"/>
    <m/>
    <m/>
    <s v="Nguyen B. K."/>
    <s v="Beeodiversity"/>
    <s v="info@beeodiversity.com"/>
    <s v="PROTECT'eau asbl, Société du terroir du Geer, CPL Promogest, Université de Liège, Acocec, Vivaqua, Apiculteurs, BeeOdiversity"/>
    <s v="Van Cutsem M., Rame M., Fobe V., Boels L., Mathieu Y., Pouleur V., Donck W., Delvaulx B., Vallet C., Ponchart J., Hanoteaux S."/>
    <x v="3"/>
    <m/>
    <s v="SPGE"/>
    <m/>
  </r>
  <r>
    <n v="667"/>
    <x v="12"/>
    <x v="208"/>
    <x v="435"/>
    <s v="Economic valuation of ecosystem services provided by grassland in Wallonia"/>
    <s v="BIOECOSYS"/>
    <s v="Maintain food supply by reducing environmental impact and promoting the production of ecosystem services (ES) which contribute to human well-being."/>
    <s v="Projet - Actes de colloques"/>
    <s v="https://www.cra.wallonie.be/fr/economic-valuation-of-ecosystem-services-provided-by-grassland-in-wallonia-2015"/>
    <n v="2015"/>
    <n v="1"/>
    <s v="Ninane M."/>
    <s v="Université de Liège"/>
    <m/>
    <s v="CRA-W, Gembloux Agro Bio-Tech-UUniversité de Liège"/>
    <s v="Burny P., Hautier L., Stilmant D."/>
    <x v="1"/>
    <m/>
    <s v="CRA-W"/>
    <m/>
  </r>
  <r>
    <n v="668"/>
    <x v="0"/>
    <x v="0"/>
    <x v="436"/>
    <s v="Grassland in Wallonia: expected location based on key ecosystem services"/>
    <m/>
    <m/>
    <s v="Actes de colloques"/>
    <s v="https://www.cra.wallonie.be/fr/grassland-in-wallonia-expected-location-based-on-key-ecosystem-services-2017"/>
    <n v="2017"/>
    <n v="1"/>
    <s v="Ninane M."/>
    <s v="Université de Liège"/>
    <m/>
    <s v="CRA-W"/>
    <s v="Hautier L., Planchon V., Burny P., Campion M., Goffart J., Stilmant D."/>
    <x v="1"/>
    <m/>
    <s v="CRA-W"/>
    <m/>
  </r>
  <r>
    <n v="669"/>
    <x v="8"/>
    <x v="85"/>
    <x v="230"/>
    <s v="NRL FA - National Reference Laboratory for Feed Additives"/>
    <s v="NRL FA"/>
    <s v="To acquire a high and up to date knowledge on methods used to identify and quantify beneficial micro-organisms for animal health."/>
    <s v="Projet"/>
    <s v="https://www.cra.wallonie.be/fr/nrl-fa"/>
    <n v="2014"/>
    <n v="10"/>
    <s v="Ninane V."/>
    <s v="CRA-W"/>
    <s v="v.ninane@cra.wallonie.be"/>
    <s v="CRA-W, EU-RL FA"/>
    <s v="Von Holst C."/>
    <x v="6"/>
    <m/>
    <s v="CRA-W"/>
    <m/>
  </r>
  <r>
    <n v="670"/>
    <x v="15"/>
    <x v="44"/>
    <x v="437"/>
    <s v="DEEAU"/>
    <s v="DEEAU"/>
    <s v="démonstartion pour une gestion efficace de l'eau dans les secteurs stratégiques"/>
    <s v="Projet"/>
    <s v="https://www.interreg-fwvl.eu/fr/deeau"/>
    <n v="2018"/>
    <n v="3"/>
    <s v="Notebaert B."/>
    <s v="CRA-W"/>
    <s v="b.notredame@cra.wallonie.be"/>
    <s v="UCM national, SOFIE, CCI Nord de France, cd2e, Agence de l'eau Artois-Picardie, CD2E"/>
    <m/>
    <x v="48"/>
    <m/>
    <s v="EU"/>
    <m/>
  </r>
  <r>
    <n v="671"/>
    <x v="15"/>
    <x v="38"/>
    <x v="438"/>
    <s v="Protection de la ressource en eau -  Projet Pratiques agronomiques innovantes"/>
    <s v="InnovEau"/>
    <s v="Lutter contre le risque de contamination des eaux souterraines par les produits de protection des plantes PPP"/>
    <s v="Projet"/>
    <s v="https://www.cra.wallonie.be/fr/innoveau"/>
    <n v="2019"/>
    <n v="3"/>
    <s v="Notredame B."/>
    <s v="CRA-W"/>
    <s v="b.notredame@cra.wallonie.be"/>
    <s v="CILE, S.C.R.L. APLIGEER, SWDE, inbw, ValBiom asbl, Natagriwal asbl, CIPF asbl"/>
    <s v="Limbourg Q."/>
    <x v="3"/>
    <m/>
    <s v="SPGE"/>
    <m/>
  </r>
  <r>
    <n v="672"/>
    <x v="8"/>
    <x v="13"/>
    <x v="439"/>
    <s v="La réduction de la consommation de plastiques en agriculture en utilisant des couvertures végétales sur les silos d’ensilage de maïs"/>
    <s v="SilCOGreen"/>
    <s v="Analyser les silos et identifier les moisissures et les éventuelles mycotoxines qui pourraient contaminer les ensilages, mettre en place des silos expérimentaux chez différents maïsiculteurs qui ont déjà opté pour des couvertures végétales ou pour des couvertures à base de coproduits de l’agro-industrie"/>
    <s v="Projet"/>
    <s v="https://www.corder.be/fr/node/109"/>
    <n v="2018"/>
    <n v="2"/>
    <s v="Nysten A."/>
    <s v="Université Catholique de Louvain"/>
    <s v="alice.nysten@uclouvain.be"/>
    <s v="CIPF asbl, Clinique des Plantes"/>
    <m/>
    <x v="12"/>
    <s v="Maïs"/>
    <s v="CORDER"/>
    <s v="DGO3/ DD/RD/ appel D 2017"/>
  </r>
  <r>
    <n v="673"/>
    <x v="5"/>
    <x v="11"/>
    <x v="269"/>
    <s v="Monitoring the physical and insecticidal durability of the long-lasting insecticidal net DawaPlus® 2.0 in three States in Nigeria"/>
    <m/>
    <m/>
    <s v="Articles"/>
    <s v="https://www.cra.wallonie.be/fr/monitoring-the-physical-and-insecticidal-durability-of-the-long-lasting-insecticidal-net-dawaplus-20-in-three-states-in-nigeria-2020"/>
    <n v="2020"/>
    <n v="1"/>
    <s v="Obi E."/>
    <s v="CRA-W"/>
    <m/>
    <s v="CRA-W"/>
    <s v="Okoh F., Blaufuss S., Olapeju B., Akilah J., Oyale Okoko O., Okechukwu A., Maire M., Popoola K., Abdullahi Yahaya M., Jesse Uneke C., Awolola S., Pigeon O., Babalola S., Koenker H., Kilian A."/>
    <x v="1"/>
    <m/>
    <s v="CRA-W"/>
    <s v="https://doi.org/10.1186/s12936-020-03194-9"/>
  </r>
  <r>
    <n v="674"/>
    <x v="10"/>
    <x v="203"/>
    <x v="25"/>
    <s v="Computerized data collection for the evaluation of the susceptibility to diseases of fruit trees"/>
    <m/>
    <s v="Evaluation de la susceptibilité de certains arbres fruitiers à différentes maladies"/>
    <s v="Articles"/>
    <s v="https://www.cra.wallonie.be/fr/computerized-data-collection-for-the-evaluation-of-the-susceptibility-to-diseases-of-fruit-trees-1995"/>
    <n v="1995"/>
    <n v="1"/>
    <s v="Oger R."/>
    <s v="CRA-W"/>
    <m/>
    <s v="CRA-W"/>
    <s v="Lateur M. "/>
    <x v="1"/>
    <s v="Arbre fruitier"/>
    <s v="CRA-W"/>
    <m/>
  </r>
  <r>
    <n v="675"/>
    <x v="2"/>
    <x v="21"/>
    <x v="440"/>
    <s v="Development of a specific software for the management of the recurrent synonymous problem of cultivar inside plant genetic resources databases : the case of the european ECP/GR Pyrus database."/>
    <m/>
    <s v="specific software developed with the aim of clarifying the situation and to lead to better data management and a better strategy for safe conservation of the European Pyrus genetic resources."/>
    <s v="Articles"/>
    <s v="https://www.cra.wallonie.be/fr/development-of-a-specific-software-for-the-management-of-the-recurrent-synonymous-problem-of-cultivar-inside-plant-genetic-resources-databases-the-case-of-the-european-ecpgr-pyrus-database-2004"/>
    <n v="2004"/>
    <n v="1"/>
    <s v="Oger R."/>
    <s v="CRA-W"/>
    <m/>
    <s v="CRA-W"/>
    <s v="Lateur M."/>
    <x v="1"/>
    <s v="Poiriers"/>
    <s v="CRA-W"/>
    <m/>
  </r>
  <r>
    <n v="676"/>
    <x v="5"/>
    <x v="12"/>
    <x v="441"/>
    <s v="détection des pesticide contrefaits "/>
    <m/>
    <s v="Mettre en evidence le besoin de développer des nouvelles méthodes de détection des pesticide contrefaits"/>
    <s v="Documentaires"/>
    <s v="https://www.cra.wallonie.be/fr/detection-des-pesticide-contrefaits"/>
    <n v="2021"/>
    <m/>
    <s v="Oigeon O."/>
    <s v="CRA-W"/>
    <s v="o.pigeon@cra.wallonie.be"/>
    <s v="CRA-W"/>
    <s v="Baeten V., Hucorne P., Fernandez Pierna J. A., De Ryckel B., Lococq V., Rousseau G., Laduron L., Pissard A., Arnould Q."/>
    <x v="1"/>
    <m/>
    <s v="CRA-W"/>
    <m/>
  </r>
  <r>
    <n v="677"/>
    <x v="7"/>
    <x v="13"/>
    <x v="206"/>
    <s v="Evolution and distribution of hydrolytis enzyme activities during preharvest sprouting of wheat (Triticum aestivum) in the field."/>
    <m/>
    <m/>
    <s v="Articles"/>
    <s v="https://www.cra.wallonie.be/en/evolution-and-distribution-of-hydrolytis-enzyme-activities-during-preharvest-sprouting-of-wheat-triticum-aestivum-in-the-field-2016"/>
    <n v="2016"/>
    <n v="1"/>
    <s v="Olaerts H."/>
    <s v="CRA-W"/>
    <m/>
    <s v="CRA-W"/>
    <s v="Roye C., Derde L., Sinnaeve G., Meza R., Bodson B., Courtin C."/>
    <x v="1"/>
    <s v="Blé tendre Triticum aestivum"/>
    <s v="CRA-W"/>
    <m/>
  </r>
  <r>
    <n v="678"/>
    <x v="8"/>
    <x v="60"/>
    <x v="140"/>
    <s v="Impact of preharvest spouting of wheat (Triticum aestivum) in the field on starch, protein, and arabinoxylan properties."/>
    <m/>
    <m/>
    <s v="Articles"/>
    <s v="https://www.cra.wallonie.be/en/impact-of-preharvest-spouting-of-wheat-triticum-aestivum-in-the-field-on-starch-protein-and-arabinoxylan-properties-2016"/>
    <n v="2016"/>
    <n v="1"/>
    <s v="Olaerts H."/>
    <s v="CRA-W"/>
    <m/>
    <s v="CRA-W"/>
    <s v="Roye C., Derde L., Sinnaeve G., Meza R., Bodson B., Courtin C."/>
    <x v="1"/>
    <m/>
    <s v="CRA-W"/>
    <m/>
  </r>
  <r>
    <n v="679"/>
    <x v="14"/>
    <x v="209"/>
    <x v="442"/>
    <s v="Detection and identification of chrysanthemum tospoviruses"/>
    <m/>
    <m/>
    <s v="Actes de colloques"/>
    <s v="https://www.cra.wallonie.be/fr/detection-and-identification-of-chrysanthemum-tospoviruses-2013"/>
    <n v="2013"/>
    <n v="1"/>
    <s v="Olivier T."/>
    <s v="CRA-W"/>
    <m/>
    <s v="CRA-W"/>
    <s v="Demonty E., Fauche F., Steyer S. "/>
    <x v="1"/>
    <m/>
    <s v="CRA-W"/>
    <m/>
  </r>
  <r>
    <n v="680"/>
    <x v="14"/>
    <x v="25"/>
    <x v="172"/>
    <s v="Generic detection and identification of pospiviroids"/>
    <m/>
    <m/>
    <s v="Actes de colloques"/>
    <s v="https://www.cra.wallonie.be/fr/generic-detection-and-identification-of-pospiviroids-2013"/>
    <n v="2013"/>
    <n v="1"/>
    <s v="Olivier T."/>
    <s v="CRA-W"/>
    <m/>
    <s v="CRA-W"/>
    <s v="Demonty E., Fauche F., Steyer S."/>
    <x v="1"/>
    <m/>
    <s v="CRA-W"/>
    <m/>
  </r>
  <r>
    <n v="681"/>
    <x v="16"/>
    <x v="131"/>
    <x v="443"/>
    <s v="Forêt Pro Bos"/>
    <s v="FPB"/>
    <s v="répondre aux besoins de quantifier, renouveler, regrouper et valoriser la ressource en bois régionale"/>
    <s v="Projet"/>
    <s v="https://www.foret-pro-bos.eu/fr/presentation/projet"/>
    <n v="2016"/>
    <n v="4"/>
    <s v="Parfonry A."/>
    <n v="0"/>
    <m/>
    <s v="Carah asbl, Province de Hainaut, CNPF, SRFB, Office économique wallon, Houtinfobois, AWAF asbl, APB, PEFC, Bosgroep Ijzer en Leie"/>
    <m/>
    <x v="65"/>
    <m/>
    <s v="Agriculture wallonie"/>
    <m/>
  </r>
  <r>
    <n v="682"/>
    <x v="6"/>
    <x v="210"/>
    <x v="444"/>
    <s v="Adapting Apple Ideotypes to Low-Input Fruit Production Agro-Ecosystems,"/>
    <m/>
    <s v="Analyser les différents facteurs agronomiques, optimiser les systèmes à faible apport d'intrants de l'IFP et de l'OFP"/>
    <s v="Livres / Manuels"/>
    <s v="https://www.cra.wallonie.be/fr/adapting-apple-ideotypes-to-low-input-fruit-production-agro-ecosystems-2014"/>
    <n v="2014"/>
    <n v="1"/>
    <s v="Parisi L."/>
    <s v="CRA-W"/>
    <m/>
    <s v="CRA-W"/>
    <s v="Jamar L., Lateur M., Laurens F., Lauri P. E."/>
    <x v="1"/>
    <s v="Pommiers"/>
    <s v="CRA-W"/>
    <m/>
  </r>
  <r>
    <n v="683"/>
    <x v="2"/>
    <x v="21"/>
    <x v="445"/>
    <s v="Variability of the pathogenicity of Venturia inaequalis in Europe"/>
    <s v="DARE (Durable Apple Resistance in Europe)"/>
    <s v="Established a collection of strains of Venturia inaequalis"/>
    <s v="Projet - Articles"/>
    <s v="https://www.cra.wallonie.be/fr/variability-of-the-pathogenicity-of-venturia-inaequalis-in-europe-2004"/>
    <n v="2000"/>
    <n v="1"/>
    <s v="Parisi L."/>
    <s v="CRA-W"/>
    <m/>
    <s v="CRA-W"/>
    <s v="Fouillet V., Schouten H., Groenwold R., Laurens F., Didelot F., Evans K., Fischer C., Gennari F., Kemp H., Patocchi A., Thissen J., Tsipouridis C., Parisi L., Lefrancq B., Lespinasse Y., Pinet C., Laurens F., Durel C."/>
    <x v="1"/>
    <s v="Pommiers"/>
    <s v="CRA-W"/>
    <m/>
  </r>
  <r>
    <n v="684"/>
    <x v="13"/>
    <x v="87"/>
    <x v="230"/>
    <s v="impact technico-économiques du non-labour en wallonie"/>
    <m/>
    <s v="Objectiver les impact technico-économiques dans les conditions pédoclimatiques wallonnes"/>
    <s v="Rapports"/>
    <s v="http://www.greenotec.be/pages/etudes/impact-technico-economiques-du-non-labour-en-wallonie.html"/>
    <n v="2009"/>
    <n v="1"/>
    <s v="Pauly S."/>
    <s v="Greenotec asbl"/>
    <m/>
    <s v="ARVALIS-Institut du végétal - fr, Greenotec asbl"/>
    <s v="Dieryck G., Berrodier M., Weykmans S."/>
    <x v="1"/>
    <m/>
    <s v="Greenotec"/>
    <m/>
  </r>
  <r>
    <n v="685"/>
    <x v="4"/>
    <x v="1"/>
    <x v="446"/>
    <s v="Farmers’ management of functional biodiversity goes beyond pest management in organic European apple orchards. 284, 1-11."/>
    <m/>
    <m/>
    <s v="Articles"/>
    <s v="https://www.cra.wallonie.be/fr/farmers-management-of-functional-biodiversity-goes-beyond-pest-management-in-organic-european-apple-orchards-284-1-11-2019"/>
    <n v="2019"/>
    <n v="1"/>
    <s v="Penvern S."/>
    <s v="CRA-W"/>
    <m/>
    <s v="CRA-W"/>
    <s v="Fernique S., Cardona A., Herz A., Ahrenfeldt E., Jamar L., Korsgaard M., Kruzynska D., Matray S., Ozolina-Pole L., Porcel M., Ralle B., Steinemann B., Swiergiel W., Tasin M., Telfser J., Warlop F., Dufils A., Sigsgaard L."/>
    <x v="1"/>
    <s v="Pommiers"/>
    <s v="CRA-W"/>
    <m/>
  </r>
  <r>
    <n v="686"/>
    <x v="1"/>
    <x v="162"/>
    <x v="339"/>
    <s v="Conception de pesticide biocontrôlés par l'inhibition des tréhalas des insectes nuisibles"/>
    <s v="PEBIOTRA"/>
    <s v="https://nouvelles.unamur.be/upnews.2019-12-13.8202017657/view"/>
    <s v="Projet"/>
    <s v="https://researchportal.unamur.be/fr/projects/design-of-biocontrolled-pesticide-through-the-inhibition-of-treh"/>
    <n v="2020"/>
    <n v="3"/>
    <s v="Perpete E."/>
    <s v="Université de Namur"/>
    <m/>
    <s v="ILEE - Université de Namur, NISM - Université de Namur"/>
    <s v="Michaux C."/>
    <x v="21"/>
    <m/>
    <s v="Université de Namur"/>
    <m/>
  </r>
  <r>
    <n v="687"/>
    <x v="3"/>
    <x v="211"/>
    <x v="447"/>
    <s v="Association belge des Distributeurs de Produits de protection des plantes - PHYTODIS"/>
    <s v="Phytodis"/>
    <s v="favoriser la distribution de produits de protection des plantes et de produits assimilés dans le respect des législations fédérales et régionales ainsi que du &quot;Responsible Care"/>
    <s v="ASBL"/>
    <s v="https://www.phytodis.be/web/conseil%20d_administration/1011306039/list1187970077/f1.html"/>
    <n v="2003"/>
    <m/>
    <s v="Pétiniot A."/>
    <s v="Phytodis"/>
    <s v="nfo@phytodis.be "/>
    <m/>
    <s v="Ladeuze E., Boeraeve L., Bodyn P., Bracq F., Degrande J., Dethier F., Deronne F., Orts L., Massonet C., Pauwels T., Stiernet J., Vrancken R., Vandendriessche B."/>
    <x v="1"/>
    <m/>
    <m/>
    <m/>
  </r>
  <r>
    <n v="688"/>
    <x v="6"/>
    <x v="13"/>
    <x v="448"/>
    <s v="Humidité des Sols"/>
    <s v="Humidité des Sols"/>
    <s v="Étude de faisabilité pour la détermination de l’humidité du sol en Wallonie "/>
    <s v="Projet"/>
    <s v="https://www.issep.be/wp-content/uploads/Projet-HumSol.pdf"/>
    <m/>
    <n v="1.5"/>
    <s v="Petit S."/>
    <s v="ISSeP"/>
    <s v="s.petit@issep.be"/>
    <s v="Cellule Géodonnées et Télédétection - ISSeP, SPW Agriculture ressource naturelle et Environnement, IRM"/>
    <m/>
    <x v="21"/>
    <m/>
    <s v="ISSep"/>
    <m/>
  </r>
  <r>
    <n v="689"/>
    <x v="22"/>
    <x v="42"/>
    <x v="449"/>
    <s v="The principle of environmental integration under scrutiny"/>
    <m/>
    <m/>
    <s v="Livres / Manuels"/>
    <s v="https://www.cra.wallonie.be/fr/the-principle-of-environmental-integration-under-scrutiny-2015"/>
    <n v="2015"/>
    <n v="1"/>
    <s v="Petrescu-Mag R."/>
    <s v="CRA-W"/>
    <m/>
    <s v="CRA-W"/>
    <s v="Burny P."/>
    <x v="1"/>
    <m/>
    <s v="CRA-W"/>
    <m/>
  </r>
  <r>
    <n v="690"/>
    <x v="2"/>
    <x v="1"/>
    <x v="450"/>
    <s v="Bandes fleuries vivaces – un outil pour améliorer le contrôle des ravageurs en vergers."/>
    <m/>
    <s v="Contrôler les populations de ravageurs rapidement et de manière naturelle."/>
    <s v="Livres / Manuels"/>
    <s v="https://www.cra.wallonie.be/fr/bandes-fleuries-vivaces-un-outil-pour-ameliorer-le-controle-des-ravageurs-en-vergers-2018"/>
    <n v="2018"/>
    <n v="1"/>
    <s v="Pfiffner L."/>
    <s v="CRA-W"/>
    <m/>
    <s v="CRA-W"/>
    <s v="Jamar L., Cahenzli F., Korsgaard M., Swiergiel W., Sigsgaard L."/>
    <x v="1"/>
    <m/>
    <s v="CRA-W"/>
    <m/>
  </r>
  <r>
    <n v="691"/>
    <x v="12"/>
    <x v="8"/>
    <x v="451"/>
    <s v="Design, implementation and management of perennial flower strips to promote functional agrobiodiversity in organic apple orchards - A pan-European study."/>
    <m/>
    <m/>
    <s v="Articles"/>
    <s v="https://www.cra.wallonie.be/fr/design-implementation-and-management-of-perennial-flower-strips-to-promote-functional-agrobiodiversity-in-organic-apple-orchards-a-pan-european-study-2019"/>
    <n v="2019"/>
    <n v="1"/>
    <s v="Pfiffner L."/>
    <s v="CRA-W"/>
    <m/>
    <s v="CRA-W"/>
    <s v="Cahenzli F., Steinemann B., Jamar L., Chor Bjørn M., Porcel M., Tassin M., Telfser J., Kelderer M., Lisek J., Sigsgaard L."/>
    <x v="1"/>
    <s v="Pommiers"/>
    <s v="CRA-W"/>
    <m/>
  </r>
  <r>
    <n v="692"/>
    <x v="2"/>
    <x v="105"/>
    <x v="452"/>
    <s v="Perrenial flower strips - a tool for improving pest control in fruit orchards"/>
    <m/>
    <s v="To maintain and develop Perennial flower strips populations and thus optimize ecosystem services."/>
    <s v="Livres / Manuels"/>
    <s v="https://www.cra.wallonie.be/fr/perrenial-flower-strips-a-tool-for-improving-pest-control-in-fruit-orchards-2018"/>
    <n v="2018"/>
    <n v="1"/>
    <s v="Pfiffner L."/>
    <s v="CRA-W"/>
    <m/>
    <s v="CRA-W"/>
    <s v="Jamar L., Cahenzli F., Korsgaard M., Swiergiel W., Sigsgaard L."/>
    <x v="1"/>
    <m/>
    <s v="CRA-W"/>
    <m/>
  </r>
  <r>
    <n v="693"/>
    <x v="3"/>
    <x v="13"/>
    <x v="453"/>
    <s v="Rapport d'activité 2015 et communication 2016"/>
    <m/>
    <s v="Assurer des services de soutien, de conseil de sensibilisation, d'information  et de mobilisation des acteurs de terrain"/>
    <s v="Rapports"/>
    <s v="http://www.agraost.be/doc/Rapportdactivite2015pdf.pdf"/>
    <n v="2015"/>
    <n v="2"/>
    <s v="Philippe A."/>
    <s v="Natagriwal asbl"/>
    <s v="aphilippe@natagriwal.be"/>
    <s v="Agra-Ost asbl, Université Catholique de Louvain, Centre de Michamps asbl, CRA-W, CPL Végémar, Fourrages Mieux, Deutschsprachige Gemeinschaft"/>
    <s v="Hannes M., Ortmanns P., Kayls N., Luxen P., Goffinet M., Held R., Jenchenne M., Kaut M., Langer B., Rauw P., Theissen S., Gennen J., Goffin C., Jonas M., Luxen P., Manderfeld S., Michel C., Vliegen T., Wahlen J., Hennes G."/>
    <x v="66"/>
    <m/>
    <s v="AGRA-OST"/>
    <m/>
  </r>
  <r>
    <n v="694"/>
    <x v="3"/>
    <x v="13"/>
    <x v="453"/>
    <s v="Rapport d'activité 2013 et communication 2014"/>
    <m/>
    <s v="Assurer des services de soutien, de conseil de sensibilisation, d'information et de mobilisation des acteurs de terrain"/>
    <s v="Rapports"/>
    <s v="http://www.agraost.be/doc/Rapportdactivite2013etcommunications2014pdf.pdf"/>
    <n v="2013"/>
    <n v="3"/>
    <s v="Philippe A."/>
    <s v="Natagriwal asbl"/>
    <s v="aphilippe@natagriwal.be"/>
    <s v="Agra-Ost asbl, Natagriwal asbl, SPW, DER, CRA-W, Université Catholique de Louvain, CPL Végémar, Centre de coordination des régions herbagères de l'Eifel - Ardennes"/>
    <s v="Hennes M., Ortmanns P., Kayls N., Luxen P., Goffinet M., Held P., Hermann J., Kaut M., Langer B., Rauw P.,Sarlette C., Gennen J., Godden B., Goffin C., Luxen P., Manderfeld S., Michel C., Steffen M., Vliegen T., Perez A."/>
    <x v="1"/>
    <m/>
    <s v="AGRA-OST"/>
    <m/>
  </r>
  <r>
    <n v="695"/>
    <x v="3"/>
    <x v="212"/>
    <x v="454"/>
    <s v="Ecoconso asbl"/>
    <s v="Ecoconso"/>
    <s v="vise prioritairement une consommation respectueuse de l'environnement et de la santé - situe son action dans un large mouvement pour une consommation durable"/>
    <s v="ASBL"/>
    <s v="https://www.ecoconso.be/"/>
    <n v="1991"/>
    <m/>
    <s v="Phukan D."/>
    <s v="Ecoconso asbl"/>
    <s v="info@ecoconso.be"/>
    <m/>
    <s v="De Bruyn R., Marechal C., Melchior A., Moerman J., Kuza C., Paquay F., Wulf A., Cremer B."/>
    <x v="67"/>
    <m/>
    <s v="ecoconso asbl"/>
    <m/>
  </r>
  <r>
    <n v="696"/>
    <x v="5"/>
    <x v="40"/>
    <x v="455"/>
    <s v="Evaluation of analysis and physico-chemical aspects of the pesticide registration dossier in the European Union"/>
    <m/>
    <m/>
    <s v="Actes de colloques"/>
    <s v="https://www.cra.wallonie.be/en/evaluation-of-analysis-and-physico-chemical-aspects-of-the-pesticide-registration-dossier-in-the-european-union-2016"/>
    <n v="2016"/>
    <n v="1"/>
    <s v="Pigeon O."/>
    <s v="CRA-W"/>
    <s v="o.pigeon@cra.wallonie.be"/>
    <s v="CRA-W"/>
    <s v="-"/>
    <x v="1"/>
    <m/>
    <s v="CRA-W"/>
    <m/>
  </r>
  <r>
    <n v="697"/>
    <x v="22"/>
    <x v="45"/>
    <x v="163"/>
    <s v="Pesticide registration in the EU"/>
    <m/>
    <m/>
    <s v="Actes de colloques"/>
    <s v="https://www.cra.wallonie.be/en/pesticide-registration-in-the-eu-2016"/>
    <n v="2016"/>
    <n v="1"/>
    <s v="Pigeon O."/>
    <s v="CRA-W"/>
    <s v="o.pigeon@cra.wallonie.be"/>
    <s v="CRA-W"/>
    <s v="-"/>
    <x v="1"/>
    <m/>
    <s v="CRA-W"/>
    <m/>
  </r>
  <r>
    <n v="698"/>
    <x v="21"/>
    <x v="152"/>
    <x v="456"/>
    <s v="Quality Control of public health pesticide."/>
    <m/>
    <m/>
    <s v="Actes de colloques"/>
    <s v="https://www.cra.wallonie.be/en/quality-control-of-public-health-pesticide-2016"/>
    <n v="2016"/>
    <n v="1"/>
    <s v="Pigeon O."/>
    <s v="CRA-W"/>
    <s v="o.pigeon@cra.wallonie.be"/>
    <s v="CRA-W"/>
    <s v="Baes M., Cornet C., Mabon N. "/>
    <x v="1"/>
    <m/>
    <s v="CRA-W"/>
    <m/>
  </r>
  <r>
    <n v="699"/>
    <x v="21"/>
    <x v="152"/>
    <x v="163"/>
    <s v="WHO Pesticide Evaluation Scheme and data requirements for public health pesticide"/>
    <m/>
    <m/>
    <s v="Actes de colloques"/>
    <s v="https://www.cra.wallonie.be/en/who-pesticide-evaluation-scheme-and-data-requirements-for-public-health-pesticide-2016"/>
    <n v="2016"/>
    <n v="1"/>
    <s v="Pigeon O."/>
    <s v="CRA-W"/>
    <s v="o.pigeon@cra.wallonie.be"/>
    <s v="CRA-W"/>
    <s v="-"/>
    <x v="1"/>
    <m/>
    <s v="CRA-W"/>
    <m/>
  </r>
  <r>
    <n v="700"/>
    <x v="5"/>
    <x v="45"/>
    <x v="457"/>
    <s v="WHO specifications for pesticide"/>
    <m/>
    <m/>
    <s v="Actes de colloques"/>
    <s v="https://www.cra.wallonie.be/en/who-specifications-for-pesticide-2016"/>
    <n v="2016"/>
    <n v="1"/>
    <s v="Pigeon O."/>
    <s v="CRA-W"/>
    <s v="o.pigeon@cra.wallonie.be"/>
    <s v="CRA-W"/>
    <s v="-"/>
    <x v="1"/>
    <m/>
    <s v="CRA-W"/>
    <m/>
  </r>
  <r>
    <n v="701"/>
    <x v="5"/>
    <x v="11"/>
    <x v="163"/>
    <s v="Annual CIPAC/FAO/WHO Belgian Report on the Quality Control of pesticide"/>
    <m/>
    <m/>
    <s v="Actes de colloques"/>
    <s v="https://www.cra.wallonie.be/fr/annual-cipacfaowho-belgian-report-on-the-quality-control-of-pesticide-2017"/>
    <n v="2017"/>
    <n v="1"/>
    <s v="Pigeon O."/>
    <s v="CRA-W"/>
    <s v="o.pigeon@cra.wallonie.be"/>
    <s v="CRA-W"/>
    <s v="Etienne-Thewissen F., Baes M."/>
    <x v="1"/>
    <m/>
    <s v="CRA-W"/>
    <m/>
  </r>
  <r>
    <n v="702"/>
    <x v="18"/>
    <x v="45"/>
    <x v="458"/>
    <s v="CIPAC Handbook O"/>
    <m/>
    <m/>
    <s v="Livres / Manuels"/>
    <s v="https://www.cra.wallonie.be/fr/cipac-method-mt-195-wash-resistance-index-of-lns-2017"/>
    <n v="2017"/>
    <n v="1"/>
    <s v="Pigeon O."/>
    <s v="CRA-W"/>
    <s v="o.pigeon@cra.wallonie.be"/>
    <s v="CRA-W"/>
    <s v="Müller M., Kozuki Y., Rodler M."/>
    <x v="1"/>
    <m/>
    <s v="CRA-W"/>
    <s v="ISBN 978-1-911009-14-6"/>
  </r>
  <r>
    <n v="703"/>
    <x v="18"/>
    <x v="21"/>
    <x v="13"/>
    <s v="Multi-residue method for determination of pesticide residues in potatoes by GC-NPD"/>
    <m/>
    <m/>
    <s v="Actes de colloques"/>
    <s v="https://www.cra.wallonie.be/fr/multi-residue-method-for-determination-of-pesticide-residues-in-potatoes-by-gc-npd-2005"/>
    <n v="2005"/>
    <n v="1"/>
    <s v="Pigeon O."/>
    <s v="CRA-W"/>
    <s v="o.pigeon@cra.wallonie.be"/>
    <s v="CRA-W"/>
    <s v="Ducat N., Demeulenaere J-L., Soete A., Somerhausen E."/>
    <x v="1"/>
    <s v="Pomme de terre"/>
    <s v="CRA-W"/>
    <m/>
  </r>
  <r>
    <n v="704"/>
    <x v="22"/>
    <x v="152"/>
    <x v="457"/>
    <s v="Subjects from the 16th FAO/WHO JMPS Closed Meeting"/>
    <m/>
    <m/>
    <s v="Actes de colloques"/>
    <s v="https://www.cra.wallonie.be/fr/subjects-from-the-16th-faowho-jmps-closed-meeting-2017"/>
    <n v="2017"/>
    <n v="1"/>
    <s v="Pigeon O."/>
    <s v="CRA-W"/>
    <s v="o.pigeon@cra.wallonie.be"/>
    <s v="CRA-W"/>
    <s v="Müller M."/>
    <x v="1"/>
    <m/>
    <s v="CRA-W"/>
    <m/>
  </r>
  <r>
    <n v="705"/>
    <x v="22"/>
    <x v="152"/>
    <x v="457"/>
    <s v="Subjects from the 17th Joint FAO/WHO Closed Joint Meeting on Pesticide Specifications"/>
    <m/>
    <m/>
    <s v="Actes de colloques"/>
    <s v="https://www.cra.wallonie.be/fr/subjects-from-the-17th-joint-faowho-closed-joint-meeting-on-pesticide-specifications-2018"/>
    <n v="2018"/>
    <n v="1"/>
    <s v="Pigeon O."/>
    <s v="CRA-W"/>
    <s v="o.pigeon@cra.wallonie.be"/>
    <s v="CRA-W"/>
    <s v="Muller M."/>
    <x v="1"/>
    <m/>
    <s v="CRA-W"/>
    <m/>
  </r>
  <r>
    <n v="706"/>
    <x v="21"/>
    <x v="213"/>
    <x v="459"/>
    <s v="Assessment of children’s exposure to currently used pesticide in wallonia, Belgium"/>
    <m/>
    <s v="Caractériser l'exposition aux pesticide chez les enfants en wallonie"/>
    <s v="Articles"/>
    <s v="https://reader.elsevier.com/reader/sd/pii/S0378427420301296?token=33A4EEF5E5E5D4D8BA9CB56F71D8128C7F0F3DA09909C8C9705A5C82F56EB9CEBE0BE4DAF0DBE858AC9B8B790E52D547&amp;originRegion=eu-west-1&amp;originCreation=20210707142508"/>
    <n v="2020"/>
    <m/>
    <s v="Pirard C."/>
    <s v="CHU Liège"/>
    <m/>
    <m/>
    <s v="Remy S., Giusti A., Champon L., Charlier C."/>
    <x v="44"/>
    <m/>
    <s v="elsevier"/>
    <m/>
  </r>
  <r>
    <n v="707"/>
    <x v="21"/>
    <x v="56"/>
    <x v="460"/>
    <s v="A patient-centric next generation global IT solution for biotech organisations Solution IT globale de nouvelle génération, centrée sur le patient, à destination du secteur des biotechnologies"/>
    <s v="BioCloud4.0"/>
    <s v="Mise au point d’un système de gestion IT de mise en culture des cellules souches en salle blanche dans le cadre des thérapies géniques."/>
    <s v="Projet"/>
    <s v="https://www.issep.be/wp-content/uploads/Projet-BioCLoud.pdf"/>
    <n v="2016"/>
    <n v="3"/>
    <s v="Pirard W."/>
    <s v="ISSeP"/>
    <s v="w.pirard@issep.be"/>
    <s v="Sapristic International SA, BiiON SA, JUMO Automation SPRL, Signal Engineering and Electronics SPRL, MaSTherCell SA, Novadip Biosciences SA, Université Catholique de Louvain, Université de Mons"/>
    <m/>
    <x v="68"/>
    <m/>
    <s v="ISSep"/>
    <m/>
  </r>
  <r>
    <n v="708"/>
    <x v="18"/>
    <x v="201"/>
    <x v="13"/>
    <s v="Calcul d’indicateurs de risques liés à l’utilisation de produits phytosanitaires. Etude préliminaire : détermination du niveau d’utilisation de pesticide en Région Wallonne - Etude CERVA"/>
    <m/>
    <s v="Pesticide risk assessment in the Walloon Region, To Obtain the pesticide use distribution among pesticide categories  and users inside agricultural regions and river sub-basins. "/>
    <s v="Rapports"/>
    <s v="https://www.corder.be/fr/node/189"/>
    <n v="2005"/>
    <n v="1"/>
    <s v="Pissard A."/>
    <s v="CRA-W"/>
    <s v="a.pissard@cra.wallonie.be"/>
    <s v="Centre d'Etude et de Recherches Vétérinaires et Agrochimiques"/>
    <s v="Van Bol V., Piñeros Garcet J. D., Harcz P., Pussemier L."/>
    <x v="35"/>
    <m/>
    <s v="CORDER"/>
    <m/>
  </r>
  <r>
    <n v="709"/>
    <x v="7"/>
    <x v="13"/>
    <x v="461"/>
    <s v="Determination of total phenolic compound content and antioxidant activity in cherry species and cultivar"/>
    <m/>
    <s v="Analyze the total phenolic compound (TPC) content and the antioxidant capacity (AC) of a large range of cultivar using the same methodology in one laboratory, and determine the possible relationship between agronomic characteristics and AC. "/>
    <s v="Articles"/>
    <s v="https://content.iospress.com/articles/journal-of-berry-research/jbr109"/>
    <n v="2016"/>
    <n v="1"/>
    <s v="Pissard A."/>
    <s v="CRA-W"/>
    <s v="a.pissard@cra.wallonie.be"/>
    <s v="CRA-W, CEDEVIT asbl, CREDEC Université de Liège"/>
    <s v="Lateur M., Baeten V., Magein H., Dupont P., Tabart J., Pincemail J., Kevers C. "/>
    <x v="1"/>
    <s v="Cerise"/>
    <s v="CRA-W"/>
    <m/>
  </r>
  <r>
    <n v="710"/>
    <x v="8"/>
    <x v="13"/>
    <x v="20"/>
    <s v="Non-destructive measurement of vitamin C, total polyphenol and sugar content in apples using near infrared spectroscopy (NIRS)"/>
    <m/>
    <s v="Evaluate the potential of near‐infrared (NIR) spectroscopy as a rapid and non‐destructive method to determine the sugar, vitamin C and total polyphenol content in apples"/>
    <s v="Articles"/>
    <s v="https://onlinelibrary.wiley.com/doi/full/10.1002/jsfa.5779"/>
    <n v="2013"/>
    <n v="1"/>
    <s v="Pissard A."/>
    <s v="CRA-W"/>
    <s v="a.pissard@cra.wallonie.be"/>
    <s v="CRA-W"/>
    <s v="Fernandez Pierna J. A., Baeten V., Sinnaeve G., Lognay G., Mouteau A., Dupont P., Rondia A., Lateur M."/>
    <x v="1"/>
    <s v="Pommiers"/>
    <s v="CRA-W"/>
    <m/>
  </r>
  <r>
    <n v="711"/>
    <x v="6"/>
    <x v="13"/>
    <x v="135"/>
    <s v="Use of NIR spectroscopy on fresh apples to determine the phenolic compounds and dry matter content in peel and flesh"/>
    <m/>
    <s v="Rapid and non-destructive determination of nutritional parameters (  the phenolic compounds and dry matter content)"/>
    <s v="Articles"/>
    <s v="https://popups.uliege.be/1780-4507/index.php?id=16241"/>
    <n v="2018"/>
    <n v="1"/>
    <s v="Pissard A."/>
    <s v="CRA-W"/>
    <s v="a.pissard@cra.wallonie.be"/>
    <s v="CRA-W"/>
    <s v="Baeten V., Dardenne P., Dupont P., Lateur M."/>
    <x v="1"/>
    <s v="Pommiers"/>
    <s v="CRA-W"/>
    <m/>
  </r>
  <r>
    <n v="712"/>
    <x v="8"/>
    <x v="13"/>
    <x v="462"/>
    <s v="Classical and NIR measurements of the quality and nutritional parameters of apples: a methodological study of intra-fruit variability"/>
    <m/>
    <s v="Etudiée la variabilité intra-fruit des variétés de pommes en termes de paramètres de qualité (contenu en sucre, polyphénols totaux et vitamine C)"/>
    <s v="Articles"/>
    <s v="https://www.cra.wallonie.be/fr/classical-and-nir-measurements-of-the-quality-and-nutritional-parameters-of-apples-a-methodological-study-of-intra-fruit-variability-2012"/>
    <n v="2012"/>
    <n v="1"/>
    <s v="Pissard A."/>
    <s v="CRA-W"/>
    <s v="a.pissard@cra.wallonie.be"/>
    <s v="CRA-W"/>
    <s v="Baeten V., Romnée J., Dupont P., Mouteau A., Lateur M."/>
    <x v="1"/>
    <s v="Pommiers"/>
    <s v="CRA-W"/>
    <m/>
  </r>
  <r>
    <n v="713"/>
    <x v="8"/>
    <x v="13"/>
    <x v="463"/>
    <s v="Recherche et expérimentations pour optimiser la date de cueillette et limiter les pertes de fruits après récolte. Que fait le CRA-W ?"/>
    <m/>
    <s v="évaluation de méthodes de conservation des fruits en module Janny MT à atmosphère contrôlée; évaluation de l’efficacité de traitements de protection à base de substances d’origine naturelle appliqués en verger; la recherche de méthodes innovantes et non destructives par spectroscopie NIR permettant d’optimiser la date de récolte."/>
    <s v="Actes de colloques"/>
    <s v="https://www.cra.wallonie.be/fr/recherche-et-experimentations-pour-optimiser-la-date-de-cueillette-et-limiter-les-pertes-de-fruits-apres-recolte-que-fait-le-cra-w-2018"/>
    <n v="2018"/>
    <n v="1"/>
    <s v="Pissard A."/>
    <s v="CRA-W"/>
    <s v="a.pissard@cra.wallonie.be"/>
    <s v="CRA-W"/>
    <s v="Jamar L., Baeten V., Lateur M."/>
    <x v="1"/>
    <m/>
    <s v="CRA-W"/>
    <m/>
  </r>
  <r>
    <n v="714"/>
    <x v="8"/>
    <x v="44"/>
    <x v="464"/>
    <s v="Use of NIR Spectroscopy in an Apple Breeding Program for Quality and Nutritional Parameters"/>
    <m/>
    <s v="Create and select new apple cultivar pressenting a differentiated quality (high antiooxidant content combined with scab tolerence and high fruit quality)"/>
    <s v="Livres / Manuels"/>
    <s v="https://www.cra.wallonie.be/fr/use-of-nir-spectroscopy-in-an-apple-breeding-program-for-quality-and-nutritional-parameters-2013"/>
    <n v="2013"/>
    <n v="1"/>
    <s v="Pissard A."/>
    <s v="CRA-W"/>
    <s v="a.pissard@cra.wallonie.be"/>
    <s v="CRA-W"/>
    <s v="Bastiaanse H., Baeten V., Sinnaeve G., Romnée J. M., Dupont P., Mouteau A., Lateur M. "/>
    <x v="1"/>
    <s v="Pommiers"/>
    <s v="CRA-W"/>
    <m/>
  </r>
  <r>
    <n v="715"/>
    <x v="8"/>
    <x v="13"/>
    <x v="464"/>
    <s v="Use of NIR spectroscopy to determine the polyphenol content in peel and flesh of apple cultivar."/>
    <m/>
    <m/>
    <s v="Actes de colloques"/>
    <s v="https://www.cra.wallonie.be/fr/use-of-nir-spectroscopy-to-determine-the-polyphenol-content-in-peel-and-flesh-of-apple-cultivar-2013"/>
    <n v="2013"/>
    <n v="1"/>
    <s v="Pissard A."/>
    <s v="CRA-W"/>
    <s v="a.pissard@cra.wallonie.be"/>
    <s v="CRA-W"/>
    <s v="Baeten V., Dardenne P., Pompeu D., Mouteau A., Dupont P., Lateur M."/>
    <x v="1"/>
    <s v="Pommiers"/>
    <s v="CRA-W"/>
    <m/>
  </r>
  <r>
    <n v="716"/>
    <x v="6"/>
    <x v="60"/>
    <x v="213"/>
    <s v="Characterization and discrimination of phenolic compounds using Fourier transform Raman spectroscopy and chemometric tools"/>
    <m/>
    <s v="Caractériser et discriminer quatre familles de composés phénoliques par la spectroscopie Raman couplée à des outils chimiométriques"/>
    <s v="Articles"/>
    <s v="https://www.cra.wallonie.be/en/characterization-and-discrimination-of-phenolic-compounds-using-fourier-transform-raman-spectroscopy-and-chemometric-tools-2018"/>
    <n v="2018"/>
    <n v="1"/>
    <s v="Pompeu D."/>
    <s v="CRA-W"/>
    <m/>
    <s v="CRA-W"/>
    <s v="Larondelle Y., Rogez H., Abbas O., Fernandez Pierna J. A., Baeten V."/>
    <x v="1"/>
    <m/>
    <s v="CRA-W"/>
    <s v="_x0009_https://doi.org/10.25518/1780-4507.16270"/>
  </r>
  <r>
    <n v="717"/>
    <x v="2"/>
    <x v="21"/>
    <x v="25"/>
    <s v="Fruit tree genetic resources and disease resistance"/>
    <m/>
    <s v="Evaluation de la susceptibilité de certains vieux cultivar d'arbres fruitiers à différentes maladies"/>
    <s v="Articles"/>
    <s v="https://www.cra.wallonie.be/fr/fruit-tree-genetic-resources-and-disease-resistance-1998"/>
    <n v="1998"/>
    <n v="1"/>
    <s v="Populer C."/>
    <s v="CRA-W"/>
    <m/>
    <s v="CRA-W"/>
    <s v="Lateur M., Wagemans C."/>
    <x v="1"/>
    <s v="Arbre fruitier"/>
    <s v="CRA-W"/>
    <m/>
  </r>
  <r>
    <n v="718"/>
    <x v="2"/>
    <x v="21"/>
    <x v="27"/>
    <s v="Old cultivar of fruit trees and disease resistance: behaviour of FGR apple and plum cultivar recommended to nursery growers"/>
    <m/>
    <s v="Screening de variétés pour resistance "/>
    <s v="Articles"/>
    <s v="https://www.cra.wallonie.be/fr/old-cultivar-of-fruit-trees-and-disease-resistance-behaviour-of-fgr-apple-and-plum-cultivar-recommended-to-nursery-growers-1990"/>
    <n v="1990"/>
    <n v="1"/>
    <s v="Populer C."/>
    <s v="CRA-W"/>
    <m/>
    <s v="CRA-W"/>
    <s v="Lateur M."/>
    <x v="1"/>
    <s v="Pommiers et Pruniers"/>
    <s v="CRA-W"/>
    <m/>
  </r>
  <r>
    <n v="719"/>
    <x v="6"/>
    <x v="13"/>
    <x v="465"/>
    <s v="Transfer of INNOvative techniques for sustainable Water use in FERtigated crops"/>
    <s v="FERTINNOWA "/>
    <s v="To optimize the efficiency of water and nutrient use and thereby reduce the impact on the environment."/>
    <s v="Projet"/>
    <s v="https://ec.europa.eu/eip/agriculture/en/find-connect/projects/transfer-innovative-techniques-sustainable-water"/>
    <n v="2016"/>
    <n v="2"/>
    <s v="Proefstation voor de Groenteteelt (PSKW)"/>
    <s v="Proefstation voor de Groenteteelt"/>
    <s v="info@proefstation.be"/>
    <s v="PSKW, PCS VZW, Association Provencale de Recherche et d'Experimentation Legumiere"/>
    <m/>
    <x v="0"/>
    <m/>
    <s v="EU"/>
    <m/>
  </r>
  <r>
    <n v="720"/>
    <x v="0"/>
    <x v="214"/>
    <x v="466"/>
    <s v="Développement d'indicateurs de la qualité biologique et du carbone organique du sol pour l'évaluation de l'état des sols agricoles en Wallonie"/>
    <s v="CARBIOSOL"/>
    <s v="étude de nouveau indicateurs (fraction de carbone et indicateurs biologiques) et par l'évaluation de leurs capacité à mesurer la qualité des sols agricoles en wallonie"/>
    <s v="Projet"/>
    <s v="https://sol.environnement.wallonie.be/files/Document/Guides/192063-SPW-VOLUME%20CARBIOSOL.pdf"/>
    <n v="2013"/>
    <n v="6"/>
    <s v="Quentin V."/>
    <s v="Université Catholique de Louvain"/>
    <m/>
    <s v="Laboratoire d'écologie végétale et microbienne - Université de liège, ELI - Université Catholique de Louvain"/>
    <s v="Chartin C., Krüger I., Wesemael B. V., Carnol M."/>
    <x v="12"/>
    <m/>
    <m/>
    <m/>
  </r>
  <r>
    <n v="721"/>
    <x v="6"/>
    <x v="159"/>
    <x v="430"/>
    <s v="Premier essai de suivi d’une culture de betterave biologique par le CRA-W"/>
    <m/>
    <s v="Implantation et suivi d’une culture de betterave biologique à Rêves (2019) sur 11 ha avec deux systèmes de gestion des adventices "/>
    <s v="Projet"/>
    <s v="https://www.cra.wallonie.be/fr/la-recherche-en-agriculture-biologique-au-cra-w"/>
    <n v="2015"/>
    <n v="5"/>
    <s v="Rabier F."/>
    <s v="CRA-W"/>
    <s v="f.rabier@cra,wallonie.be"/>
    <s v="CRA-W"/>
    <s v="Limbourg Q."/>
    <x v="0"/>
    <s v="Betterave"/>
    <s v="CRA-W"/>
    <m/>
  </r>
  <r>
    <n v="722"/>
    <x v="2"/>
    <x v="215"/>
    <x v="2"/>
    <s v="DEMECA"/>
    <s v="DEMECA"/>
    <s v="Etude des techniques de désherbage mécanique en agriculture conventionnelle et biologique"/>
    <s v="Projet"/>
    <s v="https://filagri.be/wp-content/uploads/sites/2/2019/10/CdP_Plan-de-developpement_2018_cereales_alimentaires_juillet2019.pdf"/>
    <m/>
    <m/>
    <s v="Rabier F."/>
    <s v="CRA-W"/>
    <s v="f.rabier@cra,wallonie.be"/>
    <s v="CRA-W, ILVO"/>
    <m/>
    <x v="1"/>
    <m/>
    <s v="Agriculture wallonie"/>
    <m/>
  </r>
  <r>
    <n v="723"/>
    <x v="6"/>
    <x v="140"/>
    <x v="399"/>
    <s v="DECiDE, a tool for assessing greenhouse gas emissions and energy consumption"/>
    <m/>
    <m/>
    <s v="Actes de colloques"/>
    <s v="https://www.cra.wallonie.be/fr/decide-a-tool-for-assessing-greenhouse-gas-emissions-and-energy-consumption-2015"/>
    <n v="2015"/>
    <n v="1"/>
    <s v="Rabier F."/>
    <s v="CRA-W"/>
    <s v="f.rabier@cra,wallonie.be"/>
    <s v="CRA-W"/>
    <s v="-"/>
    <x v="1"/>
    <m/>
    <s v="CRA-W"/>
    <m/>
  </r>
  <r>
    <n v="724"/>
    <x v="6"/>
    <x v="216"/>
    <x v="467"/>
    <s v="Patat'Up : Vers la production d'une pomme de terre bas intrants"/>
    <s v="Patat'Up"/>
    <s v="Recherche de pratiques culturales innovantes et de variétés de pommes de terres robustes adaptées à notre région"/>
    <s v="Projet"/>
    <s v="https://www.cra.wallonie.be/fr/patatup"/>
    <n v="2022"/>
    <m/>
    <s v="Rabier F."/>
    <s v="CRA-W"/>
    <s v="f.rabier@cra,wallonie.be"/>
    <m/>
    <m/>
    <x v="38"/>
    <s v="pomme de terre"/>
    <s v="CRA-W"/>
    <m/>
  </r>
  <r>
    <n v="725"/>
    <x v="5"/>
    <x v="199"/>
    <x v="414"/>
    <s v="Method Extension of Existing CIPAC Method for Pyriproxyfen And Alpha-Cypermethrin In Long Lasting Insecticidal Net - Royal guard."/>
    <m/>
    <m/>
    <s v="Actes de colloques"/>
    <s v="https://www.cra.wallonie.be/fr/method-extension-of-existing-cipac-method-for-pyriproxyfen-and-alpha-cypermethrin-in-long-lasting-insecticidal-net-royal-guard-2017"/>
    <n v="2017"/>
    <n v="1"/>
    <s v="Ramesh A."/>
    <s v="CRA-W"/>
    <m/>
    <s v="CRA-W"/>
    <s v="Pigeon O."/>
    <x v="1"/>
    <m/>
    <s v="CRA-W"/>
    <m/>
  </r>
  <r>
    <n v="726"/>
    <x v="8"/>
    <x v="134"/>
    <x v="468"/>
    <s v="ValBran"/>
    <s v="ValBran"/>
    <s v="Développer de nouvelles voies de valorisation du son de blé, pour la production de molécules tensio-actives à haute valeur ajoutée"/>
    <s v="Projet"/>
    <s v="https://www.valbran.eu/fr/"/>
    <n v="2017"/>
    <n v="4"/>
    <s v="Rémond C."/>
    <s v="Université de Reims Champagne Ardenne"/>
    <s v="caroline.remond@univ-reims.fr"/>
    <s v="Université de Reims Champagne Ardenne, GEC - Upicardie - Fr, laboratoire de Biophysique moléculaire aux Interfaces-Gembloux Agro Bio-Tech - Université de Liège, ValBiom asbl, Inagro, VITO, IAR - Fr, CATALISTI, GreenWin, European Regional Development Fund, Grand Est Alsace Champagne-Ardenne Lorraine, Wallonie, West - Vlaanderen"/>
    <s v="Géradon C."/>
    <x v="48"/>
    <s v="Céréales"/>
    <s v="Université de Liège"/>
    <m/>
  </r>
  <r>
    <n v="727"/>
    <x v="21"/>
    <x v="37"/>
    <x v="469"/>
    <s v="Biomonitoring de référence des pesticide"/>
    <s v="BIOPEST"/>
    <s v="Obtenir des données de référence sur l’exposition aux pesticide de la population générale et de publics cibles (agriculteurs)"/>
    <s v="Projet"/>
    <s v="https://www.issep.be/wp-content/uploads/Projet-BIOPEST.pdf"/>
    <n v="2018"/>
    <n v="2"/>
    <s v="Remy S."/>
    <s v="ISSeP"/>
    <s v="s.remy@issep.be"/>
    <s v="ISSeP, SPW Agriculture ressource naturelle et Environnement, CRA-W, CRPHYTO - CORDER asbl, PreventAgri, Université de Liège"/>
    <m/>
    <x v="10"/>
    <m/>
    <s v="ISSeP"/>
    <s v="-"/>
  </r>
  <r>
    <n v="728"/>
    <x v="0"/>
    <x v="46"/>
    <x v="157"/>
    <s v="BMH-WAL : Biomonitoring humain wallon"/>
    <s v="BMH-WAL"/>
    <s v="déterminer les niveaux d’imprégnation de la population wallonne aux diverses substances chimiques présentes dans l’environnement."/>
    <s v="Projet"/>
    <s v="https://www.issep.be/biomonitoring/"/>
    <n v="2005"/>
    <n v="13"/>
    <s v="Remy S."/>
    <s v="ISSeP"/>
    <s v="biomonitoring@issep.be"/>
    <s v="ISSeP, Service de Toxicologie clinique - CHU - Liège, Louvain Center for Toxicology and Applied Pharamcology - Université Catholique de Louvain, SCIENSANO "/>
    <s v="Maggi P., Ruthy  I., Jacques A., Pirard C., Charlier C., Ruttens A."/>
    <x v="21"/>
    <m/>
    <s v="ISSeP"/>
    <m/>
  </r>
  <r>
    <n v="729"/>
    <x v="21"/>
    <x v="73"/>
    <x v="470"/>
    <s v="Assessment of changing conditions, environmental policies, time activities, exposure and disease"/>
    <s v="ACCEPTED"/>
    <s v="Déterminer l’impact de la pollution atmosphérique sur certaines parties de la population"/>
    <s v="Projet"/>
    <s v="https://www.issep.be/accepted/"/>
    <m/>
    <s v="3 (36 mois)"/>
    <s v="Remy S."/>
    <s v="ISSeP"/>
    <s v="s.remy@issep.be"/>
    <s v="Umea U, SMHI, City of Stockholm, U Hasselt, RMI, U Augsburg, CNRS, INSERM, CSTB, AIRPARIF, ISSeP"/>
    <s v="Bergmans B."/>
    <x v="1"/>
    <m/>
    <s v="ISSeP"/>
    <m/>
  </r>
  <r>
    <n v="730"/>
    <x v="18"/>
    <x v="11"/>
    <x v="471"/>
    <s v="Programme wallon de réduction des pesticide"/>
    <s v="PWRP I"/>
    <s v="Utilisation des pesticide compatible avec le développement durable en réduisant les risques et les effets des pesticide sur la santé humaine et sur l’environnement, encourager le recours à la lutte intégrée contre les ennemis des cultures et à des méthodes ou techniques de substitution"/>
    <s v="Rapports"/>
    <s v="https://agriculture.wallonie.be/documents/20182/37931/20130122_Enqu%C3%AAte+pesticide_A4+FR_Interieur_PRINT.pdf/2e9b2a16-c414-4a3c-9170-45f69a46653f"/>
    <n v="2013"/>
    <n v="5"/>
    <s v="Renard J."/>
    <s v="Région Wallonne"/>
    <m/>
    <s v="SPW, SPF Santé publique Sécurité de la chaîne alimentaire et Environnement, CRPHYTO - CORDER asbl, Adalia asbl, EcoConso asbl, Cellule permanente environnement - santé, Centre Anti-Poisons, ISSeP, Protectis - SPGE, NaturaWal asbl, PreventAgri, Agence Fédérale pour la Sécurité de la Chaîne Alimentaire, Zonder is gezonder, VELT, Institut bruxellois pour gestion de l’environnement, PROTECT'eau asbl, Natagora asbl, Nature &amp; Progrès asbl, CRA-W, Pôle de gestion différenciée des espaces verts, Fédération des Jeunes Agriculteurs, Phytofar asbl"/>
    <s v="Delvaux C., Ledieu F., Willems W., Van Bol V., Gosselin P., Godeaux D.,Popescu C., Charlier G., Limbourg Q., Klinkenberg H., Brahy V., Nadin P., Poismans R., Delaunois P., "/>
    <x v="21"/>
    <m/>
    <s v="SPW"/>
    <m/>
  </r>
  <r>
    <n v="731"/>
    <x v="6"/>
    <x v="217"/>
    <x v="323"/>
    <s v="ELIcitor synTHEtic biology"/>
    <s v="ELITHE"/>
    <s v="Propose une innovation de rupture par la mise au point du premier éliciteur biobasé pour la culture du blé"/>
    <s v="ASBL"/>
    <s v="https://researchportal.unamur.be/fr/projects/elicitor-synthetic-biology"/>
    <n v="2021"/>
    <n v="4"/>
    <s v="Renzi F."/>
    <s v="Université de Namur"/>
    <m/>
    <s v="NARILIS - Université de Namur"/>
    <m/>
    <x v="21"/>
    <s v="Céréales"/>
    <m/>
    <m/>
  </r>
  <r>
    <n v="732"/>
    <x v="13"/>
    <x v="13"/>
    <x v="472"/>
    <s v="territoire transfrontalier"/>
    <s v="ARDENNE CYCLO"/>
    <s v="Valoriser et développer de manière innovante, créative et durable le patrimoine transfrontalier via le tourisme"/>
    <s v="Projet"/>
    <s v="https://www.interreg-fwvl.eu/fr/ardenne-cyclo"/>
    <n v="2018"/>
    <n v="4"/>
    <s v="Robert A."/>
    <s v="Interreg"/>
    <m/>
    <s v="Commune de Beauraing, SPW routes et bâtiments, Département du réseau de Namur et Luxembourg - SPW, Commune de Wellin, Commune de Bièvre, Commune de Gedinne, Commune de Vresse-sur-Semois, Communauté de communes Meuse et Semoy - fr, SPW mobilité et voies hydrauliques, Communauté de Communes des Portes du Luxembourg - fr, BEP Namur, Conseil Départemental des Ardennes - fr, Commune de Daverdisse, Fédération touristique de la Province de Namur, GEIE Destination Ardenne, Communauté de Communes des Portes de France, Comité Régional du Tourisme de Champagne-Ardenne, Fédération Touristique du Luxembourg Belge, IDETA, Agence de Développement Touristique des Ardennes, Agence de Développement Local de Bièvre et Vresse-sur-Semois, Agence Régionale du Tourisme Grand-Est - fr"/>
    <m/>
    <x v="48"/>
    <m/>
    <s v="EU"/>
    <m/>
  </r>
  <r>
    <n v="733"/>
    <x v="8"/>
    <x v="13"/>
    <x v="473"/>
    <s v="Chemometric non-targeted analysis for detection of soybean meal adulteration by near infrared spectroscopy"/>
    <m/>
    <m/>
    <s v="Articles"/>
    <s v="https://www.cra.wallonie.be/en/chemometric-non-targeted-analysis-for-detection-of-soybean-meal-adulteration-by-near-infrared-spectroscopy"/>
    <n v="2020"/>
    <n v="1"/>
    <s v="Rodionova O. Ye."/>
    <s v="CRA-W"/>
    <m/>
    <s v="CRA-W"/>
    <s v="Fernandez Pierna J. A., Baeten V., Pomerantsev A. L."/>
    <x v="1"/>
    <m/>
    <s v="CRA-W"/>
    <s v="https://doi.org/10.1016/j.foodcont.2020.107459"/>
  </r>
  <r>
    <n v="734"/>
    <x v="18"/>
    <x v="218"/>
    <x v="474"/>
    <s v="Information sur les achats de fertilisants minéraux"/>
    <s v="FERTIMIN"/>
    <s v="Afin de contrôler le respect du PGDA, obtention, via les grossistes -négociants en engrais, d'informations fiables et individualisées sur les achats de fertilisants minéraux par les agriculteurs "/>
    <s v="Projet"/>
    <s v="http://eau.wallonie.be/mes/0710.pdf"/>
    <m/>
    <m/>
    <s v="Roisin C."/>
    <s v="SPW"/>
    <m/>
    <s v="CRA-W, Katholieke Universiteit Leuven, Gembloux Agro Bio-Tech - Université de Liège"/>
    <m/>
    <x v="1"/>
    <m/>
    <s v="SPW"/>
    <m/>
  </r>
  <r>
    <n v="735"/>
    <x v="18"/>
    <x v="19"/>
    <x v="71"/>
    <s v="Effectiveness of paraffinic mineral oil, insecticides and vegetal oil to control Potato virus Y (PVY) spread in potato seeds multiplication fields"/>
    <m/>
    <s v="Lutter contre la propagation du virus Y de la pomme de terre (PVY)"/>
    <s v="Actes de colloques"/>
    <s v="https://www.cra.wallonie.be/fr/effectiveness-of-paraffinic-mineral-oil-insecticides-and-vegetal-oil-to-control-potato-virus-y-pvy-spread-in-potato-seeds-multiplication-fields-2008"/>
    <n v="2008"/>
    <n v="1"/>
    <s v="Rolot J."/>
    <s v="CRA-W"/>
    <m/>
    <s v="CRA-W"/>
    <s v="Seutin H., Deveux L."/>
    <x v="1"/>
    <s v="Pomme de terre"/>
    <s v="CRA-W"/>
    <m/>
  </r>
  <r>
    <n v="736"/>
    <x v="6"/>
    <x v="219"/>
    <x v="475"/>
    <s v="Les vitrotubercules, minitubercules et plantules font des petits"/>
    <m/>
    <s v=" Techniques de micropropagation in vitro de la pomme de terre pour la produc-tion de matériel initial destiné à alimen-ter la tête de la filière de  multiplication"/>
    <s v="Articles"/>
    <s v="https://www.cra.wallonie.be/fr/les-vitrotubercules-minitubercules-et-plantules-font-des-petits-2008"/>
    <n v="2008"/>
    <n v="1"/>
    <s v="Rolot J."/>
    <s v="CRA-W"/>
    <m/>
    <s v="CRA-W"/>
    <s v="Devos M., Roisin L."/>
    <x v="1"/>
    <m/>
    <s v="CRA-W"/>
    <m/>
  </r>
  <r>
    <n v="737"/>
    <x v="4"/>
    <x v="21"/>
    <x v="476"/>
    <s v="Productions de plants de pommes de terre: l'observation d'une fréquence d'infection plus importante par le virus Y de la pomme de terre (PVY, Potato Virus Y) en Wallonie en 2005 n'est-elle pas le signe d'une évolution des souches vers des pathotypes dont"/>
    <m/>
    <m/>
    <s v="Articles"/>
    <s v="https://www.cra.wallonie.be/fr/productions-de-plants-de-pommes-de-terre-lobservation-dune-frequence-dinfection-plus-importante-par-le-virus-y-de-la-pomme-de-terre-pvy-potato-virus-y-en-wallonie-en-2005-nest-elle-pas-le-signe-dune-evolution-des-souches-vers-des-pathotypes-dont-2006"/>
    <n v="2006"/>
    <n v="1"/>
    <s v="Rolot J."/>
    <s v="CRA-W"/>
    <m/>
    <s v="CRA-W"/>
    <s v="Georges G., Deveux L."/>
    <x v="1"/>
    <s v="Pomme de terre"/>
    <s v="CRA-W"/>
    <m/>
  </r>
  <r>
    <n v="738"/>
    <x v="15"/>
    <x v="44"/>
    <x v="229"/>
    <s v="NANH2O"/>
    <s v="NANH2O"/>
    <s v="Elaboration d’un protocole de caractérisation des nanoparticules dans les eaux naturelles et étude du transfert des nanoparticules dans les aquifères."/>
    <s v="Projet"/>
    <s v="https://www.issep.be/wp-content/uploads/Projet-NANH2O.pdf"/>
    <n v="2015"/>
    <n v="3"/>
    <s v="Ronchi B."/>
    <s v="ISSeP"/>
    <s v="b.ronchi@issep.be"/>
    <s v="ISSeP, Université de Liège,  EWTS"/>
    <m/>
    <x v="10"/>
    <m/>
    <s v="ISSeP"/>
    <s v="-"/>
  </r>
  <r>
    <n v="739"/>
    <x v="12"/>
    <x v="220"/>
    <x v="434"/>
    <s v="Quelle est l’importance des abeilles sauvages dans un verger de production ?"/>
    <m/>
    <s v="Relever la présence des différentes espèces de guêpes et d’abeilles solitaires caulicoles, dont les osmies font partie, qui composent la faune des vergers étudiés, l’attractivité du modèle de nichoir utilisé détermine s’il est approprié à l’installation d’un système d’osmiculture, intégrer ou renforcer des populations de ces abeilles solitaires dans des vergers en déficience de pollinisateur sauvages."/>
    <s v="Projet"/>
    <s v="https://www.cra.wallonie.be/fr/la-recherche-en-agriculture-biologique-au-cra-w"/>
    <n v="2015"/>
    <n v="5"/>
    <s v="Rondia A."/>
    <s v="CRA-W"/>
    <s v="a.rondia@cra.wallonie.be"/>
    <s v="CRA-W"/>
    <s v="De Fays T., Guerriat P."/>
    <x v="0"/>
    <m/>
    <s v="CRA-W"/>
    <m/>
  </r>
  <r>
    <n v="740"/>
    <x v="1"/>
    <x v="159"/>
    <x v="254"/>
    <s v="Quelles variétés de choux de Milan et de Bruxelles cultiver en agriculture biologique ?"/>
    <m/>
    <s v="Comparaison durant deux saisons de production, 2017-2018, le comportement de 8 variétés de choux de Milan et de 4 variétés de choux de Bruxelles en AB. Étude de l’impact de l’itinéraire technique, selon trois modalités, sur la qualité et les performances de la production. Ces trois modalités sont : (1) bâches plastiques non biodégradables, (2) désherbage mécanique et (3) couvert mulch (miscanthus)."/>
    <s v="Projet"/>
    <s v="https://www.cra.wallonie.be/fr/la-recherche-en-agriculture-biologique-au-cra-w"/>
    <n v="2015"/>
    <n v="5"/>
    <s v="Rondia A."/>
    <s v="CRA-W"/>
    <s v="a.rondia@cra.wallonie.be"/>
    <s v="CRA-W, CTH"/>
    <s v="Jamar L."/>
    <x v="0"/>
    <s v="Choux de Milan &amp; Choux de Bruxelles"/>
    <s v="CRA-W"/>
    <m/>
  </r>
  <r>
    <n v="741"/>
    <x v="1"/>
    <x v="90"/>
    <x v="230"/>
    <s v="Quels sont les nouveaux porte-greffes adaptés aux critères de l’agriculture biologique ?"/>
    <m/>
    <s v="Comparer 12 SPG sur 7 variétés de pommes"/>
    <s v="Projet"/>
    <s v="https://www.cra.wallonie.be/fr/la-recherche-en-agriculture-biologique-au-cra-w"/>
    <n v="2015"/>
    <n v="5"/>
    <s v="Rondia A."/>
    <s v="CRA-W"/>
    <s v="a.rondia@cra.wallonie.be"/>
    <s v="CRA-W, CTIFL - fr"/>
    <s v="-"/>
    <x v="0"/>
    <s v="Pommiers"/>
    <s v="CRA-W"/>
    <m/>
  </r>
  <r>
    <n v="742"/>
    <x v="8"/>
    <x v="59"/>
    <x v="477"/>
    <s v="Valorisation des sous-produits du procédé de transformation de la pomme de terre vers les industries de fermentation et la nutrition animale"/>
    <s v="Agroflowval"/>
    <s v="valoriser des matières organiques issues des eaux de procédé et résiduaires d’industries agro-alimentaires"/>
    <s v="Projet"/>
    <s v="https://www.wagralim.be/nos-projets-innovation/agroflowval/"/>
    <n v="2019"/>
    <n v="4"/>
    <s v="Rondia P."/>
    <s v="CRA-W"/>
    <s v="p.rondia@cra.wallonie.be"/>
    <s v="CRA-W, Lutosa SA, Artechno SA, Fermented Partner Product SA, CELABOR"/>
    <s v="El Mejdoub T."/>
    <x v="21"/>
    <s v="Pomme de terre"/>
    <s v="CRA-W"/>
    <m/>
  </r>
  <r>
    <n v="743"/>
    <x v="17"/>
    <x v="85"/>
    <x v="230"/>
    <s v="Webinaires Emploi et agriculture - projets interreg Agreen-Job &amp; Cowforme"/>
    <s v="interreg Agreen-Job &amp; Cowforme"/>
    <s v="Mieux connaître les besoins des exploitants pour une meilleure rencontre de l'offre et de la demande"/>
    <s v="Actes de colloques"/>
    <s v="https://www.cra.wallonie.be/fr/webinaires-emploi-et-agriculture?archive=true"/>
    <n v="2020"/>
    <n v="1"/>
    <s v="Rondia P."/>
    <s v="CRA-W"/>
    <s v="p.rondia@cra.wallonie.be"/>
    <s v="Interreg, ARDENES, West-Vlaandern, Wallonie"/>
    <s v="Hindlet E., Stoupy L."/>
    <x v="1"/>
    <m/>
    <s v="CRA-W"/>
    <m/>
  </r>
  <r>
    <n v="744"/>
    <x v="0"/>
    <x v="60"/>
    <x v="214"/>
    <s v="Characterization of metallic trace elements in soils by portable X-ray fluorescence spectrometry"/>
    <m/>
    <m/>
    <s v="Actes de colloques"/>
    <s v="https://www.cra.wallonie.be/en/characterization-of-metallic-trace-elements-in-soils-by-portable-x-ray-fluorescence-spectrometry-2017"/>
    <n v="2017"/>
    <n v="1"/>
    <s v="Rosière C."/>
    <s v="CRA-W"/>
    <m/>
    <s v="CRA-W"/>
    <s v="Godin B., Liénard A., Colinet F."/>
    <x v="1"/>
    <m/>
    <s v="CRA-W"/>
    <m/>
  </r>
  <r>
    <n v="745"/>
    <x v="6"/>
    <x v="33"/>
    <x v="478"/>
    <s v="la plateforme météo des OAD agricoles"/>
    <s v="AGROMET"/>
    <s v="La creation d'un réseau de stations virtuelles météorologies qui dispose de données à très heute résolution"/>
    <s v="Projet"/>
    <s v="https://www.cra.wallonie.be/fr/agromet"/>
    <n v="2017"/>
    <n v="4"/>
    <s v="Rosillon D."/>
    <s v="CRA-W"/>
    <s v="d.rosillon@cra.wallonie.be"/>
    <s v="CRA-W, Institut Royal Météorologique, Gembloux Agro Bio-Tech - Université de Liège, Université Catholique de Louvain, Interprovinciaal proefcentrum voor de aardappelteelt-PCA"/>
    <s v="Tricot C., Journée M., Dumont B., Bogaert P., Vanhaverbeke P."/>
    <x v="4"/>
    <m/>
    <s v="CRA-W"/>
    <m/>
  </r>
  <r>
    <n v="746"/>
    <x v="3"/>
    <x v="13"/>
    <x v="32"/>
    <s v="Promotion de l'Agrométéorologie en Wallonie"/>
    <s v="Pameseb"/>
    <s v="Gestion du réseau Pameseb, promouvoir l'agrométéorologie : la prise en compte, dans l'agriculture wallonne, des conditions climatiques mesurées au sein des parcelles"/>
    <s v="ASBL"/>
    <s v="https://www.pameseb.be/"/>
    <m/>
    <m/>
    <s v="Rosillon D."/>
    <s v="CRA-W"/>
    <s v="d.rosillon@cra.wallonie.be"/>
    <s v="Carah asbl, CRA-W, ISSeP, DAEA - SPW Agriculture ressource naturelle et Environnement, Université de Liège, Gembloux Agro Bio-Tech - Université de Liège, Unité Geru - Université Catholique de Louvain, GME Green Engineering, Unité FYMY - Université Catholique de Louvain, Unité EFFOR - Université Catholique de Louvain, New Farm Agriconsult Leuze, CMH"/>
    <s v="Poulet V."/>
    <x v="1"/>
    <m/>
    <m/>
    <m/>
  </r>
  <r>
    <n v="747"/>
    <x v="13"/>
    <x v="33"/>
    <x v="123"/>
    <s v="ARDENNE MARKETING"/>
    <s v="ARDENNE MARKETING"/>
    <s v="Mettre en œuvre une stratégie marketing touristique multicanal basée sur des méthodes innovantes inspirées des nouvelles approches de marketing territoriales approuvées"/>
    <s v="Projet"/>
    <s v="https://www.interreg-fwvl.eu/fr/ardenne-marketing"/>
    <n v="2016"/>
    <n v="5"/>
    <s v="Rousseau F."/>
    <n v="0"/>
    <m/>
    <s v="FTPN, Agence de Développement Touristique des Ardennes, Pays de Famenne, IDELUX"/>
    <m/>
    <x v="48"/>
    <m/>
    <s v="EU"/>
    <m/>
  </r>
  <r>
    <n v="748"/>
    <x v="15"/>
    <x v="44"/>
    <x v="229"/>
    <s v="Recherche de perturbateurs endocriniens dans les eaux"/>
    <m/>
    <m/>
    <s v="Articles"/>
    <s v="https://www.cra.wallonie.be/fr/recherche-de-perturbateurs-endocriniens-dans-les-eaux-2018"/>
    <n v="2018"/>
    <n v="1"/>
    <s v="Rousseau G."/>
    <s v="CRA-W"/>
    <m/>
    <s v="CRA-W"/>
    <s v="-"/>
    <x v="1"/>
    <m/>
    <s v="CRA-W"/>
    <m/>
  </r>
  <r>
    <n v="749"/>
    <x v="21"/>
    <x v="152"/>
    <x v="479"/>
    <s v="PROPULPPP"/>
    <s v="PROPULPPP"/>
    <s v="Objectiver  l'exposition  des  populations  aux  pulvérisations  de produits   phytopharmaceutiques   en   Wallonie   et   recommander   des   mesures   de protection destinées à la limiter en bordure des champs traités"/>
    <s v="Projet"/>
    <s v="https://www.issep.be/propulppp/"/>
    <n v="2018"/>
    <n v="1"/>
    <s v="Ruthy I."/>
    <s v="ISSeP"/>
    <s v="i.ruthy@issep.be"/>
    <s v="Cellule Environnement - Santé - ISSeP, Cellule de Chimie Organique - ISSeP, Cellule Qualité de l’Air - ISSeP, CRA-W, Université de Liège"/>
    <s v="Herman J. L., Ducat N., Huyghebaert B., Villette D., Rousseau G., Verwijvel J., Michels H., Lambeau M., Fourmanoir S., Pigeon O."/>
    <x v="21"/>
    <m/>
    <s v="ISSeP"/>
    <s v="-"/>
  </r>
  <r>
    <n v="750"/>
    <x v="21"/>
    <x v="152"/>
    <x v="298"/>
    <s v="Assessment of exposure to pesticide of residents living in the vicinity of treated fields"/>
    <m/>
    <m/>
    <s v="Actes de colloques"/>
    <s v="https://www.cra.wallonie.be/fr/assessment-of-exposure-to-pesticide-of-residents-living-in-the-vicinity-of-treated-fields-2019"/>
    <n v="2019"/>
    <n v="1"/>
    <s v="Ruthy I."/>
    <s v="ISSeP"/>
    <s v="i.ruthy@issep.be"/>
    <s v="CRA-W"/>
    <s v="Remy S., Frippiat C., Veschkens M., Huyghebaert B., Herman J., Pigeon O., Schiffers B."/>
    <x v="1"/>
    <m/>
    <s v="CRA-W"/>
    <m/>
  </r>
  <r>
    <n v="751"/>
    <x v="21"/>
    <x v="11"/>
    <x v="457"/>
    <s v="Exposure assessment to pesticide in the vicinity of treated field: case study in school playgrounds and in private gardens"/>
    <m/>
    <m/>
    <s v="Actes de colloques"/>
    <s v="https://www.cra.wallonie.be/fr/exposure-assessment-to-pesticide-in-the-vicinity-of-treated-field-case-study-in-school-playgrounds-and-in-private-gardens-2019"/>
    <n v="2019"/>
    <n v="1"/>
    <s v="Ruthy I."/>
    <s v="ISSeP"/>
    <s v="i.ruthy@issep.be"/>
    <s v="CRA-W"/>
    <s v="Remy S., Frippiat C., Veschkens M., Herman J., Ducat N., Pigeon O., Huyghebaert B., Schiffers B."/>
    <x v="1"/>
    <m/>
    <s v="CRA-W"/>
    <m/>
  </r>
  <r>
    <n v="752"/>
    <x v="11"/>
    <x v="100"/>
    <x v="480"/>
    <s v="Mesures de pesticide dans l’air et dans les dépôts en bordure de champs lors d’opérations de pulvérisation"/>
    <m/>
    <m/>
    <s v="Actes de colloques"/>
    <s v="https://www.cra.wallonie.be/fr/mesures-de-pesticide-dans-lair-et-dans-les-depots-en-bordure-de-champs-lors-doperations-de-pulverisation-2019"/>
    <n v="2019"/>
    <n v="1"/>
    <s v="Ruthy I."/>
    <s v="ISSeP"/>
    <s v="i.ruthy@issep.be"/>
    <s v="CRA-W"/>
    <s v="Remy S., Mathieu V., Huyghebaert B., Herman J., Pigeon O., Schiffers B."/>
    <x v="1"/>
    <m/>
    <s v="CRA-W"/>
    <m/>
  </r>
  <r>
    <n v="753"/>
    <x v="17"/>
    <x v="221"/>
    <x v="481"/>
    <s v="INFO WPC (WAGENINGEN POTATO CENTRE) – déc 19_x000a_Réunion de juin 2019 chez Inagro à Beitem en Flandre occidentale - Projet Reskia"/>
    <m/>
    <m/>
    <s v="Projet - Articles"/>
    <s v="http://fiwap.be/documentation/info-wpc-wageningen-potato-centre-3/"/>
    <n v="2019"/>
    <m/>
    <s v="Ryckmans D."/>
    <s v="FIWAP asbl"/>
    <m/>
    <s v="Wageningen Potato Centre, Inagro "/>
    <s v="Demeulemeester K., Dujardin F."/>
    <x v="1"/>
    <s v="Pomme de terre"/>
    <s v="FIWAP"/>
    <m/>
  </r>
  <r>
    <n v="754"/>
    <x v="4"/>
    <x v="152"/>
    <x v="323"/>
    <s v="La protection des plantes culture par culture – focus arboriculture"/>
    <m/>
    <m/>
    <s v="Articles"/>
    <s v="https://www.cra.wallonie.be/fr/la-protection-des-plantes-culture-par-culture-focus-arboriculture-2017"/>
    <n v="2017"/>
    <n v="1"/>
    <s v="Sallet P."/>
    <s v="CRA-W"/>
    <m/>
    <s v="CRA-W"/>
    <s v="Thiry P., Jamar L."/>
    <x v="1"/>
    <m/>
    <s v="CRA-W"/>
    <m/>
  </r>
  <r>
    <n v="755"/>
    <x v="12"/>
    <x v="51"/>
    <x v="110"/>
    <s v="III - Ecologie de la Forêt et de l'Arbre - Coléoptères, papillons et compagnie."/>
    <m/>
    <m/>
    <s v="Livres / Manuels"/>
    <s v="https://www.cra.wallonie.be/fr/iii-ecologie-de-la-foret-et-de-larbre-coleopteres-papillons-et-compagnie-2017"/>
    <n v="2017"/>
    <n v="1"/>
    <s v="San Martin G."/>
    <s v="CRA-W"/>
    <m/>
    <s v="CRA-W"/>
    <m/>
    <x v="1"/>
    <m/>
    <s v="CRA-W"/>
    <m/>
  </r>
  <r>
    <n v="756"/>
    <x v="12"/>
    <x v="33"/>
    <x v="482"/>
    <s v="Reconciling expert judgement and habitat suitability models as tools for guiding sampling of threatened specie"/>
    <m/>
    <m/>
    <s v="Articles"/>
    <s v="https://www.cra.wallonie.be/fr/reconciling-expert-judgement-and-habitat-suitability-models-as-tools-for-guiding-sampling-of-threatened-species-2015"/>
    <n v="2015"/>
    <n v="1"/>
    <s v="San Martin G."/>
    <s v="CRA-W"/>
    <m/>
    <s v="CRA-W"/>
    <s v="Aizpurua O., Cantu-Salazar L., Biver G., Brotons L., Titeux N."/>
    <x v="1"/>
    <m/>
    <s v="CRA-W"/>
    <m/>
  </r>
  <r>
    <n v="757"/>
    <x v="2"/>
    <x v="21"/>
    <x v="483"/>
    <s v="Varieties of apple for biological production"/>
    <m/>
    <s v="listed the apple varieties for organic production"/>
    <s v="Articles"/>
    <s v="https://www.cra.wallonie.be/fr/varieties-of-apple-for-biological-production-2001"/>
    <n v="2001"/>
    <n v="1"/>
    <s v="Sansdrap A."/>
    <s v="CRA-W"/>
    <m/>
    <s v="CRA-W"/>
    <s v="Lateur M., Vercammen J., Truiden S., Warnier O."/>
    <x v="1"/>
    <s v="Pommiers"/>
    <s v="CRA-W"/>
    <m/>
  </r>
  <r>
    <n v="758"/>
    <x v="6"/>
    <x v="5"/>
    <x v="484"/>
    <s v="Agriculture de conservation, Colza Associé, Couvert Permanent et Semis Direct"/>
    <m/>
    <s v="Evaluation des pratiques Colza - Amélioration des performances, Optimisation et diminution des intrants, accompagnement des agriculteurs dans une démarche innovante"/>
    <s v="Documentaires"/>
    <s v="https://www.youtube.com/watch?v=x9FUcihuEgA&amp;ab_channel=GreenotecASBL"/>
    <n v="2012"/>
    <n v="7"/>
    <s v="Sauzet G."/>
    <s v="Greenotec asbl"/>
    <m/>
    <s v="Terres Inovia - fr, Greenotec asbl"/>
    <m/>
    <x v="1"/>
    <m/>
    <s v="Greenotec"/>
    <m/>
  </r>
  <r>
    <n v="759"/>
    <x v="15"/>
    <x v="39"/>
    <x v="485"/>
    <s v="Ruissellement, Infiltration, Volatilisation, Erosion_x000a_Erosion"/>
    <s v="RIVE"/>
    <s v="Protéger les captages d’eau de la région de Limerlé pour assurer la continuité d’une distribution d’eau de qualité aux habitants"/>
    <s v="Projet"/>
    <s v="https://www.labo-sam.uliege.be/cms/c_5711410/fr/sam-rive"/>
    <n v="2019"/>
    <n v="2"/>
    <s v="Scheuren M."/>
    <s v="Université de Liège"/>
    <s v="mscheuren@uliege.be"/>
    <s v="Université de Liège, Agra-Ost asbl, Commune d'Attert, Commune de Gouvy"/>
    <s v="-"/>
    <x v="3"/>
    <m/>
    <s v="SPGE"/>
    <m/>
  </r>
  <r>
    <n v="760"/>
    <x v="18"/>
    <x v="11"/>
    <x v="229"/>
    <s v="Environmentaly Optimised Sprayer"/>
    <s v="EOS"/>
    <s v="Compiler les informations pour le développement et la conception des pulvérisateurs afin de réduire les risques de contamination de l‘eau"/>
    <s v="Projet"/>
    <s v="https://protecteau.be/resources/shared/Phytos/Bonnes%20pratiques/TOPPS/EOS-handbook_fin15_3-2011.pdf"/>
    <n v="2009"/>
    <n v="2"/>
    <s v="Schmider F."/>
    <s v="CropLife Europe"/>
    <s v="manfred.roettele@betterdecisions.de"/>
    <s v="Université de Turin, Agro-ingénierie-it, Université Politecnica Catalunya-es, Julius Kühn Inst.-de, InHort-pl, Inst. Francais de vigne et du Vin - fr, Visavis-se, Danois Agric. Adisory Service-dk, Inagro, Landwirtschaftskammer-de, Syngenta, Bayer Cropscience, BASF, Amanzone-de, Caffini-it, ARAG-it"/>
    <s v="Mestdagh I., Balsari P., Marucco P., Doruchowski G., Joachim Wehmann H., Roettele M., Gil E., Codis S., Kramer H., Henning Petersen P., Nielson E., Garuti A., Caffini G., Kiefer S., Nolte M., Friebleben R., Wohlhauser R., Rutherford S. "/>
    <x v="69"/>
    <m/>
    <s v="Protect'eau"/>
    <m/>
  </r>
  <r>
    <n v="761"/>
    <x v="0"/>
    <x v="88"/>
    <x v="68"/>
    <s v="Baiting of Phytophthora from forest soil: comparison of methods"/>
    <m/>
    <m/>
    <s v="Actes de colloques"/>
    <s v="https://www.cra.wallonie.be/fr/baiting-of-phytophthora-from-forest-soil-comparison-of-methods-2011"/>
    <n v="2011"/>
    <n v="1"/>
    <s v="Schmitz S."/>
    <s v="CRA-W"/>
    <m/>
    <s v="CRA-W"/>
    <s v="Helson M., Fauche F., Chandelier A. "/>
    <x v="1"/>
    <m/>
    <s v="CRA-W"/>
    <m/>
  </r>
  <r>
    <n v="762"/>
    <x v="4"/>
    <x v="208"/>
    <x v="486"/>
    <s v="First report of Neonectria neomacrospora on Abies grandis in Belgium"/>
    <m/>
    <m/>
    <s v="Articles"/>
    <s v="https://www.cra.wallonie.be/fr/first-report-of-neonectria-neomacrospora-on-abies-grandis-in-belgium-2017"/>
    <n v="2017"/>
    <n v="1"/>
    <s v="Schmitz S."/>
    <s v="CRA-W"/>
    <m/>
    <s v="CRA-W"/>
    <s v="Charlier A., Chandelier A."/>
    <x v="1"/>
    <s v="Sapin"/>
    <s v="CRA-W"/>
    <m/>
  </r>
  <r>
    <n v="763"/>
    <x v="14"/>
    <x v="208"/>
    <x v="486"/>
    <s v="First report of Sirococcus tsugae causing shoot blight on Cedrus atlantica in Belgium"/>
    <m/>
    <m/>
    <s v="Articles"/>
    <s v="https://www.cra.wallonie.be/fr/first-report-of-sirococcus-tsugae-causing-shoot-blight-on-cedrus-atlantica-in-belgium-2018"/>
    <n v="2018"/>
    <n v="1"/>
    <s v="Schmitz S."/>
    <s v="CRA-W"/>
    <m/>
    <s v="CRA-W"/>
    <s v="Charlier A., Chandelier A."/>
    <x v="1"/>
    <s v="Cedrus atlantica"/>
    <s v="CRA-W"/>
    <m/>
  </r>
  <r>
    <n v="764"/>
    <x v="7"/>
    <x v="222"/>
    <x v="487"/>
    <s v="Laboratoire de diagnostic et d’identification des pathogènes et ravageurs des végétaux et établissement de collections biologiques de référence."/>
    <m/>
    <s v="diagnostic et identification des pathogènes et ravageurs des végétaux "/>
    <s v="Projet"/>
    <s v="https://www.cra.wallonie.be/fr/laboratoire-de-diagnostic-et-didentification-des-pathogenes-et-ravageurs-des-vegetaux-et-etablissement-de-collections-biologiques-de-reference"/>
    <n v="2017"/>
    <m/>
    <s v="Schmitz S."/>
    <s v="CRA-W"/>
    <s v="s.schmitz@cra.wallonie.be"/>
    <s v="CRA-W"/>
    <s v="Bultreys A., Henriet F., Chandelier A., Steyer S."/>
    <x v="1"/>
    <m/>
    <s v="CRA-W"/>
    <m/>
  </r>
  <r>
    <n v="765"/>
    <x v="16"/>
    <x v="27"/>
    <x v="486"/>
    <s v="La maladie des bandes rouges, histoire d'une discrète progression dans les peuplements de pins noirs de Wallonie"/>
    <m/>
    <m/>
    <s v="Articles"/>
    <s v="https://www.cra.wallonie.be/fr/la-maladie-des-bandes-rouges-histoire-dune-discrete-progression-dans-les-peuplements-de-pins-noirs-de-wallonie-2017"/>
    <n v="2017"/>
    <n v="1"/>
    <s v="Schmitz S."/>
    <s v="CRA-W"/>
    <m/>
    <s v="CRA-W"/>
    <s v="Teng F., Charlier A., Delahaye L., Chandelier A."/>
    <x v="1"/>
    <s v="Pin noir"/>
    <s v="CRA-W"/>
    <m/>
  </r>
  <r>
    <n v="766"/>
    <x v="16"/>
    <x v="27"/>
    <x v="486"/>
    <s v="Les maladies et ravageurs du douglas"/>
    <m/>
    <m/>
    <s v="Articles"/>
    <s v="https://www.cra.wallonie.be/fr/les-maladies-et-ravageurs-du-douglas-2017"/>
    <n v="2017"/>
    <n v="1"/>
    <s v="Schmitz S."/>
    <s v="CRA-W"/>
    <m/>
    <s v="CRA-W"/>
    <s v="San Martin G."/>
    <x v="1"/>
    <m/>
    <s v="CRA-W"/>
    <m/>
  </r>
  <r>
    <n v="767"/>
    <x v="7"/>
    <x v="87"/>
    <x v="488"/>
    <s v="Outils de diagnostic disponibles dans les laboratoires wallons. La filière de certification des arbres fruitiers"/>
    <m/>
    <m/>
    <s v="Actes de colloques"/>
    <m/>
    <n v="2005"/>
    <n v="1"/>
    <s v="Schmitz S."/>
    <s v="CRA-W"/>
    <m/>
    <s v="CRA-W"/>
    <s v="Chandelier A., Bultreys A., Fassotte C., Lateur M., Magein H., Harvent J., Steyer S."/>
    <x v="1"/>
    <m/>
    <s v="CRA-W"/>
    <m/>
  </r>
  <r>
    <n v="768"/>
    <x v="6"/>
    <x v="25"/>
    <x v="489"/>
    <s v="Near Infrared Hyperspectral Imaging for White Maize Classification According to Grading Regulations"/>
    <m/>
    <s v="Evaluer la capacité de l'imagerie hyperspectrale NIR et de déterminer les principales bandes d'ondes permettant de séparer les grains de maïs blancs sains des types de matériaux indésirables courants rencontrés dans l'industrie du maïs en Afrique du Sud. "/>
    <s v="Articles"/>
    <s v="https://www.cra.wallonie.be/en/near-infrared-hyperspectral-imaging-for-white-maize-classification-according-to-grading-regulations"/>
    <n v="2019"/>
    <n v="1"/>
    <s v="Sendin K."/>
    <s v="CRA-W"/>
    <m/>
    <s v="CRA-W"/>
    <s v="Manley M., Baeten V., Fernandez Pierna J. A., Williams P. J."/>
    <x v="1"/>
    <s v="Maïs"/>
    <s v="CRA-W"/>
    <m/>
  </r>
  <r>
    <n v="769"/>
    <x v="10"/>
    <x v="60"/>
    <x v="489"/>
    <s v="Local partial least squares based on global PLS scores"/>
    <m/>
    <s v="Comparer deux approches local en termes d'efficacité et de rapidité"/>
    <s v="Articles"/>
    <s v="https://www.cra.wallonie.be/en/local-partial-least-squares-based-on-global-pls-scores"/>
    <n v="2019"/>
    <n v="1"/>
    <s v="Shen G."/>
    <s v="CRA-W"/>
    <m/>
    <s v="CRA-W"/>
    <s v="Lesnoff M., Baeten V., Dardenne P., Davrieux F., Ceballos H., Belalcazar J., Dufour D., Yang Z., Han L., Fernandez Pierna J. A."/>
    <x v="1"/>
    <m/>
    <s v="CRA-W"/>
    <s v="https://doi.org/10.1002/cem.3117"/>
  </r>
  <r>
    <n v="770"/>
    <x v="12"/>
    <x v="51"/>
    <x v="482"/>
    <s v="Innovative design and management to boost functional biodiversity of organic orchards."/>
    <m/>
    <m/>
    <s v="Actes de colloques"/>
    <s v="https://www.cra.wallonie.be/fr/innovative-design-and-management-to-boost-functional-biodiversity-of-organic-orchards-2016"/>
    <n v="2016"/>
    <n v="1"/>
    <s v="Sigsgaard L."/>
    <s v="CRA-W"/>
    <m/>
    <s v="CRA-W"/>
    <s v="Warlop F., Herz A., Tchamitchian M., Porcel-Vilches M., Pfiffner L., Kelderer M., Jamar L., Kruzynska D., Korsgaard M., Ozolina-Pole L., Ralle B., Penvern S."/>
    <x v="1"/>
    <s v="Verger"/>
    <s v="CRA-W"/>
    <m/>
  </r>
  <r>
    <n v="771"/>
    <x v="6"/>
    <x v="13"/>
    <x v="22"/>
    <s v="Quantification of protein in wheat using near infrared hyperspectral imaging : Performance comparison with conventional near infrared spectroscopy"/>
    <m/>
    <m/>
    <s v="Articles"/>
    <s v="https://www.cra.wallonie.be/en/quantification-of-protein-in-wheat-using-near-infrared-hyperspectral-imaging-performance-comparison-with-conventional-near-infrared-spectroscopy-2018"/>
    <n v="2018"/>
    <n v="1"/>
    <s v="Sillero A. M."/>
    <s v="CRA-W"/>
    <m/>
    <s v="CRA-W"/>
    <s v="Fernandez Pierna J. A., Sinnaeve G., Dardenne P., Baeten V."/>
    <x v="1"/>
    <m/>
    <s v="CRA-W"/>
    <s v="https://doi.org/10.1177/0967033518780506"/>
  </r>
  <r>
    <n v="772"/>
    <x v="9"/>
    <x v="109"/>
    <x v="193"/>
    <s v="analyse complémentaire des résultats obtenus lors du projet : « Approche expérimentale des mortalités inexpliquées des colonies d’abeilles en Wallonie »"/>
    <m/>
    <s v="Recherche d’un lien entre les contaminations observées sur le pollen de trappe et l’occupation du sol autour des ruchers."/>
    <s v="Projet"/>
    <s v="https://www.beewallonie.be/projets-subsidies-par-la-region-wallonne/projets-scientifiques/"/>
    <n v="2014"/>
    <n v="2"/>
    <s v="Simon-Delso N."/>
    <s v="CARI asbl"/>
    <s v="simon@cari.be"/>
    <s v="CRA-W, CARI, Unité d'entomologie Fonctionnelle-Gembloux Agro Bio-Tech - Université de Liège"/>
    <s v="Hautier L., Szöke S., Dermine M., Bruneau E., San Martin G.  "/>
    <x v="70"/>
    <m/>
    <s v="Beewallonie"/>
    <s v="D32-0221"/>
  </r>
  <r>
    <n v="773"/>
    <x v="9"/>
    <x v="109"/>
    <x v="193"/>
    <s v="Approche expérimentale des mortalités inexpliquées des colonies d’abeilles en Wallonie "/>
    <m/>
    <s v="Suivi des dépérissements  de colonies en Wallonie"/>
    <s v="Projet - Articles"/>
    <s v="https://www.beewallonie.be/projets-subsidies-par-la-region-wallonne/projets-scientifiques/"/>
    <n v="2012"/>
    <n v="1"/>
    <s v="Simon-Delso N."/>
    <s v="CARI asbl"/>
    <s v="simon@cari.be"/>
    <s v="CRA-W, CARI, Unité d'entomologie Fonctionnelle-Gembloux Agro Bio-Tech - Université de Liège"/>
    <s v="Hautier L., Szöke S., Dermine M., Bruneau E., San Martin G.  "/>
    <x v="21"/>
    <m/>
    <s v="Beewallonie"/>
    <s v="D32-0075"/>
  </r>
  <r>
    <n v="774"/>
    <x v="9"/>
    <x v="11"/>
    <x v="490"/>
    <s v="The challenges of predicting pesticide exposure of honey bees at landscape level."/>
    <m/>
    <s v="Evaluate the risks of pesticide for pollinators"/>
    <s v="Articles"/>
    <s v="https://www.cra.wallonie.be/fr/the-challenges-of-predicting-pesticide-exposure-of-honey-bees-at-landscape-level-2017"/>
    <n v="2017"/>
    <n v="1"/>
    <s v="Simon-Delso N."/>
    <s v="CARI asbl"/>
    <m/>
    <s v="CRA-W"/>
    <s v="San Martin G., Bruneau E., Delcourt B., Hautier L."/>
    <x v="1"/>
    <m/>
    <s v="CRA-W"/>
    <m/>
  </r>
  <r>
    <n v="775"/>
    <x v="9"/>
    <x v="11"/>
    <x v="490"/>
    <s v="Toxicity assessment on honey bee larvae of a repeated exposition of a systemic fungicide, boscalid."/>
    <m/>
    <s v="Understand if boscalid could be toxic for immature stages of honey bees."/>
    <s v="Articles"/>
    <s v="https://www.cra.wallonie.be/fr/toxicity-assessment-on-honey-bee-larvae-of-a-repeated-exposition-of-a-systemic-fungicide-boscalid-2017"/>
    <n v="2017"/>
    <n v="1"/>
    <s v="Simon-Delso N."/>
    <s v="CARI asbl"/>
    <m/>
    <s v="CRA-W"/>
    <s v="San Martin G., Bruneau E., Hautier L., Medrzycki P."/>
    <x v="1"/>
    <m/>
    <s v="CRA-W"/>
    <m/>
  </r>
  <r>
    <n v="776"/>
    <x v="6"/>
    <x v="223"/>
    <x v="491"/>
    <s v="GEREPHYTI : La recherche au service de la sélection en pomme de terre"/>
    <s v="GEREPHYTI"/>
    <s v="Amélioration et gestion de la résistance de la pomme de terre à Phytophthora infestans"/>
    <s v="Projet"/>
    <s v="https://www.cra.wallonie.be/uploads/2018/02/3-gerephyti-et-selection-classique-a-soete.pdf"/>
    <n v="2013"/>
    <n v="4"/>
    <s v="Soete A."/>
    <s v="CRA-W"/>
    <s v="a.soete@cra.wallonie.be"/>
    <s v="CRA-W"/>
    <s v="-"/>
    <x v="10"/>
    <s v="Pomme de terre"/>
    <s v="CRA-W"/>
    <m/>
  </r>
  <r>
    <n v="777"/>
    <x v="6"/>
    <x v="64"/>
    <x v="492"/>
    <s v="Amélioration variétale en pomme de terre à Libramont. Pour la création de variétés belges résistantes au mildiou"/>
    <m/>
    <s v="Inscrire au catalogues national des variétés locales résistates au mildiou et utilisables pour la production de plants en Belgique"/>
    <s v="Articles"/>
    <s v="https://www.cra.wallonie.be/fr/amelioration-varietale-en-pomme-de-terre-a-libramont-pour-la-creation-de-varietes-belges-resistantes-au-mildiou-2015"/>
    <n v="2015"/>
    <n v="1"/>
    <s v="Soete A."/>
    <s v="CRA-W"/>
    <s v="a.soete@cra.wallonie.be"/>
    <s v="CRA-W"/>
    <s v="-"/>
    <x v="1"/>
    <s v="Pomme de terre"/>
    <s v="CRA-W"/>
    <m/>
  </r>
  <r>
    <n v="778"/>
    <x v="2"/>
    <x v="21"/>
    <x v="92"/>
    <s v="Assessment of late-blight resistant: two methods"/>
    <m/>
    <m/>
    <s v="Actes de colloques"/>
    <s v="https://www.cra.wallonie.be/fr/assessment-of-late-blight-resistant-two-methods-2015"/>
    <n v="2015"/>
    <n v="1"/>
    <s v="Soete A."/>
    <s v="CRA-W"/>
    <s v="a.soete@cra.wallonie.be"/>
    <s v="CRA-W"/>
    <s v="Rolot J., César V."/>
    <x v="1"/>
    <m/>
    <s v="CRA-W"/>
    <m/>
  </r>
  <r>
    <n v="779"/>
    <x v="4"/>
    <x v="224"/>
    <x v="91"/>
    <s v="Le CRA-W se mobilise ardemment contre le mildiou de la pomme de terre "/>
    <m/>
    <m/>
    <s v="Articles"/>
    <s v="https://www.cra.wallonie.be/fr/le-cra-w-se-mobilise-ardemment-contre-le-mildiou-de-la-pomme-de-terre-2018"/>
    <n v="2018"/>
    <n v="1"/>
    <s v="Soete A."/>
    <s v="CRA-W"/>
    <s v="a.soete@cra.wallonie.be"/>
    <s v="CRA-W"/>
    <s v="César V."/>
    <x v="1"/>
    <s v="Pomme de terre"/>
    <s v="CRA-W"/>
    <m/>
  </r>
  <r>
    <n v="780"/>
    <x v="15"/>
    <x v="39"/>
    <x v="465"/>
    <s v="Protection des eaux souterraines - Projet Pratiques agronomiques innovantes"/>
    <s v="Nagrin’EAU"/>
    <s v="élaborer un outil informatique pour Analyser les avantages et inconvénients  des pratiques proposées"/>
    <s v="Projet"/>
    <s v="http://www.ohey.be/sites/default/files/rapportactivites_2019_vb-compresse.pdf"/>
    <n v="2019"/>
    <n v="2"/>
    <s v="SPGE"/>
    <s v="SPGE"/>
    <s v="info@spge.be"/>
    <s v="Contrat Rivière Dendre, Contrat Rivière Escaut - Lys, Natagriwal asbl, Carah asbl, Société wallonne des eaux, Cellule GISER - SPW Agriculture ressource naturelle et Environnement"/>
    <s v="-"/>
    <x v="3"/>
    <m/>
    <s v="SPGE"/>
    <m/>
  </r>
  <r>
    <n v="781"/>
    <x v="15"/>
    <x v="225"/>
    <x v="493"/>
    <s v="Mise en place de cultures de miscanthus économes en azote - Projet Mise en œuvre contrat captage"/>
    <s v="Sous Terr’Haine"/>
    <s v="préparation de la plantation, faux semis, fourniture des rhizomes, plantation du miscanthus, désherbage mécanique"/>
    <s v="Projet"/>
    <s v="http://www.pnhp.be/le-projet-sous-terrhaine/"/>
    <n v="2019"/>
    <n v="3"/>
    <s v="SPGE"/>
    <s v="SPGE"/>
    <s v="info@spge.be"/>
    <s v="Contrat Rivière Haine, HE Condorcet, Natagriwal asbl, Parc naturel des Hauts Pays, Société wallonne des eaux"/>
    <s v="-"/>
    <x v="3"/>
    <m/>
    <s v="SPGE"/>
    <m/>
  </r>
  <r>
    <n v="782"/>
    <x v="12"/>
    <x v="33"/>
    <x v="494"/>
    <s v="Préserver et régénérer la biodiversité - Bio-indicateurs"/>
    <s v="WATERBEENOV"/>
    <s v="BeeOmonitoring : outil de surveillance de l'environnement innovant"/>
    <s v="Projet"/>
    <s v="https://beeodiversity.com/fr/"/>
    <n v="2019"/>
    <n v="2"/>
    <s v="SPGE"/>
    <s v="SPGE"/>
    <s v="info@spge.be"/>
    <s v="PROTECT'eau asbl, Société du terroir du Geer, CPL Promogest, Université de Liège, Acocec, Vivaqua, Apiculteurs, BeeOdiversity"/>
    <s v="-"/>
    <x v="3"/>
    <m/>
    <s v="SPGE"/>
    <m/>
  </r>
  <r>
    <n v="783"/>
    <x v="15"/>
    <x v="38"/>
    <x v="495"/>
    <s v="Bilan complet de l’azote et modélisation du risque -  Projet Pratiques agronomiques innovantes"/>
    <s v="ReWaQua &quot;Restore Water Quality"/>
    <s v="préserver la qualité de l’eau des captages situés en plaines agricoles"/>
    <s v="Projet"/>
    <s v="https://cipf.be/resources/shared/files/fr/rewaqua.pdf"/>
    <n v="2019"/>
    <n v="2"/>
    <s v="SPGE"/>
    <s v="SPGE"/>
    <s v="info@spge.be"/>
    <s v="Agra-Ost asbl, Commune de Gouvy, Université de Liège, Commune d'Attert, CIPF, inbw, PROTECT'eau, ValBiom asbl, Natagriwal asbl"/>
    <s v="-"/>
    <x v="3"/>
    <m/>
    <s v="SPGE"/>
    <m/>
  </r>
  <r>
    <n v="784"/>
    <x v="15"/>
    <x v="38"/>
    <x v="226"/>
    <s v="diagnostic précoce du risque de contamination de l'eau souterraine par les pesticide Projet Bio-indicateurs"/>
    <s v="Bio-indicateurs"/>
    <s v="Biosurveillance dans l'air, le sol, l'eau de surface, capteur passifs dans l'eau souterraine"/>
    <s v="Projet"/>
    <s v="https://www.biosurveillance.be/"/>
    <n v="2019"/>
    <n v="2"/>
    <s v="SPGE"/>
    <s v="SPGE"/>
    <s v="info@spge.be"/>
    <s v="Intercommunal au service de votre eau"/>
    <s v="-"/>
    <x v="3"/>
    <m/>
    <s v="SPGE"/>
    <m/>
  </r>
  <r>
    <n v="785"/>
    <x v="0"/>
    <x v="44"/>
    <x v="496"/>
    <s v="Quantifier l’impact du pâturage des intercultures par les ovins - Projet Mise en œuvre contrat captage"/>
    <s v="ResEau"/>
    <s v="Quantifier le risque de lessivage de l’azot, le cycle de l’N, la destruction du couvert, sur l’usage des pesticide"/>
    <s v="Projet"/>
    <s v="https://www.fwa.be/reseau"/>
    <n v="2019"/>
    <n v="2"/>
    <s v="SPGE"/>
    <s v="SPGE"/>
    <s v="info@spge.be"/>
    <s v="CRA-W, Université Catholique de Louvain, SoCoPro asbl"/>
    <s v="-"/>
    <x v="3"/>
    <m/>
    <s v="SPGE"/>
    <m/>
  </r>
  <r>
    <n v="786"/>
    <x v="8"/>
    <x v="85"/>
    <x v="497"/>
    <s v="Augmenter dans les trois ans le nombre d’hectares et de producteurs adhérant au cahier de charge JPEW -  Projet Pratiques agronomiques innovantes"/>
    <s v="Miscanteau"/>
    <s v="Sensibilser, impliquer et fédérer la population des captages au secteur agricole, monde associatif et politique"/>
    <s v="Projet"/>
    <s v="https://www.sillonbelge.be/art/d-20200519-GG8E31"/>
    <n v="2019"/>
    <n v="2"/>
    <s v="SPGE"/>
    <s v="SPGE"/>
    <s v="info@spge.be"/>
    <s v="Coopérative NagriNeau, Biowallonie asbl, SWDE, Communes d'Assesse Gesves, GAL Pays des Tiges et Chavées asbl, UNAB, SoCoPro asbl, PROTECT'eau asbl"/>
    <s v="-"/>
    <x v="3"/>
    <m/>
    <s v="Sillonbelge"/>
    <m/>
  </r>
  <r>
    <n v="787"/>
    <x v="2"/>
    <x v="21"/>
    <x v="498"/>
    <s v="Development of plant phenotyping tools for potato resistance against Phytophthora infestans"/>
    <m/>
    <m/>
    <s v="Actes de colloques"/>
    <s v="https://www.cra.wallonie.be/fr/development-of-plant-phenotyping-tools-for-potato-resistance-against-phytophthora-infestans-2020"/>
    <n v="2020"/>
    <n v="1"/>
    <s v="Stevens F."/>
    <s v="CRA-W"/>
    <m/>
    <s v="CRA-W"/>
    <s v=" César V., Fernández Pierna J. A., Baeten V., Vermeulen P."/>
    <x v="1"/>
    <s v="Pomme de terre"/>
    <s v="CRA-W"/>
    <m/>
  </r>
  <r>
    <n v="788"/>
    <x v="6"/>
    <x v="226"/>
    <x v="499"/>
    <s v="Production agricole durable de biomasse énergie en zone de forte contraintes _x000a_environnementales: Quelles alternatives pour quelle filière?"/>
    <s v="ENERBIOM-2"/>
    <s v="Potentiel de développement agronomique, impact environnemental et potentiel d'utilisation des cultures énergétiques"/>
    <s v="Projet"/>
    <s v="http://www.interreg-4agr.eu/fr/projet-detail.php?projectId=36"/>
    <n v="2013"/>
    <m/>
    <s v="Stilmant D."/>
    <s v="CRA-W"/>
    <s v="d.stilmant@cra.wallonie.be"/>
    <s v="CRA-W, Agra-Ost asbl, Wallonie, Institut für Zukunftsenergiesysteme - de, Services Agricoles - Province de Liège, DLR - Eifel, CRP - GL - EVA, CRAL - fr, Agria Lourraine, TRAME"/>
    <m/>
    <x v="71"/>
    <m/>
    <s v="AGRA-OST"/>
    <m/>
  </r>
  <r>
    <n v="789"/>
    <x v="0"/>
    <x v="1"/>
    <x v="500"/>
    <s v="Diversification through Rotation, Intercropping, Multiple Cropping, Promoted with Actors and value-Chains towards Sustainability"/>
    <s v="Diverimpact"/>
    <s v="Mise au point de techniques « zéro phyto – zéro-travail du sol » adaptées à une diversité de conditions pédoclimatiques et de conduites ; Détermination de la durabilité de systèmes innovants AB-AC"/>
    <s v="Projet"/>
    <s v="https://www.diverimpact.net/"/>
    <n v="2015"/>
    <n v="5"/>
    <s v="Stilmant D."/>
    <s v="CRA-W"/>
    <s v="d.stilmant@cra.wallonie.be"/>
    <s v="ACTA - fr, Agrosolutions-InVivo - fr, AIDER-ro, APCA - fr, ASR-Associazione Sviluppo Rurale-it, Baertschi Agrartecnin AG-ch, Ecole Supérieure d'Agriculture - fr, Institut de recherche de l'agriculture biologique FiBL, FIRAB-it, Hushallningssaellskapet skane-se, Inagro, INRAE - fr, Institute of Soil Science and Plant Cultivation, State Research Institute-pl, Linking Environment and Farming-uk, Chamber of Agriculture Lower Saxony-de, Mühle Rytz AG-ch, Organic Research Centre-UK, SoCoPro asbl, Swedish University of Agricultural Sciences-se, Thünen Institute for Biodiversity-de, ELI-UCL, Université d'Amesterdam-nl, FSE-WUR-nl, PAGV-WUR-nl, Walagri, CRA-W, CREA-it, Bionext-nl, Barwy Zdrowia-pl, ERF-nl"/>
    <s v="Vanwindekens F., Jamar D., Arlotti D., Florence Van Stappen, Legein L., Gyselynck W., Depuydt O., Vanhove P."/>
    <x v="0"/>
    <m/>
    <s v="CRA-W"/>
    <m/>
  </r>
  <r>
    <n v="790"/>
    <x v="13"/>
    <x v="82"/>
    <x v="501"/>
    <s v="TRANSAE"/>
    <s v="TRANSAE"/>
    <s v="Diminuer l’intensité du travail du sol et l’utilisation de produits phytosanitaires"/>
    <s v="Projet"/>
    <s v="https://transae.eu/fr"/>
    <n v="2015"/>
    <n v="5"/>
    <s v="Stilmant D."/>
    <s v="CRA-W"/>
    <s v="d.stilmant@cra.wallonie.be"/>
    <s v="Parc naturel régional des Caps et Marais d’Opale, APAD62, CEDAPAS, Unité de recherche EDYSAN-Université de Picardie Jules Verne, Inagro,  ILVO, CRA-W, Greenotec asbl"/>
    <s v="Jamar D., Gyselynck W."/>
    <x v="48"/>
    <m/>
    <s v="CRA-W"/>
    <m/>
  </r>
  <r>
    <n v="791"/>
    <x v="1"/>
    <x v="1"/>
    <x v="123"/>
    <s v="Contribution à la définition d'un programme de recherche global pour l'agriculture biologique en Wallonie: identification des priorités pour la période 2015-2020."/>
    <m/>
    <m/>
    <s v="Actes de colloques"/>
    <s v="https://www.cra.wallonie.be/fr/contribution-a-la-definition-dun-programme-de-recherche-global-pour-lagriculture-biologique-en-wallonie-identification-des-priorites-pour-la-periode-2015-2020-2015"/>
    <n v="2015"/>
    <n v="1"/>
    <s v="Stilmant D."/>
    <s v="CRA-W"/>
    <s v="d.stilmant@cra.wallonie.be"/>
    <s v="CRA-W"/>
    <s v="Vanwindekens F., Decruyenaere V., Vankeerberghen A., Abras M., Farinelle A., Moerman M., Lefèvre A., Froidmont E., Van Damme J. "/>
    <x v="1"/>
    <m/>
    <s v="CRA-W"/>
    <m/>
  </r>
  <r>
    <n v="792"/>
    <x v="4"/>
    <x v="27"/>
    <x v="502"/>
    <s v="Coup d'oeil sur les nuisibles identifiés.. et les méthodes de lutte mobilisées"/>
    <m/>
    <m/>
    <s v="Articles"/>
    <s v="https://www.cra.wallonie.be/fr/coup-doeil-sur-les-nuisibles-identifies-et-les-methodes-de-lutte-mobilisees-2015"/>
    <n v="2015"/>
    <n v="1"/>
    <s v="Stilmant D."/>
    <s v="CRA-W"/>
    <s v="d.stilmant@cra.wallonie.be"/>
    <s v="CRA-W"/>
    <s v="Hautier L."/>
    <x v="1"/>
    <m/>
    <s v="CRA-W"/>
    <m/>
  </r>
  <r>
    <n v="793"/>
    <x v="8"/>
    <x v="166"/>
    <x v="503"/>
    <s v="Etude de systèmes culturaux économes en intrants. Les association triticale-pois en bio, sous la loupe du CRA-W en Centre Ardenne"/>
    <m/>
    <m/>
    <s v="Articles"/>
    <s v="https://www.cra.wallonie.be/fr/etude-de-systemes-culturaux-economes-en-intrants-les-association-triticale-pois-en-bio-sous-la-loupe-du-cra-w-en-centre-ardenne-2016"/>
    <n v="2016"/>
    <n v="1"/>
    <s v="Stilmant D."/>
    <s v="CRA-W"/>
    <s v="d.stilmant@cra.wallonie.be"/>
    <s v="CRA-W"/>
    <s v="Seutin Y., Clement C., Jamar D."/>
    <x v="1"/>
    <m/>
    <s v="CRA-W"/>
    <m/>
  </r>
  <r>
    <n v="794"/>
    <x v="8"/>
    <x v="1"/>
    <x v="504"/>
    <s v="Optimiser la place des légumineuses dans nos systèmes agraires, quelles questions pour la recherche?"/>
    <m/>
    <m/>
    <s v="Actes de colloques"/>
    <s v="https://www.cra.wallonie.be/fr/optimiser-la-place-des-legumineuses-dans-nos-systemes-agraires-quelles-questions-pour-la-recherche-2016"/>
    <n v="2016"/>
    <n v="1"/>
    <s v="Stilmant D."/>
    <s v="CRA-W"/>
    <s v="d.stilmant@cra.wallonie.be"/>
    <s v="CRA-W"/>
    <s v="Jamar D. "/>
    <x v="1"/>
    <m/>
    <s v="CRA-W"/>
    <m/>
  </r>
  <r>
    <n v="795"/>
    <x v="12"/>
    <x v="64"/>
    <x v="174"/>
    <s v="Thenhome - restauration transfrontalière des populations de chouettes chevêche d'Athéna"/>
    <m/>
    <s v="Développer la gestion intégrée et durable des ressource naturelle et des écosystèmes transfrontaliers"/>
    <s v="Projet"/>
    <s v="https://www.interreg-fwvl.eu/fr/thenhome"/>
    <n v="2019"/>
    <n v="2"/>
    <s v="Stocman F."/>
    <n v="0"/>
    <m/>
    <s v="Syndicat Mixte de gestion du Parc naturel régional Scarpe-Escaut - fr, Commission de gestion du Parc naturel des Plaines de l'Escaut-be, Commission de gestion du Parc naturel du Pays des Collines asbl, Parc naturel régional de l'Avesnois - fr"/>
    <m/>
    <x v="48"/>
    <m/>
    <s v="EU"/>
    <m/>
  </r>
  <r>
    <n v="796"/>
    <x v="12"/>
    <x v="51"/>
    <x v="354"/>
    <s v="ECOPAD"/>
    <s v="ECOPAD"/>
    <s v="Protection et amélioration de la biodiversité, protection de la nature et infrastructure verte"/>
    <s v="Projet"/>
    <s v="https://www.interreg-fwvl.eu/fr/ecopad"/>
    <n v="2016"/>
    <n v="5"/>
    <s v="Tack A."/>
    <n v="0"/>
    <m/>
    <s v="Unilet - fr, APEF - fr, Chambre d'Agriculture de Région Nord Pas-de-Calais, FREDON Nord Pas-de-Calais, Inagro, Centre pour l'Agronomie et l'Agro-industrie de la Province de Hainaut, FREDON Hauts-de - france"/>
    <m/>
    <x v="48"/>
    <m/>
    <s v="EU"/>
    <m/>
  </r>
  <r>
    <n v="797"/>
    <x v="7"/>
    <x v="62"/>
    <x v="505"/>
    <s v="Change in ATP-binding cassette B1/19, glutamine synthetase and alcohol dehydrogenase gene expression during root elongation in Betula pendula Roth and Alnus glutinosa L. Gaertn in response to leachate and leonardite humic substances."/>
    <m/>
    <s v="Evaluer la bioactivité des lixiviats de décharge et de la léonadite HS sur l'aulne et le bouleau pendant l'élongation des racines in vitro"/>
    <s v="Articles"/>
    <s v="https://www.cra.wallonie.be/fr/change-in-atp-binding-cassette-b119-glutamine-synthetase-and-alcohol-dehydrogenase-gene-expression-during-root-elongation-in-betula-pendula-roth-and-alnus-glutinosa-l-gaertn-in-response-to-leachate-and-leonardite-humic-substances-2015"/>
    <n v="2015"/>
    <n v="1"/>
    <s v="Tahiri A."/>
    <s v="CRA-W"/>
    <m/>
    <s v="CRA-W"/>
    <s v="Delporte F., Muhovski Y., Ongena M., Thonart P., Druart P."/>
    <x v="1"/>
    <m/>
    <s v="CRA-W"/>
    <s v="_x0009_doi: 10.1016/j.plaphy.2015"/>
  </r>
  <r>
    <n v="798"/>
    <x v="6"/>
    <x v="60"/>
    <x v="506"/>
    <s v="Assessment of Vibrational Spectroscopy Performance in Geographical Identification of Virgin Olive Oils: A World Level Study"/>
    <m/>
    <s v="Fournir une application analytique pour détecter les erreurs d'étiquetage et les pratiques frauduleuses liées à la provenance géographique des huiles d'olive vierges déclarées sur les étiquettes"/>
    <s v="Articles"/>
    <s v="https://www.cra.wallonie.be/en/assessment-of-vibrational-spectroscopy-performance-in-geographical-identification-of-virgin-olive-oils-a-world-level-study"/>
    <n v="2019"/>
    <n v="1"/>
    <s v="Tena N."/>
    <s v="CRA-W"/>
    <m/>
    <s v="CRA-W"/>
    <s v="Aparicio R., Baeten V., Garcia Gonzalez D. L., Fernandez Pierna J. A."/>
    <x v="1"/>
    <s v="Olivier"/>
    <s v="CRA-W"/>
    <s v="_x0009_DOI: 10.1002/ejlt.201900035"/>
  </r>
  <r>
    <n v="799"/>
    <x v="6"/>
    <x v="167"/>
    <x v="507"/>
    <s v="DurAgr'ISO14001"/>
    <s v="DurAgr'ISO14001"/>
    <s v="La mise en place d'une démarche transrégionale de gestion de la durabilité des exploitations agricoles au départ d'une certification environnementale"/>
    <s v="Projet"/>
    <s v="https://www.cra.wallonie.be/fr/duragriso14001"/>
    <n v="2009"/>
    <n v="3"/>
    <s v="Thilmany F."/>
    <s v="CRA-W"/>
    <s v="f.thilmany@cra.wallonia.be"/>
    <s v="FUGA, PNPC, PeriG Consultants, Association Terr'Avenir Picardie, Inagro"/>
    <s v="Stilmant D."/>
    <x v="72"/>
    <m/>
    <s v="CRA-W"/>
    <m/>
  </r>
  <r>
    <n v="800"/>
    <x v="6"/>
    <x v="16"/>
    <x v="508"/>
    <s v="Auxiliaires, ravageurs, maladies - Guide de reconnaissance en vergers bio transfrontaliers"/>
    <m/>
    <s v="Donner une vision globale des principaux auxiliaires, ravageurs et pathologies des vergers observés en région transfrontalière franco-belge"/>
    <s v="Livres / Manuels"/>
    <s v="https://www.cra.wallonie.be/fr/auxiliaires-ravageurs-maladies-guide-de-reconnaissance-en-vergers-bio-transfrontaliers-2014"/>
    <n v="2014"/>
    <n v="1"/>
    <s v="Tournant L."/>
    <s v="CRA-W"/>
    <m/>
    <s v="CRA-W"/>
    <s v="Jamar L., Leleu Wateau K., Lateur M., Masschelein M., Oste S., Barbieux J., Sallets P., Grogna P., Delebecq A."/>
    <x v="1"/>
    <m/>
    <s v="CRA-W"/>
    <m/>
  </r>
  <r>
    <n v="801"/>
    <x v="18"/>
    <x v="11"/>
    <x v="509"/>
    <s v="Interceptor® long-lasting insecticidal net: Phase III evaluation over three years of household use and calibration with Phase II experimental hut outcomes"/>
    <m/>
    <m/>
    <s v="Articles"/>
    <s v="https://www.cra.wallonie.be/en/interceptor-long-lasting-insecticidal-net-phase-iii-evaluation-over-three-years-of-household-use-and-calibration-with-phase-ii-experimental-hut-outcomes-2016"/>
    <n v="2016"/>
    <n v="1"/>
    <s v="Tungu P. "/>
    <s v="CRA-W"/>
    <m/>
    <s v="CRA-W"/>
    <s v="Kirby M., Malima R., Kisinza W. N., Magesa S., Maxwell C., Batengana B., Pigeon O., Rowland M."/>
    <x v="1"/>
    <m/>
    <s v="CRA-W"/>
    <m/>
  </r>
  <r>
    <n v="802"/>
    <x v="4"/>
    <x v="74"/>
    <x v="510"/>
    <s v="BetaProtTech"/>
    <s v="BetaProtTech"/>
    <s v="Conception et validation d’un modèle de prévision et d’avertissement des maladies fongiques de la betterave avec étude des résistances et application des principes de la lutte intégrée."/>
    <s v="Projet"/>
    <s v="https://agriculture.wallonie.be/resultat-de-l-appel-recherche-2017"/>
    <n v="2017"/>
    <m/>
    <s v="Tychon B."/>
    <n v="0"/>
    <m/>
    <s v="Spheres - Université de Liège, Irbab asbl, AgrOptimize"/>
    <m/>
    <x v="21"/>
    <m/>
    <s v="SPW"/>
    <m/>
  </r>
  <r>
    <n v="803"/>
    <x v="1"/>
    <x v="176"/>
    <x v="511"/>
    <s v="BACTOFIGHT"/>
    <s v="BACTOFIGHT"/>
    <s v="développer un produit de biocontrôle contre les maladies bactériennes des végétaux"/>
    <s v="Projet"/>
    <s v="https://researchportal.unamur.be/fr/projects/feasibility-of-a-biocontrol-product-against-bacterial-plant-disea"/>
    <n v="2019"/>
    <n v="4"/>
    <s v="Van Custem P."/>
    <s v="Université de Namur"/>
    <s v="pierre.vancutsem@unamur.be"/>
    <s v="Fytofend SA, ILEE - Université de Namur"/>
    <s v="Wauters D., Tevel A., Van Aubel G., "/>
    <x v="73"/>
    <m/>
    <s v="Université de Namur"/>
    <m/>
  </r>
  <r>
    <n v="804"/>
    <x v="2"/>
    <x v="157"/>
    <x v="512"/>
    <s v="FIRST Spin-Off -ELISCREEN"/>
    <s v="ELISCREEN"/>
    <s v="Stimuler la défense naturelles des cultures contre les maladies"/>
    <s v="Projet"/>
    <s v="https://www.unamur.be/recherche/services-adre/financements/region-wallonne/projets/fiche-projet-eliscreen-fso/view"/>
    <n v="2009"/>
    <m/>
    <s v="Van Custem P."/>
    <s v="Université de Namur"/>
    <m/>
    <s v="Université de Namur"/>
    <m/>
    <x v="1"/>
    <m/>
    <s v="Université de Namur"/>
    <m/>
  </r>
  <r>
    <n v="805"/>
    <x v="9"/>
    <x v="227"/>
    <x v="513"/>
    <s v="Ouvrage collectif &quot;L'apiculteur au coeur des abeilles&quot;"/>
    <m/>
    <s v="Etudier les relations entre l'apiculteur et les abeilles (animaux d'élevage mi-sauvages, mi-domestiqués)"/>
    <s v="Livres / Manuels"/>
    <s v="https://researchportal.unamur.be/fr/projects/ouvrage-collectif-lapiculteur-au-coeur-des-abeilles"/>
    <n v="2017"/>
    <n v="3"/>
    <s v="Van Dam D."/>
    <s v="Université de Namur"/>
    <s v="denise.vandam@unamur.be"/>
    <s v="Eposoco - Université de Namur, Vulsoc - Université de Namur, Ilee - Université de Namur, Transitions - Université de Namur, Paths - Université de Namur"/>
    <s v="Permentier I., Nizet J., Fayet A."/>
    <x v="1"/>
    <m/>
    <m/>
    <m/>
  </r>
  <r>
    <n v="806"/>
    <x v="3"/>
    <x v="228"/>
    <x v="514"/>
    <s v="Association belge de l’industrie des produits de protection des plantes."/>
    <s v="Phytofar"/>
    <s v="Renforcer la confiance dans des solutions sûres et durables en matière de protection des plantes, Être un secteur clé qui favorise des récoltes de qualité à un prix abordable, générant le moins de pertes possible et assorties d’une empreinte écologique minimale dans un environnement sain, Être un partenaire fiable dans le débat sociétal"/>
    <s v="ASBL"/>
    <s v="https://phytofar.be/fr/"/>
    <m/>
    <m/>
    <s v="Van Gheluwe M."/>
    <s v="Phytofar"/>
    <s v="info@phytofar.be"/>
    <s v="Adama Northem Europe, BASF, Bayer CropScience, Belchim"/>
    <s v="Jaeken P., Maebe S., Zune D., Cools A., Gervals V."/>
    <x v="1"/>
    <m/>
    <m/>
    <m/>
  </r>
  <r>
    <n v="807"/>
    <x v="8"/>
    <x v="229"/>
    <x v="515"/>
    <s v="LCAs of cereal productions – Case study: Consequential LCA of a farm-scale biogas plant."/>
    <m/>
    <m/>
    <s v="Actes de colloques"/>
    <s v="https://www.cra.wallonie.be/fr/lcas-of-cereal-productions-case-study-consequential-lca-of-a-farm-scale-biogas-plant-2015"/>
    <n v="2015"/>
    <n v="1"/>
    <s v="Van Stappen F."/>
    <s v="CRA-W"/>
    <m/>
    <s v="CRA-W"/>
    <s v="-"/>
    <x v="1"/>
    <s v="Céréales"/>
    <s v="CRA-W"/>
    <m/>
  </r>
  <r>
    <n v="808"/>
    <x v="8"/>
    <x v="229"/>
    <x v="497"/>
    <s v="Local data for agricultural Life Cycle Assessment: the case of cereal production in Wallonia"/>
    <m/>
    <m/>
    <s v="Actes de colloques"/>
    <s v="https://www.cra.wallonie.be/fr/local-data-for-agricultural-life-cycle-assessment-the-case-of-cereal-production-in-wallonia-2015"/>
    <n v="2015"/>
    <n v="1"/>
    <s v="Van Stappen F."/>
    <s v="CRA-W"/>
    <m/>
    <s v="CRA-W"/>
    <s v="Delcour A., Loriers A., Mathot M., Stilmant D., Decruyenaere V., Rabier F., Goffart J."/>
    <x v="1"/>
    <s v="Céréales"/>
    <s v="CRA-W"/>
    <m/>
  </r>
  <r>
    <n v="809"/>
    <x v="8"/>
    <x v="129"/>
    <x v="516"/>
    <s v="Organic versus conventional farming: the case of wheat production in Wallonia (Belgium)"/>
    <m/>
    <m/>
    <s v="Articles"/>
    <s v="https://www.cra.wallonie.be/fr/organic-versus-conventional-farming-the-case-of-wheat-production-in-wallonia-belgium-2015"/>
    <n v="2015"/>
    <n v="1"/>
    <s v="Van Stappen F."/>
    <s v="CRA-W"/>
    <m/>
    <s v="CRA-W"/>
    <s v="Loriers A., Mathot M., Planchon V., Stilmant D., Debode F."/>
    <x v="1"/>
    <s v="Céréales"/>
    <s v="CRA-W"/>
    <m/>
  </r>
  <r>
    <n v="810"/>
    <x v="15"/>
    <x v="230"/>
    <x v="517"/>
    <s v="Évaluation et gestion des risques des ressources en eaudes captages wallon"/>
    <s v="EGERIEC"/>
    <s v="Développer, tester et promouvoir une approche méthodologique novatrice pour caractériser, prédire et gérer les risques de pollution des sites de production d'eau en Wallonie"/>
    <s v="Projet"/>
    <s v="https://sites.uclouvain.be/EGERIEC/"/>
    <n v="2019"/>
    <n v="3"/>
    <s v="Vanclooster M."/>
    <s v="SPGE"/>
    <s v="marnik.vanclooster@uclouvain.be"/>
    <s v="Champs Libres, NATUREM, Société Wallonne des Eaux, Université Catholique de Louvain"/>
    <m/>
    <x v="74"/>
    <m/>
    <s v="Université Catholique de Louvain"/>
    <m/>
  </r>
  <r>
    <n v="811"/>
    <x v="21"/>
    <x v="41"/>
    <x v="456"/>
    <s v="pesticide … Analyse des résidus dans nos aliments"/>
    <m/>
    <m/>
    <s v="Articles"/>
    <s v="https://www.cra.wallonie.be/fr/pesticide-analyse-des-residus-dans-nos-aliments-2018"/>
    <n v="2018"/>
    <n v="1"/>
    <s v="Vandecandelaere S."/>
    <s v="CRA-W"/>
    <m/>
    <s v="CRA-W"/>
    <s v="-"/>
    <x v="1"/>
    <m/>
    <s v="CRA-W"/>
    <m/>
  </r>
  <r>
    <n v="812"/>
    <x v="2"/>
    <x v="21"/>
    <x v="292"/>
    <s v="ABC"/>
    <s v="ABC"/>
    <s v="Amélioration de la rentabilité de la betterave par la valorisation des engrais verts à base de légumineuses et des engrais de ferme durant l'intercult"/>
    <s v="Projet"/>
    <s v="https://www.gembloux.ulg.ac.be/gp/grenera/Bibliotheque/PROTECTeau/Rapportdact%202016.pdf"/>
    <n v="2015"/>
    <n v="2"/>
    <s v="Vandergeten J-P."/>
    <s v="Gembloux Agro-Bio Tech"/>
    <m/>
    <s v="Irbab asbl, Université Catholique de Louvain"/>
    <s v="De Toffoli M., Bachelart F., Imbrecht O., Colinet G."/>
    <x v="35"/>
    <s v="Betterave"/>
    <s v="Agriculture wallonie"/>
    <m/>
  </r>
  <r>
    <n v="813"/>
    <x v="4"/>
    <x v="145"/>
    <x v="505"/>
    <s v="Gestion des Adventices par Innovations de la Nutririon azotée"/>
    <s v="GAIN"/>
    <s v="Utilisation plus efficace de l’azote contenu dans les engrais et gestion intégrée des adventices en permettant à la plante d’intérêt d’avoir un avantage compétitif sur les plantes adventices en améliorant de manière sélective l’accès aux ressources azotées du sol pour leur croissance."/>
    <s v="Projet"/>
    <s v="https://agriculture.wallonie.be/resultat-de-l-appel-recherche-2017#GAIN"/>
    <n v="2017"/>
    <m/>
    <s v="Vanderschuren H."/>
    <n v="0"/>
    <m/>
    <s v="Gembloux Agro Bio-Tech - Université de Liège, CRA-W"/>
    <m/>
    <x v="24"/>
    <m/>
    <s v="SPW"/>
    <m/>
  </r>
  <r>
    <n v="814"/>
    <x v="8"/>
    <x v="231"/>
    <x v="518"/>
    <s v="Réduction de la germination: approches nouvelles et naturelles pour le contrôle durable_x000a_de la germination de la pomme de terre durant le stockage"/>
    <s v="RESPRO (Reduced Sprouting)"/>
    <s v="Approches nouvelles et naturelles pour le contrôle durable de la germination de la pomme de terre durant le stockage"/>
    <s v="Projet"/>
    <s v="https://www.gembloux.uliege.be/cms/c_4258464/fr/gembloux-projets-de-recherche-internationaux"/>
    <m/>
    <m/>
    <s v="Vanderschuren H."/>
    <n v="0"/>
    <m/>
    <s v="Gembloux Agro Bio-Tech - Université de Liège"/>
    <m/>
    <x v="1"/>
    <m/>
    <s v="Agriculture wallonie"/>
    <m/>
  </r>
  <r>
    <n v="815"/>
    <x v="0"/>
    <x v="34"/>
    <x v="84"/>
    <s v="Innovative soil management practices"/>
    <s v="i-SoMPE"/>
    <s v=" minimiser les menaces sur les sols et soutenir l'agriculture dans un contexte de changement climatique."/>
    <s v="Projet"/>
    <s v="https://ejpsoil.eu/research-projects/i-sompe/"/>
    <n v="2021"/>
    <m/>
    <s v="Vanwindekens F."/>
    <s v="CRA-W"/>
    <s v="f.vanwindekens@cra.wallonie.be"/>
    <s v="AGES-at, ILVO, CRA-W-be, CZU-cz, AU-dk, EMU-ee, LUKE-fi, INRAE - fr, thuenen-de, ATK-hu, TEAGASC-ie, CREA-it, UL-lv, LAMMC-lt, NIBIO-no, IUNG-Institut national de recherche-pl, INIAV-pt, NAFC-sk, ULBF-si, IRNASA-es, SLU-se, AGROSCOPE-ch, WUR-nl, TAGEM-tr, AFBI-uk"/>
    <s v="Sanden T., Kroulik M., Munkholm L. J., Pulido-Moncado M., Reintam E., Astover A., Uusi-Kamppa J., Lacoste M., Chanet M., Don A., Farkas-Ivanyi K., Horel A., Osullivan L., Brennan F., Di Ben C., Nino P., Nikodemus Olgerts G., Kukuls Imants G., Dirnena B., Sarunaite L., Arlauskiene A., Skaalsveen K., Stolte J., Stalenga J., Radzikowski P., Castanheira N., Goncalves M., Paz A. M., Kizekova M., Svicek M., Hasana R., Mihelic R., Govednik A.,  Rodriguez-Cruz S., Sanchez-Martin J, Marin-Benito J. M., Keller T., Weisskopf P., Heller O., De Haan J., Vervuurt W., Kir A., Fornara D., Ramsey R., Groom E."/>
    <x v="75"/>
    <m/>
    <s v="EU"/>
    <m/>
  </r>
  <r>
    <n v="816"/>
    <x v="6"/>
    <x v="5"/>
    <x v="478"/>
    <s v="Développement d’une méthode de modélisation des systèmes de pratiques et application à la gestion des prairies en région herbagère belge"/>
    <m/>
    <m/>
    <s v="Actes de colloques"/>
    <s v="https://www.cra.wallonie.be/fr/developpement-dune-methode-de-modelisation-des-systemes-de-pratiques-et-application-a-la-gestion-des-prairies-en-region-herbagere-belge-2015"/>
    <n v="2015"/>
    <n v="1"/>
    <s v="Vanwindekens F."/>
    <s v="CRA-W"/>
    <s v="f.vanwindekens@cra.wallonie.be"/>
    <s v="CRA-W"/>
    <s v="Baret P., Stilmant D."/>
    <x v="1"/>
    <m/>
    <s v="CRA-W"/>
    <m/>
  </r>
  <r>
    <n v="817"/>
    <x v="8"/>
    <x v="56"/>
    <x v="519"/>
    <s v="PIRAT"/>
    <s v="PIRAT"/>
    <s v="Développement et application d'une méthodologie pour identifier les pratiques innovantes et les relier à la résilience d’agroécosystèmes en transition"/>
    <s v="Projet"/>
    <s v="https://www.cra.wallonie.be/fr/pirat"/>
    <n v="2016"/>
    <n v="5"/>
    <s v="Vanwindekens F."/>
    <s v="CRA-W"/>
    <s v="f.vanwindekens@cra.wallonie.be"/>
    <s v="CRA-W, Université Catholique de Louvain"/>
    <s v="-"/>
    <x v="1"/>
    <m/>
    <s v="CRA-W"/>
    <m/>
  </r>
  <r>
    <n v="818"/>
    <x v="2"/>
    <x v="21"/>
    <x v="386"/>
    <s v="Studying Apple Biodiversity : Opportunities for Conservation and Sustainable Use of Genetic Resources."/>
    <m/>
    <m/>
    <s v="Actes de colloques"/>
    <s v="https://www.cra.wallonie.be/fr/studying-apple-biodiversity-opportunities-for-conservation-and-sustainable-use-of-genetic-resources-2004"/>
    <n v="2004"/>
    <n v="1"/>
    <s v="Vanwynsberghe L."/>
    <s v="CRA-W"/>
    <m/>
    <s v="CRA-W"/>
    <s v="Antofie A., Arezki O., Coart E., Jacques, D., Lateur M., Roldan-Ruiz I., Oger R., Royen L., Vander Mijnsbrugge K., Watillon B., Keulemans W."/>
    <x v="1"/>
    <s v="Pommiers"/>
    <s v="CRA-W"/>
    <m/>
  </r>
  <r>
    <n v="819"/>
    <x v="21"/>
    <x v="232"/>
    <x v="520"/>
    <s v="Health and environmental effects of pesticide and type 18 biocides"/>
    <s v="HEEPEBI"/>
    <s v="la réalisation d'un inventaire détaillé, pour la situation belge, des effets sur la santé et l'environnement des produits phytopharmaceutiques et des biocides de type 18 (insecticides, acaricides et produits utilisés pour lutter contre les autres arthropodes)"/>
    <s v="Projet"/>
    <s v="https://www.corder.be/fr/node/188"/>
    <n v="2006"/>
    <n v="1"/>
    <s v="Vergucht S."/>
    <s v="PRPB"/>
    <m/>
    <s v="Université de Gent, CERVA, ECOLAS, Université Catholique de Louvain, VAR"/>
    <s v=" De Voghel S., Misson C., Vrancken C.,_x000a_Callebaut K., Steurbaut W., Pussemier L., Marot J., Maraite H., Vanhaecke P."/>
    <x v="26"/>
    <m/>
    <s v="CORDER"/>
    <m/>
  </r>
  <r>
    <n v="820"/>
    <x v="1"/>
    <x v="180"/>
    <x v="521"/>
    <s v="Bio-contrôle des ravageurs phytopathogènes par des souches et/ou biomolécules fongiques à propriétés entomopathogènes encapsulées dans des micro/nano-billes"/>
    <s v="BIOFUNGI"/>
    <s v="Lutter contre les insectes ravageurs des cultures avec des champignons"/>
    <s v="Projet"/>
    <s v="https://www.news.uliege.be/cms/c_10202860/fr/biofungi-lutter-contre-les-insectes-ravageurs-des-cultures-avec-des-champignons"/>
    <n v="2019"/>
    <n v="4"/>
    <s v="Verheggen F."/>
    <s v="Gembloux Agro-Bio Tech"/>
    <s v="fverheggen@uliege.be"/>
    <s v="Université Catholique de Louvain"/>
    <s v="Declerck S."/>
    <x v="33"/>
    <m/>
    <s v="Université de Liège"/>
    <m/>
  </r>
  <r>
    <n v="821"/>
    <x v="6"/>
    <x v="13"/>
    <x v="522"/>
    <s v="BEETPHEN"/>
    <s v="BEETPHEN"/>
    <s v="Phenotypage de la betterave sucrière en essais de sélection parTélédétection hyperspectrale"/>
    <s v="Projet"/>
    <s v="https://www.cra.wallonie.be/fr/beetphen"/>
    <n v="2016"/>
    <n v="5"/>
    <s v="Vermeulen P."/>
    <s v="CRA-W"/>
    <s v="p.vermeulen@cra.wallonie.be"/>
    <s v="SESVANDERHAVE N.V./S.A., VITO, CRA-W"/>
    <s v="Amand O., Goffart J., Baeten V., Fernandez Pierna J. A., Curnel Y., Scaut B., Brichard S., Ben Abdallah F., Vincke D., Philippe W., Plasman L., Stevens F. "/>
    <x v="8"/>
    <s v="Betterave sucrière"/>
    <s v="CRA-W"/>
    <m/>
  </r>
  <r>
    <n v="822"/>
    <x v="6"/>
    <x v="87"/>
    <x v="523"/>
    <s v="BeetSpec"/>
    <s v="BeetSpec"/>
    <s v="développer des solutions analytiques basées sur la spectroscopie proche infrarouge et l'imagerie hyperspectrale"/>
    <s v="Projet - Articles"/>
    <s v="https://www.cra.wallonie.be/fr/beetspec"/>
    <n v="2008"/>
    <n v="11"/>
    <s v="Vermeulen P."/>
    <s v="CRA-W"/>
    <s v="p.vermeulen@cra.wallonie.be"/>
    <s v="SES - VANDERHAVE, CRA-W"/>
    <s v="Tossens A., Baeten V., Fernandez Pierna J. A., Lecler B., Vermeulen P., Kayoka Mukendi N, Mauro S."/>
    <x v="76"/>
    <s v="Betterave sucrière"/>
    <s v="CRA-W"/>
    <m/>
  </r>
  <r>
    <n v="823"/>
    <x v="2"/>
    <x v="4"/>
    <x v="524"/>
    <s v="INnovations in plant VarIety Testing in Europe"/>
    <s v="INVITE"/>
    <s v="To help the valorisation and the promotion of varieties that are more adapted to sustainable management practices, and more resilient to climate change"/>
    <s v="Projet"/>
    <s v="https://www.h2020-invite.eu/"/>
    <n v="2019"/>
    <n v="5"/>
    <s v="Vermeulen P."/>
    <s v="CRA-W"/>
    <s v="p.vermeulen@cra.wallonie.be"/>
    <s v="INRA Science &amp; Impact, Université Angers, Université Hohenheim, Institut de recherche de l'agriculture biologique FiBL, Université WAGENINGEN, Teagasc, IRTA, BioSS, Agroscope, Laimurg, CREA-it, CRA-W, InHort, CPVO-OCVV, Naktuinbouw, Federal Plant Variety Office, GEVES, NIAB, AGES, UKZUZ, SASA, Nébih, ACTA - fr, Euroseeds, NPZ INNOVATION, better fruit, Arcadia, INRA transfert"/>
    <s v="_x000a_Jacquemin G., Vincke D., Eylenbosch D."/>
    <x v="0"/>
    <m/>
    <s v="CRA-W"/>
    <m/>
  </r>
  <r>
    <n v="824"/>
    <x v="8"/>
    <x v="60"/>
    <x v="525"/>
    <s v="Analytical Tools For The Monitoring Of Food Fraud"/>
    <m/>
    <s v="Permettre aux entreprises de détecter un mélange de blé tendre et de blé dur à la réception des céréales"/>
    <s v="Articles"/>
    <s v="https://www.cra.wallonie.be/en/analytical-tools-for-the-monitoring-of-food-fraud-2018"/>
    <n v="2018"/>
    <n v="1"/>
    <s v="Vermeulen P."/>
    <s v="CRA-W"/>
    <s v="p.vermeulen@cra.wallonie.be"/>
    <s v="CRA-W"/>
    <s v="-"/>
    <x v="1"/>
    <m/>
    <s v="CRA-W"/>
    <m/>
  </r>
  <r>
    <n v="825"/>
    <x v="18"/>
    <x v="40"/>
    <x v="526"/>
    <s v="Assessment of pesticide coating on cereal seeds by near infrared hyperspectral imaging"/>
    <m/>
    <s v="Evaluer la qualité du traitement par imagerie hyper spectrale dans le proche infrarouge en analysant plusieurs semences simultanément"/>
    <s v="Actes de colloques"/>
    <s v="https://www.cra.wallonie.be/en/assessment-of-pesticide-coating-on-cereal-seeds-by-near-infrared-hyperspectral-imaging-2016"/>
    <n v="2016"/>
    <n v="1"/>
    <s v="Vermeulen P."/>
    <s v="CRA-W"/>
    <s v="p.vermeulen@cra.wallonie.be"/>
    <s v="CRA-W"/>
    <s v="Flémal P., Pigeon O., Fernandez Pierna J. A., Dardenne P., Baeten V."/>
    <x v="1"/>
    <s v="Céréales"/>
    <s v="CRA-W"/>
    <m/>
  </r>
  <r>
    <n v="826"/>
    <x v="6"/>
    <x v="13"/>
    <x v="527"/>
    <s v="Discrimination between durum and common wheat kernels using near infrared hyperspectral imaging"/>
    <m/>
    <m/>
    <s v="Articles"/>
    <s v="https://www.cra.wallonie.be/en/discrimination-between-durum-and-common-wheat-kernels-using-near-infrared-hyperspectral-imaging-2018"/>
    <n v="2018"/>
    <n v="1"/>
    <s v="Vermeulen P."/>
    <s v="CRA-W"/>
    <s v="p.vermeulen@cra.wallonie.be"/>
    <s v="CRA-W"/>
    <s v="Suman M., Fernandez Pierna J. A., Baeten V. "/>
    <x v="1"/>
    <s v="Céréales"/>
    <s v="CRA-W"/>
    <s v="https://doi.org/10.1016/j.jcs.2018.10.001"/>
  </r>
  <r>
    <n v="827"/>
    <x v="18"/>
    <x v="11"/>
    <x v="528"/>
    <s v="Evaluation of pesticide coating efficiency on cereal seeds by combining NIR hyperspectral imaging and chemometrics"/>
    <m/>
    <m/>
    <s v="Actes de colloques"/>
    <s v="https://www.cra.wallonie.be/en/evaluation-of-pesticide-coating-efficiency-on-cereal-seeds-by-combining-nir-hyperspectral-imaging-and-chemometrics-2016"/>
    <n v="2016"/>
    <n v="1"/>
    <s v="Vermeulen P."/>
    <s v="CRA-W"/>
    <s v="p.vermeulen@cra.wallonie.be"/>
    <s v="CRA-W"/>
    <s v="Flemal P., Pigeon O., De Vos P., Fernandez Pierna J. A., Dardenne P., Baeten V."/>
    <x v="1"/>
    <s v="Céréales"/>
    <s v="CRA-W"/>
    <m/>
  </r>
  <r>
    <n v="828"/>
    <x v="8"/>
    <x v="229"/>
    <x v="529"/>
    <s v="Everything you wanted to know about food authenticity"/>
    <m/>
    <m/>
    <s v="Articles"/>
    <s v="https://www.cra.wallonie.be/en/everything-you-wanted-to-know-about-food-authenticity-2018"/>
    <n v="2018"/>
    <n v="1"/>
    <s v="Vermeulen P."/>
    <s v="CRA-W"/>
    <s v="p.vermeulen@cra.wallonie.be"/>
    <s v="CRA-W"/>
    <s v="Kone I."/>
    <x v="1"/>
    <m/>
    <s v="CRA-W"/>
    <m/>
  </r>
  <r>
    <n v="829"/>
    <x v="6"/>
    <x v="13"/>
    <x v="530"/>
    <s v="NIR Hyperspectral imaging analysis of individual kernels : a tool helping to detect contamination/fraud in cereals"/>
    <m/>
    <m/>
    <s v="Actes de colloques"/>
    <s v="https://www.cra.wallonie.be/en/nir-hyperspectral-imaging-analysis-of-individual-kernels-a-tool-helping-to-detect-contaminationfraud-in-cereals-2018"/>
    <n v="2018"/>
    <n v="1"/>
    <s v="Vermeulen P."/>
    <s v="CRA-W"/>
    <s v="p.vermeulen@cra.wallonie.be"/>
    <s v="CRA-W"/>
    <s v="Lecler B., Fernandez Pierna J. A., Baeten V. "/>
    <x v="1"/>
    <m/>
    <s v="CRA-W"/>
    <m/>
  </r>
  <r>
    <n v="830"/>
    <x v="18"/>
    <x v="228"/>
    <x v="531"/>
    <s v="Contrôle de la qualité du traitement de semences de céréales"/>
    <m/>
    <m/>
    <s v="Articles"/>
    <s v="https://www.cra.wallonie.be/fr/controle-de-la-qualite-du-traitement-de-semences-de-cereales-2017"/>
    <n v="2017"/>
    <n v="1"/>
    <s v="Vermeulen P."/>
    <s v="CRA-W"/>
    <s v="p.vermeulen@cra.wallonie.be"/>
    <s v="CRA-W"/>
    <s v="De Vos P."/>
    <x v="1"/>
    <s v="Céréales"/>
    <s v="CRA-W"/>
    <m/>
  </r>
  <r>
    <n v="831"/>
    <x v="6"/>
    <x v="14"/>
    <x v="532"/>
    <s v="Des outils de phénotypage au service des sélectionneurs et des agriculteurs"/>
    <m/>
    <s v="développer outils de phénotypage de plantes de grande culture en serre et au champ"/>
    <s v="Articles"/>
    <s v="https://www.cra.wallonie.be/fr/des-outils-de-phenotypage-au-service-des-selectionneurs-et-des-agriculteurs-2019"/>
    <n v="2019"/>
    <n v="1"/>
    <s v="Vermeulen P."/>
    <s v="CRA-W"/>
    <s v="p.vermeulen@cra.wallonie.be"/>
    <s v="CRA-W"/>
    <s v="Ben Abdallah F."/>
    <x v="1"/>
    <m/>
    <s v="CRA-W"/>
    <m/>
  </r>
  <r>
    <n v="832"/>
    <x v="6"/>
    <x v="13"/>
    <x v="395"/>
    <s v="NIR imaging helps improve seed QC"/>
    <m/>
    <m/>
    <s v="Articles"/>
    <s v="https://www.cra.wallonie.be/fr/nir-imaging-helps-improve-seed-qc-2017"/>
    <n v="2017"/>
    <n v="1"/>
    <s v="Vermeulen P."/>
    <s v="CRA-W"/>
    <s v="p.vermeulen@cra.wallonie.be"/>
    <s v="CRA-W"/>
    <s v="De Vos P."/>
    <x v="1"/>
    <m/>
    <s v="CRA-W"/>
    <m/>
  </r>
  <r>
    <n v="833"/>
    <x v="7"/>
    <x v="233"/>
    <x v="533"/>
    <s v="Céréales : Maladies fongiques et indice de Hagberg."/>
    <m/>
    <m/>
    <s v="Articles"/>
    <s v="https://www.cra.wallonie.be/en/cereales-maladies-fongiques-et-indice-de-hagberg-2016"/>
    <n v="2016"/>
    <n v="1"/>
    <s v="Vienne M. F."/>
    <s v="CRA-W"/>
    <s v="g.sinnaeve@cra.wallonie.be"/>
    <s v="CRA-W"/>
    <s v="Sinnaeve G."/>
    <x v="1"/>
    <m/>
    <s v="CRA-W"/>
    <m/>
  </r>
  <r>
    <n v="834"/>
    <x v="12"/>
    <x v="21"/>
    <x v="381"/>
    <s v="Création d'un réseau wallon de vergers d'anciennes variétés"/>
    <m/>
    <m/>
    <s v="Actes de colloques"/>
    <s v="https://www.cra.wallonie.be/fr/creation-dun-reseau-wallon-de-vergers-danciennes-varietes-2006"/>
    <n v="2006"/>
    <n v="1"/>
    <s v="Villette I."/>
    <s v="CRA-W"/>
    <m/>
    <s v="CRA-W"/>
    <s v="Pahaut B., Poirson C., Lateur M."/>
    <x v="1"/>
    <m/>
    <s v="CRA-W"/>
    <m/>
  </r>
  <r>
    <n v="835"/>
    <x v="2"/>
    <x v="21"/>
    <x v="534"/>
    <s v="Interreg III - transfrontier fruit heritage and biodiversity - management and valorization of French-Belgian fruit biodiversity - Interreg III Programme "/>
    <s v="Interreg III"/>
    <s v="Create a centre of excellence for fruit genetic resources for the Belgian-French transfrontier zone"/>
    <s v="Projet - Articles"/>
    <s v="https://www.cra.wallonie.be/fr/interreg-iii-transfrontier-fruit-heritage-and-biodiversity-management-and-valorization-of-french-belgian-fruit-biodiversity-2004"/>
    <n v="2004"/>
    <n v="1"/>
    <s v="Villette I."/>
    <s v="CRA-W"/>
    <m/>
    <s v="CRA-W"/>
    <s v="Antofie A., Lateur M., Lascostes M., Stievenard R., Delahaye B."/>
    <x v="1"/>
    <s v="Poiriers"/>
    <s v="CRA-W"/>
    <m/>
  </r>
  <r>
    <n v="836"/>
    <x v="2"/>
    <x v="21"/>
    <x v="535"/>
    <s v="Study of components of partial resistance to scab on a range of apple cultivar"/>
    <m/>
    <s v="identify the main components of partial resistance to scab on a range of apple cultivar"/>
    <s v="Articles"/>
    <s v="https://www.cra.wallonie.be/fr/study-of-components-of-partial-resistance-to-scab-on-a-range-of-apple-cultivar-2004"/>
    <n v="2004"/>
    <n v="1"/>
    <s v="Villette I."/>
    <s v="CRA-W"/>
    <m/>
    <s v="CRA-W"/>
    <s v="Lateur M., Lefrancq B., Lepoivre P."/>
    <x v="1"/>
    <s v="Pommiers"/>
    <s v="CRA-W"/>
    <m/>
  </r>
  <r>
    <n v="837"/>
    <x v="13"/>
    <x v="58"/>
    <x v="98"/>
    <s v="Implication citoyenne pour une gestion environnementale des cimetières"/>
    <m/>
    <s v="Former et informer les gestionnaires publics sur la végétalisation et l'entretien sans pesticide des cimetières, rassurer et impliquer les citoyens vers une nouvelle conception des cimetières"/>
    <s v="Projet"/>
    <s v="https://www.adalia.be/projet-interreg"/>
    <n v="2018"/>
    <m/>
    <s v="Vincent E."/>
    <s v="Adalia asbl"/>
    <s v="edouard@adalia.be"/>
    <s v="Nord Nature Chico Mendes, Adalia asbl"/>
    <s v="Melin T."/>
    <x v="48"/>
    <m/>
    <s v="Adalia"/>
    <m/>
  </r>
  <r>
    <n v="838"/>
    <x v="6"/>
    <x v="13"/>
    <x v="536"/>
    <s v="Plant phenotyping activities at the Walloon Agricultural Research Centre"/>
    <m/>
    <m/>
    <s v="Actes de colloques"/>
    <s v="https://www.cra.wallonie.be/fr/plant-phenotyping-activities-at-the-walloon-agricultural-research-centre-2017"/>
    <n v="2017"/>
    <n v="1"/>
    <s v="Vincke D."/>
    <s v="CRA-W"/>
    <s v="d.vincke@cra.wallonie.be"/>
    <s v="CRA-W"/>
    <s v="Durenne B., Mingeot D., Escarnot E., Jacquemin G., Ben Abdallah F., Curnel Y., Mauro S., Geerts P., Lateur M., Planchon V., Baeten V., Vermeulen P., Goffart J."/>
    <x v="1"/>
    <m/>
    <s v="CRA-W"/>
    <m/>
  </r>
  <r>
    <n v="839"/>
    <x v="10"/>
    <x v="22"/>
    <x v="29"/>
    <s v="A qui appartiennent les données agricoles et environnementales ? "/>
    <s v="OpEnAgro 4.1"/>
    <s v="définir un cadre de protection et de valorisation de ces données"/>
    <s v="Projet"/>
    <s v="https://www.cra.wallonie.be/fr/openagro41"/>
    <n v="2020"/>
    <n v="2"/>
    <s v="Vrebos D."/>
    <s v="CRA-W"/>
    <s v="openagro@cra.wallonie.be"/>
    <s v="CRA-W, ISSeP, Elevéo, WalDigiFarm, REQUASUD, CRIDS- université de Namur"/>
    <s v="Planchon V., Thiry G., Knockaert M., Riga F., Bertozzi C., Mention S., Simons I., Hallot E., Swinnen G., Scroyen G., Ferber F., Weyckmans S."/>
    <x v="77"/>
    <m/>
    <s v="CRA-W"/>
    <m/>
  </r>
  <r>
    <n v="840"/>
    <x v="19"/>
    <x v="8"/>
    <x v="354"/>
    <s v=" TRANS AGRO FOREST"/>
    <s v=" TRANS AGRO FOREST"/>
    <s v="Développer la gestion intégrée et durable des ressource naturelle et des écosystèmes transfrontaliers"/>
    <s v="Projet"/>
    <s v="https://www.interreg-fwvl.eu/fr/trans-agro-forest"/>
    <n v="2016"/>
    <n v="5"/>
    <s v="Walrant F."/>
    <n v="0"/>
    <m/>
    <s v="Chambre Régionale d'Agriculture Hauts de France, Centre de Développement Agroforestier de Chimay, ressource naturelle Développement, Chambre d'Agriculture du Nord-Pas de Calais, Bosgroep Ijzer&amp; Leie"/>
    <m/>
    <x v="48"/>
    <m/>
    <s v="EU"/>
    <m/>
  </r>
  <r>
    <n v="841"/>
    <x v="2"/>
    <x v="78"/>
    <x v="323"/>
    <s v="Urgent need for new appel breeding methods better adapted to low-input agro-ecosystems."/>
    <m/>
    <m/>
    <s v="Actes de colloques"/>
    <s v="https://www.cra.wallonie.be/fr/urgent-need-for-new-appel-breeding-methods-better-adapted-to-low-input-agro-ecosystems-2010"/>
    <n v="2010"/>
    <n v="1"/>
    <s v="Warlop F. "/>
    <s v="CRA-W"/>
    <m/>
    <s v="CRA-W"/>
    <s v="Dapena E., Lateur M., Bastiaanse H., Blazquez M. D., Fillatre J-Y., Gomez C., Jamar L., Leterme E., Libourel G., Minarro M., Parveaud C. E., Pissard A., Rondia A., Stievenard R."/>
    <x v="1"/>
    <m/>
    <s v="CRA-W"/>
    <m/>
  </r>
  <r>
    <n v="842"/>
    <x v="4"/>
    <x v="42"/>
    <x v="537"/>
    <s v="GECOMARA"/>
    <s v="GECOMARA"/>
    <s v="L'impact economique, écologique, environnemental et sociétal des échanges commerciaux ( introduction de ravageurs exotiques)"/>
    <s v="Projet"/>
    <s v="https://www.cra.wallonie.be/fr/gecomara"/>
    <n v="2017"/>
    <n v="1"/>
    <s v="Watillon B."/>
    <s v="CRA-W"/>
    <s v="b.watillon@cra.wallonie.be"/>
    <s v="CRA-W, ILVO, Université Catholique de Louvain, Université Libre de Bruxelles, Gembloux Agro Bio-Tech - Université de Liège"/>
    <s v="-"/>
    <x v="1"/>
    <m/>
    <s v="CRA-W"/>
    <m/>
  </r>
  <r>
    <n v="843"/>
    <x v="6"/>
    <x v="146"/>
    <x v="538"/>
    <s v="Livret Inter'Herbe"/>
    <m/>
    <s v="Proposer un diagnostic simplifié de vos parcelles, sur base de la flore présente."/>
    <s v="Projet"/>
    <s v="http://www.fourragesmieux.be/Documents_telechargeables/Livret_interherbe.pdf"/>
    <n v="2010"/>
    <n v="4"/>
    <m/>
    <s v="Fourrages Mieux asbl"/>
    <m/>
    <s v="GAL de la Botte du Hainaut, ADARTH - GEDA de l'Avesnois, CDA de l'Aisne, Fourrages Mieux, CAR du Nord-Pas de Calais, Université Catholique de Louvain, PNRde l'Avesnois"/>
    <s v="Collignn O., De Wilde Q., Leborgne G., Widar J., Terrel J., Decamps C., Lesage P."/>
    <x v="78"/>
    <s v="Fourage"/>
    <s v="Fourragesmieux"/>
    <m/>
  </r>
  <r>
    <n v="844"/>
    <x v="15"/>
    <x v="11"/>
    <x v="227"/>
    <s v="TOPPS Prowadis"/>
    <s v="TOPPS Prowadis"/>
    <s v="Définir et de diffuser des solutions concrètes aux problèmes de pollutions diffuses de l’eau par les PPP en ciblant principalement la dérive de pulvérisation et le transfert de PPP par ruissellement et érosion"/>
    <s v="Projet"/>
    <s v="http://www.topps-life.org/topps-prowadis-project.html"/>
    <n v="2011"/>
    <n v="3"/>
    <m/>
    <m/>
    <s v="manfred.roettele@betterdecisions.de"/>
    <s v="Université de Turin-Agro-ingénierie - It, Université Politecnica Catalunya - es, Julius Kühn Inst. de, InHort - pl, Inst. Francais de vigne et du Vin - fr, Danois Agric. Adisory Service-dk, Inagro, ARVALIS - Institut du végétal - fr, Irstea - fr, Université de Cordoue - es, Université de Turin-DISAFA - it, État de Bavière Res. Inst. - de, Service danois de conseil agricole - dk, Institut de protection de l'environnement - pl"/>
    <m/>
    <x v="69"/>
    <m/>
    <s v="Protect'eau"/>
    <m/>
  </r>
  <r>
    <n v="845"/>
    <x v="15"/>
    <x v="11"/>
    <x v="227"/>
    <s v="Train Operators to Promote best management Practices and Sustainabiliy"/>
    <s v="TOPPS LIFE"/>
    <s v="Recueillir et développer un ensemble de bonnes pratiques agricoles pour parvenir à réduire les pollutions ponctuelles des ressources en eau par les PPP"/>
    <s v="Projet"/>
    <s v="https://protecteau.be/fr/phytos/professionnels/bonnes-pratiques/doc-11822"/>
    <n v="2005"/>
    <n v="3"/>
    <m/>
    <m/>
    <s v="manfred.roettele@betterdecisions.de"/>
    <s v="European Crop Protection Association, Universidad Politécnica de Cataluña-es, Université Torino-DEIAFA-it, ARVALIS-Institut du végétal - fr, Cemagref - fr, Collage de l'Université Haper Adams-uk, Provinciaal Onderzoeks en Voorlichtingscentrum voor Land- en Tuinbouw-be, PC - fruit-be, Landwirtschaftskammer NRW-de, Service danois de conseil agricole-dk, Institut de recherche en pomologie et floriculture-pl, Institut de la remise en état des terres et de l'agriculture des prairies-pl"/>
    <m/>
    <x v="69"/>
    <m/>
    <s v="Protect'eau"/>
    <m/>
  </r>
  <r>
    <n v="846"/>
    <x v="2"/>
    <x v="77"/>
    <x v="539"/>
    <s v="Alliés naturels dans la culture de la poire"/>
    <m/>
    <s v="Evoluer vers un système de culture plus équilibré et plus durable"/>
    <s v="Projet"/>
    <s v="https://ec.europa.eu/eip/agriculture/en/find-connect/projects/natuurlijke-bondgenoten-de-perenteelt"/>
    <n v="2019"/>
    <n v="2"/>
    <m/>
    <m/>
    <m/>
    <s v="PCFruit"/>
    <m/>
    <x v="71"/>
    <s v="Poiriers"/>
    <s v="EU"/>
    <m/>
  </r>
  <r>
    <n v="847"/>
    <x v="12"/>
    <x v="42"/>
    <x v="540"/>
    <s v="La BIOdiversité, une Offre de Service Social"/>
    <s v="BIOOSS"/>
    <s v="Associer les citoyens et la biodiversité, créer du lien social, solidaire, contribuer à la réduction de l’isolement, à l’amélioration du bien-être et à l’augmentation de la cohésion sociale"/>
    <s v="Projet"/>
    <s v="https://www.mons.be/vivre-a-mons/territoire/environnement/biodiversite/micro-projet-bioos"/>
    <m/>
    <s v="18 mois"/>
    <m/>
    <m/>
    <m/>
    <s v="Province de Hainaut, Eden 62 pas-de-Calais, Ville de Mons"/>
    <m/>
    <x v="79"/>
    <m/>
    <s v="EU"/>
    <m/>
  </r>
  <r>
    <n v="848"/>
    <x v="2"/>
    <x v="166"/>
    <x v="541"/>
    <s v="Stimuler les semences biologiques et la sélection végétale"/>
    <s v="LIVESEED"/>
    <s v="Améliorer la transparence et la compétitivité du secteur des semences et de la sélection biologiques, en encourageant une plus grande utilisation des semences biologiques"/>
    <s v="Projet"/>
    <s v="https://ec.europa.eu/eip/agriculture/en/find-connect/projects/liveseed-boosting-organic-seed-and-plant-breeding"/>
    <n v="2017"/>
    <n v="4"/>
    <m/>
    <m/>
    <s v="bram.moeskops@ifoam-eu.org"/>
    <s v="IFOAM UE, Institut de recherche de l'agriculture biologique FiBL, Aegilops, AGES-at, Agrologica-dk, Agroscope - ch, AREI-Lativa, Bingenheimer Saatgut AG-de, Bionext - nl, BIOSELENA - bg, Bundesverband Naturkost Naturwaren eV - de, CREA-it, Recherche sur les plantes de Wageningen-1uis Bolk - nl, MTA ATK-hu, ÖMKI-hu, Centre de recherche biologique-uk, Rete Semi Rurali - it, Sativa Rheinau AG - ch, SEAE - es, L&amp;F Seges - dk, NARDI - ro, UBIOS - fr, Universié d'Evora - pt, UNIVPM-it, Universität Kassel - de, Graines biologiques Vitalis - nl, Université polytechnique de Valence - es"/>
    <m/>
    <x v="0"/>
    <m/>
    <s v="EU"/>
    <m/>
  </r>
  <r>
    <n v="849"/>
    <x v="1"/>
    <x v="1"/>
    <x v="542"/>
    <s v="Réseau de connaissances organiques Arable"/>
    <s v="OK-Net Arable"/>
    <s v="Augmenter la productivité et la qualité des cultures biologiques en améliorant l'échange de connaissances entre les agriculteurs, les conseillers agricoles et les scientifiques."/>
    <s v="Projet"/>
    <s v="https://ec.europa.eu/eip/agriculture/en/find-connect/projects/ok-net-arable-%E2%80%93-organic-knowledge-network-arable"/>
    <n v="2015"/>
    <n v="3"/>
    <m/>
    <m/>
    <s v="bram.moeskops@ifoam-eu.org"/>
    <s v="_x000a_IFOAM UE"/>
    <s v="14 groupes d'innovation d'agriculteurs dans 10 pays"/>
    <x v="0"/>
    <m/>
    <s v="EU"/>
    <m/>
  </r>
  <r>
    <n v="850"/>
    <x v="8"/>
    <x v="58"/>
    <x v="543"/>
    <s v="Mise en œuvre de composites haute performance bio-sourcés allégés pour des applications structurelles dans le secteur des transports"/>
    <s v="BIOCOMPAL"/>
    <s v="le développement de nouveaux matériaux allégés bio-basés à haute performance et faible empreinte carbone par une valorisation à très haute valeur ajoutée de la biomasse agricole et forestière régionale"/>
    <s v="Projet"/>
    <s v="http://www.biocompal.eu/"/>
    <n v="2016"/>
    <n v="4"/>
    <m/>
    <m/>
    <m/>
    <s v="Materia Nova, Inagro, Armines, Centexbel, Ecole Nationale Supérieure des Mines de Douai"/>
    <m/>
    <x v="48"/>
    <m/>
    <s v="EU"/>
    <m/>
  </r>
  <r>
    <n v="851"/>
    <x v="6"/>
    <x v="13"/>
    <x v="28"/>
    <s v="Développement de la technique géoradar en auscultation de routes"/>
    <s v="GEORADAR"/>
    <s v="détection de certains impétrants sous les voiries type, des cavités sous les surfaces de roulement, ainsi que l’épaisseur des couches de la structure routière."/>
    <s v="Projet"/>
    <s v="https://www.issep.be/georadar/"/>
    <m/>
    <n v="4"/>
    <m/>
    <m/>
    <m/>
    <s v="Centre de recherches routières-CRR, SPW routes et bâtiments, AWV, Université Catholique de Louvain, Université de Gent"/>
    <m/>
    <x v="80"/>
    <m/>
    <s v="ISSeP"/>
    <m/>
  </r>
  <r>
    <n v="852"/>
    <x v="9"/>
    <x v="227"/>
    <x v="544"/>
    <s v="Bee Best Check"/>
    <s v="Bee Best Check"/>
    <s v="Développement d’un outil original de gestion globale de la santé de l’abeille à destination des apiculteurs"/>
    <s v="Projet - Application web / smartphone"/>
    <s v="https://www.beetools.uliege.be/beebestcheck/"/>
    <m/>
    <m/>
    <m/>
    <m/>
    <m/>
    <s v="Laboratory of Molecular Entomology and Bee Pathology-Université de Gent, Université de Liège"/>
    <m/>
    <x v="25"/>
    <m/>
    <s v="Agriculture wallonie"/>
    <s v="contrat RF 15/6300 Bee Best Check"/>
  </r>
  <r>
    <n v="853"/>
    <x v="9"/>
    <x v="234"/>
    <x v="545"/>
    <s v="Biosurveillance - Des organismes vivants aident à caractériser un risque de pollution environnementale"/>
    <s v="Biosurveillance"/>
    <s v="Outil de diagnostic biologique"/>
    <s v="Projet"/>
    <s v="https://www.biosurveillance.be/#experts"/>
    <m/>
    <m/>
    <m/>
    <m/>
    <m/>
    <s v="SPGE, CILE, Eco-Impact, CWEPSS, Contrat de Rivière Ourthe, "/>
    <s v="Hupin F."/>
    <x v="3"/>
    <m/>
    <m/>
    <m/>
  </r>
  <r>
    <n v="854"/>
    <x v="15"/>
    <x v="44"/>
    <x v="546"/>
    <s v="Je protège l’eau de Wallonie"/>
    <m/>
    <s v="Développer, soutenir et promouvoir une agriculture contribuant à la protection et à l’amélioration des ressources hydriques via l’usage de modes de production propres"/>
    <s v="Projet"/>
    <s v="https://www.jeprotegeleaudewallonie.com//home"/>
    <m/>
    <m/>
    <m/>
    <m/>
    <s v="info@jeprotegeleaudewallonie.com"/>
    <s v="SoCoPro asbl, GAL Pays des Tiges et Chavées asbl, UNAB, Société wallonne des eaux"/>
    <m/>
    <x v="3"/>
    <m/>
    <s v="SWDE"/>
    <m/>
  </r>
  <r>
    <n v="855"/>
    <x v="15"/>
    <x v="110"/>
    <x v="547"/>
    <s v="Evaluer la faisabilité agronomique, apicole et économique de semer des fleurs mellifères sur de grandes surfaces. Projet Bio-indicateurs"/>
    <s v="Plan Bee"/>
    <s v="Gestion des sites de protection de captage d'eau"/>
    <s v="Projet"/>
    <s v="https://www.natpro.be/planbee/"/>
    <n v="2019"/>
    <n v="2"/>
    <m/>
    <m/>
    <s v="planbee@natpro.be"/>
    <s v="Nature &amp; Progrès asbl, Société wallonne des eaux, CRA-W, CARI, ISSeP"/>
    <s v="-"/>
    <x v="3"/>
    <m/>
    <s v="SPGE"/>
    <m/>
  </r>
  <r>
    <n v="856"/>
    <x v="3"/>
    <x v="5"/>
    <x v="548"/>
    <s v="Collège des producteurs"/>
    <s v="Collège des producteurs"/>
    <s v="Permettre aux agriculteurs de faire valoir leurs intérêts auprès des pouvoirs publics, Assurer une meilleure adéquation entre les besoins des producteurs et les mesures que le gouvernement prend"/>
    <m/>
    <s v="http://www.collegedesproducteurs.be/site/"/>
    <n v="2016"/>
    <m/>
    <m/>
    <s v="SoCoPro asbl"/>
    <s v="info.socopro@collegedesproducteurs.be"/>
    <s v="SoCoPro asbl"/>
    <s v="MIIMOSA, CIV, Cellule d'information lait, Cellule d'information viandes, Belgian Fair Trade Federation"/>
    <x v="21"/>
    <m/>
    <s v="Collège des producteurs"/>
    <m/>
  </r>
  <r>
    <n v="857"/>
    <x v="18"/>
    <x v="11"/>
    <x v="549"/>
    <s v="Générations Terre"/>
    <s v="Générations Terre"/>
    <s v="Améliorer la durabilité des exploitations agricoles par la diminution du recours aux pesticide"/>
    <s v="Projet"/>
    <s v="https://www.parcsnaturelsdewallonie.be/videos/generations-terre-projet-pilote-diminution-pesticide-agriculture/"/>
    <n v="2018"/>
    <m/>
    <m/>
    <m/>
    <m/>
    <s v="Centre de Michamps asbl, CePiCOP asbl, CIPF asbl, CPL Végémar, FIWAP, Fourrages Mieux, CRA-W, CRPHYTO - CORDER asbl, FUGEA, Fédération Wallonne de l'Agriculture, Greenotec asbl, Natagriwal asbl, PROTECT'eau asbl, Fédération des parcs naturels de wallonie, SPW Agriculture ressource naturelle et Environnement"/>
    <m/>
    <x v="21"/>
    <m/>
    <s v="Fédération des parcs naturels de wallonie"/>
    <m/>
  </r>
  <r>
    <n v="858"/>
    <x v="22"/>
    <x v="11"/>
    <x v="550"/>
    <s v="produits phytopharmaceutiques agréés en cultures de pomme de terre pour un usage professionnel "/>
    <m/>
    <s v="Eviter les résistances des maladies ou des ravageurs"/>
    <s v="Articles"/>
    <m/>
    <n v="2016"/>
    <m/>
    <m/>
    <m/>
    <m/>
    <s v="FIWAP, Carah asbl, CRA-W, CORDER asbl, Pameseb asbl, Interprovinciaal proefcentrum voor de aardappelteelt - PCA"/>
    <s v="-"/>
    <x v="21"/>
    <s v="Pomme de terre"/>
    <s v="FIWAP"/>
    <m/>
  </r>
  <r>
    <n v="859"/>
    <x v="4"/>
    <x v="55"/>
    <x v="108"/>
    <s v="Le contrôle des plantes indésirables en prairies "/>
    <m/>
    <s v="Maintenir un gazon dense et fermé, Eviter la propagation de la plante indésirable, Affaiblir les plantes indésirable dans la rotation"/>
    <s v="Articles"/>
    <s v="http://www.fourragesmieux.be/Documents_telechargeables/20_03_10_desherbage_des_prairies.pdf"/>
    <n v="2020"/>
    <n v="1"/>
    <m/>
    <m/>
    <s v="info@fourragesmieux.be"/>
    <m/>
    <m/>
    <x v="58"/>
    <m/>
    <s v="Fourragesmieux"/>
    <m/>
  </r>
  <r>
    <n v="860"/>
    <x v="3"/>
    <x v="227"/>
    <x v="551"/>
    <s v="CARI"/>
    <s v="CARI"/>
    <s v="Assistance technique aux apiculteurs: - information - formation continue - valorisation de la qualité des produits de la ruche - services, Recherche appliquée en rapport avec les problèmes rencontrés sur le terrain, Suivi du secteur, Représentation des apiculteurs au niveau régional, fédéral, européen et international, Information du public sur l’abeille et l’apiculture"/>
    <s v="ASBL"/>
    <s v="https://www.cari.be/"/>
    <n v="1983"/>
    <m/>
    <m/>
    <m/>
    <s v="info@cari.be"/>
    <s v="Université Catholique de Louvain, AgroLouvain Services"/>
    <m/>
    <x v="81"/>
    <m/>
    <s v="CARI"/>
    <m/>
  </r>
  <r>
    <n v="861"/>
    <x v="3"/>
    <x v="83"/>
    <x v="552"/>
    <s v="Centre de Michamps"/>
    <s v="Centre de Michamps"/>
    <s v="Analyse, conseil et recherche en agriculture, en environnement et en agro-alimentaire"/>
    <s v="ASBL"/>
    <s v="https://centredemichamps.be/qui-sommes-nous/"/>
    <n v="1965"/>
    <m/>
    <m/>
    <m/>
    <s v="centredemichamps@uclouvain.be"/>
    <s v="Agro Louvain Services, REQUASUD asbl, Fourrages Mieux "/>
    <m/>
    <x v="82"/>
    <m/>
    <m/>
    <m/>
  </r>
  <r>
    <n v="862"/>
    <x v="2"/>
    <x v="65"/>
    <x v="88"/>
    <s v="Les résultats au fil des ans de l’essai MilVar à Libramont – 2017 - MilVar"/>
    <m/>
    <s v="Evaluer la sensibilité au mildiou (Phytophthora infestans) du feuillage d’un panel de variétés de pomme de terre"/>
    <s v="Projet"/>
    <s v="http://fiwap.be/documentation/les-resultats-au-fil-des-ans-de-lessai-milvar-a-libramont-2017/"/>
    <n v="2017"/>
    <m/>
    <m/>
    <m/>
    <m/>
    <s v="FIWAP, CRA-W"/>
    <s v="-"/>
    <x v="1"/>
    <s v="Pomme de terre"/>
    <s v="FIWAP"/>
    <m/>
  </r>
  <r>
    <n v="863"/>
    <x v="18"/>
    <x v="11"/>
    <x v="553"/>
    <s v="Produits biocides affectés au circuit restreint : du neuf dans les obligations des vendeurs et utilisateurs"/>
    <m/>
    <m/>
    <s v="Projet"/>
    <s v="http://fiwap.be/documentation/produits-biocides-affectes-au-circuit-restreint-du-neuf-dans-les-obligations-des-vendeurs-et-utilisateurs/"/>
    <n v="2016"/>
    <m/>
    <m/>
    <m/>
    <m/>
    <m/>
    <s v="-"/>
    <x v="1"/>
    <s v="Pomme de terre"/>
    <s v="FIWAP"/>
    <m/>
  </r>
  <r>
    <n v="864"/>
    <x v="17"/>
    <x v="85"/>
    <x v="131"/>
    <s v="Les journées internationales de la prairie"/>
    <m/>
    <s v="Informer et conseiller les agriculteurs ; Vulgariser les bonnes pratiques de gestion des prairies ; Effectuer des comparaisons entre les trois pays (techniques culturales, législations, résultats de recherches...) ; Pemettre des échanges entre les 3 pays"/>
    <s v="Actes de colloques"/>
    <s v="http://www.fourragesmieux.be/divers_collaboration_jip.html"/>
    <n v="2017"/>
    <n v="1"/>
    <m/>
    <m/>
    <m/>
    <s v=" Wallonie, le Grand-Duché-lu, le Land de Rhénanie Palatinat-de"/>
    <m/>
    <x v="1"/>
    <s v="Fourage"/>
    <s v="Fourragesmieux"/>
    <m/>
  </r>
  <r>
    <n v="865"/>
    <x v="18"/>
    <x v="11"/>
    <x v="471"/>
    <s v="Programme wallon de réduction des pesticide 2018-2022"/>
    <s v="PWRP II"/>
    <m/>
    <s v="Rapports"/>
    <s v="https://agriculture.wallonie.be/documents/43013/0/20180329_PWRP_II_approuv%C3%A9+GW.pdf/73702d5e-7af3-438b-9051-ced6866212cc"/>
    <n v="2018"/>
    <n v="4"/>
    <m/>
    <m/>
    <m/>
    <s v="CRPHYTO - CORDER asbl, Commission Formation Agricole, SPF Santé publique Sécurité de la chaîne alimentaire et Environnement, Adalia asbl, EcoConso asbl, Cellule permanente Environnement-Santé, Centre Anti-Poisons, CRA-W, SPW Agriculture ressource naturelle et Environnement, ISSeP, Natagriwal asbl, PROTECT'eau asbl, PreventAgri, Agence Fédérale pour la Sécurité de la Chaîne Alimentaire, lutte intégrée contre les ennemis des cultures, Phytoweb, Zonder is gezonde, VELT, Institut bruxellois pour la gestion de l'environnement, Pôle de gestion différenciée des espaces verts, Nature &amp; Progrès asbl, Fédération des Jeunes Agriculteurs, Phytofar asbl, Centre Anti - Poisons"/>
    <s v="Ledieu F., Willems W., Van Bol V., Gosselin P., Huyghebaert B., Godeaux D., Popescu C., Charlier G., Limbourg Q.,  Klinkenberg H., Cuvelier C., Delaunois P."/>
    <x v="1"/>
    <m/>
    <s v="SPW"/>
    <m/>
  </r>
  <r>
    <n v="866"/>
    <x v="2"/>
    <x v="235"/>
    <x v="554"/>
    <s v="de nouvelles stratégies intégrées pour réduire l'utilisation et l'impact des pesticide, vers des vignobles et des olivieraies méditerranéens durables "/>
    <s v="Novaterra"/>
    <s v="Minimiser les risques et les impact pour envinnement et la santé humaine en promouvant des stratégies alternatives"/>
    <s v="Projet"/>
    <s v="https://cordis.europa.eu/project/id/101000554"/>
    <n v="2020"/>
    <n v="4"/>
    <m/>
    <m/>
    <m/>
    <s v="Pôle Vitagora - fr, DOW Agrosciences - fr, Université Polytechnique de Cathalogne - es, Université de Cattolica - it, Horta srl, Réseau Eauropéen des Sommets d'Affaires-be, Institut Français de la vigne et du vin - fr, Bodegas Terras Gauda SA, Solutions Agricoles et Environnementales - gr, Sogrape Vinhos sa - pt, Association Plataforma Technologica del Vino de Espana, Instituto Politechnico de Braganca - pt, Université de Burgos - es, Geoponiko Panepis Timion Athinon - gr, Inesc Tec - Instituto de Engenhariade Sistemas E Computadores, Tecnologia E Ciencia - pt, Demeslis Athanasios - gr, Appitad - Associacao dos Produtores Em Protecae Integrada de Tras-os-Montes E Alta Douro - pt, Unaprol - Consorzio Olivicolo Italiano Societa'Consortile per Azioni - it"/>
    <m/>
    <x v="1"/>
    <m/>
    <s v="EU"/>
    <n v="101000554"/>
  </r>
  <r>
    <n v="867"/>
    <x v="6"/>
    <x v="236"/>
    <x v="555"/>
    <s v="Essais fumure"/>
    <s v="Essais fumure"/>
    <s v="un réseau d’essais fumures multilocaux dans le but de tester les performances de différents produits disponibles en Wallonie mais également pour tester l’impact de différents dosages sur le rendement et la qualité du blé"/>
    <s v="Projet"/>
    <s v="https://filagri.be/wp-content/uploads/sites/2/2019/10/CdP_Plan-de-developpement_2018_cereales_alimentaires_juillet2019.pdf"/>
    <m/>
    <m/>
    <m/>
    <m/>
    <m/>
    <s v="CRA-W, Carah asbl, CPL Végémar"/>
    <m/>
    <x v="1"/>
    <m/>
    <s v="Filagri"/>
    <m/>
  </r>
  <r>
    <n v="868"/>
    <x v="1"/>
    <x v="237"/>
    <x v="556"/>
    <s v="FABLE"/>
    <s v="FABLE"/>
    <s v="Développement  de productions  agricoles  bio  wallonnes  de  qualité différenciée au sein de filières encadrées par des relations commerciales équitables"/>
    <s v="Projet"/>
    <s v="https://filagri.be/wp-content/uploads/sites/2/2019/10/CdP_Plan-de-developpement_2018_cereales_alimentaires_juillet2019.pdf"/>
    <m/>
    <m/>
    <m/>
    <m/>
    <m/>
    <s v="CRA-W"/>
    <m/>
    <x v="1"/>
    <m/>
    <s v="Filagri"/>
    <m/>
  </r>
  <r>
    <n v="869"/>
    <x v="3"/>
    <x v="238"/>
    <x v="557"/>
    <s v="Plan National d’Action Environnement Santé belge"/>
    <s v="NEHAP"/>
    <s v="fournir un cadre global cohérent pour une action environnement-santé à tous les niveaux institutionnels de la Belgique"/>
    <m/>
    <s v="https://www.environnement-sante.be/fr/bienvenue-sur-nehap-Belgique"/>
    <n v="2003"/>
    <m/>
    <m/>
    <m/>
    <s v="nehap@sante.belgique.be"/>
    <s v="SPF Santé publique Sécurité de la chaîne alimentaire et Environnement, CIMES, la Cellule environnement-santé"/>
    <m/>
    <x v="1"/>
    <m/>
    <s v="SPF"/>
    <m/>
  </r>
  <r>
    <n v="870"/>
    <x v="15"/>
    <x v="239"/>
    <x v="558"/>
    <s v="Projet Moerman « Biotes »"/>
    <s v="Biotes"/>
    <s v="Développerr le monitoring des masses d’eau de surface sur la matrice « biotes », développer, évaluer et valider l’utilisation des échantillonneurs passifs comme alternative possible à la matrice « biotes »."/>
    <s v="Projet"/>
    <s v="https://www.issep.be/biotes/"/>
    <n v="2013"/>
    <m/>
    <m/>
    <m/>
    <m/>
    <s v="ISSeP, SPW Agriculture ressource naturelle et Environnement, Université de Liège"/>
    <m/>
    <x v="1"/>
    <m/>
    <s v="ISSeP"/>
    <m/>
  </r>
  <r>
    <n v="871"/>
    <x v="0"/>
    <x v="91"/>
    <x v="559"/>
    <s v="Caarwal"/>
    <s v="Caarwal"/>
    <s v="Préciser le risque environnemental réel des anthroposols artificiels wallons vis-à-vis des écosystèmes ; développer une méthode simple capable d’identifier, sur terrain, les remblais majeurs constitutifs des anthroposols artificiels wallons."/>
    <s v="Projet"/>
    <s v="https://www.issep.be/caarwal/"/>
    <m/>
    <m/>
    <m/>
    <m/>
    <m/>
    <s v="ISSeP, Université de Liège, GéoRessources - fr"/>
    <m/>
    <x v="1"/>
    <m/>
    <s v="ISSeP"/>
    <m/>
  </r>
  <r>
    <n v="872"/>
    <x v="8"/>
    <x v="13"/>
    <x v="400"/>
    <s v="Carmat"/>
    <s v="Carmat"/>
    <s v="Utiliser le CO2 présent au sein des rejets gazeux de la sidérurgie pour fabriquer des produits commercialisables issus des scories démétallisées peu ou pas valorisées via un procédé de carbonatation original"/>
    <s v="Projet"/>
    <s v="https://www.issep.be/carmat/"/>
    <n v="2014"/>
    <m/>
    <m/>
    <m/>
    <m/>
    <m/>
    <m/>
    <x v="1"/>
    <m/>
    <s v="ISSeP"/>
    <m/>
  </r>
  <r>
    <n v="873"/>
    <x v="19"/>
    <x v="5"/>
    <x v="131"/>
    <s v="Agri-Culture"/>
    <m/>
    <s v="Améliorer l’autonomie énergétique et alimentaire des exploitations agricoles du territoire grâce à un conseil personnalisé en ferme, favoriser les échanges d’expériences entre agriculteurs et sensibiliser les citoyens aux réalités du monde agricole du territoire"/>
    <s v="Projet"/>
    <s v="https://www.tiges-chavees.be/wp-content/uploads/2016/01/GAL_TigesChavees_FicheAgriculture.pdf"/>
    <m/>
    <m/>
    <m/>
    <m/>
    <m/>
    <s v="GAL Pays des Tiges et Chavées asbl, OPA, Compagnie du Milieu du Monde, CRA-W, Fourrages Mieux, CETA du Condroz, Comice agricole du Condroz -Ciney, GAL HSFA , Greenotec asbl, Association pour la Promotion des protéagineux et oléagineux-APPO"/>
    <m/>
    <x v="1"/>
    <m/>
    <m/>
    <m/>
  </r>
  <r>
    <n v="874"/>
    <x v="15"/>
    <x v="240"/>
    <x v="66"/>
    <s v=" Inventaire des Matières Hormonales et Organiques en Traces dans les Eaux Patrimoniales et Potabilisables"/>
    <s v="IMHOTEP"/>
    <s v="Réaliser un inventaire des niveaux de concentration de résidus de médicaments (RMs) dans différents compartiments du cycle anthropique de l’eau (effluents de stations d’épuration, eaux de ruissellement, eaux de surface et souterraines, eaux brutes potabilisables, eaux de distribution et eaux embouteillées)"/>
    <s v="Projet"/>
    <s v="http://eau.wallonie.be/IMG/pdf/IMHOTEP_RF_180807.pdf"/>
    <n v="2012"/>
    <n v="6"/>
    <m/>
    <s v="Société Wallonne des eaux"/>
    <m/>
    <s v="SPW Agriculture ressource naturelle et Environnement, Gembloux Agro Bio-Tech - Université de Liège, SWDE, Université de Liège, Université Catholique de Louvain, Université de Mons, Université Libre de Bruxelles, SPGE, ISSeP, Aquawal"/>
    <s v="Brahy V., Delloye F, Lognay G., Rokart S., Nohoul J. C., Nott K., Gillet M., Blankert B., Govaerts B., Gustin P., Kauffmann J. M., Bastin M. B. B., Collart P., Cuveleir C., Didy C., Heillier J. F., Latour C., Marneffe Y., Prevedello C., Renard V., Monticelli G., Dubuisson G., Kouyoumdjian F., Lognay G., Netchacovitch L., Barbera B., Glineur A., Nemes S."/>
    <x v="15"/>
    <m/>
    <s v="SPW"/>
    <m/>
  </r>
  <r>
    <n v="875"/>
    <x v="4"/>
    <x v="241"/>
    <x v="560"/>
    <s v="OPATRA-W"/>
    <s v="OPATRA-W"/>
    <s v="Contrôle des problèmes phytosanitaires par des moyens respectueux de l’environnement"/>
    <s v="Projet"/>
    <s v="https://www.cra.wallonie.be/fr/opatra-w"/>
    <n v="2018"/>
    <n v="1"/>
    <s v="Watillon B."/>
    <s v="CRA-W"/>
    <s v="b.watillon@cra.wallonie.be"/>
    <s v="Carah asbl, CRA-W, Université Catholique de Louvain, Gembloux Agro Bio-Tech - Université de Liège"/>
    <s v="-"/>
    <x v="1"/>
    <m/>
    <s v="CRA-W"/>
    <m/>
  </r>
  <r>
    <n v="876"/>
    <x v="19"/>
    <x v="85"/>
    <x v="423"/>
    <s v="Phytotechnie de la betterave fourragere"/>
    <m/>
    <m/>
    <s v="Articles"/>
    <s v="http://www.fourragesmieux.be/Documents_telechargeables/10_02_04_Wauters_BetteraveFourragere.pdf"/>
    <n v="2010"/>
    <n v="1"/>
    <s v="Wauters A."/>
    <s v="Irbab asbl"/>
    <s v="a.wauters@irbab.be"/>
    <s v="Irbab asbl, Fourrages Mieux"/>
    <m/>
    <x v="1"/>
    <s v="Betterave"/>
    <s v="Fourragesmieux"/>
    <m/>
  </r>
  <r>
    <n v="877"/>
    <x v="6"/>
    <x v="33"/>
    <x v="478"/>
    <s v="Lancement de la plateforme Déclic travail"/>
    <m/>
    <s v="Outil d’aide à la décision pour sensibiliser les éleveurs aux problématiques de travail, et les engager dans une réflexion sur les pistes à explorer ainsi que les solutions à envisager pour améliorer l’organisation du travail dans leur élevage"/>
    <s v="Actes de colloques"/>
    <s v="https://www.cra.wallonie.be/fr/lancement-de-la-plateforme-declic-travail?archive=true"/>
    <n v="2020"/>
    <n v="1"/>
    <s v="Wavreille J."/>
    <s v="CRA-W"/>
    <s v="j.wavreille@cra.wallonie.be"/>
    <s v="CRA-W, CNE, CNIEL, ANICAP, APCA - fr"/>
    <s v="Boulet L."/>
    <x v="1"/>
    <m/>
    <s v="CRA-W"/>
    <m/>
  </r>
  <r>
    <n v="878"/>
    <x v="0"/>
    <x v="0"/>
    <x v="561"/>
    <s v="Engrais durables et multifonctionnels pour l'approvisionnement en phosphore et en fer des plantes s'intégrant dans le processus de production existant."/>
    <s v="SUSFERT"/>
    <s v="Développe des engrais multifonctionnels plus durables pour l'approvisionnement en phosphore et en fer"/>
    <s v="Projet"/>
    <s v="https://ec.europa.eu/eip/agriculture/en/find-connect/projects/susfert-sustainable-multifunctional-fertilisers"/>
    <n v="2018"/>
    <n v="5"/>
    <s v="Webb S."/>
    <s v="Groupe RTDS"/>
    <s v="webb@rtds-group.com"/>
    <s v="Groupe RTDS, ABITEP Gmbh, ACIES BIO, AGRANA STARCH, AGRANA RESEARCH &amp; INNOVATION CENTER, AIT, Uneversity of Natural Ressources and Life Sciences - Vienna, ROULLIER, RTDS Group, Sappi, Timac AGRO, University of Antwerp"/>
    <s v="Miljkovic N."/>
    <x v="0"/>
    <m/>
    <s v="EU"/>
    <m/>
  </r>
  <r>
    <n v="879"/>
    <x v="15"/>
    <x v="44"/>
    <x v="227"/>
    <s v="PESTEAUX-RW"/>
    <s v="PESTEAUX"/>
    <s v="Développer un OAD pour la gestion du risque de transfert des PPPs d'origine agricole vers les ressources en eau"/>
    <s v="Projet"/>
    <s v="https://www.cra.wallonie.be/fr/pesteaux-rw"/>
    <n v="2018"/>
    <n v="3"/>
    <s v="Weickmans B."/>
    <s v="CRA-W"/>
    <s v="b.weickmans@cra.wallonie.be"/>
    <s v="CRA-W"/>
    <s v="Curnel Y., Rousseau G., Hucorne P., Sohy V., Maugnard A."/>
    <x v="4"/>
    <m/>
    <s v="CRA-W"/>
    <m/>
  </r>
  <r>
    <n v="880"/>
    <x v="6"/>
    <x v="242"/>
    <x v="562"/>
    <s v="PLASMASEED"/>
    <s v="PLASMASEED"/>
    <s v="Développement d’un procédé innovant de traitement des semences par torche plasma à pression atmosphérique"/>
    <s v="Projet"/>
    <s v="https://www.parlement-wallonie.be/pwpages?p=interp-questions-voir&amp;type=28&amp;iddoc=101351"/>
    <n v="2020"/>
    <n v="3"/>
    <m/>
    <m/>
    <m/>
    <s v="Ionics, CARAH ASBL, Condorcet, Materia Nova"/>
    <m/>
    <x v="21"/>
    <s v="céréales"/>
    <s v="Parlement de Wallonie"/>
    <m/>
  </r>
  <r>
    <n v="881"/>
    <x v="1"/>
    <x v="166"/>
    <x v="563"/>
    <s v="Phytotoxicity of Essential Oils: Opportunities and Constraints for the Development of biopesticide. A Review"/>
    <m/>
    <m/>
    <s v="Articles"/>
    <s v="https://www.cra.wallonie.be/fr/phytotoxicity-of-essential-oils-opportunities-and-constraints-for-the-development-of-biopesticide-a-review"/>
    <n v="2020"/>
    <n v="1"/>
    <s v="Werrie PY."/>
    <s v="CRA-W"/>
    <m/>
    <s v="CRA-W"/>
    <s v="Durenne B., Delaplace P., Fauconnier M. L."/>
    <x v="1"/>
    <m/>
    <s v="CRA-W"/>
    <m/>
  </r>
  <r>
    <n v="882"/>
    <x v="13"/>
    <x v="58"/>
    <x v="354"/>
    <s v="De Friches Faire des jardins"/>
    <s v="DFFDJ"/>
    <s v="Amélioration de l’accès à des services abordables, durables et de qualité, y compris les soins de santé et les services sociaux d’intérêt général"/>
    <s v="Projet"/>
    <s v="https://www.interreg-fwvl.eu/fr/dffdj"/>
    <n v="2018"/>
    <n v="2"/>
    <s v="Wolf P."/>
    <s v="Espace Temps Maison de Santé"/>
    <m/>
    <s v="Espace Temps Maison de Santé"/>
    <m/>
    <x v="48"/>
    <m/>
    <s v="EU"/>
    <m/>
  </r>
  <r>
    <n v="883"/>
    <x v="3"/>
    <x v="43"/>
    <x v="564"/>
    <s v="Protect'eau"/>
    <s v="Protect'eau"/>
    <s v="conseils techniques personnalisés et encadrement administratif pour respecter les dispositions du Programme de Gestion Durable de l'Azote (PGDA) et la réglementation relative aux produits phytopharmaceutiques visant à réduire les risques de contamination de nos ressources en eau. "/>
    <s v="ASBL"/>
    <s v="https://protecteau.be/fr"/>
    <n v="2017"/>
    <s v="-"/>
    <s v="Wouez D."/>
    <s v="PROTECT'eau asbl"/>
    <s v="dimitri.wouez@protecteau.be"/>
    <s v="PROTECT'eau asbl"/>
    <s v="UCL, Ulg-Gembloux Agro-Bio Tech, CRA-W"/>
    <x v="3"/>
    <s v="-"/>
    <s v="Protect'eau"/>
    <m/>
  </r>
  <r>
    <n v="884"/>
    <x v="21"/>
    <x v="11"/>
    <x v="457"/>
    <s v="Overview of existing and new data reviewed by WHOPES for evaluation of PBO nets."/>
    <m/>
    <m/>
    <s v="Actes de colloques"/>
    <s v="https://www.cra.wallonie.be/fr/overview-of-existing-and-new-data-reviewed-by-whopes-for-evaluation-of-pbo-nets-2017"/>
    <n v="2017"/>
    <n v="1"/>
    <s v="Yadav R."/>
    <s v="CRA-W"/>
    <m/>
    <s v="CRA-W"/>
    <s v="Pigeon O."/>
    <x v="1"/>
    <m/>
    <s v="CRA-W"/>
    <m/>
  </r>
  <r>
    <n v="885"/>
    <x v="2"/>
    <x v="21"/>
    <x v="565"/>
    <s v="Contributions of cuticle permeability and enzyme detoxification to pyrethroid resistance in the major malaria vector Anopheles gambiae"/>
    <m/>
    <m/>
    <s v="Articles"/>
    <s v="https://www.cra.wallonie.be/fr/contributions-of-cuticle-permeability-and-enzyme-detoxification-to-pyrethroid-resistance-in-the-major-malaria-vector-anopheles-gambiae-2017"/>
    <n v="2017"/>
    <n v="1"/>
    <s v="Yahouedo G."/>
    <s v="CRA-W"/>
    <m/>
    <s v="CRA-W"/>
    <s v="Chandre F., Rossignol M., Ginibre C., Balabanidou V., Garcia Albeniz Mendez N., Pigeon O., Vontas J., Cornelie S."/>
    <x v="1"/>
    <m/>
    <s v="CRA-W"/>
    <m/>
  </r>
  <r>
    <n v="886"/>
    <x v="2"/>
    <x v="21"/>
    <x v="566"/>
    <s v="Salinity Improves Zinc Resistance in Kosteletzkya pentacarpos in Relation to a Modification in Mucilage and Polysaccharides Composition"/>
    <m/>
    <m/>
    <s v="Articles"/>
    <s v="https://www.cra.wallonie.be/en/salinity-improves-zinc-resistance-in-kosteletzkya-pentacarpos-in-relation-to-a-modification-in-mucilage-and-polysaccharides-composition-2020"/>
    <n v="2020"/>
    <n v="1"/>
    <s v="Zhou M-X."/>
    <s v="CRA-W"/>
    <m/>
    <s v="CRA-W"/>
    <s v="Classen C., Agneessens R., Godin B., Lutts S."/>
    <x v="1"/>
    <s v="Kosteletzkya pentacarpos"/>
    <s v="CRA-W"/>
    <s v="doi.org/10.1007/s41742-020-00258-1"/>
  </r>
  <r>
    <n v="887"/>
    <x v="20"/>
    <x v="80"/>
    <x v="114"/>
    <m/>
    <m/>
    <m/>
    <m/>
    <m/>
    <m/>
    <m/>
    <m/>
    <m/>
    <m/>
    <m/>
    <m/>
    <x v="1"/>
    <m/>
    <m/>
    <m/>
  </r>
  <r>
    <n v="888"/>
    <x v="20"/>
    <x v="80"/>
    <x v="114"/>
    <m/>
    <m/>
    <m/>
    <m/>
    <m/>
    <m/>
    <m/>
    <m/>
    <m/>
    <m/>
    <m/>
    <m/>
    <x v="1"/>
    <m/>
    <m/>
    <m/>
  </r>
  <r>
    <n v="889"/>
    <x v="20"/>
    <x v="80"/>
    <x v="114"/>
    <m/>
    <m/>
    <m/>
    <m/>
    <m/>
    <m/>
    <m/>
    <m/>
    <m/>
    <m/>
    <m/>
    <m/>
    <x v="1"/>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
  <r>
    <n v="1"/>
    <x v="0"/>
    <x v="0"/>
    <s v="gestion des sols, production agricole, protection des cultures, technique agricole"/>
    <s v="Mise en place d’une expérimentation système centrée sur les grandes cultures en agriculture biologique"/>
    <m/>
    <s v="Mettre en place des essais; Système autonome pour limiter les apports exogènes d'azote et de phosphore et système ABC (Agriculture Biologique de Conservation) pour limiter les apports d'intrants exogène"/>
    <s v="Projet"/>
    <s v="https://www.cra.wallonie.be/fr/la-recherche-en-agriculture-biologique-au-cra-w"/>
    <n v="2015"/>
    <n v="5"/>
    <s v="Abras M."/>
    <s v="CRA-W"/>
    <s v="m.abras@cra.wallonie.be"/>
    <s v="CPL Végémar, Biowallonie asbl, Université Catholique de Louvain, Gembloux Agro Bio-Tech - Université de Liège, CRA-W"/>
    <s v="-"/>
    <s v="CE - Horizon 2020"/>
    <m/>
    <s v="CRA-W"/>
    <m/>
  </r>
  <r>
    <n v="2"/>
    <x v="1"/>
    <x v="1"/>
    <s v="agroalimentaire, protection des cultures, ressource génétique"/>
    <s v="VARCERBIO"/>
    <s v="VARCERBIO"/>
    <s v="Évaluation des caractéristiques et performances des variétés de céréales en agriculture biologique"/>
    <s v="Projet"/>
    <s v="https://filagri.be/wp-content/uploads/sites/2/2019/10/CdP_Plan-de-developpement_2018_cereales_alimentaires_juillet2019.pdf"/>
    <m/>
    <m/>
    <s v="Abras M."/>
    <s v="CRA-W"/>
    <s v="m.abras@cra.wallonie.be"/>
    <s v="SoCoPro asbl"/>
    <m/>
    <m/>
    <s v="Céréales"/>
    <s v="Agriculture wallonie"/>
    <m/>
  </r>
  <r>
    <n v="3"/>
    <x v="2"/>
    <x v="2"/>
    <s v="gestion agricole, protection des cultures, technique agricole"/>
    <s v="Désherbage - Désinfection semences"/>
    <s v="Désherbage - Désinfection semences"/>
    <s v="Expérimentations sur les thématiques de la gestion des adventices et la désinfection de semences en agriculture biologique"/>
    <s v="Projet"/>
    <s v="https://filagri.be/wp-content/uploads/sites/2/2019/10/CdP_Plan-de-developpement_2018_cereales_alimentaires_juillet2019.pdf"/>
    <m/>
    <m/>
    <s v="Abras M."/>
    <s v="CRA-W"/>
    <s v="m.abras@cra.wallonie.be"/>
    <s v="SoCoPro asbl"/>
    <m/>
    <m/>
    <m/>
    <s v="Agriculture wallonie"/>
    <m/>
  </r>
  <r>
    <n v="4"/>
    <x v="2"/>
    <x v="3"/>
    <s v="production agricole, protection des cultures, sélection variétale"/>
    <s v="Variétés de céréales en agriculture biologique."/>
    <m/>
    <m/>
    <s v="Actes de colloques"/>
    <s v="https://www.cra.wallonie.be/en/varietes-de-cereales-en-agriculture-biologique-2018"/>
    <n v="2018"/>
    <n v="1"/>
    <s v="Abras M."/>
    <s v="CRA-W"/>
    <s v="m.abras@cra.wallonie.be"/>
    <m/>
    <s v="Legrand J., Stalport A., Mahieu O., Gofflot S., Sinnaeve G."/>
    <m/>
    <s v="Céréales"/>
    <s v="CRA-W"/>
    <m/>
  </r>
  <r>
    <n v="5"/>
    <x v="2"/>
    <x v="4"/>
    <s v="culture expérimentale, résistance, sélection variétale"/>
    <s v="Essai variétés robustes encadré par le CRA-W - Résultats 2019"/>
    <m/>
    <m/>
    <s v="Articles"/>
    <s v="https://www.cra.wallonie.be/fr/essai-varietes-robustes-encadre-par-le-cra-w-resultats-2019-2019"/>
    <n v="2019"/>
    <n v="1"/>
    <s v="Abras M."/>
    <s v="CRA-W"/>
    <s v="m.abras@cra.wallonie.be"/>
    <m/>
    <s v="Ben Abdallah F., Boreux M., César V., Soete A."/>
    <m/>
    <m/>
    <s v="CRA-W"/>
    <m/>
  </r>
  <r>
    <n v="6"/>
    <x v="2"/>
    <x v="4"/>
    <s v="culture expérimentale, résistance, sélection variétale"/>
    <s v="Essai variétés robustes encadré par le CRA-W - Résultats 2020"/>
    <m/>
    <m/>
    <s v="Articles"/>
    <s v="https://www.cra.wallonie.be/fr/essai-varietes-robustes-encadre-par-le-cra-w-resultats-2019-2020"/>
    <n v="2020"/>
    <n v="1"/>
    <s v="Abras M."/>
    <s v="CRA-W"/>
    <s v="m.abras@cra.wallonie.be"/>
    <s v="Carah asbl, CPL Végémar"/>
    <s v="Ben Abdallah F., Boreux M., César V., Soete A. "/>
    <m/>
    <m/>
    <s v="CRA-W"/>
    <m/>
  </r>
  <r>
    <n v="7"/>
    <x v="0"/>
    <x v="0"/>
    <s v="culture expérimentale, gestion des sols, production agricole"/>
    <s v="fertilisation des céréales en agriculture biologique - 2020"/>
    <m/>
    <m/>
    <s v="Actes de colloques"/>
    <s v="https://www.cra.wallonie.be/fr/fertilisation-des-cereales-en-agriculture-biologique-2020"/>
    <n v="2020"/>
    <n v="1"/>
    <s v="Abras M."/>
    <s v="CRA-W"/>
    <s v="m.abras@cra.wallonie.be"/>
    <s v="Carah asbl, CPL Végémar"/>
    <s v="Godden B., Legrand J., Stalport A."/>
    <m/>
    <s v="Céréales"/>
    <s v="CRA-W"/>
    <m/>
  </r>
  <r>
    <n v="8"/>
    <x v="3"/>
    <x v="5"/>
    <s v="gestion agricole, gestion durable, production agricole, suivi environnemental"/>
    <s v="Centre des Technologies Agronomiques (CTA)"/>
    <s v="CTASTREE"/>
    <s v="Approche systémique et collaborative des exploitations agricoles bio sur le site du CTA de Strée"/>
    <s v="Projet"/>
    <s v="https://www.cta-stree.be/le-centre/"/>
    <n v="1977"/>
    <m/>
    <s v="Abras M."/>
    <s v="CRA-W"/>
    <s v="m.abras@cra.wallonie.be"/>
    <s v="Carah asbl, GAL Condruses, Devenirs asbl, AWAF asbl, EPUVAL asbl, Université de Liège, Haute Ecole Charlemagne, ITCF, ValBiom asbl, Edora, Adisif, Université Catholique de Louvain"/>
    <m/>
    <m/>
    <m/>
    <s v="Agriculture wallonie"/>
    <m/>
  </r>
  <r>
    <n v="9"/>
    <x v="1"/>
    <x v="6"/>
    <s v="bioagresseur, biocontrôle, bioinformatique, écoagriculture, territoire transfrontalier"/>
    <s v="Nouvelles molécules biosourcées et multifonctionnelles pour le contrôle des agents phytopathogènes des cultures de la région transfrontalière - Projet SMARTBIOCONTROL"/>
    <s v="BioScreen"/>
    <s v="Nouvelle molécules biosourcées et multifonctionnelles pour le biocontrôle des agent phtypathogènes des cultures de la région transfrontalière"/>
    <s v="Projet"/>
    <s v="http://www.smartbiocontrol.eu/fr/projet-bioscreen/"/>
    <n v="2016"/>
    <n v="4"/>
    <s v="Ait Barka E."/>
    <s v="Université de Reims Champagne Ardenne"/>
    <s v="ea.barka@univ-reims.fr"/>
    <s v="Université Littoral Côte d'Opale, Université d'Artois, Université de Gent, Université Catholique de Louvain, Institut supérieur d'agriculture de Lille, Université de Lille, Materia Nova, Gembloux Agro Bio-Tech - Université de Liège"/>
    <s v="Calonne M., Declerq S., Leclère V., Randoux B., Desprez S., Jacques P., Martin P., Höfte M., Trapet P., Siah A."/>
    <s v="CE - FEDER - INTERREG, Wallonie, Province de West-vlaanderen, Province de Flandre Oriental, Région Hauts-de-France, Grand Est"/>
    <m/>
    <s v="EU"/>
    <m/>
  </r>
  <r>
    <n v="10"/>
    <x v="2"/>
    <x v="7"/>
    <s v="culture expérimentale, protection des cultures, résistance"/>
    <s v="Impact of Rhizophagus irregularis MUCL 41833 on disease symptoms caused by Phytophthora infestans in potato grown under field conditions"/>
    <m/>
    <s v="Alternatives approaches to control Phytophthora infestans ( to use of BioControl agents AMF, …)"/>
    <s v="Articles"/>
    <s v="https://www.cra.wallonie.be/fr/impact-of-rhizophagus-irregularis-mucl-41833-on-disease-symptoms-caused-by-phytophthora-infestans-in-potato-grown-under-field-conditions-2018"/>
    <n v="2018"/>
    <n v="1"/>
    <s v="Alaux P."/>
    <s v="CRA-W"/>
    <m/>
    <s v="CRA-W"/>
    <s v="César V."/>
    <m/>
    <s v="Pomme de terre"/>
    <s v="CRA-W"/>
    <m/>
  </r>
  <r>
    <n v="11"/>
    <x v="2"/>
    <x v="8"/>
    <s v="analyse physico-chimique, protection des cultures, technique agricole"/>
    <s v="Comparison of different techniques for inoculation of &quot; Candidatus Phytoplasmad mali&quot; on apple and periwinkle in biological indexing procedure."/>
    <s v="https://orbi.uliege.be/bitstream/2268/36853/1/N%c2%b0362-%20aldaghi%202007.pdf"/>
    <s v="les comparaisons entre 4 techniques de greffe sur des plants de pommiers et de pervenche pour l'inoculation de &quot;Ca P. mali&quot; et sa détection par Les indexations biologiques"/>
    <s v="Articles"/>
    <s v="https://www.cra.wallonie.be/fr/comparison-of-different-techniques-for-inoculation-of-candidatus-phytoplasmad-mali-on-apple-and-periwinkle-in-biological-indexing-procedure-2007"/>
    <n v="2007"/>
    <n v="1"/>
    <s v="Aldaghi M."/>
    <s v="CRA-W"/>
    <m/>
    <s v="CRA-W"/>
    <s v="Massart S., Roussel S., Steyer S., Lateur M., Jijakli M."/>
    <m/>
    <s v="Pommiers et pervenche"/>
    <s v="CRA-W"/>
    <m/>
  </r>
  <r>
    <n v="12"/>
    <x v="2"/>
    <x v="8"/>
    <s v="analyse physico-chimique, protection des cultures, technique agricole"/>
    <s v="Comparison of different techniques for inoculation of &quot;Candidatus Phytoplasma mali&quot; on apple and periwinkle in biological indexing procedure"/>
    <m/>
    <s v="https://pubmed.ncbi.nlm.nih.gov/18396810/"/>
    <s v="Actes de colloques"/>
    <s v="https://www.cra.wallonie.be/fr/comparison-of-different-techniques-for-inoculation-of-candidatus-phytoplasma-mali-on-apple-and-periwinkle-in-biological-indexing-procedure-2007"/>
    <n v="2007"/>
    <n v="1"/>
    <s v="Aldaghi M."/>
    <s v="CRA-W"/>
    <m/>
    <s v="CRA-W"/>
    <s v="Massart S., Roussel S., Steyer S., Lateur M., Jijakli M."/>
    <m/>
    <s v="Pommiers et pervenche"/>
    <s v="CRA-W"/>
    <m/>
  </r>
  <r>
    <n v="13"/>
    <x v="2"/>
    <x v="9"/>
    <s v="culture, culture expérimentale, protection des cultures, technique agricole"/>
    <s v="Study on some grafting techniques for their capability in rapid and efficient transmission of Apple proliferation disease on host plants"/>
    <m/>
    <s v="https://www.researchgate.net/publication/237464962_Study_on_diverse_grafting_techniques_for_their_capability_in_rapid_and_efficient_transmission_of_apple_proliferation_disease_to_different_host_plants"/>
    <s v="Articles"/>
    <s v="https://www.cra.wallonie.be/fr/study-on-some-grafting-techniques-for-their-capability-in-rapid-and-efficient-transmission-of-apple-proliferation-disease-on-host-plants-2007"/>
    <n v="2007"/>
    <n v="1"/>
    <s v="Aldaghi M."/>
    <s v="CRA-W"/>
    <m/>
    <s v="CRA-W"/>
    <s v="Massart S., Steyer S., Lateur M., Jijakli M."/>
    <m/>
    <s v="Pommiers"/>
    <s v="CRA-W"/>
    <m/>
  </r>
  <r>
    <n v="14"/>
    <x v="3"/>
    <x v="5"/>
    <s v="gestion des ressources, gestion durable, suivi environnemental, valorisation"/>
    <s v="Oeuvrons pour des espaces verts sains, conçus et gérés dans le respect de l'environnement et de la nature"/>
    <s v="Adalia"/>
    <s v="Sensibiliser professionnels et particuliers, enfants comme adultes, à la nécessité et aux enjeux d’une gestion écologique des espaces verts, Informer, conseiller et former sur les méthodes respectueuses de la nature et de la santé, Animer des réseaux, valoriser et accompagner les initiatives de conception et d’entretien d’espaces verts à impact positif sur l’environnement"/>
    <s v="ASBL"/>
    <s v="https://www.adalia.be/"/>
    <n v="2001"/>
    <s v="-"/>
    <s v="André M."/>
    <s v="Adalia asbl"/>
    <s v="marie@adalia.be"/>
    <s v="Adalia asbl"/>
    <s v="Collège des producteurs, Contrat Rivière de Wallonie, Comité Régional PHYTO, Ecowal, Fédération Wallone Horticole, Fondation Rurale de Wallonie, Institut Eco-Conseil, Inter-Environnement Wallonie, Natagora, Nord Nature Chico Mendes, Par cet Jardins de Walloie, Parc naturels de Wallonie, Plante et Cité, PreventAgri, Programme Wallon de Réduction des pesticide, PROTECT'eau, Union de Villes et Communes de Wallonie, SPW, SPGE "/>
    <s v="Wallonie - SPGE"/>
    <s v="Espaces verts"/>
    <s v="Adalia"/>
    <m/>
  </r>
  <r>
    <n v="15"/>
    <x v="4"/>
    <x v="10"/>
    <s v="biocontrôle, protection des cultures, sensibilité"/>
    <s v="ViroBett"/>
    <s v="ViroBett"/>
    <s v="Comprendre la dynamique de propagation des virus de la jaunisse de la betterave sucrière pour améliorer la stragtégie de lutte intégrée"/>
    <s v="Projet"/>
    <s v="https://www.mr.be/agriculture-le-gouvernement-renforce-la-recherche-afin-de-deployer-plusieurs-filieres-alimentaires/"/>
    <n v="2022"/>
    <m/>
    <s v="Antoons K."/>
    <s v="Irbab asbl"/>
    <s v="k.antoons@irbab.be"/>
    <m/>
    <s v="Dufrane C."/>
    <m/>
    <m/>
    <s v="Irbab asbl"/>
    <m/>
  </r>
  <r>
    <n v="16"/>
    <x v="5"/>
    <x v="11"/>
    <s v="pesticide"/>
    <s v="Alpha-cypermethrin + Chlorfenapyr. Full scale collaborative trial for the determination of Alpha-cypermethrin and Chlorfenapyr in Technical material (TC) and Long Lasting Insecticidal Net (LN)"/>
    <m/>
    <m/>
    <s v="Actes de colloques"/>
    <s v="https://www.cra.wallonie.be/fr/alpha-cypermethrin-chlorfenapyr-full-scale-collaborative-trial-for-the-determination-of-alpha-cypermethrin-and-chlorfenapyr-in-technical-material-tc-and-long-lasting-insecticidal-net-ln-2019"/>
    <n v="2019"/>
    <n v="1"/>
    <s v="Baes M."/>
    <s v="CRA-W"/>
    <s v="m.baes@cra.wallonie.be"/>
    <s v="CRA-W"/>
    <s v="Pigeon O. "/>
    <m/>
    <m/>
    <s v="CRA-W"/>
    <m/>
  </r>
  <r>
    <n v="17"/>
    <x v="5"/>
    <x v="12"/>
    <s v="analyse physico-chimique, pesticide, technique agricole"/>
    <s v="Laboratoire Contrôle qualité des biocides "/>
    <s v="BIOCIDES-QC"/>
    <s v="Caractérisation physico-chimique et contrôle qualité des biocides"/>
    <s v="Projet"/>
    <s v="https://www.cra.wallonie.be/fr/laboratoire-controle-qualite-des-biocides"/>
    <n v="2020"/>
    <s v="pérenne"/>
    <s v="Baes M."/>
    <s v="CRA-W"/>
    <s v="m.baes@cra.wallonie.be"/>
    <s v="CRA-W"/>
    <s v="Pigeon O., Lagasse de Locht D., goffin I"/>
    <m/>
    <m/>
    <s v="CRA-W"/>
    <m/>
  </r>
  <r>
    <n v="18"/>
    <x v="6"/>
    <x v="13"/>
    <s v="agrochimie, biostatistique, qualité nutritionnelle, spectroscopie"/>
    <s v="CHEMOSPEC"/>
    <s v="CHEMOSPEC-U15"/>
    <s v="the development of new chemometric methods and algorithms for spectroscopic and chromatographic data"/>
    <s v="Projet"/>
    <s v="https://www.cra.wallonie.be/en/chemospec-u15"/>
    <n v="2013"/>
    <n v="1"/>
    <s v="Baeten V."/>
    <s v="CRA-W"/>
    <s v="v.baeten@cra.wallonie.be"/>
    <s v="CRA-W"/>
    <s v="Dardenne P., Fernandez Pierna J. A., Kayoka Mukendi N., Vincke D., Joissains M."/>
    <s v="Wallonie - CRA-W"/>
    <m/>
    <s v="CRA-W"/>
    <m/>
  </r>
  <r>
    <n v="19"/>
    <x v="7"/>
    <x v="14"/>
    <s v="agrochimie, bioinformatique, spectroscopie"/>
    <s v="IR-U12"/>
    <s v="IR-U12"/>
    <s v="Construire des bases de données et des équations de calibrage"/>
    <s v="Projet"/>
    <s v="https://www.cra.wallonie.be/fr/ir-u12"/>
    <n v="2013"/>
    <n v="1"/>
    <s v="Baeten V."/>
    <s v="CRA-W"/>
    <s v="v.baeten@cra.wallonie.be"/>
    <s v="Gembloux Agro Bio-Tech - Université de Liège, CRA-W"/>
    <s v="Fernandez Pierna J. A., Lecler B., Sinnaeve G., Vermeulen P., Decruyenaere V., Crasset N., Mauro S., Minet O., Brichard S."/>
    <s v="Wallonie - CRA-W"/>
    <m/>
    <s v="CRA-W"/>
    <m/>
  </r>
  <r>
    <n v="20"/>
    <x v="6"/>
    <x v="13"/>
    <s v="spectroscopie, télédétection spatiale"/>
    <s v="projet TERA4ALL"/>
    <s v="TERA4ALL"/>
    <s v="Promouvoir les technologies THz auprès des industries et développer des techniques d'imagerie et de spectroscopie innovantes"/>
    <s v="Projet - Articles"/>
    <s v="https://www.csl.uliege.be/cms/c_10370033/en/csl-tera4all"/>
    <n v="2015"/>
    <n v="5"/>
    <s v="Baeten V."/>
    <s v="CRA-W"/>
    <s v="v.baeten@cra.wallonie.be"/>
    <s v="Multitel asbl, CRA-W, Université Catholique de Louvain, Université de Liège, Centre Spatial de Liège"/>
    <s v="-"/>
    <s v="CE - FEDER, Wallonie"/>
    <m/>
    <s v="CRA-W"/>
    <m/>
  </r>
  <r>
    <n v="21"/>
    <x v="8"/>
    <x v="13"/>
    <s v="biocontrôle, santé humaine, sécurité alimentaire"/>
    <s v="Projet FoodIntegrity"/>
    <s v="FoodIntegrity"/>
    <s v="Inventaire d’outils et de moyens pour détecter les fraudes et assurer l'intégrité de la chaîne alimentaire"/>
    <s v="Projet - Articles"/>
    <s v="https://secure.fera.defra.gov.uk/foodintegrity/index.cfm?sectionid=21"/>
    <n v="2014"/>
    <n v="5"/>
    <s v="Baeten V."/>
    <s v="CRA-W"/>
    <s v="v.baeten@cra.wallonie.be"/>
    <s v="FERA, FAO, JRC-EC, CRA-W"/>
    <s v="Brereton P., Fernandez Pierna J. A., Lecler B., Vermeulen P., Kayoka Mukendi N., Arnould Q., Brichard S."/>
    <s v="CE"/>
    <m/>
    <s v="CRA-W"/>
    <m/>
  </r>
  <r>
    <n v="22"/>
    <x v="6"/>
    <x v="15"/>
    <s v="biocontrôle, bioinformatique, culture, qualité nutritionnelle, télédétection spatiale"/>
    <s v="PhotonFruit"/>
    <s v="PhotonFruit"/>
    <s v="Emergent Spectroscopic Techniques for the Quality Control and Traceability of Fruits and Fruits Based Products, extension to other agro-food products."/>
    <s v="Projet - Articles"/>
    <s v="https://www.cra.wallonie.be/en/photonfruit"/>
    <n v="2014"/>
    <n v="5"/>
    <s v="Baeten V."/>
    <s v="CRA-W"/>
    <s v="v.baeten@cra.wallonie.be"/>
    <s v="CRA-W, Université Catholique de Louvain, UNICAMP, UFPA, UFPE"/>
    <s v="Pasquini C., Rohwedder Jarbas J. R., Raimundo Júnior I. M., Rogez H., Pimentel Avelar M. F., Dardenne P., Baeren V., Fernandez Pierna J. A., Larondelle Y., Leyssens T."/>
    <s v="Fédération Wallonie-Bruxelles - WBI - CAPES"/>
    <m/>
    <s v="CRA-W"/>
    <m/>
  </r>
  <r>
    <n v="23"/>
    <x v="6"/>
    <x v="13"/>
    <s v="agrochimie, qualité nutritionnelle, spectroscopie"/>
    <s v="CRA-W expertise promoted through the IAEA"/>
    <m/>
    <m/>
    <s v="Articles"/>
    <s v="https://www.cra.wallonie.be/en/cra-w-expertise-promoted-through-the-iaea"/>
    <n v="2019"/>
    <n v="1"/>
    <s v="Baeten V."/>
    <s v="CRA-W"/>
    <s v="v.baeten@cra.wallonie.be"/>
    <s v="CRA-W"/>
    <s v="-"/>
    <m/>
    <m/>
    <s v="CRA-W"/>
    <m/>
  </r>
  <r>
    <n v="24"/>
    <x v="6"/>
    <x v="16"/>
    <s v="biocontrôle, spectroscopie"/>
    <s v="L'innovation technologique au service de la qualité et de l'authentification des productions agricoles et alimentaires"/>
    <m/>
    <s v="Déterminer des paramètres clés à suivre pour un contrôle de qualité au plus près des produits"/>
    <s v="Articles"/>
    <s v="https://www.cra.wallonie.be/en/linnovation-technologique-au-service-de-la-qualite-et-de-lauthentification-des-productions-agricoles-et-alimentaires-2018"/>
    <n v="2018"/>
    <n v="1"/>
    <s v="Baeten V."/>
    <s v="CRA-W"/>
    <s v="v.baeten@cra.wallonie.be"/>
    <s v="CRA-W"/>
    <s v="-"/>
    <m/>
    <m/>
    <s v="CRA-W"/>
    <m/>
  </r>
  <r>
    <n v="25"/>
    <x v="6"/>
    <x v="17"/>
    <s v="qualité nutritionnelle, spectroscopie"/>
    <s v="Performance comparison of bench-top, hyperspectral imaging and pocket near infrared spectrometers : the example of protein quantification in wheat flour"/>
    <m/>
    <m/>
    <s v="Articles"/>
    <s v="https://www.cra.wallonie.be/en/performance-comparison-of-bench-top-hyperspectral-imaging-and-pocket-near-infrared-spectrometers-the-example-of-protein-quantification-in-wheat-flour-2019"/>
    <n v="2019"/>
    <n v="1"/>
    <s v="Baeten V."/>
    <s v="CRA-W"/>
    <s v="v.baeten@cra.wallonie.be"/>
    <s v="CRA-W"/>
    <s v="Fernandez Pierna J. A., Vermeulen P., Lecler B., Minet O., Zio D., Dardenne P."/>
    <m/>
    <s v="Céréales"/>
    <s v="CRA-W"/>
    <s v="https://doi.org/10.1255/nir2017.151"/>
  </r>
  <r>
    <n v="26"/>
    <x v="9"/>
    <x v="18"/>
    <s v="auxiliaire des cultures, gestion durable, gestion des ressources, indicateur, suivi environnemental"/>
    <s v="pan-european assessment, monitoring, and mitigation of stressors on the health of bees"/>
    <s v="PoshBee"/>
    <s v="Garantir la santé durable des abeilles et de leurs services de pollinisation en Europe"/>
    <s v="Projet"/>
    <s v="https://cordis.europa.eu/project/id/773921/fr"/>
    <n v="2018"/>
    <n v="5"/>
    <s v="Barraud A."/>
    <s v="Université de Mons"/>
    <s v="alexandre.barraud@umons.ac.be"/>
    <s v="BIOBEST Groupe NV, Université de Mons, Pensoft Publishers - Bu, Université AARHUS - Dk, EESTI Maaulikool-Ee, EESTI POLLUMAJANDUS -KAUBANDUSKODA - Ee, EESTI KUTSELISTE MESINIKE UHING - Ee, Aneses - Fr, Plateforme Biopark d'Archamps, CNRS - Fr, INRAE - Fr, Université de Bordeaux"/>
    <s v="Zambra E., Martinet B., P-L. Zerck P-L., Gerard M., Evrard D., Brasero N., Evrard D., Vanderplanck M., Nadarajah S., Michez D."/>
    <s v="CE - Horizon 2020"/>
    <m/>
    <s v="Elsevier"/>
    <s v="Subvention: 773921 "/>
  </r>
  <r>
    <n v="27"/>
    <x v="2"/>
    <x v="19"/>
    <s v="cultivar, culture, protection des cultures, ressource génétique"/>
    <s v="Candidate defense genes as predictors of partial resistance in ‘Président Roulin’ against apple scab caused by Venturia inaequalis"/>
    <m/>
    <s v="Améliorer la compréhension de la résistance partielle à la tavelure du pommie afin de développer des marqueurs moléculaires fonctionnels pour la sélection de nouveaux cultivar"/>
    <s v="Articles"/>
    <s v="https://www.cra.wallonie.be/fr/candidate-defense-genes-as-predictors-of-partial-resistance-in-president-roulin-against-apple-scab-caused-by-venturia-inaequalis-2015"/>
    <n v="2015"/>
    <n v="1"/>
    <s v="Bastiaanse H."/>
    <s v="CRA-W"/>
    <m/>
    <s v="CRA-W"/>
    <s v="Muhovski Y., Mingeot D., Lateur M."/>
    <m/>
    <s v="Pommiers"/>
    <s v="CRA-W"/>
    <m/>
  </r>
  <r>
    <n v="28"/>
    <x v="2"/>
    <x v="20"/>
    <s v="cultivar, culture, protection des cultures, résistance, ressource génétique"/>
    <s v="cDNA-AFLP Analysis of Differentially Expressed Transcripts in Partially Resistant Apple Cultivar Leaves Infected by Venturia inaequalis"/>
    <m/>
    <s v="Investigate the molecular and biochemical mechanisms involved in the partial resistance against Venturia inaequalis of an old Belgian apple cultivar 'Président Roulin'."/>
    <s v="Livres / Manuels"/>
    <s v="https://www.cra.wallonie.be/fr/cdna-aflp-analysis-of-differentially-expressed-transcripts-in-partially-resistant-apple-cultivar-leaves-infected-by-venturia-inaequalis-2013"/>
    <n v="2013"/>
    <n v="1"/>
    <s v="Bastiaanse H."/>
    <s v="CRA-W"/>
    <m/>
    <s v="CRA-W"/>
    <s v="Pissard A., Mingeot D., Muhovski Y., Jacquemin J-M., Lepoivre P., Lateur M."/>
    <m/>
    <s v="Pommiers"/>
    <s v="CRA-W"/>
    <m/>
  </r>
  <r>
    <n v="29"/>
    <x v="2"/>
    <x v="21"/>
    <s v="cultivar, culture, protection des cultures, résistance, ressource génétique"/>
    <s v="Gene expression profiling by cDNA-AFLP reveals potential candidate genes for partial resistance of ‘Président Roulin’ against Venturia inaequalis"/>
    <m/>
    <m/>
    <s v="Articles"/>
    <s v="https://www.cra.wallonie.be/fr/gene-expression-profiling-by-cdna-aflp-reveals-potential-candidate-genes-for-partial-resistance-of-president-roulin-against-venturia-inaequalis-2014"/>
    <n v="2014"/>
    <n v="1"/>
    <s v="Bastiaanse H."/>
    <s v="CRA-W"/>
    <m/>
    <s v="CRA-W"/>
    <s v="Muhovski Y., Parisi O., Paris R., Mingeot D., Lateur M."/>
    <m/>
    <m/>
    <s v="CRA-W"/>
    <m/>
  </r>
  <r>
    <n v="30"/>
    <x v="2"/>
    <x v="8"/>
    <s v="culture expérimentale, impact, lutte, protection des cultures"/>
    <s v="Protection intégrée des semis_x000a_et des jeunes emblavures - Livre Blanc Céréales 2020"/>
    <m/>
    <s v="Luttre contre la maladie par : agriculture conventionnelle, Agriculture biologique"/>
    <s v="Rapports"/>
    <s v="https://www.livre-blanc-cereales.be/wp-content/uploads/2020/09/3-LBsept20-Protection-des-semis-Focus-sur-la-carie.pdf"/>
    <n v="2020"/>
    <n v="1"/>
    <s v="Bataille C."/>
    <s v="CRA-W"/>
    <m/>
    <s v="CRA-W"/>
    <s v="De Proft M., François Henriet"/>
    <s v="Wallonie - CRA-W"/>
    <s v="Céréales"/>
    <s v="Livre Blanc 2020"/>
    <m/>
  </r>
  <r>
    <n v="31"/>
    <x v="2"/>
    <x v="19"/>
    <s v="cultivar, culture, protection des cultures"/>
    <s v="Disease resistance in old fruit tree cultivar: evaluation and commercial value"/>
    <m/>
    <s v="Screening de variétés pour resistance "/>
    <s v="Articles"/>
    <s v="https://www.cra.wallonie.be/fr/disease-resistance-in-old-fruit-tree-cultivar-evaluation-and-commercial-value-1987"/>
    <n v="1987"/>
    <n v="1"/>
    <s v="Bauvin J."/>
    <s v="CRA-W"/>
    <m/>
    <s v="CRA-W"/>
    <s v="Lateur M., Populer C."/>
    <m/>
    <s v="Pommiers, poiriers et Prunier"/>
    <s v="CRA-W"/>
    <m/>
  </r>
  <r>
    <n v="32"/>
    <x v="6"/>
    <x v="13"/>
    <s v="télédétection spatiale"/>
    <s v="Acquisition de données d’observation de la Terre en support à la recherche scientifique"/>
    <s v="BELAIR"/>
    <s v="Renforcer les collaborations et d’améliorer l’intégration de données d’observation de la Terre dans les modèles existants ou en développements"/>
    <s v="Projet"/>
    <s v="https://www.issep.be/wp-content/uploads/Projet-BELAIR.pdf"/>
    <n v="2017"/>
    <n v="2"/>
    <s v="Beaumont B."/>
    <s v="ISSeP"/>
    <s v="b.beaumont@issep.be"/>
    <s v="ISSeP, Université Catholique de Louvain, Gembloux Agro Bio-Tech - Université de Liège, Institut d'Aéronomie Spatiale de Belgique, VITO, Katholieke Universiteit Leuven, Université Libre de Bruxelles, CSL, Hasselt University"/>
    <m/>
    <s v="Etat Fédéral - SPP Politique scientifique"/>
    <m/>
    <s v="ISSep"/>
    <m/>
  </r>
  <r>
    <n v="33"/>
    <x v="10"/>
    <x v="22"/>
    <s v="bioinformatique, impact, suivi environnemental, valorisation"/>
    <s v="Valorisation d’Outils d’aide à la décision en Agriculture et en Environnement dans le plan numérique 4.0 de la Wallonie"/>
    <s v="OpEnAgro 4.0"/>
    <s v="Valorisation d’Outils d’aide à la décision en Agriculture et en Environnement dans le plan numérique 4.0 de la Wallonie"/>
    <s v="Projet"/>
    <s v="https://www.issep.be/wp-content/uploads/Projet-OpenAgro.pdf"/>
    <n v="2017"/>
    <n v="2"/>
    <s v="Beaumont B."/>
    <s v="ISSeP"/>
    <s v="b.beaumont@issep.be"/>
    <s v=" ISSeP, CRA-W, PICARRE, CRIDS - Université de Namur"/>
    <s v="Vincke D., Gérard G., Hallot E., Daguerre I., Caldana M., Knockaert M., Michaux B."/>
    <s v="Wallonie - CRA-W, Wallonie - ISSeP"/>
    <m/>
    <s v="ISSep"/>
    <m/>
  </r>
  <r>
    <n v="34"/>
    <x v="11"/>
    <x v="23"/>
    <s v="pollution chimique, réduction"/>
    <s v="Prospection des Emissions des Moteurs automobiles Sur les routes WALLonnes"/>
    <s v="PEMSWALL "/>
    <s v="Contrôler le respects des normes d’émission par les constructeurs automobiles"/>
    <s v="Projet"/>
    <s v="https://www.issep.be/wp-content/uploads/Projet-PEMSWALL.pdf"/>
    <m/>
    <n v="2"/>
    <s v="Beaumont B."/>
    <s v="ISSeP"/>
    <s v="b.beaumont@issep.be"/>
    <s v="Université Libre de Bruxelles, IMOB, TNO, GOCA, CAMPUS, Francorchamps, Airparif, JRC-EC"/>
    <m/>
    <s v="Fonds Moerman"/>
    <m/>
    <s v="ISSep"/>
    <m/>
  </r>
  <r>
    <n v="35"/>
    <x v="6"/>
    <x v="24"/>
    <s v="gestion des déchets, suivi environnemental, télédétection spatiale"/>
    <s v="Outils d’aide à la décision basés sur l’observation de la Terre  pour le contrôle et la gestion de Centres d’Enfouissement Technique"/>
    <s v="CETEO"/>
    <s v="développer de nouveaux outils basés sur la télédétection utiles au contrôle et à la (post)gestion des Centres d’Enfouissement Techniques (CET) en Wallonie"/>
    <s v="Projet"/>
    <s v="https://www.issep.be/wp-content/uploads/Projet-CETEO.pdf"/>
    <n v="2019"/>
    <n v="1"/>
    <s v="Beaumont B."/>
    <s v="ISSeP"/>
    <s v="b.beaumont@issep.be"/>
    <s v="Cellule Télédétection et Géodonnées - ISSeP, Déchets et Sites A Risques, DEA, Direction des Risques Chroniques, Direction des Activités et mesures de Terrain, Centre d'Eenfouissement Technique"/>
    <m/>
    <s v="Fonds Moerman"/>
    <m/>
    <s v="ISSep"/>
    <m/>
  </r>
  <r>
    <n v="36"/>
    <x v="6"/>
    <x v="24"/>
    <s v="suivi environnemental, télédétection spatiale"/>
    <s v="Intégrer l’INTElligenceartificielle dans les outils de suivi de l’environnement WalLOn"/>
    <s v="INTELLO"/>
    <s v="Intégrer l’INTElligence artificielle dans les outils de suivi de l’environnement WalLOn"/>
    <s v="Projet"/>
    <s v="https://www.issep.be/wp-content/uploads/Projet-INTELLO.pdf"/>
    <n v="2020"/>
    <n v="3"/>
    <s v="Beaumont B."/>
    <s v="ISSeP"/>
    <s v="b.beaumont@issep.be"/>
    <s v="Cellule Télédétection et Géodonnées - ISSeP, CQA - ISSeP, CES - ISSeP, UT-Drone - ISSeP, Ecole Polytechnique Fédérale de Lausanne, Oscars s.a."/>
    <m/>
    <s v="Fonds Moerman"/>
    <m/>
    <s v="ISSep"/>
    <m/>
  </r>
  <r>
    <n v="37"/>
    <x v="6"/>
    <x v="13"/>
    <s v="télédétection spatiale"/>
    <s v="WALlonie Occupation et Utilisation du Sol"/>
    <s v="WALOUS"/>
    <s v="Concevoir une méthodologie opérationnelle et reproductible de cartographie de l’occupation du sol et de l’utilisation du sol, consolidée par l’analyse des besoins métiers et conforme avec les normes wallonnes et européennes."/>
    <s v="Projet"/>
    <s v="https://www.issep.be/wp-content/uploads/Projet-WALOUS.pdf"/>
    <n v="2018"/>
    <n v="2"/>
    <s v="Beaumont B."/>
    <s v="ISSeP"/>
    <s v="b.beaumont@issep.be"/>
    <s v="Université Catholique de Louvain, Université Libre de Bruxelles, ISSeP"/>
    <m/>
    <s v="Wallonie - SPW - DGO3, Wallonie - SPW - Département de la Géomatique"/>
    <m/>
    <s v="ISSep"/>
    <m/>
  </r>
  <r>
    <n v="38"/>
    <x v="6"/>
    <x v="25"/>
    <s v="phénotypage, protection des cultures, télédétection spatiale"/>
    <s v="Characterisation of fungal diseases on winter wheat crop using proximal and remote multispectral imaging"/>
    <m/>
    <s v="comparer l'imagerie multispectrale basée sur la télédétection et la détection proximale pour la détection des maladies. "/>
    <s v="Actes de colloques"/>
    <s v="https://www.cra.wallonie.be/en/characterisation-of-fungal-diseases-on-winter-wheat-crop-using-proximal-and-remote-multispectral-imaging-2019"/>
    <n v="2019"/>
    <n v="1"/>
    <s v="Bebronne R."/>
    <s v="CRA-W"/>
    <m/>
    <s v="CRA-W"/>
    <s v="Michez A., Leemans V., Dumont B., Vermeulen P. &amp; Mercatoris B."/>
    <m/>
    <s v="Céréales"/>
    <s v="CRA-W"/>
    <m/>
  </r>
  <r>
    <n v="39"/>
    <x v="6"/>
    <x v="26"/>
    <s v="culture expérimentale, protection des cultures, résistance, télédétection spatiale"/>
    <s v="In-field proximal sensing of septoria tritici blotch, stripe rust and brown rust in winter wheat by means of reflectance and textural features from multispectral imagery"/>
    <m/>
    <m/>
    <s v="Articles"/>
    <s v="https://www.cra.wallonie.be/en/proximal-sensing-of-septoria-tritici-blotch-stripe-rust-and-brown-rust-in-winter-wheat-by-multispectral-imagery-2020"/>
    <n v="2020"/>
    <n v="1"/>
    <s v="Bebronne R."/>
    <s v="CRA-W"/>
    <m/>
    <s v="CRA-W"/>
    <s v="Carlier A., Meurs R., Leemans V., Vermeulen P., Dumont B., Mercatoris B."/>
    <m/>
    <s v="Céréales"/>
    <s v="CRA-W"/>
    <s v="https://doi.org/10.1016/j.biosystemseng.2020.06.011"/>
  </r>
  <r>
    <n v="40"/>
    <x v="12"/>
    <x v="27"/>
    <s v="biocontrôle, protection des cultures, résistance"/>
    <s v="Service d'avertissement mildiou du CRA-W, bilan de la saison 2008"/>
    <m/>
    <m/>
    <s v="Articles"/>
    <s v="https://www.cra.wallonie.be/fr/service-davertissement-mildiou-du-cra-w-bilan-de-la-saison-2008-2008"/>
    <n v="2008"/>
    <n v="1"/>
    <s v="Bédard C."/>
    <s v="CRA-W"/>
    <m/>
    <s v="CRA-W"/>
    <s v="Rolot J., Decamps C., Labbé V., Soete A., Laguesse L."/>
    <m/>
    <s v="Pomme de terre"/>
    <s v="CRA-W"/>
    <m/>
  </r>
  <r>
    <n v="41"/>
    <x v="13"/>
    <x v="28"/>
    <s v="culture, écoagriculture, pesticide"/>
    <s v="Eco-design and Co-design: application to fruit production in Europe"/>
    <m/>
    <s v="Autosuffisance, en minimisant les apports externes et en maximisant l'utilisation des ressource naturelle; la connectivité entre les couches de végétation pour améliorer les avantages; l'adaptabilité et la réversibilité des options de gestion."/>
    <s v="Actes de colloques"/>
    <s v="https://hal.inrae.fr/hal-02755726/document"/>
    <n v="2009"/>
    <n v="1"/>
    <s v="Bellon S."/>
    <s v="CRA-W"/>
    <m/>
    <s v="CRA-W"/>
    <s v="Fauriel J., Hemptine J. L., Jamar L., Lauri P. E., Lateur M., Libourel G., Simon S."/>
    <m/>
    <m/>
    <s v="CRA-W"/>
    <m/>
  </r>
  <r>
    <n v="42"/>
    <x v="7"/>
    <x v="29"/>
    <s v="agrochimie, bioinformatique"/>
    <s v="Etude des potentialités de la fluorescence chlorophyllienne pour déterminer le statut azoté de la culture de pomme de terre"/>
    <s v="POTFLUO"/>
    <s v="Etude des potentialités de la fluorescence chlorophyllienne pour déterminer le statut azoté de la culture de pomme de terre"/>
    <s v="Projet - Articles"/>
    <s v="https://www.cra.wallonie.be/fr/potfluo"/>
    <n v="2012"/>
    <n v="6"/>
    <s v="Ben Abdallah F."/>
    <s v="CRA-W"/>
    <s v="f.benabdallah@cra.wallonie.be"/>
    <s v="CRA-W"/>
    <s v="-"/>
    <s v="Wallonie - SPW - DGO3"/>
    <m/>
    <s v="CRA-W"/>
    <m/>
  </r>
  <r>
    <n v="43"/>
    <x v="8"/>
    <x v="13"/>
    <s v="culture expérimentale, indicateur"/>
    <s v="Comparison of optical indicators for potato crop nitrogen status assessment including novel approaches based on leaf fluorescence and flavonoid content"/>
    <m/>
    <m/>
    <s v="Articles"/>
    <s v="https://www.cra.wallonie.be/fr/comparison-of-optical-indicators-for-potato-crop-nitrogen-status-assessment-including-novel-approaches-based-on-leaf-fluorescence-and-flavonoid-content-2018"/>
    <n v="2018"/>
    <n v="1"/>
    <s v="Ben Abdallah F."/>
    <s v="CRA-W"/>
    <s v="f.benabdallah@cra.wallonie.be"/>
    <s v="CRA-W"/>
    <s v="Philippe W., Goffart J."/>
    <m/>
    <s v="Pomme de terre"/>
    <s v="CRA-W"/>
    <m/>
  </r>
  <r>
    <n v="44"/>
    <x v="7"/>
    <x v="13"/>
    <s v="analyse physico-chimique, production agricole"/>
    <s v="La fluorescence chlorophyllienne associée aux composés phénoliques des feuilles pour évaluer le statut azoté de la biomasse de la pomme de terre"/>
    <m/>
    <s v="Evaluer du statut azoté en culture de pomme de terre"/>
    <s v="Thèses / Mémoires"/>
    <s v="https://www.cra.wallonie.be/fr/defense-de-these-de-madame-feriel-ben-abdallah?archive=true"/>
    <n v="2020"/>
    <n v="1"/>
    <s v="Ben Abdallah F."/>
    <s v="CRA-W"/>
    <s v="f.benabdellah@cra.wallonie.be"/>
    <s v="Gembloux Agro Bio-Tech - Université de Liège, CRA-W, Université Catholique de Louvain"/>
    <s v="Du Jarin P., Bodson B., Goffart J., Mercatoris B., Dumont B., Destain J. P., Draye X."/>
    <m/>
    <s v="Pomme de terre"/>
    <s v="CRA-W"/>
    <m/>
  </r>
  <r>
    <n v="45"/>
    <x v="6"/>
    <x v="30"/>
    <s v="protection des cultures, résistance, ressource génétique"/>
    <s v="Définition et développement d'outils permettant l'identification de génotypes associant résistance aux pathogènes &amp; efficience d'utilisation de l'azote"/>
    <m/>
    <s v="disposer d'un outil d'aide à la sélection de génotypes de pommes de terre associant résistance à P. infestans et efficience d'utilisation de l'azote"/>
    <s v="Actes de colloques"/>
    <s v="https://www.cra.wallonie.be/fr/definition-et-developpement-doutils-permettant-lidentification-de-genotypes-associant-resistance-aux-pathogenes-efficience-dutilisation-de-lazote-2019"/>
    <n v="2019"/>
    <n v="1"/>
    <s v="Ben Abdallah F."/>
    <s v="CRA-W"/>
    <s v="f.benabdallah@cra.wallonie.be"/>
    <s v="CRA-W, Université Catholique de Louvain, CER Groupe, Université de Malaga"/>
    <s v="Mauro S., Muhovski Y., Soete A., César V., Rolot J-L., Vincke D., Vermeulen P., San Martin G., Rousseau G., Vertommen D., Gillard N., Osorio Algar S."/>
    <m/>
    <m/>
    <s v="CRA-W"/>
    <m/>
  </r>
  <r>
    <n v="46"/>
    <x v="7"/>
    <x v="13"/>
    <s v="analyse physico-chimique, production agricole"/>
    <s v="Establishing the Nitrogen Dilution Curve for Potato Cultivar Bintje in Belgium"/>
    <m/>
    <m/>
    <s v="Articles"/>
    <s v="https://www.cra.wallonie.be/fr/establishing-the-nitrogen-dilution-curve-for-potato-cultivar-bintje-in-belgium-2016"/>
    <n v="2016"/>
    <n v="1"/>
    <s v="Ben Abdallah F."/>
    <s v="CRA-W"/>
    <s v="f.benabdallah@cra.wallonie.be"/>
    <s v="CRA-W"/>
    <s v="Olivier M., Goffart J., Minet O."/>
    <m/>
    <s v="Pomme de terre"/>
    <s v="CRA-W"/>
    <m/>
  </r>
  <r>
    <n v="47"/>
    <x v="7"/>
    <x v="13"/>
    <s v="analyse physico-chimique, production agricole"/>
    <s v="Utilisation de la fluorescence chlorophyllienne pour l’évaluation du statut azoté des cultures"/>
    <m/>
    <m/>
    <s v="Articles"/>
    <s v="https://www.cra.wallonie.be/fr/utilisation-de-la-fluorescence-chlorophyllienne-pour-levaluation-du-statut-azote-des-cultures-synthese-bibliographique-2016"/>
    <n v="2016"/>
    <n v="1"/>
    <s v="Ben Abdallah F."/>
    <s v="CRA-W"/>
    <s v="f.benabdallah@cra.wallonie.be"/>
    <s v="CRA-W"/>
    <s v="Philippe W., Goffart J."/>
    <m/>
    <m/>
    <s v="CRA-W"/>
    <m/>
  </r>
  <r>
    <n v="48"/>
    <x v="7"/>
    <x v="13"/>
    <s v="culture, ressource génétique, technique agricole"/>
    <s v="Molecular investigations of the somatic embryogenesis recalcitrance in the cherry (Prunus cerasus L.) rootstock CAB 6P"/>
    <m/>
    <m/>
    <s v="Articles"/>
    <s v="https://www.cra.wallonie.be/fr/molecular-investigations-of-the-somatic-embryogenesis-recalcitrance-in-the-cherry-prunus-cerasus-l-rootstock-cab-6p-2016"/>
    <n v="2016"/>
    <n v="1"/>
    <s v="Ben Mahmoud K."/>
    <s v="CRA-W"/>
    <m/>
    <s v="CRA-W"/>
    <s v="Jedidi E., Delporte F., Muhovski Y., Jemmali A., Druart P."/>
    <m/>
    <m/>
    <s v="CRA-W"/>
    <s v="doi:10.3906/biy-1604-105"/>
  </r>
  <r>
    <n v="49"/>
    <x v="7"/>
    <x v="13"/>
    <s v="culture, ressource génétique, technique agricole"/>
    <s v="Somatic Embryogenesis in Cherry (Prunus sp.)"/>
    <m/>
    <m/>
    <s v="Livres / Manuels"/>
    <s v="https://www.cra.wallonie.be/fr/somatic-embryogenesis-in-cherry-prunus-sp-2018"/>
    <n v="2018"/>
    <n v="1"/>
    <s v="Ben Mahmoud K."/>
    <s v="CRA-W"/>
    <m/>
    <s v="CRA-W"/>
    <s v="Muhovski Y., Delporte F., Jemmali A., Druart P."/>
    <m/>
    <s v="Cerise"/>
    <s v="CRA-W"/>
    <s v="https://www.springer.com/us/book/9783319790862"/>
  </r>
  <r>
    <n v="50"/>
    <x v="7"/>
    <x v="13"/>
    <s v="ressource génétique, technique agricole"/>
    <s v="Vegetative propagation of Argania spinosa (L.) Skeels cuttings: Effects of auxins and genotype."/>
    <m/>
    <s v="Investigate the rooting ability and growth performance of argan tree cuttings"/>
    <s v="Articles"/>
    <s v="https://www.cra.wallonie.be/fr/vegetative-propagation-of-argania-spinosa-l-skeels-cuttings-effects-of-auxins-and-genotype-2019"/>
    <n v="2019"/>
    <n v="1"/>
    <s v="Benbya A."/>
    <s v="CRA-W"/>
    <m/>
    <s v="CRA-W"/>
    <s v="Mdarhri Alaoui M., Gaboun F., Delporte F., Chlyah O., Cherkaoui S."/>
    <m/>
    <s v="Argania spinosa L."/>
    <s v="CRA-W"/>
    <m/>
  </r>
  <r>
    <n v="51"/>
    <x v="7"/>
    <x v="13"/>
    <s v="ressource génétique, technique agricole"/>
    <s v="Vegetative Propagation of Argania spinosa (L.) Skeels Cuttings: Effects of Nutrient Solution."/>
    <m/>
    <s v="Test the effects of the mineral composition of nutrient solution, Quoirin and Lepoivre, Murashige and Skoog, and Woody Plant Medium, cutting type and cutting position on sprouting and rooting performance of Argania spinosa "/>
    <s v="Articles"/>
    <s v="https://www.cra.wallonie.be/fr/vegetative-propagation-of-argania-spinosa-l-skeels-cuttings-effects-of-nutrient-solution-2018"/>
    <n v="2018"/>
    <n v="1"/>
    <s v="Benbya A."/>
    <s v="CRA-W"/>
    <m/>
    <s v="CRA-W"/>
    <s v="Mdarhri Alaoui M., Gaboun F., Delporte F., Cherkaoui S."/>
    <m/>
    <s v="Argania spinosa L."/>
    <s v="CRA-W"/>
    <s v="http://dx.doi.org/10.22161/ijeab/3.4.31"/>
  </r>
  <r>
    <n v="52"/>
    <x v="11"/>
    <x v="23"/>
    <s v="pollution chimique, santé humaine"/>
    <s v="INDoorAIR POLLutionNETwork"/>
    <s v="INDAIRPOLLNET"/>
    <s v="Améliorer ensemble la santé et la qualité de vie de l’ensemble des citoyens"/>
    <s v="Projet"/>
    <s v="https://www.issep.be/wp-content/uploads/Projet-INDAIRPOLLNET.pdf"/>
    <n v="2018"/>
    <n v="3"/>
    <s v="Bergmans B."/>
    <s v="ISSeP"/>
    <s v="b.bergmans@issep.be"/>
    <s v="Université Epoka - Al, Université de Rijeka - Hr, Faculté d'Ingénierie Géotechnique - Université de Zagreb - Hr, Université de Chimie et de Technologie - Cz, Université Tchèque des Sciences de la Vie de Prague (CZU) - Cz, Université de Hrdec Kralove - Cz, Université d'Aarhus - Dk, ICIEE - Dk, TalTech - Université de Tallin - Ee, Université de l'Est de la Finlande - Fi, Institut National de la Santé et du Bien-être - Fi, CSTB - Fr, Ircelyon - Fr, Université de Lille - Fr, Aix-Marseille Université - Fr, IMT - Université de Lille - Fr,  EUFH - De, BAM - De, UBA - De, Institut de Recherche sur l'Atmosphère et l'Environnement - Université de Wuppertal - De, Université Aristote de Thessalonique - Gr, MENG - Université Aristote de Thessalonique - Gr, UCIPS - Université Hellénique Internationale (IHU) - Gr, Université de Macédonie Occidentale - Gr, Institut d'Informatique - Université de Szeged - Hu, Université Eötvös Loránd - Hu, DCU - Ie, CRAC - Université College Cork (UCC) - Ie, Université nationale d'Irlande Galway - Ie, Collège académique d'ingénierie ORT Braude - Il, ismn - CNR - It, Université de Šiauliai-Lt, Université de Technologie de Kaunas - Lt, Université Technique de Riga - Lt, FTMC - Lt, Université de Malte - Mt, TFB - Université Saint-Clément d'Ohrid de Bitola - Mk, UKIM - Mk, INESCTEC - Pl, université de technologie de Lublin - Pl, WSB - Pl, CESAM - Université d'Aveiro - Pt, ISEL - Pt, INSA - Pt, C2TN - Université de Lisbonne - Pt, SIGARRA - Université de Porto - Pt, Université de Fernando Pessoa - Pt, BEIA - Ro, Université de Novi Sad - Rs, VINCA - Rs, SVF - TUKE - Sk, airelimpio - Es, ISP - Université de Valladolid - Es, IDAEA - Es, CEAM - Es, Tengbom - Se, IVL - Se, Université de Lund - Se, SCOEH - Ch, Université des Sciences Appliquées et des Arts de Lucerne - Ch, EMPA- Ch, Université d'Istanbul-Cerrahpasa - Tr, Université de Bursa Uludağ - Tr, Université de Nottingham - Uk, Université de Sheffield - Uk, Université de Cambridge - Uk, Manchester - Uk, Université de York - Uk, CEH - Uk, Markes - Uk, Leeds - Uk"/>
    <m/>
    <s v="CE - COST"/>
    <m/>
    <s v="ISSep"/>
    <m/>
  </r>
  <r>
    <n v="53"/>
    <x v="11"/>
    <x v="31"/>
    <s v="pollution chimique, santé humaine"/>
    <s v="Smart indoor air monitoring network to reduce the impact of pollutants on environment and health"/>
    <s v="SMART’IN AIR "/>
    <s v="Développer un outil de visualisation en temps réel des deux polluants majeurs de l’air intérieur afin de pouvoir prendre des mesures concrètes de réductions et ainsi améliorer la santé des citoyens"/>
    <s v="Projet"/>
    <s v="https://www.issep.be/wp-content/uploads/Projet-SMARTINAIR.pdf"/>
    <n v="2018"/>
    <n v="3"/>
    <s v="Bergmans B."/>
    <s v="ISSeP"/>
    <s v="b.bergmans@issep.be"/>
    <s v="ISSeP, IAS, THURMELEC, ADVANTIC SISTEMAS, Dimos Thessalonikis, YSERVICIOS S.L, FARO, PADOVA, Plovdiv, CNRS"/>
    <s v="Veschkens M."/>
    <s v="CE - LIFE"/>
    <m/>
    <s v="ISSep"/>
    <m/>
  </r>
  <r>
    <n v="54"/>
    <x v="11"/>
    <x v="23"/>
    <s v="impact, pollution chimique, suivi environnemental"/>
    <s v="Zones Basses Emissions"/>
    <s v="ZBE"/>
    <s v="Etude d’impact environnemental d’implantations de zones basses émissions (ZBE) sur le territoire wallon"/>
    <s v="Projet"/>
    <s v="https://www.issep.be/wp-content/uploads/Projet-ZBE.pdf"/>
    <n v="2020"/>
    <n v="1"/>
    <s v="Bergmans B."/>
    <s v="ISSeP"/>
    <s v="b.bergmans@issep.be"/>
    <s v="AWAC, Communes de Namur, Commune d’Eupen "/>
    <m/>
    <s v="Wallonie - SPW - DGO3"/>
    <m/>
    <s v="ISSep"/>
    <m/>
  </r>
  <r>
    <n v="55"/>
    <x v="11"/>
    <x v="32"/>
    <s v="bioinformatique"/>
    <s v="Aerosols, Clouds, and Trace gases Research InfraStructure Network"/>
    <s v="ACTRIS"/>
    <s v="Définir un standard de qualité élevé et mettre en commun nos outils et nos expériences à l’échelle européenne sur la mesure de la qualité de l’air"/>
    <s v="Projet"/>
    <s v="https://www.issep.be/wp-content/uploads/Projet-ACTRIS.pdf"/>
    <n v="2010"/>
    <n v="33"/>
    <s v="Bergmans B."/>
    <s v="ISSeP"/>
    <s v="b.bergmans@issep.be"/>
    <s v="CNR, CNRS, UJF, ULille, UBP, UR, TROPOS, NOA, NILU, FMI, PSI, UHEL, EMPA, ECMWF, MET, INOE, LMU, UVA, AEMET, UGR, UPC, BSC, CIEMAT, INTA, CSIC, KNMI, TUD, TNO, UU, ECN, CHMI, ICPF, CVGZ, ULUND, CyI, RIUUK, DWD, ULeeds, UYORK, STFC, UREAD, UHERTS, NERC, UPAC, IPNASB, CNISM, INRNE, NUIG, IG PAS, IEE PAS, IMWM-NRI"/>
    <m/>
    <m/>
    <m/>
    <s v="ISSep"/>
    <m/>
  </r>
  <r>
    <n v="56"/>
    <x v="11"/>
    <x v="33"/>
    <s v="bioinformatique, télédétection spatiale"/>
    <s v="SAGRIWASENT"/>
    <s v="SAGRIWASENT"/>
    <s v="Développer des méthodologies à l’aide d’outils innovants pour la gestion des signalétiques du LPIS sur base d’images satellitaires"/>
    <s v="Projet"/>
    <s v="https://www.cra.wallonie.be/fr/sagriwasent"/>
    <n v="2017"/>
    <n v="3"/>
    <s v="Beriaux E."/>
    <s v="CRA-W"/>
    <s v="e.beriaux@cra.wallonie.be"/>
    <s v="Université Catholique de Louvain, ISSeP, GTEO SKYWIN - ISSeP"/>
    <s v="Defourny P."/>
    <m/>
    <m/>
    <s v="CRA-W"/>
    <m/>
  </r>
  <r>
    <n v="57"/>
    <x v="11"/>
    <x v="33"/>
    <s v="bioinformatique, télédétection spatiale"/>
    <s v="Suivi continu de l'agriculture wallonne à l'aide d'outils innovant incluant la télédétection et les nouvelles technologies"/>
    <s v="SAGRIWASENT II"/>
    <s v="La recherche d’images satellites ou aériennes les plus pertinentes permet, grâce à l’utilisation d’images acquises dans différentes longueurs d’ondes et de résolutions temporelles et spatiales différentes, de gérer/modifier de la manière la plus automatique possible les informations relatives au parcellaire wallon."/>
    <s v="Projet"/>
    <s v="https://www.cra.wallonie.be/fr/sagriwasent2"/>
    <n v="2022"/>
    <m/>
    <s v="Beriaux E."/>
    <s v="CRA-W"/>
    <s v="e.beriaux@cra.wallonie.be"/>
    <m/>
    <s v="Cassiers A., Godechal F., Jago A."/>
    <s v="Wallonie - SPW"/>
    <m/>
    <s v="CRA-W"/>
    <m/>
  </r>
  <r>
    <n v="58"/>
    <x v="14"/>
    <x v="34"/>
    <s v="bioagresseur, gestion agricole, suivi environnemental"/>
    <s v="Enquête sur la gestion de la renouée du Japon"/>
    <m/>
    <s v="Evaluer la possibilité de développer une filière de valorisation de terres contaminées par la renouée du Japon."/>
    <s v="Projet"/>
    <s v="https://www.adalia.be/actualites/articles/enquete-sur-la-gestion-de-la-renouee-du-japon"/>
    <n v="2019"/>
    <m/>
    <s v="Bietlot E."/>
    <s v="ISSeP"/>
    <s v="e.bietlot@issep/be"/>
    <s v="ISSeP, CELABOR, Adalia asbl"/>
    <m/>
    <m/>
    <m/>
    <s v="Adalia"/>
    <m/>
  </r>
  <r>
    <n v="59"/>
    <x v="6"/>
    <x v="35"/>
    <s v="culture expérimentale, production agricole, sélection variétale"/>
    <s v="Association Froment d’hiver – Pois protéagineux d’hiver - Livre Blanc Céréales 2020"/>
    <m/>
    <s v="Guide pratique pour les culture Froment - Pois "/>
    <s v="Rapports"/>
    <s v="https://www.livre-blanc-cereales.be/wp-content/uploads/2020/09/8-LBsept20-Association-Froment-Pois.pdf"/>
    <n v="2019"/>
    <n v="2"/>
    <s v="Blanchard R."/>
    <s v="CePiCOP asbl"/>
    <s v="rb.cepicop@centrespilotes.be"/>
    <s v="CePiCOP asbl, Wallonie, SPW"/>
    <s v="Pierreux J., Dumont B., Bodson B."/>
    <s v="Wallonie - SPW"/>
    <s v="Froment et Pois"/>
    <s v="Livre Blanc 2020"/>
    <m/>
  </r>
  <r>
    <n v="60"/>
    <x v="8"/>
    <x v="36"/>
    <s v="contrôle des ravageurs, gestion agricole, gestion durable, production agricole, valorisation"/>
    <s v="Projet FEVERPRO"/>
    <s v="FEVERPRO"/>
    <s v="Contribution au développement d’une filière féverole wallonne durable par la mise en œuvre des itinéraires agronomiques innovants et par une meilleure valorisation de ses graines et coproduits."/>
    <s v="Projet"/>
    <s v="https://agriculture.wallonie.be/resultat-de-l-appel-recherche-2017?inheritRedirect=true#FEVERPRO"/>
    <n v="2019"/>
    <n v="3"/>
    <s v="Blecker C."/>
    <s v="Université de Liège"/>
    <s v="christophe.blecker@uliege.be"/>
    <s v="Gembloux Agro Bio-Tech - Université de Liège"/>
    <s v="Francis F., Segers A."/>
    <s v="Wallonie - SPW Agriculture"/>
    <s v="Vicia faba"/>
    <s v="SPW"/>
    <m/>
  </r>
  <r>
    <n v="61"/>
    <x v="0"/>
    <x v="37"/>
    <s v="gestion des sols, gestion durable, indicateur, pollution chimique, suivi environnemental"/>
    <s v="Etude de l'activité biologique du système &quot;Sol-Plante&quot; en vue de préserver les fonctionnalités des sols agricoles (SOLINDIC)"/>
    <s v="Solindic"/>
    <s v="Etudier l’émission de composés organiques volatils (COV) émis par la microflore du sol et par la plante comme indicateurs biologiques des expressions de stress et outil d’évaluation/de prévention au bénéfice de l’agriculteur. "/>
    <s v="Projet"/>
    <s v="https://orbi.uliege.be/handle/2268/202161"/>
    <n v="2016"/>
    <m/>
    <s v="Blondel A."/>
    <s v="CRA-W"/>
    <s v="a.blondel@cra.wallonie.be"/>
    <s v="CRA-W, Gembloux Agro Bio-Tech - Université de Liège"/>
    <s v="Durenne B., Mingeot D., Ninane V., Ducat N., Pigeon O., Roisin C., Romnée J. M., Planchon V., Fauconnier M-L., Druart P."/>
    <s v="Fonds Moerman"/>
    <m/>
    <s v="Université de Liège"/>
    <s v="http://hdl.handle.net/2268/202161"/>
  </r>
  <r>
    <n v="62"/>
    <x v="15"/>
    <x v="38"/>
    <s v="gestion des sols, pesticide, ressource en eau, technique agricole"/>
    <s v="Agriculture Is Life For Water Quality"/>
    <s v="AIL4WaterQuality"/>
    <s v="Quantifier l’impact sur la qualité des eaux souterraines d’une transition agricoles vers des systèmes de production innovants sans pesticide, compléter les connaissances en termes de transfert de pesticide dans les sols par l’instrumentation de colonnes"/>
    <s v="Projet - Thèses / Mémoires"/>
    <s v="https://www.cra.wallonie.be/fr/ail4waterquality"/>
    <n v="2020"/>
    <n v="3"/>
    <s v="Blondel A."/>
    <s v="CRA-W"/>
    <s v="a.blondel@cra.wallonie.be"/>
    <s v="CRA-W, Gembloux Agro Bio-Tech - Université de Liège, TERRA research centre - Université de Liège, Greenotec asbl"/>
    <s v="Degrés A."/>
    <s v="Wallonie - SPGE"/>
    <m/>
    <s v="CRA-W"/>
    <m/>
  </r>
  <r>
    <n v="63"/>
    <x v="0"/>
    <x v="39"/>
    <s v="gestion agricole, gestion des sols, ressource en eau"/>
    <s v="Quantification de l'efficacité de techniques culturales novatrices en matières de réduction des flux de sédiments et de produits phytopharmaceutiques"/>
    <s v="INTELL’EAU"/>
    <s v="Développement d’un outil de gestion hydrologique du parcellaire agricole en vue de la lutte contre l’érosion des sols et de la contamination des eaux de surface"/>
    <s v="Projet - Thèses / Mémoires"/>
    <s v="https://www.cra.wallonie.be/fr/intelleau"/>
    <n v="2020"/>
    <n v="3"/>
    <s v="Blondel A."/>
    <s v="CRA-W"/>
    <s v="a.blondel@cra.wallonie.be"/>
    <s v="CRA-W, Gembloux Agro Bio-Tech - Université de Liège, Université Catholique de Louvain, CIPF asbl"/>
    <s v="Degrés A., Foucart G."/>
    <m/>
    <m/>
    <s v="CRA-W"/>
    <m/>
  </r>
  <r>
    <n v="64"/>
    <x v="0"/>
    <x v="40"/>
    <s v="chromatographie, gestion des sols, pesticide"/>
    <s v="Validation of an analytical method for 1,2,4-triazole in soil using Liquid Chromatography Coupled to Electrospray Tandem Mass Spectrometry and monitoring of propiconazole degradation in a batch study"/>
    <m/>
    <m/>
    <s v="Articles"/>
    <s v="https://www.cra.wallonie.be/fr/validation-of-an-analytical-method-for-124-triazole-in-soil-using-liquid-chromatography-coupled-to-electrospray-tandem-mass-spectrometry-and-monitoring-of-propiconazole-degradation-in-a-batch-study-2018"/>
    <n v="2018"/>
    <n v="1"/>
    <s v="Blondel A."/>
    <s v="CRA-W"/>
    <s v="a.blondel@cra.wallonie.be"/>
    <s v="CRA-W"/>
    <s v="Krings B., Ducat N., Pigeon O."/>
    <m/>
    <m/>
    <s v="CRA-W"/>
    <s v="https://doi.org/10.1016/j.chroma.2018.05.056"/>
  </r>
  <r>
    <n v="65"/>
    <x v="0"/>
    <x v="40"/>
    <s v="chromatographie, gestion des sols, pesticide"/>
    <s v="Validation of an analytical method for glyphosate residues in soil without derivatization step using LC-MS/MS"/>
    <m/>
    <m/>
    <s v="Actes de colloques"/>
    <s v="https://www.cra.wallonie.be/fr/validation-of-an-analytical-method-for-glyphosate-residues-in-soil-without-derivatization-step-using-lc-msms-2018"/>
    <n v="2018"/>
    <n v="1"/>
    <s v="Blondel A."/>
    <s v="CRA-W"/>
    <s v="a.blondel@cra.wallonie.be"/>
    <s v="CRA-W"/>
    <s v="Krings B., Ducat N., Pigeon O."/>
    <m/>
    <m/>
    <s v="CRA-W"/>
    <m/>
  </r>
  <r>
    <n v="66"/>
    <x v="5"/>
    <x v="41"/>
    <s v="gestion durable, impact socio-économique, pesticide"/>
    <s v="pesticide et Agriculture durable, Comment les concilier ?"/>
    <m/>
    <s v="faire le point sur l’avancée des travaux scientifiques francophones concernant l’ensemble des disciplines dans le domaine des pesticide"/>
    <s v="Actes de colloques"/>
    <s v="https://www.cra.wallonie.be/fr/pesticide-et-agriculture-durable-comment-les-concilier"/>
    <n v="2022"/>
    <m/>
    <s v="Blondel E."/>
    <s v="CRA-W"/>
    <s v="a.blondel@cra.wallonie.be"/>
    <s v="CRA-W, TERRA - Université de Liège, Université Catholique de Louvain, Biowallonie asbl, BRS Innovative Instruments for Analysis &amp; Synthesis, European Crop Protection Association, BASF, InterScience, Cluzeau Info Labo"/>
    <s v="Pigeon O., Vandecandelaere S., Ducat N., Sinnaeve G., Couderchet M., Jacques P., Colinet G., Bragard C."/>
    <m/>
    <m/>
    <s v="Groupe Français de Recherche sur les pesticide"/>
    <m/>
  </r>
  <r>
    <n v="67"/>
    <x v="16"/>
    <x v="42"/>
    <s v="santé humaine, territoire transfrontalier"/>
    <s v="BLUEWALKS"/>
    <s v="BLUEWALKS"/>
    <s v="L’animation et la coordination du Parc Bleu que constitue le territoire eurométropolitain"/>
    <s v="Projet"/>
    <s v="https://www.interreg-fwvl.eu/fr/bluewalks"/>
    <n v="2019"/>
    <s v="9 mois"/>
    <s v="Bontinck A-F."/>
    <s v="Université de Lille"/>
    <s v="annefabiola.bontinck@univ-lille.f"/>
    <s v="Maison du tourisme de la Wallonie picarde, Westtoer, Métropole Européenne de Lille - Fr, Agence de l'Eurometropole Lille-Kortijk-Tournai"/>
    <m/>
    <s v="CE - FEDER - INTERREG"/>
    <m/>
    <s v="EU"/>
    <m/>
  </r>
  <r>
    <n v="68"/>
    <x v="15"/>
    <x v="43"/>
    <s v="analyse physico-chimique, ressource en eau, télédétection spatiale"/>
    <s v="Amélioration de la qualité des eaux"/>
    <m/>
    <s v="favoriser l'atteinte du bon état écologique des eaux au sein des 5 communes du GAL et de sensibiliser la population à l'importance de préserver des ressources en eau"/>
    <s v="Projet"/>
    <s v="http://www.coop-site.net/Botrange/?AmeliorationEau"/>
    <m/>
    <m/>
    <s v="Bontinck C."/>
    <s v="Parc Naturel Hautes Fagnes Eifel"/>
    <s v="charlotte.bontinck@botrange.be"/>
    <s v="LAG 100 Dörfer - 1 Zukunft"/>
    <s v="Arens D."/>
    <s v="CE - FEADER, Wallonie"/>
    <m/>
    <m/>
    <m/>
  </r>
  <r>
    <n v="69"/>
    <x v="15"/>
    <x v="44"/>
    <s v="pollution chimique, ressource en eau, suivi environnemental"/>
    <s v="Utilisation de plomb en couverture / Evaluation du contenu en plomb dans les eaux de ruissellement"/>
    <s v="UPEC / ECPER"/>
    <s v="Evaluation des rejets de plomb dans les eaux de ruissellement à partir de bancs d’essais"/>
    <s v="Projet"/>
    <s v="https://www.issep.be/wp-content/uploads/Projet-UPEC-ECPER.pdf"/>
    <n v="2018"/>
    <n v="3"/>
    <s v="Bossiroy D."/>
    <s v="ISSeP"/>
    <s v="d.bossiroy@issep.be"/>
    <s v="ISSeP, AWaP - Direction de l’Appui Scientifique et technique, Service de Génie Civil et de Mécanique des structures-Université de Mons, CCT - Confédération Construction Toitures, Les entreprises de couverture BATTAIS, CROHIN, LENOIR, PIERRARD, IPALLE"/>
    <m/>
    <s v="Wallonie - AWaP"/>
    <m/>
    <s v="ISSep"/>
    <m/>
  </r>
  <r>
    <n v="70"/>
    <x v="0"/>
    <x v="45"/>
    <s v="gestion des sols, pesticide, pollution chimique"/>
    <s v="PRioritisation of EMerging chemical compoundsin SoilS"/>
    <s v="PREMISS"/>
    <s v="Développer une approche de priorisation pour cibler les CEs dans les sols nécessitant des connaissances complémentaires pour orienter leur gestion, leur réglementation et la R&amp;D"/>
    <s v="Projet"/>
    <s v="https://www.issep.be/wp-content/uploads/Projet-PREMISS.pdf"/>
    <m/>
    <n v="1"/>
    <s v="Bouhoulle E."/>
    <s v="ISSeP"/>
    <s v="el.bouhoulle@issep.be"/>
    <s v="BRGM - Fr, RIVM - Nl, DELTARES - Nl, Arcadis - Be, Witteveen&amp;Bos - Be"/>
    <m/>
    <s v="CE - SOILveR"/>
    <m/>
    <s v="ISSep"/>
    <m/>
  </r>
  <r>
    <n v="71"/>
    <x v="0"/>
    <x v="46"/>
    <s v="gestion des sols, pollution chimique, suivi environnemental"/>
    <s v="Mise en place d’expérimentations de phytostabilisation en Wallonie"/>
    <s v="WALLPHY"/>
    <s v="Améliorer les connaissances dans le phytomanagement pour élargir l’offre de modes de gestion et de valorisation des sites pollués en Wallonie ; Evaluer les performances de cette_x000a_phytotechnologie dans la stabilisation des polluants et la maitrise des risques sanitaires et environnementaux ; Contribuer au développement durable grâce à une réflexion sur l’utilisation de la biomasse produite dans une logique d’économie circulaire."/>
    <s v="Projet"/>
    <s v="https://www.issep.be/wp-content/uploads/Projet-WALLPHY.pdf"/>
    <n v="2017"/>
    <n v="4"/>
    <s v="Bouhoulle E."/>
    <s v="ISSeP"/>
    <s v="el.bouhoulle@issep.be"/>
    <s v="ISSeP, ValBiom absl, SPAQUE"/>
    <s v="Haouche L., Carlo Di Antonio"/>
    <m/>
    <m/>
    <s v="ISSep"/>
    <m/>
  </r>
  <r>
    <n v="72"/>
    <x v="17"/>
    <x v="42"/>
    <s v="impact socio-économique"/>
    <s v="Webinaire Emploi &amp; Agriculture"/>
    <m/>
    <s v="Mieux connaître les besoins des exploitants pour une meilleure rencontre de l'offre et de la demande - AGREEN-JOB /cowforme preésentation des projets - résultat de l'enquête INTERREG sur le travail"/>
    <s v="Actes de colloques"/>
    <s v="https://www.cra.wallonie.be/fr/webinaire-emploi-agriculture?archive=true"/>
    <n v="2020"/>
    <n v="1"/>
    <s v="Boulet L."/>
    <s v="CRA-W"/>
    <s v="l.boulet@cra.wallonie.be"/>
    <s v="Interreg, CRA-W"/>
    <m/>
    <m/>
    <m/>
    <s v="CRA-W"/>
    <m/>
  </r>
  <r>
    <n v="73"/>
    <x v="2"/>
    <x v="47"/>
    <s v="gestion des sols, pesticide, protection des cultures"/>
    <s v="Développement de stratégies innovantes pour la santé des céréales sans recours aux fongicides de synthèse"/>
    <s v="ANTAGONIST"/>
    <s v="développer des stratégies de contrôles alternatives pour valoriser le potentiel de microorganismes associés aux sols, à la rhizosphère et la phyllosphère des céréales présents en Région wallonne"/>
    <s v="Projet - Articles"/>
    <s v="https://agriculture.wallonie.be/resultat-de-l-appel-recherche-2017"/>
    <n v="2019"/>
    <n v="3"/>
    <s v="Bragard C."/>
    <s v="Université Catholique de Louvain"/>
    <s v="claude.bragard@uclouvain.be"/>
    <s v="Université Catholique de Louvain, CRA-W, Haute Ecole Louvain-en-Hainaut (Fleurus)"/>
    <s v="Debode F., Delitte M., Morandini L."/>
    <s v="Wallonie - SPW - DGO3"/>
    <s v="Céréales"/>
    <s v="UCL"/>
    <m/>
  </r>
  <r>
    <n v="74"/>
    <x v="3"/>
    <x v="48"/>
    <s v="gestion durable, indicateur, pesticide, protection des cultures, suivi environnemental"/>
    <s v="Coordination Recherche et Développement rural"/>
    <s v="CORDER"/>
    <s v="Permettre l’interaction entre les acteurs du monde rural, Savoir reconnaître une maladie sur les plantes/la culture, identifier l’agent responsable de cette maladie, comprendre pourquoi celle-ci apparaît, Lorsque l’utilisateur décide de traiter, informer sur les produits autorisés, leurs caractéristiques, leurs modalités d’usage et le cadre légal lié à leur utilisation "/>
    <s v="ASBL"/>
    <s v="https://www.corder.be/fr/le-comite-regional-phyto-en-quelques-mots"/>
    <n v="1992"/>
    <m/>
    <s v="Bragard C."/>
    <s v="Corder asbl"/>
    <s v="corder@uclouvain.be"/>
    <s v="Agence Fédérale pour la Sécurité de la Chaîne Alimentaire, Cabinet du Ministre de l'Économie de la Recherche et de l'Innovation du Numérique de l'Agriculture de l'Urbanisme et de l'Aménagement du territoire de l'IFAPME et de Centres de Compétences, Département de L'Environnement et de l'Eau Direction des eaux de surface, Département du Développement Direction du Développement et de la Vulgarisation, Service produits phytopharmaceutiques et angrais-DG Animaux Végétaux et Alimentation-SPF, Végétaux et Alimentation Service produits phytopharmaceutiques et engrais, Agra-Ost asbl, Biowallonie asbl, Carah asbl, Centre d'Essais Horticoles de Wallonie-CEHW, CIPF asbl, Centre Interprofessionnel Maraîcher-CIM, CePiCOP asbl, Centre Pilote Maïs-CPM, Centre Pilote Pomme de Terre-CPP, CPL Végémar, CRA-W, FIWAP, Fourrages Mieux, Gawi asbl, Groupement des Fraisiéristes Wallons-GFW, Irbab asbl, Service de la Protection des Végétaux-Picardie-SPV, Union Ardennaise des Pépiniéristes-UAP, Gembloux Agro Bio-Tech - Université de Liège, Université Catholique de Louvain, Université de Namur, Université Libre de Bruxelles, Adalia asbl, PreventAgri, Natagriwal asbl, PROTECT'eau asbl, SoCoPro asbl, FUGEA, Fédération Wallonne de l'Agriculture, Fédération Wallonne Horticole, AquaWal, Inter-Environnement Wallonie-IEW, Pesticide Action Network-PAN, Phytodis asbl, Phytofar asbl"/>
    <s v="Schmit J. F., Mibeya E., Godeaux D., Delaunois P., Dewasmes V., Guelton O., Wahlen J., Grogna P., Mahieu O., Stalport A., Faux F., Foucart G., Renard F., Delvigne A., Bertel X., Cartrysse C., Foucart G., Lebrun P., Florins D., Legrand J., Deproft M., Weickmans B., Huyghebaert B., Mostade O., Knoden D., Thiry P., Bullen E., Pittomvils H., Antoons K., Leuba M., Ernould D., Bodson B., Verheggen F., Legrève A., Tychon B., El Jaroudi M., Kestemont P., André M., Gastiny F., Bedoret H., Copus A., Louppe H., Grosjean E., Duvivier P., Decock B., Semaille M. L., Vanhemelen C., Vertongen S., Van Damme J., Morelle B., Pétiniot A., Ladeuze E., Delbrassinne S."/>
    <m/>
    <m/>
    <s v="CORDER"/>
    <m/>
  </r>
  <r>
    <n v="75"/>
    <x v="11"/>
    <x v="49"/>
    <s v="impact socio-économique, santé humaine"/>
    <s v="Wood pellets &amp; biomass: NPs release along the life cycle &amp; environmental balance"/>
    <s v="NanoBiom"/>
    <s v="Etudier l’impact environnemental réel de l’utilisation énergétique de la biomasse"/>
    <s v="Projet"/>
    <s v="https://www.issep.be/wp-content/uploads/Projet-NANOBIOM.pdf"/>
    <n v="2017"/>
    <n v="3"/>
    <s v="Breulet H."/>
    <s v="ISSeP"/>
    <s v="h.breulet@issep.be"/>
    <s v="Université de Liège, Université Libre de Bruxelles, Engie, INERIS, CRM"/>
    <s v="Dyakov I, Bergmans B."/>
    <s v="Fonds Moerman"/>
    <m/>
    <s v="ISSep"/>
    <m/>
  </r>
  <r>
    <n v="76"/>
    <x v="15"/>
    <x v="50"/>
    <s v="gestion des ressources, ressource en eau, suivi environnemental, télédétection spatiale"/>
    <s v="Développement d’un module SIG de cartographie de la vulnérabilité des eaux souterraines et de risques et application aux principales masses d’eau sout"/>
    <s v="Carto vulnerabilité"/>
    <s v="développement d'un outil SIG de cartographie de la vulnérabilité des eaux souterraines de Wallonie, la production de cartes de vulnérabilité intrinsèque et spécifique pour les principales masses d'eau souterraine de Wallonie et le développement d'une méthodologie pour la cartorgaphie du risque"/>
    <s v="Projet"/>
    <s v="https://orbi.uliege.be/bitstream/2268/240083/1/D03_final.pdf"/>
    <n v="2019"/>
    <m/>
    <s v="Brouyère S."/>
    <s v="Université de Liège"/>
    <s v="serge.brouyere@uliège.be"/>
    <s v="Gembloux Agro Bio-Tech - Université de Liège, HGE - Université de Liège"/>
    <s v="Colinet G., Dassargues A., Dollé F., Thomas C., Orban P., Lefebure K., Billo Bah B., Vandenberghe C."/>
    <s v="Wallonie"/>
    <m/>
    <s v="Agriculture wallonie"/>
    <m/>
  </r>
  <r>
    <n v="77"/>
    <x v="12"/>
    <x v="51"/>
    <s v="écoagriculture, gestion durable, ressource naturelle"/>
    <s v="LEADER Haies"/>
    <s v="Amélioration de la fonction écologique des haies par la diversification de leurs fonctions"/>
    <s v="Améliorer la fonction écologique des haies; à identifier et diversifier les fonctions pour les agriculteurs, les gestionnaires de RAVEL; à augmenté l'intérêt que les gestionnaires portent à ces éléments"/>
    <s v="Projet"/>
    <s v="http://www.coop-site.net/Botrange/?Projet"/>
    <n v="2018"/>
    <n v="2"/>
    <s v="Brüls J."/>
    <s v="Parc Naturel Hautes Fagnes Eifel"/>
    <s v="jerome.bruls@botrange.be"/>
    <s v="GAL Pays des Tiges et Chavées asbl, LAG Zwischen Weser und Göhl, LAG 100 Dörfer - 1 Zukunft, Agra-Ost asbl, Parc Naturel Hautes Fagnes - Eifel"/>
    <s v="Crutzen F., Rappe E."/>
    <s v="CE - FEADER, Wallonie"/>
    <m/>
    <m/>
    <m/>
  </r>
  <r>
    <n v="78"/>
    <x v="15"/>
    <x v="52"/>
    <s v="gestion des ressources, pollution chimique, ressource en eau"/>
    <s v="Amélioration de la qualité de l'eau"/>
    <m/>
    <s v="Sensibiliser la population à l'importance d'une bonne qualité de l'eau dans nos rivières; Mettre en place des projets d'épuration d'eaux non épurées aux endroits les plus pollués et les plus importants à protéger."/>
    <s v="Projet"/>
    <s v="https://culturalite.be/Acteurs_Agriculture/?ParcNaturelHautesFagnesEifel"/>
    <m/>
    <m/>
    <s v="Brüls J."/>
    <s v="Parc Naturel Hautes Fagnes Eifel"/>
    <s v="jerome.bruls@botrange.be"/>
    <s v="Parc naturel Hautes Fagnes Eifel, Un collectif au service de l'agriculture en Wallonie"/>
    <m/>
    <m/>
    <m/>
    <m/>
    <m/>
  </r>
  <r>
    <n v="79"/>
    <x v="7"/>
    <x v="53"/>
    <s v="biocontrôle, protection des cultures, toxicité"/>
    <s v="Antibacterial activity of fosetyl-Al, ethyl-phosphite and phosphite against Pseudomonas syringae on plant surfaces and in vitro"/>
    <m/>
    <s v="To fight oomycete diseases and  against bacterial diseases"/>
    <s v="Articles"/>
    <s v="https://www.cra.wallonie.be/fr/antibacterial-activity-of-fosetyl-al-ethyl-phosphite-and-phosphite-against-pseudomonas-syringae-on-plant-surfaces-and-in-vitro-2018"/>
    <n v="2018"/>
    <n v="1"/>
    <s v="Bultreys A."/>
    <s v="CRA-W"/>
    <m/>
    <s v="CRA-W"/>
    <s v="Gheysen I., Rousseau G., Pitchugina E., Planchon V., Magein H."/>
    <m/>
    <m/>
    <s v="CRA-W"/>
    <m/>
  </r>
  <r>
    <n v="80"/>
    <x v="14"/>
    <x v="42"/>
    <s v="protection des cultures"/>
    <s v="Enquête sur la présence d’Agrobacterium vitis en vignoble"/>
    <m/>
    <m/>
    <s v="Articles"/>
    <s v="https://www.cra.wallonie.be/fr/enquete-sur-la-presence-dagrobacterium-vitis-en-vignoble-2015"/>
    <n v="2015"/>
    <n v="1"/>
    <s v="Bultreys A."/>
    <s v="CRA-W"/>
    <m/>
    <s v="CRA-W"/>
    <s v="-"/>
    <m/>
    <m/>
    <s v="CRA-W"/>
    <m/>
  </r>
  <r>
    <n v="81"/>
    <x v="14"/>
    <x v="25"/>
    <s v="protection des cultures, ressource génétique"/>
    <s v="First report of Xanthomonas phaseoli pv. phaseoli and Xanthomonas citri pv. fuscans causing common bacterial blight of bean in Belgium"/>
    <m/>
    <m/>
    <s v="Articles"/>
    <s v="https://www.cra.wallonie.be/fr/first-report-of-xanthomonas-phaseoli-pv-phaseoli-and-xanthomonas-citri-pv-fuscans-causing-common-bacterial-blight-of-bean-in-belgium-2020"/>
    <n v="2020"/>
    <n v="1"/>
    <s v="Bultreys A."/>
    <s v="CRA-W"/>
    <m/>
    <s v="CRA-W"/>
    <s v="Gheysen I."/>
    <m/>
    <s v="Haricot"/>
    <s v="CRA-W"/>
    <m/>
  </r>
  <r>
    <n v="82"/>
    <x v="14"/>
    <x v="54"/>
    <s v="protection des cultures, suivi environnemental"/>
    <s v="La graisse commune du haricot, une maladie bactérienne réglementée à surveiller en Belgique"/>
    <m/>
    <s v="besoin de connaissance et de surveillance de cette maladie réglementée."/>
    <s v="Articles"/>
    <s v="https://www.cra.wallonie.be/fr/la-graisse-commune-du-haricot-une-maladie-bacterienne-reglementee-a-surveiller-en-belgique-2019"/>
    <n v="2019"/>
    <n v="1"/>
    <s v="Bultreys A."/>
    <s v="CRA-W"/>
    <m/>
    <s v="CRA-W"/>
    <s v="Jamar L., Gheysen I."/>
    <m/>
    <s v="Haricot"/>
    <s v="CRA-W"/>
    <m/>
  </r>
  <r>
    <n v="83"/>
    <x v="4"/>
    <x v="55"/>
    <s v="biocontrôle, protection des cultures"/>
    <s v="L’Aliette WG et le contrôle de la mortalité des bourgeons floraux de poirier : un effet antibactérien direct ?"/>
    <m/>
    <s v="Contrôler l’augmentation des populations de Pseudomonas syringae sur feuillage de poirier"/>
    <s v="Articles"/>
    <s v="https://www.cra.wallonie.be/fr/laliette-wg-et-le-controle-de-la-mortalite-des-bourgeons-floraux-de-poirier-un-effet-antibacterien-direct-2018"/>
    <n v="2018"/>
    <n v="1"/>
    <s v="Bultreys A."/>
    <s v="CRA-W"/>
    <m/>
    <s v="CRA-W"/>
    <s v="Gheysen I., Magein H."/>
    <m/>
    <s v="Poiriers"/>
    <s v="CRA-W"/>
    <m/>
  </r>
  <r>
    <n v="84"/>
    <x v="5"/>
    <x v="11"/>
    <s v="pesticide, protection des cultures, toxicité"/>
    <s v="Les phosphites (phosphonates) : effets antioomycètes et antibactériens, risques de phytotoxicité - 2018"/>
    <m/>
    <m/>
    <s v="Articles"/>
    <s v="https://www.cra.wallonie.be/fr/les-phosphites-phosphonates-effets-antioomycetes-et-antibacteriens-risques-de-phytotoxicite-2018"/>
    <n v="2018"/>
    <n v="1"/>
    <s v="Bultreys A."/>
    <s v="CRA-W"/>
    <m/>
    <s v="CRA-W"/>
    <s v="Gheysen I., Magein H. "/>
    <m/>
    <m/>
    <s v="CRA-W"/>
    <m/>
  </r>
  <r>
    <n v="85"/>
    <x v="5"/>
    <x v="11"/>
    <s v="pesticide, protection des cultures, toxicité"/>
    <s v="Les phosphites (phosphonates) : effets antioomycètes et antibactériens, risques de phytotoxicité - 2019"/>
    <m/>
    <m/>
    <s v="Articles"/>
    <s v="https://www.cra.wallonie.be/fr/les-phosphites-phosphonates-effets-antioomycetes-et-antibacteriens-risques-de-phytotoxicite-2019"/>
    <n v="2019"/>
    <n v="1"/>
    <s v="Bultreys A."/>
    <s v="CRA-W"/>
    <m/>
    <s v="CRA-W"/>
    <s v="Gheysen I., Magein H."/>
    <m/>
    <m/>
    <s v="CRA-W"/>
    <m/>
  </r>
  <r>
    <n v="86"/>
    <x v="8"/>
    <x v="56"/>
    <s v="production agricole, qualité nutritionnelle, santé humaine"/>
    <s v="Développement récent de la culture de l’épeautre en Belgique"/>
    <m/>
    <m/>
    <s v="Actes de colloques"/>
    <s v="https://www.cra.wallonie.be/fr/developpement-recent-de-la-culture-de-lepeautre-en-belgique-2015"/>
    <n v="2015"/>
    <n v="1"/>
    <s v="Burny P."/>
    <s v="CRA-W"/>
    <m/>
    <s v="CRA-W"/>
    <s v="-"/>
    <m/>
    <s v="Céréales"/>
    <s v="CRA-W"/>
    <m/>
  </r>
  <r>
    <n v="87"/>
    <x v="6"/>
    <x v="53"/>
    <s v="culture expérimentale, gestion des sols, production agricole, résistance"/>
    <s v="Inoculation of Medicago sativa cover crop with Rhizophagus irregularis"/>
    <m/>
    <s v="Investigate the impact on potato yield of the co-inoculation of R. irregularis MUCL 41833 and T. harzianum MUCL 29707 applied to a cover crop preceding potato planting or to potato at planting"/>
    <s v="Articles"/>
    <s v="https://www.cra.wallonie.be/fr/inoculation-of-medicago-sativa-cover-crop-with-rhizophagus-irregularis-2016"/>
    <n v="2016"/>
    <n v="1"/>
    <s v="Buysens C."/>
    <s v="CRA-W"/>
    <m/>
    <s v="CRA-W"/>
    <s v="Ferrais F., Dupr de Baulois H., Declerck S., César V."/>
    <m/>
    <s v="Medicago sativa"/>
    <s v="CRA-W"/>
    <m/>
  </r>
  <r>
    <n v="88"/>
    <x v="6"/>
    <x v="53"/>
    <s v="culture expérimentale, gestion des sols, production agricole, résistance"/>
    <s v="Tracing native and inoculated Rhizophagus irregularis in three potato cultivar (Charlotte, Nicola and Bintje) grown under field conditions"/>
    <m/>
    <s v="inoculate the Rhizophagus irregularis MUCL 41833 on three potato cultivar under field conditions in Belgium and detection of the markers by Real-Time quantitative PCR "/>
    <s v="Articles"/>
    <s v="https://www.cra.wallonie.be/fr/tracing-native-and-inoculated-rhizophagus-irregularis-in-three-potato-cultivar-charlotte-nicola-and-bintje-grown-under-field-conditions-2017"/>
    <n v="2017"/>
    <n v="1"/>
    <s v="Buysens C."/>
    <s v="CRA-W"/>
    <m/>
    <s v="CRA-W"/>
    <s v="Alaux P., Huret S., Declerck S., Cranenbrouck S., César V."/>
    <m/>
    <s v="Pomme de terre"/>
    <s v="CRA-W"/>
    <m/>
  </r>
  <r>
    <n v="89"/>
    <x v="2"/>
    <x v="57"/>
    <s v="culture, pesticide, suivi environnemental"/>
    <s v="Perennial flower strips for pest control in organic apple orchards - A pan-European study"/>
    <m/>
    <s v="Control the most important apple pests Dysaphis plantaginea (Passerini) and Cydia pomonella (L.) by promoting natural enemies with sown flower strips"/>
    <s v="Articles"/>
    <s v="https://www.cra.wallonie.be/fr/perennial-flower-strips-for-pest-control-in-organic-apple-orchards-a-pan-european-study-2019"/>
    <n v="2019"/>
    <n v="1"/>
    <s v="Cahenzli F."/>
    <s v="CRA-W"/>
    <m/>
    <s v="CRA-W"/>
    <s v="Sigsgaard L., Daniel C., Herz A., Jamar L., Kelderer M., Kramer Jacobsen S., Matray S., Porcel M."/>
    <m/>
    <s v="Pommiers"/>
    <s v="CRA-W"/>
    <m/>
  </r>
  <r>
    <n v="90"/>
    <x v="16"/>
    <x v="58"/>
    <s v="bioinformatique, territoire transfrontalier"/>
    <s v="Allons vers la spécialisation intelligente"/>
    <s v="GOTOS3-PILOT"/>
    <s v="Un portefeuille de 17 projets,  afin de renforcer l’écosystème transfrontalier de la recherche et l’innovation et de favoriser le développement économique des PME de la région transfrontalière."/>
    <s v="Projet"/>
    <s v="https://www.interreg-fwvl.eu/fr/gotos3-pilot"/>
    <n v="2016"/>
    <n v="6"/>
    <s v="Caille H."/>
    <s v="Agence Régionale de Développement et d’Innovation des Hauts-de-France"/>
    <s v="contact@hautsdefrance-id.fr"/>
    <s v="POM West-Vlaanderen, SPW Economie emploi recherche, Agence pour l'Entreprise &amp; l'Innovation, SOWALFIN, IDETA, CELABOR, Vlakwa, Armines, CCI Artois, Lille Design, Université de Mons, Technology Compus Ostend-Katholieke Universiteit Leuven, Materia Nova, Centexbel, Pictanovo, Matiken, Université de Gent, Pole compétitivité UP-tex, Ecolde des Mines de Douai, IMT Lille Douai, Euramaterials"/>
    <m/>
    <s v="CE - FEDER - INTERREG"/>
    <m/>
    <s v="EU"/>
    <m/>
  </r>
  <r>
    <n v="91"/>
    <x v="8"/>
    <x v="59"/>
    <s v="agroalimentaire, culture, gestion des ressources"/>
    <s v="AgriWasteValue"/>
    <s v="AWV"/>
    <s v="Augmenter l'efficacité industrielle et la durabilité de l'utilisation des ressource naturelle et permettra des avantages socio-économique dans les secteurs ciblés"/>
    <s v="Projet"/>
    <s v="https://www.nweurope.eu/projects/project-search/agriwastevalue/"/>
    <n v="2019"/>
    <n v="3"/>
    <s v="Cajot S."/>
    <s v="Celabor"/>
    <s v="sebastien.cajot@celabor.be"/>
    <s v="CELABOR, AgroParisTech - Fr, Cosmetic Valley, Delphy, EPFL-Ch, Eurasanté, PFI-De, Université de Reims Champagne-Ardenne, ValBiom asbl"/>
    <s v="Rotolo C., Leprêtre A., Gaubert A., Van Oers C., Gnansounou E., Morfaux M., Ballmann P.,  Ziou H."/>
    <s v="CE - FEDER, Wallonie"/>
    <m/>
    <s v="EU"/>
    <m/>
  </r>
  <r>
    <n v="92"/>
    <x v="0"/>
    <x v="60"/>
    <s v="agrochimie, gestion des sols, protection des cultures, technique agricole"/>
    <s v="Impact des techniques culturales sur l'évolution de la teneur en carbone organique du sol en Hainaut - Projet Prosensols"/>
    <m/>
    <s v="Analyse des teneurs en carbone pour les  sols cultivés en labour / non-labour"/>
    <s v="Rapports"/>
    <s v="http://www.greenotec.be/pages/etudes/impact-des-techniques-culturales-sur-l-evolution-de-la-teneur-en-carbone-organique-du-sol-en-hainaut.html"/>
    <n v="2011"/>
    <n v="1"/>
    <s v="Cambier J. F."/>
    <s v="Greenotec asbl"/>
    <m/>
    <s v="Greenotec asbl"/>
    <s v="Bielders C., Van Wesemael B., D'haene K., Sleutel S., De Neve S., Gabriêls D., Hofman G., Labreuche J., Le souder C., Castillon P., Ouvry J. F., Real B., Germon  J. C., De Tourdonnet S."/>
    <s v="CE - FEDER - INTERREG"/>
    <m/>
    <s v="Greenotec"/>
    <m/>
  </r>
  <r>
    <n v="93"/>
    <x v="0"/>
    <x v="61"/>
    <s v="culture expérimentale, gestion des sols, protection des cultures, technique agricole"/>
    <s v="Des protéagineux en association pour répondre aux défis agronomiques et aux demandes des filières biologiques"/>
    <s v="SymBIOse"/>
    <s v="la synchronisation fine de l’économie en eau et du relargage de l’azote fixé par les légumineuses en modulant la composition spécifique, la date et le mode de semis et de destruction des couverts et des plantes compagnes et la gestion préventive, par les associations de cultures, des maladies transmises par le sol (Aphanomyces et Sclerotinia) potentiellement amplifiées suite à l’intensification de l’usage des légumineuses dans les rotations."/>
    <s v="Projet"/>
    <s v="https://www.cra.wallonie.be/fr/symbiose"/>
    <n v="2018"/>
    <n v="4"/>
    <s v="Campion M."/>
    <s v="CRA-W"/>
    <s v="m.campion@cra.wallonie.be"/>
    <s v="CRA-W, Interreg V France - Wallonie - Vlaanderen, INAGRO, BioForum, BioWallonie, Gabnor et Bio Picardie, CCBT, Université de Picardie Jules Verne, Agro-Transfert"/>
    <s v="Jamar D. "/>
    <s v="CE - Horizon 2020, CE - FEDER - INTERREG"/>
    <m/>
    <s v="CRA-W"/>
    <m/>
  </r>
  <r>
    <n v="94"/>
    <x v="0"/>
    <x v="0"/>
    <s v="gestion agricole, gestion des sols"/>
    <s v="Gestion des prairies permanentes: impact sur la fertilité des sols"/>
    <m/>
    <m/>
    <s v="Actes de colloques"/>
    <s v="https://www.cra.wallonie.be/fr/gestion-des-prairies-permanentes-impact-sur-la-fertilite-des-sols-2015"/>
    <n v="2015"/>
    <n v="1"/>
    <s v="Campion M."/>
    <s v="CRA-W"/>
    <s v="m.campion@cra.wallonie.be"/>
    <s v="CRA-W"/>
    <s v="Ninane M., Stilmant D., Roisin C., Godden B."/>
    <m/>
    <m/>
    <s v="CRA-W"/>
    <m/>
  </r>
  <r>
    <n v="95"/>
    <x v="0"/>
    <x v="62"/>
    <s v="analyse biologique, gestion agricole"/>
    <s v="Impact des modes de gestion des prairies sur les paramètres d'activités microbiologiques du sol et les services écosystémiques rendus : 1er résultats"/>
    <m/>
    <m/>
    <s v="Actes de colloques"/>
    <s v="https://www.cra.wallonie.be/fr/impact-des-modes-de-gestion-des-prairies-sur-les-parametres-dactivites-microbiologiques-du-sol-et-les-services-ecosystemiques-rendus-1er-resultats-2015"/>
    <n v="2015"/>
    <n v="1"/>
    <s v="Campion M."/>
    <s v="CRA-W"/>
    <s v="m.campion@cra.wallonie.be"/>
    <s v="CRA-W"/>
    <s v="Godden B., Stilmant D., Hautier L."/>
    <m/>
    <m/>
    <s v="CRA-W"/>
    <m/>
  </r>
  <r>
    <n v="96"/>
    <x v="16"/>
    <x v="42"/>
    <s v="bioinformatique, territoire transfrontalier"/>
    <s v="Mobilisation des entreprises touristiques et des citoyens de l’Ardenne transfrontalière"/>
    <s v="ARDENNE AMBASSADORS"/>
    <s v="Valoriser et développer de manière innovante, créative et durable le patrimoine transfrontalier via le tourisme"/>
    <s v="Projet"/>
    <s v="https://www.interreg-fwvl.eu/fr/ardenne-ambassadors"/>
    <n v="2016"/>
    <n v="5"/>
    <s v="Carion M-C."/>
    <s v="Fédération du Tourisme de la Province de Namur"/>
    <s v="mc.carion@ftpn.be"/>
    <s v="CCILB, Fédération Touristique du Luxembourg Belge, Office de Tourisme Charleville-Sedan en Ardenne, Val d'Ardenne, Agence de Développement Touristique des Ardennes, Chambre de Commerce et d’Industrie des Ardennes françaises, Chambre de Commerce et d'Industrie Liège-Verviers-Namur, Bureau Economique de la Province de Namur, IDELUX, Agence de Développement Economique des Ardennes"/>
    <m/>
    <s v="CE - FEDER - INTERREG"/>
    <m/>
    <s v="EU"/>
    <m/>
  </r>
  <r>
    <n v="97"/>
    <x v="8"/>
    <x v="13"/>
    <s v="spectroscopie"/>
    <s v="Local vs.SVM-based stacking approach for predicting proportions of complex blends in food products"/>
    <m/>
    <m/>
    <s v="Actes de colloques"/>
    <s v="https://www.cra.wallonie.be/en/local-vssvm-based-stacking-approach-for-predicting-proportions-of-complex-blends-in-food-products-2019"/>
    <n v="2019"/>
    <n v="1"/>
    <s v="Carrasco B."/>
    <s v="CRA-W"/>
    <m/>
    <s v="CRA-W"/>
    <s v="Gil A., Quevedo J. R., Montafies E., Shen G., Han L., Yang Z., Baeten V., Fernandez Pierna J. A."/>
    <m/>
    <m/>
    <s v="CRA-W"/>
    <m/>
  </r>
  <r>
    <n v="98"/>
    <x v="18"/>
    <x v="37"/>
    <s v="biostatistique, indicateur, pesticide"/>
    <s v="Estimation quantitative des utilisations de produits phytopharmaceutiques par les différents secteurs d’activité en Wallonie"/>
    <m/>
    <s v="Identify actors responsible of non-agricultural use of plant protection products in belgium, define a methodology generating statistics on non-agricultural use of pesticide for each category of actors identified, propose a methodology of consolidation on pesticide statistics of sales based on the obtained results"/>
    <s v="Projet"/>
    <s v="http://etat.environnement.wallonie.be/files/Studies/CRP_4_Carola_et_al_2012_2014.pdf"/>
    <n v="2012"/>
    <n v="2"/>
    <s v="Carrola S."/>
    <s v="Université Catholique de Louvain"/>
    <s v="corder@uclouvain.be"/>
    <s v="ELIM - ELI - Université Catholique de Louvain, Université de Gent, PFRPP, SPF - Santé publique Sécurité de la chaîne alimentaire et Environnement"/>
    <s v=" Lievens E, Janssens L., Bragard C. "/>
    <s v="Wallonie"/>
    <m/>
    <s v="CORDER"/>
    <m/>
  </r>
  <r>
    <n v="99"/>
    <x v="0"/>
    <x v="34"/>
    <s v="gestion des sols, gestion durable, sécurité alimentaire"/>
    <s v="STEROPES"/>
    <s v="STEROPES"/>
    <s v="Pour surmonter les limites des cartes pédologiques statiques en mettant en avant l'utilisation de séries temporelles satellitaires, tester leur potentiel pour prédire la teneur en carbone organique des sols cultivés dans diverses conditions pédoclimatiques et systèmes de culture en Europe."/>
    <s v="Projet"/>
    <s v="https://ejpsoil.eu/research-projects/steropes/"/>
    <n v="2021"/>
    <n v="3"/>
    <s v="Castaldi F."/>
    <s v="ILVO"/>
    <m/>
    <s v="INRAE - Fr, SLU - Se, WUR - Nl, ILVO, CZU - Cz, AU - Dk, CREA - It, CNR - It, ERSAF - It, ISPRA - It, UL - lv, LAMMC - lt, IUNG - Pl, INIAV - Pt, INIA - Es, AGC - Ch, TAGEM - Tr "/>
    <s v="Vaudour E., Wetterlind J., Van Egmond F., Boruvka L., Moller B. A., Nino P., Calzolari C. M., Brenna S., Di Leginio M., Kasperinskis R., Zydelis R., Lopatka A., PAZ A. M., GONÇALVES MC., Gabriel J. L., Liebisch F., Koparan M. H."/>
    <s v="CE - Horizon 2021"/>
    <m/>
    <s v="EU"/>
    <m/>
  </r>
  <r>
    <n v="100"/>
    <x v="4"/>
    <x v="63"/>
    <s v="pesticide, protection des cultures, suivi environnemental"/>
    <s v="A pheromone trap monitoring system for the saddle gall midge, Haplodiplosis marginata (von Roser) (Diptera: Cecidomyidae)"/>
    <m/>
    <s v="Déterminer le moment optimal pour les applications d'insecticides et pour comprendre l'énigmatique dynamique des populations de cet insecte"/>
    <s v="Articles"/>
    <s v="https://www.cra.wallonie.be/fr/a-pheromone-trap-monitoring-system-for-the-saddle-gall-midge-haplodiplosis-marginata-von-roser-diptera-cecidomyidae-2016"/>
    <n v="2016"/>
    <n v="1"/>
    <s v="Censier F."/>
    <s v="CRA-W"/>
    <m/>
    <s v="CRA-W"/>
    <s v="Heuskin S., San Martin G., Michels F., Fauconnier M. L., De Proft M., Lognay G., Bodson B."/>
    <m/>
    <m/>
    <s v="CRA-W"/>
    <m/>
  </r>
  <r>
    <n v="101"/>
    <x v="4"/>
    <x v="27"/>
    <s v="bioagresseur, production agricole, sensibilité"/>
    <s v="La cécidomyie équestre : quelle nuisibilité sur le blé?"/>
    <m/>
    <m/>
    <s v="Articles"/>
    <s v="https://www.cra.wallonie.be/fr/la-cecidomyie-equestre-quelle-nuisibilite-sur-le-ble-2015"/>
    <n v="2015"/>
    <n v="1"/>
    <s v="Censier F."/>
    <s v="CRA-W"/>
    <m/>
    <s v="CRA-W"/>
    <s v="Chavalle S., San Martin G., Wittouck D., De Proft M., Bodson B."/>
    <m/>
    <m/>
    <s v="CRA-W"/>
    <m/>
  </r>
  <r>
    <n v="102"/>
    <x v="4"/>
    <x v="64"/>
    <s v="bioagresseur, production agricole, sensibilité"/>
    <s v="lutte intégrée contre les ravageurs – Suivi des populations de cécidomyie équestre, Haplodiplosis marginata, grâce au développement d’un piège à phéromone."/>
    <m/>
    <m/>
    <s v="Actes de colloques"/>
    <s v="https://www.cra.wallonie.be/fr/lutte-integree-contre-les-ravageurs-suivi-des-populations-de-cecidomyie-equestre-haplodiplosis-marginata-grace-au-developpement-dun-piege-a-pheromone-2015"/>
    <n v="2015"/>
    <n v="1"/>
    <s v="Censier F."/>
    <s v="CRA-W"/>
    <m/>
    <s v="CRA-W"/>
    <s v="Fischer C., Chavalle S., Heuskin S., Fauconnier M. L., De Proft M., Lognay G., Laurent P., Bodson B."/>
    <m/>
    <s v="Céréales"/>
    <s v="CRA-W"/>
    <m/>
  </r>
  <r>
    <n v="103"/>
    <x v="4"/>
    <x v="64"/>
    <s v="bioagresseur, production agricole, sensibilité"/>
    <s v="Targeted control of the saddle gall midge, Haplodiplosis marginata (von Roser) (Diptera: Cecidomyiidae), and the benefits of good control of this pest to winter wheat yield."/>
    <m/>
    <s v="Control of the saddle gall midge, Haplodiplosis marginata (von Roser) (Diptera: Cecidomyiidae)"/>
    <s v="Articles"/>
    <s v="https://www.cra.wallonie.be/fr/targeted-control-of-the-saddle-gall-midge-haplodiplosis-marginata-von-roser-diptera-cecidomyiidae-and-the-benefits-of-good-control-of-this-pest-to-winter-wheat-yield-2016"/>
    <n v="2016"/>
    <n v="1"/>
    <s v="Censier F."/>
    <s v="CRA-W"/>
    <m/>
    <s v="CRA-W"/>
    <s v="Chavalle S., San Martin G., De Proft M., Bodson B."/>
    <m/>
    <s v="Céréales"/>
    <s v="CRA-W"/>
    <m/>
  </r>
  <r>
    <n v="104"/>
    <x v="7"/>
    <x v="13"/>
    <s v="analyse biologique, bioagresseur, phénotypage, résistance"/>
    <s v="Variation in populations of Phytophthora infestans collected in Walloon region (Belgium) in 2010-2013"/>
    <m/>
    <s v="Test the phenotypic characteristics of 404 isolats of Phytophthora infestans in the south part of Belgium - EuroBlight Phytophthora infestans monitoring Project"/>
    <s v="Actes de colloques"/>
    <s v="https://www.cra.wallonie.be/fr/variation-in-populations-of-phytophthora-infestans-collected-in-walloon-region-belgium-in-2010-2013-2014"/>
    <n v="2014"/>
    <n v="1"/>
    <s v="César V."/>
    <s v="CRA-W"/>
    <s v="v.cesar@cra.wallonie.be"/>
    <s v="CRA-W"/>
    <s v="-"/>
    <m/>
    <s v="Pomme de terre"/>
    <s v="CRA-W"/>
    <m/>
  </r>
  <r>
    <n v="105"/>
    <x v="2"/>
    <x v="65"/>
    <s v="culture expérimentale, protection des cultures, sensibilité"/>
    <s v="MilVar 2018 à Libramont et à Ath: peu de mildiou et donc pas de résultat!"/>
    <s v="MilVar"/>
    <s v="Evaluer la sensibilité au mildiou (Phytophthora infestans) du feuillage d’un panel de variétés de pomme de terre"/>
    <s v="Articles"/>
    <s v="http://fiwap.be/wp-content/uploads/2018/12/1811Milvar.pdf"/>
    <n v="2018"/>
    <m/>
    <s v="César V."/>
    <s v="CRA-W"/>
    <s v="v.cesar@cra.wallonie.be"/>
    <s v="FIWAP, CRA-W, Carah asbl"/>
    <s v="Ryckmans D."/>
    <m/>
    <s v="Pomme de terre"/>
    <s v="FIWAP"/>
    <m/>
  </r>
  <r>
    <n v="106"/>
    <x v="2"/>
    <x v="65"/>
    <s v="culture expérimentale, protection des cultures, sensibilité"/>
    <s v="MilVar 2019 à Libramont : 13 nouvelles variétés à l’essai !"/>
    <s v="MilVar"/>
    <s v="Evaluer la sensibilité au mildiou du feuillage (Phytophthora infestans) d’un panel de variétés de pomme de terre"/>
    <s v="Articles"/>
    <s v="http://fiwap.be/wp-content/uploads/2019/12/1912Milvar.pdf"/>
    <n v="2019"/>
    <m/>
    <s v="César V."/>
    <s v="CRA-W"/>
    <s v="v.cesar@cra.wallonie.be"/>
    <s v="FIWAP, CRA-W, Carah asbl, Biowallonie asbl"/>
    <s v="Ryckmans D."/>
    <m/>
    <s v="Pomme de terre"/>
    <s v="FIWAP"/>
    <m/>
  </r>
  <r>
    <n v="107"/>
    <x v="2"/>
    <x v="65"/>
    <s v="culture expérimentale, protection des cultures, sensibilité"/>
    <s v="Les résultats au fil des ans de l'essai MILVAR à Libramont FIWAP"/>
    <s v="MilVar"/>
    <s v="Evaluer la sensibilité au mildiou (Phytophthora infestans) du feuillage d’un panel de variétés de pomme de terre"/>
    <s v="Articles"/>
    <s v="http://fiwap.be/wp-content/uploads/2020/05/1712PdtBioEssaiMilvar.pdf"/>
    <n v="2017"/>
    <n v="1"/>
    <s v="César V."/>
    <s v="CRA-W"/>
    <s v="v.cesar@cra.wallonie.be"/>
    <s v="CRA-W, FIWAP"/>
    <s v="Ryckmans D."/>
    <m/>
    <s v="Pomme de terre"/>
    <s v="CRA-W"/>
    <m/>
  </r>
  <r>
    <n v="108"/>
    <x v="10"/>
    <x v="64"/>
    <s v="bioinformatique, lutte, protection des cultures"/>
    <s v="AVERMILPOT"/>
    <s v="AVERMILPOT"/>
    <s v="Assurer le maintien du service d’avertissements &quot;mildiou&quot; unique en Wallonie"/>
    <s v="Projet"/>
    <s v="https://www.cra.wallonie.be/fr/avermilpot"/>
    <n v="2010"/>
    <n v="10"/>
    <s v="César V."/>
    <s v="CRA-W"/>
    <s v="v.cesar@cra.wallonie.be"/>
    <s v="SPW, CRA-W"/>
    <s v="Labbe V., Rosillon D."/>
    <m/>
    <m/>
    <s v="CRA-W"/>
    <m/>
  </r>
  <r>
    <n v="109"/>
    <x v="14"/>
    <x v="66"/>
    <s v="protection des cultures, résistance"/>
    <s v="Caractérisation des souches de mildiou collectées en Wallonie - 2013"/>
    <m/>
    <m/>
    <s v="Articles"/>
    <s v="https://www.cra.wallonie.be/fr/caracterisation-des-souches-de-mildiou-collectees-en-wallonie-en-2013-2013"/>
    <n v="2013"/>
    <n v="1"/>
    <s v="César V."/>
    <s v="CRA-W"/>
    <s v="v.cesar@cra.wallonie.be"/>
    <s v="CRA-W"/>
    <s v="-"/>
    <m/>
    <m/>
    <s v="CRA-W"/>
    <m/>
  </r>
  <r>
    <n v="110"/>
    <x v="14"/>
    <x v="66"/>
    <s v="protection des cultures, résistance"/>
    <s v="Caractérisation des souches de mildiou en Wallonie - 2014"/>
    <m/>
    <m/>
    <s v="Articles"/>
    <s v="https://www.cra.wallonie.be/fr/caracterisation-des-souches-de-mildiou-en-wallonie-cra-w-en-2014-2014"/>
    <n v="2014"/>
    <n v="1"/>
    <s v="César V."/>
    <s v="CRA-W"/>
    <s v="v.cesar@cra.wallonie.be"/>
    <s v="CRA-W"/>
    <s v="-"/>
    <m/>
    <s v="Pomme de terre"/>
    <s v="CRA-W"/>
    <m/>
  </r>
  <r>
    <n v="111"/>
    <x v="14"/>
    <x v="66"/>
    <s v="protection des cultures, résistance"/>
    <s v="Caractérisation des souches de mildiou en Wallonie - 2011"/>
    <m/>
    <m/>
    <s v="Articles"/>
    <s v="https://www.cra.wallonie.be/fr/caracterisation-des-souches-de-mildiou-en-wallonie-en-2011-2011"/>
    <n v="2011"/>
    <n v="1"/>
    <s v="César V."/>
    <s v="CRA-W"/>
    <s v="v.cesar@cra.wallonie.be"/>
    <s v="CRA-W"/>
    <s v="-"/>
    <m/>
    <s v="Pomme de terre"/>
    <s v="CRA-W"/>
    <m/>
  </r>
  <r>
    <n v="112"/>
    <x v="14"/>
    <x v="66"/>
    <s v="protection des cultures, résistance"/>
    <s v="Caractérisation des souches de mildiou en Wallonie - 2012"/>
    <m/>
    <m/>
    <s v="Articles"/>
    <s v="https://www.cra.wallonie.be/fr/caracterisation-des-souches-de-mildiou-en-wallonie-en-2012-2012"/>
    <n v="2012"/>
    <n v="1"/>
    <s v="César V."/>
    <s v="CRA-W"/>
    <s v="v.cesar@cra.wallonie.be"/>
    <s v="CRA-W"/>
    <s v="-"/>
    <m/>
    <s v="Pomme de terre"/>
    <s v="CRA-W"/>
    <m/>
  </r>
  <r>
    <n v="113"/>
    <x v="14"/>
    <x v="54"/>
    <s v="protection des cultures, résistance"/>
    <s v="Etude de la sensibilité variétale de la pomme de terre au mildiou du feuillage (Phytophthora infestans) à Libramont en 2011"/>
    <m/>
    <m/>
    <s v="Articles"/>
    <s v="https://www.cra.wallonie.be/fr/etude-de-la-sensibilite-varietale-de-la-pomme-de-terre-au-mildiou-du-feuillage-phytophthora-infestans-a-libramont-en-2011-2011"/>
    <n v="2011"/>
    <n v="1"/>
    <s v="César V."/>
    <s v="CRA-W"/>
    <s v="v.cesar@cra.wallonie.be"/>
    <s v="CRA-W"/>
    <s v="-"/>
    <m/>
    <s v="Pomme de terre"/>
    <s v="CRA-W"/>
    <m/>
  </r>
  <r>
    <n v="114"/>
    <x v="14"/>
    <x v="67"/>
    <s v="protection des cultures, résistance"/>
    <s v="Etude de la sensibilité variétale de la pomme de terre au mildiou du feuillage (Phytophthora infestans) en Belgique en 2010"/>
    <m/>
    <m/>
    <s v="Articles"/>
    <s v="https://www.cra.wallonie.be/fr/etude-de-la-sensibilite-varietale-de-la-pomme-de-terre-au-mildiou-du-feuillage-phytophthora-infestans-en-belgique-en-2010-2010"/>
    <n v="2010"/>
    <n v="1"/>
    <s v="César V."/>
    <s v="CRA-W"/>
    <s v="v.cesar@cra.wallonie.be"/>
    <s v="CRA-W"/>
    <s v="-"/>
    <m/>
    <m/>
    <s v="CRA-W"/>
    <m/>
  </r>
  <r>
    <n v="115"/>
    <x v="14"/>
    <x v="68"/>
    <s v="protection des cultures, résistance"/>
    <s v="Etude de la sensibilité variétale de la pomme de terre au mildiou du feuillage (Phytophthora infestans) en Haute Belgique en 2012"/>
    <m/>
    <m/>
    <s v="Articles"/>
    <s v="https://www.cra.wallonie.be/fr/etude-de-la-sensibilite-varietale-de-la-pomme-de-terre-au-mildiou-du-feuillage-phytophthora-infestans-en-haute-belgique-en-2012-2012"/>
    <n v="2012"/>
    <n v="1"/>
    <s v="César V."/>
    <s v="CRA-W"/>
    <s v="v.cesar@cra.wallonie.be"/>
    <s v="CRA-W"/>
    <s v="-"/>
    <m/>
    <s v="Pomme de terre"/>
    <s v="CRA-W"/>
    <m/>
  </r>
  <r>
    <n v="116"/>
    <x v="14"/>
    <x v="69"/>
    <s v="protection des cultures, sélection variétale"/>
    <s v="Etude de la sensibilité variétale de la pomme de terre au mildiou du feuillage (Phytophthora infestans) en Haute Belgique en 2013"/>
    <m/>
    <m/>
    <s v="Articles"/>
    <s v="https://www.cra.wallonie.be/fr/etude-de-la-sensibilite-varietale-de-la-pomme-de-terre-au-mildiou-du-feuillage-phytophthora-infestans-en-haute-belgique-en-2013-2013"/>
    <n v="2013"/>
    <n v="1"/>
    <s v="César V."/>
    <s v="CRA-W"/>
    <s v="v.cesar@cra.wallonie.be"/>
    <s v="CRA-W"/>
    <s v="-"/>
    <m/>
    <s v="Pomme de terre"/>
    <s v="CRA-W"/>
    <m/>
  </r>
  <r>
    <n v="117"/>
    <x v="2"/>
    <x v="21"/>
    <s v="protection des cultures, résistance, sélection variétale"/>
    <s v="Evaluation de la valeur culturale et d'utilisation des meilleures variétés de pommes de terre en termes de résistance au mildiou du feuillage"/>
    <m/>
    <m/>
    <s v="Articles"/>
    <s v="https://www.cra.wallonie.be/fr/evaluation-de-la-valeur-culturale-et-dutilisation-des-meilleures-varietes-de-pommes-de-terre-en-termes-de-resistance-au-mildiou-du-feuillage-2019"/>
    <n v="2019"/>
    <n v="1"/>
    <s v="César V."/>
    <s v="CRA-W"/>
    <s v="v.cesar@cra.wallonie.be"/>
    <s v="CRA-W"/>
    <s v="Soete A. "/>
    <m/>
    <m/>
    <s v="CRA-W"/>
    <m/>
  </r>
  <r>
    <n v="118"/>
    <x v="2"/>
    <x v="21"/>
    <s v="protection des cultures, résistance, sélection variétale"/>
    <s v="Evaluation of foliar resistance to Phytophthora infestans in potato varieties in Belgium (2013-2014)"/>
    <m/>
    <s v="Test 36 varieties for their susceptiblility to late blight"/>
    <s v="Actes de colloques"/>
    <s v="https://www.cra.wallonie.be/fr/evaluation-of-foliar-resistance-to-phytophthora-infestans-in-potato-varieties-in-belgium-2013-2014-2015"/>
    <n v="2015"/>
    <n v="1"/>
    <s v="César V."/>
    <s v="CRA-W"/>
    <s v="v.cesar@cra.wallonie.be"/>
    <s v="CRA-W"/>
    <s v="-"/>
    <m/>
    <s v="Pomme de terre"/>
    <s v="CRA-W"/>
    <m/>
  </r>
  <r>
    <n v="119"/>
    <x v="14"/>
    <x v="70"/>
    <s v="protection des cultures, sélection variétale"/>
    <s v="La recherche sur le mildiou de la pomme de terre... pour une amélioration continue de la prévention"/>
    <m/>
    <m/>
    <s v="Articles"/>
    <s v="https://www.cra.wallonie.be/fr/la-recherche-sur-le-mildiou-de-la-pomme-de-terre-pour-une-amelioration-continue-de-la-prevention-2020"/>
    <n v="2020"/>
    <n v="1"/>
    <s v="César V."/>
    <s v="CRA-W"/>
    <s v="v.cesar@cra.wallonie.be"/>
    <s v="CRA-W"/>
    <s v="-"/>
    <m/>
    <s v="Pomme de terre"/>
    <s v="CRA-W"/>
    <m/>
  </r>
  <r>
    <n v="120"/>
    <x v="4"/>
    <x v="53"/>
    <s v="protection des cultures"/>
    <s v="Les capteurs de spores… pour une lutte contre le mildiou encore plus raisonnée en culture de la pomme de terre"/>
    <m/>
    <m/>
    <s v="Articles"/>
    <s v="https://www.cra.wallonie.be/fr/les-capteurs-de-spores-pour-une-lutte-contre-le-mildiou-encore-plus-raisonnee-en-culture-de-la-pomme-de-terre-2015"/>
    <n v="2015"/>
    <n v="1"/>
    <s v="César V."/>
    <s v="CRA-W"/>
    <s v="v.cesar@cra.wallonie.be"/>
    <s v="CRA-W"/>
    <s v="-"/>
    <m/>
    <s v="Pomme de terre"/>
    <s v="CRA-W"/>
    <m/>
  </r>
  <r>
    <n v="121"/>
    <x v="2"/>
    <x v="65"/>
    <s v="culture expérimentale, protection des cultures, sensibilité"/>
    <s v="Les résultats au fil des ans de l'essai MILVAR à Libramont - 2014"/>
    <m/>
    <m/>
    <s v="Articles"/>
    <s v="https://www.cra.wallonie.be/fr/les-resultats-au-fil-des-ans-de-lessai-milvar-a-libramont-2014"/>
    <n v="2014"/>
    <n v="1"/>
    <s v="César V."/>
    <s v="CRA-W"/>
    <s v="v.cesar@cra.wallonie.be"/>
    <s v="CRA-W, FIWAP"/>
    <s v="-"/>
    <m/>
    <m/>
    <s v="CRA-W"/>
    <m/>
  </r>
  <r>
    <n v="122"/>
    <x v="2"/>
    <x v="65"/>
    <s v="culture expérimentale, protection des cultures, sensibilité"/>
    <s v="Les résultats au fil des ans de l'essai MILVAR à Libramont - 2015"/>
    <m/>
    <m/>
    <s v="Articles"/>
    <s v="https://www.cra.wallonie.be/fr/les-resultats-au-fil-des-ans-de-lessai-milvar-a-libramont-2015"/>
    <n v="2015"/>
    <n v="1"/>
    <s v="César V."/>
    <s v="CRA-W"/>
    <s v="v.cesar@cra.wallonie.be"/>
    <s v="CRA-W, FIWAP"/>
    <s v="-"/>
    <m/>
    <m/>
    <s v="CRA-W"/>
    <m/>
  </r>
  <r>
    <n v="123"/>
    <x v="2"/>
    <x v="65"/>
    <s v="culture expérimentale, protection des cultures, sensibilité"/>
    <s v="Les résultats au fil des ans des essais MILVAR à Ath et Libramont"/>
    <m/>
    <m/>
    <s v="Articles"/>
    <s v="https://www.cra.wallonie.be/fr/les-resultats-au-fil-des-ans-des-essais-milvar-a-ath-et-libramont-2016"/>
    <n v="2016"/>
    <n v="1"/>
    <s v="César V."/>
    <s v="CRA-W"/>
    <s v="v.cesar@cra.wallonie.be"/>
    <s v="CRA-W"/>
    <s v="-"/>
    <m/>
    <m/>
    <s v="CRA-W"/>
    <m/>
  </r>
  <r>
    <n v="124"/>
    <x v="7"/>
    <x v="13"/>
    <s v="analyse biologique, bioagresseur, phénotypage, résistance"/>
    <s v="Phenotypic and genotypic characteristics of Belgian isolates of Phytophthora infestans in 2013-2016"/>
    <m/>
    <s v="To teste a phenotypic characteristics of isolates of Phytophtora infestans"/>
    <s v="Actes de colloques"/>
    <s v="https://www.cra.wallonie.be/fr/phenotypic-and-genotypic-characteristics-of-belgian-isolates-of-phytophthora-infestans-in-2013-2016-2017"/>
    <n v="2017"/>
    <n v="1"/>
    <s v="César V."/>
    <s v="CRA-W"/>
    <s v="v.cesar@cra.wallonie.be"/>
    <s v="CRA-W"/>
    <s v="-"/>
    <m/>
    <s v="Pomme de terre"/>
    <s v="CRA-W"/>
    <m/>
  </r>
  <r>
    <n v="125"/>
    <x v="7"/>
    <x v="71"/>
    <s v="bioagresseur, phénotypage"/>
    <s v="Phenotypic characteristics of Belgian populations of Phytophthora infestans (2005-2010)"/>
    <m/>
    <s v="Collect and teste a phenotypic characteristics of isolates of Phytophtora infestans"/>
    <s v="Actes de colloques"/>
    <s v="https://www.cra.wallonie.be/fr/phenotypic-characteristics-of-belgian-populations-of-phytophthora-infestans-2005-2010-2011"/>
    <n v="2011"/>
    <n v="1"/>
    <s v="César V."/>
    <s v="CRA-W"/>
    <s v="v.cesar@cra.wallonie.be"/>
    <s v="CRA-W"/>
    <s v="-"/>
    <m/>
    <m/>
    <s v="CRA-W"/>
    <m/>
  </r>
  <r>
    <n v="126"/>
    <x v="7"/>
    <x v="13"/>
    <s v="analyse biologique, bioagresseur, phénotypage, résistance"/>
    <s v="Virulence and fungicide sensitivity of the most prevalent genotypes collected in Belgium in 2017-2018"/>
    <m/>
    <s v="Determine virulence gene profil  "/>
    <s v="Actes de colloques"/>
    <s v="https://www.cra.wallonie.be/fr/virulence-and-fungicide-sensitivity-of-the-most-prevalent-genotypes-collected-in-belgium-in-2017-2018-2019"/>
    <n v="2019"/>
    <n v="1"/>
    <s v="César V."/>
    <s v="CRA-W"/>
    <s v="v.cesar@cra.wallonie.be"/>
    <s v="CRA-W"/>
    <s v="-"/>
    <m/>
    <s v="Pomme de terre"/>
    <s v="CRA-W"/>
    <m/>
  </r>
  <r>
    <n v="127"/>
    <x v="15"/>
    <x v="44"/>
    <s v="impact, pesticide, ressource en eau, santé humaine, suivi environnemental"/>
    <s v="STation d’Epuration"/>
    <s v="STEP-PE"/>
    <s v="STation d’EPuration : leur impact sur la Perturbation Endocrinienne en milieu aquatique en Région wallonne et leur efficacité de traitement"/>
    <s v="Projet"/>
    <s v="https://www.issep.be/wp-content/uploads/Projet-STEP-PE.pdf"/>
    <n v="2017"/>
    <n v="3"/>
    <s v="Chalon C."/>
    <s v="ISSeP"/>
    <s v="c.chalon@issep.be"/>
    <s v="LDPH - Université de Liège, Laboratoire de morphologie fonctionnelle et evolutive - Université de Liège, URBE, ISSeP"/>
    <m/>
    <s v="Fonds Moerman"/>
    <m/>
    <s v="ISSep"/>
    <m/>
  </r>
  <r>
    <n v="128"/>
    <x v="19"/>
    <x v="72"/>
    <s v="gestion des ressources, qualité nutritionnelle, technique agricole"/>
    <s v="Transition des exploitations laitières vers une utilisation efficiente des ressources fourragères : cas de l'alimentation de précision à la ferme"/>
    <s v="EFFORT"/>
    <s v="Aider les éleveurs dans leur(s) changement(s) de pratique(s) par l’étude de trajectoires d’autres éleveurs vers une meilleure utilisation des ressources fourragères"/>
    <s v="Projet - Actes de colloques"/>
    <s v="https://www.cra.wallonie.be/en/comment-ameliorer-son-niveau-dautonomie-fourragere-en-evoluant-vers-une-meilleure-utilisation-des-ressources-fourrageres-2019"/>
    <n v="2018"/>
    <n v="2"/>
    <s v="Chamberland N."/>
    <s v="CRA-W"/>
    <s v="n.chamberland@cra.wallonie.be"/>
    <s v="CRA-W"/>
    <s v="Baeten V., Fernandez Pierna J. A., Lecler B., Vermeulen P., Decruyenaere V., Hennart S., Scaut B., Mauro S., Minet O., Brichard S., Lefevre A., Guillaume M., Chamberland N., Froidmont E."/>
    <s v="Fonds Moerman"/>
    <m/>
    <s v="CRA-W"/>
    <m/>
  </r>
  <r>
    <n v="129"/>
    <x v="6"/>
    <x v="16"/>
    <s v="analyse physico-chimique, spectroscopie"/>
    <s v="Development of reliable tools to predict at the farm level the quality of forages using Near Infrared (NIR) spectroscopy"/>
    <m/>
    <m/>
    <s v="Actes de colloques"/>
    <s v="https://www.cra.wallonie.be/fr/development-of-reliable-tools-to-predict-at-the-farm-level-the-quality-of-forages-using-near-infrared-nir-spectroscopy-2019"/>
    <n v="2019"/>
    <n v="1"/>
    <s v="Chamberland N."/>
    <s v="CRA-W"/>
    <s v="n.chamberland@cra.wallonie.be"/>
    <s v="CRA-W"/>
    <s v="Vermeulen P., Lecler B., Minet O., Decruyenaere V., Froidmont E., Baeten V."/>
    <m/>
    <m/>
    <s v="CRA-W"/>
    <m/>
  </r>
  <r>
    <n v="130"/>
    <x v="11"/>
    <x v="73"/>
    <s v="pollution chimique, santé humaine, suivi environnemental"/>
    <s v="Projet AIR-ECOLE"/>
    <s v="QUALAICOL"/>
    <s v="Assurer la sensibilisation des écoles et réaliser des mesures de qualité de l’air intérieur. Informer les acteurs communaux de l’incidence du trafic sur la qualité de l’air autour des écoles."/>
    <s v="Projet"/>
    <s v="https://www.issep.be/wp-content/uploads/Projet-AIR-ECOLE.pdf"/>
    <n v="2019"/>
    <m/>
    <s v="Champon L."/>
    <s v="ISSeP"/>
    <s v="airecole@issep.be"/>
    <s v="ISSeP, Ecoles maternelles, primaires et secondaires - FWB"/>
    <s v="Crèvecœur S."/>
    <s v="Wallonie"/>
    <m/>
    <s v="ISSep"/>
    <m/>
  </r>
  <r>
    <n v="131"/>
    <x v="2"/>
    <x v="21"/>
    <s v="protection des cultures, résistance"/>
    <s v="Assessment of inoculation methods for screening black alder resistance to Phytophthora x alni."/>
    <m/>
    <s v="Tester des méthodes pour évaluer la résistance des aulnes riverains à la maladie, et à cribler les génotypes d'aulnes pour la résistance"/>
    <s v="Articles"/>
    <s v="https://www.cra.wallonie.be/fr/assessment-of-inoculation-methods-for-screening-black-alder-resistance-to-phytophthora-x-alni-2016"/>
    <n v="2016"/>
    <n v="1"/>
    <s v="Chandelier A."/>
    <s v="CRA-W"/>
    <s v="a.chandelier@cra.wallonie.be"/>
    <s v="CRA-W"/>
    <s v="Husson C., Druart P., Marçais B."/>
    <m/>
    <s v="Aulne glutineux"/>
    <s v="CRA-W"/>
    <m/>
  </r>
  <r>
    <n v="132"/>
    <x v="14"/>
    <x v="54"/>
    <s v="protection des cultures, suivi environnemental"/>
    <s v="Le chancre du châtaignier, une nouvelle problématique phytosanitaire en Wallonie"/>
    <m/>
    <s v=" "/>
    <s v="Articles"/>
    <s v="https://www.cra.wallonie.be/fr/le-chancre-du-chataignier-une-nouvelle-problematique-phytosanitaire-en-wallonie-2017"/>
    <n v="2017"/>
    <n v="1"/>
    <s v="Chandelier A."/>
    <s v="CRA-W"/>
    <s v="a.chandelier@cra.wallonie.be"/>
    <s v="CRA-W"/>
    <s v="Teng F., Coppolino G., Delahaye L., Herman M."/>
    <m/>
    <s v="Chataigne"/>
    <s v="CRA-W"/>
    <m/>
  </r>
  <r>
    <n v="133"/>
    <x v="16"/>
    <x v="55"/>
    <s v="gestion durable, suivi environnemental"/>
    <s v="Observatoire Wallon de la Santé des Forêts"/>
    <s v="OWSF"/>
    <s v="Recherches relatives à la protection phytosanitaire des forêts en Wallonie"/>
    <s v="Projet"/>
    <s v="https://www.cra.wallonie.be/fr/owsf"/>
    <n v="2017"/>
    <n v="2"/>
    <s v="Chandelier A."/>
    <s v="CRA-W"/>
    <s v="a.chandelier@cra.wallonie.be"/>
    <s v="Observatoire Wallon de la Santé des Forêt - SPW, CRA-W"/>
    <s v="Schmitz S., San Martin G."/>
    <m/>
    <m/>
    <s v="CRA-W"/>
    <m/>
  </r>
  <r>
    <n v="134"/>
    <x v="0"/>
    <x v="74"/>
    <s v="culture expérimentale, gestion agricole, protection des cultures"/>
    <s v="Pathoflax"/>
    <s v="Pathoflax"/>
    <s v="détection précoce de la maladie dans les sols et dans les semences de lin; L’utilisation de diverses molécules et formulations induisant des réactions de défense chez la plante; Des essais de démonstrations en champs; la dissémination des informations du projet auprès des agriculteurs et obtenteurs"/>
    <s v="Projet"/>
    <s v="https://www.cra.wallonie.be/fr/pathoflax"/>
    <n v="2020"/>
    <n v="4"/>
    <s v="Chandelier A."/>
    <s v="CRA-W"/>
    <s v="a.chandelier@cra.wallonie.be"/>
    <s v="CRA-W"/>
    <s v="-"/>
    <m/>
    <m/>
    <s v="CRA-W"/>
    <m/>
  </r>
  <r>
    <n v="135"/>
    <x v="16"/>
    <x v="60"/>
    <s v="protection des cultures, ressource génétique"/>
    <s v="Temporal evolution of collar lesions associated with ash dieback and the occurence of Armillaria in Belgian forests."/>
    <m/>
    <m/>
    <s v="Articles"/>
    <s v="https://www.cra.wallonie.be/fr/temporal-evolution-of-collar-lesions-associated-with-ash-dieback-and-the-occurence-of-armillaria-in-belgian-forests-2016"/>
    <n v="2016"/>
    <n v="1"/>
    <s v="Chandelier A."/>
    <s v="CRA-W"/>
    <s v="a.chandelier@cra.wallonie.be"/>
    <s v="CRA-W"/>
    <s v="Gerarts F., San Martin G., Herman M., Delahaye L."/>
    <m/>
    <m/>
    <s v="CRA-W"/>
    <m/>
  </r>
  <r>
    <n v="136"/>
    <x v="4"/>
    <x v="75"/>
    <s v="bioagresseur, contrôle des ravageurs, pesticide, protection des cultures"/>
    <s v="La cécidomyie Orange du blé et autres cécidomyies des céréales"/>
    <s v="CECIDOMYIES"/>
    <s v="Développement de la lutte intégrée contre la cécidomyie orange du blé, Sitodiplosis mosellana (Géhin)"/>
    <s v="Projet - Articles"/>
    <s v="https://www.cra.wallonie.be/uploads/2018/02/TAP_647_-_Brochure_Chavalle_et_al__La_c%C3%A9cidomyie_orange_du_bl%C3%A9_et_autres_c%C3%A9cido_des_c%C3%A9r%C3%A9ales.pdf"/>
    <n v="2015"/>
    <m/>
    <s v="Chavalle S."/>
    <s v="CRA-W"/>
    <s v="s.chavalle@cra.wallonie.be"/>
    <s v="CRA-W, Gembloux Agro Bio-Tech - Université de Liège"/>
    <s v="Censier F., San Martin Y Gomez G., De Proft, Jacquemin G., Mahieu A., Denayer J., Berger A., Berger A., Gasia D., Rousseau H., Ruth M."/>
    <s v="FRS - FNRS, Wallonie"/>
    <s v="Céréales"/>
    <s v="Agriculture wallonie"/>
    <m/>
  </r>
  <r>
    <n v="137"/>
    <x v="4"/>
    <x v="27"/>
    <s v="bioagresseur, production agricole, sensibilité"/>
    <s v="Actualités en ravageurs – Cécidomyie équestre : retour inattendu"/>
    <m/>
    <s v="déterminer les  niveaux  d’attaque  par  la  cécidomyie  équestre"/>
    <s v="Actes de colloques"/>
    <s v="https://www.cra.wallonie.be/fr/actualites-en-ravageurs-cecidomyie-equestre-retour-inattendu-2015"/>
    <n v="2015"/>
    <n v="1"/>
    <s v="Chavalle S."/>
    <s v="CRA-W"/>
    <m/>
    <s v="CRA-W"/>
    <s v="De Proft M."/>
    <m/>
    <s v="Céréales"/>
    <s v="CRA-W"/>
    <m/>
  </r>
  <r>
    <n v="138"/>
    <x v="2"/>
    <x v="21"/>
    <s v="pesticide, production agricole"/>
    <s v="Actualités en ravageurs – Variétés résistantes à la cécidomyie orange du blé : intérêt agronomique et méthode de caractérisation."/>
    <m/>
    <s v=" Mesurer  les  niveaux  d’attaque par cécidomyie orange, évaluer les pertes de rendement dans les champs de blé"/>
    <s v="Actes de colloques"/>
    <s v="https://www.cra.wallonie.be/fr/actualites-en-ravageurs-varietes-resistantes-a-la-cecidomyie-orange-du-ble-interet-agronomique-et-methode-de-caracterisation-2015"/>
    <n v="2015"/>
    <n v="1"/>
    <s v="Chavalle S."/>
    <s v="CRA-W"/>
    <m/>
    <s v="CRA-W"/>
    <s v="Jacquemin G., De Proft M."/>
    <m/>
    <s v="Céréales"/>
    <s v="CRA-W"/>
    <m/>
  </r>
  <r>
    <n v="139"/>
    <x v="2"/>
    <x v="21"/>
    <s v="phénotypage, résistance"/>
    <s v="Assessing cultivar resistance to Sitodiplosis mosellana (Géhin) (Diptera: Cecidomyiidae) using a phenotyping method under semi-field conditions."/>
    <m/>
    <m/>
    <s v="Articles"/>
    <s v="https://www.cra.wallonie.be/fr/assessing-cultivar-resistance-to-sitodiplosis-mosellana-gehin-diptera-cecidomyiidae-using-a-phenotyping-method-under-semi-field-conditions-2017"/>
    <n v="2017"/>
    <n v="1"/>
    <s v="Chavalle S."/>
    <s v="CRA-W"/>
    <m/>
    <s v="CRA-W"/>
    <s v="Jacquemin G., De Proft M."/>
    <m/>
    <m/>
    <s v="CRA-W"/>
    <m/>
  </r>
  <r>
    <n v="140"/>
    <x v="2"/>
    <x v="76"/>
    <s v="bioagresseur, résistance, sélection variétale"/>
    <s v="Cécidomyie orange : repérer les blés qui lui résistent"/>
    <m/>
    <s v="Mesurer le degré de résistance dans les essais via le nombre de larves développées dans les épis "/>
    <s v="Articles"/>
    <s v="https://www.cra.wallonie.be/fr/cecidomyie-orange-reperer-les-bles-qui-lui-resistent-2015"/>
    <n v="2015"/>
    <n v="1"/>
    <s v="Chavalle S."/>
    <s v="CRA-W"/>
    <m/>
    <s v="CRA-W"/>
    <s v="Jacquemin G., De Proft M."/>
    <m/>
    <s v="Céréales"/>
    <s v="CRA-W"/>
    <m/>
  </r>
  <r>
    <n v="141"/>
    <x v="18"/>
    <x v="57"/>
    <s v="cultivar, pesticide, résistance"/>
    <s v="Comparative emergence phenology of the orange wheat blossom midge, Sitodiplosis mosellana (Géhin) (Diptera: Cecidomyiidae) and its parasitoids (Hymenoptera: Pteromalidae and Platygastridae) under controlled conditions."/>
    <m/>
    <s v="Comparer l'efficacité de certains insecticides, et analyser la relation entre le rendement et le nombre de larves"/>
    <s v="Articles"/>
    <s v="https://www.cra.wallonie.be/fr/comparative-emergence-phenology-of-the-orange-wheat-blossom-midge-sitodiplosis-mosellana-gehin-diptera-cecidomyiidae-and-its-parasitoids-hymenoptera-pteromalidae-and-platygastridae-under-controlled-conditions-2015"/>
    <n v="2015"/>
    <n v="1"/>
    <s v="Chavalle S."/>
    <s v="CRA-W"/>
    <m/>
    <s v="CRA-W"/>
    <s v="Buhl P. N., Censier F., De Proft M."/>
    <m/>
    <s v="Céréales"/>
    <s v="CRA-W"/>
    <m/>
  </r>
  <r>
    <n v="142"/>
    <x v="4"/>
    <x v="77"/>
    <s v="bioagresseur, protection des cultures, suivi environnemental"/>
    <s v="Effect of trap type and height in monitoring the orange wheat blossom midge, Sitodiplosis mosellana (Géhin) (Diptera: Cecidomyiidae) and its parasitoid, Macroglenes penetrans (Kirby) (Hymenoptera: Pteromalidae)."/>
    <m/>
    <s v="Assess the cécidomyie orangée risk for wheat crops "/>
    <s v="Articles"/>
    <s v="https://www.cra.wallonie.be/fr/effect-of-trap-type-and-height-in-monitoring-the-orange-wheat-blossom-midge-sitodiplosis-mosellana-gehin-diptera-cecidomyiidae-and-its-parasitoid-macroglenes-penetrans-kirby-hymenoptera-pteromalidae-2019"/>
    <n v="2019"/>
    <n v="1"/>
    <s v="Chavalle S."/>
    <s v="CRA-W"/>
    <m/>
    <s v="CRA-W"/>
    <s v="Censier F., San Martin G., De Proft M."/>
    <m/>
    <s v="Céréales"/>
    <s v="CRA-W"/>
    <m/>
  </r>
  <r>
    <n v="143"/>
    <x v="2"/>
    <x v="64"/>
    <s v="bioagresseur, lutte, protection des cultures"/>
    <s v="lutte intégrée contre les ravageurs"/>
    <m/>
    <m/>
    <s v="Actes de colloques"/>
    <s v="https://www.cra.wallonie.be/fr/lutte-integree-contre-les-ravageurs-2015"/>
    <n v="2015"/>
    <n v="1"/>
    <s v="Chavalle S."/>
    <s v="CRA-W"/>
    <m/>
    <s v="CRA-W"/>
    <s v="De Proft M."/>
    <m/>
    <s v="Céréales"/>
    <s v="CRA-W"/>
    <m/>
  </r>
  <r>
    <n v="144"/>
    <x v="2"/>
    <x v="64"/>
    <s v="bioagresseur, lutte, protection des cultures"/>
    <s v="lutte intégrée contre les ravageurs."/>
    <m/>
    <m/>
    <s v="Actes de colloques"/>
    <s v="https://www.cra.wallonie.be/fr/lutte-integree-contre-les-ravageurs-2017"/>
    <n v="2017"/>
    <n v="1"/>
    <s v="Chavalle S."/>
    <s v="CRA-W"/>
    <m/>
    <s v="CRA-W"/>
    <s v="Hautier L., De Proft M."/>
    <m/>
    <s v="Céréales"/>
    <s v="CRA-W"/>
    <m/>
  </r>
  <r>
    <n v="145"/>
    <x v="2"/>
    <x v="64"/>
    <s v="bioagresseur, lutte, protection des cultures"/>
    <s v="lutte intégrée contre les ravageurs – Protection contre la cécidomyie orange du blé : détermination du risque, efficacité insecticides, variétés résistantes."/>
    <m/>
    <m/>
    <s v="Actes de colloques"/>
    <s v="https://www.cra.wallonie.be/fr/lutte-integree-contre-les-ravageurs-protection-contre-la-cecidomyie-orange-du-ble-determination-du-risque-efficacite-insecticides-varietes-resistantes-2015"/>
    <n v="2015"/>
    <n v="1"/>
    <s v="Chavalle S."/>
    <s v="CRA-W"/>
    <m/>
    <s v="CRA-W"/>
    <s v="De Proft M."/>
    <m/>
    <s v="Céréales"/>
    <s v="CRA-W"/>
    <m/>
  </r>
  <r>
    <n v="146"/>
    <x v="4"/>
    <x v="64"/>
    <s v="bioagresseur, bioinformatique, protection des cultures"/>
    <s v="Monitoring des vols de cécidomyie orange du blé, Sitodiplosis mosellana (Géhin), et de cécidomyie équestre, Haplodiplosis marginata (von Roser), à l’aide de pièges à phéromone."/>
    <m/>
    <m/>
    <s v="Actes de colloques"/>
    <s v="https://www.cra.wallonie.be/fr/monitoring-des-vols-de-cecidomyie-orange-du-ble-sitodiplosis-mosellana-gehin-et-de-cecidomyie-equestre-haplodiplosis-marginata-von-roser-a-laide-de-pieges-a-pheromone-2017"/>
    <n v="2017"/>
    <n v="1"/>
    <s v="Chavalle S."/>
    <s v="CRA-W"/>
    <m/>
    <s v="CRA-W"/>
    <s v="Laurent P., De Proft M."/>
    <m/>
    <m/>
    <s v="CRA-W"/>
    <m/>
  </r>
  <r>
    <n v="147"/>
    <x v="4"/>
    <x v="27"/>
    <s v="bioagresseur, biocontrôle, protection des cultures"/>
    <s v="Parasitism rates and parasitoid complexes of the wheat midges, Sitodiplosis mosellana, Contarinia tritici and Haplodiplosis marginata."/>
    <m/>
    <s v="Reduce the midge populations by the parasitoids of wheat midges (biological control)"/>
    <s v="Articles"/>
    <s v="https://www.cra.wallonie.be/fr/parasitism-rates-and-parasitoid-complexes-of-the-wheat-midges-sitodiplosis-mosellana-contarinia-tritici-and-haplodiplosis-marginata-2018"/>
    <n v="2018"/>
    <n v="1"/>
    <s v="Chavalle S."/>
    <s v="CRA-W"/>
    <m/>
    <s v="CRA-W"/>
    <s v="Buhl P. N., San Martin G., De Proft M."/>
    <m/>
    <s v="Céréales"/>
    <s v="CRA-W"/>
    <m/>
  </r>
  <r>
    <n v="148"/>
    <x v="2"/>
    <x v="78"/>
    <s v="bioagresseur, lutte, protection des cultures, résistance"/>
    <s v="Protection of winter wheat against orange wheat blossom midge, Sitodiplosis mosellana (Géhin) (Diptera: Cecidomyiidae): efficacy of insecticides and cultivar resistance."/>
    <m/>
    <m/>
    <s v="Articles"/>
    <s v="https://www.cra.wallonie.be/fr/protection-of-winter-wheat-against-orange-wheat-blossom-midge-sitodiplosis-mosellana-gehin-diptera-cecidomyiidae-efficacy-of-insecticides-and-cultivar-resistance-2015"/>
    <n v="2015"/>
    <n v="1"/>
    <s v="Chavalle S."/>
    <s v="CRA-W"/>
    <m/>
    <s v="CRA-W"/>
    <s v="Censier F., San Martin G., De Proft M."/>
    <m/>
    <s v="Céréales"/>
    <s v="CRA-W"/>
    <m/>
  </r>
  <r>
    <n v="149"/>
    <x v="9"/>
    <x v="11"/>
    <s v="pesticide, protection des cultures, toxicité"/>
    <s v="Toxicity of several fungicides for orange wheat blossom midge, Sitodiplosis mosellana (Géhin) (Diptera: Cecidomyiidae)."/>
    <m/>
    <m/>
    <s v="Actes de colloques"/>
    <s v="https://www.cra.wallonie.be/fr/toxicity-of-several-fungicides-for-orange-wheat-blossom-midge-sitodiplosis-mosellana-gehin-diptera-cecidomyiidae-2015"/>
    <n v="2015"/>
    <n v="1"/>
    <s v="Chavalle S."/>
    <s v="CRA-W"/>
    <m/>
    <s v="CRA-W"/>
    <s v="Jansen J. P., San Martin G., De Proft M."/>
    <m/>
    <s v="Céréales"/>
    <s v="CRA-W"/>
    <m/>
  </r>
  <r>
    <n v="150"/>
    <x v="17"/>
    <x v="13"/>
    <s v="auxiliaire des cultures, ressource naturelle"/>
    <s v="Formation en apiculture"/>
    <m/>
    <s v="Formation à toutes personne désireuse de développoer une activité apicole à titre de hobbyiste ou professionnelle"/>
    <s v="Projet"/>
    <s v="https://agriculture.wallonie.be/formation-en-apiculture-2021"/>
    <n v="2021"/>
    <n v="1"/>
    <s v="Cheval J-M."/>
    <s v="SPW"/>
    <s v="jeanmarc.cheval@spw.wallonie.be"/>
    <s v="Union royale des Ruchers wallons, les fédérations apicoles provinciales, SPW "/>
    <m/>
    <s v="Wallonie"/>
    <m/>
    <s v="SPW"/>
    <m/>
  </r>
  <r>
    <n v="151"/>
    <x v="15"/>
    <x v="79"/>
    <s v="indicateur, gestion des ressources, ressource en eau, suivi environnemental"/>
    <s v="Programme d'Actions sur les Rivières par une approche Intégrée et Sectorisée"/>
    <s v="PARIS"/>
    <s v="Appui technique et scientifique des PARIS (Programme d'Actions sur les Rivières par une approche Intégrée et Sectorisée)"/>
    <s v="Projet"/>
    <s v="http://geoportail.wallonie.be/catalogue/50bf7812-799b-4d2f-bccc-cdbb3e2d6e08.html"/>
    <n v="2016"/>
    <n v="6"/>
    <s v="Claessens H."/>
    <s v="Université de Liège"/>
    <m/>
    <s v="Gembloux Agro Bio-Tech - Université de Liège"/>
    <m/>
    <m/>
    <m/>
    <s v="Agriculture wallonie"/>
    <m/>
  </r>
  <r>
    <n v="152"/>
    <x v="6"/>
    <x v="13"/>
    <s v="analyse physico-chimique, pollution chimique, télédétection spatiale"/>
    <s v="Land Use,Land Use Change and Forestry - LULUCF"/>
    <s v=" EO4 LULUCF"/>
    <s v="Vise à mettre au point une méthode d'extraction de ces informations afin de faciliter et d’améliorer les estimations des superficies des terres du secteur LULUCF."/>
    <s v="Projet"/>
    <s v="https://www.issep.be/wp-content/uploads/Projet-EO4LULUCF.pdf"/>
    <n v="2017"/>
    <n v="3"/>
    <s v="Close O."/>
    <s v="ISSeP"/>
    <s v="o.close@issep.be"/>
    <s v="CRA-W, Gembloux Agro Bio-Tech - Université de Liège, VMM, IBGE - BIM, IR-CélineE, SG - GEOM - SPW, SPW, ISSeP, AWAC"/>
    <m/>
    <s v="Fonds Moerman"/>
    <m/>
    <s v="ISSep"/>
    <m/>
  </r>
  <r>
    <n v="153"/>
    <x v="7"/>
    <x v="57"/>
    <s v="analyse physico-chimique, ressource génétique"/>
    <s v="Dual coordination of the SUMOylation and phosphorylation pathways during the response to heat stress in Solanum tuberosum"/>
    <m/>
    <s v="To use a combination of three-dimensional gel electrophoresis fractionation, Western-blot analysis, difference in gel electrophoresis (DIGE) technology and mass spectrometry to identify those proteins that first showed changes in SUMOylation and phosphorylation in potato leaves exposed to sublethal HS"/>
    <s v="Articles"/>
    <s v="https://www.cra.wallonie.be/fr/dual-coordination-of-the-sumoylation-and-phosphorylation-pathways-during-the-response-to-heat-stress-in-solanum-tuberosum-2019"/>
    <n v="2020"/>
    <n v="1"/>
    <s v="Colignon B."/>
    <s v="CRA-W"/>
    <m/>
    <s v="CRA-W"/>
    <s v="Delaive E., Dieu M., Demazy C., Muhovski Y., Antoine A., Raes M., Mauro S."/>
    <m/>
    <s v="Pomme de terre"/>
    <s v="CRA-W"/>
    <s v="DOI: 10.1016/j.envexpbot.2019.02.024"/>
  </r>
  <r>
    <n v="154"/>
    <x v="0"/>
    <x v="80"/>
    <m/>
    <s v="Soil&amp;wastevalor"/>
    <s v="Soil&amp;wastevalor"/>
    <s v="Controlling bioavailability of nutrients and contaminants by integration of organic waste recycling and phytotechnologies for rehabilitation of soils"/>
    <s v="Projet"/>
    <m/>
    <m/>
    <m/>
    <s v="Colinet G."/>
    <s v="Université de Liège"/>
    <m/>
    <s v="Gembloux Agro Bio-Tech - Université de Liège"/>
    <m/>
    <m/>
    <m/>
    <s v="Agriculture wallonie"/>
    <m/>
  </r>
  <r>
    <n v="155"/>
    <x v="1"/>
    <x v="81"/>
    <s v="bioagresseur, lutte, pesticide, protection des cultures"/>
    <s v="protection biologique du Maïs"/>
    <s v="PROBIOM"/>
    <s v="Trouver un agent de biocontrôle indigène à la Wallonie pour protéger la plantule de maïs contre les attaques des champignons pathogènes du sol, et développer une formulation d'enrobage de semence"/>
    <s v="Projet"/>
    <s v="https://cipf.be/resources/shared/files/fr/probiom.pdf"/>
    <n v="2011"/>
    <n v="6"/>
    <s v="Legrève A."/>
    <s v="Université Catholique de Louvain"/>
    <s v="anne.legrève@uclouvain.be"/>
    <s v="CIPF asbl, ELI - Université Catholique de Louvain"/>
    <s v="Coninck E., Foucart G."/>
    <s v="Wallonie"/>
    <s v="Maïs"/>
    <s v="CIPF"/>
    <s v="DOI : 10.1111/jam.14641"/>
  </r>
  <r>
    <n v="156"/>
    <x v="5"/>
    <x v="45"/>
    <s v="indicateur, pesticide, santé humaine"/>
    <s v="Actualisation des données et des indicateurs pesticide en vue de la présentation dans les rapports sur l’état de l’environnement wallon"/>
    <s v="EQPP - indicateurs pesticide"/>
    <s v="Actualiser la répartition des quantités vendues de toutes les substances actives du marché belge entre les différents types d’utilisateurs pour des années déterminées, analyser la faisabilité de produire une estimation des quantités de produits phytopharmaceutiques (PPP) appliquées à une échelle géographique plus précise en Wallonie"/>
    <s v="Projet"/>
    <s v="http://etat.environnement.wallonie.be/files/Studies/CRP_5_CORDER_ELIM_ELI_UCL_2015.pdf"/>
    <n v="2015"/>
    <n v="1"/>
    <s v="Janssens L."/>
    <s v="Corder asbl"/>
    <s v="corder@uclouvain.be"/>
    <s v="SPW Agriculture ressource naturelle et Environnement, CRPHYTO - CORDER asbl, Wallonie, ELIM - ELI - Université Catholique de Louvain"/>
    <m/>
    <s v="Wallonie"/>
    <m/>
    <s v="CORDER"/>
    <m/>
  </r>
  <r>
    <n v="157"/>
    <x v="18"/>
    <x v="45"/>
    <s v="indicateur, pesticide, santé humaine"/>
    <s v="Estimation quantitative des utilisations de produits phytopharmaceutiques par les différents secteurs d’activité - Projet &quot;indicateurs pesticide&quot; - 2020"/>
    <s v="EQPP - 2020"/>
    <s v="Actualiser la répartition des quantités vendues de toutes les substances actives présentes sur le marché belge par type d’utilisateurs et par catégorie de substances actives pour les années 2014 et 2015, estimer les quantités de substances actives utilisées dans le secteur agricole à l’échelle de la Wallonie pour les années 2014 et 2015"/>
    <s v="Projet"/>
    <s v="http://etat.environnement.wallonie.be/files/Studies/Rapport_Estimation%20quantitative%20des%20utilisations%20de%20produits%20phytopharmaceutiques.pdf"/>
    <n v="2020"/>
    <n v="1"/>
    <s v="Janssens L."/>
    <s v="Corder asbl"/>
    <s v="corder@uclouvain.be"/>
    <s v="SPW Agriculture ressource naturelle et Environnement, CRPHYTO - CORDER asbl, ELIM - ELI - Université Catholique de Louvain"/>
    <m/>
    <s v="Wallonie"/>
    <m/>
    <s v="CORDER"/>
    <m/>
  </r>
  <r>
    <n v="158"/>
    <x v="18"/>
    <x v="45"/>
    <s v="biostatistique, indicateur, pesticide, santé humaine"/>
    <s v="Estimation quantitative des utilisations de produits phytopharmaceutiques par les différents secteurs d’activité - Projet &quot;indicateurs pesticide&quot; - 2017"/>
    <s v="EQPP - 2017"/>
    <s v="Actualiser la répartition des quantités vendues de toutes les substances actives présentes sur le marché belge par type d’utilisateurs et par catégorie de substances actives pour les années 2014 et 2015, estimer les quantités de substances actives utilisées dans le secteur agricole à l’échelle de la Wallonie pour les années 2014 et 2015"/>
    <s v="Projet"/>
    <s v="http://etat.environnement.wallonie.be/files/Studies/Rapport_final-Convention_7.pdf"/>
    <n v="2017"/>
    <n v="1"/>
    <s v="Janssens L."/>
    <s v="Corder asbl"/>
    <s v="corder@uclouvain.be"/>
    <s v="SPW Agriculture ressource naturelle et Environnement, CORDER asbl, ELIM - ELI - Université Catholique de Louvain"/>
    <m/>
    <s v="Wallonie"/>
    <m/>
    <s v="CORDER"/>
    <m/>
  </r>
  <r>
    <n v="159"/>
    <x v="18"/>
    <x v="45"/>
    <s v="indicateur, pesticide, santé humaine"/>
    <s v="Estimation quantitative des utilisations de produits phytopharmaceutiques par les différents secteurs d’activité - Projet &quot;indicateurs pesticide&quot;"/>
    <s v="EQPP"/>
    <s v="Actualiser la répartition des quantités vendues de toutes les substances actives présentes sur le marché belge par type d’utilisateurs et par catégorie de substances actives pour les années 2018 et2019, estimer les quantités de substances actives utilisées dans le secteur agricole à l’échelle de la Wallonie pour les années 2018 et 2019 et actualisation de la clé de répartition de Marot"/>
    <s v="Projet"/>
    <m/>
    <s v="en cours"/>
    <n v="2"/>
    <s v="Janssens L."/>
    <s v="Corder asbl"/>
    <s v="laurence.janssens@corder.be"/>
    <s v="SPW Agriculture ressource naturelle et Environnement, CRPHYTO - CORDER asbl, Université Catholique de Louvain"/>
    <s v="Carrola S., Monseur L."/>
    <s v="Wallonie"/>
    <m/>
    <s v="CORDER"/>
    <m/>
  </r>
  <r>
    <n v="160"/>
    <x v="14"/>
    <x v="82"/>
    <s v="bioagresseur, protection des cultures"/>
    <s v="Etude des maladies et des ravageurs associés au genévrier commun en Belgique"/>
    <s v="LIFE14"/>
    <s v="Evaluer l'impact des causes phytosantaires de dépérissement de  genévrier commun"/>
    <s v="Projet"/>
    <s v="https://www.corder.be/fr/node/108"/>
    <n v="2017"/>
    <n v="2"/>
    <s v="Janssens L."/>
    <s v="Corder asbl"/>
    <s v="corder@uclouvain.be"/>
    <s v="SPW, Clinique des Plantes - CORDER asbl"/>
    <m/>
    <m/>
    <s v="Juniperus communis L."/>
    <s v="CORDER"/>
    <s v="LIFE14 IPE/BE/000002 BNIP"/>
  </r>
  <r>
    <n v="161"/>
    <x v="2"/>
    <x v="21"/>
    <s v="Belgique? "/>
    <s v="Evidence of Cuticular Resistance to pyrethroids in anopheles Gambiae, New Targest for Vector Control"/>
    <m/>
    <m/>
    <s v="Actes de colloques"/>
    <s v="https://www.cra.wallonie.be/fr/evidence-of-cuticular-resistance-to-pyrethroids-in-anopheles-gambiae-new-targest-for-vector-control-2018"/>
    <n v="2018"/>
    <n v="1"/>
    <s v="Cornelie S."/>
    <s v="CRA-W"/>
    <m/>
    <s v="CRA-W"/>
    <s v="Yahouedo G., Rossignol M., Ginibre C., Balabanidou V., Garcia Albeniz Mendez N., Pigeon O., Vontas J., Chandre F."/>
    <m/>
    <m/>
    <s v="CRA-W"/>
    <m/>
  </r>
  <r>
    <n v="162"/>
    <x v="18"/>
    <x v="45"/>
    <s v="indicateur, pesticide, suivi environnemental"/>
    <s v="Recherche relative à l’actualisation des indicateurs des rapports sur l’état de l’environnement wallon relatifs à l’utilisation de produits phytopharmaceutiques"/>
    <s v="EQPP"/>
    <s v=" "/>
    <s v="Projet"/>
    <s v="https://www.corder.be/fr/projets-de-recherche"/>
    <n v="2010"/>
    <m/>
    <s v="Counet L."/>
    <s v="Corder asbl"/>
    <m/>
    <s v="Université Catholique de Louvain, CORDER asbl"/>
    <s v="Janssens L., Marot J., Bragard C."/>
    <m/>
    <m/>
    <s v="CORDER"/>
    <m/>
  </r>
  <r>
    <n v="163"/>
    <x v="16"/>
    <x v="83"/>
    <s v="biostatistique, gestion des ressources, indicateur, suivi environnemental"/>
    <s v="Factors Affecting the Presence and the Diversity of Bryophytes in the Petrifying Sources Habitat (7220) in Wallonia and the Brussels-Capital Region, Belgium"/>
    <m/>
    <m/>
    <s v="Articles"/>
    <s v="https://www.cra.wallonie.be/fr/factors-affecting-the-presence-and-the-diversity-of-bryophytes-in-the-petrifying-sources-habitat-7220-in-wallonia-and-the-brussels-capital-region-belgium-2016"/>
    <n v="2016"/>
    <n v="1"/>
    <s v="Couvreur J. M."/>
    <s v="CRA-W"/>
    <s v="info@cra.wallonie.be"/>
    <s v="CRA-W"/>
    <s v="San Martin G., Sotiaux A."/>
    <m/>
    <m/>
    <s v="CRA-W"/>
    <m/>
  </r>
  <r>
    <n v="164"/>
    <x v="4"/>
    <x v="84"/>
    <s v="bioagresseur, biocontrôle, protection des cultures"/>
    <s v="détection, méthodes d’identification et étude de l’impact d’Epitrix sp. en Belgique"/>
    <s v="DEPITRIM"/>
    <s v="Etudier la biologie des altises du genre Epitrix, de développer des outils d’identification des différentes espèces et d’évaluer l’impact potentiel de ces petits coléoptères dans le contexte de la production et de la transformation de la pomme de terre en Belgique"/>
    <s v="Projet"/>
    <s v="https://www.cra.wallonie.be/fr/depitrim"/>
    <n v="2015"/>
    <n v="1"/>
    <s v="CRA-W"/>
    <s v="CRA-W"/>
    <s v="info@cra.wallonie.be"/>
    <s v="ILVO, Université de Gent, Interprovinciaal proefcentrum voor de aardappelteelt-PCA"/>
    <s v="Maes M., Berkvens N., DeClercq P., Goeminne M., Warnier A. M., Denayer J., San Martin G."/>
    <s v="Etat Fédéral - SPF Santé Publique Sécurité de la Chaîne alimentaire et Environnement"/>
    <m/>
    <s v="CRA-W"/>
    <m/>
  </r>
  <r>
    <n v="165"/>
    <x v="14"/>
    <x v="42"/>
    <s v="bioagresseur, impact socio-économique"/>
    <s v="Phytosanitary status of harmful organisms for plants and plant products"/>
    <s v="STATREGO"/>
    <s v="Etablir le statut en Belgique d'une série d'organismes invasifs pouvant provoquer des dégâts économiques"/>
    <s v="Projet"/>
    <s v="https://www.cra.wallonie.be/fr/statrego"/>
    <n v="2018"/>
    <n v="3"/>
    <s v="CRA-W"/>
    <s v="CRA-W"/>
    <s v="info@cra.wallonie.be"/>
    <s v="ILVO, CRA-W, la Proefstation voor de Groenteteelt et le Proefcentrum Hoogstraten, pcfruit vzw"/>
    <s v="-"/>
    <s v="Etat Fédéral - SPF"/>
    <m/>
    <s v="CRA-W"/>
    <m/>
  </r>
  <r>
    <n v="166"/>
    <x v="17"/>
    <x v="80"/>
    <s v="gestion agricole"/>
    <s v="2nde International Symposium on Work in Agriculture"/>
    <m/>
    <s v="https://www.econbiz.de/events/event/iswa-2021-2nd-international-symposium-on-work-in-agriculture-thinking-the-future-of-work-in-agriculture/10012299268"/>
    <s v="Actes de colloques"/>
    <s v="https://www.cra.wallonie.be/fr/2nde-international-symposium-on-work-in-agriculture?archive=true"/>
    <n v="2020"/>
    <n v="1"/>
    <s v="CRA-W"/>
    <s v="CRA-W"/>
    <s v="info@cra.wallonie.be"/>
    <m/>
    <m/>
    <m/>
    <m/>
    <s v="CRA-W"/>
    <m/>
  </r>
  <r>
    <n v="167"/>
    <x v="8"/>
    <x v="85"/>
    <s v="biocontrôle, technique agricole"/>
    <s v="La luzerne cultivée"/>
    <m/>
    <s v="caractérisation botanique et ecologique de luzerne"/>
    <s v="Articles"/>
    <s v="http://www.fourragesmieux.be/Documents_telechargeables/Medicago_sativa_fiche.pdf"/>
    <n v="2015"/>
    <n v="1"/>
    <s v="Crémer S."/>
    <s v="Fourrages Mieux asbl"/>
    <s v="info@fourragesmieux.be"/>
    <s v="Fourrages Mieux, Université Catholique de Louvain"/>
    <s v="Knoden D., Decamps C"/>
    <m/>
    <s v="Medicago sativa"/>
    <s v="Fourragesmieux"/>
    <m/>
  </r>
  <r>
    <n v="168"/>
    <x v="15"/>
    <x v="44"/>
    <s v="pollution chimique, ressource en eau, suivi environnemental"/>
    <s v="Evaluation de la présence de bactéries antiobiorésistantes dans les eaux en Wallonie : focus sur les entérobactéries productrices de β-lactamases à spectre étendu (EBLSE)"/>
    <s v="EBLSE"/>
    <s v="Vérifier la présence d’EBLSE (Escherichiacoliàβ-lactamasesàspectreélargi) dans les eaux de surface en Wallonie"/>
    <s v="Projet"/>
    <s v="https://www.issep.be/wp-content/uploads/Projet-EBLSE.pdf"/>
    <m/>
    <n v="2"/>
    <s v="Crettels L."/>
    <s v="ISSeP"/>
    <s v="l.crettels@issep.be"/>
    <s v="ISSeP, Université de Liège"/>
    <m/>
    <s v="Fonds Moerman"/>
    <m/>
    <s v="ISSep"/>
    <m/>
  </r>
  <r>
    <n v="169"/>
    <x v="15"/>
    <x v="44"/>
    <s v="pollution chimique, ressource en eau, suivi environnemental"/>
    <s v="Evaluation de la présence de bactéries antibiorésistantes dans les cours d’eau wallons"/>
    <s v="ANTIBIOBUG"/>
    <s v="Vérifier la présence de bactéries antibiorésistantes dans les eaux de surface en Wallonie"/>
    <s v="Projet"/>
    <s v="https://www.issep.be/wp-content/uploads/Projet-Antibiobug.pdf"/>
    <m/>
    <n v="1"/>
    <s v="Crettels L."/>
    <s v="ISSeP"/>
    <s v="l.crettels@issep.be"/>
    <s v="ISSeP"/>
    <m/>
    <s v="Wallonie - ENVIes"/>
    <m/>
    <s v="ISSep"/>
    <m/>
  </r>
  <r>
    <n v="170"/>
    <x v="4"/>
    <x v="50"/>
    <s v="culture expérimentale, gestion agricole, protection des cultures"/>
    <s v="Improving the quality of late blight DSS through airborne inoculum quantification"/>
    <m/>
    <m/>
    <s v="Actes de colloques"/>
    <s v="https://www.cra.wallonie.be/fr/improving-the-quality-of-late-blight-dss-through-airborne-inoculum-quantification-2019"/>
    <n v="2019"/>
    <n v="1"/>
    <s v="Crouquet A."/>
    <s v="CRA-W"/>
    <m/>
    <s v="CRA-W"/>
    <s v="Dujardin F., Romay G., Liénard C., César V., Rosillon D., Lebrun P., Legrève A."/>
    <m/>
    <s v="Pomme de terre"/>
    <s v="CRA-W"/>
    <m/>
  </r>
  <r>
    <n v="171"/>
    <x v="17"/>
    <x v="86"/>
    <s v="écoagriculture, gestion des ressources, ressource naturelle, territoire transfrontalier"/>
    <s v="NOE / NOAH : Un réseau partagé de reconnexions écologiques innovantes et citoyennes en Grande Région"/>
    <s v="NOE/NOAH"/>
    <s v="un réseau partagé de reconnexions écologiques innovantes et citoyennes en Grand Région"/>
    <s v="Projet"/>
    <s v="http://www.coop-site.net/Botrange/?NoE"/>
    <n v="2017"/>
    <n v="4"/>
    <s v="Crutzen F."/>
    <s v="Parc Naturel Hautes Fagnes Eifel"/>
    <s v="florine.crutzen@botrange.be"/>
    <s v="Ville de differdange, centre Pompidou Metz, syndicat de coopération pour le Parc Naturel Régional des Vosges du Nord, Metz métropole, PNHFE - commission de gestion du Parc naturel Hautes Fagnes - Eifel, association TCRM BLIDA, province de Liège, Biosphärenreservat Pfälzerwald-Nordvogesen / Naturpark Pfälzerwald, Natagora asbl, Les domaines touristiques du Vallon de la Lembree, ville de Luxembourg, ville de Verviers, Université de Liège, Hochschule für Musik Saar, Stiftung Saarländischer Kulturbesitz, département de la ruralité et des cours d'eau - SPW Agriculture ressource naturelle et Environnement, Syndicat mixte du musée de la mine, Université de Lorraine, Naturpark Nordeifel e.V - NRW, Naturpark Nordeifel e.V - RLP, Institut européen d'écologie, Conseil départemental de Meurthe et Moselle, Stadt Trier, Université du Luxembourg"/>
    <m/>
    <s v="CE - FEDER - INTERREG, Wallonie"/>
    <m/>
    <m/>
    <m/>
  </r>
  <r>
    <n v="172"/>
    <x v="6"/>
    <x v="13"/>
    <s v="agrochimie, protection des cultures, résistance, spectroscopie"/>
    <s v="Authentication of cocoa (Theobroma cacao) bean hybrids by NIR-hyperspectral imaging and chemometrics"/>
    <m/>
    <m/>
    <s v="Articles"/>
    <s v="https://www.cra.wallonie.be/en/authentication-of-cocoa-theobroma-cacao-bean-hybrids-by-nir-hyperspectral-imaging-and-chemometrics"/>
    <n v="2020"/>
    <n v="1"/>
    <s v="Cruz-Tirado J. P."/>
    <s v="CRA-W"/>
    <m/>
    <s v="CRA-W"/>
    <s v="Fernandez Pierna J. A., Rogez H., Fernandes Barbin D., Baeten V."/>
    <m/>
    <s v="Cocoa"/>
    <s v="CRA-W"/>
    <s v="https://doi.org/10.1016/j.foodcont.2020.107445"/>
  </r>
  <r>
    <n v="173"/>
    <x v="16"/>
    <x v="87"/>
    <s v="bioagresseur, gestion durable, stress abiotique, suivi environnemental"/>
    <s v="Caractérisation et suivi de la structure, de la composition et de l’état sanitaire des peuplements forestiers, au départ d’images satellitaires ou aériennes"/>
    <s v="CARTOFOR"/>
    <s v="développement de méthodologies innovantes permettant la caractérisation et le suivi de la structure, de la composition et de l’état sanitaire des peuplements forestiers"/>
    <s v="Projet"/>
    <s v="https://www.cra.wallonie.be/fr/cartofor"/>
    <n v="2019"/>
    <n v="3"/>
    <s v="Curnel Y."/>
    <s v="CRA-W"/>
    <s v="y.curnel@cra.wallonia.be"/>
    <s v="Gembloux Agro Bio-Tech - Université de Liège, CRA-W"/>
    <s v="Lejeune P., Latte N."/>
    <s v="Wallonie"/>
    <s v="Peuplements forestiers"/>
    <s v="CRA-W"/>
    <m/>
  </r>
  <r>
    <n v="174"/>
    <x v="6"/>
    <x v="16"/>
    <s v="biostatistique, croissance des plantes, suivi environnemental"/>
    <s v="Belgian Crop Growth Monitoring System"/>
    <m/>
    <m/>
    <s v="Documentaires"/>
    <s v="https://www.cra.wallonie.be/fr/belgian-crop-growth-monitoring-system"/>
    <n v="2020"/>
    <n v="1"/>
    <s v="Curnel Y."/>
    <s v="CRA-W"/>
    <s v="y.curnel@cra.wallonia.be"/>
    <s v="CRA-W"/>
    <s v="Planchon V., Lucau-Danila C."/>
    <m/>
    <m/>
    <s v="CRA-W"/>
    <m/>
  </r>
  <r>
    <n v="175"/>
    <x v="6"/>
    <x v="60"/>
    <s v="bioinformatique, production agricole, technique agricole"/>
    <s v="SPATIAL"/>
    <s v="SPATIAL"/>
    <s v="Suivi des productions et pratiques agricoles à l'échelle territoriale et parcellaire par modélisation et observation de la Terre"/>
    <s v="Projet"/>
    <s v="https://www.cra.wallonie.be/fr/spatial"/>
    <n v="2016"/>
    <n v="3"/>
    <s v="Curnel Y."/>
    <s v="CRA-W"/>
    <s v="y.curnel@cra.wallonia.be"/>
    <s v="CRA-W, Université Catholique de Louvain, Université de Liège"/>
    <s v="Goffart J-P, Limbourg Q."/>
    <m/>
    <m/>
    <s v="CRA-W"/>
    <m/>
  </r>
  <r>
    <n v="176"/>
    <x v="1"/>
    <x v="88"/>
    <s v="agroalimentaire, pesticide"/>
    <s v="Développement de bio-pesticide ou de répulsifs sur base d'extraits naturels obtenus à partir de co-produits agricoles, agro-industriels et agro-forestiers wallons."/>
    <s v="WALBIOPEST"/>
    <s v="Développer des bio-pesticide à base d’extraits naturels issus de co-produits agricoles, forestiers et agro-industriels disponibles en Région wallonne"/>
    <s v="Projet"/>
    <s v="https://agriculture.wallonie.be/resultat-de-l-appel-recherche-2017"/>
    <n v="2017"/>
    <m/>
    <s v="Cuvelier R."/>
    <s v="Celabor"/>
    <s v="roland.cuvelier@celabor.be"/>
    <s v="CELABOR, Centre de ressources en extraction végétale et chimie, Unité Protection des Plantes et Éco-toxicologie - CRA-W, Unité Biomasse, bioproduits et énergie - CRA-W"/>
    <m/>
    <s v="Wallonie"/>
    <m/>
    <s v="SPW"/>
    <m/>
  </r>
  <r>
    <n v="177"/>
    <x v="8"/>
    <x v="5"/>
    <s v="gestion agricole, technique agricole"/>
    <s v="Changes in the isoflavone concentration in red clover (Trifolium pratense L.) during ensiling and storage in laboratory-scale silos."/>
    <m/>
    <s v="Etudier l'évolution des concentrations de quatre composés dans le trèfle rouge ensilé à la récolte."/>
    <s v="Articles"/>
    <s v="https://www.cra.wallonie.be/en/changes-in-the-isoflavone-concentration-in-red-clover-trifolium-pratense-l-during-ensiling-and-storage-in-laboratory-scale-silos-2016"/>
    <n v="2016"/>
    <n v="1"/>
    <s v="Daems F."/>
    <s v="CRA-W"/>
    <m/>
    <s v="CRA-W"/>
    <s v="Decruyenaere V., Agneessens R., Lognay G., Romnée J. M., Froidmont E."/>
    <m/>
    <s v="Trifolium pratense L."/>
    <s v="CRA-W"/>
    <s v="http://dx.doi.org/10.1016/j.anifeedsci.2016.04.008"/>
  </r>
  <r>
    <n v="178"/>
    <x v="7"/>
    <x v="13"/>
    <s v="analyse physico-chimique, biostatistique"/>
    <s v="Use of response surface methodology to optimize samples preparations in laboratory."/>
    <m/>
    <m/>
    <s v="Actes de colloques"/>
    <s v="https://www.cra.wallonie.be/en/use-of-response-surface-methodology-to-optimize-samples-preparations-in-laboratory-2016"/>
    <n v="2016"/>
    <n v="1"/>
    <s v="Daems F."/>
    <s v="CRA-W"/>
    <m/>
    <s v="CRA-W"/>
    <s v="Romnée J. M., Lognay G."/>
    <m/>
    <m/>
    <s v="CRA-W"/>
    <m/>
  </r>
  <r>
    <n v="179"/>
    <x v="7"/>
    <x v="13"/>
    <s v="chromatographie, spectroscopie"/>
    <s v="Quantification of four isoflavones in forages with UPLC-MS/MS, using the Box-Behnken experimental design to optimize sample preparation"/>
    <m/>
    <s v="développer une méthode analytique fiable et performante pour quantifier quatre isoflavones dans l'une des plus importantes sources d'isoflavones dans l'alimentation des vaches"/>
    <s v="Articles"/>
    <s v="https://www.cra.wallonie.be/fr/quantification-of-four-isoflavones-in-forages-with-uplc-msms-using-the-box-behnken-experimental-design-to-optimize-sample-preparation-2016"/>
    <n v="2016"/>
    <n v="1"/>
    <s v="Daems F."/>
    <s v="CRA-W"/>
    <m/>
    <s v="CRA-W"/>
    <s v="Romnée J. M., Rasse A., Froidmont E., Heuskin S., Lognay G."/>
    <m/>
    <m/>
    <s v="CRA-W"/>
    <m/>
  </r>
  <r>
    <n v="180"/>
    <x v="7"/>
    <x v="13"/>
    <s v="chromatographie, gestion agricole"/>
    <s v="Utilisation de la méthodologie des surfaces de réponses pour optimiser une méthode d'analyse quantitative de phytooestrogènes par UPLC®-MS/MS dans les fourrages."/>
    <s v="PhytoHealth"/>
    <s v="Des végétaux riches en phytoestrogènes pour redorer l’image des productions animales en terme de santé"/>
    <s v="Projet - Actes de colloques"/>
    <s v="https://www.cra.wallonie.be/fr/utilisation-de-la-methodologie-des-surfaces-de-reponses-pour-optimiser-une-methode-danalyse-quantitative-de-phytooestrogenes-par-uplc-msms-dans-les-fourrages-2015"/>
    <n v="2015"/>
    <n v="1"/>
    <s v="Daems F."/>
    <s v="CRA-W"/>
    <m/>
    <s v="CRA-W, Université Catholique de Louvain, Gembloux Agro Bio-Tech - Université de Liège"/>
    <s v="Romnée J. M., Lognay G., Froidmont E."/>
    <m/>
    <m/>
    <s v="CRA-W"/>
    <m/>
  </r>
  <r>
    <n v="181"/>
    <x v="6"/>
    <x v="13"/>
    <s v="agrochimie, spectroscopie"/>
    <s v="Is vibrational spectroscopy an adequate tool for assessing the geographical origin of honey ?"/>
    <m/>
    <s v="Etude de la spectroscopie vibrationnelle et de la chimiométrie comme outil rapide et fiable pour la discrimination géographique du miel"/>
    <s v="Actes de colloques"/>
    <s v="https://www.cra.wallonie.be/en/is-vibrational-spectroscopy-an-adequate-tool-for-assessing-the-geographical-origin-of-honey-2018"/>
    <n v="2018"/>
    <n v="1"/>
    <s v="Damiani T."/>
    <s v="CRA-W"/>
    <s v="foodfeedquality@cra.wallonie.be"/>
    <s v="CRA-W, CONICET - Argentina, Comision de INVESTIGACIONES CIENTIFICAS - Argentina, UNIVERSIDAD NACIONAL DE MAR DEL PLATA - Argentina, University of Parma - Italy"/>
    <s v="Dall Asta C., Aubone I., Baeten V., Fuselli S., Alonso-Salces R. M., Arnould Q., Plasman L., Fernandez Pierna J. A."/>
    <m/>
    <m/>
    <s v="CRA-W"/>
    <m/>
  </r>
  <r>
    <n v="182"/>
    <x v="6"/>
    <x v="13"/>
    <s v="biostatistique, télédétection spatiale"/>
    <s v="Near infrared hyperspectral imaging for spices adulteration : a feasibility study"/>
    <m/>
    <m/>
    <s v="Actes de colloques"/>
    <s v="https://www.cra.wallonie.be/en/near-infrared-hyperspectral-imaging-for-spices-adulteration-a-feasibility-study-2018"/>
    <n v="2018"/>
    <n v="1"/>
    <s v="Damiani T."/>
    <s v="CRA-W"/>
    <m/>
    <s v="CRA-W"/>
    <s v="Dall Asta C., Fernandez Pierna J. A., Fauhl-Hassek C., Arnould Q., Kayoka N., Plasman L., Baeten V."/>
    <m/>
    <m/>
    <s v="CRA-W"/>
    <m/>
  </r>
  <r>
    <n v="183"/>
    <x v="16"/>
    <x v="83"/>
    <s v="ressource naturelle, suivi environnemental"/>
    <s v="Does Intraspecific Variability modulate the impact of EnviRonmental Change on biodiversity and Ecosystem function?"/>
    <s v="DIVERCE"/>
    <s v="Contribuer à l'élaboration de théories, à la prévision écologique et à lma prise de décision environnementale"/>
    <s v="ASBL"/>
    <s v="https://researchportal.unamur.be/fr/projects/does-intraspecific-variability-modulate-the-impact-of-environment"/>
    <n v="2018"/>
    <n v="5"/>
    <s v="De Laender F."/>
    <s v="Université de Namur"/>
    <s v="frederik.delaender@unamur.be"/>
    <s v="URBE - Université de Namur, NAXYS - Université de Namur, ILEE - Université de Namur"/>
    <m/>
    <m/>
    <m/>
    <s v="Université de Namur"/>
    <m/>
  </r>
  <r>
    <n v="184"/>
    <x v="8"/>
    <x v="13"/>
    <s v="biostatistique, qualité nutritionnelle"/>
    <s v="Les blés 2017 sous l'angle de la qualité : Rien de particulier, et des teneurs en protéines faiblardes"/>
    <m/>
    <m/>
    <s v="Actes de colloques"/>
    <s v="https://www.cra.wallonie.be/en/les-bles-2017-sous-langle-de-la-qualite-rien-de-particulier-et-des-teneurs-en-proteines-faiblardes-2017"/>
    <n v="2017"/>
    <n v="1"/>
    <s v="De Neuville M."/>
    <s v="CRA-W"/>
    <s v="g.sinnaeve@cra.wallonie.be"/>
    <s v="CRA-W"/>
    <s v="Sinnaeve G."/>
    <m/>
    <s v="Céréales"/>
    <s v="CRA-W"/>
    <m/>
  </r>
  <r>
    <n v="185"/>
    <x v="8"/>
    <x v="13"/>
    <s v="biostatistique, qualité nutritionnelle, spectroscopie"/>
    <s v="Sous l'angle de la qualité aussi : une récolte de froment particulièrement atypique et décevante"/>
    <m/>
    <m/>
    <s v="Articles"/>
    <s v="https://www.cra.wallonie.be/en/sous-langle-de-la-qualite-aussi-une-recolte-de-froment-particulierement-atypique-et-decevante-2016"/>
    <n v="2016"/>
    <n v="1"/>
    <s v="De Neuville M."/>
    <s v="CRA-W"/>
    <s v="g.sinnaeve@cra.wallonie.be"/>
    <s v="CRA-W"/>
    <s v="Sinnaeve G."/>
    <m/>
    <s v="Céréales"/>
    <s v="CRA-W"/>
    <m/>
  </r>
  <r>
    <n v="186"/>
    <x v="8"/>
    <x v="13"/>
    <s v="agrochimie, qualité nutritionnelle"/>
    <s v="Sous l'oeil du Département Valorisation des productions (CRA-W): Des milliers d'échantillons de céréales passés au crible."/>
    <m/>
    <s v="Analyses de la qualité des céréales menées dans le laboratoire de technologie céréalière du CRA-W"/>
    <s v="Articles"/>
    <s v="https://www.cra.wallonie.be/en/sous-loeil-du-departement-valorisation-des-productions-cra-w-des-milliers-dechantillons-de-cereales-passes-au-crible-2017"/>
    <n v="2017"/>
    <n v="1"/>
    <s v="De Neuville M."/>
    <s v="CRA-W"/>
    <s v="g.sinnaeve@cra.wallonie.be"/>
    <s v="CRA-W"/>
    <s v="Sinnaeve G."/>
    <m/>
    <s v="Céréales"/>
    <s v="CRA-W"/>
    <m/>
  </r>
  <r>
    <n v="187"/>
    <x v="6"/>
    <x v="17"/>
    <s v="gestion agricole, production agricole, qualité nutritionnelle, sélection variétale"/>
    <s v="Une récolte des froments rapide et à maturité mais un bilan qualitatif 2015 assombri par les menaces sur le blé meunier"/>
    <m/>
    <s v="                               "/>
    <s v="Articles"/>
    <s v="https://www.cra.wallonie.be/en/une-recolte-des-froments-rapide-et-a-maturite-mais-un-bilan-qualitatif-2015-assombri-par-les-menaces-sur-le-ble-meunier-2015"/>
    <n v="2015"/>
    <n v="1"/>
    <s v="De Neuville M."/>
    <s v="CRA-W"/>
    <s v="g.sinnaeve@cra.wallonie.be"/>
    <s v="CRA-W"/>
    <s v="Sinnaeve G."/>
    <m/>
    <s v="Céréales"/>
    <s v="CRA-W"/>
    <m/>
  </r>
  <r>
    <n v="188"/>
    <x v="2"/>
    <x v="88"/>
    <s v="protection des cultures, technique agricole"/>
    <s v="ALTERPHYTO"/>
    <s v="ALTERPHYTO"/>
    <s v="Identification des pratiques inappropriées ou imparfaites en protection des plantes ; recherche d’alternatives"/>
    <s v="Projet"/>
    <s v="https://filagri.be/wp-content/uploads/sites/2/2019/10/CdP_Plan-de-developpement_2018_cereales_alimentaires_juillet2019.pdf"/>
    <m/>
    <m/>
    <s v="De Proft M."/>
    <s v="CRA-W"/>
    <s v="m.deproft@cra.wallonie.be"/>
    <s v="CRA-W"/>
    <m/>
    <m/>
    <m/>
    <s v="Agriculture wallonie"/>
    <m/>
  </r>
  <r>
    <n v="189"/>
    <x v="4"/>
    <x v="13"/>
    <s v="bioagresseur, protection des cultures"/>
    <s v="Gestion des maladies, des parasites et des ravageurs."/>
    <s v="BIOPRO"/>
    <m/>
    <s v="Projet - Actes de colloques"/>
    <s v="https://www.cra.wallonie.be/fr/gestion-des-maladies-des-parasites-et-des-ravageurs-2015"/>
    <n v="2015"/>
    <n v="1"/>
    <s v="De Proft M."/>
    <s v="CRA-W"/>
    <s v="m.deproft@cra.wallonie.be"/>
    <s v="CRA-W"/>
    <s v="Legrand J., Abras M., Couval G., Debode F., Stilmant D., Delanote L., Jamar L., Corre-Hellou G., Bataille C., Hautier H., Limbourg Q., Dewasmes V., César V."/>
    <m/>
    <m/>
    <s v="CRA-W"/>
    <m/>
  </r>
  <r>
    <n v="190"/>
    <x v="5"/>
    <x v="89"/>
    <s v="analyse physico-chimique, gestion durable, pesticide, technique agricole"/>
    <s v="Laboratoire Formulation "/>
    <s v="PPP-FORMULATIONS"/>
    <s v="Caractérisation physico-chimique de nouveaux produits phytos, de nouvelles formulations, de bio-pesticide (produits de biocontrôle) présentant moins de risques pour la santé, l’environnement et la biodiversité"/>
    <s v="Projet"/>
    <s v="https://www.cra.wallonie.be/fr/laboratoire-formulation"/>
    <n v="2020"/>
    <s v="pérenne"/>
    <s v="De Ryckel B."/>
    <s v="CRA-W"/>
    <s v="b.deryckel@cra.wallonie.be"/>
    <s v="CRA-W"/>
    <s v="Lecocq V., Hucorne P., Collart C., Laduron L., Soquette L., Wellin A., De Bruyne R., Bodart J."/>
    <m/>
    <m/>
    <s v="Agriculture wallonie"/>
    <m/>
  </r>
  <r>
    <n v="191"/>
    <x v="1"/>
    <x v="90"/>
    <s v="biopesticide"/>
    <s v="Les biopesticide de plus en plus étudiés"/>
    <m/>
    <m/>
    <s v="Articles"/>
    <s v="https://www.cra.wallonie.be/fr/les-biopesticide-de-plus-en-plus-etudies-2017"/>
    <n v="2017"/>
    <n v="1"/>
    <s v="De Ryckel B."/>
    <s v="CRA-W"/>
    <m/>
    <s v="CRA-W"/>
    <s v="-"/>
    <m/>
    <m/>
    <s v="CRA-W"/>
    <m/>
  </r>
  <r>
    <n v="192"/>
    <x v="5"/>
    <x v="12"/>
    <s v="analyse physico-chimique, pesticide, technique agricole"/>
    <s v="Physico-chimie des produits phytopharmaceutiques et des biocides"/>
    <m/>
    <m/>
    <s v="Articles"/>
    <s v="https://www.cra.wallonie.be/fr/physico-chimie-produits-protection-plantes-biocides"/>
    <n v="2020"/>
    <m/>
    <s v="De Ryckel B."/>
    <s v="CRA-W"/>
    <s v="b.deryckel@cra.wallonie.be"/>
    <m/>
    <s v="Lecocq V., Hucorne P., Pigeon O., Hérion V., De Cock V., Collart C., Laduron L., Salmon L., Soquette L., Wellin A., Hucorne P., De Bruyne R., Bodart J."/>
    <m/>
    <m/>
    <s v="CRA-W"/>
    <m/>
  </r>
  <r>
    <n v="193"/>
    <x v="0"/>
    <x v="91"/>
    <s v="biocontrôle, gestion des sols"/>
    <s v="Soil control on tradeoffs between silica and cellulose as structural component in sugarcane leaf (Saccharum officinarum)"/>
    <m/>
    <m/>
    <s v="Articles"/>
    <s v="https://www.cra.wallonie.be/en/soil-control-on-tradeoffs-between-silica-and-cellulose-as-structural-component-in-sugarcane-leaf-saccharum-officinarum-2019"/>
    <n v="2019"/>
    <n v="1"/>
    <s v="De Tombeur F."/>
    <s v="CRA-W"/>
    <m/>
    <s v="CRA-W"/>
    <s v="Vanderlinden C., Durviaux A., Delvaux B, Godin B."/>
    <m/>
    <s v="Saccharum officinarum"/>
    <s v="CRA-W"/>
    <m/>
  </r>
  <r>
    <n v="194"/>
    <x v="18"/>
    <x v="92"/>
    <s v="analyse physico-chimique, culture expérimentale, pesticide"/>
    <s v="Laboratoire Semences traitées "/>
    <s v="PPP-SEMENCES TRAITEES"/>
    <s v="Etude de la qualité des traitements de semences avec des produits de protection des plantes"/>
    <s v="Projet"/>
    <s v="https://www.cra.wallonie.be/fr/cra-w-benefice-agriculture-raisonnee-utilisation-pesticide"/>
    <n v="2020"/>
    <s v="pérenne"/>
    <s v="De Vos P."/>
    <s v="CRA-W"/>
    <s v="p.devos@cra.wallonie.be"/>
    <s v="CRA-W"/>
    <s v="Dineur A., Lambeau M., Fourmanoir S."/>
    <m/>
    <m/>
    <s v="Agriculture wallonie"/>
    <m/>
  </r>
  <r>
    <n v="195"/>
    <x v="18"/>
    <x v="93"/>
    <s v="analyse physico-chimique, gestion des déchets, pesticide, suivi environnemental"/>
    <s v="Laboratoire Résidus "/>
    <s v="PPP-RESIDUS"/>
    <s v="Etudes des résidus de pesticide dans les denrées alimentaires afin de fixer des LMRS (Limites Maximales de Résidus) permettant de protéger la santé du consommateur"/>
    <s v="Projet"/>
    <s v="https://www.cra.wallonie.be/fr/laboratoire-residus"/>
    <n v="2020"/>
    <s v="pérenne"/>
    <s v="De Vos P."/>
    <s v="CRA-W"/>
    <s v="p.devos@cra.wallonie.be"/>
    <s v="CRA-W"/>
    <s v="Vandecandelaere S., Rousseau G., Ducat N., Blondel A., Delvaux A., Lambillotte G., Villette D., Dineur A., Garcia-Albeniz Mendez N., Mahiat S., Lambeau M., Krings B., Fourmanoir S."/>
    <m/>
    <m/>
    <s v="Agriculture wallonie"/>
    <m/>
  </r>
  <r>
    <n v="196"/>
    <x v="7"/>
    <x v="13"/>
    <s v="agroalimentaire, ressource génétique, santé humaine, sécurité alimentaire"/>
    <s v="Detection and identification of transgenic events by next generation sequencing combined with enrichment technologies"/>
    <m/>
    <s v="montrer comment une stratégie combinant les technologies d'enrichissement et les OGM peut être utilisée pour détecter un large panel d'éléments structurels et reconstruire partiellement ou complètement la nouvelle séquence insérée dans le génome de la plante en une seule analyse, même avec de faibles pourcentages d'OGM."/>
    <s v="Articles"/>
    <s v="https://www.cra.wallonie.be/en/detection-and-identification-of-transgenic-events-by-next-generation-sequencing-combined-with-enrichment-technologies-2019"/>
    <n v="2019"/>
    <n v="1"/>
    <s v="Debode F."/>
    <s v="CRA-W"/>
    <s v="f.debode@cra.wallonie.be"/>
    <s v="CRA-W, Université de Liège"/>
    <s v="Hulin J., Charloteaux B., Coppieters W., Hanikenne M., Karim L., Berben G."/>
    <m/>
    <m/>
    <s v="CRA-W"/>
    <s v="https://doi.org/10.1038/s41598-019-51668-x"/>
  </r>
  <r>
    <n v="197"/>
    <x v="7"/>
    <x v="40"/>
    <s v="analyse physico-chimique, protection des cultures, ressource génétique, sensibilité"/>
    <s v="Detection of ornamental transgenic fish by real-time PCR and fluorescence microscopy"/>
    <m/>
    <s v="Propose real-time PCR methods to detect fish presenting green, yellow and red fluorescent coloring"/>
    <s v="Articles"/>
    <s v="https://www.cra.wallonie.be/en/detection-of-ornamental-transgenic-fish-by-real-time-pcr-and-fluorescence-microscopy-2020"/>
    <n v="2020"/>
    <n v="1"/>
    <s v="Debode F."/>
    <s v="CRA-W"/>
    <s v="f.debode@cra.wallonie.be"/>
    <s v="CRA-W, "/>
    <s v="Marien A., Ledoux Q., Janssen E., Ancion C., Berben G."/>
    <m/>
    <m/>
    <s v="CRA-W"/>
    <s v="https://doi.org/10.1007/s11248-020-00197-9"/>
  </r>
  <r>
    <n v="198"/>
    <x v="7"/>
    <x v="40"/>
    <s v="analyse physico-chimique, ressource génétique"/>
    <s v="Development of PCR screening assays focused on gene-coding sequences for GMO detection"/>
    <m/>
    <s v="To propose new PCR assays based on gene-coding sequences that will join a panel of existing screening assays to make better GMO detection possible"/>
    <s v="Articles"/>
    <s v="https://www.cra.wallonie.be/en/development-of-pcr-screening-assays-focused-on-gene-coding-sequences-for-gmo-detection-2018"/>
    <n v="2018"/>
    <n v="1"/>
    <s v="Debode F."/>
    <s v="CRA-W"/>
    <s v="f.debode@cra.wallonie.be"/>
    <s v="CRA-W"/>
    <s v="Janssen E., Berben G."/>
    <m/>
    <m/>
    <s v="CRA-W"/>
    <m/>
  </r>
  <r>
    <n v="199"/>
    <x v="7"/>
    <x v="40"/>
    <s v="analyse physico-chimique, ressource génétique"/>
    <s v="Development of real-time PCR assays for the detection of the pin II terminator (tpinII) used in GM constructs and its donor organism, potato (solanum tuberosum)."/>
    <m/>
    <m/>
    <s v="Articles"/>
    <s v="https://www.cra.wallonie.be/en/development-of-real-time-pcr-assays-for-the-detection-of-the-pin-ii-terminator-tpinii-used-in-gm-constructs-and-its-donor-organism-potato-solanum-tuberosum-2018"/>
    <n v="2018"/>
    <n v="1"/>
    <s v="Debode F."/>
    <s v="CRA-W"/>
    <s v="f.debode@cra.wallonie.be"/>
    <s v="CRA-W"/>
    <s v="Zdenkova K., Janssen E., Tizolova A., Du Jardin P., Berben G., Demnerova K."/>
    <m/>
    <s v="Pomme de terre"/>
    <s v="CRA-W"/>
    <m/>
  </r>
  <r>
    <n v="200"/>
    <x v="7"/>
    <x v="40"/>
    <s v="analyse physico-chimique, ressource génétique"/>
    <s v="Development and evaluation of real-time PCR targets for the authentification of insect flours"/>
    <m/>
    <s v=" Develop real-time PCR methods specific to the insects (  Black Soldier Fly (Hermetia illucens), Common Housefly (Musca domestica), Yellow Mealworm (Tenebrio molitor), Lesser Mealworm (Alphitobius diaperinus), House Cricket (Acheta domesticus), Banded Cricket (Gryllodes sigillatus) and Field Cricket (Gryllus assimilis))"/>
    <s v="Actes de colloques"/>
    <s v="https://www.cra.wallonie.be/fr/development-and-evaluation-of-real-time-pcr-targets-for-the-authentification-of-insect-flours-2019"/>
    <n v="2019"/>
    <n v="1"/>
    <s v="Debode F."/>
    <s v="CRA-W"/>
    <s v="f.debode@cra.wallonie.be"/>
    <s v="CRA-W"/>
    <s v="Marien A., Akhatova D., Khol C., Sedefoglu H., Mariscal-Diaz L., Gérard A., Fumière O., Maljean J., Hulin J., Francis F., Berben G."/>
    <m/>
    <m/>
    <s v="CRA-W"/>
    <m/>
  </r>
  <r>
    <n v="201"/>
    <x v="6"/>
    <x v="40"/>
    <s v="analyse physico-chimique, ressource génétique"/>
    <s v="PCR techniques for detection and quantification of GMOs"/>
    <m/>
    <s v="Examen a different PCR formats aimed at the detection of GMO’s or GM derived products."/>
    <s v="Livres / Manuels"/>
    <s v="https://www.cra.wallonie.be/fr/pcr-techniques-for-detection-and-quantification-of-gmos-2019"/>
    <n v="2019"/>
    <n v="1"/>
    <s v="Debode F."/>
    <s v="CRA-W"/>
    <s v="f.debode@cra.wallonie.be"/>
    <s v="CRA-W"/>
    <s v="Berben G."/>
    <m/>
    <m/>
    <s v="CRA-W"/>
    <m/>
  </r>
  <r>
    <n v="202"/>
    <x v="6"/>
    <x v="13"/>
    <s v="analyse physico-chimique, ressource génétique, santé humaine, sécurité alimentaire"/>
    <s v="Use of high throughput sequencing for detection of gmos and plant species in food and feed"/>
    <m/>
    <s v="The detection of the sequences, filtering and assigning the reads according to their alignment scores and the creation of contigs in an attempt to reconstruct the whole transgene or the sequence of the gene specific to the plant species"/>
    <s v="Actes de colloques"/>
    <s v="https://www.cra.wallonie.be/fr/use-of-high-throughput-sequencing-for-detection-of-gmos-and-plant-species-in-food-and-feed-2019"/>
    <n v="2019"/>
    <n v="1"/>
    <s v="Debode F."/>
    <s v="CRA-W"/>
    <s v="f.debode@cra.wallonie.be"/>
    <s v="CRA-W"/>
    <s v=" Hulin J., Janssen E., Berben G."/>
    <m/>
    <m/>
    <s v="CRA-W"/>
    <m/>
  </r>
  <r>
    <n v="203"/>
    <x v="1"/>
    <x v="94"/>
    <s v="biocontrôle, gestion des sols, production agricole"/>
    <s v="La performance d’une variété de froment est-elle liée à son potentiel de mycorhization ?"/>
    <s v="MICROSOILSYSTEM"/>
    <s v="Améliorer la nutrition des plantes (phosphore, azote et oligoéléments) ainsi que leur résistance à certains stress biotiques et abiotiques"/>
    <s v="Projet"/>
    <s v="https://www.cra.wallonie.be/fr/la-recherche-en-agriculture-biologique-au-cra-w"/>
    <n v="2015"/>
    <n v="5"/>
    <s v="Declerck S."/>
    <s v="CRA-W"/>
    <s v="b.hardy@cra.wallonie.be"/>
    <s v="Université Catholique de Louvain, MiPI - Université de Liège, CtRAb - CRA-W"/>
    <s v="Ongena M., Jacques P., Cornélis J. T., Van Damme J., Hardy B., Morelle M., Brieuc H., Vanwindekens F., Huyghebaert B."/>
    <s v="CE - Horizon 2020, Wallonie"/>
    <s v="Céréales"/>
    <s v="SPW"/>
    <m/>
  </r>
  <r>
    <n v="204"/>
    <x v="0"/>
    <x v="0"/>
    <s v="gestion des sols, production agricole"/>
    <s v="Intérêts d'associés les racines de maïs aux champignons mycorhiziens à arbuscules"/>
    <s v="BENEFECT"/>
    <s v="Etudier les microorganismes bénéfiques du sol et d’évaluer_x000a_l’intérêt de leur utilisation en tant qu’alternative agro-écologique à une partie de la fertilisation_x000a_minérale des cultures de maïs"/>
    <s v="Projet"/>
    <s v="https://cipf.be/resources/shared/files/fr/benefect.pdf"/>
    <m/>
    <m/>
    <s v="Declerck S."/>
    <s v="CRA-W"/>
    <m/>
    <s v="CIPF asbl, ELI - Université Catholique de Louvain"/>
    <m/>
    <m/>
    <s v="Maïs"/>
    <s v="CIPF"/>
    <m/>
  </r>
  <r>
    <n v="205"/>
    <x v="20"/>
    <x v="80"/>
    <m/>
    <s v="contrôle du mildiou chez la pomme de terre par l'utilisation d'agents/composés microbiens et de procédés d'application innovants."/>
    <s v="CU-DROP"/>
    <s v="Contrôle du mildiou chez la pomme de terre par l’utilisation d’agents/composés microbiens et de procédés d’application innovants."/>
    <s v="Projet"/>
    <s v="https://www.parlement-wallonie.be/pwpages?p=interp-questions-voir&amp;type=28&amp;iddoc=41713"/>
    <m/>
    <m/>
    <s v="Declerck S."/>
    <s v="CRA-W"/>
    <m/>
    <s v="CRA-W, Université Catholique de Louvain"/>
    <m/>
    <m/>
    <m/>
    <s v="Agriculture wallonie"/>
    <m/>
  </r>
  <r>
    <n v="206"/>
    <x v="1"/>
    <x v="94"/>
    <s v="biocontrôle, gestion des sols, production agricole"/>
    <s v="MICROSOILSYSTEM"/>
    <s v="MICROSOILSYSTEM II"/>
    <s v="Mener des essais en champs du biostimulant formulé en laboratoire pour évaluer sa performance dans différents contextes culturaux"/>
    <s v="Projet"/>
    <s v="https://uclouvain.be/en/research-institutes/eli/elim/research.html"/>
    <n v="2021"/>
    <n v="3"/>
    <s v="Declerck S."/>
    <s v="Université Catholique de Louvain"/>
    <s v="b.hardy@cra.wallonie.be"/>
    <s v="Université Catholique de Louvain, MiPI - Université de Liège, CtRAb - CRA-W"/>
    <s v="Ongena M., Jacques P., Cornélis J. T., Van Damme J., Hardy B., Morelle M., Brieuc H., Vanwindekens F., Huyghebaert B."/>
    <s v="Wallonie -SPW - DG03"/>
    <s v="Céréales"/>
    <s v="CRA-W"/>
    <m/>
  </r>
  <r>
    <n v="207"/>
    <x v="4"/>
    <x v="8"/>
    <s v="bioagresseur, contrôle des ravageurs, lutte biologique, protection des cultures, technique agricole"/>
    <s v="Attract and kill"/>
    <m/>
    <s v="Alternative à l'enrobage de semences : Développment d'une stratégie attract-and-kill pour le contrôle des insectes nuisibles en culture de betterave"/>
    <s v="Projet"/>
    <s v="https://uclouvain.be/en/research-institutes/eli/elim/research.html"/>
    <n v="2021"/>
    <n v="3"/>
    <s v="Declerck S."/>
    <s v="Université Catholique de Louvain"/>
    <s v="stephan.declerck@uclouvain.be"/>
    <s v="-"/>
    <m/>
    <s v="Wallonie -SPW - DG03"/>
    <s v="betterave"/>
    <s v="UCL"/>
    <m/>
  </r>
  <r>
    <n v="208"/>
    <x v="18"/>
    <x v="85"/>
    <s v="impact socio-économique, pesticide, suivi environnemental"/>
    <s v="Service d'Inspection des Pulvérisateurs"/>
    <s v="SIP"/>
    <s v="Contrôle des pulvérisateurs agricoles"/>
    <s v="Projet"/>
    <s v="https://www.cra.wallonie.be/fr/sip"/>
    <n v="2020"/>
    <n v="3"/>
    <s v="Defays G."/>
    <s v="CRA-W"/>
    <s v="g.defays@cra.wallonie.be"/>
    <s v="ILVO, Agence Fédérale pour la Sécurité de la Chaîne Alimentaire, CRA-W"/>
    <s v="Huyghebaert B., Vanhufel P., Bienfait P., Van De Walle N., Goedert A., Lor L."/>
    <s v="Wallonie - CRA-W"/>
    <m/>
    <s v="CRA-W"/>
    <m/>
  </r>
  <r>
    <n v="209"/>
    <x v="15"/>
    <x v="95"/>
    <s v="biocontrôle, gestion des ressources, protection des cultures, ressource en eau, suivi environnemental"/>
    <s v="Contrat Captage "/>
    <m/>
    <s v="Contribuer à l'amélioration de la qualité de l'eau des captages présentant des pollutions liées aux nitrates ou aux produits de protection des plantes."/>
    <s v="Projet"/>
    <s v="http://eau.wallonie.be/mes/1755.pdf"/>
    <n v="2021"/>
    <n v="3"/>
    <s v="Defays G."/>
    <s v="CRA-W"/>
    <s v="g.defays@cra.wallonie.be"/>
    <s v="PROTECT'eau asbl, Fourrages Mieux, CPL Végémar, Sensar Consulting, Trust - Ing"/>
    <s v="Breuse D., Rabier F., Delooz D., Defays G., Ben Abdallah F., Mulot E., Cloux G., Theys J., Fievet T., Bergiers G."/>
    <s v="Wallonie - SPGE"/>
    <m/>
    <s v="SPW"/>
    <m/>
  </r>
  <r>
    <n v="210"/>
    <x v="6"/>
    <x v="96"/>
    <s v="gestion agricole, pollution chimique, télédétection spatiale"/>
    <s v="GéoCAN"/>
    <s v="GéoCAN"/>
    <s v="Optimisation de l’utilisation du carburant dans la mécanisation agricole wallonne"/>
    <s v="Projet"/>
    <s v="https://www.cra.wallonie.be/en/geocan"/>
    <n v="2014"/>
    <n v="6"/>
    <s v="Defays G."/>
    <s v="CRA-W"/>
    <s v="g.defays@cra.wallonie.be"/>
    <s v="CRA-W"/>
    <s v="Herman J. L., Viviane Planchon V., Noel H., Matagne S."/>
    <s v="Wallonie"/>
    <m/>
    <s v="CRA-W"/>
    <m/>
  </r>
  <r>
    <n v="211"/>
    <x v="6"/>
    <x v="16"/>
    <s v="bioinformatique, pesticide"/>
    <s v="Modèles agricoles de demain - Projet R&amp;D , Outil d’aide à la décision"/>
    <s v="All for water quality"/>
    <s v="le devenir des pesticide dans le sol et la réduction des pollutions diffuses"/>
    <s v="Projet"/>
    <s v="https://www.gembloux.uliege.be/cms/c_5079794/fr/projet-ail-for-water-quality"/>
    <n v="2019"/>
    <n v="2"/>
    <s v="Degré A."/>
    <s v="SPGE"/>
    <s v="info@spge.be"/>
    <s v="Greenotec asbl, CRA-W, Université de Liège, TERRA - Université de Liège, Gembloux Agro Bio-Tech - Université de Liège"/>
    <s v="Colinet G., Pigeon O."/>
    <s v="Wallonie - SPGE"/>
    <m/>
    <s v="SPGE"/>
    <m/>
  </r>
  <r>
    <n v="212"/>
    <x v="0"/>
    <x v="97"/>
    <s v="gestion des sols, gestion durable, pollution chimique"/>
    <s v="Mesures sur site pour une gestion intelligente d’espace anthropisés"/>
    <s v="MESGANTHROP"/>
    <s v="mettre en œuvre des outils de mesures sur le terrain afin de : diminuer les délais de caractérisation ;  conduire à une caractérisation plus précise de sites et sols pollués à moindre coût."/>
    <s v="Projet"/>
    <s v="https://www.issep.be/wp-content/uploads/Projet-MESGANTHROP.pdf"/>
    <n v="2015"/>
    <n v="4"/>
    <s v="Delavaquerie B."/>
    <s v="ISSeP"/>
    <s v="b.delavaquerie@issep.be"/>
    <s v="ISSeP, SPW"/>
    <s v="Haouche L., Carpentier J-L., Heynen F-X."/>
    <s v="Fonds Moerman"/>
    <m/>
    <s v="ISSep"/>
    <m/>
  </r>
  <r>
    <n v="213"/>
    <x v="21"/>
    <x v="98"/>
    <s v="agroalimentaire, impact socio-économique, santé humaine"/>
    <s v="Bilan et apports de différentes analyses sociales du cycle de vie menées dans le secteur des agro-industries"/>
    <s v="ALT-4-CER"/>
    <s v="Analyses environnementales du cycle de vie (AECV) des productions agro-industrielles wallonnes, focus sur les pratiques agricoles émergentes"/>
    <s v="Projet - Articles"/>
    <s v="https://popups.uliege.be/1780-4507/index.php?id=12444&amp;format=pdf"/>
    <n v="2015"/>
    <n v="1"/>
    <s v="Delcour A."/>
    <s v="CRA-W"/>
    <s v="a.delcour@cra.wallonie.be"/>
    <s v="CRA-W"/>
    <s v=" Van Stappen F., Burny P., Goffart J., Stilmant D., Mathot M., Loriers A., Rabier F."/>
    <s v="Fonds Moerman"/>
    <m/>
    <s v="Université de Liège"/>
    <m/>
  </r>
  <r>
    <n v="214"/>
    <x v="8"/>
    <x v="60"/>
    <s v="agroalimentaire, impact socio-économique, santé humaine, suivi environnemental"/>
    <s v="Assessment and contributions of different Social Life Cycle Assessments performed in the agribusiness sector"/>
    <m/>
    <s v="Donner un retour d'information au secteur de l'agroalimentaire et aux chercheurs concernant les perspectives d'utilisation future de l'analyse sociale du cycle de vie dans le secteur de l'agroalimentaire"/>
    <s v="Articles"/>
    <s v="https://www.cra.wallonie.be/fr/assessment-and-contributions-of-different-social-life-cycle-assessments-performed-in-the-agribusiness-sector-2015"/>
    <n v="2015"/>
    <n v="1"/>
    <s v="Delcour A."/>
    <s v="CRA-W"/>
    <m/>
    <s v="CRA-W"/>
    <s v="Van Stappen F., Burny P., Goffart J., Stilmant D."/>
    <m/>
    <m/>
    <s v="CRA-W"/>
    <m/>
  </r>
  <r>
    <n v="215"/>
    <x v="21"/>
    <x v="87"/>
    <s v="gestion agricole, suivi environnemental"/>
    <s v="S-LCA of cereal cultivation and processing in Wallonia"/>
    <m/>
    <m/>
    <s v="Actes de colloques"/>
    <s v="https://www.cra.wallonie.be/fr/s-lca-of-cereal-cultivation-and-processing-in-wallonia-2015"/>
    <n v="2015"/>
    <n v="1"/>
    <s v="Delcour A."/>
    <s v="CRA-W"/>
    <m/>
    <s v="CRA-W"/>
    <s v="Planchon V., Stilmant D."/>
    <m/>
    <s v="Céréales"/>
    <s v="CRA-W"/>
    <m/>
  </r>
  <r>
    <n v="216"/>
    <x v="15"/>
    <x v="38"/>
    <s v="culture, pesticide, ressource en eau"/>
    <s v="Multi-residual methods for determination of pesticide in surface water with use of parallel evaporation system Multivapor. Seminar on solvent extraction &amp; parallel evaporation"/>
    <m/>
    <m/>
    <s v="Actes de colloques"/>
    <s v="https://www.cra.wallonie.be/en/multi-residual-methods-for-determination-of-pesticide-in-surface-water-with-use-of-parallel-evaporation-system-multivapor-seminar-on-solvent-extraction-parallel-evaporation-2015"/>
    <n v="2015"/>
    <n v="1"/>
    <s v="Delvaux A."/>
    <s v="CRA-W"/>
    <m/>
    <s v="CRA-W"/>
    <s v="Rousseau G., Ducat N., Pigeon O."/>
    <m/>
    <m/>
    <s v="CRA-W"/>
    <m/>
  </r>
  <r>
    <n v="217"/>
    <x v="1"/>
    <x v="99"/>
    <s v="pesticide"/>
    <s v="Agriculture biologique et résidus de pesticide"/>
    <m/>
    <m/>
    <s v="Actes de colloques"/>
    <s v="https://www.cra.wallonie.be/fr/agriculture-biologique-et-residus-de-pesticide-2016"/>
    <n v="2016"/>
    <n v="1"/>
    <s v="Delvaux A."/>
    <s v="CRA-W"/>
    <m/>
    <s v="CRA-W"/>
    <s v="Rousseau G., Ducat N., Pigeon O."/>
    <m/>
    <m/>
    <s v="CRA-W"/>
    <m/>
  </r>
  <r>
    <n v="218"/>
    <x v="11"/>
    <x v="100"/>
    <s v="biocontrôle, pesticide"/>
    <s v="pesticide dans l’air ambiant en Wallonie : un peu de tout, partout, en faible quantité"/>
    <m/>
    <m/>
    <s v="Articles"/>
    <s v="https://www.cra.wallonie.be/fr/pesticide-dans-lair-ambiant-en-wallonie-un-peu-de-tout-partout-en-faible-quantite-2018"/>
    <n v="2018"/>
    <n v="1"/>
    <s v="Delvaux A."/>
    <s v="CRA-W"/>
    <m/>
    <s v="CRA-W"/>
    <s v="-"/>
    <m/>
    <m/>
    <s v="CRA-W"/>
    <m/>
  </r>
  <r>
    <n v="219"/>
    <x v="12"/>
    <x v="24"/>
    <s v="bioinformatique, gestion durable, indicateur, ressource naturelle, suivi environnemental"/>
    <s v="Evaluation Intégrée des Ecosystèmes et des Services Ecosystémiques en Wallonie"/>
    <s v="Wal-ES"/>
    <s v="plateforme fédératrice qui vise la création et la diffusion d'une série d'outils méthodologiques d'aide à la décision publique faisant usage de la notion de services écosystémiques."/>
    <s v="Projet - Application web / smartphone"/>
    <s v="http://webserver.wal-es.be/fr/le-projet-wal-es.html?IDC=5734"/>
    <n v="2014"/>
    <m/>
    <s v="Dendoncker N."/>
    <s v="Université de Namur"/>
    <s v="nicolas.dendoncker@unamur.be"/>
    <s v="Gembloux Agro Bio-Tech - Université de Liège, Université de Namur, SPW, VITO"/>
    <s v="Dufrêne"/>
    <m/>
    <m/>
    <s v="Agriculture wallonie"/>
    <m/>
  </r>
  <r>
    <n v="220"/>
    <x v="15"/>
    <x v="43"/>
    <s v="analyse physico-chimique, gestion des sols, pollution chimique, ressource en eau"/>
    <s v="Développement d'outils d'évaluation des variations qualitatives des gissements de sédiments dans les cours d'eau navigables et non navgables. Identification des interactions entre les deux gisements via les phénomènes de transport"/>
    <s v="GISSeD"/>
    <s v="Développer des outils d’évaluation des flux de sédiments et de polluants associés dans les cours d’eau navigables et non navigables."/>
    <s v="Projet"/>
    <s v="https://www.issep.be/wp-content/uploads/Projet-GISSeD.pdf"/>
    <n v="2013"/>
    <n v="3"/>
    <s v="Denis A-C."/>
    <s v="ISSeP"/>
    <s v="ac.denis@issep.be"/>
    <s v="ISSeP, Université de Liège, SPW Mobilité et voies Hydrauliques, SPW Agriculture ressource naturelle et Environnement"/>
    <s v="Frippiat C., Veschkens M."/>
    <s v="Fonds Moerman"/>
    <m/>
    <s v="ISSep"/>
    <m/>
  </r>
  <r>
    <n v="221"/>
    <x v="15"/>
    <x v="44"/>
    <s v="biocontrôle, ressource en eau, suivi environnemental"/>
    <s v="Echantillonneurs passifs et intégrateurs : bilan quantitatif des polluants émis"/>
    <s v="ECHAPA"/>
    <s v="Evaluation de l’apport potentiel des échantillonneurs passifs et intégrateurs dans les stratégies de contrôle de la qualité des eaux de surface en Région wallonne"/>
    <s v="Projet"/>
    <s v="https://www.issep.be/wp-content/uploads/Projet-ECHAPA.pdf"/>
    <n v="2017"/>
    <n v="3"/>
    <s v="Denis A-C."/>
    <s v="ISSeP"/>
    <s v="ac.denis@issep.be"/>
    <s v="ISSeP, VMM, CRA-W, Université de Liège, Université Antwerpen, SPW"/>
    <s v="Leroy D."/>
    <s v="Fonds Moerman"/>
    <m/>
    <s v="ISSep"/>
    <m/>
  </r>
  <r>
    <n v="222"/>
    <x v="3"/>
    <x v="53"/>
    <s v="lutte, production agricole, protection des cultures, suivi environnemental"/>
    <s v="Groupement d'Arboriculteurs pratiquant en Wallonie les techniques Intégrées"/>
    <s v="GAWI"/>
    <s v="l'encadrement technique des arboriculteurs en Production Fruitière Intégrée, la validation des techniques de production intégrée et des mesures de protection de l'environnement et de la santé, la rédaction et l'actualisation du cahier des charges Fruitnet pour la production intégrée des fruits à pépins, l'aide à la mise au point de cahiers des charges pour la production intégrée d'autres cultures fruitières et/ou légumières."/>
    <s v="ASBL"/>
    <s v="http://www.asblgawi.com/fint.html"/>
    <n v="1988"/>
    <m/>
    <s v="Denis J."/>
    <s v="Gawi asbl"/>
    <s v="asblgawi@asblgawi.com"/>
    <s v="Centre d'Etude Technique d'Arboriculture Fruitière de Namur, Centre Fruitier Wallon, Centre Maraîcher de Hesbaye asbl, Centre Royal de Recherches de Gorsem, Fondation Roi Baudouin, Service Développement production Végétale et Cultures Fruitières-Ministère des Classes Moyennes et de l'Agriculture, Unité de phytopathologie-Département de lutte biologique et de Ressources phytogénétiques-Ministère des Classes Moyennes et de l'Agriculture, Département Biotechnologie - Centre de Recherches Agronomiques - Ministère des Classes Moyennes et de l'Agriculture, Station Provinciale d'Analyses Agricoles de la Province de Liège, Ville de Visé, GAPI - Fr, COVAPI - Fr, CRRG - Fr, Fédération régionale de Défense contre les Ennemis des Cultures - Service de la Protection des Végétaux - Nord-Pas de Calais, SERDA - Fr, Cabinet Fruits-Conseil - Fr, Station Cantonale de Châteauneuf - service de protection des plantes - Ch, Station Fédérale de Recherches Agronomiques de Changins - Ch, CULTIVAL - Ch"/>
    <m/>
    <m/>
    <m/>
    <s v="Gawi"/>
    <m/>
  </r>
  <r>
    <n v="223"/>
    <x v="16"/>
    <x v="58"/>
    <s v="gestion durable, territoire transfrontalier"/>
    <s v="Cap Sylvestre"/>
    <s v="CAPSY"/>
    <s v="Valoriser et développer de manière innovante, créative et durable le patrimoine transfrontalier via le tourisme"/>
    <s v="Projet"/>
    <s v="https://www.interreg-fwvl.eu/fr/capsy"/>
    <n v="2018"/>
    <n v="1"/>
    <s v="Denis V."/>
    <s v="Office du Tourisme de Sivry-Rance"/>
    <m/>
    <s v="Office du Tourisme de Sivry-Rance"/>
    <m/>
    <s v="CE - FEDER - INTERREG"/>
    <m/>
    <s v="EU"/>
    <m/>
  </r>
  <r>
    <n v="224"/>
    <x v="1"/>
    <x v="13"/>
    <s v="biocontrôle, pesticide, territoire transfrontalier"/>
    <s v="Conception et réalisation de BIOSENSeurs pour une agriculture durable et efficiente "/>
    <s v="BIOSENS"/>
    <s v="Conception et réalisation de biosenseurs pour une agriculture durable et efficiente"/>
    <s v="Projet"/>
    <s v="https://www.interreg-fwvl.eu/fr/biosens"/>
    <n v="2016"/>
    <n v="4"/>
    <s v="Desprez S."/>
    <s v="Materia Nova"/>
    <s v="Sylvain.Desprez@materianova.be"/>
    <s v="CSL - Université de Liège, CHRU-Lile, Université de Lille, MULTITEL, Carah asbl, CNRS, Gembloux Agro Bio-Tech - Université de Liège, FREDON, Université de Gent, PCG"/>
    <s v="Oste S., Tournatn L., Krier F., Hôfte M., Neukermans J., Dortu F., Jacques P., Lanterbecq D., Vilcot J-P., Lenaerts C., Sendid B."/>
    <s v="CE - FEDER - INTERREG, Wallonie, Province de West-vlaanderen, Province de Flandre Oriental, Région Hauts-de-France, Grand Est"/>
    <m/>
    <s v="EU"/>
    <m/>
  </r>
  <r>
    <n v="225"/>
    <x v="3"/>
    <x v="13"/>
    <s v="gestion des déchets, gestion des ressources, ressource en eau, ressource naturelle, suivi environnemental"/>
    <s v="Institut Scientifique de Service Public"/>
    <s v="ISSeP"/>
    <s v="Institut scientifique Wallon de surveillance, de sûreté et de recherche &amp; développement en environnement."/>
    <s v="ASBL"/>
    <s v="https://www.issep.be/"/>
    <n v="1902"/>
    <m/>
    <s v="Detaille R."/>
    <s v="ISSeP"/>
    <s v="info@issep.be"/>
    <s v="ISSeP"/>
    <s v="CESRW-Commission déchets, DGRNE - Comité de pilotage de l’Observatoire des eaux souterraines, DGRNE - Comité de suivi convention Synclineau, DGRNE - Office Wallon des Déchets, Comité Régional PHYTO"/>
    <m/>
    <s v="-"/>
    <s v="ISSep"/>
    <m/>
  </r>
  <r>
    <n v="226"/>
    <x v="12"/>
    <x v="1"/>
    <s v="auxiliaire des cultures, territoire transfrontalier, toxicité"/>
    <s v="Bed and breakfast for bees"/>
    <s v="B3 "/>
    <s v="Développer la gestion intégrée et durable des ressource naturelle et des écosystèmes transfrontaliers"/>
    <s v="Projet"/>
    <s v="https://www.interreg-fwvl.eu/fr/b3"/>
    <n v="2018"/>
    <n v="2"/>
    <s v="Devos P."/>
    <s v="Université de Mons"/>
    <m/>
    <s v="Université de Mons, IDEA"/>
    <m/>
    <s v="CE - FEDER - INTERREG"/>
    <m/>
    <s v="EU"/>
    <m/>
  </r>
  <r>
    <n v="227"/>
    <x v="4"/>
    <x v="13"/>
    <s v="bioagresseur"/>
    <s v="Harmonia + and Pandora +: risk screening tools for potentially invasive plants, animals and their pathogens"/>
    <m/>
    <m/>
    <s v="Articles"/>
    <s v="https://www.cra.wallonie.be/fr/harmonia-and-pandora-risk-screening-tools-for-potentially-invasive-plants-animals-and-their-pathogens-2015"/>
    <n v="2015"/>
    <n v="1"/>
    <s v="D'hondt B."/>
    <e v="#N/A"/>
    <s v="bram.dhondt@inbo.be"/>
    <s v="CRA-W, Belgian Science Policy Office, INBO, SPW, Veterinary and Agrochemical Research Centre, Université Libre de Bruxelles, Avia-GIS - Precision Pest Management Unit"/>
    <s v="Vanderhoeven S., Roelandt S., Mayer F., Versteirt V., Adriaens T., Ducheyne E., San Martin G., Grégoire J-C, Stiers I., Quoilin S., Cigar J., Heughebaert A., Branquart E."/>
    <s v="Etat Fédéral - SPP Politique scientifique"/>
    <m/>
    <s v="CRA-W"/>
    <m/>
  </r>
  <r>
    <n v="228"/>
    <x v="12"/>
    <x v="101"/>
    <s v="culture, impact, pesticide"/>
    <s v="Jardineries labellisees 1"/>
    <s v="Jardiner Sans pesticide"/>
    <s v="Sensibiliser les clients sur le danger des pesticide et les orienter vers des techniques préventives et des alternatives non chimiques"/>
    <s v="ASBL"/>
    <s v="https://www.adalia.be/jardineries-labellisees1"/>
    <m/>
    <m/>
    <s v="Domken B."/>
    <s v="Adalia asbl"/>
    <s v="bastien@adalia.be"/>
    <s v="Adalia asbl"/>
    <s v="Desset A."/>
    <m/>
    <m/>
    <s v="Adalia"/>
    <m/>
  </r>
  <r>
    <n v="229"/>
    <x v="0"/>
    <x v="34"/>
    <s v="gestion des sols, gestion durable, sécurité alimentaire"/>
    <s v="CarboSeq"/>
    <s v="CarboSeq"/>
    <s v="Estimer le potentiel de séquestration du SOC réalisable en tenant compte des contraintes techniques et socio-économique. "/>
    <s v="Projet"/>
    <s v="https://ejpsoil.eu/research-projects/carboseq/"/>
    <n v="2021"/>
    <n v="4"/>
    <s v="Don A."/>
    <s v="Thünen Institut"/>
    <s v="axel.don@thuenen.de"/>
    <m/>
    <s v="Seitz D."/>
    <s v="CE - Horizon 2020"/>
    <m/>
    <s v="EU"/>
    <m/>
  </r>
  <r>
    <n v="230"/>
    <x v="13"/>
    <x v="51"/>
    <s v="gestion durable, ressource naturelle, territoire transfrontalier"/>
    <s v="Développement d'une offre de tourisme durable en Ardenne transfrontalière (Projet A) "/>
    <s v="ARDENNE ECOTOURISM"/>
    <s v="Renforcer l’attractivité touristique transfrontalière de l’Ardenne et valoriser le patrimoine naturel, culturel et gastronomique ardennais à travers une véritable stratégie de développement touristique transfrontalière durable"/>
    <s v="Projet"/>
    <s v="https://www.interreg-fwvl.eu/fr/ardenne-ecotourism"/>
    <n v="2016"/>
    <n v="5"/>
    <s v="Drothier S."/>
    <s v="Agence de Développement Touristique des Ardennes"/>
    <s v="drothier@ardennes.com"/>
    <s v="PNVH, Commission de gestion du Parc Naturel des deux Ourthes, Commission de gestion du Parc naturel Haute-Sûre Forêt d'Anlier, Commision de gestion du Parc naturel de la Vallée d'Attert, RND, ACW, PNRA - france, FTPN, FTLB, IDELUX, La Grande Forêt de Saint Hubert"/>
    <m/>
    <s v="CE - FEDER - INTERREG"/>
    <m/>
    <s v="EU"/>
    <m/>
  </r>
  <r>
    <n v="231"/>
    <x v="2"/>
    <x v="21"/>
    <s v="culture"/>
    <s v="Nouveau plaisir - Recherche de diversité parmi les pommiers aneuploïdes"/>
    <m/>
    <m/>
    <s v="Actes de colloques"/>
    <s v="https://www.cra.wallonie.be/fr/nouveau-plaisir-recherche-de-diversite-parmi-les-pommiers-aneuploides-2010"/>
    <n v="2010"/>
    <n v="1"/>
    <s v="Druart P."/>
    <s v="CRA-W"/>
    <m/>
    <s v="CRA-W"/>
    <s v="Magein H., Lateur M. "/>
    <m/>
    <m/>
    <s v="CRA-W"/>
    <m/>
  </r>
  <r>
    <n v="232"/>
    <x v="7"/>
    <x v="13"/>
    <s v="analyse physico-chimique, chromatographie"/>
    <s v="Profiles of the volatile organic compounds emitted by the masses of Abies nordmanniana somatic embryos at maintenance and maturation stages."/>
    <m/>
    <s v="Select woody species without genetic re-combination, propagate well-shaped Abies nordmanniana clonally."/>
    <s v="Actes de colloques"/>
    <s v="https://www.cra.wallonie.be/fr/profiles-of-the-volatile-organic-compounds-emitted-by-the-masses-of-abies-nordmanniana-somatic-embryos-at-maintenance-and-maturation-stages-2013"/>
    <n v="2013"/>
    <n v="1"/>
    <s v="Druart P."/>
    <s v="CRA-W"/>
    <m/>
    <s v="CRA-W"/>
    <s v="Michiels F., Misson J. P., Seffer X., Wathelet J. P., Fauconnier M. L."/>
    <m/>
    <s v="Sapin"/>
    <s v="CRA-W"/>
    <m/>
  </r>
  <r>
    <n v="233"/>
    <x v="21"/>
    <x v="102"/>
    <s v="protection des cultures, qualité nutritionnelle, santé humaine, sélection variétale"/>
    <s v="Characterization of the variability and the expression of alpha-gliadin genes from spelt [Triticum aestivum ssp. spelta (L.) Thell.] in the prospect of addressing the celiac disease issue"/>
    <m/>
    <m/>
    <s v="Thèses / Mémoires"/>
    <s v="https://www.cra.wallonie.be/en/characterization-of-the-variability-and-the-expression-of-alpha-gliadin-genes-from-spelt-triticum-aestivum-ssp-spelta-l-thell-in-the-prospect-of-addressing-the-celiac-disease-issue-2018"/>
    <n v="2018"/>
    <n v="1"/>
    <s v="Dubois B."/>
    <s v="CRA-W"/>
    <s v="b.dubois@cra.wallonie.be"/>
    <s v="CRA-W"/>
    <s v="-"/>
    <m/>
    <s v="Epautre Triticum aestivum ssp. spelta L."/>
    <s v="CRA-W"/>
    <m/>
  </r>
  <r>
    <n v="234"/>
    <x v="2"/>
    <x v="21"/>
    <s v="protection des cultures, qualité nutritionnelle, santé humaine, sélection variétale"/>
    <s v="Genetic and environmental factors affecting the expression of alpha-gliadin canonical epitopes involved in celiac disease in a wide collection of spelt (Triticum aestivum ssp. spelta) cultivar and landraces"/>
    <m/>
    <s v="The objective of this work was to study the expression of alpha-gliadin epitopes related to CD in a wide collection of 121 spelt accessions from different provenances, and to analyze the correlation between the presence of epitope sequences in gDNA and their cDNA). "/>
    <s v="Articles"/>
    <s v="https://www.cra.wallonie.be/en/genetic-and-environmental-factors-affecting-the-expression-of-alpha-gliadin-canonical-epitopes-involved-in-celiac-disease-in-a-wide-collection-of-spelt-triticum-aestivum-ssp-spelta-cultivar-and-landraces-2018"/>
    <n v="2018"/>
    <n v="1"/>
    <s v="Dubois B."/>
    <s v="CRA-W"/>
    <s v="b.dubois@cra.wallonie.be"/>
    <s v="CRA-W"/>
    <s v="Bertin P., Hautier L., Muhovski Y., Escarnote E., Mingeot D."/>
    <m/>
    <s v="Epautre Triticum aestivum ssp. spelta L."/>
    <s v="CRA-W"/>
    <s v="doi : 10.1186/s12870-018-1487-y"/>
  </r>
  <r>
    <n v="235"/>
    <x v="9"/>
    <x v="103"/>
    <s v="auxiliaire des cultures, écoagriculture, gestion durable, ressource naturelle, suivi environnemental, territoire transfrontalier"/>
    <s v="Sauvons nos pollinisateur - Plan d'action transfrontalier pour les pollinisateur sauvages"/>
    <s v="SAPOLL"/>
    <s v="Mettre en place un plan d’actionen faveur des pollinisateur sauvages de la zone transfrontalière"/>
    <s v="Projet"/>
    <s v="http://sapoll.eu/"/>
    <n v="2016"/>
    <n v="2029"/>
    <s v="Dufrêne M."/>
    <s v="Université de Liège"/>
    <s v="Marc.Dufrene@Uliege.be"/>
    <s v="Laboratoire de Zoologie - Université de Mons, Biodiversité et paysage - Gembloux Agro Bio-Tech - Université de Liège, natagora, natuurpunt asbl, CEN - Nord-Pas-de-Calais, EDEN62, Le département du Pas-de-Calais, GON - Nord-Pas-de-Calais"/>
    <s v="Drossart M., Rasmont P."/>
    <s v="CE - FEDER - INTERREG"/>
    <m/>
    <s v="Université de Liège"/>
    <m/>
  </r>
  <r>
    <n v="236"/>
    <x v="13"/>
    <x v="104"/>
    <s v="auxiliaire des cultures, biocontrôle, écoagriculture, indicateur, gestion durable"/>
    <s v="Farms4Future"/>
    <s v="F4F"/>
    <s v="AnaIyse holistique des impact de fermes agroécologiques novatrices sur les systèmes_x000a_écologiques, biologiques et sociaux à différentes échelles"/>
    <s v="Projet"/>
    <s v="https://orbi.uliege.be/bitstream/2268/216378/1/20171027%20Marc%20Dufrene%20Dijon%20ISITE.pdf"/>
    <m/>
    <m/>
    <s v="Dufrêne M."/>
    <s v="Université de Liège"/>
    <s v="Marc.Dufrene@Uliege.be"/>
    <s v="Gembloux Agro Bio-Tech - Université de Liège"/>
    <m/>
    <m/>
    <m/>
    <s v="Agriculture wallonie"/>
    <m/>
  </r>
  <r>
    <n v="237"/>
    <x v="19"/>
    <x v="1"/>
    <s v="gestion agricole"/>
    <s v="Plate forme Wal-ES. Les services écosystémiques des prairies - 2015"/>
    <m/>
    <m/>
    <s v="Articles"/>
    <s v="https://www.cra.wallonie.be/fr/plate-forme-wal-es-les-services-ecosystemiques-des-prairies-2015"/>
    <n v="2015"/>
    <n v="1"/>
    <s v="Dufrêne M."/>
    <s v="Université de Liège"/>
    <s v="Marc.Dufrene@Uliege.be"/>
    <s v="CRA-W, Gembloux Agro Bio-Tech - Université de Liège"/>
    <s v="Campion M., Ninane M., Hautier L., Stilmant D."/>
    <m/>
    <m/>
    <s v="CRA-W"/>
    <m/>
  </r>
  <r>
    <n v="238"/>
    <x v="2"/>
    <x v="105"/>
    <s v="protection des cultures, résistance"/>
    <s v="Evaluation of innovative products to reduce copper applications to control potato late blight in organic production systems"/>
    <s v="VETAB"/>
    <s v="Déterminer des alternatives à l'utilisation massive de cuivre pour lutter contre le mildiou de la pomme de terre (Phytophtora infestans (Mont.) de Bary) dans les systèmes biologiques."/>
    <s v="Actes de colloques"/>
    <s v="https://www.cra.wallonie.be/fr/evaluation-of-innovative-products-to-reduce-copper-applications-to-control-potato-late-blight-in-organic-production-systems-2007"/>
    <n v="2007"/>
    <n v="1"/>
    <s v="Dupuis B."/>
    <s v="CRA-W"/>
    <m/>
    <s v="CRA-W"/>
    <s v="Rolot J., Stilmant D., Labbe V., Laguesse L."/>
    <m/>
    <s v="Pomme de terre"/>
    <s v="CRA-W"/>
    <m/>
  </r>
  <r>
    <n v="239"/>
    <x v="2"/>
    <x v="105"/>
    <s v="cultivar, culture expérimentale, pesticide, protection des cultures, résistance"/>
    <s v="Multilocal field trials to test alternative products to reduce copper applications to control potato late blight in organic systems"/>
    <s v="https://www.researchgate.net/publication/271799290_Multilocal_field_trials_to_test_alternative_products_to_reduce_copper_applications_to_control_potato_late_blight_in_organic_systems"/>
    <s v="Déterminer des alternatives à l'utilisation massive de cuivre pour lutter contre le mildiou de la pomme de terre (Phytophtora infestans (Mont.) de Bary) dans les systèmes biologiques"/>
    <s v="Actes de colloques"/>
    <s v="https://www.cra.wallonie.be/fr/multilocal-field-trials-to-test-alternative-products-to-reduce-copper-applications-to-control-potato-late-blight-in-organic-systems-2007"/>
    <n v="2007"/>
    <n v="1"/>
    <s v="Dupuis B."/>
    <s v="CRA-W"/>
    <m/>
    <s v="CRA-W"/>
    <s v="Dubois L., De Reycke C., Rolot J., Stilmant D., Seutin H., Laguesse L."/>
    <m/>
    <s v="Pomme de terre"/>
    <s v="CRA-W"/>
    <m/>
  </r>
  <r>
    <n v="240"/>
    <x v="2"/>
    <x v="21"/>
    <s v="protection des cultures, résistance, sélection variétale"/>
    <s v="résistance variétale et lutte contre le mildiou"/>
    <m/>
    <m/>
    <s v="Articles"/>
    <s v="https://www.cra.wallonie.be/fr/resistance-varietale-et-lutte-contre-le-mildiou-2006"/>
    <n v="2005"/>
    <n v="1"/>
    <s v="Dupuis B."/>
    <s v="CRA-W"/>
    <m/>
    <s v="CRA-W"/>
    <s v="Michelante D., Boreux M., Cremer S., Laguesse L., Soete A., Seutin H."/>
    <m/>
    <s v="Pomme de terre"/>
    <s v="CRA-W"/>
    <m/>
  </r>
  <r>
    <n v="241"/>
    <x v="6"/>
    <x v="1"/>
    <s v="cultivar"/>
    <s v="Etude des variétés candidates à une utilisation en agriculture biologique - 2004"/>
    <m/>
    <m/>
    <s v="Articles"/>
    <s v="https://www.cra.wallonie.be/fr/etude-des-varietes-candidates-a-une-utilisation-en-agriculture-biologique-2004-2008"/>
    <n v="2008"/>
    <n v="1"/>
    <s v="Dupuis B. "/>
    <s v="CRA-W"/>
    <m/>
    <s v="CRA-W"/>
    <s v="Laguesse L., Seutin H., Rolot J., Soete A. "/>
    <m/>
    <s v="Pomme de terre"/>
    <s v="CRA-W"/>
    <m/>
  </r>
  <r>
    <n v="242"/>
    <x v="12"/>
    <x v="27"/>
    <s v="protection des cultures"/>
    <s v="Service d'avertissement &quot;mildiou&quot; du CRA-W. Bilan de la saison 2007"/>
    <m/>
    <m/>
    <s v="Articles"/>
    <s v="https://www.cra.wallonie.be/fr/service-davertissement-mildiou-du-cra-w-bilan-de-la-saison-2007-2008"/>
    <n v="2008"/>
    <n v="1"/>
    <s v="Dupuis B. "/>
    <s v="CRA-W"/>
    <m/>
    <s v="CRA-W"/>
    <s v=" Rolot J., Verlaine A., Labbe V., Soete A., Laguesse L. "/>
    <m/>
    <s v="Pomme de terre"/>
    <s v="CRA-W"/>
    <m/>
  </r>
  <r>
    <n v="243"/>
    <x v="18"/>
    <x v="40"/>
    <s v="analyse physico-chimique, pesticide, stress abiotique"/>
    <s v="Epoxiconazole exposure affects terpenoid profiles of oilseed rape plantlets based on a targeted metabolomic approach"/>
    <m/>
    <s v="To profile the VOCs from secondary metabolism of oilseed rape through a dose-response experiment under several epoxiconazole concentrations (0, 0.01, 0.1 and 1 mg L-1)"/>
    <s v="Articles"/>
    <s v="https://www.cra.wallonie.be/fr/epoxiconazole-exposure-affects-terpenoid-profiles-of-oilseed-rape-plantlets-based-on-a-targeted-metabolomic-approach-2019"/>
    <n v="2019"/>
    <n v="1"/>
    <s v="Durenne B."/>
    <s v="CRA-W"/>
    <s v="b.durenne@cra.wallonie.be"/>
    <s v="CRA-W, Gembloux Agro Bio-Tech - Université de Liège"/>
    <s v="Blondel A., Druart P., Fauconnier M. L."/>
    <s v="Wallonie - CRA-W"/>
    <s v="Brassica napus L."/>
    <s v="CRA-W"/>
    <s v="https://link.springer.com/article/10.1007%2Fs11356-019-05110-4"/>
  </r>
  <r>
    <n v="244"/>
    <x v="15"/>
    <x v="106"/>
    <s v="pesticide, ressource en eau, santé humaine"/>
    <s v="INDIC'eau"/>
    <s v="INDIC'eau"/>
    <s v="Développer et mettre en place au niveau régional un indicateur de risque de transfert des PPP vers la ressource en eau"/>
    <s v="Projet"/>
    <s v="https://www.cra.wallonie.be/fr/indiceau"/>
    <n v="2019"/>
    <n v="2"/>
    <s v="Durenne B."/>
    <s v="CRA-W"/>
    <s v="b.durenne@cra.wallonie.be"/>
    <s v="CRA-W, PROTECT'eau asbl"/>
    <s v="Huyghebaert B., Weickmans B."/>
    <s v="Wallonie - SPGE"/>
    <m/>
    <s v="CRA-W"/>
    <m/>
  </r>
  <r>
    <n v="245"/>
    <x v="7"/>
    <x v="13"/>
    <s v="chromatographie, stress abiotique"/>
    <s v="A laboratory high-throughput glass chamber using dynamic headspace TD-GC/MS method for the analysis of whole Brassica napus L. plantlet volatiles under cadmium-related abiotic stress_x000a_"/>
    <m/>
    <s v="Set-up a laboratory high-throughput glass chamber for whole plant volatiles analysis"/>
    <s v="Articles"/>
    <s v="https://www.cra.wallonie.be/fr/a-laboratory-high-throughput-glass-chamber-using-dynamic-headspace-td-gcms-method-for-the-analysis-of-whole-brassica-napus-l-plantlet-volatiles-under-cadmium-related-abiotic-stress-2018"/>
    <n v="2018"/>
    <n v="1"/>
    <s v="Durenne B."/>
    <s v="CRA-W"/>
    <s v="b.durenne@cra.wallonie.be"/>
    <s v="CRA-W"/>
    <s v="Blondel A., Druart P., Fauconnier M. L. "/>
    <m/>
    <s v="Brassica napus L."/>
    <s v="CRA-W"/>
    <m/>
  </r>
  <r>
    <n v="246"/>
    <x v="7"/>
    <x v="13"/>
    <s v="analyse physico-chimique, phénotypage"/>
    <s v="Could indolic glucosinolates root profiling be correlated to Brassica napus L. cadmium stress tolerance?"/>
    <m/>
    <m/>
    <s v="Actes de colloques"/>
    <s v="https://www.cra.wallonie.be/fr/could-indolic-glucosinolates-root-profiling-be-correlated-to-brassica-napus-l-cadmium-stress-tolerance-2017"/>
    <n v="2017"/>
    <n v="1"/>
    <s v="Durenne B."/>
    <s v="CRA-W"/>
    <s v="b.durenne@cra.wallonie.be"/>
    <s v="CRA-W"/>
    <s v="Blondel A., Druart P., Fauconnier M. L."/>
    <m/>
    <s v="Brassica napus L."/>
    <s v="CRA-W"/>
    <m/>
  </r>
  <r>
    <n v="247"/>
    <x v="7"/>
    <x v="13"/>
    <s v="analyse physico-chimique, stress biotique"/>
    <s v="How cadmium affects the fitness and the glucosinolate content of oilseed rape plantlets"/>
    <m/>
    <s v="The assessment of GSL profiles and content in the roots and shoots of 28-day-old winter oilseed rape plantlets. "/>
    <s v="Articles"/>
    <s v="https://www.cra.wallonie.be/fr/how-cadmium-affects-the-fitness-and-the-glucosinolate-content-of-oilseed-rape-plantlets-2018"/>
    <n v="2018"/>
    <n v="1"/>
    <s v="Durenne B."/>
    <s v="CRA-W"/>
    <s v="b.durenne@cra.wallonie.be"/>
    <s v="CRA-W"/>
    <s v="Druart P., Blondel A., Fauconnier M. L."/>
    <m/>
    <s v="Brassica napus L."/>
    <s v="CRA-W"/>
    <s v="https://doi.org/10.1016/j.envexpbot.2018.06.008"/>
  </r>
  <r>
    <n v="248"/>
    <x v="0"/>
    <x v="13"/>
    <s v="analyse physico-chimique, culture expérimentale, gestion des sols"/>
    <s v="Microbial communities are influenced by different soil management practices such as minimum tillage and plowing in historical field trials."/>
    <m/>
    <s v="Investigate the soil microorganisms response to plowing and minimum tillage after long-term field trials. "/>
    <s v="Actes de colloques"/>
    <s v="https://www.cra.wallonie.be/fr/microbial-communities-are-influenced-by-different-soil-management-practices-such-as-minimum-tillage-and-plowing-in-historical-field-trials-2020"/>
    <n v="2020"/>
    <n v="1"/>
    <s v="Durenne B."/>
    <s v="CRA-W"/>
    <s v="b.durenne@cra.wallonie.be"/>
    <s v="CRA-W"/>
    <s v="Delporte F., Roisin C., Huyghebaert B., Dequiedt S., Maron P. A., Tripied J., Ranjard L. "/>
    <m/>
    <m/>
    <s v="CRA-W"/>
    <m/>
  </r>
  <r>
    <n v="249"/>
    <x v="18"/>
    <x v="40"/>
    <s v="analyse physico-chimique, pesticide, phénotypage"/>
    <s v="Phenotyping of Brassica napus L. plantlets affected during in vitro growth by the presence of epoxiconazole - 2018"/>
    <m/>
    <m/>
    <s v="Articles"/>
    <s v="https://www.cra.wallonie.be/fr/phenotyping-of-brassica-napus-l-plantlets-affected-during-in-vitro-growth-by-the-presence-of-epoxiconazole-2018"/>
    <n v="2018"/>
    <n v="1"/>
    <s v="Durenne B."/>
    <s v="CRA-W"/>
    <s v="b.durenne@cra.wallonie.be"/>
    <s v="CRA-W"/>
    <s v="Blondel A., Ducat N., Pigeon O., Fauconnier M. L., Druart P."/>
    <m/>
    <s v="Brassica napus L."/>
    <s v="CRA-W"/>
    <s v="_x0009_https://doi.org/10.17660/ActaHortic.2018.1202.15"/>
  </r>
  <r>
    <n v="250"/>
    <x v="18"/>
    <x v="40"/>
    <s v="analyse physico-chimique, pesticide, phénotypage"/>
    <s v="Phenotyping of Brassica napus L. plantlets affected during in vitro growth by the presence of epoxiconazole - 2017"/>
    <m/>
    <m/>
    <s v="Actes de colloques"/>
    <s v="https://www.cra.wallonie.be/fr/phenotyping-of-brassica-napus-l-plantlets-affected-during-in-vitro-growth-by-the-presence-of-epoxiconazole-oral-communication-2017"/>
    <n v="2017"/>
    <n v="1"/>
    <s v="Durenne B."/>
    <s v="CRA-W"/>
    <s v="b.durenne@cra.wallonie.be"/>
    <s v="CRA-W, Gembloux Agro Bio-Tech - Université de Liège"/>
    <s v="Blondel A., Ducat N., Pigeon O., Fauconnier M. L., Druart P."/>
    <m/>
    <s v="Brassica napus L."/>
    <s v="CRA-W"/>
    <m/>
  </r>
  <r>
    <n v="251"/>
    <x v="7"/>
    <x v="13"/>
    <s v="analyse physico-chimique, phénotypage, stress abiotique"/>
    <s v="Targeted metabolomic study in Brassica napus L. under cadmium and epoxiconazole stress"/>
    <m/>
    <m/>
    <s v="Thèses / Mémoires"/>
    <s v="https://www.cra.wallonie.be/fr/targeted-metabolomic-study-in-brassica-napus-l-under-cadmium-and-epoxiconazole-stress-2019"/>
    <n v="2019"/>
    <n v="1"/>
    <s v="Durenne B."/>
    <s v="CRA-W"/>
    <s v="b.durenne@cra.wallonie.be"/>
    <s v="CRA-W"/>
    <s v="-"/>
    <m/>
    <s v="Brassica napus L."/>
    <s v="CRA-W"/>
    <m/>
  </r>
  <r>
    <n v="252"/>
    <x v="7"/>
    <x v="40"/>
    <s v="analyse physico-chimique, pesticide, phénotypage, stress abiotique"/>
    <s v="Using phenotyping and complementary VOC profiling approach to investigate physiological response of Brassica napus L. plantlets under cadmium and epoxiconazole abiotic stresses."/>
    <m/>
    <s v="Analyse VOC profile with a non-destructive method in parallel to this phenotype characterization in absence of interferences with uncontrolled environmental conditions"/>
    <s v="Actes de colloques"/>
    <s v="https://www.cra.wallonie.be/fr/using-phenotyping-and-complementary-voc-profiling-approach-to-investigate-physiological-response-of-brassica-napus-l-plantlets-under-cadmium-and-epoxiconazole-abiotic-stresses-2017"/>
    <n v="2017"/>
    <n v="1"/>
    <s v="Durenne B."/>
    <s v="CRA-W"/>
    <s v="b.durenne@cra.wallonie.be"/>
    <s v="CRA-W"/>
    <s v="Geerts P., Druart P., Blondel A., Fauconnier M. L."/>
    <m/>
    <s v="Brassica napus L."/>
    <s v="CRA-W"/>
    <m/>
  </r>
  <r>
    <n v="253"/>
    <x v="7"/>
    <x v="13"/>
    <s v="analyse physico-chimique, phénotypage, stress abiotique"/>
    <s v="Using Tdu-Gc-Ms To Investigate The Vocs Emission Of Brassica Napus L. Plantlets Cultivated In Vitro And Exposed To Cadmium Abiotic Stress.                           "/>
    <m/>
    <m/>
    <s v="Actes de colloques"/>
    <s v="https://www.cra.wallonie.be/fr/using-tdu-gc-ms-to-investigate-the-vocs-emission-of-brassica-napus-l-plantlets-cultivated-in-vitro-and-exposed-to-cadmium-abiotic-stress-2016"/>
    <n v="2016"/>
    <n v="1"/>
    <s v="Durenne B."/>
    <s v="CRA-W"/>
    <s v="b.durenne@cra.wallonie.be"/>
    <s v="CRA-W"/>
    <s v="Blondel A., Druart P., Fauconnier M. L."/>
    <m/>
    <s v="Brassica napus L."/>
    <s v="CRA-W"/>
    <m/>
  </r>
  <r>
    <n v="254"/>
    <x v="6"/>
    <x v="107"/>
    <s v="gestion agricole, lutte, protection des cultures, télédétection spatiale"/>
    <s v="Data mining et analyse en temps réel de l’inoculum aérien : nouvelles bases pour prévoir et gérer les maladies fongiques du blé"/>
    <s v="OAD FONGI +"/>
    <s v="développer un nouvel outil capable d’orienter l’agriculteur vers le type de protection le plus adapté aux risques réellement encourus par la parcelle en considérant le complexe des maladies courantes en Wallonie"/>
    <s v="Projet"/>
    <s v="https://filagri.be/wp-content/uploads/sites/2/2019/10/CdP_Plan-de-developpement_2018_cereales_alimentaires_juillet2019.pdf"/>
    <m/>
    <m/>
    <s v="Duvivier M."/>
    <s v="CRA-W"/>
    <m/>
    <s v="Carah asbl, CRA-W, Université Catholique de Louvain"/>
    <m/>
    <m/>
    <s v="Céréales"/>
    <s v="Agriculture wallonie"/>
    <m/>
  </r>
  <r>
    <n v="255"/>
    <x v="2"/>
    <x v="11"/>
    <s v="pesticide"/>
    <s v="RESIST"/>
    <s v="RESIST"/>
    <s v="Combler une lacune qui entrave le développement de l’IPM (Integrated Pest Management), et particulièrement l’usage optimal des PPP"/>
    <s v="Projet"/>
    <s v="https://www.cra.wallonie.be/fr/resist"/>
    <n v="2018"/>
    <n v="2"/>
    <s v="Duvivier M."/>
    <s v="CRA-W"/>
    <s v="m.duvivier@cra.wallonie.be"/>
    <s v="CRA-W"/>
    <s v="-"/>
    <m/>
    <m/>
    <s v="CRA-W"/>
    <m/>
  </r>
  <r>
    <n v="256"/>
    <x v="4"/>
    <x v="108"/>
    <s v="pesticide, protection des cultures, qualité nutritionnelle"/>
    <s v="EIP-AGRI Focus Group Non-chemical weed management in arable cropping systems"/>
    <s v="EIP-AGRI"/>
    <s v="Developing and/or promoting non chemical weed management (NCWM) techniques can reduce the risks linked to the use of herbicides"/>
    <s v="Projet"/>
    <s v="https://ec.europa.eu/eip/agriculture/sites/agri-eip/files/eip-agri_fg_non-chemical_weed_management_final_report_2020_en.pdf"/>
    <n v="2014"/>
    <n v="6"/>
    <s v="EIP-AGRI"/>
    <s v="CE"/>
    <s v="servicepoint@eip-agri.eu"/>
    <m/>
    <s v=" 6-12 scientists, 3-6 farmers, 2-4 advisors and 2-4 other relevant actors (such as for instance agri-business, NGOs)"/>
    <s v="CE - Horizon 2020, CE - FEADER"/>
    <m/>
    <s v="EU"/>
    <m/>
  </r>
  <r>
    <n v="257"/>
    <x v="9"/>
    <x v="109"/>
    <s v="auxiliaire des cultures, pesticide, pollution chimique, qualité nutritionnelle"/>
    <s v="Développement d’outils d’interprétation et de sensibilisation aux pesticide présents dans la ruche – Bee Tox Wax"/>
    <s v="Bee Tox Wax"/>
    <s v="Développer des outils de sensibilisation des apiculteurs et des autres parties prenantes aux contaminations aux pesticide, Développer un outil d’interprétation de la qualité des cires (contamination par les pesticide)"/>
    <s v="Projet - Application web / smartphone"/>
    <s v="https://butine.info/bee-tox-wax/"/>
    <n v="2019"/>
    <n v="1"/>
    <s v="El Agrebi N."/>
    <s v="Université de Liège"/>
    <s v="nelagrebi@uliege.be"/>
    <s v="Faculté de Médcine - Université de Liège, CARI, CRA-W"/>
    <s v="Wilmart O., Urbain B., Danneels E. L., De Graaf D. C., Saegerman C."/>
    <s v="CE - Programme Miel, Wallonie"/>
    <m/>
    <s v="Beewallonie"/>
    <s v="D32-0378"/>
  </r>
  <r>
    <n v="258"/>
    <x v="9"/>
    <x v="110"/>
    <s v="auxiliaire des cultures, pesticide, pollution chimique, qualité nutritionnelle"/>
    <s v="Quali Wax"/>
    <s v="Quali Wax"/>
    <s v="diminuer l’impact des contaminations / adultérations dans les cires d’abeilles"/>
    <s v="Projet"/>
    <s v="https://butine.info/bee-tox-wax/"/>
    <n v="2020"/>
    <n v="2"/>
    <s v="El Agrebi N."/>
    <s v="Université de Liège"/>
    <s v="nelagrebi@uliege.be"/>
    <s v="Faculté de Médecine - Université de Liège, CARI, CRA-W"/>
    <s v="Wilmart O., Urbain B., Danneels E. L., De Graaf D. C., Saegerman C., Traynor K., Tosi S., Leinartz L. "/>
    <s v="CE - Programme Miel, Wallonie"/>
    <m/>
    <s v="Beewallonie"/>
    <s v="n° D32-0443 – 01/03/2020-28/02/2022"/>
  </r>
  <r>
    <n v="259"/>
    <x v="9"/>
    <x v="109"/>
    <s v="auxiliaire des cultures, pesticide, pollution chimique, qualité nutritionnelle"/>
    <s v="Impact des pesticide sur la santé des abeilles – Bee Tox Check"/>
    <s v="Bee Tox Check"/>
    <s v="évaluer la présence de résidus de contaminants chimiques dans les cires des ruches et l’impact de ces résidus sur la santé des abeilles."/>
    <s v="Projet - Application web / smartphone"/>
    <s v="https://www.beewallonie.be/projets-subsidies-par-la-region-wallonne/projets-scientifiques/"/>
    <n v="2016"/>
    <n v="1"/>
    <s v="El Agrebi N."/>
    <s v="Université de Liège"/>
    <s v="nelagrebi@uliege.be"/>
    <s v="Faculté de Médecine - Université de Liège, CARI, CRA-W"/>
    <s v="Wilmart O., Urbain B., Danneels E. L., De Graaf D. C., Saegerman C."/>
    <s v="CE - Programme Miel, Wallonie"/>
    <m/>
    <s v="Beewallonie"/>
    <s v="D32-0286"/>
  </r>
  <r>
    <n v="260"/>
    <x v="21"/>
    <x v="13"/>
    <s v="agrochimie, spectroscopie"/>
    <s v="Comparison of spectroscopic techniques combined with chemometrics for cocaine analysis"/>
    <m/>
    <m/>
    <s v="Articles"/>
    <s v="https://www.cra.wallonie.be/en/comparison-of-spectroscopic-techniques-combined-with-chemometrics-for-cocaine-analysis"/>
    <n v="2020"/>
    <n v="1"/>
    <s v="Eliaerts J. "/>
    <s v="CRA-W"/>
    <m/>
    <s v="CRA-W"/>
    <s v="Dardenne P., Meert N., Baeten V., Fernandez Pierna J. A., Van Durme F., De Wael K., Samyn N."/>
    <m/>
    <m/>
    <s v="CRA-W"/>
    <m/>
  </r>
  <r>
    <n v="261"/>
    <x v="6"/>
    <x v="111"/>
    <s v="agroalimentaire, culture, sélection variétale"/>
    <s v="WALLEP"/>
    <s v="WALLEP"/>
    <s v="Développement d’une nouvelle gamme de produits au bénéfice d’une filière d’épeautre en Wallonie : sciences, production, transformation et consommation"/>
    <s v="Projet"/>
    <s v="https://www.agri-web.eu/2020/12/17/12159/le-projet-wallep.html"/>
    <n v="2018"/>
    <n v="3"/>
    <s v="Escarnot E."/>
    <s v="CRA-W"/>
    <s v="e.escarnot@cra.wallonie.be"/>
    <s v="Institut Meurice, CELABOR, CRA-W, Meurens Natural, Puratos, Radermacher distillerie, Moulins de statte, Pasta della Mamma, Walagri"/>
    <s v="Sinnaeve G., Lateur M., Godin B., Gofflot S., Fernandez Pierna J. A."/>
    <s v="Wallonie - SPW - DGO6"/>
    <s v="Céréales"/>
    <s v="Agriculture wallonie"/>
    <m/>
  </r>
  <r>
    <n v="262"/>
    <x v="6"/>
    <x v="112"/>
    <s v="culture expérimentale, ressource génétique"/>
    <s v="VIEILEP"/>
    <s v="VIEILEP"/>
    <s v="Evaluation agronomique et de la transformation des anciennes variétés d’épeautre"/>
    <s v="Projet"/>
    <s v="https://filagri.be/wp-content/uploads/sites/2/2019/10/CdP_Plan-de-developpement_2018_cereales_alimentaires_juillet2019.pdf"/>
    <m/>
    <m/>
    <s v="Escarnot E."/>
    <s v="CRA-W"/>
    <s v="e.escarnot@cra.wallonie.be"/>
    <s v="CRA-W, Gembloux Agro Bio-Tech - Université de Liège"/>
    <m/>
    <m/>
    <s v="Céréales"/>
    <s v="Agriculture wallonie"/>
    <m/>
  </r>
  <r>
    <n v="263"/>
    <x v="6"/>
    <x v="112"/>
    <s v="cultivar, culture expérimentale, ressource génétique"/>
    <s v="MELEP"/>
    <s v="MELEP"/>
    <s v="Essai mélange de variétés d’épeautre"/>
    <s v="Projet"/>
    <s v="https://filagri.be/wp-content/uploads/sites/2/2019/10/CdP_Plan-de-developpement_2018_cereales_alimentaires_juillet2019.pdf"/>
    <m/>
    <m/>
    <s v="Escarnot E."/>
    <s v="CRA-W"/>
    <s v="e.escarnot@cra.wallonie.be"/>
    <s v="CRA-W"/>
    <m/>
    <m/>
    <s v="Céréales"/>
    <s v="Agriculture wallonie"/>
    <m/>
  </r>
  <r>
    <n v="264"/>
    <x v="6"/>
    <x v="13"/>
    <s v="culture, indicateur, qualité nutritionnelle"/>
    <s v="IGP EP"/>
    <s v="IGP EP"/>
    <s v="Histoire de l’épeautre en Wallonie pour l’IGP"/>
    <s v="Projet"/>
    <s v="https://filagri.be/wp-content/uploads/sites/2/2019/10/CdP_Plan-de-developpement_2018_cereales_alimentaires_juillet2019.pdf"/>
    <m/>
    <m/>
    <s v="Escarnot E."/>
    <s v="CRA-W"/>
    <s v="e.escarnot@cra.wallonie.be"/>
    <s v="CRA-W, Université de Namur"/>
    <m/>
    <m/>
    <s v="Céréales"/>
    <s v="Agriculture wallonie"/>
    <m/>
  </r>
  <r>
    <n v="265"/>
    <x v="21"/>
    <x v="113"/>
    <s v="protection des cultures, santé humaine, sélection variétale"/>
    <s v="Reactivity of gluten proteins from spelt and bread wheat accessions towards A1 and G12 antibodies in the framework of celiac disease"/>
    <m/>
    <s v="Evaluer la réactivité de 195 accessions de blé et 240 accessions d'épeautre aux anticorps monoclonaux A1 et G12"/>
    <s v="Articles"/>
    <s v="https://www.cra.wallonie.be/en/reactivity-of-gluten-proteins-from-spelt-and-bread-wheat-accessions-towards-a1-and-g12-antibodies-in-the-framework-of-celiac-disease-2018"/>
    <n v="2018"/>
    <n v="1"/>
    <s v="Escarnot E."/>
    <s v="CRA-W"/>
    <s v="e.escarnot@cra.wallonie.be"/>
    <s v="CRA-W"/>
    <s v="Gofflot S., Sinnaeve G., Dubois B., Bertin P., Mingeot D."/>
    <m/>
    <s v="Céréales"/>
    <s v="CRA-W"/>
    <m/>
  </r>
  <r>
    <n v="266"/>
    <x v="7"/>
    <x v="60"/>
    <s v="agrochimie"/>
    <s v="Alkaline Extraction and charaterization of hemicelluloses from spelt bran and hull"/>
    <m/>
    <m/>
    <s v="Actes de colloques"/>
    <s v="https://www.cra.wallonie.be/fr/alkaline-extraction-and-charaterization-of-hemicelluloses-from-spelt-bran-and-hull-2012"/>
    <n v="2012"/>
    <n v="1"/>
    <s v="Escarnot E."/>
    <s v="CRA-W"/>
    <s v="e.escarnot@cra.wallonie.be"/>
    <s v="CRA-W"/>
    <s v="Aguedo M., Paquot M."/>
    <m/>
    <s v="Céréales"/>
    <s v="CRA-W"/>
    <m/>
  </r>
  <r>
    <n v="267"/>
    <x v="7"/>
    <x v="13"/>
    <s v="agrochimie, production agricole"/>
    <s v="Characterization of hemicellulosic fractions from spelt hull extracted by different methods"/>
    <m/>
    <m/>
    <s v="Articles"/>
    <s v="https://www.cra.wallonie.be/fr/characterization-of-hemicellulosic-fractions-from-spelt-hull-extracted-by-different-methods-2011"/>
    <n v="2011"/>
    <n v="1"/>
    <s v="Escarnot E."/>
    <s v="CRA-W"/>
    <s v="e.escarnot@cra.wallonie.be"/>
    <s v="CRA-W"/>
    <s v="Aguedo M., Paquot M. "/>
    <m/>
    <s v="Céréales"/>
    <s v="CRA-W"/>
    <m/>
  </r>
  <r>
    <n v="268"/>
    <x v="7"/>
    <x v="60"/>
    <s v="agroalimentaire, agrochimie, production agricole, qualité nutritionnelle"/>
    <s v="Comparative review of the content and profiles of macronutrients in spelt and wheat"/>
    <m/>
    <m/>
    <s v="Articles"/>
    <s v="https://www.cra.wallonie.be/fr/comparative-review-of-the-content-and-profiles-of-macronutrients-in-spelt-and-wheat-2012"/>
    <n v="2012"/>
    <n v="1"/>
    <s v="Escarnot E."/>
    <s v="CRA-W"/>
    <s v="e.escarnot@cra.wallonie.be"/>
    <s v="CRA-W"/>
    <s v="Jacquemin J-M., Agneessens R., Paquot M."/>
    <m/>
    <s v="Céréales"/>
    <s v="CRA-W"/>
    <m/>
  </r>
  <r>
    <n v="269"/>
    <x v="7"/>
    <x v="60"/>
    <s v="agrochimie"/>
    <s v="Enzymatic hydrolysis of arabinoxylans from spelt bran and hull"/>
    <m/>
    <m/>
    <s v="Articles"/>
    <s v="https://www.cra.wallonie.be/fr/enzymatic-hydrolysis-of-arabinoxylans-from-spelt-bran-and-hull-2012"/>
    <n v="2012"/>
    <n v="1"/>
    <s v="Escarnot E."/>
    <s v="CRA-W"/>
    <s v="e.escarnot@cra.wallonie.be"/>
    <s v="CRA-W"/>
    <s v=" Aguedo M., Paquot M."/>
    <m/>
    <s v="Céréales"/>
    <s v="CRA-W"/>
    <m/>
  </r>
  <r>
    <n v="270"/>
    <x v="2"/>
    <x v="21"/>
    <s v="résistance, sélection variétale"/>
    <s v="Epanis: la nouvelle variété d'épeautre du CRAW"/>
    <m/>
    <m/>
    <s v="Articles"/>
    <s v="https://www.cra.wallonie.be/fr/epanis-la-nouvelle-variete-depeautre-du-craw-2010"/>
    <n v="2010"/>
    <n v="1"/>
    <s v="Escarnot E."/>
    <s v="CRA-W"/>
    <s v="e.escarnot@cra.wallonie.be"/>
    <s v="CRA-W"/>
    <s v="Couvreur L., Jacquemin J-M."/>
    <m/>
    <s v="Céréales"/>
    <s v="CRA-W"/>
    <m/>
  </r>
  <r>
    <n v="271"/>
    <x v="6"/>
    <x v="114"/>
    <s v="culture expérimentale, protection des cultures, résistance, sélection variétale"/>
    <s v="essai variétal d'épeautre en culture bio. Des résultats 2007 en net retrait par rapport aux deux années précédentes"/>
    <m/>
    <m/>
    <s v="Articles"/>
    <s v="https://www.cra.wallonie.be/fr/essais-varietaux-depeautre-en-culture-bio-des-resultats-2007-en-net-retrait-par-rapport-aux-deux-annees-precedentes-2007"/>
    <n v="2007"/>
    <n v="1"/>
    <s v="Escarnot E."/>
    <s v="CRA-W"/>
    <s v="e.escarnot@cra.wallonie.be"/>
    <s v="CRA-W"/>
    <s v="Sinnaeve G., Stilmant D., Herman J., Couvreur L., Nihoul P., Leonard V. "/>
    <m/>
    <s v="Céréales"/>
    <s v="CRA-W"/>
    <m/>
  </r>
  <r>
    <n v="272"/>
    <x v="2"/>
    <x v="115"/>
    <s v="production agricole, sélection variétale, technique agricole"/>
    <s v="Evaluation de variétés européennes d'épautre en région gembloutoise."/>
    <m/>
    <m/>
    <s v="Articles"/>
    <s v="https://www.cra.wallonie.be/fr/evaluation-de-varietes-europeennes-depautre-en-region-gembloutoise-2013"/>
    <n v="2013"/>
    <n v="1"/>
    <s v="Escarnot E."/>
    <s v="CRA-W"/>
    <s v="e.escarnot@cra.wallonie.be"/>
    <s v="CRA-W"/>
    <s v=" Sinnaeve G., Planchon E."/>
    <m/>
    <s v="Céréales"/>
    <s v="CRA-W"/>
    <m/>
  </r>
  <r>
    <n v="273"/>
    <x v="4"/>
    <x v="116"/>
    <s v="production agricole, protection des cultures, résistance, ressource génétique"/>
    <s v="Evalution rapide de la durabilité de la résistance du froment d'hiver aux rouilles"/>
    <m/>
    <s v="Amélioration du froment d'hiver du département lutte biologique et ressources phytogénétiques"/>
    <s v="Livres / Manuels"/>
    <s v="https://www.cra.wallonie.be/fr/evalution-rapide-de-la-durabilite-de-la-resistance-du-froment-dhiver-aux-rouilles-2007"/>
    <n v="2007"/>
    <n v="1"/>
    <s v="Escarnot E."/>
    <s v="CRA-W"/>
    <s v="e.escarnot@cra.wallonie.be"/>
    <s v="CRA-W"/>
    <m/>
    <m/>
    <s v="Céréales"/>
    <s v="CRA-W"/>
    <m/>
  </r>
  <r>
    <n v="274"/>
    <x v="7"/>
    <x v="13"/>
    <s v="agrochimie, analyse physico-chimique"/>
    <s v="Extraction and characterization of arbinoxilans from spelt bran and hemicelluloses from spelt hull by chemical and enzymatical methods"/>
    <m/>
    <m/>
    <s v="Thèses / Mémoires"/>
    <s v="https://www.cra.wallonie.be/fr/extraction-and-characterization-of-arbinoxilans-from-spelt-bran-and-hemicelluloses-from-spelt-hull-by-chemical-and-enzymatical-methods-2012"/>
    <n v="2012"/>
    <n v="1"/>
    <s v="Escarnot E."/>
    <s v="CRA-W"/>
    <s v="e.escarnot@cra.wallonie.be"/>
    <s v="Université de Liège, CRA-W"/>
    <s v="-"/>
    <m/>
    <s v="Céréales"/>
    <s v="CRA-W"/>
    <m/>
  </r>
  <r>
    <n v="275"/>
    <x v="7"/>
    <x v="60"/>
    <s v="agrochimie"/>
    <s v="Extraction and characterization of water-extractable and water-unextractable arabinoxylans from spelt bran: Study of the hydrolysis conditions for monosaccharides analysis"/>
    <m/>
    <m/>
    <s v="Articles"/>
    <s v="https://www.cra.wallonie.be/fr/extraction-and-characterization-of-water-extractable-and-water-unextractable-arabinoxylans-from-spelt-bran-study-of-the-hydrolysis-conditions-for-monosaccharides-analysis-2011"/>
    <n v="2011"/>
    <n v="1"/>
    <s v="Escarnot E."/>
    <s v="CRA-W"/>
    <s v="e.escarnot@cra.wallonie.be"/>
    <s v="CRA-W"/>
    <s v="Aguedo M., Agneessens R., Wathelet B., Paquot M. "/>
    <m/>
    <s v="Céréales"/>
    <s v="CRA-W"/>
    <m/>
  </r>
  <r>
    <n v="276"/>
    <x v="0"/>
    <x v="117"/>
    <s v="culture expérimentale, gestion des sols, technique agricole"/>
    <s v="Nutrition azotée de l'épeautre en Ardenne et en région limoneuse"/>
    <m/>
    <s v="Fumure azotée d'épautre en région limoneuse Gembloux et en Ardenne"/>
    <s v="Actes de colloques"/>
    <s v="https://www.cra.wallonie.be/fr/nutrition-azotee-de-lepeautre-en-ardenne-et-en-region-limoneuse-2017"/>
    <n v="2017"/>
    <n v="1"/>
    <s v="Escarnot E."/>
    <s v="CRA-W"/>
    <s v="e.escarnot@cra.wallonie.be"/>
    <s v="CRA-W, Université de Liège, Université Catholique de Louvain, Centre de Michamps asbl, SPW Agriculture ressource naturelle et Environnement"/>
    <s v=" Meza R., Cremer S., De Toffoli M., Lambert R., Sinnaeve G., Bodson B., Dumont B."/>
    <m/>
    <s v="Epautre"/>
    <s v="CRA-W"/>
    <m/>
  </r>
  <r>
    <n v="277"/>
    <x v="7"/>
    <x v="118"/>
    <s v="agrochimie, biocontrôle, culture expérimentale, protection des cultures"/>
    <s v="Nutrition azotée de l'épeautre en Ardenne et région limoneuse"/>
    <m/>
    <m/>
    <s v="Articles"/>
    <s v="https://www.cra.wallonie.be/fr/nutrition-azotee-de-lepeautre-en-ardenne-et-region-limoneuse-2012"/>
    <n v="2012"/>
    <n v="1"/>
    <s v="Escarnot E."/>
    <s v="CRA-W"/>
    <s v="e.escarnot@cra.wallonie.be"/>
    <s v="CRA-W"/>
    <s v="Seutin B., De Toffoli M., Lambert R., Vancutsem F"/>
    <m/>
    <s v="Céréales"/>
    <s v="CRA-W"/>
    <m/>
  </r>
  <r>
    <n v="278"/>
    <x v="6"/>
    <x v="4"/>
    <s v="qualité nutritionnelle, ressource génétique"/>
    <s v="Quantitative and qualitative study of spelt and wheat fibres in varying milling fractions."/>
    <m/>
    <s v="Etudier la composition en fibres de quatre génotypes d'épeautre et de trois génotypes de blé"/>
    <s v="Articles"/>
    <s v="https://www.cra.wallonie.be/fr/quantitative-and-qualitative-study-of-spelt-and-wheat-fibres-in-varying-milling-fractions-2010"/>
    <n v="2010"/>
    <n v="1"/>
    <s v="Escarnot E."/>
    <s v="CRA-W"/>
    <s v="e.escarnot@cra.wallonie.be"/>
    <s v="CRA-W"/>
    <s v="Agneessens R., Wathelet B., Paquot M."/>
    <m/>
    <s v="Céréales"/>
    <s v="CRA-W"/>
    <m/>
  </r>
  <r>
    <n v="279"/>
    <x v="6"/>
    <x v="119"/>
    <s v="protection des cultures, résistance, sélection variétale"/>
    <s v="Sensibilité variétale du froment d'hiver à la rouille brune et à la rouille jaune"/>
    <m/>
    <m/>
    <s v="Articles"/>
    <s v="https://www.cra.wallonie.be/fr/sensibilite-varietale-du-froment-dhiver-a-la-rouille-brune-et-a-la-rouille-jaune-2009"/>
    <n v="2009"/>
    <n v="1"/>
    <s v="Escarnot E."/>
    <s v="CRA-W"/>
    <s v="e.escarnot@cra.wallonie.be"/>
    <s v="CRA-W"/>
    <s v="-"/>
    <m/>
    <s v="Céréales"/>
    <s v="CRA-W"/>
    <m/>
  </r>
  <r>
    <n v="280"/>
    <x v="16"/>
    <x v="51"/>
    <s v="ressource naturelle, suivi environnemental, territoire transfrontalier, valorisation"/>
    <s v="New-C-Land"/>
    <s v="New-C-Land"/>
    <s v="soutenir la valorisation des sites marginaux au travers de la production de biomasse végétale non alimentaire utilisée en énergie et matière"/>
    <s v="Projet"/>
    <s v="https://www.newcland.eu/fr/projet/biomasse-vegetale/"/>
    <n v="2018"/>
    <m/>
    <s v="Evi M."/>
    <s v="CE - INTERREG"/>
    <s v="nfo@newcland.eu "/>
    <s v="atrasol, chambre d'agriculture Hauts de Fr, ministère de l'agriculture et de l'alimentation - Fr, Gembloux Agro Bio-Tech-UUniversité de Liège, Inagro, INERIS - Fr, ISA-Lille - Fr, Université de Gent, ValBiom asbl"/>
    <s v="Colinet G."/>
    <s v="CE - FEDER - INTERREG, Wallonie, OVAM-be, Province de West-vlaanderen"/>
    <m/>
    <s v="EU"/>
    <m/>
  </r>
  <r>
    <n v="281"/>
    <x v="6"/>
    <x v="120"/>
    <s v="production agricole, protection des cultures, sélection variétale"/>
    <s v="Variétés de triticale et d’épeautre en AB et en conventionnel - Livre Blanc Céréales 2020"/>
    <m/>
    <s v="Etude comparatives des essai variétal Froment - Triticale -Epeautre"/>
    <s v="Rapports"/>
    <s v="https://www.livre-blanc-cereales.be/wp-content/uploads/2020/09/9-LBsept20-Vari%C3%A9t%C3%A9s-froment-AB-Vari%C3%A9t%C3%A9s-%C3%A9peautre-et-triticale.pdf"/>
    <n v="2020"/>
    <n v="1"/>
    <s v="Eylenbosch D."/>
    <s v="CRA-W"/>
    <s v="d.eylenbosch@cra.wallonie.be"/>
    <s v="CRA-W, CPL Végémar, Carah asbl"/>
    <s v="Meza R., Faux A. M., Legrand J., Stalport A., Godin B., Sinnaeve G., Mahieu O., Jacquemin G."/>
    <s v="Wallonie"/>
    <s v="Céréales"/>
    <s v="Livre Blanc 2020"/>
    <m/>
  </r>
  <r>
    <n v="282"/>
    <x v="6"/>
    <x v="13"/>
    <s v="culture, spectroscopie"/>
    <s v="Perspectives offertes par l'imagerie hyperspectrale proche infrarouge dans l'étude de systèmes racinaires de légumineuses"/>
    <m/>
    <m/>
    <s v="Articles"/>
    <s v="https://www.cra.wallonie.be/en/perspectives-offertes-par-limagerie-hyperspectrale-proche-infrarouge-dans-letude-de-systemes-racinaires-de-legumineuses"/>
    <n v="2019"/>
    <n v="1"/>
    <s v="Eylenbosch D."/>
    <s v="CRA-W"/>
    <s v="d.eylenbosch@cra.wallonie.be"/>
    <s v="CRA-W"/>
    <s v="Baeten V., Bodson B., Fernandez Pierna J. A."/>
    <m/>
    <m/>
    <s v="CRA-W"/>
    <m/>
  </r>
  <r>
    <n v="283"/>
    <x v="6"/>
    <x v="13"/>
    <s v="analyse physico-chimique, gestion des sols, spectroscopie"/>
    <s v="Comparaison des performances des modèles d'analyse discriminante PLS et SVM: application sur des spectres proche infrarouge de racines et de pailles de froment d'hiver"/>
    <m/>
    <m/>
    <s v="Actes de colloques"/>
    <s v="https://www.cra.wallonie.be/fr/comparaison-des-performances-des-modeles-danalyse-discriminante-pls-et-svm-application-sur-des-spectres-proche-infrarouge-de-racines-et-de-pailles-de-froment-dhiver-2016"/>
    <n v="2016"/>
    <n v="1"/>
    <s v="Eylenbosch D."/>
    <s v="CRA-W"/>
    <s v="d.eylenbosch@cra.wallonie.be"/>
    <s v="CRA-W, Gembloux Agro Bio-Tech - Université de Liège"/>
    <s v="Fernandez Pierna J. A., Baeten V., Bodson B. "/>
    <m/>
    <m/>
    <s v="CRA-W"/>
    <m/>
  </r>
  <r>
    <n v="284"/>
    <x v="0"/>
    <x v="62"/>
    <s v="analyse physico-chimique, gestion des sols, spectroscopie"/>
    <s v="Comparison of PLS and SVM discriminant analysis for NIR hyperspectral data of wheat roots in soil"/>
    <m/>
    <m/>
    <s v="Actes de colloques"/>
    <s v="https://www.cra.wallonie.be/fr/comparison-of-pls-and-svm-discriminant-analysis-for-nir-hyperspectral-data-of-wheat-roots-in-soil-2015"/>
    <n v="2015"/>
    <n v="1"/>
    <s v="Eylenbosch D."/>
    <s v="CRA-W"/>
    <s v="d.eylenbosch@cra.wallonie.be"/>
    <s v="CRA-W"/>
    <s v="Fernández Pierna J. A., Baeten V., Bodson B."/>
    <m/>
    <s v="Céréales"/>
    <s v="CRA-W"/>
    <m/>
  </r>
  <r>
    <n v="285"/>
    <x v="6"/>
    <x v="62"/>
    <s v="agrochimie, analyse physico-chimique, spectroscopie"/>
    <s v="Evaluation des potentialités de l'imagerie hyperspectrale proche infrarouge et de la chimiométrie dans l'étude de systèmes racinaires"/>
    <m/>
    <m/>
    <s v="Thèses / Mémoires"/>
    <s v="https://www.cra.wallonie.be/fr/evaluation-des-potentialites-de-limagerie-hyperspectrale-proche-infrarouge-et-de-la-chimiometrie-dans-letude-de-systemes-racinaires-2018"/>
    <n v="2018"/>
    <n v="1"/>
    <s v="Eylenbosch D."/>
    <s v="CRA-W"/>
    <s v="d.eylenbosch@cra.wallonie.be"/>
    <s v="CRA-W"/>
    <s v="-"/>
    <m/>
    <m/>
    <s v="CRA-W"/>
    <m/>
  </r>
  <r>
    <n v="286"/>
    <x v="0"/>
    <x v="62"/>
    <s v="agrochimie, gestion des sols, spectroscopie"/>
    <s v="NIR hyperspectral imaging spectroscopy and chemometrics for the discrimination of roots and crop residues extracted from soil samples"/>
    <m/>
    <m/>
    <s v="Articles"/>
    <s v="https://www.cra.wallonie.be/fr/nir-hyperspectral-imaging-spectroscopy-and-chemometrics-for-the-discrimination-of-roots-and-crop-residues-extracted-from-soil-samples-2018"/>
    <n v="2018"/>
    <n v="1"/>
    <s v="Eylenbosch D."/>
    <s v="CRA-W"/>
    <s v="d.eylenbosch@cra.wallonie.be"/>
    <s v="CRA-W"/>
    <s v="Bodson B., Baeten V., Fernandez Pierna J. A."/>
    <m/>
    <m/>
    <s v="CRA-W"/>
    <m/>
  </r>
  <r>
    <n v="287"/>
    <x v="6"/>
    <x v="13"/>
    <s v="agrochimie, spectroscopie"/>
    <s v="Quantification of roots by the use of NIR hyperspectral imaging and chemometrics"/>
    <m/>
    <m/>
    <s v="Actes de colloques"/>
    <s v="https://www.cra.wallonie.be/fr/quantification-of-roots-by-the-use-of-nir-hyperspectral-imaging-and-chemometrics-2017"/>
    <n v="2017"/>
    <n v="1"/>
    <s v="Eylenbosch D."/>
    <s v="CRA-W"/>
    <s v="d.eylenbosch@cra.wallonie.be"/>
    <s v="CRA-W"/>
    <s v="Hiel M. P., Baeten V., Bodson B., Fernandez Pierna J. A."/>
    <m/>
    <m/>
    <s v="CRA-W"/>
    <m/>
  </r>
  <r>
    <n v="288"/>
    <x v="0"/>
    <x v="62"/>
    <s v="agrochimie, gestion des sols, spectroscopie"/>
    <s v="Use of NIR hyperspectral imaging and chemometrics to quantify roots and crop residues in soil"/>
    <m/>
    <m/>
    <s v="Actes de colloques"/>
    <s v="https://www.cra.wallonie.be/fr/use-of-nir-hyperspectral-imaging-and-chemometrics-to-quantify-roots-and-crop-residues-in-soil-2015"/>
    <n v="2015"/>
    <n v="1"/>
    <s v="Eylenbosch D."/>
    <s v="CRA-W"/>
    <s v="d.eylenbosch@cra.wallonie.be"/>
    <s v="CRA-W"/>
    <s v="Fernández Pierna J. A., Baeten V., Bodson B."/>
    <m/>
    <m/>
    <s v="CRA-W"/>
    <m/>
  </r>
  <r>
    <n v="289"/>
    <x v="8"/>
    <x v="111"/>
    <s v="production agricole, protection des cultures, résistance, sélection variétale, suivi environnemental"/>
    <s v="Blé dur, développement d’une_x000a_nouvelle céréale en Belgique - Livre Blanc Céréales 2020"/>
    <m/>
    <m/>
    <s v="Rapports"/>
    <s v="https://www.livre-blanc-cereales.be/wp-content/uploads/2020/09/11-LBsept20-Bl%C3%A9-dur.pdf"/>
    <n v="2020"/>
    <n v="1"/>
    <s v="Eylenbosch D."/>
    <s v="CRA-W"/>
    <s v="d.eylenbosch@cra.wallonie.be"/>
    <s v="CRA-W, GAL"/>
    <s v="Mezar, Godin B., Vermeulen P., Jacquemin G."/>
    <m/>
    <s v="Céréales"/>
    <s v="Livre Blanc 2020"/>
    <m/>
  </r>
  <r>
    <n v="290"/>
    <x v="19"/>
    <x v="85"/>
    <s v="gestion agricole, qualité nutritionnelle"/>
    <s v="Fourrages Natura 2000 et MAEC"/>
    <m/>
    <s v="Déterminer la valeur alimentaire des fourrages issus de prairies à flores très diversifiées, Caractériser les rendements quantitatifs et qualitatifs des prairies sous MAEC ou sous Natura 2000 à contraintes fortes, Caractériser les pratiques actuelles de valorisation des fourrages issus de MAEC ou de Natura 2000 à contraintes fortes, Réaliser une étude technico-économique sur l’utilisation de tels fourrages"/>
    <s v="Projet"/>
    <s v="http://www.fourragesmieux.be/divers_collaboration_Natura2000_MEAC.html"/>
    <n v="2016"/>
    <n v="1"/>
    <s v="Farinelle A."/>
    <s v="Fourrages Mieux asbl"/>
    <s v="farinelle@fourragesmieux.be"/>
    <s v="Fourrages Mieux, Province de Luxembourg"/>
    <m/>
    <m/>
    <s v="Fourage"/>
    <s v="Fourragesmieux"/>
    <m/>
  </r>
  <r>
    <n v="291"/>
    <x v="2"/>
    <x v="121"/>
    <s v="analyse physico-chimique, pesticide, résistance"/>
    <s v="The buprestid, Agrilus sinuatus Ol., confirmed pest in pear orchards"/>
    <m/>
    <m/>
    <s v="Articles"/>
    <s v="https://www.cra.wallonie.be/fr/the-buprestid-agrilus-sinuatus-ol-confirmed-pest-in-pear-orchards-2004"/>
    <n v="2004"/>
    <n v="1"/>
    <s v="Fassotte C."/>
    <s v="CRA-W"/>
    <m/>
    <s v="CRA-W"/>
    <s v="Lateur M., Villette I., Cors R."/>
    <m/>
    <s v="Poiriers"/>
    <s v="CRA-W"/>
    <m/>
  </r>
  <r>
    <n v="292"/>
    <x v="19"/>
    <x v="72"/>
    <s v="gestion agricole, qualité nutritionnelle"/>
    <s v="Quelles ressources fourragères pour améliorer mon autonomie alimentaire ?"/>
    <m/>
    <s v="Dresser une typologie des ressources fourragères autoproduites dans les conditions de l’agriculture biologique en Région wallonne."/>
    <s v="Projet"/>
    <s v="https://www.cra.wallonie.be/fr/la-recherche-en-agriculture-biologique-au-cra-w"/>
    <n v="2015"/>
    <n v="5"/>
    <s v="Faux A. M."/>
    <s v="CRA-W"/>
    <s v="a.faux@cra.wallonie.be"/>
    <s v="CRA-W"/>
    <s v="Decruyenaere V."/>
    <s v="CE - Horizon 2020"/>
    <s v="Fourage"/>
    <s v="CRA-W"/>
    <m/>
  </r>
  <r>
    <n v="293"/>
    <x v="19"/>
    <x v="72"/>
    <s v="gestion agricole, qualité nutritionnelle"/>
    <s v="Quels itinéraires techniques pour améliorer mon autonomie alimentaire ?"/>
    <m/>
    <s v="Caractériser le niveau d’autonomie alimentaire atteint par des fermes d’élevage bovin biologique, et ses relations avec les performances animales et économiques"/>
    <s v="Projet"/>
    <s v="https://www.cra.wallonie.be/fr/la-recherche-en-agriculture-biologique-au-cra-w"/>
    <n v="2015"/>
    <n v="5"/>
    <s v="Faux A. M."/>
    <s v="CRA-W"/>
    <s v="a.faux@cra.wallonie.be"/>
    <s v="CRA-W"/>
    <s v="-"/>
    <s v="CE - Horizon 2020"/>
    <s v="Fourage"/>
    <s v="CRA-W"/>
    <m/>
  </r>
  <r>
    <n v="294"/>
    <x v="2"/>
    <x v="115"/>
    <s v="production agricole, sélection variétale, technique agricole"/>
    <s v="Évaluation du potentiel des variétés d’épeautre en agriculture biologique"/>
    <m/>
    <s v="Implantation de plusieurs sites expérimentaux sur des parcelles bio. Evaluation des caractéristiques agronomiques, du potentiel de rendement et de la qualité technologique des variétés. Classement des variétés et recommandations à destination des agriculteurs"/>
    <s v="Projet"/>
    <s v="https://www.cra.wallonie.be/fr/la-recherche-en-agriculture-biologique-au-cra-w"/>
    <n v="2015"/>
    <n v="5"/>
    <s v="Faux A. M."/>
    <s v="CRA-W"/>
    <s v="a.faux@cra.wallonie.be"/>
    <s v="CRA-W, Carah asbl, CPL Végémar"/>
    <s v="Abras M."/>
    <s v="CE - Horizon 2020"/>
    <s v="Céréales"/>
    <s v="CRA-W"/>
    <m/>
  </r>
  <r>
    <n v="295"/>
    <x v="2"/>
    <x v="115"/>
    <s v="production agricole, sélection variétale, technique agricole"/>
    <s v="Évaluation du potentiel des variétés de froment en agriculture biologique"/>
    <m/>
    <s v="Implantation de plusieurs sites expérimentaux sur des parcelles bio. Évaluation des caractéristiques agronomiques, du potentiel de rendement et de la qualité technologique des variétés. Classement des variétés et recommandations en fonction de l’espèce "/>
    <s v="Projet"/>
    <s v="https://www.cra.wallonie.be/fr/la-recherche-en-agriculture-biologique-au-cra-w"/>
    <n v="2015"/>
    <n v="5"/>
    <s v="Faux A. M."/>
    <s v="CRA-W"/>
    <s v="a.faux@cra.wallonie.be"/>
    <s v="CRA-W, Carah asbl, CPL Végémar"/>
    <s v="Abras M."/>
    <s v="CE - Horizon 2020"/>
    <s v="Céréales"/>
    <s v="CRA-W"/>
    <m/>
  </r>
  <r>
    <n v="296"/>
    <x v="2"/>
    <x v="115"/>
    <s v="production agricole, sélection variétale, technique agricole"/>
    <s v="Évaluation du potentiel des variétés de triticale en agriculture biologique"/>
    <m/>
    <s v="Implantation de plusieurs sites expérimentaux sur des parcelles bio. Évaluation des caractéristiques agronomiques, du potentiel de rendement et de la qualité technologique des variétés. Classement des variétés et recommandations à destination des agriculteurs."/>
    <s v="Projet"/>
    <s v="https://www.cra.wallonie.be/fr/la-recherche-en-agriculture-biologique-au-cra-w"/>
    <n v="2015"/>
    <n v="5"/>
    <s v="Faux A. M."/>
    <s v="CRA-W"/>
    <s v="a.faux@cra.wallonie.be"/>
    <s v="CRA-W, Carah asbl, CPL Végémar"/>
    <s v="Abras M."/>
    <s v="CE - Horizon 2020"/>
    <s v="Céréales"/>
    <s v="CRA-W"/>
    <m/>
  </r>
  <r>
    <n v="297"/>
    <x v="6"/>
    <x v="120"/>
    <s v="production agricole, protection des cultures, sélection variétale"/>
    <s v="Variétés de froment en agriculture biologique - Livre Blanc Céréales 2020"/>
    <m/>
    <s v="Etude comparatives des essai variétal Froment - Triticale -Epeautre"/>
    <s v="Rapports"/>
    <s v="https://www.livre-blanc-cereales.be/wp-content/uploads/2020/09/9-LBsept20-Vari%C3%A9t%C3%A9s-froment-AB-Vari%C3%A9t%C3%A9s-%C3%A9peautre-et-triticale.pdf"/>
    <n v="2020"/>
    <n v="1"/>
    <s v="Faux A. M."/>
    <s v="CRA-W"/>
    <s v="a.faux@cra.wallonie.be"/>
    <s v="CRA-W, CPL Végémar, Carah asbl"/>
    <s v="Legrand J., Stalport A., Mahieu O., Godin B., Sinnaeve G."/>
    <s v="Wallonie"/>
    <s v="Céréales"/>
    <s v="Livre Blanc 2020"/>
    <m/>
  </r>
  <r>
    <n v="298"/>
    <x v="9"/>
    <x v="110"/>
    <s v="auxiliaire des cultures, pollution chimique"/>
    <s v="Plan d’accompagnement des apiculteurs wallons face aux nouveaux défis de leur secteur"/>
    <m/>
    <m/>
    <s v="Projet"/>
    <s v="https://www.cari.be/medias/abcie_articles/163_aide.pdf"/>
    <n v="2009"/>
    <n v="4"/>
    <s v="Fayet A."/>
    <s v="CARI asbl"/>
    <m/>
    <m/>
    <s v="Baudouin J., Beulens A., Bruneau E., Bryon F., Dinsart J., Hautier L., Illing I., Kottgen D., Remy J. M., Roberti Ph. A., Strebelle J. L., Wautier Y."/>
    <s v="Wallonie - SPW - DGARNE"/>
    <m/>
    <s v="CARI"/>
    <s v="2948, D32-0041, "/>
  </r>
  <r>
    <n v="299"/>
    <x v="9"/>
    <x v="110"/>
    <s v="auxiliaire des cultures, pollution chimique"/>
    <s v="valorisation du  patrimoine apicole wallon "/>
    <m/>
    <m/>
    <s v="Projet"/>
    <s v="https://www.cari.be/medias/abcie_articles/163_aide.pdf"/>
    <n v="2013"/>
    <n v="2"/>
    <s v="Fayet A."/>
    <s v="CARI asbl"/>
    <m/>
    <m/>
    <m/>
    <m/>
    <m/>
    <m/>
    <s v="D32-0151"/>
  </r>
  <r>
    <n v="300"/>
    <x v="3"/>
    <x v="13"/>
    <s v="agroalimentaire, agrochimie, gestion durable, suivi environnemental"/>
    <s v="Requasud - réseau de laboratoires wallons"/>
    <s v="REQUASUD asbl"/>
    <s v="Mettre à disposition des agriculteurs, des producteurs artisanaux et des Petites et Moyennes Entreprises des secteurs agricole et agro-alimentaire, un service d’analyses et de conseils adaptés, fiables, rapides, performants et à la pointe du progrès scientifique en la matière - Répondre à la mise en place, au développement et à l’évolution de politiques concernant la qualité des produits agricoles et agro-alimentaires, la mise aux normes des différents acteurs du secteur, la gestion durable des sols agricoles, en accord avec les exigences de protection de l’environnement."/>
    <s v="Projet"/>
    <s v="https://www.requasud.be/presentation/"/>
    <n v="1989"/>
    <m/>
    <s v="Ferber F."/>
    <s v="CRA-W"/>
    <s v="f.ferber@cra.wallonie.be"/>
    <s v="CRA-W, Université Catholique de Louvain, Gembloux Agro Bio-Tech - Université de Liège"/>
    <s v="Reuter V., Godrie T., Ramampandrison B., Pitchugina E., Tuyls J., Cugnon T., Mariage C., Abdelmassih M., Minet O., Decruyenaere V."/>
    <s v="Wallonie"/>
    <m/>
    <s v="REQUASUD"/>
    <m/>
  </r>
  <r>
    <n v="301"/>
    <x v="6"/>
    <x v="68"/>
    <s v="biocontrôle, protection des cultures, qualité nutritionnelle, sécurité alimentaire"/>
    <s v="Développement de nouvelles méthodes pour le contrôle de qualité et sécurité de céréales"/>
    <s v="AdhocCerealControl"/>
    <m/>
    <s v="Projet"/>
    <s v="https://www.frs-fnrs.be/docs/Inst_soeurs_Resultats_Appels_2014.pdf"/>
    <n v="2014"/>
    <m/>
    <s v="Fernandez Pierna J. A."/>
    <s v="CRA-W"/>
    <s v="j.fernandez@cra.wallonie.be"/>
    <s v="CRA-W, Université de Stellenbosch"/>
    <s v="Dardenne P., Jmaes Williams P."/>
    <s v="FRS - FNRS, NRF afrique du Sud"/>
    <s v="Céréales"/>
    <s v="FRS - FNRS"/>
    <m/>
  </r>
  <r>
    <n v="302"/>
    <x v="6"/>
    <x v="13"/>
    <s v="agrochimie, spectroscopie"/>
    <s v="Chemometrics in NIR Hyperspectral Imaging : Theory and Applications in the Agricultural Crops and Products Sector"/>
    <m/>
    <m/>
    <s v="Livres / Manuels"/>
    <s v="https://www.cra.wallonie.be/en/chemometrics-in-nir-hyperspectral-imaging-theory-and-applications-in-the-agricultural-crops-and-products-sector-1"/>
    <n v="2020"/>
    <n v="1"/>
    <s v="Fernandez Pierna J. A."/>
    <s v="CRA-W"/>
    <s v="j.fernandez@cra.wallonie.be"/>
    <s v="CRA-W"/>
    <s v=" Vermeulen P., Eylenbosch D., Burger J., Bodson B., Dardenne P., Baeten V."/>
    <m/>
    <m/>
    <s v="CRA-W"/>
    <m/>
  </r>
  <r>
    <n v="303"/>
    <x v="6"/>
    <x v="13"/>
    <s v="agrochimie, spectroscopie"/>
    <s v="Les méthodes chimiométriques locales, une solution pour les &quot;BIG DATA NIR&quot;"/>
    <m/>
    <m/>
    <s v="Articles"/>
    <s v="https://www.cra.wallonie.be/en/les-methodes-chimiometriques-locales-une-solution-pour-les-big-data-nir-2019"/>
    <n v="2019"/>
    <n v="1"/>
    <s v="Fernandez Pierna J. A."/>
    <s v="CRA-W"/>
    <s v="j.fernandez@cra.wallonie.be"/>
    <s v="CRA-W"/>
    <s v="-"/>
    <m/>
    <m/>
    <s v="CRA-W"/>
    <m/>
  </r>
  <r>
    <n v="304"/>
    <x v="6"/>
    <x v="13"/>
    <s v="agrochimie, spectroscopie"/>
    <s v="Local based chemometric methods as a solution for the &quot;BIG NIR DATA&quot;"/>
    <m/>
    <m/>
    <s v="Articles"/>
    <s v="https://www.cra.wallonie.be/en/local-based-chemometric-methods-as-a-solution-for-the-big-nir-data-2019"/>
    <n v="2019"/>
    <n v="1"/>
    <s v="Fernandez Pierna J. A."/>
    <s v="CRA-W"/>
    <s v="j.fernandez@cra.wallonie.be"/>
    <s v="CRA-W"/>
    <s v="-"/>
    <m/>
    <m/>
    <s v="CRA-W"/>
    <m/>
  </r>
  <r>
    <n v="305"/>
    <x v="6"/>
    <x v="13"/>
    <s v="agrochimie, spectroscopie"/>
    <s v="NIR based technological innovation for assessing the quality and authentification of agricultural and food productions"/>
    <m/>
    <m/>
    <s v="Actes de colloques"/>
    <s v="https://www.cra.wallonie.be/en/nir-based-technological-innovation-for-assessing-the-quality-and-authentification-of-agricultural-and-food-productions-2018"/>
    <n v="2018"/>
    <n v="1"/>
    <s v="Fernandez Pierna J. A."/>
    <s v="CRA-W"/>
    <s v="j.fernandez@cra.wallonie.be"/>
    <s v="CRA-W"/>
    <s v="Vermeulen P., Lecler B., Minet O., Chamberland N., Pissard A., Baeten V."/>
    <m/>
    <m/>
    <s v="CRA-W"/>
    <m/>
  </r>
  <r>
    <n v="306"/>
    <x v="10"/>
    <x v="42"/>
    <s v="gestion des ressources, spectroscopie"/>
    <s v="Projet ImagingLab"/>
    <s v="ImagingLab"/>
    <s v="Développement de solutions analytiques basées sur l'imagerie proche infrarouge hyperspectrale pour les secteurs agricole et alimentaire"/>
    <s v="Projet - Articles"/>
    <s v="https://www.cra.wallonie.be/fr/imaginglab"/>
    <n v="2010"/>
    <n v="1"/>
    <s v="Fernandez Pierna J. A."/>
    <s v="CRA-W"/>
    <s v="j.fernandez@cra.wallonie.be"/>
    <s v="CRA-W,  Université Catholique de Louvain, Université de Liège, Gembloux Agro Bio-Tech - Université de Liège"/>
    <s v="Vermeulen P."/>
    <m/>
    <m/>
    <s v="CRA-W"/>
    <m/>
  </r>
  <r>
    <n v="307"/>
    <x v="1"/>
    <x v="72"/>
    <s v="biocontrôle, culture, écoagriculture, suivi environnemental"/>
    <s v="Organic farmers’ reality to manage functional agrobiodiversity in European organic apple orchards."/>
    <m/>
    <m/>
    <s v="Actes de colloques"/>
    <s v="https://www.cra.wallonie.be/fr/organic-farmers-reality-to-manage-functional-agrobiodiversity-in-european-organic-apple-orchards-2016"/>
    <n v="2016"/>
    <n v="1"/>
    <s v="Fernique S."/>
    <s v="INRA-Fr"/>
    <s v="spenvern@paca.inra.fr"/>
    <s v="CRA-W, INRA - Fr, UCPH - Dk, GRAB - Fr, Inhort - Pl, JKI - De, LPPRC - lv, Institut de recherche de l'agriculture biologique FiBL, SLU - Se, LAIM - It"/>
    <s v="Penvern S., Cardona A., Ahrenfeldt E., Grébeau D., Jamar L., Kruzynska D., Matray S., Ozolina-Pole L., Ralle B., Sigsgaard L., Steinemann B., wiergiel W., Telfser J., Warlop F., Herz A."/>
    <m/>
    <s v="Pommiers"/>
    <s v="CRA-W"/>
    <m/>
  </r>
  <r>
    <n v="308"/>
    <x v="0"/>
    <x v="25"/>
    <s v="gestion durable, pollution chimique"/>
    <s v="Benzène résiduel Associé aux Sites issus de l’Industrie Charbonnière"/>
    <s v="BASiLIC"/>
    <s v="Détermination de la dangerosité réelle du benzène associé aux remblais miniers charbonneux en Région wallonne"/>
    <s v="Projet"/>
    <s v="https://www.issep.be/wp-content/uploads/Projet-Basilic.pdf"/>
    <m/>
    <n v="1"/>
    <s v="Foucart H."/>
    <s v="ISSeP"/>
    <s v="h.foucart@issep.be"/>
    <s v="SPW - ARNE, SPW - TLPE"/>
    <s v="Lambert C."/>
    <s v="Fonds Moerman"/>
    <m/>
    <s v="ISSep"/>
    <m/>
  </r>
  <r>
    <n v="309"/>
    <x v="2"/>
    <x v="53"/>
    <s v="culture, protection des cultures, technique agricole"/>
    <s v="Vade Mecum : désherbage de la luzerne"/>
    <m/>
    <s v="Eviter le désherbage de la luzerne - salisement , désherbage mécanique, désherbage chimique"/>
    <s v="Articles"/>
    <s v="http://www.fourragesmieux.be/Documents_telechargeables/Vade_Mecum_desherbage_luzerne.pdf"/>
    <n v="2015"/>
    <n v="1"/>
    <s v="Fourrages Mieux asbl"/>
    <s v="Fourrages Mieux asbl"/>
    <s v="info@fourragesmieux.be"/>
    <s v="Fourrages Mieux, Agra-Ost asbl"/>
    <m/>
    <s v="Wallonie, Province de Luxembourg - Département d'Economie Rural"/>
    <m/>
    <s v="Fourragesmieux"/>
    <m/>
  </r>
  <r>
    <n v="310"/>
    <x v="8"/>
    <x v="25"/>
    <s v="chromatographie, sécurité alimentaire, spectroscopie"/>
    <s v="Proteomics based approach for edible insect fingerprinting in novel food: Differential efficiency according to selected model species"/>
    <m/>
    <s v="The potential use of proteomic analyses to detect four edible insect species namely Tenebrio molitor, Hermetia illucens, Alphitobius diaperinus and Gryllus assimilis in insect commercial flours"/>
    <s v="Articles"/>
    <s v="https://www.cra.wallonie.be/en/proteomics-based-approach-for-edible-insect-fingerprinting-in-novel-food-differential-efficiency-according-to-selected-model-species-2020"/>
    <n v="2020"/>
    <n v="1"/>
    <s v="Francis F."/>
    <s v="CRA-W"/>
    <m/>
    <s v="CRA-W"/>
    <s v=" Mazzucchelli G., Baiwir D., Debode F., Berben G., Megido R. C."/>
    <m/>
    <m/>
    <s v="CRA-W"/>
    <s v="https://doi.org/10.1016/j.foodcont.2020.107135), 107135"/>
  </r>
  <r>
    <n v="311"/>
    <x v="19"/>
    <x v="85"/>
    <s v="analyse physico-chimique, production agricole"/>
    <s v="Bettraves Fourrageres (Demi fourragères ! Demi sucrières!)"/>
    <m/>
    <m/>
    <s v="Articles"/>
    <s v="http://www.fourragesmieux.be/Documents_telechargeables/10_02_04_Frankinet_nutrition.pdf"/>
    <n v="2010"/>
    <n v="1"/>
    <s v="Frankinet A."/>
    <s v="Alfra"/>
    <s v="info@alfra.be"/>
    <s v="Alfra, Fourrages Mieux"/>
    <m/>
    <m/>
    <s v="betterave"/>
    <s v="Fourragesmieux"/>
    <m/>
  </r>
  <r>
    <n v="312"/>
    <x v="15"/>
    <x v="38"/>
    <s v="pesticide, ressource en eau"/>
    <s v="pesticide et métabolites de pesticide dans les eaux souterraines wallonnes : Résultats du projet BIODIEN - BIODIEN projet"/>
    <s v="BIODIEN"/>
    <s v="Protection de la santé publique et de l’environnement"/>
    <s v="Projet - Actes de colloques"/>
    <s v="https://www.issep.be/biodien-2/"/>
    <n v="2017"/>
    <n v="2"/>
    <s v="Frippiat C."/>
    <s v="CRA-W"/>
    <m/>
    <s v="ISSeP (DLA/CCO, DRC/CEX, DLA/CMB), SWDE, CRA-W"/>
    <s v="Nott K., Burlion N., Chalon C., Galloy A., Marneffe Y., Nix P., Carbonnelle P., Ronkart S., Delvaux A., Pigeon O., Rousseau G., Delloye F., Brahy V., Canisius M. F."/>
    <s v="Wallonie"/>
    <m/>
    <s v="ISSep"/>
    <m/>
  </r>
  <r>
    <n v="313"/>
    <x v="15"/>
    <x v="44"/>
    <s v="pesticide, pollution chimique, ressource en eau"/>
    <s v="Perturbateurs endocriniens dans les eaux wallonnes : mise au point des méthodes et premier screening"/>
    <m/>
    <m/>
    <s v="Actes de colloques"/>
    <s v="https://www.cra.wallonie.be/en/perturbateurs-endocriniens-dans-les-eaux-wallonnes-mise-au-point-des-methodes-et-premier-screening-2016"/>
    <n v="2016"/>
    <n v="1"/>
    <s v="Frippiat C."/>
    <s v="CRA-W"/>
    <m/>
    <s v="CRA-W"/>
    <s v="Nott K., Burlion N., Carbonnelle P., Chalon C., Detaille R., Delvaux A., Galloy A., Marneffe Y., Nix P., Pigeon O., Ronkart S., Rousseau G., Delloye F., Brahy V."/>
    <m/>
    <m/>
    <s v="CRA-W"/>
    <m/>
  </r>
  <r>
    <n v="314"/>
    <x v="15"/>
    <x v="122"/>
    <s v="pollution chimique, ressource en eau, suivi environnemental"/>
    <s v="Endocrine Disruptors and Other Pollutants of Emerging Concern in Groundwater - Results of a Regional-Scale Survey in Wallonia (Belgium)"/>
    <m/>
    <m/>
    <s v="Actes de colloques"/>
    <s v="https://www.cra.wallonie.be/fr/endocrine-disruptors-and-other-pollutants-of-emerging-concern-in-groundwater-results-of-a-regional-scale-survey-in-wallonia-belgium-2019"/>
    <n v="2019"/>
    <n v="1"/>
    <s v="Frippiat C."/>
    <s v="CRA-W"/>
    <m/>
    <s v="CRA-W"/>
    <s v="Bémelmans S., Carbonnelle P., Delvaux A., Nadin C., Nott K., Pigeon O., Ronkart S., Rousseau G., Brahy V., Delloye F."/>
    <m/>
    <m/>
    <s v="CRA-W"/>
    <m/>
  </r>
  <r>
    <n v="315"/>
    <x v="15"/>
    <x v="43"/>
    <s v="ressource en eau"/>
    <s v="GISREAUX - Towards an increased collaboration between public laboratories in the Walloon water sector"/>
    <m/>
    <m/>
    <s v="Actes de colloques"/>
    <s v="https://www.cra.wallonie.be/fr/gisreaux-towards-an-increased-collaboration-between-public-laboratories-in-the-walloon-water-sector-2017"/>
    <n v="2017"/>
    <n v="1"/>
    <s v="Frippiat C."/>
    <s v="CRA-W"/>
    <m/>
    <s v="CRA-W"/>
    <s v="Canisius M. F., Nott K., Ronkart S., Pigeon O., Rousseau G., Ruelle M., Brahy V., Delloye F."/>
    <m/>
    <m/>
    <s v="CRA-W"/>
    <m/>
  </r>
  <r>
    <n v="316"/>
    <x v="15"/>
    <x v="44"/>
    <s v="pollution chimique, ressource en eau"/>
    <s v="Screening of endocrine disruptors in walloon waters"/>
    <m/>
    <m/>
    <s v="Actes de colloques"/>
    <s v="https://www.cra.wallonie.be/fr/screening-of-endocrine-disruptors-in-walloon-waters-2017"/>
    <n v="2017"/>
    <n v="1"/>
    <s v="Frippiat C."/>
    <s v="CRA-W"/>
    <m/>
    <s v="CRA-W"/>
    <s v="Nott K., Burlion N., Carbonnelle P., Chalon C., Delvaux A., Galloy A., Marneffe Y., Pigeon O., Ronkart S., Rousseau G., Brahy V., Delloye F."/>
    <m/>
    <m/>
    <s v="CRA-W"/>
    <m/>
  </r>
  <r>
    <n v="317"/>
    <x v="16"/>
    <x v="55"/>
    <s v="technique agricole"/>
    <s v="Mesurer pour mieux agir. Changement climatique et agriculture : se poser les bonnes questions."/>
    <m/>
    <m/>
    <s v="Actes de colloques"/>
    <s v="https://www.cra.wallonie.be/en/mesurer-pour-mieux-agir-changement-climatique-et-agriculture-se-poser-les-bonnes-questions-2017"/>
    <n v="2017"/>
    <n v="1"/>
    <s v="Froidmont E."/>
    <s v="CRA-W"/>
    <s v="e.froidmont@cra.wallonie.be"/>
    <s v="CRA-W"/>
    <s v="Dehareng F."/>
    <m/>
    <m/>
    <s v="CRA-W"/>
    <m/>
  </r>
  <r>
    <n v="318"/>
    <x v="21"/>
    <x v="42"/>
    <s v="culture, santé humaine"/>
    <s v="La valorisation des légumineuses ; intérêts en alimentation humaine. Quelle place d'avenir pour les légumineuses en Wallonie ?"/>
    <m/>
    <m/>
    <s v="Actes de colloques"/>
    <s v="https://www.cra.wallonie.be/fr/la-valorisation-des-legumineuses-interets-en-alimentation-humaine-quelle-place-davenir-pour-les-legumineuses-en-wallonie-2016"/>
    <n v="2016"/>
    <n v="1"/>
    <s v="Froidmont E."/>
    <s v="CRA-W"/>
    <s v="e.froidmont@cra.wallonie.be"/>
    <s v="CRA-W"/>
    <s v="Larondelle Y."/>
    <m/>
    <m/>
    <s v="CRA-W"/>
    <m/>
  </r>
  <r>
    <n v="319"/>
    <x v="8"/>
    <x v="123"/>
    <s v="culture, production agricole, qualité nutritionnelle"/>
    <s v="Les légumineuses, une question de bon sens."/>
    <m/>
    <s v="Développer des stratégies en matière d’alimentation animale pour satisfaire aux besoins nutritifs et à la santé de l’animal, contrôler l’impact de ces stratégies sur l’environnement et établir leur apport à la qualité nutritionnelle des aliments destinés à la consommation humaine"/>
    <s v="Articles"/>
    <s v="https://www.cra.wallonie.be/fr/les-legumineuses-une-question-de-bon-sens-2016"/>
    <n v="2016"/>
    <n v="1"/>
    <s v="Froidmont E."/>
    <s v="CRA-W"/>
    <s v="e.froidmont@cra.wallonie.be"/>
    <s v="CRA-W"/>
    <s v="-"/>
    <m/>
    <m/>
    <s v="CRA-W"/>
    <m/>
  </r>
  <r>
    <n v="320"/>
    <x v="20"/>
    <x v="80"/>
    <m/>
    <s v="Diagnoalternaria"/>
    <s v="Diagnoalternaria"/>
    <s v="Mise au point d’une méthode de diagnostic de l’alternariose sur culture de pommes de terre, par PCR temps réel"/>
    <s v="Projet"/>
    <m/>
    <m/>
    <m/>
    <s v="Gadenne M."/>
    <s v="Carah asbl"/>
    <m/>
    <s v="Carah asbl, HE CONDORCET"/>
    <s v="Lanterbecq D."/>
    <m/>
    <m/>
    <s v="Agriculture wallonie"/>
    <m/>
  </r>
  <r>
    <n v="321"/>
    <x v="2"/>
    <x v="21"/>
    <s v="culture, pesticide, phénotypage, résistance"/>
    <s v="Screening of Apple cultivar for Resistance to European Canker, Neonectria ditissima"/>
    <m/>
    <s v="Study the heritable variation in quatitative resistance by phenotyping sets of cultuvars"/>
    <s v="Livres / Manuels"/>
    <s v="https://www.cra.wallonie.be/fr/screening-of-apple-cultivar-for-resistance-to-european-canker-neonectria-ditissima-2013"/>
    <n v="2013"/>
    <n v="1"/>
    <s v="Gaskava-Gustavsson L."/>
    <s v="CRA-W"/>
    <m/>
    <s v="CRA-W"/>
    <s v="Zborowska A., Sehic J., Rur M., Nybom H., Englund J. E., Lateur M., Van De Weg  E., Holefors A."/>
    <m/>
    <s v="Pommiers"/>
    <s v="CRA-W"/>
    <m/>
  </r>
  <r>
    <n v="322"/>
    <x v="3"/>
    <x v="113"/>
    <s v="pollution chimique, santé humaine, suivi environnemental"/>
    <s v="Promouvoir la santé et la sécurité dans le secteur vert"/>
    <s v="PreventAgri"/>
    <s v="réalisation d’analyses de risques en exploitations ou sur chantiers,_x000a_– aide à la mise en conformité des locaux phytopharmaceutiques,_x000a_– informations techniques en matière de sécurité et hygiène,_x000a_– conférences et animations en écoles d’agriculture et d’horticulture, ..."/>
    <m/>
    <s v="https://secteursverts.be/preventagri-prevention-securite-secteurs-verts/"/>
    <n v="2020"/>
    <n v="3"/>
    <s v="Gastiny F."/>
    <s v="PreventAgri"/>
    <s v="frederic.gastiny@preventagri.be"/>
    <s v="PreventAgri, Mission Wallonne des secteurs verts"/>
    <s v="Julie Dujardin, Johanna Pannetier, Mathieu Decarpentrie et Lory Van Den Berghe."/>
    <s v="Wallonie"/>
    <s v="Agriculture, Horticulture, Parc et Jardins"/>
    <s v="PreventAgri"/>
    <s v="D65-7341"/>
  </r>
  <r>
    <n v="323"/>
    <x v="2"/>
    <x v="21"/>
    <s v="pesticide, ressource génétique, sélection variétale"/>
    <s v="Culture In Vitro"/>
    <s v="CIV"/>
    <s v="Laboratoire de micropropagation et d’assainissement végétal"/>
    <s v="Projet"/>
    <s v="https://www.cra.wallonie.be/fr/civ"/>
    <n v="2017"/>
    <n v="10"/>
    <s v="Geerts P."/>
    <s v="CRA-W"/>
    <s v="p.geerts@cra.wallonie.be"/>
    <s v="CRA-W"/>
    <s v="-"/>
    <m/>
    <m/>
    <s v="CRA-W"/>
    <m/>
  </r>
  <r>
    <n v="324"/>
    <x v="2"/>
    <x v="21"/>
    <s v="biocontrôle, écoagriculture, ressource génétique"/>
    <s v="VitroMis"/>
    <s v="VitroMis"/>
    <s v=" Produire des vitroplants de Miscanthus x giganteus à partir de souches certifiées; Développer des systèmes de production adaptés aux demandes locales"/>
    <s v="Projet"/>
    <s v="https://www.cra.wallonie.be/fr/vitromisc"/>
    <n v="2020"/>
    <n v="2"/>
    <s v="Geerts P."/>
    <s v="CRA-W"/>
    <s v="p.geerts@cra.wallonie.be"/>
    <s v="CRA-W, ValBiom asbl, Belcanthus, Promisc, BeVert, Institute of Plant Genetics - Pl"/>
    <s v="Richet S., Deconinck D., Gauthier Y."/>
    <m/>
    <s v="Miscanthus x giganteus"/>
    <s v="CRA-W"/>
    <m/>
  </r>
  <r>
    <n v="325"/>
    <x v="6"/>
    <x v="85"/>
    <s v="biocontrôle, gestion agricole, production agricole"/>
    <s v="Transition vers le Semis Direct sous couvert permanent GIEE Magellan"/>
    <m/>
    <s v="Mieux maitriser les systèmesde semis direct sous couvert et accompagner les agriculteurs, évaluation multi-critères des systèmes de culture en SDCV, acoompagner les agriculteurs intéressés par le SDCV et donner des pistes pour amorcer la conversion"/>
    <s v="Documentaires"/>
    <s v="https://www.youtube.com/watch?v=m-DYrkG7nns&amp;feature=emb_title&amp;ab_channel=GreenotecASBL"/>
    <n v="2015"/>
    <n v="4"/>
    <s v="Geloen M."/>
    <s v="Terres Inovia-Fr"/>
    <m/>
    <s v="Terres Inovia - Fr, GIEE Magellan, Greenotec asbl"/>
    <s v="Vernillat B."/>
    <m/>
    <m/>
    <s v="Greenotec"/>
    <m/>
  </r>
  <r>
    <n v="326"/>
    <x v="6"/>
    <x v="85"/>
    <s v="culture, technique agricole"/>
    <s v="Hortifolies 2020 - Reporté"/>
    <m/>
    <s v="Une organisation de l’ensemble des partenaires du secteur horticole en Wallonie sur le site du CRA-W et du CTH à Gembloux"/>
    <s v="Actes de colloques"/>
    <s v="https://www.cra.wallonie.be/fr/hortifolies-2020?archive=true"/>
    <n v="2020"/>
    <n v="1"/>
    <s v="Geneviève M."/>
    <s v="CRA-W"/>
    <s v="g.minne@cra.wallonie.be"/>
    <s v="CRA-W, CTH"/>
    <s v="-"/>
    <m/>
    <m/>
    <s v="CRA-W"/>
    <m/>
  </r>
  <r>
    <n v="327"/>
    <x v="10"/>
    <x v="13"/>
    <s v="biostatistique, spectroscopie"/>
    <s v="Continuous statistical modelling in characterisation of complex hydrocolloid mixtures using near infrared spectroscopy"/>
    <m/>
    <m/>
    <s v="Articles"/>
    <s v="https://www.cra.wallonie.be/en/continuous-statistical-modelling-in-characterisation-of-complex-hydrocolloid-mixtures-using-near-infrared-spectroscopy"/>
    <n v="2020"/>
    <n v="1"/>
    <s v="Georgouli K."/>
    <s v="CRA-W"/>
    <m/>
    <s v="CRA-W"/>
    <s v="Carrasco B., Vincke D., Martinez Del Rincon J., Koidis A., Baeten V., Fernandez Pierna J. A."/>
    <m/>
    <m/>
    <s v="CRA-W"/>
    <m/>
  </r>
  <r>
    <n v="328"/>
    <x v="8"/>
    <x v="124"/>
    <s v="bioinformatique, culture"/>
    <s v="Fractionnement et conversion de résidus de céréales et plantes cellulosiques en molécules d'intérêt: tensio-actifs et carboxylates plateforme à moyennes chaînes"/>
    <s v="e-BIO2CHEM"/>
    <s v="Fractionnement et conversion de résidus de céréales et plantes cellulosiques en molécules d'intérêt: tensio-actifs et carboxylates plateforme à moyennes chaînes"/>
    <s v="Projet"/>
    <s v="https://agriculture.wallonie.be/resultat-de-l-appel-recherche-2017?inheritRedirect=true#e-BIO2CHEM"/>
    <n v="2017"/>
    <m/>
    <s v="Gerin P."/>
    <s v="Université Catholique de Louvain"/>
    <m/>
    <s v="Université Catholique de Louvain"/>
    <m/>
    <s v="Wallonie"/>
    <s v="Céréales"/>
    <s v="SPW"/>
    <m/>
  </r>
  <r>
    <n v="329"/>
    <x v="2"/>
    <x v="21"/>
    <s v="culture, protection des cultures, résistance"/>
    <s v="An innovative multidisciplinary project to breed high-quality disease resistant apples."/>
    <m/>
    <m/>
    <s v="Actes de colloques"/>
    <s v="https://www.cra.wallonie.be/fr/an-innovative-multidisciplinary-project-to-breed-high-quality-disease-resistant-apples-2003"/>
    <n v="2003"/>
    <n v="1"/>
    <s v="Gianfranceschi L."/>
    <s v="CRA-W"/>
    <m/>
    <s v="CRA-W"/>
    <s v="Soglio V., Sansavini S., Tartarini S., Van de Weg E., Schouten H., Laurens F., Durel C., Gessier C., Patocchi A., Kellerhals M., Seymour G., Evans K., Dunemann F., Lateur M., Antofie A., Tomala K., Gawronska H., Zurawicz E., Korbin M."/>
    <m/>
    <s v="Pommiers"/>
    <s v="CRA-W"/>
    <m/>
  </r>
  <r>
    <n v="330"/>
    <x v="21"/>
    <x v="113"/>
    <s v="bioagresseur, culture, lutte"/>
    <s v="ALKALPO"/>
    <s v="ALKALPO"/>
    <s v="Evaluer l’exposition des populations à deux molécules glycoalcaloïdes, comprendre davantage les différents facteurs et leurs impact relatifs sur la teneur en glycoalcaloïdes dans les tubercules de pommes de terre"/>
    <s v="Projet"/>
    <s v="http://fiwap.be/documentation/projet-alkalpo/"/>
    <n v="2019"/>
    <n v="1"/>
    <s v="Gilquin J."/>
    <s v="FIWAP asbl"/>
    <m/>
    <m/>
    <s v="-"/>
    <m/>
    <s v="Pomme de terre"/>
    <s v="FIWAP"/>
    <m/>
  </r>
  <r>
    <n v="331"/>
    <x v="21"/>
    <x v="125"/>
    <s v="biocontrôle, pesticide, pollution chimique, santé humaine"/>
    <s v="EXposition de la POpulation aux pesticide Environnementaux"/>
    <s v="EXPOPESTEN"/>
    <s v="Evaluer l’exposition des wallons aux pesticide par inhalation, à l’échelle de la Wallonie, Comparer l’exposition environnementale et globale aux pesticide de deux populations d’enfants : une population d’enfants habitant en zone rurale éloignée de zones d’épandages agricoles et une population d’enfants vivant dans une zone géographique soumise à des épandages agricoles fréquents"/>
    <s v="Projet - Actes de colloques"/>
    <s v="https://www.issep.be/expopesten-2/"/>
    <n v="2013"/>
    <n v="5"/>
    <s v="Giusti A."/>
    <s v="ISSeP"/>
    <s v="s.remy@issep.be"/>
    <s v="Cellule Environnement - Santé - ISSeP, Cellule de Chimie Organique - ISSeP, Cellule Qualité de l’Air - ISSeP, CRA-W, CORDER asbl, Université de Liège, Université de Gent, Université Catholique de Louvain, SPW Agriculture ressource naturelle et Environnement, AWAC, VITO, LNE - Vlanderen"/>
    <s v="Champon L., Remy S., Galloy A., Gérard G., Veschkens M., Delvaux A., Pigeon O., Janssens L.,Charlier C., Pirard C., Spanoghe P., Van Maele-Fabry G., Maes E., Heilier J-F., Brouhon J-M., Schoeters G., Teughels C., Olivier Cappellen O., Giusti A., Maassen V., Mahiat S."/>
    <s v="Fonds Moerman"/>
    <m/>
    <s v="ISSep"/>
    <s v="-"/>
  </r>
  <r>
    <n v="332"/>
    <x v="15"/>
    <x v="100"/>
    <s v="biocontrôle, pesticide"/>
    <s v="Evolution of ambient air concentrations of 46 pesticide in Wallonia, Belgium in summer 2015"/>
    <m/>
    <m/>
    <s v="Actes de colloques"/>
    <s v="https://www.cra.wallonie.be/fr/evolution-of-ambient-air-concentrations-of-46-pesticide-in-wallonia-belgium-in-summer-2015-2017"/>
    <n v="2017"/>
    <n v="1"/>
    <s v="Giusti A."/>
    <s v="ISSeP"/>
    <m/>
    <s v="CRA-W"/>
    <s v="Galloy A., Gérard G., Pigeon O., Delvaux A., Remy S."/>
    <m/>
    <m/>
    <s v="CRA-W"/>
    <m/>
  </r>
  <r>
    <n v="333"/>
    <x v="19"/>
    <x v="126"/>
    <s v="agrochimie, gestion agricole, gestion durable"/>
    <s v="Risques environnementaux et intérêts agronomiques de l’implantation de cultures de légumes après prairie permanente - PGDA III"/>
    <m/>
    <m/>
    <s v="Projet"/>
    <s v="https://www.cra.wallonie.be/fr/la-recherche-en-agriculture-biologique-au-cra-w"/>
    <n v="2015"/>
    <n v="5"/>
    <s v="Godden B."/>
    <s v="CRA-W"/>
    <s v="b.godden@cra.wallonie.be"/>
    <s v="CRA-W"/>
    <s v="Hardy B."/>
    <s v="CE - Horizon 2020"/>
    <m/>
    <s v="CRA-W"/>
    <m/>
  </r>
  <r>
    <n v="334"/>
    <x v="0"/>
    <x v="0"/>
    <s v="agrochimie, gestion des sols"/>
    <s v="fertilisation des céréales en agriculture biologique - 2015"/>
    <m/>
    <s v="Estimation du niveau de fertilité de sols, caractérisation d'engrais organiques du commerce et évaluation de leurs potentiel de minéralisation, essai de ces engrais au champ et évaluation économique"/>
    <s v="Projet"/>
    <s v="https://www.cra.wallonie.be/fr/la-recherche-en-agriculture-biologique-au-cra-w"/>
    <n v="2015"/>
    <n v="5"/>
    <s v="Godden B."/>
    <s v="CRA-W"/>
    <s v="b.godden@cra.wallonie.be"/>
    <s v="CRA-W"/>
    <s v="Abras M., Huyghebaert B."/>
    <s v="CE - Horizon 2020"/>
    <s v="Céréales"/>
    <s v="CRA-W"/>
    <m/>
  </r>
  <r>
    <n v="335"/>
    <x v="0"/>
    <x v="0"/>
    <s v="agrochimie, gestion des sols"/>
    <s v="Gestion d’une interculture longue avant légume (céleri rave) et comparaison d’engrais organiques"/>
    <m/>
    <s v="Améliorer la fertilité et fournir de l'azote aux légumes qui suivent"/>
    <s v="Projet"/>
    <s v="https://www.cra.wallonie.be/fr/la-recherche-en-agriculture-biologique-au-cra-w"/>
    <n v="2015"/>
    <n v="5"/>
    <s v="Godden B."/>
    <s v="CRA-W"/>
    <s v="b.godden@cra.wallonie.be"/>
    <s v="CRA-W"/>
    <s v="-"/>
    <s v="CE - Horizon 2020"/>
    <m/>
    <s v="CRA-W"/>
    <m/>
  </r>
  <r>
    <n v="336"/>
    <x v="0"/>
    <x v="0"/>
    <s v="gestion des ressources, gestion des sols"/>
    <s v="Gestion de la fertilité des sols et des matières organiques, une question centrale en agriculture biologique"/>
    <m/>
    <s v="La réalisation d'un socle de connaissance, basé à la fois sur une bibliographie scientifique et technique, et appuyée par des résultats collectés depuis les années 1980"/>
    <s v="Projet"/>
    <s v="https://www.cra.wallonie.be/fr/la-recherche-en-agriculture-biologique-au-cra-w"/>
    <n v="2015"/>
    <n v="5"/>
    <s v="Godden B."/>
    <s v="CRA-W"/>
    <s v="b.godden@cra.wallonie.be"/>
    <s v="CRA-W"/>
    <s v="-"/>
    <s v="CE - Horizon 2020"/>
    <m/>
    <s v="CRA-W"/>
    <m/>
  </r>
  <r>
    <n v="337"/>
    <x v="0"/>
    <x v="127"/>
    <s v="gestion des sols, protection des cultures"/>
    <s v="Statut organique et potentiel de minéralisation du carbone et de l’azote des sols en agriculture biologique"/>
    <m/>
    <s v="Etablir un référentiel pour l’AB en région wallonne pour les variables d’intérêt"/>
    <s v="Projet"/>
    <s v="https://www.cra.wallonie.be/fr/la-recherche-en-agriculture-biologique-au-cra-w"/>
    <n v="2015"/>
    <n v="5"/>
    <s v="Godden B."/>
    <s v="CRA-W"/>
    <s v="b.godden@cra.wallonie.be"/>
    <s v="CRA-W"/>
    <s v="Hrady B."/>
    <s v="CE - Horizon 2020"/>
    <m/>
    <s v="CRA-W"/>
    <m/>
  </r>
  <r>
    <n v="338"/>
    <x v="0"/>
    <x v="128"/>
    <s v="culture, gestion des sols"/>
    <s v="Comment apprécier et améliorer la fertilité de nos terres et jardins en bio"/>
    <m/>
    <m/>
    <s v="Actes de colloques"/>
    <s v="https://www.cra.wallonie.be/fr/comment-apprecier-et-ameliorer-la-fertilite-de-nos-terres-et-jardins-en-bio-2015"/>
    <n v="2015"/>
    <n v="1"/>
    <s v="Godden B."/>
    <s v="CRA-W"/>
    <s v="b.godden@cra.wallonie.be"/>
    <s v="CRA-W"/>
    <s v="Jamar L., Rondia A."/>
    <m/>
    <m/>
    <s v="CRA-W"/>
    <m/>
  </r>
  <r>
    <n v="339"/>
    <x v="6"/>
    <x v="4"/>
    <s v="agrochimie, protection des cultures, sélection variétale"/>
    <s v="Valorisation des froments et épeautres 2020 - Livre Blanc Céréales 2020"/>
    <m/>
    <m/>
    <s v="Rapports"/>
    <s v="https://www.livre-blanc-cereales.be/wp-content/uploads/2020/09/10-LBsept20-Valorisation-des-froments-2020.pdf"/>
    <n v="2020"/>
    <n v="1"/>
    <s v="Godin B."/>
    <s v="CRA-W"/>
    <s v="b.godin@cra.wallonie.be"/>
    <s v="CRA-W, REQUASUD asbl, SoCoPro asbl, Gembloux Agro Bio-Tech - Université de Liège, Province de Hainaut, Carah asbl, Province de Liège - Agriculture, CPL Végémar"/>
    <s v="Sinnaeve G., Chandelier A., Lateur M., Jacquemin G., Meza R., Eylenbosch D., Blanchard R., Meurs R., Bodson B."/>
    <m/>
    <s v="Céréales"/>
    <s v="Livre Blanc 2020"/>
    <m/>
  </r>
  <r>
    <n v="340"/>
    <x v="8"/>
    <x v="13"/>
    <s v="agrochimie, analyse physico-chimique"/>
    <s v="Chemical composition change in cellulosic biomasses after their torrefaction"/>
    <m/>
    <s v="to assess the content change of the main chemical components induced by torrefaction in cellulosic biomasses"/>
    <s v="Actes de colloques"/>
    <s v="https://www.cra.wallonie.be/en/chemical-composition-change-in-cellulosic-biomasses-after-their-torrefaction-2020"/>
    <n v="2020"/>
    <n v="1"/>
    <s v="Godin B."/>
    <s v="CRA-W"/>
    <s v="b.godin@cra.wallonie.be"/>
    <s v="CRA-W"/>
    <s v="Masy T., Hecq O., Agneessens R., Delcarte J."/>
    <m/>
    <m/>
    <s v="CRA-W"/>
    <m/>
  </r>
  <r>
    <n v="341"/>
    <x v="8"/>
    <x v="1"/>
    <s v="agroalimentaire, production agricole"/>
    <s v="De l’orge brassicole pour du micromaltage en Wallonie"/>
    <m/>
    <m/>
    <s v="Articles"/>
    <s v="https://www.cra.wallonie.be/en/de-lorge-brassicole-pour-du-micromaltage-en-wallonie-2017"/>
    <n v="2017"/>
    <n v="1"/>
    <s v="Godin B."/>
    <s v="CRA-W"/>
    <s v="b.godin@cra.wallonie.be"/>
    <s v="CRA-W"/>
    <s v="Louppe H., Gofflot S., Winandy S."/>
    <m/>
    <s v="Céréales"/>
    <s v="CRA-W"/>
    <m/>
  </r>
  <r>
    <n v="342"/>
    <x v="8"/>
    <x v="13"/>
    <s v="agroalimentaire, analyse physico-chimique"/>
    <s v="Improved sugar yields from biomass sorghum feedstocks: comparing low-lignin mutants and pretreatment chemistries"/>
    <m/>
    <m/>
    <s v="Articles"/>
    <s v="https://www.cra.wallonie.be/en/improved-sugar-yields-from-biomass-sorghum-feedstocks-comparing-low-lignin-mutants-and-pretreatment-chemistries-2016"/>
    <n v="2016"/>
    <n v="1"/>
    <s v="Godin B."/>
    <s v="CRA-W"/>
    <s v="b.godin@cra.wallonie.be"/>
    <s v="CRA-W"/>
    <s v="Nagle N., Sattler S., Agneessens R., Delcarte J., Wolfrum E."/>
    <m/>
    <m/>
    <s v="CRA-W"/>
    <m/>
  </r>
  <r>
    <n v="343"/>
    <x v="6"/>
    <x v="13"/>
    <s v="analyse physico-chimique, biocontrôle, qualité nutritionnelle"/>
    <s v="Le Rapid Visco Analyzer comme outil de prédiction de la qualité brassicole des orges et du malt"/>
    <m/>
    <s v="développement de filières d'orges brassicoles locales pour la production de malt et bières artisanales"/>
    <s v="Articles"/>
    <s v="https://www.cra.wallonie.be/en/le-rapid-visco-analyzer-comme-outil-de-prediction-de-la-qualite-brassicole-des-orges-et-du-malt-2020"/>
    <n v="2020"/>
    <n v="1"/>
    <s v="Godin B."/>
    <s v="CRA-W"/>
    <s v="b.godin@cra.wallonie.be"/>
    <s v="CRA-W"/>
    <s v="De Smedt C., Deneyer V., Pietercelie A., Sinnaeve G."/>
    <m/>
    <s v="Céréales"/>
    <s v="CRA-W"/>
    <m/>
  </r>
  <r>
    <n v="344"/>
    <x v="6"/>
    <x v="13"/>
    <s v="analyse physico-chimique, biocontrôle, qualité nutritionnelle"/>
    <s v="Lignin in plant biomasses: comparative metrological assessment of the detergent fiber and the insoluble dietary fiber methods"/>
    <m/>
    <m/>
    <s v="Articles"/>
    <s v="https://www.cra.wallonie.be/en/lignin-in-plant-biomasses-comparative-metrological-assessment-of-the-detergent-fiber-and-the-insoluble-dietary-fiber-methods-2015"/>
    <n v="2015"/>
    <n v="1"/>
    <s v="Godin B."/>
    <s v="CRA-W"/>
    <s v="b.godin@cra.wallonie.be"/>
    <s v="CRA-W"/>
    <s v="Agneessens R., Gerin P., Delcarte J."/>
    <m/>
    <m/>
    <s v="CRA-W"/>
    <s v="DOI 10.1007/s10570-015-0656-5"/>
  </r>
  <r>
    <n v="345"/>
    <x v="8"/>
    <x v="13"/>
    <s v="agrochimie, analyse physico-chimique"/>
    <s v="Modification of the chemical composition in cellulosic biomasses induced by torrefaction"/>
    <m/>
    <s v="The objective of our study is to assess the content change of the main chemical components induced by torrefaction in cellulosic biomasses "/>
    <s v="Actes de colloques"/>
    <s v="https://www.cra.wallonie.be/en/modification-of-the-chemical-composition-in-cellulosic-biomasses-induced-by-torrefaction-2018"/>
    <n v="2018"/>
    <n v="1"/>
    <s v="Godin B."/>
    <s v="CRA-W"/>
    <s v="b.godin@cra.wallonie.be"/>
    <s v="CRA-W"/>
    <s v="Hecq O., Agneessens R., Delcarte J."/>
    <m/>
    <m/>
    <s v="CRA-W"/>
    <m/>
  </r>
  <r>
    <n v="346"/>
    <x v="10"/>
    <x v="13"/>
    <s v="analyse physico-chimique, bioinformatique, spectroscopie"/>
    <s v="Prediction of chemical characteristics of fibrous plant biomasses by their near infrared spectrum: comparing local versus partial least square models and cross-validation versus independent validations"/>
    <m/>
    <m/>
    <s v="Actes de colloques"/>
    <s v="https://www.cra.wallonie.be/en/prediction-of-chemical-characteristics-of-fibrous-plant-biomasses-by-their-near-infrared-spectrum-comparing-local-versus-partial-least-square-models-and-cross-validation-versus-independent-validations-2015"/>
    <n v="2015"/>
    <n v="1"/>
    <s v="Godin B."/>
    <s v="CRA-W"/>
    <s v="b.godin@cra.wallonie.be"/>
    <s v="CRA-W"/>
    <s v="Agneessens R., Delcarte J., Dardenne P."/>
    <m/>
    <m/>
    <s v="CRA-W"/>
    <m/>
  </r>
  <r>
    <n v="347"/>
    <x v="10"/>
    <x v="13"/>
    <s v="analyse physico-chimique, bioinformatique, spectroscopie"/>
    <s v="Prediction of chemical characteristics of fibrous plant biomasses from their near infrared spectrum: comparing local versus partial least square models and cross-validation versus independent validations"/>
    <m/>
    <m/>
    <s v="Articles"/>
    <s v="https://www.cra.wallonie.be/en/prediction-of-chemical-characteristics-of-fibrous-plant-biomasses-from-their-near-infrared-spectrum-comparing-local-versus-partial-least-square-models-and-cross-validation-versus-independent-validations-2015"/>
    <n v="2015"/>
    <n v="1"/>
    <s v="Godin B."/>
    <s v="CRA-W"/>
    <s v="b.godin@cra.wallonie.be"/>
    <s v="CRA-W"/>
    <s v="Agneessens R., Delcarte J., Dardenne P. "/>
    <m/>
    <m/>
    <s v="CRA-W"/>
    <s v="_x0009_http://dx.doi.org/10.1255/jnirs.1138"/>
  </r>
  <r>
    <n v="348"/>
    <x v="6"/>
    <x v="13"/>
    <s v="agrochimie, analyse physico-chimique"/>
    <s v="Reactivity of glucan and xylan in brewer’s spent grain: Comparing of dilute alkaline versus liquid hot water pretreatment"/>
    <m/>
    <s v="To produce biofuels from cellulosic biomass in an economically efficient way"/>
    <s v="Actes de colloques"/>
    <s v="https://www.cra.wallonie.be/en/reactivity-of-glucan-and-xylan-in-brewers-spent-grain-comparing-of-dilute-alkaline-versus-liquid-hot-water-pretreatment-2020"/>
    <n v="2020"/>
    <n v="1"/>
    <s v="Godin B."/>
    <s v="CRA-W"/>
    <s v="b.godin@cra.wallonie.be"/>
    <s v="CRA-W"/>
    <s v="Henry G., Masy T., Nicolay T., Wobiwo F., Gerin P., Delcarte J."/>
    <m/>
    <m/>
    <s v="CRA-W"/>
    <m/>
  </r>
  <r>
    <n v="349"/>
    <x v="6"/>
    <x v="13"/>
    <s v="agrochimie, analyse physico-chimique"/>
    <s v="Reactivity of glucan and xylan in corn stover: Effect of pelleting and deacetylation on dilute acid pretreatment"/>
    <m/>
    <m/>
    <s v="Actes de colloques"/>
    <s v="https://www.cra.wallonie.be/en/reactivity-of-glucan-and-xylan-in-corn-stover-effect-of-pelleting-and-deacetylation-on-dilute-acid-pretreatment-2016"/>
    <n v="2016"/>
    <n v="1"/>
    <s v="Godin B."/>
    <s v="CRA-W"/>
    <s v="b.godin@cra.wallonie.be"/>
    <s v="CRA-W"/>
    <s v="Nagle N., Delcarte J., Wolfrum E."/>
    <m/>
    <s v="Maïs"/>
    <s v="CRA-W"/>
    <m/>
  </r>
  <r>
    <n v="350"/>
    <x v="6"/>
    <x v="13"/>
    <s v="agrochimie, analyse physico-chimique, sélection variétale"/>
    <s v="Reactivity of glucan and xylan in sorghum feedstocks: Comparing wild versus reduced lignin content lines and dilute versus deacetylation followed by diluted acid pretreatment"/>
    <m/>
    <m/>
    <s v="Actes de colloques"/>
    <s v="https://www.cra.wallonie.be/en/reactivity-of-glucan-and-xylan-in-sorghum-feedstocks-comparing-wild-versus-reduced-lignin-content-lines-and-dilute-versus-deacetylation-followed-by-diluted-acid-pretreatment-2016"/>
    <n v="2016"/>
    <n v="1"/>
    <s v="Godin B."/>
    <s v="CRA-W"/>
    <s v="b.godin@cra.wallonie.be"/>
    <s v="CRA-W"/>
    <s v="Nagle N., Sattler S., Agneessens R., Delcarte J., Wolfrum E."/>
    <m/>
    <m/>
    <s v="CRA-W"/>
    <m/>
  </r>
  <r>
    <n v="351"/>
    <x v="2"/>
    <x v="129"/>
    <s v="production agricole, résistance, sélection variétale"/>
    <s v="Le houblon et sa culture Partie 1"/>
    <m/>
    <m/>
    <s v="Articles"/>
    <s v="https://www.cra.wallonie.be/fr/le-houblon-et-sa-culture-partie-1-2017"/>
    <n v="2017"/>
    <n v="1"/>
    <s v="Godin B."/>
    <s v="CRA-W"/>
    <s v="b.godin@cra.wallonie.be"/>
    <s v="CRA-W"/>
    <s v="Louppe H., Steyer S., Winandy S. "/>
    <m/>
    <s v="Houblon"/>
    <s v="CRA-W"/>
    <m/>
  </r>
  <r>
    <n v="352"/>
    <x v="6"/>
    <x v="129"/>
    <s v="production agricole, résistance, technique agricole"/>
    <s v="Le houblon et sa culture Partie 2"/>
    <m/>
    <m/>
    <s v="Articles"/>
    <s v="https://www.cra.wallonie.be/fr/le-houblon-et-sa-culture-partie-2-2017"/>
    <n v="2017"/>
    <n v="1"/>
    <s v="Godin B."/>
    <s v="CRA-W"/>
    <s v="b.godin@cra.wallonie.be"/>
    <s v="CRA-W"/>
    <s v="Louppe H., Steyer S., Winandy S. "/>
    <m/>
    <s v="Houblon"/>
    <s v="CRA-W"/>
    <m/>
  </r>
  <r>
    <n v="353"/>
    <x v="8"/>
    <x v="60"/>
    <s v="agrochimie, biostatistique, gestion des déchets, pollution chimique, spectroscopie"/>
    <s v="Biochemical methane potential prediction of plant biomasses: comparing chemical composition versus near infrared methods and linear versus non-linear models"/>
    <s v="https://www.sciencedirect.com/science/article/abs/pii/S0960852414015478"/>
    <s v="Evaluer la fiabilité de différents modèles pour prédire le potentiel biochimique du méthane de diverses biomasses végétales"/>
    <s v="Articles"/>
    <s v="https://www.sciencedirect.com/science/article/abs/pii/S0960852414015478"/>
    <n v="2015"/>
    <n v="1"/>
    <s v="Godin B."/>
    <s v="CRA-W"/>
    <s v="b.godin@cra.wallonie.be"/>
    <s v="CRA-W"/>
    <s v="Agneessens R., Gerin P., Dardenne P., Delfosse P., Delcarte J."/>
    <m/>
    <m/>
    <s v="CRA-W"/>
    <s v="http://dx.doi.org/10.1016/j.biortech.2014.10.115"/>
  </r>
  <r>
    <n v="354"/>
    <x v="8"/>
    <x v="130"/>
    <s v="agroalimentaire, impact socio-économique, qualité nutritionnelle, sécurité alimentaire, valorisation"/>
    <s v="Valorisation des céréales produites en Wallonie pour les filières de transformation wallonnes (ValCerWal)"/>
    <s v="ValCerWal"/>
    <s v="Permettre une meilleure valorisation des céréales (froment, épeautre, blé dur et orge brassicole) wallonnes, à savoir, faire d’avantage correspondre les attentes de l’industrie et des transformateurs en circuit-court (panifiable, pâtes alimentaires, brasserie), basés sur des critères objectifs de qualité des céréales produites en Wallonie."/>
    <s v="Projet"/>
    <s v="https://www.cra.wallonie.be/fr/valcerwal"/>
    <n v="2022"/>
    <m/>
    <s v="Godin B."/>
    <s v="CRA-W"/>
    <s v="b.godin@cra.wallonie.be"/>
    <s v="CePiCOP, SoCoPro"/>
    <s v="Gofflot S., Vermeulen P."/>
    <s v="Wallonie - Get up Wallonia"/>
    <s v="Céréales"/>
    <s v="CRA-W"/>
    <m/>
  </r>
  <r>
    <n v="355"/>
    <x v="14"/>
    <x v="27"/>
    <s v="bioagresseur, protection des cultures, suivi environnemental"/>
    <s v="First report of Thrips setosus in Belgium"/>
    <m/>
    <m/>
    <s v="Articles"/>
    <s v="https://www.cra.wallonie.be/fr/first-report-of-thrips-setosus-in-belgium-2019"/>
    <n v="2019"/>
    <n v="1"/>
    <s v="Goedefroit T."/>
    <s v="CRA-W"/>
    <m/>
    <s v="CRA-W"/>
    <s v="Bonte J., Reybroeck E., Bosmans L., San Martin G., Witters J."/>
    <m/>
    <m/>
    <s v="CRA-W"/>
    <m/>
  </r>
  <r>
    <n v="356"/>
    <x v="6"/>
    <x v="60"/>
    <s v="analyse physico-chimique, production agricole, télédétection spatiale"/>
    <s v="TowardS an operaTionAl nitRoGen recommendation in potATo based on sEntinel-2"/>
    <s v="Stargate"/>
    <s v="To develop a methodology to determine the in-season potato nitrogen status using satellite images "/>
    <s v="Projet"/>
    <s v="https://www.cra.wallonie.be/en/stargate"/>
    <n v="2020"/>
    <n v="1"/>
    <s v="Goffart D."/>
    <s v="CRA-W"/>
    <s v="d.goffart@cra.wallonie.be"/>
    <s v="CRA-W"/>
    <s v="Goffart J., Curnel Y., Planchon V., Ben Abdallah F., Raspini L."/>
    <s v="Etat Fédéral - SPP Politique scientifique"/>
    <s v="Pomme de terre"/>
    <s v="CRA-W"/>
    <m/>
  </r>
  <r>
    <n v="357"/>
    <x v="6"/>
    <x v="60"/>
    <s v="gestion agricole, gestion des sols, production agricole, télédétection spatiale"/>
    <s v="UAV borne spectrometers for high resolution soil and crop monitoring"/>
    <s v="UAVSoil"/>
    <s v="Optimisation de la gestion agricole à l’échelle de la parcelle par l’utilisation d’images issues de capteurs embarqués sur drone pour caractériser l’hétérogénéité de la culture et du sol"/>
    <s v="Projet"/>
    <s v="https://www.cra.wallonie.be/fr/uavsoil"/>
    <n v="2017"/>
    <n v="3"/>
    <s v="Goffart D."/>
    <s v="CRA-W"/>
    <s v="d.goffart@cra.wallonie.be"/>
    <s v="CRA-W, Université Catholique de Louvain, Helmholtz-Zentrum Potsdam Deutsches GeoForschungsZentrum"/>
    <s v="Van Wesemael B., Chabrillat S., Curnel Y., Planchon V.,  Limbourg Q., Raspini L."/>
    <s v="Etat Fédéral - SPP Politique scientifique"/>
    <m/>
    <s v="CRA-W"/>
    <m/>
  </r>
  <r>
    <n v="358"/>
    <x v="6"/>
    <x v="131"/>
    <s v="bioinformatique, technique agricole, télédétection spatiale"/>
    <s v="Belgian collaborative agriculture monitoring at parcel level for sustainable cropping systems - 2015"/>
    <s v="BELCAM"/>
    <s v="utiliser les données satellitaires pour faire des observations et des conseils à l'échelle de la parcelle"/>
    <s v="Projet - Actes de colloques"/>
    <s v="http://belcam.info/"/>
    <n v="2015"/>
    <n v="1"/>
    <s v="Goffart D."/>
    <s v="CRA-W"/>
    <s v="d.goffart@cra.wallonie.be"/>
    <s v="Université Catholique de Louvain, CRA-W, INRA - fr, Université de Liège, VITO, Cadco asbl, Carah asbl, FIWAP, Province Antwerpen, Inagro, Landbouwcentrum Granen Vlaanderen-LCG, Interprovinciaal proefcentrum voor de aardappelteelt - PCA, CIPF asbl, REQUASUD asbl"/>
    <s v="Curnel Y., Planchon V., Defourny P., Delloye C., Leonard A., Hamid Sallah A., Wellens J., Tychon B., Baret F., Gobin A., Piccard I. "/>
    <m/>
    <m/>
    <s v="CRA-W"/>
    <m/>
  </r>
  <r>
    <n v="359"/>
    <x v="2"/>
    <x v="21"/>
    <s v="sélection variétale"/>
    <s v="Diversification variétale en pommes de terre en région wallonne. Synthèse de 2 années d'expérimentation à Ath, Gembloux et Libramont"/>
    <m/>
    <m/>
    <s v="Articles"/>
    <s v="https://www.cra.wallonie.be/fr/diversification-varietale-en-pommes-de-terre-en-region-wallonne-synthese-de-2-annees-dexperimentation-a-ath-gembloux-et-libramont-2009"/>
    <n v="2009"/>
    <n v="1"/>
    <s v="Goffart J."/>
    <s v="CRA-W"/>
    <s v="j.goffart@cra.wallonie.be"/>
    <s v="CRA-W"/>
    <s v="Soete A., Lebrun P. "/>
    <m/>
    <s v="Pomme de terre"/>
    <s v="CRA-W"/>
    <m/>
  </r>
  <r>
    <n v="360"/>
    <x v="9"/>
    <x v="132"/>
    <s v="bioagresseur, biocontrôle, protection des cultures"/>
    <s v="EcotoxforIPM"/>
    <s v="EcotoxforIPM"/>
    <s v="Evaluer l'impact des produits de protection des plantes sur les principales espèces d'arthropodes utiles jouant un rôle dans le contrôle des ravageurs des cultures en région wallonne"/>
    <s v="Projet"/>
    <s v="https://www.cra.wallonie.be/fr/ecotoxforipm"/>
    <n v="1994"/>
    <n v="1"/>
    <s v="Goffart J."/>
    <s v="CRA-W"/>
    <s v="j.goffart@cra.wallonie.be"/>
    <s v="CRA-W"/>
    <s v="Pigeon O., Jansen J-P."/>
    <m/>
    <m/>
    <s v="CRA-W"/>
    <m/>
  </r>
  <r>
    <n v="361"/>
    <x v="6"/>
    <x v="133"/>
    <s v="gestion agricole, télédétection spatiale"/>
    <s v="Improved potato monitoring in Belgium using remote sensing and crop growth modelling"/>
    <s v="iPot"/>
    <m/>
    <s v="Actes de colloques"/>
    <s v="https://www.cra.wallonie.be/fr/the-ipot-project-improved-potato-monitoring-in-belgium-using-remote-sensing-and-crop-growth-modelling-2015"/>
    <n v="2015"/>
    <n v="1"/>
    <s v="Goffart J."/>
    <s v="CRA-W"/>
    <s v="j.goffart@cra.wallonie.be"/>
    <s v="CRA-W"/>
    <s v="Curnel Y., Planchon V., Piccard I., Nackearts K., Gobin A., Wellens J., Tychon B., Cattoor N., Cools R."/>
    <m/>
    <s v="Pomme de terre"/>
    <s v="CRA-W"/>
    <m/>
  </r>
  <r>
    <n v="362"/>
    <x v="8"/>
    <x v="134"/>
    <s v="gestion des déchets, gestion durable, territoire transfrontalier"/>
    <s v="Développement transfrontalier de matériaux composites polymère-fibres naturelles. Prise en compte des aspects émissifs et sensoriels"/>
    <s v="COMPOSENS"/>
    <s v="Développement transfrontalier de matériaux composites polymère-fibres naturelles"/>
    <s v="Projet"/>
    <s v="http://composens.eu/"/>
    <n v="2016"/>
    <n v="4"/>
    <s v="Goffin B."/>
    <s v="Certech"/>
    <s v="benedicte.goffin@certech.be"/>
    <s v="Certech, Gembloux Agro Bio-Tech - Université de Liège, ValBiom asbl, INRAE UMR FARE - Fr, CRITT MDTS - Fr imt Lille Douai - Fr, Armines - Fr"/>
    <s v="Lemaitre P., Demeyer M., Cauwe B., Boudifa M., Auzene D., Lacrampe M. F., Berthelin C., Beaugrand J., _x000a_Kurek B., Berzin F., Richel A., Morin S., Groignet R.  "/>
    <s v="CE - FEDER - INTERREG, Wallonie, Région Grand Est, Département des Ardennes"/>
    <m/>
    <s v="EU"/>
    <m/>
  </r>
  <r>
    <n v="363"/>
    <x v="6"/>
    <x v="135"/>
    <s v="agroalimentaire, qualité nutritionnelle, santé humaine, sécurité alimentaire"/>
    <s v="STARTECH: Innover pour revaloriser la filière céréalière wallonne"/>
    <s v="Startech"/>
    <s v="Travailler à la mise en place d’une filière locale  de  production  d’ingrédients  céréaliers,  à  destination  des  industries agroalimentaires, sous forme de farines fonctionnelles"/>
    <s v="Projet"/>
    <s v="https://www.wagralim.be/nos-projets-innovation/startech/"/>
    <m/>
    <m/>
    <s v="Gofflot S."/>
    <s v="CRA-W"/>
    <s v="s.gofflot@cra.wallonie.be"/>
    <s v="CRA-W, Walagri, Gembloux Agro Bio-Tech - Université de Liège, Les Moulins de Statte, Belourthe et Dumoulin"/>
    <s v="Bera F., "/>
    <s v="Wallonie - SPW - DGO6"/>
    <s v="Céréales"/>
    <s v="Agriculture wallonie"/>
    <m/>
  </r>
  <r>
    <n v="364"/>
    <x v="6"/>
    <x v="60"/>
    <s v="agrochimie, analyse physico-chimique, bioinformatique"/>
    <s v="Nous avons testé pour vous l'Amylab FN de Chopin technologies."/>
    <m/>
    <m/>
    <s v="Articles"/>
    <s v="https://www.cra.wallonie.be/en/nous-avons-teste-pour-vous-lamylab-fn-de-chopin-technologies-2018"/>
    <n v="2018"/>
    <n v="1"/>
    <s v="Gofflot S."/>
    <s v="CRA-W"/>
    <s v="s.gofflot@cra.wallonie.be"/>
    <s v="CRA-W"/>
    <s v="Sinnaeve G. "/>
    <m/>
    <s v="Céréales"/>
    <s v="CRA-W"/>
    <m/>
  </r>
  <r>
    <n v="365"/>
    <x v="10"/>
    <x v="60"/>
    <s v="analyse physico-chimique, biostatistique"/>
    <s v="Using response surface methodology as a tool for process optimization with the open-source software R: Subcritical water pretreatment of wheat straw"/>
    <m/>
    <m/>
    <s v="Actes de colloques"/>
    <s v="https://www.cra.wallonie.be/en/using-response-surface-methodology-as-a-tool-for-process-optimization-with-the-open-source-software-r-subcritical-water-pretreatment-of-wheat-straw-2016"/>
    <n v="2016"/>
    <n v="1"/>
    <s v="Gofflot S."/>
    <s v="CRA-W"/>
    <s v="s.gofflot@cra.wallonie.be"/>
    <s v="CRA-W"/>
    <s v="Godin B., Goffin I., Nyssen N., Delcarte J., Sinnaeve G."/>
    <m/>
    <s v="Céréales"/>
    <s v="CRA-W"/>
    <m/>
  </r>
  <r>
    <n v="366"/>
    <x v="11"/>
    <x v="136"/>
    <s v="bioinformatique, pollution chimique, santé humaine"/>
    <s v="Capteur CO2"/>
    <s v="Capteur CO2"/>
    <s v="Réaliser des mesures scientifiques de la qualité de l’air intérieur dans les écoles inscrites. "/>
    <s v="Projet"/>
    <s v="https://www.issep.be/capteur-co2/"/>
    <n v="2020"/>
    <n v="3"/>
    <s v="Gohy M."/>
    <s v="ISSeP"/>
    <s v="capteurco2@issep.be"/>
    <s v="ISSeP, Hypothèse asbl, AWAC, SPW, Cabinet du Ministre de l'environnement"/>
    <s v="Daro S., Sleypenn S., Detier M., "/>
    <s v="Wallonie - SPW - DGO3, Wallonie - AwAC"/>
    <m/>
    <s v="ISSep"/>
    <m/>
  </r>
  <r>
    <n v="367"/>
    <x v="2"/>
    <x v="137"/>
    <s v="gestion des déchets, gestion durable, valorisation"/>
    <s v="Production de biomasse"/>
    <m/>
    <s v="La réduction de consommation d'énergie fossile"/>
    <s v="Projet"/>
    <s v="https://valbiomag.labiomasseenwallonie.be/news/analyse-la-production-de-biomasse-vegetale-dans-une-europe-en-transition"/>
    <n v="2019"/>
    <m/>
    <s v="Gossiaux L."/>
    <s v="ValBiom asbl"/>
    <s v="l.gossiaux@valbiom.be"/>
    <s v="ValBiom asbl, Gembloux Agro Bio-Tech - Université de Liège, atrasol, ville de Charleroi, Université de Franche-Comté"/>
    <s v="Evlard A., Borsus W., Chalot M., Durant E., Lechat J., Handerek D., Moreaux S., "/>
    <s v="Wallonie, BNP PARIBAS FORTIS, Crelan, émission zéro scrl, MATAGNE HODY, Office économique Wallon du Bois, PEFC"/>
    <m/>
    <s v="Valbiom"/>
    <m/>
  </r>
  <r>
    <n v="368"/>
    <x v="9"/>
    <x v="131"/>
    <s v="auxiliaire des cultures, bioinformatique, suivi environnemental"/>
    <s v="Honey bee colony winter loss rates for 35 countries participating in the COLOSS survey for winter 2018–2019, and the effects of a new queen on the risk of colony winter loss"/>
    <m/>
    <m/>
    <s v="Articles"/>
    <s v="https://www.cra.wallonie.be/fr/honey-bee-colony-winter-loss-rates-for-35-countries-participating-in-the-coloss-survey-for-winter-20182019-and-the-effects-of-a-new-queen-on-the-risk-of-colony-winter-loss"/>
    <n v="2020"/>
    <n v="1"/>
    <s v="Gray A."/>
    <s v="CRA-W"/>
    <m/>
    <s v="CRA-W"/>
    <s v="Adjlane N., Arab A., Ballis A., Brusbardis V., Charrière J. D., Chlebo R., Coffey M. F., Cornelissen B., Amaro da Costa C., Dahle B., Danihlík J., Dražić M. M., Evans G., Fedoriak M., Forsythe I., Gajda A., de Graaf D. C., Gregorc A., Ilieva I., Johannesen J., Kauko L., Kristiansen P., Martikkala M., Martín-Hernández R., Medina-Flores C. A., Mutinelli F., Patalano S., Raudmets A., San Martin G., Soroker V., Stevanovic J., Uzunov A., Vejsnaes F., Williams A., Zammit-Mangion M., Brodschneider R., San Martin G."/>
    <m/>
    <m/>
    <s v="CRA-W"/>
    <m/>
  </r>
  <r>
    <n v="369"/>
    <x v="5"/>
    <x v="129"/>
    <s v="pesticide, technique agricole"/>
    <s v="Enquête sur l'utilisation réelle des pesticide"/>
    <m/>
    <s v="Déterminer si les pratiques liées à l’agriculture de conservation sont favorables à l’environnement, au niveau de l’utilisation des produits phytos."/>
    <s v="Rapports"/>
    <s v="http://www.greenotec.be/pages/etudes/enquete-sur-l-utilisation-reelle-des-pesticide.html"/>
    <n v="2017"/>
    <n v="2"/>
    <s v="Greenotec asbl"/>
    <s v="Greenotec asbl"/>
    <m/>
    <s v="Greenotec asbl"/>
    <s v="Madec M., Constance R., Aminot Q."/>
    <m/>
    <m/>
    <s v="Greenotec"/>
    <m/>
  </r>
  <r>
    <n v="370"/>
    <x v="3"/>
    <x v="13"/>
    <s v="gestion agricole, gestion durable, sécurité alimentaire"/>
    <s v="Services opérationnels au Collèges des Producteurs"/>
    <s v="SoCoPro"/>
    <s v="Assurer une représentativité des dynamiques en alimentation durable"/>
    <s v="ASBL"/>
    <s v="https://socopro-asbl.be/"/>
    <n v="2014"/>
    <m/>
    <s v="Grosjean E."/>
    <s v="Collège des Producteurs"/>
    <s v="emmanuel.grosjean@collegedesproducteurs.b"/>
    <s v="SoCoPro asbl, Manger Demain"/>
    <m/>
    <m/>
    <m/>
    <s v="SoCoPro"/>
    <m/>
  </r>
  <r>
    <n v="371"/>
    <x v="6"/>
    <x v="138"/>
    <s v="protection des cultures, spectroscopie"/>
    <s v="Local anomaly detection and quantitative analysis of contaminants in soybean meal using near infrared imaging: The example of nonprotein nitrogen"/>
    <m/>
    <m/>
    <s v="Articles"/>
    <s v="https://www.cra.wallonie.be/en/local-anomaly-detection-and-quantitative-analysis-of-contaminants-in-soybean-meal-using-near-infrared-imaging-the-example-of-nonprotein-nitrogen"/>
    <n v="2020"/>
    <n v="1"/>
    <s v="Guanghui S."/>
    <s v="CRA-W"/>
    <m/>
    <s v="CRA-W"/>
    <s v="Fernandez Pierna J. A., Baeten V., Cao Y., Han L., Yang Z."/>
    <m/>
    <m/>
    <s v="CRA-W"/>
    <s v="https://doi.org/10.1016/j.saa.2019.117494 1386-1425"/>
  </r>
  <r>
    <n v="372"/>
    <x v="19"/>
    <x v="47"/>
    <s v="agroalimentaire, production agricole"/>
    <s v="Pour une meilleure gestion des coûts de production en Agriculture Biologique"/>
    <s v="TresoGest"/>
    <s v="Mise à disposition d'un outil d’aide à la gestion financière des fermes pour fédérer les agriculteurs et partager l’innovation en agriculture bio."/>
    <s v="Projet - Articles"/>
    <s v="https://www.cra.wallonie.be/fr/tresogest"/>
    <n v="2016"/>
    <n v="4"/>
    <s v="Guillaume M."/>
    <s v="CRA-W"/>
    <s v="m.guillaume@cra.wallonie.be"/>
    <s v="Biowallonie asbl, UNAB, CETA bio, AWE, ILVO, CRA-W"/>
    <s v="-"/>
    <s v="Wallonie - CRA-W "/>
    <m/>
    <s v="CRA-W"/>
    <m/>
  </r>
  <r>
    <n v="373"/>
    <x v="4"/>
    <x v="139"/>
    <s v="biocontrôle, protection des cultures, résistance"/>
    <s v="An experimental hut evaluation of Olyset Plus, a long-lasting insecticidal net treated with a mixture of permethrin and piperonyl butoxide, against Anopheles fluviatilis in Odisha State, India"/>
    <m/>
    <m/>
    <s v="Articles"/>
    <s v="https://www.cra.wallonie.be/en/an-experimental-hut-evaluation-of-olyset-plus-a-long-lasting-insecticidal-net-treated-with-a-mixture-of-permethrin-and-piperonyl-butoxide-against-anopheles-fluviatilis-in-odisha-state-india-2016"/>
    <n v="2016"/>
    <n v="1"/>
    <s v="Gunasekaran K. S."/>
    <s v="CRA-W"/>
    <m/>
    <s v="CRA-W"/>
    <s v="Sahu S., Vijayakumar T. S., Yadav R., Subramanian S., Pigeon O., Jambulingam P."/>
    <m/>
    <m/>
    <s v="CRA-W"/>
    <m/>
  </r>
  <r>
    <n v="374"/>
    <x v="10"/>
    <x v="83"/>
    <s v="bioinformatique, biostatistique, territoire transfrontalier"/>
    <s v="plate forme Wal-ES. Les services écosystémiques des prairies - 2019"/>
    <s v="TransStat"/>
    <s v="Proposer une plateforme pour pouvoir comparer les données transfrontalières."/>
    <s v="Projet"/>
    <s v="https://www.issep.be/wp-content/uploads/Projet-TransStat.pdf"/>
    <n v="2019"/>
    <n v="2"/>
    <s v="Habran S."/>
    <s v="ISSeP"/>
    <s v="s.habran@issep.be"/>
    <s v="Provinciebestuur West-Vlaanderen, Département du Nord (CG59), Région Hauts-de - France, IWEPS"/>
    <m/>
    <s v="CE - FEDER, Wallonie - SPW, Wallonie - ISSeP"/>
    <m/>
    <s v="ISSep"/>
    <m/>
  </r>
  <r>
    <n v="375"/>
    <x v="21"/>
    <x v="45"/>
    <s v="pesticide, santé humaine, suivi environnemental"/>
    <s v="Etude des Liens Environnement Santé"/>
    <s v="ELENSA"/>
    <s v="Investiguer les disparités spatiales de certaines pathologies potentiellement liées à l’exposition aux PPP agricoles via des études écologiques géographiques"/>
    <s v="Projet"/>
    <s v="https://www.issep.be/wp-content/uploads/Projet-ELENSA.pdf"/>
    <n v="2019"/>
    <n v="3"/>
    <s v="Habran S."/>
    <s v="ISSeP"/>
    <s v="s.habran@issep.be"/>
    <s v="ISSeP, SPW Agriculture ressource naturelle et Environnement, Université de Lille, Sciensano, AVIQ"/>
    <s v="Remy S."/>
    <s v="Wallonie - ISSeP"/>
    <m/>
    <s v="ISSep"/>
    <m/>
  </r>
  <r>
    <n v="376"/>
    <x v="5"/>
    <x v="45"/>
    <s v="pollution chimique, santé humaine, suivi environnemental"/>
    <s v="Développement d’un Système d’Information Géographique en Environnement-Santé"/>
    <s v="SIGENSA"/>
    <s v="Identifier des zones de vigilance environnementale et sanitaire en Wallonie."/>
    <s v="Projet"/>
    <s v="https://www.issep.be/wp-content/uploads/Projet-SIGENSA.pdf"/>
    <m/>
    <s v="pérenne"/>
    <s v="Habran S."/>
    <s v="ISSeP"/>
    <s v="s.habran@issep.be"/>
    <s v="SPW Agriculture ressource naturelle et Environnement, AWAC , AVIQ"/>
    <s v="Remy S."/>
    <s v="Wallonie - SPW - DGO3"/>
    <m/>
    <s v="ISSep"/>
    <m/>
  </r>
  <r>
    <n v="377"/>
    <x v="15"/>
    <x v="38"/>
    <s v="pesticide, pollution chimique, ressource en eau"/>
    <s v="Caractérisation géologique et hydrogéologique au droit de différents captages faisant l'objet de la cellule de diagnostic &quot;pesticide-captages&quot;"/>
    <m/>
    <m/>
    <s v="Projet"/>
    <s v="https://researchportal.unamur.be/fr/projects/caract%C3%A9risation-g%C3%A9ologique-et-hydrog%C3%A9ologique-au-droit-de-diff%C3%A9re"/>
    <n v="2012"/>
    <d v="2021-02-01T00:00:00"/>
    <s v="Hallet V."/>
    <s v="Université de Namur"/>
    <s v="vincent.hallet@ulb.be"/>
    <s v="Université de Namur"/>
    <m/>
    <m/>
    <m/>
    <m/>
    <m/>
  </r>
  <r>
    <n v="378"/>
    <x v="15"/>
    <x v="106"/>
    <s v="pesticide, pollution chimique, réduction, ressource en eau"/>
    <s v="Réduction des contaminations des eaux souterraines et des capatages en particulier par les pesticide (cellule d'intervention)"/>
    <m/>
    <m/>
    <s v="Projet - Articles"/>
    <s v="https://researchportal.unamur.be/fr/projects/geological-and-hydrogeological-characterization-of-well-fields-th"/>
    <n v="2007"/>
    <m/>
    <s v="Hallet V."/>
    <s v="Université de Namur"/>
    <s v="vincent.hallet@unamur.be"/>
    <s v="Université de Namur"/>
    <s v="Capette L., Sorel A."/>
    <m/>
    <m/>
    <s v="Université de Namur"/>
    <m/>
  </r>
  <r>
    <n v="379"/>
    <x v="15"/>
    <x v="38"/>
    <s v="pesticide, pollution chimique, ressource en eau"/>
    <s v="Caractérisation du contexte géologique et hydrogéologique au droit de différents captages dans le cadre d'une réduction des contaminations des eaux souterraines par les pesticide (Etude de faisabilité)"/>
    <m/>
    <m/>
    <s v="Projet"/>
    <s v="https://researchportal.unamur.be/fr/projects/hydrogeological-and-geological-caraterisation-around-well-field-c"/>
    <n v="2007"/>
    <n v="1"/>
    <s v="Hallet V."/>
    <s v="Université de Namur"/>
    <s v="vincent.hallet@ulb.be"/>
    <s v="Université de Namur"/>
    <s v="Sorel A."/>
    <m/>
    <m/>
    <m/>
    <m/>
  </r>
  <r>
    <n v="380"/>
    <x v="6"/>
    <x v="83"/>
    <s v="bioinformatique, pollution chimique, télédétection spatiale"/>
    <s v="Exploitation des données de télédétection (satellitaires et aéroportées) dans le cadre de la mise à jour de l’inventaire des sites à réaménager"/>
    <s v="SAR"/>
    <s v="améliorer l'attractivité du tissu local et régional en redynamisant certains quartiers"/>
    <s v="Projet"/>
    <s v="https://www.issep.be/wp-content/uploads/Projet-SAR.pdf"/>
    <m/>
    <m/>
    <s v="Hallot E."/>
    <s v="ISSeP"/>
    <s v="e.hallot@issep.be"/>
    <s v="DAO - SPW, Cellule Géodonnées et Télédétection, Cellule Déchets &amp; Sites à risques - ISSeP"/>
    <m/>
    <s v="Wallonie - SPW - DGO4"/>
    <m/>
    <s v="ISSep"/>
    <m/>
  </r>
  <r>
    <n v="381"/>
    <x v="15"/>
    <x v="24"/>
    <s v="gestion des sols, production agricole, technique agricole, télédétection spatiale"/>
    <s v="Programme d’Appui au Développement de l’Irrigation au Burkina Faso"/>
    <s v="PADI"/>
    <s v="Programme d’Appui au Développement de l’Irrigation au Burkina Faso"/>
    <s v="Projet"/>
    <s v="https://www.issep.be/wp-content/uploads/Projet-PADI.pdf"/>
    <n v="2011"/>
    <n v="11"/>
    <s v="Hallot E."/>
    <s v="ISSeP"/>
    <s v="e.hallot@issep.be"/>
    <s v="SPW Agriculture ressource naturelle et Environnement, DEMNA - SPW, EED - Argenco - Université de Liège, MAAH (Burkina Faso)"/>
    <m/>
    <s v="Fédération Wallonie-Bruxelles - WBI"/>
    <m/>
    <s v="ISSep"/>
    <m/>
  </r>
  <r>
    <n v="382"/>
    <x v="4"/>
    <x v="77"/>
    <s v="bioagresseur, culture, lutte"/>
    <s v="Une nouvelle technologie de protection durable des arbres contre les insectes ravageurs : l’injection directe d’huiles essentielles"/>
    <s v="TREE-INJECTION"/>
    <s v="La création d’une nouvelle méthode de protection des arbres contre les insectes ravageurs"/>
    <s v="Projet"/>
    <s v="https://agriculture.wallonie.be/resultat-de-l-appel-recherche-2017"/>
    <n v="2017"/>
    <m/>
    <s v="Hance T."/>
    <s v="Université Catholique de Louvain"/>
    <m/>
    <s v="Université Catholique de Louvain"/>
    <m/>
    <s v="Wallonie - SPW Agriculture"/>
    <s v="Pommiers et Poiriers"/>
    <s v="SPW"/>
    <m/>
  </r>
  <r>
    <n v="383"/>
    <x v="11"/>
    <x v="73"/>
    <s v="pollution chimique, santé humaine, suivi environnemental"/>
    <s v="Outils transfrontaliers pour une gestion harmonisée de la qualité de l’air"/>
    <s v="TransfAIR"/>
    <s v="Elaborer des outils pour une information et une communication harmonisée vers les populations, Fournir une information compréhensible par tous, Susciter l’action et la réaction des citoyens dans le sens d’une amélioration de la qualité de l’air"/>
    <s v="Projet"/>
    <s v="https://www.issep.be/wp-content/uploads/Projet-TransfAIR.pdf"/>
    <n v="2019"/>
    <n v="2"/>
    <s v="Haouche L."/>
    <s v="ISSeP"/>
    <s v="l.haouche@issep.be"/>
    <s v="ISSeP, Atmo, AWAC, irCELine, Bruxelles environnement, EuroMétropole, SPW"/>
    <m/>
    <s v="CE - FEDER, Wallonie - SPW - DGO3, Wallonie - ISSeP"/>
    <m/>
    <s v="ISSep"/>
    <m/>
  </r>
  <r>
    <n v="384"/>
    <x v="6"/>
    <x v="83"/>
    <s v="gestion des sols, territoire transfrontalier"/>
    <s v="Nouvelles ressources transfrontalières :vers une validation de scénario de valorisation de sédiments et autres matériaux"/>
    <s v="VALSE"/>
    <s v="Démonstration de la faisabilité de la réutilisation de matières et des bénéfices de l'économie circulaire."/>
    <s v="Projet"/>
    <s v="https://www.issep.be/wp-content/uploads/Projet-Valse.pdf"/>
    <n v="2016"/>
    <n v="4"/>
    <s v="Haouche L."/>
    <s v="ISSeP"/>
    <s v="l.haouche@issep.be"/>
    <s v="ISSeP, INERIS, brgm, VITO, ARMINS, CTP, SPW, vnf, Vlaanderen, SEDISOL, Université de Lille, IMT Lille Douai"/>
    <m/>
    <s v="CE - FEDER, Wallonie - SPW - DGO3, Wallonie - ISSeP"/>
    <m/>
    <s v="ISSep"/>
    <m/>
  </r>
  <r>
    <n v="385"/>
    <x v="15"/>
    <x v="140"/>
    <s v="gestion des sols, gestion durable, pollution chimique"/>
    <s v="Gestion Durable des Sédiments Transfrontaliers"/>
    <s v="GeDSeT "/>
    <s v="Développer d’un outil d’aide à la décision à destination des gestionnaires des sédiments de voies d’eau"/>
    <s v="Projet"/>
    <s v="https://www.issep.be/gedset/"/>
    <n v="2008"/>
    <n v="5"/>
    <s v="Haouche L."/>
    <s v="ISSeP"/>
    <s v="claire.alary@mines-douai.fr"/>
    <s v=" ISSeP, CTP, EMD, BRGM, INERIS"/>
    <s v="Alary C., Mossmann R. J., Bréquel H., Gaucher R."/>
    <s v="CE - FEDER - INTERREG - FWVL"/>
    <m/>
    <s v="ISSep"/>
    <m/>
  </r>
  <r>
    <n v="386"/>
    <x v="0"/>
    <x v="42"/>
    <s v="gestion des sols, gestion durable, territoire transfrontalier"/>
    <s v="Amélioration transfrontalière de la prévention et de la gestion des risques du sous-sol engendrés par les terrains sous-cavés"/>
    <s v="RISSC"/>
    <s v="amélioration et la mise à disposition d’outils en matière de sécurité, d’aménagement du territoire, tant en prévention qu'en gestion d'incidents"/>
    <s v="Projet"/>
    <s v="https://www.issep.be/wp-content/uploads/Projet-RISSC.pdf"/>
    <n v="2018"/>
    <n v="2"/>
    <s v="Haouche L."/>
    <s v="ISSeP"/>
    <s v="l.haouche@issep.be"/>
    <s v="Université de Mons, INERIS, Cerema Université de Lille, acm, SPW"/>
    <s v="Kheffi A."/>
    <s v="CE - FEDER - INTERREG - FWVL"/>
    <m/>
    <s v="ISSep"/>
    <m/>
  </r>
  <r>
    <n v="387"/>
    <x v="6"/>
    <x v="141"/>
    <s v="gestion des sols, lutte biologique, technique agricole"/>
    <s v="Comment les pratiques agricoles influencent-elles la mycorhization du froment ? -  Projet MicroSoilSystem"/>
    <m/>
    <s v="Dégager les facteurs agronomiques favorables et défavorables à la mycorhization. "/>
    <s v="Projet"/>
    <s v="https://www.cra.wallonie.be/fr/la-recherche-en-agriculture-biologique-au-cra-w"/>
    <n v="2015"/>
    <n v="5"/>
    <s v="Hardy B."/>
    <s v="CRA-W"/>
    <s v="b.hardy@cra.wallonie.be"/>
    <s v="CRA-W"/>
    <s v="Morelle M., Huyghebaert B."/>
    <s v="CE - Horizon 2020"/>
    <s v="Céréales"/>
    <s v="CRA-W"/>
    <m/>
  </r>
  <r>
    <n v="388"/>
    <x v="0"/>
    <x v="47"/>
    <s v="bioinformatique, gestion des sols"/>
    <s v="Suivi à long terme de la fertilité des sols des plateformes d’essai en agriculture biologique "/>
    <m/>
    <s v="Evaluer les effets de pratiques de gestion différenciées sur la fertilité des sols en termes de qualité physicochimique, de teneur en matière organique, de biodiversité et d’état sanitaire"/>
    <s v="Projet"/>
    <s v="https://www.cra.wallonie.be/fr/la-recherche-en-agriculture-biologique-au-cra-w"/>
    <n v="2015"/>
    <n v="5"/>
    <s v="Hardy B."/>
    <s v="CRA-W"/>
    <s v="b.hardy@cra.wallonie.be"/>
    <s v="CRA-W"/>
    <s v="-"/>
    <s v="CE - Horizon 2020"/>
    <m/>
    <s v="CRA-W"/>
    <m/>
  </r>
  <r>
    <n v="389"/>
    <x v="0"/>
    <x v="0"/>
    <s v="gestion des sols"/>
    <s v="Suivi du statut et du potentiel de fourniture en azote pour des situations de référence en AB"/>
    <m/>
    <s v="Suiver la fertilité azotée pour des cultures de céréales, de légumes et de pommiers"/>
    <s v="Projet"/>
    <s v="https://www.cra.wallonie.be/fr/la-recherche-en-agriculture-biologique-au-cra-w"/>
    <n v="2015"/>
    <n v="5"/>
    <s v="Hardy B."/>
    <s v="CRA-W"/>
    <s v="b.hardy@cra.wallonie.be"/>
    <s v="CRA-W"/>
    <s v="Godden B., Abras M."/>
    <s v="CE - Horizon 2020"/>
    <s v="CéréaleS et Pommiers"/>
    <s v="CRA-W"/>
    <m/>
  </r>
  <r>
    <n v="390"/>
    <x v="22"/>
    <x v="142"/>
    <s v="culture, technique agricole"/>
    <s v="Cultures maraîchères après destruction de prairies permanentes : rappel de la législation et bonnes pratiques agronomiques"/>
    <m/>
    <m/>
    <s v="Actes de colloques"/>
    <s v="https://www.cra.wallonie.be/fr/cultures-maraicheres-apres-destruction-de-prairies-permanentes-rappel-de-la-legislation-et-bonnes-pratiques-agronomiques-2018"/>
    <n v="2018"/>
    <n v="1"/>
    <s v="Hardy B."/>
    <s v="CRA-W"/>
    <s v="b.hardy@cra.wallonie.be"/>
    <s v="CRA-W"/>
    <s v="Godden B."/>
    <m/>
    <m/>
    <s v="CRA-W"/>
    <m/>
  </r>
  <r>
    <n v="391"/>
    <x v="19"/>
    <x v="143"/>
    <s v="culture, technique agricole"/>
    <s v="Cultures maraîchères après destruction de prairies permanentes: risques environnementaux et intérêts agronomiques"/>
    <m/>
    <m/>
    <s v="Articles"/>
    <s v="https://www.cra.wallonie.be/fr/cultures-maraicheres-apres-destruction-de-prairies-permanentes-risques-environnementaux-et-interets-agronomiques-2018"/>
    <n v="2018"/>
    <n v="1"/>
    <s v="Hardy B."/>
    <s v="CRA-W"/>
    <s v="b.hardy@cra.wallonie.be"/>
    <s v="CRA-W"/>
    <s v="Jamar L., Godden B."/>
    <m/>
    <m/>
    <s v="CRA-W"/>
    <m/>
  </r>
  <r>
    <n v="392"/>
    <x v="19"/>
    <x v="143"/>
    <s v="suivi environnemental, technique agricole"/>
    <s v="Implantation de cultures de légumes après prairie permanente : risques environnementaux et intérêts agronomiques"/>
    <m/>
    <m/>
    <s v="Articles"/>
    <s v="https://www.cra.wallonie.be/fr/implantation-de-cultures-de-legumes-apres-prairie-permanente-risques-environnementaux-et-interets-agronomiques-2018"/>
    <n v="2018"/>
    <n v="1"/>
    <s v="Hardy B."/>
    <s v="CRA-W"/>
    <s v="b.hardy@cra.wallonie.be"/>
    <s v="CRA-W"/>
    <s v="Godden B."/>
    <m/>
    <m/>
    <s v="CRA-W"/>
    <m/>
  </r>
  <r>
    <n v="393"/>
    <x v="0"/>
    <x v="142"/>
    <s v="gestion agricole, gestion des sols"/>
    <s v="La gestion des matières organiques du sol : un levier pour la fertilité et le climat"/>
    <m/>
    <m/>
    <s v="Actes de colloques"/>
    <s v="https://www.cra.wallonie.be/fr/la-gestion-des-matieres-organiques-du-sol-un-levier-pour-la-fertilite-et-le-climat-2019"/>
    <n v="2019"/>
    <n v="1"/>
    <s v="Hardy B."/>
    <s v="CRA-W"/>
    <s v="b.hardy@cra.wallonie.be"/>
    <s v="CRA-W"/>
    <s v="-"/>
    <m/>
    <m/>
    <s v="CRA-W"/>
    <m/>
  </r>
  <r>
    <n v="394"/>
    <x v="0"/>
    <x v="0"/>
    <s v="gestion agricole, gestion des sols"/>
    <s v="Statut organique et potentiel de minéralisation du carbone et de l’azote des sols en agriculture biologique - 2019"/>
    <m/>
    <m/>
    <s v="Articles"/>
    <s v="https://www.cra.wallonie.be/fr/statut-organique-et-potentiel-de-mineralisation-du-carbone-et-de-lazote-des-sols-en-agriculture-biologique-2019"/>
    <n v="2019"/>
    <n v="1"/>
    <s v="Hardy B."/>
    <s v="CRA-W"/>
    <s v="b.hardy@cra.wallonie.be"/>
    <s v="CRA-W"/>
    <s v="-"/>
    <m/>
    <m/>
    <s v="CRA-W"/>
    <m/>
  </r>
  <r>
    <n v="395"/>
    <x v="0"/>
    <x v="0"/>
    <s v="gestion agricole, gestion des sols"/>
    <s v="The Long-Term Effect of Biochar on Soil Microbial Abundance, Activity and Community Structure Is Overwritten by Land Management"/>
    <m/>
    <m/>
    <s v="Articles"/>
    <s v="https://www.cra.wallonie.be/fr/the-long-term-effect-of-biochar-on-soil-microbial-abundance-activity-and-community-structure-is-overwritten-by-land-management-2019"/>
    <n v="2019"/>
    <n v="1"/>
    <s v="Hardy B."/>
    <s v="CRA-W"/>
    <s v="b.hardy@cra.wallonie.be"/>
    <s v="CRA-W"/>
    <s v="Sleutel S., Dufey J. E., Cornelis J. T."/>
    <m/>
    <m/>
    <s v="CRA-W"/>
    <m/>
  </r>
  <r>
    <n v="396"/>
    <x v="9"/>
    <x v="109"/>
    <s v="auxiliaire des cultures, pesticide, pollution chimique, qualité nutritionnelle"/>
    <s v="Evaluation du risque, pour les abeilles, de l’exposition aux pesticide systémiques et aux stress nutritionnels via le pollen"/>
    <s v="PolBEES"/>
    <s v="Evaluation du risque, pour les abeilles, de l’exposition aux pesticide systémiques et aux stress nutritionnels via le pollen"/>
    <s v="Projet"/>
    <s v="https://www.cra.wallonie.be/fr/polbees"/>
    <n v="2017"/>
    <n v="3"/>
    <s v="Hautier L."/>
    <s v="CRA-W"/>
    <s v="l.hautier@cra.wallonie.be"/>
    <s v="CRA-W, CARI, Université de Namur, Université Libre de Bruxelles"/>
    <s v="San Martin G., Mingeot D., Dubois B., Delvaux A., Rousseau G., Mauro S., Gofflot S., Fumière O., Janssen E., Bruneau E, Simon N., Renard P., Arnould T., Vereecken N., Pigeon O."/>
    <s v="Wallonie - CRA-W"/>
    <m/>
    <s v="CRA-W"/>
    <m/>
  </r>
  <r>
    <n v="397"/>
    <x v="4"/>
    <x v="144"/>
    <s v="bioagresseur, production agricole, ressource génétique, technique agricole"/>
    <s v="Actualités en ravageurs – Saison 2015 : attaque et dégâts de cécidomyie orange du blé."/>
    <m/>
    <m/>
    <s v="Actes de colloques"/>
    <s v="https://www.cra.wallonie.be/fr/actualites-en-ravageurs-saison-2015-attaque-et-degats-de-cecidomyie-orange-du-ble-2015"/>
    <n v="2015"/>
    <n v="1"/>
    <s v="Hautier L."/>
    <s v="CRA-W"/>
    <s v="l.hautier@cra.wallonie.be"/>
    <s v="CRA-W"/>
    <s v="Chavalle S., De Proft M. "/>
    <m/>
    <s v="Céréales"/>
    <s v="CRA-W"/>
    <m/>
  </r>
  <r>
    <n v="398"/>
    <x v="9"/>
    <x v="110"/>
    <s v="auxiliaire des cultures, pesticide, pollution chimique, qualité nutritionnelle"/>
    <s v="BEESYN"/>
    <s v="BEESYN"/>
    <s v="Mettre en place les meilleures pratiques pour la surveillance de l'exposition des abeilles aux pesticide"/>
    <s v="Projet"/>
    <s v="https://www.cra.wallonie.be/fr/beesyn"/>
    <n v="2018"/>
    <n v="2"/>
    <s v="Hautier L."/>
    <s v="CRA-W"/>
    <s v="l.hautier@cra.wallonie.be"/>
    <s v="CRA-W, Université de Gent"/>
    <s v="San Martin G. "/>
    <m/>
    <m/>
    <s v="CRA-W"/>
    <m/>
  </r>
  <r>
    <n v="399"/>
    <x v="12"/>
    <x v="55"/>
    <s v="auxiliaire des cultures, pesticide, qualité nutritionnelle"/>
    <s v="Les légumineuses fourragères, une ressource de choix pour les pollinisateur"/>
    <m/>
    <m/>
    <s v="Articles"/>
    <s v="https://www.cra.wallonie.be/fr/les-legumineuses-fourrageres-une-ressource-de-choix-pour-les-pollinisateur-2016"/>
    <n v="2016"/>
    <n v="1"/>
    <s v="Hautier L."/>
    <s v="CRA-W"/>
    <s v="l.hautier@cra.wallonie.be"/>
    <s v="CRA-W"/>
    <s v="Hainaut H., Vereecken N."/>
    <m/>
    <m/>
    <s v="CRA-W"/>
    <m/>
  </r>
  <r>
    <n v="400"/>
    <x v="14"/>
    <x v="145"/>
    <s v="impact, protection des cultures, sélection variétale"/>
    <s v="Protection des plantes en agriculture biologique. Coup d'oeil sur les nuisibles identifiés... et les méthodes de lutte mobilisées"/>
    <m/>
    <s v="recenser les poblèmes de santé des plantes les plus gênants et les techniques et  pratiques développées pour en réduire l'impact"/>
    <s v="Articles"/>
    <s v="https://www.cra.wallonie.be/fr/protection-des-plantes-en-agriculture-biologique-coup-doeil-sur-les-nuisibles-identifies-et-les-methodes-de-lutte-mobilisees-2015"/>
    <n v="2015"/>
    <n v="1"/>
    <s v="Hautier L."/>
    <s v="CRA-W"/>
    <s v="l.hautier@cra.wallonie.be"/>
    <s v="CRA-W"/>
    <s v="-"/>
    <m/>
    <m/>
    <s v="CRA-W"/>
    <m/>
  </r>
  <r>
    <n v="401"/>
    <x v="8"/>
    <x v="1"/>
    <s v="technique agricole"/>
    <s v="Encyclopédie pratique de la pomme de terre "/>
    <m/>
    <s v="Révèle les multiples facettes du développement de la culture, de son utilisation_x000a_sous tous les climats et dans les divers systèmes_x000a_de production, de la culture vivrière à la_x000a_production intensive de produits transformés"/>
    <s v="Livres / Manuels"/>
    <s v="http://fiwap.be/publimat/encyclopedie-pratique-de-la-pomme-de-terre/"/>
    <n v="2020"/>
    <m/>
    <s v="Haverkort A. J."/>
    <s v="FIWAP asbl"/>
    <s v=" info@fiwap.be"/>
    <s v="FIWAP, éditions Aardappelwereld, INRA - fr"/>
    <s v="Chatot C., Anton J."/>
    <s v="CERTIS Europe"/>
    <s v="Pomme de terre"/>
    <s v="FIWAP"/>
    <m/>
  </r>
  <r>
    <n v="402"/>
    <x v="15"/>
    <x v="39"/>
    <s v="pesticide, pollution chimique"/>
    <s v="La Cellule diagnostic Pesticide Captage: un outil pour la protection des captages d’eau potable."/>
    <s v="CDPC"/>
    <s v="Déterminer les origines possibles du transfert des PPP vers la ressource en eau."/>
    <s v="Projet - Articles"/>
    <s v="https://www.cra.wallonie.be/fr/cdpc-cellule-diagnostic-pesticide-captage"/>
    <n v="2018"/>
    <n v="1"/>
    <s v="Hawotte F."/>
    <s v="CRA-W"/>
    <s v="f.hawotte@cra.wallonie.be"/>
    <s v="Cellule diagnostic Pesticide Captage, SPGE, CRA-W, PROTECT'eau asbl, Université de Liège, Université de Namur, Producteurs d'eau"/>
    <s v="Weickmans B., Huyghebaert B."/>
    <s v="Wallonie - CRA-W, Wallonie - SPGE"/>
    <m/>
    <s v="CRA-W"/>
    <m/>
  </r>
  <r>
    <n v="403"/>
    <x v="19"/>
    <x v="146"/>
    <s v="gestion durable, technique agricole"/>
    <s v="Déroulement de la saison culturale 2019-2020 - Livre Blanc Céréales 2020"/>
    <m/>
    <m/>
    <s v="Rapports"/>
    <s v="https://www.livre-blanc-cereales.be/wp-content/uploads/2020/09/2-LBsept20-D%C3%A9roulement-de-la-saison-2019-2020.pdf"/>
    <n v="2019"/>
    <n v="2"/>
    <s v="Heens B."/>
    <s v="Université de Liège"/>
    <m/>
    <s v="CRA-W, CPL Végémar, Gembloux Agro Bio-Tech - Université de Liège, Province de Hainaut, Carah asbl"/>
    <s v="Jacquemin G., Mahieu O., Meza R., Eylenbosch D., Blanchard R. "/>
    <s v="Wallonie"/>
    <s v="Céréales"/>
    <s v="Livre Blanc 2020"/>
    <m/>
  </r>
  <r>
    <n v="404"/>
    <x v="6"/>
    <x v="120"/>
    <s v="production agricole, protection des cultures, sélection variétale"/>
    <s v="Variétés de froment et recommandations - Livre Blanc Céréales 2020"/>
    <m/>
    <s v="Elaboration de la liste des variétés recommandées"/>
    <s v="Rapports"/>
    <s v="https://www.livre-blanc-cereales.be/wp-content/uploads/2020/09/7-LBsept20-Vari%C3%A9t%C3%A9s-froment.pdf"/>
    <n v="2019"/>
    <n v="2"/>
    <s v="Heens B."/>
    <s v="Université de Liège"/>
    <m/>
    <s v="CRA-W, CPL Végémar, Gembloux Agro Bio-Tech - Université de Liège, Province de Hainaut, Carah asbl"/>
    <s v=" Jacquemin G., Mahieu O., Meza R., EylenboschD., Blanchard R."/>
    <s v="Wallonie"/>
    <s v="Céréales"/>
    <s v="Livre Blanc 2020"/>
    <m/>
  </r>
  <r>
    <n v="405"/>
    <x v="7"/>
    <x v="147"/>
    <s v="chromatographie, croissance des plantes, qualité nutritionnelle, stress abiotique, suivi environnemental"/>
    <s v="impact des stress sur les échanges de composés organiques volatils biogéniques entre des cultures et l'atmosphère"/>
    <s v="CROSTVOC"/>
    <s v="Qualifier, Quantifier, Comprendre les mécanismes des échanges de COVB de ces cultures et Evaluer la capacité des modèles d’up-scaling à reproduire les échanges observés"/>
    <s v="Projet - Thèses / Mémoires"/>
    <s v="https://orbi.uliege.be/handle/2268/229634"/>
    <n v="2013"/>
    <n v="4"/>
    <s v="Heinesch B."/>
    <s v="Université de Liège"/>
    <s v="Bernard.Heinesch@uliege.be"/>
    <s v="Gembloux Agro Bio-Tech - Université de Liège,  groupe de spectrométrie de masse de l’Institut d’Aéronomie Spatiale"/>
    <s v="Bachy A., Aubinet M., Bodson B., Amelynck C., Delaplace P."/>
    <s v="FRS - FNRS, Wallonie"/>
    <s v="Céréales, Maïs"/>
    <s v="Université de Liège"/>
    <m/>
  </r>
  <r>
    <n v="406"/>
    <x v="19"/>
    <x v="148"/>
    <s v="protection des cultures, technique agricole"/>
    <s v="Comment maîtriser les risques de contamination liès au stockage des céréales en ferme"/>
    <m/>
    <s v="                                       "/>
    <s v="Articles"/>
    <s v="https://www.cra.wallonie.be/en/comment-maitriser-les-risques-de-contamination-lies-au-stockage-des-cereales-en-ferme-2016"/>
    <n v="2016"/>
    <n v="1"/>
    <s v="Hellin F."/>
    <s v="CRA-W"/>
    <s v="g.sinnaeve@cra.wallonie.be"/>
    <s v="CRA-W"/>
    <s v="Sinnaeve G., Gofflot S."/>
    <m/>
    <m/>
    <s v="CRA-W"/>
    <m/>
  </r>
  <r>
    <n v="407"/>
    <x v="15"/>
    <x v="122"/>
    <s v="pesticide, pollution chimique, ressource en eau"/>
    <s v="Empreinte environnementale des prairies: quelle gestion afin de limiter les fruites d'azote vers l'environnement"/>
    <s v="EMVI-PRAI"/>
    <s v="les risques de fuite d’azote vers les nappes."/>
    <s v="Projet"/>
    <s v="https://www.cra.wallonie.be/fr/emvi-prai"/>
    <n v="2014"/>
    <n v="6"/>
    <s v="Hennart S."/>
    <s v="CRA-W"/>
    <s v="s.hennart@cra.wallonie.be"/>
    <s v="CRA-W"/>
    <s v="Decruyenaere V., Chartier M., Montfort E., Froidmont E., Reuter V., Ducat N., Hennart S., Stilmant D., Planchon V., Seutin Y., Lambert A., Pirson J., Pittie R., Pittie D."/>
    <s v="Wallonie - CRA-W"/>
    <m/>
    <s v="CRA-W"/>
    <m/>
  </r>
  <r>
    <n v="408"/>
    <x v="2"/>
    <x v="68"/>
    <s v="bioagresseur, lutte, pesticide, protection des cultures"/>
    <s v="Protection intégrée des semis et des jeunes emblavures - 2016"/>
    <m/>
    <m/>
    <s v="Actes de colloques"/>
    <s v="https://www.cra.wallonie.be/fr/protection-integree-des-semis-et-des-jeunes-emblavures-2016"/>
    <n v="2016"/>
    <n v="1"/>
    <s v="Henriet F."/>
    <s v="CRA-W"/>
    <m/>
    <s v="CRA-W"/>
    <s v="Chavalle S., Bataille C., Hautier L., Bertel X., De Proft M."/>
    <m/>
    <s v="Céréales"/>
    <s v="CRA-W"/>
    <m/>
  </r>
  <r>
    <n v="409"/>
    <x v="2"/>
    <x v="68"/>
    <s v="bioagresseur, lutte, pesticide, protection des cultures"/>
    <s v="Protection intégrée des semis et des jeunes emblavures - 2017"/>
    <m/>
    <m/>
    <s v="Actes de colloques"/>
    <s v="https://www.cra.wallonie.be/fr/protection-integree-des-semis-et-des-jeunes-emblavures-2017"/>
    <n v="2017"/>
    <n v="1"/>
    <s v="Henriet F."/>
    <s v="CRA-W"/>
    <m/>
    <s v="CRA-W"/>
    <s v="Chavalle S., Bataille C., Hautier L., Bertel X., De Proft M."/>
    <m/>
    <s v="Céréales"/>
    <s v="CRA-W"/>
    <m/>
  </r>
  <r>
    <n v="410"/>
    <x v="15"/>
    <x v="149"/>
    <s v="pesticide, ressource en eau, technique agricole"/>
    <s v="Protection de la ressource en eau -   Projet Pratiques agronomiques innovantes"/>
    <s v="SERVEAU"/>
    <s v="Valorisation des couverts d'intercultures par les ovins en vue de protéger la qualité des ressources en eau potabilisable via un meilleur recyclage de l'azote et une réduction de l'utilisation de pesticide."/>
    <s v="Projet"/>
    <s v="https://www.cra.wallonie.be/fr/serveau"/>
    <n v="2019"/>
    <n v="2"/>
    <s v="Herremans S."/>
    <s v="CRA-W"/>
    <s v="s.herremans@cra.wallonie.be"/>
    <s v="Université Catholique de Louvain, SoCoPro asbl, inbw, ValBiom asbl, Natagriwal asbl, CIPF asbl"/>
    <s v="Huyghebaert B."/>
    <s v="Wallonie - SPGE"/>
    <m/>
    <s v="SPGE"/>
    <m/>
  </r>
  <r>
    <n v="411"/>
    <x v="2"/>
    <x v="64"/>
    <s v="analyse physico-chimique, technique agricole"/>
    <s v="Comparison of two laboratory-scale ensiling methods to assess effect of reducing sugars"/>
    <m/>
    <m/>
    <s v="Actes de colloques"/>
    <s v="https://www.cra.wallonie.be/fr/comparison-of-two-laboratory-scale-ensiling-methods-to-assess-effect-of-reducing-sugars-2017"/>
    <n v="2017"/>
    <n v="1"/>
    <s v="Herremans S."/>
    <s v="CRA-W"/>
    <s v="s.herremans@cra.wallonie.be"/>
    <s v="CRA-W"/>
    <s v="Decruyenaere V., Beckers Y., Froidmont E."/>
    <m/>
    <m/>
    <s v="CRA-W"/>
    <m/>
  </r>
  <r>
    <n v="412"/>
    <x v="19"/>
    <x v="91"/>
    <s v="analyse physico-chimique, technique agricole"/>
    <s v="Innovative silage additives to reduce proteolysis in the silo"/>
    <m/>
    <s v="Identifier les additifs capables de réduire les pertes dans le silo et potentiellement efficaces pour améliorer l'efficacité de l'ensilage."/>
    <s v="Actes de colloques"/>
    <s v="https://www.cra.wallonie.be/fr/innovative-silage-additives-to-reduce-proteolysis-in-the-silo-2017"/>
    <n v="2017"/>
    <n v="1"/>
    <s v="Herremans S."/>
    <s v="CRA-W"/>
    <s v="s.herremans@cra.wallonie.be"/>
    <s v="CRA-W"/>
    <s v="Decruyenaere V., Beckers Y., Froidmont E."/>
    <m/>
    <m/>
    <s v="CRA-W"/>
    <m/>
  </r>
  <r>
    <n v="413"/>
    <x v="2"/>
    <x v="21"/>
    <s v="culture expérimentale, qualité nutritionnelle"/>
    <s v="Les cultures dérobées : des fourrages de qualité nutritive intéressante"/>
    <m/>
    <m/>
    <s v="Articles"/>
    <s v="https://www.cra.wallonie.be/fr/les-cultures-derobees-des-fourrages-de-qualite-nutritive-interessante-2018"/>
    <n v="2018"/>
    <n v="1"/>
    <s v="Herremans S."/>
    <s v="CRA-W"/>
    <s v="s.herremans@cra.wallonie.be"/>
    <s v="CRA-W"/>
    <s v="Férard A., Wyss U., Maxin G."/>
    <m/>
    <m/>
    <s v="CRA-W"/>
    <m/>
  </r>
  <r>
    <n v="414"/>
    <x v="7"/>
    <x v="57"/>
    <s v="analyse physico-chimique, biostatistique"/>
    <s v="Oak or chestnut tannin dose responses on silage pH, proteolysis and in?vitro digestibility in laboratory-scale silos"/>
    <m/>
    <s v="Étudier les effets dose d’extraits de tannin de chêne (OTE) et de châtaignier (CTE) sur la composition chimique et la conservation d’ensilage d’herbe. "/>
    <s v="Articles"/>
    <s v="https://www.cra.wallonie.be/fr/oak-or-chestnut-tannin-dose-responses-on-silage-ph-proteolysis-and-invitro-digestibility-in-laboratory-scale-silos-2019"/>
    <n v="2019"/>
    <n v="1"/>
    <s v="Herremans S."/>
    <s v="CRA-W"/>
    <s v="s.herremans@cra.wallonie.be"/>
    <s v="CRA-W"/>
    <s v="Decruyenaere V., Beckers Y., Froidmont E."/>
    <m/>
    <s v="Chataigne"/>
    <s v="CRA-W"/>
    <s v="_x0009_https://doi.org/10.25518/1780-4507.17914"/>
  </r>
  <r>
    <n v="415"/>
    <x v="2"/>
    <x v="21"/>
    <s v="analyse physico-chimique, qualité nutritionnelle"/>
    <s v="Que vaut un ensilage de CIPAN fourragère ?"/>
    <m/>
    <m/>
    <s v="Actes de colloques"/>
    <s v="https://www.cra.wallonie.be/fr/que-vaut-un-ensilage-de-cipan-fourragere-2016"/>
    <n v="2016"/>
    <n v="1"/>
    <s v="Herremans S."/>
    <s v="CRA-W"/>
    <s v="s.herremans@cra.wallonie.be"/>
    <s v="CRA-W"/>
    <s v="Mathieux S., Decruyenaere V., Froidmont E."/>
    <m/>
    <m/>
    <s v="CRA-W"/>
    <m/>
  </r>
  <r>
    <n v="416"/>
    <x v="10"/>
    <x v="90"/>
    <s v="culture, bioinformatique"/>
    <s v="EBIO-Network: a web-based platform for knowledge sharing on functional agrobiodiversity in organic apple production."/>
    <s v="CoreOrganic plus EcoOrchard"/>
    <s v="Fournir des informations techniques sur la manière de créer, de conserver et d'évaluer l'agrobiodiversité fonctionnelle (FAB) dans la production de pommes"/>
    <s v="Projet - Actes de colloques"/>
    <s v="https://www.cra.wallonie.be/fr/ebio-network-a-web-based-platform-for-knowledge-sharing-on-functional-agrobiodiversity-in-organic-apple-production-2016"/>
    <n v="2016"/>
    <n v="1"/>
    <s v="Herz A."/>
    <s v="CRA-W"/>
    <m/>
    <s v="CRA-W"/>
    <s v="Matray S., Sharifova H., Wolck A., Sigsgaard L., Penvern S., Fernique S., Tchamitchian M., Warlop F., Pfiffner L., Kelderer M., Kruzynska D., Jamar L., Porcel M."/>
    <m/>
    <s v="Pommiers"/>
    <s v="CRA-W"/>
    <m/>
  </r>
  <r>
    <n v="417"/>
    <x v="0"/>
    <x v="150"/>
    <s v="gestion des sols, gestion durable, impact socio-économique, production agricole"/>
    <s v="Soil Care for profitable and sustainable crop production in Europe."/>
    <s v="SoilCare"/>
    <s v="identifier et évaluer des systèmes de culture prometteurs pour l'amélioration des sols et des techniques agronomiques qui augmentent la rentabilité et la durabilité de l'agriculture à travers l'Europe. "/>
    <s v="Projet"/>
    <s v="https://www.soilcare-project.eu/"/>
    <n v="2016"/>
    <n v="5"/>
    <s v="Hessel R."/>
    <s v="Université de Wageningen"/>
    <s v="rudi.hessel@wur.nl"/>
    <s v="Wageningen Research, Newcastle University, Katholieke Universiteit Leuven, University of Gloucestershire, University Hohenheim, Research Institute for Knowledge Systems, Technical University of Crete, Joint Research Centre, University of Bern, Milieu LTD, Norwegian Institute of Bioeconomy Research, Bodemkundige Dienst van België, Aarhus University, Game &amp; Wildlife Conservation Trust, Teagasc, Escola Superior Agrária de Coimbra, Institutul National de Cercetare-Dezvoltare pentru Pedologie, Agrochimie si Protectia Mediului, University of Padova, Institute of Agrophysics of the Polish Academy of Sciences, Wageningen University, University of Pannonia, Swedish University of Agricultural Sciences, Agro Intelligence Aps., Crop Research Institute, University of Almeria, Fédération Régionale des Agrobiologistes de Bretagne, Scienceview Media"/>
    <s v="Van Den Elsen E., Verzandvoort S., Assinck F., Van Kleef L."/>
    <s v="CE - Horizon 2020"/>
    <m/>
    <s v="EU"/>
    <s v="DLO-ALTERRA, NL. "/>
  </r>
  <r>
    <n v="418"/>
    <x v="6"/>
    <x v="151"/>
    <s v="culture, résistance, sélection variétale"/>
    <s v="les gènes de croissance en maîs"/>
    <s v="PLANTBIOTECHNOLOGIE"/>
    <s v="Créer de nouvelles variétes plus résistantes aux différents stress qu'elles vont devoir affronter dans le futur"/>
    <s v="Articles"/>
    <m/>
    <m/>
    <m/>
    <s v="Hilde N."/>
    <s v="Vlaams Instituut voor Biotechnologie"/>
    <m/>
    <s v="VIB"/>
    <s v="-"/>
    <m/>
    <s v="Maïs"/>
    <s v="FIWAP"/>
    <m/>
  </r>
  <r>
    <n v="419"/>
    <x v="7"/>
    <x v="13"/>
    <s v="ressource génétique"/>
    <s v="DNA Barcoding applied to authentication of food and feed products"/>
    <m/>
    <s v="To analyse a large set of samples including 35 mixtures of plant DNA and 13 real-world food and feed samples with three barcodes (ndhJ, UP1-ITS2 and rbcL) on Illumina HiSeq"/>
    <s v="Actes de colloques"/>
    <s v="https://www.cra.wallonie.be/en/dna-barcoding-applied-to-authentication-of-food-and-feed-products-2019"/>
    <n v="2019"/>
    <n v="1"/>
    <s v="Hulin J."/>
    <s v="CRA-W"/>
    <m/>
    <s v="CRA-W"/>
    <s v="Berben G., Janssen E., Debode F."/>
    <m/>
    <m/>
    <s v="CRA-W"/>
    <m/>
  </r>
  <r>
    <n v="420"/>
    <x v="0"/>
    <x v="34"/>
    <s v="gestion des sols, gestion durable, sécurité alimentaire"/>
    <s v="EJP SOIL"/>
    <s v="EJP SOIL"/>
    <s v="développer des connaissances, des outils et une communauté de recherche intégrée afin de favoriser une gestion durable des sols agricoles qui soit intelligente du point de vue climatique"/>
    <s v="Projet"/>
    <s v="https://ejpsoil.eu/"/>
    <n v="2020"/>
    <n v="3"/>
    <s v="Huyghebaert B."/>
    <s v="CRA-W"/>
    <s v="b.huyghebaert@cra.wallonie.be"/>
    <s v="INRA - Fr, WR-nl, BIOS - Au, EV-ILVO - Be, CRA-W, CZU - Cz, AU - Dk, EMU - Ee, LUKE - Fi, THUENEN - De, Julich - De, AGRAR.MTA - Hu, Teagasc - Ie, CREA - It, UL - lv, LAMMC - It, NIBIO - No, IUNG - Pl, INIAV - Pt, NPPC - Sk, UL.BF - Si, INIA - Es, SLU - Se, AGS - Ch, TAGEM - Tr, AFBI - Uk"/>
    <s v="Chenu C., Visser S., Zechmeister-Boltenstern S., Ruysschaert G., Boruvka L., Juhl Munkholm L., Astover A., Borchard N., Don A., Breuer C., Bkacsi Z., Wall D., Napoli R., Kasparinskis R., Kadziuliene Ms Z., Rasse D., Smerczak B., Da Conceicao Goncalves M., Peskovicova D., Grcman H., Rodriguez-Valinh E., Hermann A., Garland G., Madenoglu S., Fornara D."/>
    <s v="CE - Horizon 2020"/>
    <m/>
    <s v="EU"/>
    <m/>
  </r>
  <r>
    <n v="421"/>
    <x v="15"/>
    <x v="44"/>
    <s v="pesticide, pollution chimique, ressource en eau"/>
    <s v="PESTISOL"/>
    <s v="PESTISOL"/>
    <s v="Étude de l’impact des pratiques agricoles sur la contamination de la ressource en eau par les produits de protection des plantes"/>
    <s v="Projet"/>
    <s v="https://filagri.be/wp-content/uploads/sites/2/2019/10/CdP_Plan-de-developpement_2018_cereales_alimentaires_juillet2019.pdf"/>
    <m/>
    <m/>
    <s v="Huyghebaert B."/>
    <s v="CRA-W"/>
    <s v="b.huyghebaert@cra.wallonie.be"/>
    <s v="CRA-W"/>
    <m/>
    <m/>
    <m/>
    <s v="Agriculture wallonie"/>
    <m/>
  </r>
  <r>
    <n v="422"/>
    <x v="18"/>
    <x v="101"/>
    <s v="protection des cultures, suivi environnemental, technique agricole"/>
    <s v="PAE"/>
    <s v="PAE"/>
    <s v="Etude des techniques et des équipements d'application des produits de protection des plantes"/>
    <s v="Projet"/>
    <s v="https://filagri.be/wp-content/uploads/sites/2/2019/10/CdP_Plan-de-developpement_2018_cereales_alimentaires_juillet2019.pdf"/>
    <m/>
    <m/>
    <s v="Huyghebaert B."/>
    <s v="CRA-W"/>
    <s v="b.huyghebaert@cra.wallonie.be"/>
    <s v="CRA-W, ILVO, Gembloux Agro Bio-Tech - Université de Liège"/>
    <m/>
    <m/>
    <m/>
    <s v="Agriculture wallonie"/>
    <m/>
  </r>
  <r>
    <n v="423"/>
    <x v="21"/>
    <x v="152"/>
    <s v="gestion durable, pesticide, santé humaine"/>
    <s v="Assessment of different means to reduce the potential exposure to pesticide of residents living in the vicinity of treated fields"/>
    <m/>
    <m/>
    <s v="Actes de colloques"/>
    <s v="https://www.cra.wallonie.be/fr/assessment-of-different-means-to-reduce-the-potential-exposure-to-pesticide-of-residents-living-in-the-vicinity-of-treated-fields-2019"/>
    <n v="2019"/>
    <n v="1"/>
    <s v="Huyghebaert B."/>
    <s v="CRA-W"/>
    <s v="b.huyghebaert@cra.wallonie.be"/>
    <s v="CRA-W"/>
    <s v="Remy S., Frippiat C., Veschkens M., Herman J., Ducat N., Pigeon O., Schiffers B., Ruthy I."/>
    <m/>
    <m/>
    <s v="CRA-W"/>
    <m/>
  </r>
  <r>
    <n v="424"/>
    <x v="6"/>
    <x v="13"/>
    <s v="culture, pollution chimique, production agricole"/>
    <s v="SYstèmes de Culture Innovants"/>
    <s v="SYCI"/>
    <s v="Développer des outils de gestion: à la valorisation des productions à des fins alimentaires et une rentabilité économique à l'exploitation"/>
    <s v="Projet"/>
    <s v="https://www.cra.wallonie.be/fr/plateforme-systemes-cultures-innovants"/>
    <n v="2018"/>
    <n v="12"/>
    <s v="Huyghebaert B."/>
    <s v="CRA-W"/>
    <s v="b.huyghebaert@cra.wallonie.be"/>
    <s v="CRA-W"/>
    <s v="-"/>
    <m/>
    <m/>
    <s v="CRA-W"/>
    <m/>
  </r>
  <r>
    <n v="425"/>
    <x v="19"/>
    <x v="153"/>
    <s v="écoagriculture, gestion agricole, territoire transfrontalier"/>
    <s v="Des Fourages de qualité"/>
    <s v="Inter'herbe"/>
    <s v=" Optimisation de la qualité de la flore et des fourrages, la réorganisation du pâturage, l'observation des systèmes fourragers, le suivi de la qualité des fourrages"/>
    <s v="Projet"/>
    <s v="http://www.fourragesmieux.be/divers_collaboration_interherbe.html"/>
    <n v="2010"/>
    <n v="4"/>
    <s v="Inter'Herbe"/>
    <s v="Fourrages Mieux asbl"/>
    <m/>
    <s v="GAL de la Botte du Hainaut, ADARTH - GEDA de l'Avesnois, CDA de l'Aisne, Fourrages Mieux, CAR du Nord-Pas de Calais, Université Catholique de Louvain, PNR de l'Avesnois "/>
    <s v="Delmotte A., De Wilde Q., Leborgne G., Widar J., Terrel J., Decamps C., Lesage P."/>
    <s v="CE - FEDER - INTERREG - FWVL, Wallonie, Province de Luxembourg, Chambres d'agriculture-fr, Région Nord-Pas de Calais"/>
    <s v="Fourage"/>
    <s v="Fourragesmieux"/>
    <m/>
  </r>
  <r>
    <n v="426"/>
    <x v="15"/>
    <x v="154"/>
    <s v="bioinformatique, gestion agricole, ressource en eau"/>
    <s v="Démarche Intégrée pour la PROtection des eaux Souterraines"/>
    <s v="DIPROS"/>
    <s v="Prévenir les risques de pollution des eaux"/>
    <s v="Projet"/>
    <s v="https://contratrivieredendre.be/actions-et-projets/dipros/"/>
    <n v="2019"/>
    <n v="2"/>
    <s v="Jacobs A."/>
    <s v="Contrat Rivière Dendre"/>
    <s v="dipros@contratrivieredendre.be"/>
    <s v="Contrat Rivière Dendre, Contrat Rivière Escaut - Lys, Carah asbl, Natagriwal asbl, Société wallonne des eaux, Cellule GISER - SPW, Protect'eau"/>
    <s v="-"/>
    <s v="Wallonie - SPGE"/>
    <m/>
    <s v="SPGE"/>
    <m/>
  </r>
  <r>
    <n v="427"/>
    <x v="6"/>
    <x v="155"/>
    <s v="culture expérimentale, résistance, sélection variétale"/>
    <s v="Essais  post-inscription  céréales"/>
    <m/>
    <s v="Réalisation d’essai variétal multilocaux. Evaluation et vulgarisation des aptitudes et comportements des différentes variétés de céréales en blé, épeautre et triticale (agriculture conventionnelle et biologique)"/>
    <s v="Projet"/>
    <s v="https://filagri.be/wp-content/uploads/sites/2/2019/10/CdP_Plan-de-developpement_2018_cereales_alimentaires_juillet2019.pdf"/>
    <m/>
    <m/>
    <s v="Jacquemin G."/>
    <s v="CRA-W"/>
    <s v="g.jacquemin@cra.wallonie.be"/>
    <s v="Carah asbl, CRA-W, Gembloux Agro Bio-Tech - Université de Liège, CPL Végémar"/>
    <s v="Rossana Bacchetta"/>
    <m/>
    <m/>
    <s v="Filagri"/>
    <m/>
  </r>
  <r>
    <n v="428"/>
    <x v="2"/>
    <x v="4"/>
    <s v="culture expérimentale, sélection variétale"/>
    <s v="Variétés. Résultats des essais pour l'admission au Catalogue national des variétés"/>
    <m/>
    <m/>
    <s v="Actes de colloques"/>
    <s v="https://www.cra.wallonie.be/fr/2-varietes-resultats-des-essais-pour-ladmission-au-catalogue-national-des-varietes-2015"/>
    <n v="2015"/>
    <n v="1"/>
    <s v="Jacquemin G."/>
    <s v="CRA-W"/>
    <s v="g.jacquemin@cra.wallonie.be"/>
    <s v="CRA-W"/>
    <s v="-"/>
    <m/>
    <m/>
    <s v="CRA-W"/>
    <m/>
  </r>
  <r>
    <n v="429"/>
    <x v="6"/>
    <x v="155"/>
    <s v="culture expérimentale, résistance, sélection variétale"/>
    <s v="OBEV essai variétal DHS VCU"/>
    <s v="OBEV essai variétal DHS VCU"/>
    <s v="essai variétal DHS VCU (froment, escourgeon, épeautre, maïs grain, maïs ensilage, betterave fourragère, chicorée et pomme de terre)"/>
    <s v="Projet"/>
    <s v="https://www.cra.wallonie.be/fr/evaluation-des-varietes-en-vue-de-leur-inscription-au-catalogue-belge"/>
    <n v="1986"/>
    <m/>
    <s v="Jacquemin G."/>
    <s v="CRA-W"/>
    <s v="g.jacquemin@cra.wallonie.be"/>
    <s v="CRA-W, ILVO"/>
    <s v="Rossana Bacchetta"/>
    <m/>
    <m/>
    <s v="CRA-W"/>
    <m/>
  </r>
  <r>
    <n v="430"/>
    <x v="23"/>
    <x v="156"/>
    <s v="culture expérimentale, résistance, sélection variétale"/>
    <s v="Il y a un essai variétal à visiter près de chez vous : à ne pas manquer !"/>
    <m/>
    <m/>
    <s v="Articles"/>
    <s v="https://www.cra.wallonie.be/fr/il-y-a-un-essai-varietal-a-visiter-pres-de-chez-vous-a-ne-pas-manquer-2015"/>
    <n v="2015"/>
    <n v="1"/>
    <s v="Jacquemin G."/>
    <s v="CRA-W"/>
    <s v="g.jacquemin@cra.wallonie.be"/>
    <s v="CRA-W"/>
    <s v="-"/>
    <m/>
    <m/>
    <s v="CRA-W"/>
    <m/>
  </r>
  <r>
    <n v="431"/>
    <x v="8"/>
    <x v="4"/>
    <s v="culture, culture expérimentale"/>
    <s v="Le blé dur, une opportunité crédible dans la diversification de nos grandes cultures?"/>
    <m/>
    <s v="Mettre en place des essais exploratoires pour déterminer si le blé dur pouvait trouver sa place dans l’assolement en Wallonie"/>
    <s v="Articles"/>
    <s v="https://www.cra.wallonie.be/fr/le-ble-dur-une-opportunite-credible-dans-la-diversification-de-nos-grandes-cultures?archive=true"/>
    <n v="2020"/>
    <n v="1"/>
    <s v="Jacquemin G."/>
    <s v="CRA-W"/>
    <s v="g.jacquemin@cra.wallonie.be"/>
    <s v="CRA-W"/>
    <s v="De Rodrigo M., Eylenbosch D., Godin B."/>
    <m/>
    <s v="Céréales"/>
    <s v="CRA-W"/>
    <m/>
  </r>
  <r>
    <n v="432"/>
    <x v="1"/>
    <x v="55"/>
    <s v="lutte, protection des cultures"/>
    <s v="BioComgest - Projet SMARTBIOCONTROL"/>
    <s v="BioComgest"/>
    <s v="Développer de nouveaux produits biologiques performants afin de lutter contre les maladies des cultures."/>
    <s v="Projet"/>
    <s v="https://www.interreg-fwvl.eu/fr/biocomgest"/>
    <n v="2016"/>
    <n v="4"/>
    <s v="Jacques P."/>
    <s v="Université de Liège"/>
    <s v="philippe.jacques@ulg.ac.be"/>
    <s v="Gembloux Agro Bio-Tech - Université de Liège, Université de Lille, Provinciaal Proefcentrum voor de Groenteteelt, Université de Reims Champagne-Ardenne, Materia Nova"/>
    <s v="Leclère V., Krier F., Ait Barka E., Neukermans J., Desprez S."/>
    <s v="CE - FEDER - INTERREG - FWVL, Wallonie, Province de West-vlaanderen, Province de Flandre Oriental, Région Hauts-de-France, Grand Est"/>
    <m/>
    <s v="EU"/>
    <m/>
  </r>
  <r>
    <n v="433"/>
    <x v="1"/>
    <x v="157"/>
    <s v="biocontrôle, biopesticide, lutte"/>
    <s v="SMARTBIOCONTROL"/>
    <s v="SMARTBIOCONTROL"/>
    <s v="Alternative concrète aux pesticide chimiques traditionnels utilisés dans la culture conventionnelle"/>
    <s v="Projet - Actes de colloques"/>
    <s v="http://www.smartbiocontrol.eu/fr/accueil/"/>
    <n v="2016"/>
    <m/>
    <s v="Jacques P."/>
    <s v="Université de Liège"/>
    <s v="philippe.jacques@ulg.ac.be"/>
    <s v="Gembloux Agro Bio-Tech - Université de Liège, Université de Lille, Université de Reims Champagne - Ardenne"/>
    <s v="Declerck S., Comont E., Jorion A., Siah A., Ait Barka E., Ongena M., Krier F., Coutte F., Leclère V., Höfte M., Dorey S., Martin P., Randoux B., Claverie E., Desprez S., Lippens L., Craeye S., Darxich S., Brito R., Neukermans J."/>
    <s v="CE - FEDER - INTERREG - FWVL, Wallonie, Province de West-vlaanderen, Province de Flandre Oriental, Région Hauts-de-France, Grand Est"/>
    <m/>
    <s v="UCL"/>
    <m/>
  </r>
  <r>
    <n v="434"/>
    <x v="6"/>
    <x v="129"/>
    <s v="culture, technique agricole"/>
    <s v="Légumineuses en relais dans une céréale : biomasses produites et arrières effets"/>
    <m/>
    <m/>
    <s v="Projet"/>
    <s v="https://www.cra.wallonie.be/fr/la-recherche-en-agriculture-biologique-au-cra-w"/>
    <n v="2015"/>
    <n v="5"/>
    <s v="Jamar D."/>
    <s v="CRA-W"/>
    <s v="d.jamar@cra.wallonie.be"/>
    <s v="CRA-W"/>
    <m/>
    <s v="CE - Horizon 2020"/>
    <m/>
    <s v="CRA-W"/>
    <m/>
  </r>
  <r>
    <n v="435"/>
    <x v="0"/>
    <x v="0"/>
    <s v="gestion des sols, protection des cultures"/>
    <s v="Gestion préventive des populations d’adventices en grandes cultures sans élevage"/>
    <m/>
    <s v="La maitrise des adventices"/>
    <s v="Projet"/>
    <s v="https://www.cra.wallonie.be/fr/la-recherche-en-agriculture-biologique-au-cra-w"/>
    <n v="2015"/>
    <n v="5"/>
    <s v="Jamar D."/>
    <s v="CRA-W"/>
    <s v="d.jamar@cra.wallonie.be"/>
    <s v="CRA-W"/>
    <m/>
    <s v="CE - Horizon 2020"/>
    <s v="Adventices"/>
    <s v="CRA-W"/>
    <m/>
  </r>
  <r>
    <n v="436"/>
    <x v="1"/>
    <x v="1"/>
    <s v="sécurité alimentaire"/>
    <s v="A la ferme des &quot;Crutins&quot;, Pierre Pirson et sa fille Wendy pilotent un système en transition pour plus d'autonomie et de cohérence agronomique."/>
    <m/>
    <m/>
    <s v="Articles"/>
    <s v="https://www.cra.wallonie.be/fr/a-la-ferme-des-crutins-pierre-pirson-et-sa-fille-wendy-pilotent-un-systeme-en-transition-pour-plus-dautonomie-et-de-coherence-agronomique-2015"/>
    <n v="2015"/>
    <n v="1"/>
    <s v="Jamar D."/>
    <s v="CRA-W"/>
    <s v="d.jamar@cra.wallonie.be"/>
    <s v="CRA-W"/>
    <s v="Decruyenaere V."/>
    <m/>
    <m/>
    <s v="CRA-W"/>
    <m/>
  </r>
  <r>
    <n v="437"/>
    <x v="19"/>
    <x v="129"/>
    <s v="écoagriculture, gestion agricole"/>
    <s v="Confrontation participative et émergence de l’hypothèse de la « prairie structurée » : une conception agro-écologique de la prairie, dissidente de la prairie idéale"/>
    <m/>
    <m/>
    <s v="Actes de colloques"/>
    <s v="https://www.cra.wallonie.be/fr/confrontation-participative-et-emergence-de-lhypothese-de-la-prairie-structuree-une-conception-agro-ecologique-de-la-prairie-dissidente-de-la-prairie-ideale-2015"/>
    <n v="2015"/>
    <n v="1"/>
    <s v="Jamar D."/>
    <s v="CRA-W"/>
    <s v="d.jamar@cra.wallonie.be"/>
    <s v="CRA-W"/>
    <s v="Stilmant D., Stassart P."/>
    <m/>
    <m/>
    <s v="CRA-W"/>
    <m/>
  </r>
  <r>
    <n v="438"/>
    <x v="8"/>
    <x v="129"/>
    <s v="culture, écoagriculture, gestion agricole"/>
    <s v="Des légumineuses cultivées en association, un laboratoire pour l'agro-écologie"/>
    <m/>
    <m/>
    <s v="Articles"/>
    <s v="https://www.cra.wallonie.be/fr/des-legumineuses-cultivees-en-association-un-laboratoire-pour-lagro-ecologie-2016"/>
    <n v="2016"/>
    <n v="1"/>
    <s v="Jamar D."/>
    <s v="CRA-W"/>
    <s v="d.jamar@cra.wallonie.be"/>
    <s v="CRA-W"/>
    <s v="-"/>
    <m/>
    <m/>
    <s v="CRA-W"/>
    <m/>
  </r>
  <r>
    <n v="439"/>
    <x v="1"/>
    <x v="1"/>
    <s v="culture, écoagriculture, gestion agricole"/>
    <s v="En agriculture biologique. Les associations céréales-protéagineux de printemps passées au crible"/>
    <m/>
    <m/>
    <s v="Articles"/>
    <s v="https://www.cra.wallonie.be/fr/en-agriculture-biologique-les-associations-cereales-proteagineux-de-printemps-passees-au-crible-2016"/>
    <n v="2016"/>
    <n v="1"/>
    <s v="Jamar D."/>
    <s v="CRA-W"/>
    <s v="d.jamar@cra.wallonie.be"/>
    <s v="CRA-W"/>
    <s v="-"/>
    <m/>
    <m/>
    <s v="CRA-W"/>
    <m/>
  </r>
  <r>
    <n v="440"/>
    <x v="8"/>
    <x v="129"/>
    <s v="culture, gestion des sols, technique agricole"/>
    <s v="Les couverts végétaux d'inter-c implanter en relais dans la céréale qui les précède?"/>
    <m/>
    <m/>
    <s v="Articles"/>
    <s v="https://www.cra.wallonie.be/fr/les-couverts-vegetaux-dinter-culture-pourquoi-ne-pas-les-implanter-en-relais-dans-la-cereale-qui-les-precede-2016"/>
    <n v="2016"/>
    <n v="1"/>
    <s v="Jamar D."/>
    <s v="CRA-W"/>
    <s v="d.jamar@cra.wallonie.be"/>
    <s v="CRA-W"/>
    <s v="-"/>
    <m/>
    <m/>
    <s v="CRA-W"/>
    <m/>
  </r>
  <r>
    <n v="441"/>
    <x v="8"/>
    <x v="1"/>
    <s v="culture, écoagriculture"/>
    <s v="Protéagineux de printemps, pois, féveroles, lupins, cultures pures et associations en AB"/>
    <m/>
    <m/>
    <s v="Articles"/>
    <s v="https://www.cra.wallonie.be/fr/proteagineux-de-printemps-pois-feveroles-lupins-cultures-pures-et-associations-en-ab-2015"/>
    <n v="2015"/>
    <n v="1"/>
    <s v="Jamar D."/>
    <s v="CRA-W"/>
    <s v="d.jamar@cra.wallonie.be"/>
    <s v="CRA-W"/>
    <s v="Seutin Y., Clement C."/>
    <m/>
    <m/>
    <s v="CRA-W"/>
    <m/>
  </r>
  <r>
    <n v="442"/>
    <x v="0"/>
    <x v="128"/>
    <s v="agrochimie, production agricole"/>
    <s v="Co-conception participative et mise en place d’une plateforme expérimentale en maraîchage au CRA-W"/>
    <m/>
    <s v="Expérimenter un concept de maraîchage extensif comportant deux cultures de légumes dans une rotation de six ans, étude d’une forme de maraîchage intensif dans une rotation comportant des cultures de légumes sur légumes"/>
    <s v="Projet"/>
    <s v="https://www.cra.wallonie.be/fr/la-recherche-en-agriculture-biologique-au-cra-w"/>
    <n v="2015"/>
    <n v="5"/>
    <s v="Jamar L."/>
    <s v="CRA-W"/>
    <s v="l.jamar@cra.wallonie.be"/>
    <s v="CRA-W, Centre Technique Horticole de Gembloux, Centre Interprofessionnel Maraîcher-CIM, Groupement des Fraisiéristes Wallons-GFW, CPL Végémar, Fédération Wallonne Horticole, Biowallonie asbl, Université Catholique de Louvain, Université de Liège"/>
    <s v="Leclercq V., Huyghebaert B."/>
    <s v="CE - Horizon 2020"/>
    <m/>
    <s v="CRA-W"/>
    <m/>
  </r>
  <r>
    <n v="443"/>
    <x v="13"/>
    <x v="90"/>
    <s v="culture, écoagriculture, technique agricole"/>
    <s v="Comment concevoir et aménager son projet de verger-maraîcher en agriculture biologique ?"/>
    <m/>
    <s v="Caractérisation du microclimat et des conditions de croissance des interactions entre les arbres et les cultures maraîchères ; Étude des interactions avec la biodiversité fonctionnelle ; Dégagement de références technico-économiques et des performances agronomiques globales de ces systèmes."/>
    <s v="Projet"/>
    <s v="https://www.cra.wallonie.be/fr/la-recherche-en-agriculture-biologique-au-cra-w"/>
    <n v="2015"/>
    <n v="5"/>
    <s v="Jamar L."/>
    <s v="CRA-W"/>
    <s v="l.jamar@cra.wallonie.be"/>
    <s v="CRA-W, CTH"/>
    <s v="Rondia A."/>
    <s v="CE - Horizon 2020"/>
    <m/>
    <s v="CRA-W"/>
    <m/>
  </r>
  <r>
    <n v="444"/>
    <x v="18"/>
    <x v="158"/>
    <s v="culture, pollution chimique, protection des cultures, réduction"/>
    <s v="Comment limiter l’usage du cuivre en culture de pomme de terre, légumes et arboriculture fruitière ?"/>
    <m/>
    <s v="Réduire l’usage du cuivre et maintenir la protection de la culture"/>
    <s v="Projet"/>
    <s v="https://www.cra.wallonie.be/fr/la-recherche-en-agriculture-biologique-au-cra-w"/>
    <n v="2015"/>
    <n v="5"/>
    <s v="Jamar L."/>
    <s v="CRA-W"/>
    <s v="l.jamar@cra.wallonie.be"/>
    <s v="CRA-W, FIWAP, CTH"/>
    <s v="Cesar V., Limbourg Q., Ryckmans D., Bataille C."/>
    <s v="CE - Horizon 2020"/>
    <m/>
    <s v="CRA-W"/>
    <m/>
  </r>
  <r>
    <n v="445"/>
    <x v="0"/>
    <x v="141"/>
    <s v="gestion des sols, protection des cultures"/>
    <s v="Exploration de pratiques en maraîchage sur sol vivant (MSV) : les effets du paillage de miscanthus et de la réduction du travail du sol"/>
    <m/>
    <s v="Etude de l'impact des couverts végétaux sur les performances culturales et la fértilité du sol, comparaison de  modalités de gestion des adventices"/>
    <s v="Projet"/>
    <s v="https://www.cra.wallonie.be/fr/la-recherche-en-agriculture-biologique-au-cra-w"/>
    <n v="2015"/>
    <n v="5"/>
    <s v="Jamar L."/>
    <s v="CRA-W"/>
    <s v="l.jamar@cra.wallonie.be"/>
    <s v="CRA-W, ValBiom asbl"/>
    <s v="Rondia A., Sallets P."/>
    <s v="CE - Horizon 2020"/>
    <m/>
    <s v="CRA-W"/>
    <m/>
  </r>
  <r>
    <n v="446"/>
    <x v="1"/>
    <x v="159"/>
    <s v="production agricole, protection des cultures, sélection variétale"/>
    <s v="Quelles variétés de carottes et céleris-raves cultiver en agriculture biologique ?"/>
    <m/>
    <s v="Comparaison durant deux saisons de production (2016-2017) du comportement de 10 variétés de céleris-raves. L’essai est mené chez cinq producteurs en région wallonne. Comparaison durant deux saisons de production (2018-2019) du comportement de 10 variétés de carottes chez un producteur professionnel en région namuroise. Évaluation des variétés tant sur le plan de la qualité que sur les performances de production. Des évaluations des teneurs en sucre, matière sèche et qualités gustatives de ces variétés ont été réalisées en parallèle."/>
    <s v="Projet"/>
    <s v="https://www.cra.wallonie.be/fr/la-recherche-en-agriculture-biologique-au-cra-w"/>
    <n v="2015"/>
    <n v="5"/>
    <s v="Jamar L."/>
    <s v="CRA-W"/>
    <s v="l.jamar@cra.wallonie.be"/>
    <s v="CRA-W, CTH"/>
    <s v="Leclercq M., Rondia A., Lambert J., Beaucarne T., Deecker N., Van-parijs S. G., Geeraerts T., Baré P."/>
    <s v="CE - Horizon 2020"/>
    <s v="Carottes et Céleris-raves"/>
    <s v="CRA-W"/>
    <m/>
  </r>
  <r>
    <n v="447"/>
    <x v="1"/>
    <x v="159"/>
    <s v="production agricole, protection des cultures, sélection variétale"/>
    <s v="Quelles variétés de haricots et maïs doux cultiver en agriculture biologique ?"/>
    <m/>
    <s v="Comparaison durant deux saisons de production, 2016-2017, du comportement de 10 variétés de maïs doux chez 10 maraichers différents de notre région afin d’éviter les pollinisations croisées. Comparer, sur deux saisons de production, 2018-2019, le comportement de 10 variétés de haricots en récolte groupée ou échelonnée en station (sur limon fin argileux à Gembloux) et chez un producteur. Évaluation des performances, des qualités nutritionnelles et gustatives de ces variétés"/>
    <s v="Projet"/>
    <s v="https://www.cra.wallonie.be/fr/la-recherche-en-agriculture-biologique-au-cra-w"/>
    <n v="2015"/>
    <n v="5"/>
    <s v="Jamar L."/>
    <s v="CRA-W"/>
    <s v="l.jamar@cra.wallonie.be"/>
    <s v="CRA-W"/>
    <s v="Rondia A., Leclercq M., Deecker N., Van-Parijs S. C., Geeraerts T., Cycle-en-Terre, Legros L., Debry B."/>
    <s v="CE - Horizon 2020"/>
    <s v="Haricot et Maïs"/>
    <s v="CRA-W"/>
    <m/>
  </r>
  <r>
    <n v="448"/>
    <x v="1"/>
    <x v="159"/>
    <s v="production agricole, protection des cultures, sélection variétale"/>
    <s v="Quelles variétés de poireaux et d’oignons cultiver en agriculture biologique ?"/>
    <m/>
    <s v="Comparaison durant deux saisons de production (2016- 2017), du comportement de 20 variétés de poireaux d’automne et d’hiver en AB sur cinq sites en Wallonie et étude de l’impact de l’itinéraire technique sur la qualité et les performances de la production ; Évaluation des qualités gustatives et de digestibilité des différentes variétés de poireaux ; Comparaison du comportement de dix variétés d’oignons, hybrides et populations, durant deux saisons de production (2018- 2019) sur limon f in argileux à Gembloux"/>
    <s v="Projet"/>
    <s v="https://www.cra.wallonie.be/fr/la-recherche-en-agriculture-biologique-au-cra-w"/>
    <n v="2015"/>
    <n v="5"/>
    <s v="Jamar L."/>
    <s v="CRA-W"/>
    <s v="l.jamar@cra.wallonie.be"/>
    <s v="CTH, Université de Liège, CRA-W"/>
    <s v="Leclercq M., Rondia A., Lambert J., Beaucarne T., Cantaert V., Deecker N., Van-Parijs S. G."/>
    <s v="CE - Horizon 2020"/>
    <s v="Poireaux &amp; Oignons"/>
    <s v="CRA-W"/>
    <m/>
  </r>
  <r>
    <n v="449"/>
    <x v="4"/>
    <x v="160"/>
    <s v="bioagresseur, culture, gestion durable, ressource naturelle"/>
    <s v="Comment installer et gérer des bandes fleuries en verger biologique ?"/>
    <s v="EcoOrchard"/>
    <s v=" Contrôle des bio-agresseurs en vergers"/>
    <s v="Projet - Actes de colloques"/>
    <s v="https://www.cra.wallonie.be/fr/la-recherche-en-agriculture-biologique-au-cra-w"/>
    <n v="2015"/>
    <n v="5"/>
    <s v="Jamar L."/>
    <s v="CRA-W"/>
    <s v="l.jamar@cra.wallonie.be"/>
    <s v="CRA-W, ERNET Core Organic Plus"/>
    <s v="Jorion A., Pfiffner L., Cahenzli F., Steinemann B., Sigsgaard L., Daniel C., Herz A., Warlop F., Tchamitchian M., Kelderer M., Kruzynska D., Korsgaard M., Tasin M., Ozolina-Pole L., Rose F."/>
    <s v="CE - Horizon 2020 - ERA-NET"/>
    <s v="Verger"/>
    <s v="CRA-W"/>
    <m/>
  </r>
  <r>
    <n v="450"/>
    <x v="2"/>
    <x v="129"/>
    <s v="contrôle des ravageurs, ressource naturelle"/>
    <s v="Effet des bandes fleuries pérennes sur les ravageurs en vergers – une étude à échelle européenne"/>
    <s v="TransBioFruit - ERANET Core Organic Plus EcoOrchard"/>
    <s v="Etude de l’impact des bandes fleuries sur les ravageurs en verger"/>
    <s v="Projet - Articles"/>
    <s v="https://www.cra.wallonie.be/fr/effet-des-bandes-fleuries-perennes-sur-les-ravageurs-en-vergers-une-etude-a-echelle-europeenne-2019"/>
    <n v="2019"/>
    <n v="1"/>
    <s v="Jamar L."/>
    <s v="CRA-W"/>
    <s v="l.jamar@cra.wallonie.be"/>
    <s v="CRA-W"/>
    <s v="Jorion A."/>
    <s v="CE - FEDER - INTERREG - FWVL"/>
    <m/>
    <s v="CRA-W"/>
    <m/>
  </r>
  <r>
    <n v="451"/>
    <x v="1"/>
    <x v="1"/>
    <s v="auxiliaire des cultures, bioagresseur, gestion durable, ressource génétique, territoire transfrontalier"/>
    <s v="Verger Bio – la diversité transfrontalière"/>
    <m/>
    <m/>
    <s v="Livres / Manuels"/>
    <s v="https://www.cra.wallonie.be/fr/verger-bio-la-diversite-transfrontaliere-2015"/>
    <n v="2015"/>
    <n v="1"/>
    <s v="Jamar L."/>
    <s v="CRA-W"/>
    <s v="jamar@cra.wallonie.be"/>
    <s v="CRA-W"/>
    <s v="Lateur M., Tournant L., Leleu Wateau K., Masschelein M., Barbieux J., Oste S., Sallets P., Grogna P., Delebecq A. "/>
    <s v="CE - FEDER - INTERREG - FWVL, Wallonie, la Région Nord Pas-de-Calais, le Conseil Général du Pas-de-Calais et le Conseil Général du Nord"/>
    <s v="Verger"/>
    <s v="CRA-W"/>
    <m/>
  </r>
  <r>
    <n v="452"/>
    <x v="2"/>
    <x v="161"/>
    <s v="biopesticide, pesticide, technique agricole"/>
    <s v="Vers le verger faibles intrants ?"/>
    <s v="Interreg TransBioFruit"/>
    <m/>
    <s v="Articles"/>
    <s v="https://www.cra.wallonie.be/fr/vers-le-verger-faibles-intrants-2012"/>
    <n v="2012"/>
    <n v="1"/>
    <s v="Jamar L."/>
    <s v="CRA-W"/>
    <s v="l.jamar@cra.wallonie.be"/>
    <s v="CRA-W, Fredon Nord Pas de Calais"/>
    <s v="Tournant L., Lateur M."/>
    <s v="CE - FEDER - INTERREG - FWVL"/>
    <s v="Verger"/>
    <s v="CRA-W"/>
    <m/>
  </r>
  <r>
    <n v="453"/>
    <x v="18"/>
    <x v="162"/>
    <s v="biocontrôle, protection des cultures, résistance"/>
    <s v="A during-infection spray strategy using sulfur compounds, copper, silicon and a new formulation of potassium bicarbonate for primary scab control in organic appel production"/>
    <m/>
    <s v="Réduire la quantité de fongicide appliquée dans le verger"/>
    <s v="Articles"/>
    <s v="https://www.cra.wallonie.be/fr/a-during-infection-spray-strategy-using-sulfur-compounds-copper-silicon-and-a-new-formulation-of-potassium-bicarbonate-for-primary-scab-control-in-organic-appel-production-2008"/>
    <n v="2008"/>
    <n v="1"/>
    <s v="Jamar L."/>
    <s v="CRA-W"/>
    <s v="l.jamar@cra.wallonie.be"/>
    <s v="CRA-W"/>
    <s v="Lefrancq L., Fassotte C., Lateur M."/>
    <m/>
    <s v="Pommiers"/>
    <s v="CRA-W"/>
    <m/>
  </r>
  <r>
    <n v="454"/>
    <x v="2"/>
    <x v="144"/>
    <s v="cultivar, culture, protection des cultures, résistance"/>
    <s v="A low input strategy for apple scab control in organic apple production"/>
    <m/>
    <s v="Evaluer l'efficacité de la stratégie de pulvérisation pendant l'infection en utilisant des quantités réduites de fongicides inorganiques tels que le soufre, le soufre de chaux, le bicarbonate de cuivre et de potassium pour le contrôle primaire de la tavelure"/>
    <s v="Actes de colloques"/>
    <s v="https://www.cra.wallonie.be/fr/a-low-input-strategy-for-apple-scab-control-in-organic-apple-production-2010"/>
    <n v="2010"/>
    <n v="1"/>
    <s v="Jamar L."/>
    <s v="CRA-W"/>
    <s v="l.jamar@cra.wallonie.be"/>
    <s v="CRA-W"/>
    <s v="Pahaut B., Lateur M."/>
    <m/>
    <s v="Pommiers"/>
    <s v="CRA-W"/>
    <m/>
  </r>
  <r>
    <n v="455"/>
    <x v="18"/>
    <x v="162"/>
    <s v="biocontrôle, protection des cultures, résistance"/>
    <s v="Alternative strategies using sulphur, copper and potassium bicarbonate for primary scab control in organic apple production in Belgium"/>
    <m/>
    <m/>
    <s v="Actes de colloques"/>
    <s v="https://www.cra.wallonie.be/fr/alternative-strategies-using-sulphur-copper-and-potassium-bicarbonate-for-primary-scab-control-in-organic-apple-production-in-belgium-2008"/>
    <n v="2008"/>
    <n v="1"/>
    <s v="Jamar L."/>
    <s v="CRA-W"/>
    <s v="l.jamar@cra.wallonie.be"/>
    <s v="CRA-W"/>
    <s v="Pahaut B., Lateur M."/>
    <m/>
    <s v="Pommiers"/>
    <s v="CRA-W"/>
    <m/>
  </r>
  <r>
    <n v="456"/>
    <x v="0"/>
    <x v="0"/>
    <s v="agrochimie, biocontrôle, production agricole"/>
    <s v="Amélioration de la fertilité du sol en maraîchage (1)"/>
    <m/>
    <m/>
    <s v="Articles"/>
    <s v="https://www.cra.wallonie.be/fr/amelioration-de-la-fertilite-du-sol-en-maraichage-1-2016"/>
    <n v="2016"/>
    <n v="1"/>
    <s v="Jamar L."/>
    <s v="CRA-W"/>
    <s v="jamar@cra.wallonie.be"/>
    <s v="CRA-W"/>
    <s v="Sallets P. "/>
    <m/>
    <m/>
    <s v="CRA-W"/>
    <m/>
  </r>
  <r>
    <n v="457"/>
    <x v="0"/>
    <x v="0"/>
    <s v="agrochimie, biocontrôle, production agricole"/>
    <s v="Amélioration de la fertilité du sol en maraîchage (2)"/>
    <m/>
    <m/>
    <s v="Articles"/>
    <s v="https://www.cra.wallonie.be/fr/amelioration-de-la-fertilite-du-sol-en-maraichage-2-2016"/>
    <n v="2016"/>
    <n v="1"/>
    <s v="Jamar L."/>
    <s v="CRA-W"/>
    <s v="jamar@cra.wallonie.be"/>
    <s v="CRA-W"/>
    <s v="Sallets P. "/>
    <m/>
    <m/>
    <s v="CRA-W"/>
    <m/>
  </r>
  <r>
    <n v="458"/>
    <x v="2"/>
    <x v="163"/>
    <s v="production agricole, protection des cultures, résistance"/>
    <s v="Apple scab (Venturia inaequalis) control in organic production"/>
    <m/>
    <m/>
    <s v="Actes de colloques"/>
    <s v="https://www.cra.wallonie.be/fr/apple-scab-venturia-inaequalis-control-in-organic-production-2011"/>
    <n v="2011"/>
    <n v="1"/>
    <s v="Jamar L."/>
    <s v="CRA-W"/>
    <s v="l.jamar@cra.wallonie.be"/>
    <s v="CRA-W"/>
    <s v="Oste S., Lateur M."/>
    <m/>
    <s v="Pommiers"/>
    <s v="CRA-W"/>
    <m/>
  </r>
  <r>
    <n v="459"/>
    <x v="8"/>
    <x v="1"/>
    <s v="culture, écoagriculture, gestion durable"/>
    <s v="Co-Design and set-up of innovative fruit-based agroforestry cropping system in Belgium - 2015"/>
    <m/>
    <s v="Tester un mélange de cultivar de fruits et légumes robustes sélectionnés crée une biodiversité fonctionnelle qui réduit considérablement le risque de ravageurs et de maladies; les cultures annuelles et le couvert forestier peuvent avoir un impact sur le fonctionnement du sol, les interactions biologiques et les réglementations; dans notre ratio optimisé et les distances entre les légumes et les arbres dans des systèmes de cultures en allées intensifiées et organisées"/>
    <s v="Actes de colloques"/>
    <s v="https://www.cra.wallonie.be/fr/co-design-and-set-up-of-innovative-fruit-based-agroforestry-cropping-system-in-belgium-2015"/>
    <n v="2015"/>
    <n v="1"/>
    <s v="Jamar L."/>
    <s v="CRA-W"/>
    <s v="jamar@cra.wallonie.be"/>
    <s v="CRA-W"/>
    <s v="Rondia A., Lateur M., Stilmant D., Minet L., Froncoux A."/>
    <m/>
    <m/>
    <s v="CRA-W"/>
    <m/>
  </r>
  <r>
    <n v="460"/>
    <x v="8"/>
    <x v="1"/>
    <s v="culture, écoagriculture, gestion durable"/>
    <s v="Co-Design and set-up of innovative fruit-based agroforestry cropping system in Belgium - 2016"/>
    <m/>
    <m/>
    <s v="Actes de colloques"/>
    <s v="https://www.cra.wallonie.be/fr/co-design-and-set-up-of-innovative-fruit-based-agroforestry-cropping-system-in-belgium-2016"/>
    <n v="2016"/>
    <n v="1"/>
    <s v="Jamar L."/>
    <s v="CRA-W"/>
    <s v="jamar@cra.wallonie.be"/>
    <s v="CRA-W"/>
    <s v="Rondia A., Lateur M., Minet L., Froncoux A., Stilmant D."/>
    <m/>
    <m/>
    <s v="CRA-W"/>
    <m/>
  </r>
  <r>
    <n v="461"/>
    <x v="18"/>
    <x v="45"/>
    <s v="culture, pesticide, technique agricole"/>
    <s v="Comparative performance of recycling tunnel and convention sprayer using standard and drift-mitigating nozzles in dwarf apple orchards."/>
    <m/>
    <s v="Evaluer les performances du pulvérisateur tunnel et des buses d'atténuation de la dérive par rapport à un traitement de référence utilisant des technologies standard"/>
    <s v="Articles"/>
    <s v="https://www.cra.wallonie.be/fr/comparative-performance-of-recycling-tunnel-and-convention-sprayer-using-standard-and-drift-mitigating-nozzles-in-dwarf-apple-orchards-2010"/>
    <n v="2010"/>
    <n v="1"/>
    <s v="Jamar L."/>
    <s v="CRA-W"/>
    <s v="l.jamar@cra.wallonie.be"/>
    <s v="CRA-W"/>
    <s v="Mosade O., Huyghebaert B., Pigeon O., Lateur M. "/>
    <m/>
    <s v="Pommiers"/>
    <s v="CRA-W"/>
    <m/>
  </r>
  <r>
    <n v="462"/>
    <x v="23"/>
    <x v="121"/>
    <s v="analyse biologique, culture in vitro, pollution chimique, protection des cultures, résistance"/>
    <s v="Control of apple scab (Venturia inaequalis) with bicarbonate salts under controlled environment"/>
    <m/>
    <s v="Etudier l'efficacité du bicarbonate de potassium contre Venturi a inaequalis "/>
    <s v="Articles"/>
    <s v="https://www.cra.wallonie.be/fr/control-of-apple-scab-venturia-inaequalis-with-bicarbonate-salts-under-controlled-environment-2007"/>
    <n v="2007"/>
    <n v="1"/>
    <s v="Jamar L."/>
    <s v="CRA-W"/>
    <s v="jamar@cra.wallonie.be"/>
    <s v="CRA-W"/>
    <s v="Lefrancq B., Lateur M."/>
    <m/>
    <s v="Pommiers"/>
    <s v="CRA-W"/>
    <m/>
  </r>
  <r>
    <n v="463"/>
    <x v="1"/>
    <x v="164"/>
    <s v="culture, protection des cultures"/>
    <s v="Développement d'une protection phytosanitaire optimale en vergers de pommiers conduits suivant le mode de production biologique"/>
    <m/>
    <m/>
    <s v="Actes de colloques"/>
    <s v="https://www.cra.wallonie.be/fr/developpement-dune-protection-phytosanitaire-optimale-en-vergers-de-pommiers-conduits-suivant-le-mode-de-production-biologique-2006"/>
    <n v="2006"/>
    <n v="1"/>
    <s v="Jamar L."/>
    <s v="CRA-W"/>
    <s v="jamar@cra.wallonie.be"/>
    <s v="CRA-W"/>
    <s v="Lateur M."/>
    <m/>
    <s v="Pommiers"/>
    <s v="CRA-W"/>
    <m/>
  </r>
  <r>
    <n v="464"/>
    <x v="1"/>
    <x v="91"/>
    <s v="culture, gestion des sols"/>
    <s v="Du maraichage sur sol vivant sans apport d’azote."/>
    <m/>
    <m/>
    <s v="Articles"/>
    <s v="https://www.cra.wallonie.be/fr/du-maraichage-sur-sol-vivant-sans-apport-dazote-2016"/>
    <n v="2016"/>
    <n v="1"/>
    <s v="Jamar L."/>
    <s v="CRA-W"/>
    <s v="jamar@cra.wallonie.be"/>
    <s v="CRA-W"/>
    <s v="Sallets P. "/>
    <m/>
    <m/>
    <s v="CRA-W"/>
    <m/>
  </r>
  <r>
    <n v="465"/>
    <x v="18"/>
    <x v="101"/>
    <s v="culture, pesticide, résistance"/>
    <s v="Effectiveness of lime sulphur and other inorganic fungicides against pear scab as affected by rainfall and timing application."/>
    <m/>
    <s v="Determine, under controlled conditions, the preventive and curative action and the rainfastness of such new fungicide formulations available for organic pear farming"/>
    <s v="Articles"/>
    <s v="https://www.cra.wallonie.be/fr/effectiveness-of-lime-sulphur-and-other-inorganic-fungicides-against-pear-scab-as-affected-by-rainfall-and-timing-application-2017"/>
    <n v="2017"/>
    <n v="1"/>
    <s v="Jamar L."/>
    <s v="CRA-W"/>
    <s v="jamar@cra.wallonie.be"/>
    <s v="CRA-W"/>
    <s v="Song J., Fauche F., Choi J., Lateur M."/>
    <m/>
    <s v="Poiriers"/>
    <s v="CRA-W"/>
    <s v="http://link.springer.com/article/10.1007/s41348-017-0085-9"/>
  </r>
  <r>
    <n v="466"/>
    <x v="2"/>
    <x v="165"/>
    <s v="culture, protection des cultures"/>
    <s v="Effet de la gestion des litières de feuilles en automne sur le développement de la tavelure du pommier en verger biologique"/>
    <m/>
    <m/>
    <s v="Actes de colloques"/>
    <s v="https://www.cra.wallonie.be/fr/effet-de-la-gestion-des-litieres-de-feuilles-en-automne-sur-le-developpement-de-la-tavelure-du-pommier-en-verger-biologique-2011"/>
    <n v="2011"/>
    <n v="1"/>
    <s v="Jamar L."/>
    <s v="CRA-W"/>
    <s v="jamar@cra.wallonie.be"/>
    <s v="CRA-W"/>
    <s v="Oste S., Tournant L., Wateau K., Lateur M. "/>
    <m/>
    <s v="Pommiers"/>
    <s v="CRA-W"/>
    <m/>
  </r>
  <r>
    <n v="467"/>
    <x v="12"/>
    <x v="57"/>
    <s v="gestion durable, technique agricole"/>
    <s v="Functional agrobiodiversity in apple and pear pest management in Belgium"/>
    <m/>
    <s v="Compare during two growing seasons, the type and abundance of beneficials in Belgium orchards under conventional and organic production systems applying different Functional AgroBiodiversity (FAB) techniques, collect the existing information about FAB and its management techniques to improve knowledge and practical experience between scientists, advisors and owners of the fruit orchard and co-design and establishment of innovative fruit-based agroforestry cropping systems, including the best registered FAB techniques"/>
    <s v="Actes de colloques"/>
    <s v="https://www.cra.wallonie.be/fr/functional-agrobiodiversity-in-apple-and-pear-pest-management-in-belgium-2016"/>
    <n v="2016"/>
    <n v="1"/>
    <s v="Jamar L."/>
    <s v="CRA-W"/>
    <s v="l.jamar@cra.wallonie.be"/>
    <s v="CRA-W, The Rural Development Administration (RDA) of the Republic of Korea"/>
    <s v="Janghoon S., Lambert K., Pahaut B., Fauche F., Rondia A., Choi J., Lateur M. "/>
    <m/>
    <s v="Pommiers et Poiriers"/>
    <s v="CRA-W"/>
    <m/>
  </r>
  <r>
    <n v="468"/>
    <x v="8"/>
    <x v="13"/>
    <s v="protection des cultures, spectroscopie"/>
    <s v="Investigación y experimentaciones para optimizar la fecha de recolección y limitar las pérdidas de frutos después de la cosecha"/>
    <m/>
    <s v="Evaluation des méthodes de conservation des fruits dans le module 'Janny MT' en atmosphère contrôlée, l'évaluation de l'efficacité des traitements de protection à base de substances d'origine naturelle appliquées en plantation et la recherche de méthodes innovantes et non destructives par spectroscopie NIR permettant d'optimiser la date de collecte "/>
    <s v="Articles"/>
    <s v="https://www.cra.wallonie.be/fr/investigacion-y-experimentaciones-para-optimizar-la-fecha-de-recoleccion-y-limitar-las-perdidas-de-frutos-despues-de-la-cosecha-2019"/>
    <n v="2019"/>
    <n v="1"/>
    <s v="Jamar L."/>
    <s v="CRA-W"/>
    <s v="l.jamar@cra.wallonie.be"/>
    <s v="CRA-W"/>
    <s v="Pissard A., Baeten V., Lateur M."/>
    <m/>
    <s v="Fruits à pépins"/>
    <s v="CRA-W"/>
    <m/>
  </r>
  <r>
    <n v="469"/>
    <x v="4"/>
    <x v="55"/>
    <s v="biocontrôle, protection des cultures"/>
    <s v="La protection phytosanitaire en arboriculture – focus tavelure."/>
    <m/>
    <m/>
    <s v="Articles"/>
    <s v="https://www.cra.wallonie.be/fr/la-protection-phytosanitaire-en-arboriculture-focus-tavelure-2017"/>
    <n v="2017"/>
    <n v="1"/>
    <s v="Jamar L."/>
    <s v="CRA-W"/>
    <s v="l.jamar@cra.wallonie.be"/>
    <s v="CRA-W"/>
    <s v="-"/>
    <m/>
    <m/>
    <s v="CRA-W"/>
    <m/>
  </r>
  <r>
    <n v="470"/>
    <x v="1"/>
    <x v="1"/>
    <s v="culture, gestion agricole"/>
    <s v="Le Centre wallon de recherches agronomiques entame des recherches en maraîchage bio"/>
    <m/>
    <m/>
    <s v="Articles"/>
    <s v="https://www.cra.wallonie.be/fr/le-centre-wallon-de-recherches-agronomiques-entame-des-recherches-en-maraichage-bio-2016"/>
    <n v="2016"/>
    <n v="1"/>
    <s v="Jamar L."/>
    <s v="CRA-W"/>
    <s v="jamar@cra.wallonie.be"/>
    <s v="CRA-W"/>
    <s v="Rondia A., Reyser J., Godden B., Van Damme J."/>
    <m/>
    <m/>
    <s v="CRA-W"/>
    <m/>
  </r>
  <r>
    <n v="471"/>
    <x v="1"/>
    <x v="129"/>
    <s v="gestion des ressources, gestion durable, lutte biologique"/>
    <s v="Les principales clès du verger bio transfrontalier – Pommes et poires, une approche globale"/>
    <m/>
    <m/>
    <s v="Livres / Manuels"/>
    <s v="https://www.cra.wallonie.be/fr/les-principales-cles-du-verger-bio-transfrontalier-pommes-et-poires-une-approche-globale-2014"/>
    <n v="2014"/>
    <n v="1"/>
    <s v="Jamar L."/>
    <s v="CRA-W"/>
    <s v="jamar@cra.wallonie.be"/>
    <s v="CRA-W"/>
    <s v="Lateur M., Tournant L., Leleu Wateau K., Dewaegeneire P., Oste S., Montignies E., Thiran B., Fitoussi J., Delebecq A."/>
    <m/>
    <s v="Pommiers et Poiriers"/>
    <s v="CRA-W"/>
    <m/>
  </r>
  <r>
    <n v="472"/>
    <x v="1"/>
    <x v="55"/>
    <s v="bioagresseur, protection des cultures"/>
    <s v="L'extrait d'écorce d'orange comme produit de protection des plantes"/>
    <m/>
    <s v="Evaluer l'efficacité des produit de protection contre des maladies et ravageurs de fruits et de légumes"/>
    <s v="Actes de colloques"/>
    <s v="https://www.cra.wallonie.be/fr/lextrait-decorce-dorange-comme-produit-de-protection-des-plantes-2010"/>
    <n v="2010"/>
    <n v="1"/>
    <s v="Jamar L."/>
    <s v="CRA-W"/>
    <s v="l.jamar@cra.wallonie.be"/>
    <s v="PRLRN, PLANETE légumes en Alsace, CRA-W, FREDON"/>
    <s v="Amiraux C., Grebert D., Oste S., Lateur M."/>
    <m/>
    <m/>
    <s v="CRA-W"/>
    <m/>
  </r>
  <r>
    <n v="473"/>
    <x v="6"/>
    <x v="1"/>
    <s v="culture, production agricole"/>
    <s v="Organic Appel Production: Conclusion of an eight year study in Belgium"/>
    <m/>
    <m/>
    <s v="Actes de colloques"/>
    <s v="https://www.cra.wallonie.be/fr/organic-appel-production-conclusion-of-an-eight-year-study-in-belgium-2011"/>
    <n v="2011"/>
    <n v="1"/>
    <s v="Jamar L."/>
    <s v="CRA-W"/>
    <s v="jamar@cra.wallonie.be"/>
    <s v="CRA-W"/>
    <s v="Oste S., Lateur M."/>
    <m/>
    <s v="Pommiers"/>
    <s v="CRA-W"/>
    <m/>
  </r>
  <r>
    <n v="474"/>
    <x v="1"/>
    <x v="129"/>
    <s v="gestion durable, production agricole"/>
    <s v="Maraîchage Bio"/>
    <m/>
    <s v="Développer la comparaison de systèmes de productions maraîchères biologiques"/>
    <s v="Projet"/>
    <s v="https://www.cra.wallonie.be/fr/plateforme-maraichage-bio"/>
    <n v="2018"/>
    <n v="12"/>
    <s v="Jamar L."/>
    <s v="CRA-W"/>
    <s v="l.jamar@cra.wallonie.be"/>
    <s v="CRA-W"/>
    <s v="-"/>
    <m/>
    <m/>
    <s v="CRA-W"/>
    <m/>
  </r>
  <r>
    <n v="475"/>
    <x v="2"/>
    <x v="64"/>
    <s v="protection des cultures, technique agricole"/>
    <s v="Pratiques alternatives aux produits phytosanitaires en arboriculture"/>
    <m/>
    <m/>
    <s v="Actes de colloques"/>
    <s v="https://www.cra.wallonie.be/fr/pratiques-alternatives-aux-produits-phytosanitaires-en-arboriculture-2015"/>
    <n v="2015"/>
    <n v="1"/>
    <s v="Jamar L."/>
    <s v="CRA-W"/>
    <s v="jamar@cra.wallonie.be"/>
    <s v="CRA-W"/>
    <s v="Lateur M. "/>
    <m/>
    <m/>
    <s v="CRA-W"/>
    <m/>
  </r>
  <r>
    <n v="476"/>
    <x v="18"/>
    <x v="28"/>
    <s v="culture, protection des cultures, résistance"/>
    <s v="Primary scab control using a ‘during-infection’ spray timing and the effect on fruit quality and yield in organic apple production"/>
    <m/>
    <s v="Contribuer à la réduction du cuivre dans la production de pommes biologiques en évaluant dans un premier temps l'efficacité relative de cinq fongicides inorganiques et cinq plantes naturelles extraits dans la lutte primaire contre la tavelure, puis évaluer sur le long terme l'efficacité de la stratégie de pulvérisation de &quot;l'infection durable&quot; en utilisant des quantités de fongicides"/>
    <s v="Articles"/>
    <s v="https://www.cra.wallonie.be/fr/primary-scab-control-using-a-during-infection-spray-timing-and-the-effect-on-fruit-quality-and-yield-in-organic-apple-production-2010"/>
    <n v="2010"/>
    <n v="1"/>
    <s v="Jamar L."/>
    <s v="CRA-W"/>
    <s v="l.jamar@cra.wallonie.be"/>
    <s v="CRA-W"/>
    <s v="Cavelier M., Lateur M. "/>
    <m/>
    <s v="Pommiers"/>
    <s v="CRA-W"/>
    <m/>
  </r>
  <r>
    <n v="477"/>
    <x v="18"/>
    <x v="11"/>
    <s v="lutte, pesticide, protection des cultures, résistance"/>
    <s v="Rainfastness of lime sulphur and other inorganic fungicides used for scab control in apple and pear production."/>
    <m/>
    <s v="Determine under controlled and field conditions, the rainfastness of new fungicide formulations available for organic apple and pear farming"/>
    <s v="Actes de colloques"/>
    <s v="https://www.cra.wallonie.be/fr/rainfastness-of-lime-sulphur-and-other-inorganic-fungicides-used-for-scab-control-in-apple-and-pear-production-23-28-2018"/>
    <n v="2018"/>
    <n v="1"/>
    <s v="Jamar L."/>
    <s v="CRA-W"/>
    <s v="l.jamar@cra.wallonie.be"/>
    <s v="CRA-W"/>
    <s v="Song J., Fauche F., Choi J., Lateur M. "/>
    <m/>
    <s v="Pommiers et Poiriers"/>
    <s v="CRA-W"/>
    <m/>
  </r>
  <r>
    <n v="478"/>
    <x v="2"/>
    <x v="2"/>
    <s v="analyse physico-chimique, bioagresseur, culture, protection des cultures, résistance"/>
    <s v="Recherche de méthode alternative de lutte contre la tavelure du pommier dans le cadre de la production biologique : trois années d'expérimentation au CRA-W"/>
    <m/>
    <s v="Experimenter un système de production qui interviente un grand nombre de paramètres afin de rechercher des innovations potentielles qui pourront se mettre en pratique"/>
    <s v="Articles"/>
    <s v="https://www.cra.wallonie.be/fr/recherche-de-methodes-alternatives-de-lutte-contre-la-tavelure-du-pommier-dans-le-cadre-de-la-production-biologique-trois-annees-dexperimentation-au-cra-w-2005"/>
    <n v="2005"/>
    <n v="1"/>
    <s v="Jamar L."/>
    <s v="CRA-W"/>
    <s v="jamar@cra.wallonie.be"/>
    <s v="CRA-W"/>
    <s v="Lateur M."/>
    <m/>
    <s v="Pommiers"/>
    <s v="CRA-W"/>
    <m/>
  </r>
  <r>
    <n v="479"/>
    <x v="2"/>
    <x v="166"/>
    <s v="protection des cultures, technique agricole"/>
    <s v="Recherche de méthode alternative de protection vis-à-vis des Gloeosporioses en productions fruitières biologiques."/>
    <m/>
    <m/>
    <s v="Actes de colloques"/>
    <s v="https://www.cra.wallonie.be/fr/recherche-de-methodes-alternatives-de-protection-vis-a-vis-des-gloeosporioses-en-productions-fruitieres-biologiques-2015"/>
    <n v="2015"/>
    <n v="1"/>
    <s v="Jamar L."/>
    <s v="CRA-W"/>
    <s v="jamar@cra.wallonie.be"/>
    <s v="CRA-W"/>
    <s v="Rondia A."/>
    <m/>
    <m/>
    <s v="CRA-W"/>
    <m/>
  </r>
  <r>
    <n v="480"/>
    <x v="2"/>
    <x v="166"/>
    <s v="protection des cultures, technique agricole"/>
    <s v="Recherche de méthode alternative de protection vis-a-vis des Gloesporioses en productions fruitières biologiques. Suivi de l'impact d'une formulation à base d'argiles calcinées et d'un activateur de dépenses naturelle sur les gloeosporioses"/>
    <m/>
    <m/>
    <s v="Articles"/>
    <s v="https://www.cra.wallonie.be/fr/recherche-de-methodes-alternatives-de-protection-vis-a-vis-des-gloesporioses-en-productions-fruitieres-biologiques-suivi-de-limpact-dune-formulation-a-base-dargiles-calcinees-et-dun-activateur-de-depenses-naturelle-sur-les-gloeosporioses-2015"/>
    <n v="2015"/>
    <n v="1"/>
    <s v="Jamar L."/>
    <s v="CRA-W"/>
    <s v="jamar@cra.wallonie.be"/>
    <s v="CRA-W"/>
    <s v="Rondia A."/>
    <m/>
    <m/>
    <s v="CRA-W"/>
    <m/>
  </r>
  <r>
    <n v="481"/>
    <x v="6"/>
    <x v="88"/>
    <s v="bioagresseur, réduction"/>
    <s v="Réduction de l’inoculum tavelure : journée de démonstration à Gembloux"/>
    <m/>
    <m/>
    <s v="Articles"/>
    <s v="https://www.cra.wallonie.be/fr/reduction-de-linoculum-tavelure-journee-de-demonstration-a-gembloux-2010"/>
    <n v="2010"/>
    <n v="1"/>
    <s v="Jamar L."/>
    <s v="CRA-W"/>
    <s v="l.jamar@cra.wallonie.be"/>
    <s v="CRA-W"/>
    <s v="Lateur M., Tournant L. "/>
    <m/>
    <m/>
    <s v="CRA-W"/>
    <m/>
  </r>
  <r>
    <n v="482"/>
    <x v="18"/>
    <x v="55"/>
    <s v="culture, pesticide, réduction"/>
    <s v="Réduction du cuivre – Focus pomme de terre et arboriculture fruitière"/>
    <m/>
    <m/>
    <s v="Articles"/>
    <s v="https://www.cra.wallonie.be/fr/reduction-du-cuivre-focus-pomme-de-terre-et-arboriculture-fruitiere-2014"/>
    <n v="2014"/>
    <n v="1"/>
    <s v="Jamar L."/>
    <s v="CRA-W"/>
    <s v="jamar@cra.wallonie.be"/>
    <s v="CRA-W"/>
    <s v="Bataille C., César V."/>
    <m/>
    <s v="Pomme de terre et Arbre fruitier"/>
    <s v="CRA-W"/>
    <m/>
  </r>
  <r>
    <n v="483"/>
    <x v="2"/>
    <x v="8"/>
    <s v="analyse physico-chimique, bioagresseur, protection des cultures, résistance"/>
    <s v="Research on alternative methods of control of spot on apple for organic production: three years of experimentation in Cra-W"/>
    <m/>
    <s v="Discusse of different methods for the control apple spot in Belgium. "/>
    <s v="Articles"/>
    <s v="https://www.cra.wallonie.be/fr/research-on-alternative-methods-of-control-of-spot-on-apple-for-organic-production-three-years-of-experimentation-in-cra-w-2005"/>
    <n v="2005"/>
    <n v="1"/>
    <s v="Jamar L."/>
    <s v="CRA-W"/>
    <s v="jamar@cra.wallonie.be"/>
    <s v="CRA-W"/>
    <s v="Lateur M."/>
    <m/>
    <s v="Pommiers"/>
    <s v="CRA-W"/>
    <m/>
  </r>
  <r>
    <n v="484"/>
    <x v="18"/>
    <x v="99"/>
    <s v="pesticide, protection des cultures, résistance, sélection variétale"/>
    <s v="Scab control in organic apple production: conclusions of an eight year study in temperate weather conditions"/>
    <m/>
    <s v="Identifier un moyen innovant de réduire l'utilisation de fongicides, et en particulier de fongicides à base de cuivre, pour lutter contre la tavelure du pommier (V. inaequalis) en production biologique.  "/>
    <s v="Actes de colloques"/>
    <s v="https://www.cra.wallonie.be/fr/scab-control-in-organic-apple-production-conclusions-of-an-eight-year-study-in-temperate-weather-conditions-2012"/>
    <n v="2012"/>
    <n v="1"/>
    <s v="Jamar L."/>
    <s v="CRA-W"/>
    <s v="jamar@cra.wallonie.be"/>
    <s v="CRA-W"/>
    <s v="Oste S., Lateur M. "/>
    <m/>
    <s v="Pommiers"/>
    <s v="CRA-W"/>
    <m/>
  </r>
  <r>
    <n v="485"/>
    <x v="0"/>
    <x v="167"/>
    <s v="culture, production agricole"/>
    <s v="Soil chemical and biological properties in conventional and organic orchards"/>
    <m/>
    <m/>
    <s v="Actes de colloques"/>
    <s v="https://www.cra.wallonie.be/fr/soil-chemical-and-biological-properties-in-conventional-and-organic-orchards-2008"/>
    <n v="2008"/>
    <n v="1"/>
    <s v="Jamar L."/>
    <s v="CRA-W"/>
    <s v="jamar@cra.wallonie.be"/>
    <s v="CRA-W"/>
    <s v="Aubinet M., Culot M., Magein H., Lateur M."/>
    <m/>
    <m/>
    <s v="CRA-W"/>
    <m/>
  </r>
  <r>
    <n v="486"/>
    <x v="0"/>
    <x v="168"/>
    <s v="analyse biologique, croissance des plantes, gestion des sols, indicateur, production agricole"/>
    <s v="Soil microbial activity and earthworm abundance in orchards under conventional and organic growth management systems."/>
    <m/>
    <s v="Evaluer les effets de 5 années de systèmes de production fruitière conventionnels et biologiques sur plusieurs propriétés biologiques du sol. "/>
    <s v="Actes de colloques"/>
    <s v="https://www.cra.wallonie.be/fr/soil-microbial-activity-and-earthworm-abundance-in-orchards-under-conventional-and-organic-growth-management-systems-2008"/>
    <n v="2008"/>
    <n v="1"/>
    <s v="Jamar L."/>
    <s v="CRA-W"/>
    <s v="jamar@cra.wallonie.be"/>
    <s v="CRA-W"/>
    <s v="Aubinet M., Fievez T., Magein H., Lateur M."/>
    <m/>
    <m/>
    <s v="CRA-W"/>
    <m/>
  </r>
  <r>
    <n v="487"/>
    <x v="23"/>
    <x v="169"/>
    <s v="analyse biologique, biocontrôle, protection des cultures, résistance, toxicité"/>
    <s v="Stop-spray strategy using a new formulation of potassium bicarbonate, silicon and sulphur compounds for primary scab control in organic apple production"/>
    <m/>
    <s v="Réduire la quantité de fongicide appliquée dans le verger"/>
    <s v="Articles"/>
    <s v="https://www.cra.wallonie.be/fr/stop-spray-strategy-using-a-new-formulation-of-potassium-bicarbonate-silicon-and-sulphur-compounds-for-primary-scab-control-in-organic-apple-production-2007"/>
    <n v="2007"/>
    <n v="1"/>
    <s v="Jamar L."/>
    <s v="CRA-W"/>
    <s v="jamar@cra.wallonie.be"/>
    <s v="CRA-W"/>
    <s v="Lefrancq B., Fassotte C., Lateur M."/>
    <m/>
    <s v="Pommiers"/>
    <s v="CRA-W"/>
    <m/>
  </r>
  <r>
    <n v="488"/>
    <x v="18"/>
    <x v="170"/>
    <s v="culture, protection des cultures, réduction"/>
    <s v="Strategies to reduce copper use in organic apple production"/>
    <m/>
    <s v="reduce copper use"/>
    <s v="Articles"/>
    <s v="https://www.cra.wallonie.be/fr/strategies-to-reduce-copper-use-in-organic-apple-production-2006"/>
    <n v="2006"/>
    <n v="1"/>
    <s v="Jamar L."/>
    <s v="CRA-W"/>
    <s v="jamar@cra.wallonie.be"/>
    <s v="CRA-W"/>
    <s v="Lateur M."/>
    <m/>
    <s v="Pommiers et Poiriers"/>
    <s v="CRA-W"/>
    <m/>
  </r>
  <r>
    <n v="489"/>
    <x v="23"/>
    <x v="155"/>
    <s v="biocontrôle, cultivar, culture"/>
    <s v="Strategies to reduce copper use in organic apple production, ISHS."/>
    <m/>
    <s v=" Des stratégies de lutte contre la tavelure du pommier (venturia inaequalis)"/>
    <s v="Articles"/>
    <s v="https://www.cra.wallonie.be/fr/strategies-to-reduce-copper-use-in-organic-apple-production-ishs-2007"/>
    <n v="2007"/>
    <n v="1"/>
    <s v="Jamar L."/>
    <s v="CRA-W"/>
    <s v="jamar@cra.wallonie.be"/>
    <s v="CRA-W"/>
    <s v="-"/>
    <m/>
    <m/>
    <s v="CRA-W"/>
    <m/>
  </r>
  <r>
    <n v="490"/>
    <x v="2"/>
    <x v="171"/>
    <s v="culture, protection des cultures"/>
    <s v="Tavelure : mieux raisonner sa protection"/>
    <m/>
    <s v="maitriser la tavelure et diminuer l'usage de produits de protection"/>
    <s v="Articles"/>
    <s v="https://www.cra.wallonie.be/fr/tavelure-mieux-raisonner-sa-protection-2012"/>
    <n v="2012"/>
    <n v="1"/>
    <s v="Jamar L."/>
    <s v="CRA-W"/>
    <s v="jamar@cra.wallonie.be"/>
    <s v="CRA-W"/>
    <s v="Lateur M., Oste S. "/>
    <m/>
    <m/>
    <s v="CRA-W"/>
    <m/>
  </r>
  <r>
    <n v="491"/>
    <x v="2"/>
    <x v="161"/>
    <s v="biopesticide, pesticide, technique agricole"/>
    <s v="Vers le verger faibles intrants ? CR visites de vergers en Suisses"/>
    <m/>
    <s v="Etudier les possibilités et les limites d'une production de fruits sans pesticide"/>
    <s v="Articles"/>
    <s v="https://www.cra.wallonie.be/fr/vers-le-verger-faibles-intrants-cr-visites-de-vergers-en-suisses-2012"/>
    <n v="2012"/>
    <n v="1"/>
    <s v="Jamar L."/>
    <s v="CRA-W"/>
    <s v="jamar@cra.wallonie.be"/>
    <s v="CRA-W"/>
    <s v="Lateur M., Tournant L. "/>
    <m/>
    <s v="Verger"/>
    <s v="CRA-W"/>
    <m/>
  </r>
  <r>
    <n v="492"/>
    <x v="9"/>
    <x v="8"/>
    <s v="bioagresseur, biocontrôle, pesticide"/>
    <s v="A large field trial to assess the short-term and long-term effects of several 4 insecticides used to control the pollen beetle on parastic hymenoptera in oilseed rape"/>
    <m/>
    <s v="Evaluer les effets de plusieurs insecticides utilisés pour lutter contre le coléoptère du pollen sur les hyménoptères parasites dans le colza"/>
    <s v="Actes de colloques"/>
    <s v="https://www.cra.wallonie.be/fr/a-large-field-trial-to-assess-the-short-term-and-long-term-effects-of-several-4-insecticides-used-to-control-the-pollen-beetle-on-parastic-hymenoptera-in-oilseed-rape-2017"/>
    <n v="2017"/>
    <n v="1"/>
    <s v="Jansen J. P."/>
    <s v="CRA-W"/>
    <m/>
    <s v="CRA-W"/>
    <s v="San Martin G."/>
    <m/>
    <s v="Brassica napus L."/>
    <s v="CRA-W"/>
    <m/>
  </r>
  <r>
    <n v="493"/>
    <x v="18"/>
    <x v="11"/>
    <s v="bioinformatique, pesticide, résistance"/>
    <s v="Le puceron, Myzus persicae : monitoring de la résistance aux insecticides en Wallonie, des résultats préliminaires interpellants"/>
    <m/>
    <s v="Monitoring"/>
    <s v="Articles"/>
    <s v="https://www.cra.wallonie.be/fr/le-puceron-myzus-persicae-monitoring-de-la-resistance-aux-insecticides-en-wallonie-des-resultats-preliminaires-interpellants-2019"/>
    <n v="2019"/>
    <n v="1"/>
    <s v="Jansen J. P."/>
    <s v="CRA-W"/>
    <m/>
    <s v="CRA-W"/>
    <s v="Mingeot D."/>
    <m/>
    <m/>
    <s v="CRA-W"/>
    <m/>
  </r>
  <r>
    <n v="494"/>
    <x v="14"/>
    <x v="129"/>
    <s v="culture, contrôle des ravageurs"/>
    <s v="Les altises américaines de la pomme de terre, enseignement de deux années de recherches"/>
    <m/>
    <m/>
    <s v="Articles"/>
    <s v="https://www.cra.wallonie.be/fr/les-altises-americaines-de-la-pomme-de-terre-enseignement-de-deux-annees-de-recherches-2017"/>
    <n v="2017"/>
    <n v="1"/>
    <s v="Jansen J. P."/>
    <s v="CRA-W"/>
    <m/>
    <s v="CRA-W"/>
    <s v="Chavalle S."/>
    <m/>
    <s v="Pomme de terre"/>
    <s v="CRA-W"/>
    <m/>
  </r>
  <r>
    <n v="495"/>
    <x v="18"/>
    <x v="11"/>
    <s v="pesticide, technique agricole"/>
    <s v="Liste de Sélectivité des pesticide vis-à-vis des insectes utiles en pomme de terre"/>
    <m/>
    <m/>
    <s v="Articles"/>
    <s v="https://www.cra.wallonie.be/fr/liste-de-selectivite-des-pesticide-vis-a-vis-des-insectes-utiles-en-pomme-de-terre-2017"/>
    <n v="2017"/>
    <n v="1"/>
    <s v="Jansen J. P."/>
    <s v="CRA-W"/>
    <m/>
    <s v="CRA-W"/>
    <s v="-"/>
    <m/>
    <s v="Pomme de terre"/>
    <s v="CRA-W"/>
    <m/>
  </r>
  <r>
    <n v="496"/>
    <x v="18"/>
    <x v="11"/>
    <s v="gestion agricole, protection des cultures"/>
    <s v="Liste de sélectivité des produits de protection des plantes à l'égard des arthropodes utiles en culture de pommes de terre"/>
    <m/>
    <m/>
    <s v="Articles"/>
    <s v="https://www.cra.wallonie.be/fr/liste-de-selectivite-des-produits-de-protection-des-plantes-a-legard-des-arthropodes-utiles-en-culture-de-pommes-de-terre-2016"/>
    <n v="2016"/>
    <n v="1"/>
    <s v="Jansen J. P."/>
    <s v="CRA-W"/>
    <m/>
    <s v="CRA-W"/>
    <s v="-"/>
    <m/>
    <s v="Pomme de terre"/>
    <s v="CRA-W"/>
    <m/>
  </r>
  <r>
    <n v="497"/>
    <x v="4"/>
    <x v="101"/>
    <s v="bioagresseur, pesticide, protection des cultures"/>
    <s v="Protection insecticide des colzas : Maintenir les parasites des mélighètes"/>
    <m/>
    <m/>
    <s v="Articles"/>
    <s v="https://www.cra.wallonie.be/fr/protection-insecticide-des-colzas-maintenir-les-parasites-des-melighetes-2015"/>
    <n v="2015"/>
    <n v="1"/>
    <s v="Jansen J. P."/>
    <s v="CRA-W"/>
    <m/>
    <s v="CRA-W"/>
    <s v="-"/>
    <m/>
    <s v="Brassica napus L."/>
    <s v="CRA-W"/>
    <m/>
  </r>
  <r>
    <n v="498"/>
    <x v="14"/>
    <x v="51"/>
    <s v="contrôle des ravageurs, protection des cultures"/>
    <s v="Pucerons sur pommes de terre : 20 années d'étude en Wallonie"/>
    <m/>
    <m/>
    <s v="Articles"/>
    <s v="https://www.cra.wallonie.be/fr/pucerons-sur-pommes-de-terre-20-annees-detude-en-wallonie-2016"/>
    <n v="2016"/>
    <n v="1"/>
    <s v="Jansen J. P."/>
    <s v="CRA-W"/>
    <m/>
    <s v="CRA-W"/>
    <s v="-"/>
    <m/>
    <s v="Pomme de terre"/>
    <s v="CRA-W"/>
    <m/>
  </r>
  <r>
    <n v="499"/>
    <x v="13"/>
    <x v="129"/>
    <s v="bioinformatique, ressource en eau"/>
    <s v="SMART AQUAPONICS"/>
    <s v="SMART AQUAPONICS"/>
    <s v="Développement d'outils de gestion intelligents pour des systèmes aquaponiques adaptés aux profesionnels, aux collectivités urbaines et à la formation"/>
    <s v="Projet"/>
    <s v="https://www.interreg-fwvl.eu/fr/smart-aquaponics"/>
    <n v="2018"/>
    <n v="3"/>
    <s v="Jijakli H."/>
    <s v="Université de Liège"/>
    <s v="Mh.jijakli@ulg.ac.be"/>
    <s v="Vigo Universal, Atelier de Bossimé, Groupe One, Weenat, HOWEST, PCG Oost Vlaanderen vzm, Yncrea - france, AQUIMER, VITO, Odisee, AQUA4C, Pole Légumes Région Nord, Institut Polytechnique UniLaSalle"/>
    <m/>
    <s v="CE - FEDER - INTERREG - FWVL"/>
    <m/>
    <s v="EU"/>
    <m/>
  </r>
  <r>
    <n v="500"/>
    <x v="3"/>
    <x v="90"/>
    <s v="écoagriculture, gestion durable, suivi environnemental"/>
    <s v="AGRO ECO URBS"/>
    <s v="AGRO ECO URBS"/>
    <s v="plate-forme de compétences intégrées dans le domaine du développement et de la valorisation des agro-éco-systèmes urbains en zones tempérées et tropicales qui vise à adopter une approche multi scalaire"/>
    <s v="Projet - Application web / smartphone"/>
    <s v="http://www.agroecourbs.be/"/>
    <m/>
    <m/>
    <s v="Jijakli H."/>
    <s v="Université de Liège"/>
    <s v="Mh.jijakli@ulg.ac.be"/>
    <s v="ArgenCo - Université de Liège, Gembloux Agro Bio-Tech - Université de Liège, HEC - SmartCity Institute"/>
    <s v="Mahy G., Shady A., Bogaert J., Colinet G., Cornelis J. T., Crutzen N., Dufrene M., Garre S., Lebeau F., Monty A., Vermeulen C."/>
    <m/>
    <m/>
    <s v="Agriculture wallonie"/>
    <m/>
  </r>
  <r>
    <n v="501"/>
    <x v="2"/>
    <x v="172"/>
    <s v="agrochimie, biopesticide, gestion durable, pesticide, protection des cultures"/>
    <s v="HE-herbicide-fongicide"/>
    <s v="HE-herbicide-fongicide"/>
    <s v="Développement de bioherbicides et de biofongicides à base d'huile essentielle"/>
    <s v="Projet - Thèses / Mémoires"/>
    <s v="https://matheo.uliege.be/handle/2268.2/7538"/>
    <m/>
    <m/>
    <s v="Jijakli H."/>
    <s v="Université de Liège"/>
    <s v="Mh.jijakli@ulg.ac.be"/>
    <s v="Gembloux Agro Bio-Tech - Université de Liège"/>
    <m/>
    <m/>
    <m/>
    <s v="Agriculture wallonie"/>
    <m/>
  </r>
  <r>
    <n v="502"/>
    <x v="3"/>
    <x v="16"/>
    <s v="gestion des ressources, gestion durable, technique agricole"/>
    <s v="WASABI : plateforme WAllonne de Systèmes innovants en Agriculture et BIodiversité urbaine"/>
    <s v="WASABI"/>
    <s v="plateforme d'enseignement et de recherche en agriculture urbaine et biodiversité urbaine et péri-urbaine"/>
    <s v="Projet - Application web / smartphone"/>
    <s v="https://www.gembloux.uliege.be/cms/c_5038552/fr/gembloux-wasabi"/>
    <n v="2019"/>
    <m/>
    <s v="Joly A."/>
    <s v="C-RAU - Gembloux Agro Bio-Tech - Université de Liège"/>
    <s v="aj@aurorejoly.be"/>
    <s v="C-RAU - Gembloux Agro Bio-Tech - Université de Liège"/>
    <s v="Jijakli H."/>
    <s v="Wallonie, CE"/>
    <m/>
    <s v="Université de Liège"/>
    <m/>
  </r>
  <r>
    <n v="503"/>
    <x v="2"/>
    <x v="101"/>
    <s v="biopesticide, pesticide, production agricole, réduction"/>
    <s v="Produire des fruits et légumes, sans aucune pulvérisation de produits phytopharmaceutiques"/>
    <s v="ZERO-PH(F)YTO F&amp;L(G) ZÉRO PHYTO"/>
    <s v="Identifier, valider et transmettre des clés pratiques pour pouvoir produire des fruits et légumes sans aucune pulvérisation de produits phytopharmaceutiques"/>
    <s v="Projet"/>
    <s v="https://www.interreg-fwvl.eu/fr/zero-phfyto-flg"/>
    <n v="2019"/>
    <n v="3"/>
    <s v="Jorion A."/>
    <s v="CRA-W"/>
    <s v="a.jorion@cra.wallonie.be"/>
    <s v="BHDF, FREDON Nord Pas-de-Calais, Inagro, Unité EDISAN-Université Picardie Jules Verne - france, Provinciaal Proefcentrum voor de Groenteteelt Oost-Vlaanderen, FREDON Hauts-de - france, CRA-W, Bio en Hauts-de - france, PCG"/>
    <s v="Lateur M."/>
    <s v="CE - FEDER - INTERREG - FWVL, Provincie Oost Vlaanderen "/>
    <m/>
    <s v="EU"/>
    <m/>
  </r>
  <r>
    <n v="504"/>
    <x v="0"/>
    <x v="173"/>
    <s v="gestion des déchets, gestion des sols, pollution chimique"/>
    <s v="PLASTI-SOLS"/>
    <s v="PLASTI-SOLS"/>
    <s v="Développer des méthodes simples de séparations des microplastiques dans les solides."/>
    <s v="Projet"/>
    <s v="https://www.issep.be/wp-content/uploads/Fiche-projet-Plastisol.pdf"/>
    <n v="2019"/>
    <n v="1"/>
    <s v="Joris A."/>
    <s v="ISSeP"/>
    <s v="a.joris@issep.be"/>
    <s v="Cellule de Chimie Minérale, ISSeP"/>
    <m/>
    <s v="Fonds Moerman"/>
    <m/>
    <s v="ISSep"/>
    <m/>
  </r>
  <r>
    <n v="505"/>
    <x v="7"/>
    <x v="57"/>
    <s v="analyse physico-chimique, stress abiotique"/>
    <s v="Diagonal two-dimensional electrophoresis (D-2DE): a new approach to study the effect of osmotic stress induced by polyethylene glycol in durum wheat (Triticum durum Desf.)"/>
    <m/>
    <m/>
    <s v="Articles"/>
    <s v="https://www.cra.wallonie.be/fr/diagonal-two-dimensional-electrophoresis-d-2de-a-new-approach-to-study-the-effect-of-osmotic-stress-induced-by-polyethylene-glycol-in-durum-wheat-triticum-durum-desf-2016"/>
    <n v="2016"/>
    <n v="1"/>
    <s v="Kacem S."/>
    <s v="CRA-W"/>
    <m/>
    <s v="CRA-W"/>
    <s v="Mauro S., Muhovski Y., Delporte F., Renaut J., Djekoun A., Watillon B."/>
    <m/>
    <m/>
    <s v="CRA-W"/>
    <m/>
  </r>
  <r>
    <n v="506"/>
    <x v="7"/>
    <x v="57"/>
    <s v="agrochimie, protection des cultures, stress abiotique"/>
    <s v="In vitro screening of durum wheat against water-stress mediated through polyethylene glycol"/>
    <m/>
    <s v="Evaluate three durum wheat (Triticum durum Desf.) genotypes response to water stress at callus induction and plant regeneration levels"/>
    <s v="Articles"/>
    <s v="https://www.cra.wallonie.be/fr/in-vitro-screening-of-durum-wheat-against-water-stress-mediated-through-polyethylene-glycol-2017"/>
    <n v="2017"/>
    <n v="1"/>
    <s v="Kacem S."/>
    <s v="CRA-W"/>
    <m/>
    <s v="CRA-W"/>
    <s v="Delporte F., Muhovski Y., Djekoun A., Watillon B."/>
    <m/>
    <s v="Céréales"/>
    <s v="CRA-W"/>
    <s v="http://dx.doi.org/10.1016/j.jgeb.2017.04.004"/>
  </r>
  <r>
    <n v="507"/>
    <x v="21"/>
    <x v="56"/>
    <s v="pollution chimique, santé humaine, suivi environnemental"/>
    <s v="CARIBOUH"/>
    <s v="CARIBOUH"/>
    <s v="Dresser le diagnostic de l’impact sur la santé humaine et sur l’environnement de certains polluants émergents potentiellement présents dans les boues de STEP wallonnes utilisées comme amendement de sols agricoles."/>
    <s v="Projet"/>
    <s v="https://www.issep.be/wp-content/uploads/Projet-Caribouh.pdf"/>
    <n v="2017"/>
    <n v="3"/>
    <s v="Kech C."/>
    <s v="ISSeP"/>
    <s v="c.kech@issep.be"/>
    <s v="Cellule de Chimie Organique, Cellule Ecotoxicologie, Cellule Environnement et Santé"/>
    <m/>
    <s v="Fonds Moerman"/>
    <m/>
    <s v="ISSep"/>
    <m/>
  </r>
  <r>
    <n v="508"/>
    <x v="13"/>
    <x v="124"/>
    <s v="gestion agricole, valorisation"/>
    <s v="Production de Biodiesel à partir de Boues de STEP"/>
    <s v="BioBos"/>
    <s v="la réduction du volume des boues avec valorisation du résidu et la production de biodiesel."/>
    <s v="Projet"/>
    <s v="https://www.issep.be/biobos/"/>
    <m/>
    <m/>
    <s v="Kech C."/>
    <s v="ISSeP"/>
    <s v="c.kech@issep.be"/>
    <s v="ISSeP, CRA-W"/>
    <m/>
    <m/>
    <m/>
    <s v="ISSep"/>
    <m/>
  </r>
  <r>
    <n v="509"/>
    <x v="9"/>
    <x v="110"/>
    <s v="auxiliaire des cultures, pollution chimique"/>
    <s v="Vers une stratégie nationale belge en faveur despollinisateur 2021-2030"/>
    <m/>
    <s v="réduire la mortalité des abeilles domestiques, inverser le déclin des pollinisateur en général, suivre et analyser les changements constatés au niveau de la répartition et du nombre de pollinisateur à travers le pays."/>
    <s v="Projet"/>
    <s v="https://www.health.belgium.be/sites/default/files/uploads/fields/fpshealth_theme_file/projet_de_strategie_nationale_belge_en_faveur_des_pollinisateur_2021-2030_3.pdf"/>
    <n v="2021"/>
    <n v="9"/>
    <s v="Kempenaer S."/>
    <s v="SPF"/>
    <s v="salima.kempenaer@health.fgov.be"/>
    <m/>
    <m/>
    <m/>
    <m/>
    <s v="SPF"/>
    <m/>
  </r>
  <r>
    <n v="510"/>
    <x v="16"/>
    <x v="51"/>
    <s v="gestion durable, ressource naturelle"/>
    <s v="La gestion patrimoniale des forêts anciennes de Wallonie - 2018"/>
    <m/>
    <s v="Transmettre aux générations futures, ces biens hérités de générations de forestiers."/>
    <s v="Articles"/>
    <s v="https://www.cra.wallonie.be/fr/la-gestion-patrimoniale-des-forets-anciennes-de-wallonie-2018"/>
    <n v="2018"/>
    <n v="1"/>
    <s v="Kervyn T."/>
    <s v="CRA-W"/>
    <m/>
    <s v="CRA-W"/>
    <s v="Scohy J. P., Marchal D., Collette O., Hardy B., Delahaye L., Wibail L., Jacquemin F., Dufrêne M., Claessens H."/>
    <m/>
    <m/>
    <s v="CRA-W"/>
    <m/>
  </r>
  <r>
    <n v="511"/>
    <x v="16"/>
    <x v="51"/>
    <s v="gestion durable, ressource naturelle"/>
    <s v="La gestion patrimoniale des forêts anciennes de Wallonie (Belgique) - 2017"/>
    <m/>
    <m/>
    <s v="Articles"/>
    <s v="https://www.cra.wallonie.be/fr/la-gestion-patrimoniale-des-forets-anciennes-de-wallonie-belgique-2017"/>
    <n v="2017"/>
    <n v="1"/>
    <s v="Kervyn T."/>
    <s v="CRA-W"/>
    <m/>
    <s v="CRA-W"/>
    <s v="Scohy J. P., Collette O., Hardy B., Delahaye F., Wibail L., Jacquemin F., Dufrêne M., Claessens H."/>
    <m/>
    <m/>
    <s v="CRA-W"/>
    <m/>
  </r>
  <r>
    <n v="512"/>
    <x v="15"/>
    <x v="174"/>
    <s v="gestion des ressources, pollution chimique, ressource en eau, territoire transfrontalier"/>
    <s v="Développement d'une approche intégrée pour le diagnostic de la qualité des eaux de la Meuse"/>
    <s v="DIADeM"/>
    <s v="identifier et mesurer les perturbations dues aux rejets des stations d’épuration –STEPs- (notamment des résidus médicamenteux) sur les organismes aquatiques du milieu récepteur."/>
    <s v="Projet"/>
    <s v="https://www.interregdiadem.eu/"/>
    <n v="2017"/>
    <n v="3"/>
    <s v="Kestemont P."/>
    <s v="Université de Namur"/>
    <s v="patrick.kestemont@unamur.be "/>
    <s v="Université de Namur, Université de Reims, Université de Liège, Irstea, INERIS, La Société Wallonne des Eaux, CER Groupe, EPAMA EPTB Meuse, SPGE, ACCUSTICA, Agence de l'Eau - Rhine-Meuse, Contrat de rivière Haute-Meuse asbl, crsa, Ardenne Metropole"/>
    <s v="Geffard A., Courcy M., Delaunay C., Gernez E., Fufza A.,Batoulle S., Beaudouin R., De Laender F. "/>
    <s v="CE - FEDER, Wallonie - SPW - DGARNE"/>
    <m/>
    <s v="Université de Namur"/>
    <m/>
  </r>
  <r>
    <n v="513"/>
    <x v="10"/>
    <x v="13"/>
    <s v="bioinformatique, gestion durable"/>
    <s v="Key challenges and priorities for modelling European grasslands under climate change"/>
    <m/>
    <m/>
    <s v="Articles"/>
    <s v="https://www.cra.wallonie.be/fr/key-challenges-and-priorities-for-modelling-european-grasslands-under-climate-change-2016"/>
    <n v="2016"/>
    <n v="1"/>
    <s v="Kipling R. P."/>
    <s v="CRA-W"/>
    <m/>
    <s v="CRA-W"/>
    <s v="Virkajarvi P., Breitsameter L., Curnel Y., De Swaef T., Gustavsson A. M., Hennart S., Hoglind M., Jarvenranta K., Minet J., Nendel C., Persson T., Picon-Cochard C., Rolinski S., Sandars D. L., Scollan N. D., Sebek L., Seddaiu G., Topp C. F. E."/>
    <m/>
    <m/>
    <s v="CRA-W"/>
    <m/>
  </r>
  <r>
    <n v="514"/>
    <x v="8"/>
    <x v="85"/>
    <s v="culture, biocontrôle"/>
    <s v="Vade Mecum : la culture de luzerne"/>
    <m/>
    <m/>
    <s v="Articles"/>
    <s v="http://www.fourragesmieux.be/Documents_telechargeables/vademecum_luzerne.pdf"/>
    <n v="2014"/>
    <n v="1"/>
    <s v="Knoden D."/>
    <s v="Fourrages Mieux asbl"/>
    <s v="info@fourragesmieux.be"/>
    <s v="Fourrages Mieux"/>
    <s v="Crémer S."/>
    <s v="Wallonie - SPW"/>
    <s v="Medicago sativa"/>
    <s v="Fourragesmieux"/>
    <m/>
  </r>
  <r>
    <n v="515"/>
    <x v="2"/>
    <x v="175"/>
    <s v="gestion des ressources, sélection variétale"/>
    <s v="Variétés recommandées pour prairies de fauche et paturees en 2020"/>
    <m/>
    <m/>
    <s v="Articles"/>
    <s v="http://www.fourragesmieux.be/Documents_telechargeables/Liste_des_varietes_recommandees_2020.pdf"/>
    <n v="2020"/>
    <n v="1"/>
    <s v="Knoden D."/>
    <s v="Fourrages Mieux asbl"/>
    <s v="info@fourragesmieux.be"/>
    <s v="Agra-Ost asbl, Université Catholique de Louvain, Centre de Michamps asbl, CRA-W, CPL Végémar"/>
    <s v="Glesner N., Meniger G., Ghislain B., Farinelle A."/>
    <s v="Wallonie - SPW, Province de Luxembourg"/>
    <s v="Fourage"/>
    <s v="Fourragesmieux"/>
    <m/>
  </r>
  <r>
    <n v="516"/>
    <x v="19"/>
    <x v="85"/>
    <s v="agrochimie, culture, sélection variétale, technique agricole"/>
    <s v="Le management de la betterave fourragère : enquête en ferme"/>
    <m/>
    <m/>
    <s v="Rapports"/>
    <s v="http://www.fourragesmieux.be/Documents_telechargeables/10_02_04_Management_betteraves.pdf"/>
    <n v="2010"/>
    <n v="1"/>
    <s v="Knoden D."/>
    <s v="Fourrages Mieux asbl"/>
    <s v="knoden@fourragesmieux.be"/>
    <s v="Fourrages Mieux, SPW, DER"/>
    <m/>
    <m/>
    <s v="Betterave"/>
    <s v="Fourragesmieux"/>
    <m/>
  </r>
  <r>
    <n v="517"/>
    <x v="1"/>
    <x v="176"/>
    <s v="biocontrôle, biopesticide, protection des cultures"/>
    <s v="Nouvelles Stratégies De Production Et De Formulation De biopesticide Faiblement Toxiques - Projet SMARTBIOCONTROL"/>
    <s v="BioProd"/>
    <s v="Nouvelles stratégies de production et de formulation de biopesticide faiblement toxiques"/>
    <s v="Projet"/>
    <s v="http://www.smartbiocontrol.eu/fr/projet-bioprod/"/>
    <n v="2016"/>
    <n v="4"/>
    <s v="Krier F."/>
    <s v="Université de Lille"/>
    <s v="francois.krier@univ-lille.fr"/>
    <s v="Université de Lille, Eurasanté, Université Catholique de Louvain, Université de Gent, Materia Nova, Gembloux Agro Bio-Tech - Université de Liège, Lipofabrik, ISA - Yncréa Hauts-de - france"/>
    <s v="Declerq S., Calonne M., Spanoghe P., Desprez S., Jacques P., Delecroix A., Degraeve C., Comont E."/>
    <s v="CE - FEDER - INTERREG - FWVL, Wallonie, Province de West-vlaanderen, Province de Flandre Oriental, Région Hauts-de-France, Grand Est"/>
    <m/>
    <s v="EU"/>
    <m/>
  </r>
  <r>
    <n v="518"/>
    <x v="6"/>
    <x v="90"/>
    <s v="gestion agricole, technique agricole"/>
    <s v="Agronomie des couverts végétaux: retour d'expériences et visite des parcelles d'essais dans le contexte des grandes cultures biologiques"/>
    <m/>
    <m/>
    <s v="Actes de colloques"/>
    <s v="https://www.cra.wallonie.be/fr/agronomie-des-couverts-vegetaux-retour-dexperiences-et-visite-des-parcelles-dessais-dans-le-contexte-des-grandes-cultures-biologiques-2016"/>
    <n v="2016"/>
    <n v="1"/>
    <s v="Labreuche J."/>
    <s v="CRA-W"/>
    <m/>
    <s v="CRA-W"/>
    <s v="Merchier M., Lecat A., Cosperec Y., Salito G., Menu P., Cartrysse C., Legrand J., Piqueray J., Khalidi M., Foucart G., Hooft J. F., De Toffoli M., Herremans S., Jamar L., Guillaume M., Abras M., Rabier F., Jamar D."/>
    <m/>
    <m/>
    <s v="CRA-W"/>
    <m/>
  </r>
  <r>
    <n v="519"/>
    <x v="5"/>
    <x v="13"/>
    <s v="pesticide, technique agricole"/>
    <s v="Optimisation de la méthode d’évaluation de la résistance au lavage de moustiquaires traitées avec des insecticides"/>
    <m/>
    <m/>
    <s v="Thèses / Mémoires"/>
    <s v="https://www.cra.wallonie.be/en/optimisation-de-la-methode-devaluation-de-la-resistance-au-lavage-de-moustiquaires-traitees-avec-des-insecticides-2015"/>
    <n v="2015"/>
    <n v="1"/>
    <s v="Lagasse De Locht D."/>
    <s v="CRA-W"/>
    <m/>
    <s v="CRA-W"/>
    <s v="Mabon N., Pigeon O."/>
    <m/>
    <m/>
    <s v="CRA-W"/>
    <m/>
  </r>
  <r>
    <n v="520"/>
    <x v="0"/>
    <x v="34"/>
    <s v="gestion des sols, gestion durable, sécurité alimentaire"/>
    <s v="∑OMMIT"/>
    <s v="∑OMMIT"/>
    <s v="Gestion durable de la matière organique du sol pour atténuer les compromis entre le piégeage du carbone et les pertes d'oxyde nitreux, de méthane et de nitrate"/>
    <s v="Projet"/>
    <s v="https://ejpsoil.eu/research-projects/ommit/"/>
    <n v="2021"/>
    <n v="3"/>
    <s v="Lagomarsino A."/>
    <s v="CRA-W"/>
    <s v="alessandra.lagomarsino@crea.gov.it"/>
    <s v="CREA - It, INRAE - Fr, ILVO, LUKE - Fi, NIBIO - NO, IUNG - Institut national de recherche - Pl, ULBF - Si, BOKU - At, AGES - At, ISPRA - It, AIS - Si, UM.FKBV - Si, CSIC - Es"/>
    <s v="Diaz-Pinés E., Bastida F., Moreno J. L., Keuper F., Maenhout P., Valkama E., O'Toole A., Syp A., Mihelic R., Sanden T., Vitullo M., Vrscaj B., Stajnko D."/>
    <s v="CE - Horizon 2020"/>
    <m/>
    <s v="EU"/>
    <m/>
  </r>
  <r>
    <n v="521"/>
    <x v="4"/>
    <x v="45"/>
    <s v="lutte, pesticide, protection des cultures"/>
    <s v="A call for stakeholders to boost integrated pest management in Europe : a vision based on the three-year European research area network"/>
    <s v=" the three-year European research area network"/>
    <s v="Renforcer la lutte intégrée contre les ravageurs en Europe"/>
    <s v="Projet - Articles"/>
    <s v="https://www.cra.wallonie.be/fr/a-call-for-stakeholders-to-boost-integrated-pest-management-in-europe-a-vision-based-on-the-three-year-european-research-area-network-project-2018"/>
    <n v="2018"/>
    <n v="1"/>
    <s v="Lamicchane J. R."/>
    <s v="CRA-W"/>
    <m/>
    <s v="CRA-W"/>
    <s v="Akbas B., Andreasen C. B., Arendse W., Bluemel S., Dachbrodt-Saaydeh S., Fuchs A., Jansen J. P., Kiss J., Kudsk P., Malet J. C., Masci A., De la Peña A., Willener A. S. T., Messéan A."/>
    <m/>
    <m/>
    <s v="CRA-W"/>
    <m/>
  </r>
  <r>
    <n v="522"/>
    <x v="4"/>
    <x v="64"/>
    <s v="contrôle des ravageurs, lutte biologique, protection des cultures"/>
    <s v="Identifying obstacles and ranking common biological control research priorities for Europe to manage most economically important pests in arable, vegetable and perennial crops."/>
    <m/>
    <m/>
    <s v="Articles"/>
    <s v="https://www.cra.wallonie.be/fr/identifying-obstacles-and-ranking-common-biological-control-research-priorities-for-europe-to-manage-most-economically-important-pests-in-arable-vegetable-and-perennial-crops-2017"/>
    <n v="2017"/>
    <n v="1"/>
    <s v="Lamicchane J. R."/>
    <s v="CRA-W"/>
    <m/>
    <s v="CRA-W"/>
    <s v="Bischoff-Schaefer M., Bluemel S., Dachbrodt-Saaydeh S., Dreux L., Jansen J. P., Kiss J., Köhl J., Kudsk P., Malausa T., Messéan A., Nicot P. C., Ricci P., Thibierge J., Villeneuve F."/>
    <m/>
    <m/>
    <s v="CRA-W"/>
    <m/>
  </r>
  <r>
    <n v="523"/>
    <x v="1"/>
    <x v="177"/>
    <s v="biocontrôle, gestion durable, lutte biologique, protection des cultures"/>
    <s v="Production de métabolites secondaires à haute valeur ajoutée par l’intermédiaire de racines transformées"/>
    <s v="BioRoots"/>
    <s v="soutenir les producteurs biologiques dans une approche raisonné des ravageurs et des maladies prioritaires à travers une approche participative et dans le respect des principes de l’agriculture biologique."/>
    <s v="Projet"/>
    <s v="https://www.ccbt.be/?q=node/474"/>
    <n v="2015"/>
    <n v="2"/>
    <s v="Landuyt C."/>
    <s v="CCBT"/>
    <s v="carmen.landuyt@ccbt.be"/>
    <s v="CCBT, PCG, Inagro, PPK, Pcfruit"/>
    <s v="Desoignies  N."/>
    <m/>
    <m/>
    <s v="Agriculture wallonie"/>
    <m/>
  </r>
  <r>
    <n v="524"/>
    <x v="7"/>
    <x v="178"/>
    <s v="bioinformatique, culture expérimentale, territoire transfrontalier"/>
    <s v="SYTRANSPOM"/>
    <s v="SYTRANSPOM"/>
    <s v="La création d’une plateforme de collaboration transfrontalière afin de centraliser des informations existantes et de l’enrichir de données nouvelles issues des expérimentations de terrain, des résultats expérimentaux de laboratoire et de données provenant de l’agriculture de précision"/>
    <s v="Projet"/>
    <s v="https://www.interreg-fwvl.eu/fr/sytranspom"/>
    <n v="2018"/>
    <n v="4"/>
    <s v="Lanterbecq D."/>
    <s v="Carah asbl"/>
    <m/>
    <s v="Inagro, ARVALIS-Institut du végétal - Fr, Interprovinciaal proefcentrum voor de aardappelteelt-PCA, HEPH-Condorcet catégorie agronimique, Chambre Agriculture Nord Pas de Calais"/>
    <m/>
    <s v="CE - FEDER - INTERREG - FWVL"/>
    <s v="Pomme de terre"/>
    <s v="EU"/>
    <m/>
  </r>
  <r>
    <n v="525"/>
    <x v="12"/>
    <x v="13"/>
    <s v="gestion durable, ressource naturelle"/>
    <s v="Inventaire de la faune et de la flore présentes dans les cimetières portant le label &quot;Cimetière Nature&quot;"/>
    <m/>
    <s v="Réaliser un inventaire floristique et faunistique des cimetières nature de Wallonie pour évaluer la biodiversité en présence"/>
    <s v="Projet - Thèses / Mémoires"/>
    <s v="https://www.adalia.be/actualites/articles/offre-de-stage-sujet-de-tfe"/>
    <n v="2019"/>
    <m/>
    <s v="Larrinage-Balseiro C."/>
    <s v="Adalia asbl"/>
    <s v="celia@adalia.be"/>
    <s v="Adalia asbl"/>
    <m/>
    <m/>
    <m/>
    <s v="Adalia"/>
    <m/>
  </r>
  <r>
    <n v="526"/>
    <x v="6"/>
    <x v="179"/>
    <s v="protection des cultures, résistance, ressource génétique"/>
    <s v="Comment créer une nouvelle variété fruitière ? La « Ducasse » fruit d’une sélection 100 % bio - BIO2020"/>
    <m/>
    <s v=" Créer des nouvelles variétés qui répondent à une demande du secteur"/>
    <s v="Projet"/>
    <s v="https://www.cra.wallonie.be/fr/la-recherche-en-agriculture-biologique-au-cra-w"/>
    <n v="2015"/>
    <n v="5"/>
    <s v="Lateur M."/>
    <s v="CRA-W"/>
    <s v="m.lateur@cra.wallonie.be"/>
    <s v="CRA-W, CtRAb"/>
    <s v="Rondia A., Donis T."/>
    <s v="CE - Horizon 2020"/>
    <s v="Pommiers"/>
    <s v="CRA-W"/>
    <m/>
  </r>
  <r>
    <n v="527"/>
    <x v="4"/>
    <x v="13"/>
    <s v="contrôle des ravageurs, production agricole"/>
    <s v="Vers des productions adaptées contre les ravageurs"/>
    <s v="Interreg Zéro-Phyto Fruits &amp; Légumes"/>
    <s v="Création de différents outils de partage de références et d’expériences"/>
    <s v="Projet"/>
    <s v="https://www.cra.wallonie.be/fr/la-recherche-en-agriculture-biologique-au-cra-w"/>
    <n v="2015"/>
    <n v="5"/>
    <s v="Lateur M."/>
    <s v="CRA-W"/>
    <s v="m.lateur@cra.wallonie.be"/>
    <s v="CRA-W"/>
    <s v="Jorion A."/>
    <s v="CE - Horizon 2020, CE - FEDER - INTERREG - FWVL"/>
    <m/>
    <s v="CRA-W"/>
    <m/>
  </r>
  <r>
    <n v="528"/>
    <x v="6"/>
    <x v="68"/>
    <s v="protection des cultures, sélection variétale"/>
    <s v="VarBIOHort"/>
    <s v="VarBIOHort"/>
    <s v="Recherche participative et expérimentation des espèces, variétés et systèmes agroforestiers horticoles mieux adaptés aux productions biologiques."/>
    <s v="Projet"/>
    <s v="http://www.collegedesproducteurs.be/site/images/Rapports/CDP_fiche-descriptive_actions-rech-et-encadrement.pdf"/>
    <m/>
    <m/>
    <s v="Lateur M."/>
    <s v="CRA-W"/>
    <s v="m.lateur@cra.wallonie.be"/>
    <s v="CRA-W"/>
    <m/>
    <m/>
    <m/>
    <s v="Agriculture wallonie"/>
    <m/>
  </r>
  <r>
    <n v="529"/>
    <x v="1"/>
    <x v="180"/>
    <s v="contrôle des ravageurs, lutte, protection des cultures, résistance"/>
    <s v="PROTECBIOHort"/>
    <s v="PROTECBIOHort"/>
    <s v="Recherche de méthode alternative de protection des plantes et du contrôle des adventices des cultures horticoles biologiques"/>
    <s v="Projet"/>
    <s v="http://www.collegedesproducteurs.be/site/images/Rapports/CDP_fiche-descriptive_actions-rech-et-encadrement.pdf"/>
    <m/>
    <m/>
    <s v="Lateur M."/>
    <s v="CRA-W"/>
    <s v="m.lateur@cra.wallonie.be"/>
    <s v="CRA-W"/>
    <m/>
    <m/>
    <m/>
    <s v="Agriculture wallonie"/>
    <m/>
  </r>
  <r>
    <n v="530"/>
    <x v="13"/>
    <x v="181"/>
    <s v="cultivar, écoagriculture, gestion agricole, ressource génétique, sélection variétale, suivi environnemental"/>
    <s v="Sauvegarde et valorisation du patrimoine fruitier indigène"/>
    <s v="PATFRUITWAL"/>
    <m/>
    <s v="Projet"/>
    <s v="https://centredemichamps.be/wp-content/uploads/2019/03/resume-projet-pommiers-sauvages-2012-2015.pdf"/>
    <n v="2012"/>
    <n v="3"/>
    <s v="Lateur M."/>
    <s v="CRA-W"/>
    <s v="m.lateur@cra.wallonie.be"/>
    <s v="CRA-W,SPW - DAEA, Université Catholique de Louvain, Centre de Michamps"/>
    <m/>
    <m/>
    <m/>
    <s v="Agriculture wallonie"/>
    <m/>
  </r>
  <r>
    <n v="531"/>
    <x v="6"/>
    <x v="182"/>
    <s v="culture expérimentale, résistance, sélection variétale, valorisation"/>
    <s v="AM VAR"/>
    <s v="AM VAR"/>
    <s v="Amélioration et valorisation des variétés cultivées répondant aux attentes des filières"/>
    <s v="Projet"/>
    <s v="https://filagri.be/wp-content/uploads/sites/2/2019/10/CdP_Plan-de-developpement_2018_cereales_alimentaires_juillet2019.pdf"/>
    <m/>
    <m/>
    <s v="Lateur M."/>
    <s v="CRA-W"/>
    <s v="m.lateur@cra.wallonie.be"/>
    <s v="CRA-W, SPW - DAEA, Université Catholique de Louvain, Gembloux Agro Bio-Tech - Université de Liège"/>
    <m/>
    <m/>
    <m/>
    <s v="Agriculture wallonie"/>
    <m/>
  </r>
  <r>
    <n v="532"/>
    <x v="6"/>
    <x v="1"/>
    <s v="culture, gestion agricole, protection des cultures, résistance, sélection variétale"/>
    <s v="Bienvenue à &quot;Ducasse&quot;"/>
    <m/>
    <s v="Valorisation dynamique des anciennes variétés wallonnes utilisées comme parents du fait de leurs caractères de tolérances aux maladies, de robustesse, de qualités gustatives et nutritionnelles"/>
    <s v="Articles"/>
    <s v="https://www.cra.wallonie.be/fr/bienvenue-a-ducasse"/>
    <n v="2020"/>
    <n v="1"/>
    <s v="Lateur M."/>
    <s v="CRA-W"/>
    <s v="m.lateur@cra.wallonie.be"/>
    <s v="CRA-W"/>
    <s v="-"/>
    <m/>
    <m/>
    <s v="CRA-W"/>
    <m/>
  </r>
  <r>
    <n v="533"/>
    <x v="6"/>
    <x v="1"/>
    <s v="résistance"/>
    <s v="Création et expérimentation de variétés de pommes adaptées à l'agriculture biologique"/>
    <m/>
    <m/>
    <s v="Actes de colloques"/>
    <s v="https://www.cra.wallonie.be/fr/creation-et-experimentation-de-varietes-de-pommes-adaptees-a-lagriculture-biologique-2009"/>
    <n v="2009"/>
    <n v="1"/>
    <s v="Lateur M."/>
    <s v="CRA-W"/>
    <s v="m.lateur@cra.wallonie.be"/>
    <s v="CRA-W"/>
    <s v="Pissard A., Bastiaanse H., Donis T., Jamar L. "/>
    <m/>
    <s v="Pommiers"/>
    <s v="CRA-W"/>
    <m/>
  </r>
  <r>
    <n v="534"/>
    <x v="1"/>
    <x v="183"/>
    <s v="culture, protection des cultures"/>
    <s v="Développement d'une protection phytosanitaire optimale en verger de pommiers conduits selon le mode de production biologique"/>
    <m/>
    <m/>
    <s v="Actes de colloques"/>
    <s v="https://www.cra.wallonie.be/fr/developpement-dune-protection-phytosanitaire-optimale-en-verger-de-pommiers-conduits-selon-le-mode-de-production-biologique-2005"/>
    <n v="2005"/>
    <n v="1"/>
    <s v="Lateur M."/>
    <s v="CRA-W"/>
    <s v="m.lateur@cra.wallonie.be"/>
    <s v="CRA-W"/>
    <s v="Jamar L. "/>
    <m/>
    <s v="Pommiers"/>
    <s v="CRA-W"/>
    <m/>
  </r>
  <r>
    <n v="535"/>
    <x v="2"/>
    <x v="21"/>
    <s v="culture, protection des cultures, résistance, ressource génétique"/>
    <s v="ECPGR Working Group on Malus &amp; Pyrus Genetic Resources : a unique opportunity for European collaborations."/>
    <m/>
    <m/>
    <s v="Actes de colloques"/>
    <s v="https://www.cra.wallonie.be/fr/ecpgr-working-group-on-malus-pyrus-genetic-resources-a-unique-opportunity-for-european-collaborations-2007"/>
    <n v="2007"/>
    <n v="1"/>
    <s v="Lateur M."/>
    <s v="CRA-W"/>
    <s v="m.lateur@cra.wallonie.be"/>
    <s v="CRA-W"/>
    <s v="Gelvonauskis B., Oger R., Antofie A., Ellen E., Kellerhals M., Dapena E., Mader S., Hanke V., Hjalmarsson I., Ikase L., Blazek J., Kullaj E., Laurens F., Maggioni L."/>
    <m/>
    <m/>
    <s v="CRA-W"/>
    <m/>
  </r>
  <r>
    <n v="536"/>
    <x v="2"/>
    <x v="21"/>
    <s v="culture, protection des cultures, résistance, ressource génétique"/>
    <s v="Etude de la biodiversité du pommier en Belgique. Opportunités pour la conservation et l'utilisation durable de ressource génétique."/>
    <m/>
    <m/>
    <s v="Actes de colloques"/>
    <s v="https://www.cra.wallonie.be/fr/etude-de-la-biodiversite-du-pommier-en-belgique-opportunites-pour-la-conservation-et-lutilisation-durable-de-ressources-genetiques-2007"/>
    <n v="2007"/>
    <n v="1"/>
    <s v="Lateur M."/>
    <s v="CRA-W"/>
    <s v="m.lateur@cra.wallonie.be"/>
    <s v="CRA-W"/>
    <s v="Coart E., Jacques D., Keulemans J., Vander Mijnsbrugge K., Lemaire S., Antofie A., Vanwynsberghe L., Watillon B., Royen L., Roldan Ruiz I."/>
    <m/>
    <s v="Pommiers"/>
    <s v="CRA-W"/>
    <m/>
  </r>
  <r>
    <n v="537"/>
    <x v="2"/>
    <x v="21"/>
    <s v="culture, ressource génétique"/>
    <s v="EU/INTERREG trans-border project between France and Belgium on the conservation, evaluation and valorization of Malus and Pyrus genetic resources."/>
    <s v="EU/INTERREG trans-border"/>
    <m/>
    <s v="Projet - Actes de colloques"/>
    <s v="https://www.cra.wallonie.be/fr/euinterreg-trans-border-project-between-france-and-belgium-on-the-conservation-evaluation-and-valorization-of-malus-and-pyrus-genetic-resources-2006"/>
    <n v="2006"/>
    <n v="1"/>
    <s v="Lateur M."/>
    <s v="CRA-W"/>
    <s v="m.lateur@cra.wallonie.be"/>
    <s v="CRA-W"/>
    <s v="Rondia A., Lascostes M., Stievenard R."/>
    <m/>
    <s v="Pommiers et Poiriers"/>
    <s v="CRA-W"/>
    <m/>
  </r>
  <r>
    <n v="538"/>
    <x v="2"/>
    <x v="21"/>
    <s v="culture, protection des cultures, résistance, ressource génétique"/>
    <s v="Evaluation and use of pear genetic resources in an interregional cooperative breeding programme focused on disease resistance &amp; fruit quality."/>
    <m/>
    <m/>
    <s v="Actes de colloques"/>
    <s v="https://www.cra.wallonie.be/fr/evaluation-and-use-of-pear-genetic-resources-in-an-interregional-cooperative-breeding-programme-focused-on-disease-resistance-fruit-quality-2007"/>
    <n v="2007"/>
    <n v="1"/>
    <s v="Lateur M."/>
    <s v="CRA-W"/>
    <s v="m.lateur@cra.wallonie.be"/>
    <s v="CRA-W"/>
    <s v="Stievenard R., Rondia A., Lascostes M."/>
    <m/>
    <s v="Poiriers"/>
    <s v="CRA-W"/>
    <m/>
  </r>
  <r>
    <n v="539"/>
    <x v="2"/>
    <x v="21"/>
    <s v="culture, protection des cultures, résistance, ressource génétique, sélection variétale"/>
    <s v="Evaluation of fruit tree genetic resources as sources of polygenic scab resistance in an apple breeding programme"/>
    <m/>
    <s v="Improve the durability of the Vf scab resistance"/>
    <s v="Articles"/>
    <s v="https://www.cra.wallonie.be/fr/evaluation-of-fruit-tree-genetic-resources-as-sources-of-polygenic-scab-resistance-in-an-apple-breeding-programme-1999"/>
    <n v="1999"/>
    <n v="1"/>
    <s v="Lateur M."/>
    <s v="CRA-W"/>
    <s v="m.lateur@cra.wallonie.be"/>
    <s v="CRA-W"/>
    <s v="Wagemans C., Populer C."/>
    <m/>
    <s v="Pommiers"/>
    <s v="CRA-W"/>
    <m/>
  </r>
  <r>
    <n v="540"/>
    <x v="2"/>
    <x v="21"/>
    <s v="culture, protection des cultures, résistance, ressource génétique"/>
    <s v="Example of an apple breeding programme aimed at quantitative disease resistance based on the utilization of Belgian genetic resouces : Current status 2006. Cost Action 864."/>
    <m/>
    <m/>
    <s v="Articles"/>
    <s v="https://www.cra.wallonie.be/fr/example-of-an-apple-breeding-programme-aimed-at-quantitative-disease-resistance-based-on-the-utilization-of-belgian-geetic-resouces-current-status-2006-cost-action-864-2006"/>
    <n v="2006"/>
    <n v="1"/>
    <s v="Lateur M."/>
    <s v="CRA-W"/>
    <s v="m.lateur@cra.wallonie.be"/>
    <s v="CRA-W"/>
    <s v="Doucet D."/>
    <m/>
    <s v="Pommiers"/>
    <s v="CRA-W"/>
    <m/>
  </r>
  <r>
    <n v="541"/>
    <x v="2"/>
    <x v="21"/>
    <s v="culture, protection des cultures, résistance"/>
    <s v="Exploitation de la résistance systémique induite dans la lutte contre les maladies du pommier"/>
    <m/>
    <m/>
    <s v="Actes de colloques"/>
    <s v="https://www.cra.wallonie.be/fr/exploitation-de-la-resistance-systemique-induite-dans-la-lutte-contre-les-maladies-du-pommier-2005"/>
    <n v="2005"/>
    <n v="1"/>
    <s v="Lateur M."/>
    <s v="CRA-W"/>
    <s v="m.lateur@cra.wallonie.be"/>
    <s v="CRA-W"/>
    <s v="Lefrancq B."/>
    <m/>
    <s v="Pommiers"/>
    <s v="CRA-W"/>
    <m/>
  </r>
  <r>
    <n v="542"/>
    <x v="2"/>
    <x v="21"/>
    <s v="cultivar, culture, protection des cultures, résistance, ressource génétique"/>
    <s v="Fruit tree genetic resources and integrated fruit production"/>
    <m/>
    <s v="identify potentially useful material through specific pathways of evaluation"/>
    <s v="Articles"/>
    <s v="https://www.cra.wallonie.be/fr/fruit-tree-genetic-resources-and-integrated-fruit-production-2000"/>
    <n v="2000"/>
    <n v="1"/>
    <s v="Lateur M."/>
    <s v="CRA-W"/>
    <s v="m.lateur@cra.wallonie.be"/>
    <s v="CRA-W"/>
    <s v="-"/>
    <m/>
    <s v="Pommiers"/>
    <s v="CRA-W"/>
    <m/>
  </r>
  <r>
    <n v="543"/>
    <x v="13"/>
    <x v="55"/>
    <s v="culture, ressource génétique"/>
    <s v="Gestion de la biodiversité de variétés de poires : patrimoine historique, culturel, scientifique et économique - Etat des lieux et lancement d'un programme d'amélioration transfrontalier"/>
    <m/>
    <m/>
    <s v="Actes de colloques"/>
    <s v="https://www.cra.wallonie.be/fr/gestion-de-la-biodiversite-de-varietes-de-poires-patrimoine-historique-culturel-scientifique-et-economique-etat-des-lieux-et-lancement-dun-programme-damelioration-transfrontalier-2005"/>
    <n v="2005"/>
    <n v="1"/>
    <s v="Lateur M."/>
    <s v="CRA-W"/>
    <s v="m.lateur@cra.wallonie.be"/>
    <s v="CRA-W"/>
    <s v="Villette I., Rondia A., Stievenard R., Lascostes M."/>
    <m/>
    <s v="Poiriers"/>
    <s v="CRA-W"/>
    <m/>
  </r>
  <r>
    <n v="544"/>
    <x v="2"/>
    <x v="21"/>
    <s v="culture, production agricole, ressource génétique"/>
    <s v="Gestion européenne des collections de ressource génétique fruitières"/>
    <m/>
    <m/>
    <s v="Articles"/>
    <s v="https://www.cra.wallonie.be/fr/gestion-europeenne-des-collections-de-ressources-genetiques-fruitieres-2009"/>
    <n v="2009"/>
    <n v="1"/>
    <s v="Lateur M."/>
    <s v="CRA-W"/>
    <s v="m.lateur@cra.wallonie.be"/>
    <s v="CRA-W"/>
    <s v="Magein H."/>
    <m/>
    <m/>
    <s v="CRA-W"/>
    <m/>
  </r>
  <r>
    <n v="545"/>
    <x v="2"/>
    <x v="184"/>
    <s v="production agricole, protection des cultures, ressource génétique, sélection variétale"/>
    <s v="Gestion et valorisation des collections de ressource génétique"/>
    <s v="GEVALRESGEN"/>
    <m/>
    <s v="Projet"/>
    <s v="https://www.cra.wallonie.be/fr/gevalresgen"/>
    <n v="2017"/>
    <m/>
    <s v="Lateur M."/>
    <s v="CRA-W"/>
    <s v="m.lateur@cra.wallonie.be"/>
    <s v="CRA-W, ILVO, Katholieke Universiteit Leuven, SPW - DAEA, Université Catholique de Louvain, Université Libre de Bruxelles, Université de Liège, Gembloux Agro Bio-Tech - Université de Liège"/>
    <s v="Mingeot D., Baeten V., Sinnaeve G., Chandelier A., Schmitz S., Lateur M., Decruyenaere V., Geerts P., Gofflot S."/>
    <m/>
    <m/>
    <s v="Agriculture wallonie"/>
    <m/>
  </r>
  <r>
    <n v="546"/>
    <x v="2"/>
    <x v="21"/>
    <s v="protection des cultures, résistance, sélection variétale"/>
    <s v="Influence of scab inoculum concentration in an apple breeding program focused on quantitative resistance"/>
    <m/>
    <s v="The objective is to create apple cultivar possessing durable disease resistance to scab (Venturia inaequalis), powdery mildew (Podosphaera leucotricha) and Nectria canker, combined with good fruit quality, high yield and long storage ability. "/>
    <s v="Articles"/>
    <s v="https://www.cra.wallonie.be/fr/influence-of-scab-inoculum-concentration-in-an-apple-breeding-program-focused-on-quantitative-resistance-2000"/>
    <n v="2000"/>
    <n v="1"/>
    <s v="Lateur M."/>
    <s v="CRA-W"/>
    <s v="m.lateur@cra.wallonie.be"/>
    <s v="CRA-W"/>
    <s v="Lefrancq B., Wagemans C."/>
    <m/>
    <s v="Pommiers"/>
    <s v="CRA-W"/>
    <m/>
  </r>
  <r>
    <n v="547"/>
    <x v="2"/>
    <x v="21"/>
    <s v="culture, sélection variétale"/>
    <s v="La certification de l'identité des variétés de fruits à pépins commercialisées en Belgique"/>
    <m/>
    <m/>
    <s v="Articles"/>
    <s v="https://www.cra.wallonie.be/fr/la-certification-de-lidentite-des-varietes-de-fruits-a-pepins-commercialisees-en-belgique-2004"/>
    <n v="2004"/>
    <n v="1"/>
    <s v="Lateur M."/>
    <s v="CRA-W"/>
    <s v="m.lateur@cra.wallonie.be"/>
    <s v="CRA-W"/>
    <s v="Magein H., Mingeot D."/>
    <m/>
    <s v="Fruits à pépins"/>
    <s v="CRA-W"/>
    <m/>
  </r>
  <r>
    <n v="548"/>
    <x v="13"/>
    <x v="11"/>
    <s v="pesticide, production agricole, ressource naturelle"/>
    <s v="L'agro-écosystème &lt;&gt;: mythe ou réalité?"/>
    <m/>
    <m/>
    <s v="Actes de colloques"/>
    <s v="https://www.cra.wallonie.be/fr/lagro-ecosysteme-mythe-ou-realite-2011"/>
    <n v="2011"/>
    <n v="1"/>
    <s v="Lateur M."/>
    <s v="CRA-W"/>
    <s v="m.lateur@cra.wallonie.be"/>
    <s v="CRA-W"/>
    <s v="Jamar L., Bellon S."/>
    <m/>
    <m/>
    <s v="CRA-W"/>
    <m/>
  </r>
  <r>
    <n v="549"/>
    <x v="2"/>
    <x v="21"/>
    <s v="culture, protection des cultures, résistance"/>
    <s v="La résistance aux maladies, clé de la culture du pommier en production intégrée et en agriculture biologique."/>
    <m/>
    <m/>
    <s v="Articles"/>
    <s v="https://www.cra.wallonie.be/fr/la-resistance-aux-maladies-cle-de-la-culture-du-pommier-en-production-integree-et-en-agriculture-biologique-2001"/>
    <n v="2001"/>
    <n v="1"/>
    <s v="Lateur M."/>
    <s v="CRA-W"/>
    <s v="m.lateur@cra.wallonie.be"/>
    <s v="CRA-W"/>
    <s v="Lefrancq B., Jamar L., Vilette I., Rondia A. "/>
    <m/>
    <s v="Pommiers"/>
    <s v="CRA-W"/>
    <m/>
  </r>
  <r>
    <n v="550"/>
    <x v="2"/>
    <x v="21"/>
    <s v="culture, protection des cultures, résistance"/>
    <s v="Les ressource génétique du pommier et leur évaluation pour la résistance aux maladies"/>
    <m/>
    <m/>
    <s v="Actes de colloques"/>
    <s v="https://www.cra.wallonie.be/fr/les-ressources-genetiques-du-pommier-et-leur-evaluation-pour-la-resistance-aux-maladies-2005"/>
    <n v="2005"/>
    <n v="1"/>
    <s v="Lateur M."/>
    <s v="CRA-W"/>
    <s v="m.lateur@cra.wallonie.be"/>
    <s v="CRA-W"/>
    <s v="-"/>
    <m/>
    <s v="Pommiers"/>
    <s v="CRA-W"/>
    <m/>
  </r>
  <r>
    <n v="551"/>
    <x v="2"/>
    <x v="21"/>
    <s v="protection des cultures, résistance"/>
    <s v="Natural compounds used as elicitors of systemic induced resistance offer new prospects to control pome fruit tree diseases"/>
    <m/>
    <s v="reduce pesticide negative side-effects on environment and human health. "/>
    <s v="Articles"/>
    <s v="https://www.cra.wallonie.be/fr/natural-compounds-used-as-elicitors-of-systemic-induced-resistance-offer-new-prospects-to-control-pome-fruit-tree-diseases-2002"/>
    <n v="2002"/>
    <n v="1"/>
    <s v="Lateur M."/>
    <s v="CRA-W"/>
    <s v="m.lateur@cra.wallonie.be"/>
    <s v="CRA-W"/>
    <s v="-"/>
    <m/>
    <s v="Arbre fruitier"/>
    <s v="CRA-W"/>
    <m/>
  </r>
  <r>
    <n v="552"/>
    <x v="6"/>
    <x v="21"/>
    <s v="gestion durable"/>
    <s v="Production de pommes de haute qualité et résistantes aux maladies dans le cadre d'une agriculture durable."/>
    <m/>
    <m/>
    <s v="Articles"/>
    <s v="https://www.cra.wallonie.be/fr/production-de-pommes-de-haute-qualite-et-resistantes-aux-maladies-dans-le-cadre-dune-agriculture-durable-2004"/>
    <n v="2004"/>
    <n v="1"/>
    <s v="Lateur M."/>
    <s v="CRA-W"/>
    <s v="m.lateur@cra.wallonie.be"/>
    <s v="CRA-W"/>
    <s v="Oger R., Antofie A."/>
    <m/>
    <s v="Pommiers"/>
    <s v="CRA-W"/>
    <m/>
  </r>
  <r>
    <n v="553"/>
    <x v="2"/>
    <x v="21"/>
    <s v="culture, protection des cultures"/>
    <s v="Quel avenir pour des anciennes variétés fruitières dans les vergers professionnels de demain?"/>
    <m/>
    <m/>
    <s v="Actes de colloques"/>
    <s v="https://www.cra.wallonie.be/fr/quel-avenir-pour-des-anciennes-varietes-fruitieres-dans-les-vergers-professionnels-de-demain-2006"/>
    <n v="2006"/>
    <n v="1"/>
    <s v="Lateur M."/>
    <s v="CRA-W"/>
    <s v="m.lateur@cra.wallonie.be"/>
    <s v="CRA-W"/>
    <s v="-"/>
    <m/>
    <m/>
    <s v="CRA-W"/>
    <m/>
  </r>
  <r>
    <n v="554"/>
    <x v="2"/>
    <x v="21"/>
    <s v="culture, ressource génétique"/>
    <s v="Report on new activities on Belgian Prunus Fruit Tree Genetic Resources"/>
    <m/>
    <m/>
    <s v="Actes de colloques"/>
    <s v="https://www.cra.wallonie.be/fr/report-on-new-activities-on-belgian-prunus-fruit-tree-genetic-resources-2005"/>
    <n v="2005"/>
    <n v="1"/>
    <s v="Lateur M."/>
    <s v="CRA-W"/>
    <s v="m.lateur@cra.wallonie.be"/>
    <s v="CRA-W"/>
    <s v="Villette I."/>
    <m/>
    <s v="Arbre fruitier prunus"/>
    <s v="CRA-W"/>
    <m/>
  </r>
  <r>
    <n v="555"/>
    <x v="2"/>
    <x v="185"/>
    <s v="cultivar, culture, culture expérimentale, production agricole"/>
    <s v="Research to increase the value of old fruit tree cultivar of our regions for use in the fruit processing sector"/>
    <m/>
    <s v="Augmenter la valeur commerciale des anciennes variétés de  pomiers pour la production de cidre, compote et autres produits boulangers "/>
    <s v="Articles"/>
    <s v="https://www.cra.wallonie.be/fr/research-to-increase-the-value-of-old-fruit-tree-cultivar-of-our-regions-for-use-in-the-fruit-processing-sector-1998"/>
    <n v="1998"/>
    <n v="1"/>
    <s v="Lateur M."/>
    <s v="CRA-W"/>
    <s v="m.lateur@cra.wallonie.be"/>
    <s v="CRA-W"/>
    <s v="Planchon V., Agneessens R., Hallet A."/>
    <m/>
    <s v="Arbre fruitier"/>
    <s v="CRA-W"/>
    <m/>
  </r>
  <r>
    <n v="556"/>
    <x v="4"/>
    <x v="70"/>
    <s v="bioagresseur, biocontrôle, culture, protection des cultures"/>
    <s v="Resurgence in Belgium of 'lead' disease of fruit trees"/>
    <m/>
    <m/>
    <s v="Articles"/>
    <s v="https://www.cra.wallonie.be/fr/resurgence-in-belgium-of-lead-disease-of-fruit-trees-2004"/>
    <n v="2004"/>
    <n v="1"/>
    <s v="Lateur M."/>
    <s v="CRA-W"/>
    <s v="m.lateur@cra.wallonie.be"/>
    <s v="CRA-W"/>
    <s v="Schmitz S., Etienne M., Zini J."/>
    <m/>
    <s v="Arbre fruitier"/>
    <s v="CRA-W"/>
    <m/>
  </r>
  <r>
    <n v="557"/>
    <x v="2"/>
    <x v="21"/>
    <s v="cultivar, culture, ressource génétique"/>
    <s v="RGF apple varieties distributed by the Gembloux Phytopathological Station"/>
    <m/>
    <s v="Evaluation de la susceptibilité de certains arbres fruitiers à différentes maladies"/>
    <s v="Articles"/>
    <s v="https://www.cra.wallonie.be/fr/rgf-apple-varieties-distributed-by-the-gembloux-phytopathological-station-1996"/>
    <n v="1996"/>
    <n v="1"/>
    <s v="Lateur M."/>
    <s v="CRA-W"/>
    <s v="m.lateur@cra.wallonie.be"/>
    <s v="CRA-W"/>
    <s v="Populer C. "/>
    <m/>
    <s v="Pommiers"/>
    <s v="CRA-W"/>
    <m/>
  </r>
  <r>
    <n v="558"/>
    <x v="2"/>
    <x v="21"/>
    <s v="bioagresseur, culture, protection des cultures, résistance, ressource génétique"/>
    <s v="Screening fruit tree genetic resources in Belgium for disease resistance and other desirable characters"/>
    <m/>
    <s v="Screening de variétés pour resistance "/>
    <s v="Articles"/>
    <s v="https://www.cra.wallonie.be/fr/screening-fruit-tree-genetic-resources-in-belgium-for-disease-resistance-and-other-desirable-characters-1994"/>
    <n v="1994"/>
    <n v="1"/>
    <s v="Lateur M."/>
    <s v="CRA-W"/>
    <s v="m.lateur@cra.wallonie.be"/>
    <s v="CRA-W"/>
    <s v="Populer C."/>
    <m/>
    <s v="Arbre fruitier"/>
    <s v="CRA-W"/>
    <m/>
  </r>
  <r>
    <n v="559"/>
    <x v="2"/>
    <x v="21"/>
    <s v="culture, ressource génétique"/>
    <s v="Stratégie nationale de gestion durable des collections de ressource génétique du pommier cultivé ( Malus domestica)."/>
    <m/>
    <m/>
    <s v="Actes de colloques"/>
    <s v="https://www.cra.wallonie.be/fr/strategie-nationale-de-gestion-durable-des-collections-de-ressources-genetiques-du-pommier-cultive-malus-domestica-2006"/>
    <n v="2006"/>
    <n v="1"/>
    <s v="Lateur M."/>
    <s v="CRA-W"/>
    <s v="m.lateur@cra.wallonie.be"/>
    <s v="CRA-W"/>
    <s v="-"/>
    <m/>
    <s v="Pommiers"/>
    <s v="CRA-W"/>
    <m/>
  </r>
  <r>
    <n v="560"/>
    <x v="2"/>
    <x v="21"/>
    <s v="culture, protection des cultures, ressource génétique"/>
    <s v="Strategies for sale conservation of Malus / Pyrus genetic resources"/>
    <m/>
    <m/>
    <s v="Actes de colloques"/>
    <s v="https://www.cra.wallonie.be/fr/strategies-for-sale-conservation-of-malus-pyrus-genetic-resources-2006"/>
    <n v="2006"/>
    <n v="1"/>
    <s v="Lateur M."/>
    <s v="CRA-W"/>
    <s v="m.lateur@cra.wallonie.be"/>
    <s v="CRA-W"/>
    <s v="-"/>
    <m/>
    <m/>
    <s v="CRA-W"/>
    <m/>
  </r>
  <r>
    <n v="561"/>
    <x v="12"/>
    <x v="13"/>
    <s v="culture, ressource génétique"/>
    <s v="Study of the Malus sylvestris diversity in Belgium."/>
    <m/>
    <m/>
    <s v="Actes de colloques"/>
    <s v="https://www.cra.wallonie.be/fr/study-of-the-malus-sylvestris-diversity-in-belgium-2006"/>
    <n v="2006"/>
    <n v="1"/>
    <s v="Lateur M."/>
    <s v="CRA-W"/>
    <s v="m.lateur@cra.wallonie.be"/>
    <s v="CRA-W"/>
    <s v="Coart E., Roldan-Ruiz I., Jacques D., Vand de Mijnburghe K., Keulemans W."/>
    <m/>
    <s v="Pommiers"/>
    <s v="CRA-W"/>
    <m/>
  </r>
  <r>
    <n v="562"/>
    <x v="2"/>
    <x v="21"/>
    <s v="culture, protection des cultures, résistance, sélection variétale"/>
    <s v="The resistance to diseases, key to apple culture in integrated production and biological agriculture"/>
    <m/>
    <m/>
    <s v="Articles"/>
    <s v="https://www.cra.wallonie.be/fr/the-resistance-to-diseases-key-to-apple-culture-in-integrated-production-and-biological-agriculture-2001"/>
    <n v="2001"/>
    <n v="1"/>
    <s v="Lateur M."/>
    <s v="CRA-W"/>
    <s v="m.lateur@cra.wallonie.be"/>
    <s v="CRA-W"/>
    <s v="Lefrancq B., Jamar L., Villette I., Rondia A."/>
    <m/>
    <s v="Pommiers"/>
    <s v="CRA-W"/>
    <m/>
  </r>
  <r>
    <n v="563"/>
    <x v="2"/>
    <x v="21"/>
    <s v="cultivar, culture, protection des cultures, ressource génétique, sélection variétale"/>
    <s v="Valorisation of fruit tree genetic resources"/>
    <m/>
    <s v="Screening de variétés pour resistance "/>
    <s v="Articles"/>
    <s v="https://www.cra.wallonie.be/fr/valorisation-of-fruit-tree-genetic-resources-1994"/>
    <n v="1994"/>
    <n v="1"/>
    <s v="Lateur M."/>
    <s v="CRA-W"/>
    <s v="m.lateur@cra.wallonie.be"/>
    <s v="CRA-W"/>
    <s v="Populer C."/>
    <m/>
    <s v="Arbre fruitier"/>
    <s v="CRA-W"/>
    <m/>
  </r>
  <r>
    <n v="564"/>
    <x v="20"/>
    <x v="80"/>
    <m/>
    <s v="PROTECBIOPOIRE"/>
    <s v="PROTECBIOPOIRE"/>
    <s v="Recherche de nouvelles stratégies de protection contre la tavelure (Venturia pyrina) du poirier en BIO"/>
    <s v="Projet"/>
    <s v="https://agriculture.wallonie.be/documents/20182/62450/annexe+VM+2+recherche+de+partenaire.xlsx/cb0e5fec-b0bc-4ff7-8c69-f43d6f19051e"/>
    <m/>
    <m/>
    <s v="Lateur M."/>
    <s v="CRA-W"/>
    <s v="m.lateur@cra.wallonie.be"/>
    <s v="CRA-W, Partenaires étrangers, Privé belge"/>
    <m/>
    <m/>
    <m/>
    <s v="Agriculture wallonie"/>
    <m/>
  </r>
  <r>
    <n v="565"/>
    <x v="2"/>
    <x v="21"/>
    <s v="cultivar, protection des cultures, résistance, ressource génétique"/>
    <s v="Local European cultivar as sources of durable scab resistance in apple"/>
    <s v="European DARE"/>
    <s v="Find cultivar which show a broad spectrum of resistance to the different scab races. "/>
    <s v="Articles"/>
    <s v="https://www.cra.wallonie.be/fr/local-european-cultivar-as-sources-of-durable-scab-resistance-in-apple-2004"/>
    <n v="2004"/>
    <n v="1"/>
    <s v="Laurens F."/>
    <s v="CRA-W"/>
    <m/>
    <s v="CRA-W"/>
    <s v="Chevalier M., Dolega E., Gennari F., Goerre M., Fischer C., Kellerhals M., Lateur M., Lefrancq B., Parisi L., Schouten H., Tartarini S."/>
    <m/>
    <s v="Pommiers"/>
    <s v="CRA-W"/>
    <m/>
  </r>
  <r>
    <n v="566"/>
    <x v="3"/>
    <x v="13"/>
    <s v="gestion agricole, production agricole, protection des cultures, valorisation"/>
    <s v="LA FILIÈRE WALLONNE DE LA POMME DE TERRE"/>
    <s v="Fiwap"/>
    <s v="assurer les missions de Centre Pilote Pommes de terre et encadrer la production d’une pomme de terre de qualité et sa valorisation optimale"/>
    <s v="ASBL"/>
    <s v="http://fiwap.be/"/>
    <m/>
    <m/>
    <s v="Lebrun P."/>
    <s v="FIWAP asbl"/>
    <s v="pl@fiwap.be"/>
    <s v="FIWAP"/>
    <s v="Carah, CRA-W, Comité Régional PHYTO, CPL-Végémar, Ulg-Gembloux Agro-Bio Tech, GWPPPDT-upr, inagro, PCA"/>
    <m/>
    <s v="Pomme de terre"/>
    <s v="FIWAP"/>
    <m/>
  </r>
  <r>
    <n v="567"/>
    <x v="3"/>
    <x v="13"/>
    <s v="gestion agricole"/>
    <s v="FIWAP"/>
    <m/>
    <m/>
    <s v="Articles"/>
    <m/>
    <n v="2016"/>
    <m/>
    <s v="Lebrun P."/>
    <s v="FIWAP asbl"/>
    <s v="pl@fiwap.be"/>
    <s v="CRA-W, FIWAP"/>
    <s v="-"/>
    <m/>
    <s v="Pomme de terre"/>
    <s v="FIWAP"/>
    <m/>
  </r>
  <r>
    <n v="568"/>
    <x v="12"/>
    <x v="110"/>
    <s v="auxiliaire des cultures, bioagresseur, résistance, ressource génétique"/>
    <s v="SELAPIS"/>
    <s v="SELAPIS"/>
    <s v="Evaluation de la diversité génétique des abeilles domestiques (Apis mellifèra L) en Wallonie et sélection de souches résistantes à l'acarien Varroa D"/>
    <s v="Projet"/>
    <s v="https://www.beewallonie.be/projets-subsidies-par-la-region-wallonne/projets-scientifiques/"/>
    <n v="2014"/>
    <n v="6"/>
    <s v="Leclercq G."/>
    <s v="Université de Liège"/>
    <m/>
    <s v="Unité d'entomologie Fonctionnelle-Gembloux Agro Bio Tech - Université de Liège, Ingénierie des productions animales - Génétique - génomique et modélisation numériques Gembloux Agro Bio-Tech - Université de Liège"/>
    <s v="Noel G., Gengler N., Francis F., Bebermans J., Petit J., Rafalowicz T., Janssens V."/>
    <s v="Wallonie - SPW"/>
    <m/>
    <s v="Beewallonie"/>
    <s v="D31-1328, D31-1280 et D31-1350"/>
  </r>
  <r>
    <n v="569"/>
    <x v="6"/>
    <x v="17"/>
    <s v="protection des cultures, technique agricole"/>
    <s v="Robots désherbeurs : une solution mature, performante et adaptée aux maraîchages en Wallonie ?"/>
    <m/>
    <s v="Évaluation technique de robots,  Évaluation socio-économique"/>
    <s v="Projet"/>
    <s v="https://www.cra.wallonie.be/fr/la-recherche-en-agriculture-biologique-au-cra-w"/>
    <n v="2015"/>
    <n v="5"/>
    <s v="Leclercq V."/>
    <s v="CRA-W"/>
    <s v="v.leclercq@cra.wallonie.be"/>
    <s v="CRA-W"/>
    <s v="Limbourg Q., Jama L., Rabier F., Huyghebaert B."/>
    <s v="CE - Horizon 2020"/>
    <m/>
    <s v="CRA-W"/>
    <m/>
  </r>
  <r>
    <n v="570"/>
    <x v="2"/>
    <x v="13"/>
    <s v="technique agricole"/>
    <s v="Robots désherbeur"/>
    <m/>
    <s v="Evaluer et valider des nouvelles techniques dans les conditions régionales. Promouvoir l’utilisation de robots agricoles en Wallonie par le biais de démonstrations/mises à disposition de robot auprès d'agriculteurs/maraîchers"/>
    <s v="Projet"/>
    <s v="https://www.cra.wallonie.be/fr/robot-desherbeur"/>
    <n v="2019"/>
    <n v="3"/>
    <s v="Leclercq V."/>
    <s v="CRA-W"/>
    <s v="v.leclercq@cra.wallonie.be"/>
    <s v="CRA-W"/>
    <s v="Huyghebaert B., Rabier F., Jamar L., Limbourg Q."/>
    <m/>
    <m/>
    <s v="CRA-W"/>
    <m/>
  </r>
  <r>
    <n v="571"/>
    <x v="6"/>
    <x v="13"/>
    <s v="agrochimie, spectroscopie, technique agricole"/>
    <s v="Synchronous fluorescence spectroscopy for detecting blood meal and blood products"/>
    <m/>
    <m/>
    <s v="Articles"/>
    <s v="https://www.cra.wallonie.be/en/synchronous-fluorescence-spectroscopy-for-detecting-blood-meal-and-blood-products-2018"/>
    <n v="2018"/>
    <n v="1"/>
    <s v="Lecrenier M. C."/>
    <s v="CRA-W"/>
    <m/>
    <s v="CRA-W"/>
    <s v="Baeten V., Taira A., Abbas O."/>
    <m/>
    <m/>
    <s v="CRA-W"/>
    <s v="https://doi.org/10.1016/j.talanta.2018.06.076"/>
  </r>
  <r>
    <n v="572"/>
    <x v="6"/>
    <x v="13"/>
    <s v="biocontrôle, cultivar, production agricole, spectroscopie"/>
    <s v="Cereals and cereal-based products"/>
    <m/>
    <m/>
    <s v="Livres / Manuels"/>
    <s v="https://www.cra.wallonie.be/en/cereals-and-cereal-based-products-2018"/>
    <n v="2018"/>
    <n v="1"/>
    <s v="Lees M."/>
    <s v="CRA-W"/>
    <m/>
    <s v="CRA-W"/>
    <s v="Morin J-F.,Vermeulen P., Baeten V., Maestri E., Marmiroli N."/>
    <m/>
    <s v="Céréales"/>
    <s v="CRA-W"/>
    <m/>
  </r>
  <r>
    <n v="573"/>
    <x v="2"/>
    <x v="21"/>
    <s v="culture, protection des cultures, ressource génétique"/>
    <s v="AEGIS ( A European Genebank Integrated System) and other alternatives for long-term safe conservation of Malus and Pyrus European genetic resources."/>
    <m/>
    <m/>
    <s v="Actes de colloques"/>
    <s v="https://www.cra.wallonie.be/fr/aegis-a-european-genebank-integrated-system-and-other-alternatives-for-logn-term-safe-conservation-of-malus-and-pyrus-european-genetic-resources-2006"/>
    <n v="2006"/>
    <n v="1"/>
    <s v="Lefrancq B."/>
    <s v="CRA-W"/>
    <m/>
    <s v="CRA-W"/>
    <s v="Lateur M."/>
    <m/>
    <s v="Pommiers et Poiriers"/>
    <s v="CRA-W"/>
    <m/>
  </r>
  <r>
    <n v="574"/>
    <x v="2"/>
    <x v="21"/>
    <s v="cultivar, culture, protection des cultures, résistance"/>
    <s v="Application acide ?aminobutyrique de de Chelal Alga® sur plants de pommier : ?de de l'interaction entre le niveau de restance partielle du cultivar et l'induction de restance vis-?is de la tavelure."/>
    <m/>
    <m/>
    <s v="Actes de colloques"/>
    <s v="https://www.cra.wallonie.be/fr/application-acide-aminobutyrique-de-de-chelal-alga-sur-plants-de-pommier-de-de-linteraction-entre-le-niveau-de-rstance-partielle-du-cultivar-et-linduction-de-rstance-vis-is-de-la-tavelure-2006"/>
    <n v="2006"/>
    <n v="1"/>
    <s v="Lefrancq B."/>
    <s v="CRA-W"/>
    <m/>
    <s v="CRA-W"/>
    <s v="Lateur M."/>
    <m/>
    <s v="Pommiers"/>
    <s v="CRA-W"/>
    <m/>
  </r>
  <r>
    <n v="575"/>
    <x v="2"/>
    <x v="21"/>
    <s v="cultivar, culture, protection des cultures, résistance, sélection variétale"/>
    <s v="Influence of lightening condition during artificial scab inoculation test in a breeding programme focused on partial resistance."/>
    <m/>
    <s v="https://pubmed.ncbi.nlm.nih.gov/17390863/"/>
    <s v="Articles"/>
    <s v="https://www.cra.wallonie.be/fr/influence-of-lightening-condition-during-artificial-scab-inoculation-test-in-a-breeding-programme-focused-on-partial-resistance-2006"/>
    <n v="2006"/>
    <n v="1"/>
    <s v="Lefrancq B."/>
    <s v="CRA-W"/>
    <m/>
    <s v="CRA-W"/>
    <s v="Lateur M."/>
    <m/>
    <m/>
    <s v="CRA-W"/>
    <m/>
  </r>
  <r>
    <n v="576"/>
    <x v="2"/>
    <x v="21"/>
    <s v="culture, protection des cultures, résistance"/>
    <s v="La résistance systémique induite sur le pommier : approche méthodologique"/>
    <m/>
    <m/>
    <s v="Actes de colloques"/>
    <s v="https://www.cra.wallonie.be/fr/la-resistance-systemique-induite-sur-le-pommier-approche-methodologique-2006"/>
    <n v="2006"/>
    <n v="1"/>
    <s v="Lefrancq B."/>
    <s v="CRA-W"/>
    <m/>
    <s v="CRA-W"/>
    <s v="Pestana Relvas M., Lateur M."/>
    <m/>
    <s v="Pommiers"/>
    <s v="CRA-W"/>
    <m/>
  </r>
  <r>
    <n v="577"/>
    <x v="2"/>
    <x v="21"/>
    <s v="culture, protection des cultures, résistance"/>
    <s v="Natural extracts and 2,6-dichloroisonicotinic acid induce resistance against scab in apple seedlings."/>
    <m/>
    <m/>
    <s v="Articles"/>
    <s v="https://www.cra.wallonie.be/fr/natural-extracts-and-26-dichloroisonicotinic-acid-induce-resistance-against-scab-in-apple-seedlings-2007"/>
    <n v="2007"/>
    <n v="1"/>
    <s v="Lefrancq B."/>
    <s v="CRA-W"/>
    <m/>
    <s v="CRA-W"/>
    <s v="Lateur M. "/>
    <m/>
    <s v="Pommiers"/>
    <s v="CRA-W"/>
    <m/>
  </r>
  <r>
    <n v="578"/>
    <x v="8"/>
    <x v="186"/>
    <s v="culture, production agricole"/>
    <s v="Recherche en vue de développer une production commerciale de pommes en culture biologique: une première en Belgique."/>
    <m/>
    <s v="Etablir des bases scientifiques pour une production fruitière rentable en culture biologique en Belgique."/>
    <s v="Articles"/>
    <s v="https://www.cra.wallonie.be/fr/recherche-en-vue-de-developper-une-production-commerciale-de-pommes-en-culture-biologique-une-premiere-en-belgique-2002"/>
    <n v="2002"/>
    <n v="1"/>
    <s v="Lefrancq B."/>
    <s v="CRA-W"/>
    <m/>
    <s v="CRA-W"/>
    <s v="Jamar L., Lateur M., Verheyden C."/>
    <m/>
    <s v="Pommiers"/>
    <s v="CRA-W"/>
    <m/>
  </r>
  <r>
    <n v="579"/>
    <x v="6"/>
    <x v="187"/>
    <s v="biocontrôle, protection des cultures, résistance"/>
    <s v="Research with a view to developing commercial production of apples by organic methods: a first in Belgium"/>
    <m/>
    <s v="The direct control of diseases in greenhouses. "/>
    <s v="Articles"/>
    <s v="https://www.cra.wallonie.be/fr/research-with-a-view-to-developing-commercial-production-of-apples-by-organic-methods-a-first-in-belgium-2002"/>
    <n v="2002"/>
    <n v="1"/>
    <s v="Lefrancq B."/>
    <s v="CRA-W"/>
    <m/>
    <s v="CRA-W"/>
    <s v="Jamar L., Lateur M., Verheyden C."/>
    <m/>
    <s v="Pommiers"/>
    <s v="CRA-W"/>
    <m/>
  </r>
  <r>
    <n v="580"/>
    <x v="2"/>
    <x v="21"/>
    <s v="cultivar, protection des cultures, résistance, ressource génétique, sélection variétale"/>
    <s v="Screening method for polygenic scab resistance within an apple breeding programme: relationship between early greenhouse screening test on young seedlings and their scab susceptibility in natural field conditions"/>
    <m/>
    <s v="Create high quality commercial cultivar carrying durable resistance to scab, powdery mildew and Nectria canker"/>
    <s v="Projet - Articles"/>
    <s v="https://www.cra.wallonie.be/fr/screening-method-for-polygenic-scab-resistance-within-an-apple-breeding-programme-relationship-between-early-greenhouse-screening-test-on-young-seedlings-and-their-scab-susceptibility-in-natural-field-conditions-2004"/>
    <n v="2004"/>
    <n v="1"/>
    <s v="Lefrancq B."/>
    <s v="CRA-W"/>
    <m/>
    <s v="CRA-W"/>
    <s v="Lateur M., Rondia A."/>
    <m/>
    <s v="Pommiers"/>
    <s v="CRA-W"/>
    <m/>
  </r>
  <r>
    <n v="581"/>
    <x v="2"/>
    <x v="78"/>
    <s v="contrôle des ravageurs, pesticide, protection des cultures, résistance"/>
    <s v="Use of fongicides against powdery mildew during artificial scab inoculation test in a breeding programme focused on partial resistance"/>
    <m/>
    <m/>
    <s v="Articles"/>
    <s v="https://www.cra.wallonie.be/fr/use-of-fongicides-against-powdery-mildew-during-artificial-scab-inoculation-test-in-a-breeding-programme-focused-on-partial-resistance-2005"/>
    <n v="2005"/>
    <n v="1"/>
    <s v="Lefrancq B."/>
    <s v="CRA-W"/>
    <m/>
    <s v="CRA-W"/>
    <s v="Lateur M."/>
    <m/>
    <m/>
    <s v="CRA-W"/>
    <m/>
  </r>
  <r>
    <n v="582"/>
    <x v="3"/>
    <x v="13"/>
    <s v="écoagriculture, gestion agricole, gestion durable, sécurité alimentaire"/>
    <s v="Manger Demain"/>
    <s v="Manger Demain"/>
    <s v="Réduction des pertes alimentaires pour les maillons producteurs et artisans-transformateurs, Mise en place d’un lien fort entre alimentation et production"/>
    <s v="ASBL"/>
    <s v="https://www.mangerdemain.be/"/>
    <n v="2017"/>
    <m/>
    <s v="Legrain M."/>
    <s v="Manger Demain"/>
    <s v="marie.legrain@mangerdemain.be"/>
    <s v="Manger Demain, SoCoPro asbl"/>
    <m/>
    <m/>
    <m/>
    <s v="SoCoPro"/>
    <m/>
  </r>
  <r>
    <n v="583"/>
    <x v="6"/>
    <x v="84"/>
    <s v="protection des cultures, télédétection spatiale"/>
    <s v="Potato SMART"/>
    <s v="Potato SMART"/>
    <s v="Développer un système SMART (OAD), pour contrôler le Mildiou en fonction de la pression parasitaire au niveau de chaque parcelle et selon une stratégie adaptée à leur mode de production, en agriculture biologique ou en protection intégrée des cultures (Pomme de terre)"/>
    <s v="Projet"/>
    <s v="https://www.cra.wallonie.be/fr/potato-smart"/>
    <n v="2018"/>
    <n v="6"/>
    <s v="Legrève A."/>
    <s v="Université Catholique de Louvain"/>
    <s v="anne.legrève@uclouvain.be"/>
    <s v="CRA-W, Université Catholique de Louvain, FIWAP"/>
    <s v="Lebrun P., Rosillon D., César V."/>
    <s v="Wallonie - SPW - DGARNE"/>
    <s v="Pomme de terre"/>
    <s v="UCL"/>
    <m/>
  </r>
  <r>
    <n v="584"/>
    <x v="4"/>
    <x v="188"/>
    <s v="bioagresseur, protection des cultures"/>
    <s v="APplication pour la Protection Intégrée des cultures "/>
    <s v="APPI"/>
    <s v="base de données en ligne qui, en quelques clics, apprend à reconnaître les maladies, les ravageurs et les adventices de nos cultures."/>
    <s v="Application web / smartphone"/>
    <s v="https://appi.be/fr"/>
    <n v="2018"/>
    <n v="2"/>
    <s v="Legrève A."/>
    <s v="Corder asbl"/>
    <s v="anne.legrève@uclouvain.be"/>
    <s v="CORDER"/>
    <m/>
    <s v="Wallonie - SPW"/>
    <s v="Toutes"/>
    <s v="CORDER"/>
    <m/>
  </r>
  <r>
    <n v="585"/>
    <x v="17"/>
    <x v="64"/>
    <s v="bioinformatique, pesticide, réduction"/>
    <s v="Plateforme d’appui à la communication relative au Programme Wallon de Réduction des pesticide (PWRP) et à la lutte intégrée (IPM) en Région wallonne"/>
    <s v="IPM4U"/>
    <m/>
    <s v="Projet"/>
    <s v="https://www.pwrp.be/avertissement"/>
    <n v="2018"/>
    <n v="2"/>
    <s v="Legrève A."/>
    <s v="Université Catholique de Louvain"/>
    <s v="anne.legrève@uclouvain.be"/>
    <s v="Université Catholique de Louvain, CORDER asbl"/>
    <m/>
    <s v="Wallonie - SPW"/>
    <s v="Toutes"/>
    <s v="CORDER"/>
    <m/>
  </r>
  <r>
    <n v="586"/>
    <x v="4"/>
    <x v="189"/>
    <s v="biocontrôle, protection des cultures"/>
    <s v="Etude de l’élicitation de la plante par COS-OGA pour  lutter contre le mildiou de la pomme de terre et l’alternariose de la tomate"/>
    <s v="ELIBIO"/>
    <s v="comprendre le mode d’action et les conditions requises à l’expression des mécanismes de défense de la plante"/>
    <s v="Projet"/>
    <s v="https://docplayer.fr/123114586-Durabilite-environnementale-de-la-pomme-de-terre-en-wallonie-un-vrai-defi-la-recherche-s-y-engage.html"/>
    <n v="2016"/>
    <m/>
    <s v="Legrève A."/>
    <s v="Université Catholique de Louvain"/>
    <s v="anne.legrève@uclouvain.be"/>
    <s v="Université Catholique de Louvain, Université de Namur, SPW"/>
    <s v="-"/>
    <m/>
    <s v="Pomme de terre"/>
    <s v="FIWAP"/>
    <m/>
  </r>
  <r>
    <n v="587"/>
    <x v="1"/>
    <x v="190"/>
    <s v="biocontrôle, contrôle des ravageurs, lutte biologique"/>
    <s v=" WACOBI"/>
    <s v=" WACOBI"/>
    <s v="Valorisation de bactéries issues de sols wallons pour le contrôle biologique d'agents phytopathogènes ou la stimulation des défenses de la plante"/>
    <s v="Projet - Articles"/>
    <s v="https://www.sillonbelge.be/art/d-20180926-3NRPWK"/>
    <n v="2016"/>
    <n v="6"/>
    <s v="Legrève A."/>
    <s v="Université Catholique de Louvain"/>
    <s v="anne.legrève@uclouvain.be"/>
    <s v="Université Catholique de Louvain"/>
    <s v="Bragard C."/>
    <s v="Wallonie - SPW"/>
    <s v="Pomme de terre"/>
    <s v="Sillonbelge"/>
    <m/>
  </r>
  <r>
    <n v="588"/>
    <x v="15"/>
    <x v="50"/>
    <s v="indicateur, ressource en eau, suivi environnemental, télédétection spatiale"/>
    <s v="Riparian Remote Monitoring for river management in Wallonia"/>
    <s v="RiReMo"/>
    <s v="Développer une analyse automatisée du réseau fluvial régional et de la zone tampon riveraine"/>
    <s v="Projet"/>
    <s v="https://eo.belspo.be/en/stereo-in-action/projects/riparian-remote-monitoring-river-management-wallonia"/>
    <n v="2016"/>
    <n v="3.5"/>
    <s v="Lejeune P."/>
    <s v="Université de Liège"/>
    <s v="p.lejeune@ulg.ac.be"/>
    <s v="Gembloux Agro Bio-Tech - Université de Liège"/>
    <s v="Desteucq O., Michez A."/>
    <s v="Etat Fédéral - SPP Politique scientifique"/>
    <m/>
    <s v="Agriculture wallonie"/>
    <s v="STEREO III Earth Observation Research Program (SR/00/347)."/>
  </r>
  <r>
    <n v="589"/>
    <x v="11"/>
    <x v="23"/>
    <s v="pollution chimique, suivi environnemental"/>
    <s v="Système Intégré d’observation du carbone en Fédération Wallonie Bruxelles"/>
    <s v="ICOS-WB"/>
    <s v="Système intégré d’observation du carbone en Fédération Wallonie Bruxelles"/>
    <s v="Projet"/>
    <s v="https://www.issep.be/wp-content/uploads/Projet-ICOS.pdf"/>
    <n v="2013"/>
    <n v="7"/>
    <s v="Lenartz F."/>
    <s v="ISSeP"/>
    <s v="f.lenartz@issep.be"/>
    <s v="Université de Liège, GSF, LUEM, UOA, UMCCB, CRA-W, ISSeP, Université Catholique de Louvain, Gembloux Agro Bio-Tech - Université de Liège"/>
    <s v="Bergmans B., Heinesch B."/>
    <s v="CE - HORIZON 2020 - ESFRI"/>
    <m/>
    <s v="ISSep"/>
    <m/>
  </r>
  <r>
    <n v="590"/>
    <x v="11"/>
    <x v="23"/>
    <s v="bioinformatique, pollution chimique"/>
    <s v="Micro-capteurs"/>
    <s v="Micro-capteurs"/>
    <s v="Mise en place d’un réseau complémentaire de mini-stations de surveillance de la qualité de l’air utilisant des micro-capteurs économes"/>
    <s v="Projet"/>
    <s v="https://www.issep.be/wp-content/uploads/Projet-Micro-capteurs.pdf"/>
    <m/>
    <n v="1"/>
    <s v="Lenartz F."/>
    <s v="ISSeP"/>
    <s v="f.lenartz@issep.be"/>
    <s v="ISSeP"/>
    <m/>
    <s v="Wallonie"/>
    <m/>
    <s v="ISSep"/>
    <m/>
  </r>
  <r>
    <n v="591"/>
    <x v="11"/>
    <x v="23"/>
    <s v="bioinformatique, pollution chimique"/>
    <s v="Exposition, trafic et carbone noir"/>
    <s v="EXTRACAR"/>
    <s v="Développement de techniques pour évaluer les concentrations atmosphériques en black carbon, polluant émis conjointement aux PMx par tout processus de combustion incomplète"/>
    <s v="Projet"/>
    <s v="https://www.issep.be/extracar/"/>
    <n v="2014"/>
    <n v="2"/>
    <s v="Lenartz F."/>
    <s v="ISSeP"/>
    <s v="f.lenartz@issep.be"/>
    <s v=" Bruxelles-Environnement, UHasselt, Université de Liège"/>
    <m/>
    <m/>
    <m/>
    <s v="ISSeP"/>
    <m/>
  </r>
  <r>
    <n v="592"/>
    <x v="11"/>
    <x v="23"/>
    <s v="pollution chimique, suivi environnemental"/>
    <s v="Outdoor and Indoor Exposure"/>
    <s v="OIE"/>
    <s v="Identifier précisément la pollution atmosphérique due au trafic dans l’air ambiant et l’air intérieur"/>
    <s v="Projet"/>
    <s v="https://www.issep.be/wp-content/uploads/Projet-OIE.pdf"/>
    <n v="2017"/>
    <m/>
    <s v="Lenartz F."/>
    <s v="ISSeP"/>
    <s v="f.lenartz@issep.be"/>
    <s v="AWAC, Bruxelles-Environnement, CECOTEPE, CENAERO, IMOB, VITO, ISSeP"/>
    <m/>
    <m/>
    <m/>
    <s v="ISSep"/>
    <m/>
  </r>
  <r>
    <n v="593"/>
    <x v="15"/>
    <x v="51"/>
    <s v="pollution chimique, ressource naturelle"/>
    <s v="MICROPLAST"/>
    <s v="MICROPLAST"/>
    <s v="Evaluation de l’occurrence des particules de microplastiques dans le tube digestif des poissons et invertébrés dulcicoles ainsi que de la présence d’agents plastifiants chez ces organismes."/>
    <s v="Projet"/>
    <s v="https://www.issep.be/wp-content/uploads/Projet-Microplast.pdf"/>
    <m/>
    <m/>
    <s v="Leroy D."/>
    <s v="ISSeP"/>
    <s v="d.leroy@issep.be"/>
    <s v="LDPH - Université de Liège, URBE - Université de Namur, ISSeP"/>
    <m/>
    <m/>
    <m/>
    <s v="ISSep"/>
    <m/>
  </r>
  <r>
    <n v="594"/>
    <x v="14"/>
    <x v="191"/>
    <s v="contrôle des ravageurs, protection des cultures"/>
    <s v="Contarinia pseudotsugae : Un nouvel insecte détecté sur Douglas"/>
    <m/>
    <m/>
    <s v="Articles"/>
    <s v="https://www.cra.wallonie.be/fr/contarinia-pseudotsugae-un-nouvel-insecte-detecte-sur-douglas-2015"/>
    <n v="2015"/>
    <n v="1"/>
    <s v="Leroy Q."/>
    <s v="CRA-W"/>
    <m/>
    <s v="CRA-W"/>
    <s v="San Martin G., Schmitz S. "/>
    <m/>
    <m/>
    <s v="CRA-W"/>
    <m/>
  </r>
  <r>
    <n v="595"/>
    <x v="18"/>
    <x v="45"/>
    <s v="biostatistique, indicateur, pesticide"/>
    <s v="Estimation quantitative des utilisations de produits phytopharmaceutiques par les différents secteurs d’activité en Wallonie - Projet &quot;indicateurs pesticide&quot; - 2010"/>
    <s v="EQPP - 2010"/>
    <s v="Développer et Actualiser les indicateurs de l’Etat de l’environnement wallon relatifs aux produits phytopharmaceutiques 2010 "/>
    <s v="Projet"/>
    <s v="https://www.corder.be/fr/node/189"/>
    <n v="2010"/>
    <n v="2"/>
    <s v="Lievens E."/>
    <s v="Corder asbl"/>
    <s v="corder@uclouvain.be"/>
    <s v="Université Catholique de Louvain, SPW Agriculture ressource naturelle et Environnement, CRPHYTO - CORDER asbl, Wallonie, DAEA"/>
    <s v=" Janssens L., Bragard C., Bellayachi A.,Brahy V.,Cappellen O., Delaunois P., Delloye F., Godeaux D., Marsin J-M., Miserque O., Popescu C., Renard V., Triolet N., Van Bol V."/>
    <s v="Wallonie"/>
    <m/>
    <s v="CORDER"/>
    <m/>
  </r>
  <r>
    <n v="596"/>
    <x v="18"/>
    <x v="45"/>
    <s v="biostatistique, indicateur, pesticide"/>
    <s v="Estimation quantitative des utilisations de produits phytopharmaceutiques par les différents secteurs d’activité en Wallonie - Projet &quot;indicateurs pesticide&quot; - 2014"/>
    <s v="EQPP - 2014"/>
    <s v="Développer et Actualiser les indicateurs de l’Etat de l’environnement wallon relatifs aux produits phytopharmaceutiques 2012"/>
    <s v="Projet"/>
    <m/>
    <n v="2014"/>
    <m/>
    <s v="Lievens E."/>
    <s v="Corder asbl"/>
    <s v="corder@uclouvain.be"/>
    <s v="Université Catholique de Louvain, CORDER asbl"/>
    <s v="Carrola S., Janssens L., Bragard C."/>
    <m/>
    <m/>
    <s v="CORDER"/>
    <m/>
  </r>
  <r>
    <n v="597"/>
    <x v="18"/>
    <x v="45"/>
    <s v="biostatistique, indicateur, pesticide"/>
    <s v="Estimation quantitative des utilisations de produits phytopharmaceutiques par les différents secteurs d’activité en Wallonie - Projet &quot;indicateurs pesticide&quot; - 2012"/>
    <s v="EQPP - 2012"/>
    <s v="Développer et Actualiser les indicateurs de l’Etat de l’environnement wallon relatifs aux produits phytopharmaceutiques 2012"/>
    <s v="Projet"/>
    <m/>
    <n v="2012"/>
    <n v="2"/>
    <s v="Lievens E."/>
    <s v="Corder asbl"/>
    <s v="corder@uclouvain.be"/>
    <s v="Université Catholique de Louvain, CORDER asbl"/>
    <s v="Janssens L., Bragard C."/>
    <m/>
    <m/>
    <s v="CORDER"/>
    <m/>
  </r>
  <r>
    <n v="598"/>
    <x v="16"/>
    <x v="60"/>
    <s v="biocontrôle, écoagriculture, gestion agricole, ressource naturelle"/>
    <s v="Contrôler par l’éclaircie la composition de la régénération naturelle dans les peuplements résineux en cours d’irrégularisation."/>
    <m/>
    <m/>
    <s v="Articles"/>
    <s v="https://www.cra.wallonie.be/fr/controler-par-leclaircie-la-composition-de-la-regeneration-naturelle-dans-les-peuplements-resineux-en-cours-dirregularisation-2020"/>
    <n v="2020"/>
    <n v="1"/>
    <s v="Ligot G."/>
    <s v="CRA-W"/>
    <m/>
    <s v="CRA-W"/>
    <s v="Balandier P., Schmitz S., Petit S., Claessens H."/>
    <m/>
    <m/>
    <s v="CRA-W"/>
    <m/>
  </r>
  <r>
    <n v="599"/>
    <x v="16"/>
    <x v="55"/>
    <s v="biocontrôle, biostatistique, gestion durable, suivi environnemental"/>
    <s v="Transforming even-aged coniferous stands to multi-aged stands: An opportunity to increase tree species diversity?"/>
    <m/>
    <s v="Evaluer la régénération et les conditions de lumière dans neuf peuplements de conifères dont l'âge et la composition en espèces (épicéa commun, sapin de Douglas, mélèze, sapin argenté et pruche occidentale) varient en Belgique."/>
    <s v="Articles"/>
    <s v="https://www.cra.wallonie.be/fr/transforming-even-aged-coniferous-stands-to-multi-aged-stands-an-opportunity-to-increase-tree-species-diversity-2020"/>
    <n v="2020"/>
    <n v="1"/>
    <s v="Ligot G."/>
    <s v="CRA-W"/>
    <m/>
    <s v="CRA-W"/>
    <s v="Balandier P., Schmitz S., Claessens H."/>
    <m/>
    <s v="Conifères"/>
    <s v="CRA-W"/>
    <m/>
  </r>
  <r>
    <n v="600"/>
    <x v="18"/>
    <x v="11"/>
    <s v="bioinformatique, impact socio-économique, pesticide, production agricole, technique agricole"/>
    <s v="Modulation continue de la dose de défanant à l’aide d’images fournies par des capteurs de végétation -Projet Défapot"/>
    <s v="DEFAPOT"/>
    <s v="Evaluer l’impact économique de la modulation de la dose de défanant en culture de pommes de terre."/>
    <s v="Projet"/>
    <s v="https://www.cra.wallonie.be/fr/defapot"/>
    <n v="2018"/>
    <n v="1"/>
    <s v="Limbourg Q."/>
    <s v="CRA-W"/>
    <s v="q.linbourg@cra.wallonie.be"/>
    <s v="CRA-W, FIWAP"/>
    <s v="_x000a_Rabier F., Notredame B. "/>
    <s v="Wallonie - CRA-W"/>
    <s v="Pomme de terre"/>
    <s v="FIWAP"/>
    <m/>
  </r>
  <r>
    <n v="601"/>
    <x v="18"/>
    <x v="192"/>
    <s v="pesticide, protection des cultures, réduction"/>
    <s v="Evaluation de deux stratégies visant à réduire l’usage du cuivre en production biologique de pomme de terre et de fruits à pépins."/>
    <m/>
    <m/>
    <s v="Actes de colloques"/>
    <s v="https://www.cra.wallonie.be/fr/evaluation-de-deux-strategies-visant-a-reduire-lusage-du-cuivre-en-production-biologique-de-pomme-de-terre-et-de-fruits-a-pepins-2015"/>
    <n v="2015"/>
    <n v="1"/>
    <s v="Limbourg Q."/>
    <s v="CRA-W"/>
    <s v="q.linbourg@cra.wallonie.be"/>
    <s v="CRA-W"/>
    <s v="Jamar L., César V."/>
    <m/>
    <s v="Pomme de terre et fruits à pépins"/>
    <s v="CRA-W"/>
    <m/>
  </r>
  <r>
    <n v="602"/>
    <x v="18"/>
    <x v="101"/>
    <s v="pesticide, protection des cultures"/>
    <s v="Stratégies visant à réduire l’usage du cuivre en production biologique de pomme de terre"/>
    <m/>
    <m/>
    <s v="Articles"/>
    <s v="https://www.cra.wallonie.be/fr/strategies-visant-a-reduire-lusage-du-cuivre-en-production-biologique-de-pomme-de-terre-2016"/>
    <n v="2016"/>
    <n v="1"/>
    <s v="Limbourg Q."/>
    <s v="CRA-W"/>
    <s v="q.linbourg@cra.wallonie.be"/>
    <s v="CRA-W"/>
    <s v="César V., Jamar L."/>
    <m/>
    <s v="Pomme de terre"/>
    <s v="CRA-W"/>
    <m/>
  </r>
  <r>
    <n v="603"/>
    <x v="4"/>
    <x v="193"/>
    <s v="bioagresseur, biocontrôle, contrôle des ravageurs, suivi environnemental"/>
    <s v="Monitoring d’Agents Pathogènes – Surveillance Epidémiologique Environnementale"/>
    <s v="MAPnSEE"/>
    <m/>
    <s v="Projet"/>
    <s v="https://researchportal.unamur.be/fr/projects/pathogen-monitoring-environmental-epidemiological-surveillance"/>
    <n v="2021"/>
    <n v="1"/>
    <s v="Linard C."/>
    <s v="Université de Namur"/>
    <s v="catherine.linard@unamur.be"/>
    <s v="NARILIS - Université de Namur, Transitions - Université de Namur, Ilee - Université de Namur"/>
    <s v="Marescaux J."/>
    <m/>
    <m/>
    <s v="Université de Namur"/>
    <m/>
  </r>
  <r>
    <n v="604"/>
    <x v="1"/>
    <x v="194"/>
    <s v="biocontrôle, biopesticide, lutte, protection des cultures, territoire transfrontalier"/>
    <s v="BIOPROTECT - Projet SMARTBIOCONTROL"/>
    <s v="BioProtect"/>
    <s v="Favoriser l’utilisation des produits de biocontrôle dans la région transfrontalière afin de lutter de façon plus durable contre les maladies en agriculture."/>
    <s v="Projet"/>
    <s v="http://www.smartbiocontrol.eu/fr/projet-bioprotect/"/>
    <n v="2016"/>
    <n v="4"/>
    <s v="Lippens L."/>
    <s v="PCG Kruishoutem"/>
    <s v="louis@pcgroenteteelt.be"/>
    <s v="PCG, CRA-W, Chambre d’Agriculture de Région Nord Pas-de-Calais, FREDON, Pôle Légumes Région Nord, Université Catholique de Louvain, Université du Littoral-Côte d’Opale, Université de Gent, Inagro, Gembloux Agro Bio-Tech - Université de Liège, LIPOFABRIK, ISA - Yncréa Hauts De france, ARVALIS-Institut du végétal - fr"/>
    <s v="Lateur M., Neukermans J., Jorion A., Werbroeck D., Oste S., Tournant L., Declerc S., Calonne M., Randoux B., Höfte M., Darwich S., Craeye S., Dumont B., Delecroix A., Degraeve C., Siah A., Choma C."/>
    <s v="CE - FEDER - INTERREG - FWVL, Wallonie, Province de West-vlaanderen, Province de Flandre Oriental, Région Hauts-de-France, Grand Est"/>
    <m/>
    <s v="EU"/>
    <m/>
  </r>
  <r>
    <n v="605"/>
    <x v="13"/>
    <x v="46"/>
    <s v="gestion durable, territoire transfrontalier"/>
    <s v="ARDENNE ATTRACTIVITY"/>
    <s v="ARDENNE ATTRACTIVITY"/>
    <s v="Valoriser et développer de manière innovante, créative et durable le patrimoine transfrontalier via le tourisme"/>
    <s v="Projet"/>
    <s v="https://www.interreg-fwvl.eu/fr/ardenne-attractivity"/>
    <n v="2016"/>
    <n v="6"/>
    <s v="Lorandeau X."/>
    <s v="Destination Ardenne-Fr"/>
    <m/>
    <s v="Fédération du Tourisme de la Province de Namur, Fédération Touristique du Luxembourg Belge, Agence de Développement Touristique des Ardennes, IDELUX- Projets publics"/>
    <m/>
    <s v="CE - FEDER - INTERREG - FWVL"/>
    <m/>
    <s v="EU"/>
    <m/>
  </r>
  <r>
    <n v="606"/>
    <x v="18"/>
    <x v="195"/>
    <s v="impact socio-économique, pesticide"/>
    <s v="Comparative functional survival and equivalent annual cost of three long lasting insecticidal net (LLIN) products in Tanzania"/>
    <m/>
    <m/>
    <s v="Articles"/>
    <s v="https://www.cra.wallonie.be/fr/comparative-functional-survival-and-equivalent-annual-cost-of-three-long-lasting-insecticidal-net-llin-products-in-tanzania"/>
    <n v="2020"/>
    <n v="1"/>
    <s v="Lorenz L. M."/>
    <s v="CRA-W"/>
    <m/>
    <s v="CRA-W"/>
    <s v="Bradley J., Yukich J., Massue D. J., Mboma Z. M., Pigeon O., Moore J. D., Kilian A., Lines J., Kisinza W. N., Overgaard H. J., Moore S. J."/>
    <m/>
    <m/>
    <s v="CRA-W"/>
    <s v="https://doi.org/10.1371/journal.pmed.1003248"/>
  </r>
  <r>
    <n v="607"/>
    <x v="11"/>
    <x v="33"/>
    <s v="impact, pollution chimique, réduction"/>
    <s v="MonoDECiDE "/>
    <s v="MonoDECiDE "/>
    <s v="caractériser l’impact environnemental des exploitations agricoles wallonnes produisant des porcs ou des volailles"/>
    <s v="Projet"/>
    <s v="https://www.cra.wallonie.be/fr/monodecide"/>
    <n v="2018"/>
    <n v="3"/>
    <s v="Loriers A."/>
    <s v="CRA-W"/>
    <s v="a.loriers@cra,wallonie.be"/>
    <s v="CRA-W, Gembloux Agro Bio-Tech - Université de Liège, Association Wallonne de l'Elevage"/>
    <s v="Planchon V., Van Stappen F., Rabier F., Beckers Y., Al-Izzi W., Boccart C., Reding E."/>
    <s v="Wallonie - CRA-W"/>
    <m/>
    <s v="CRA-W"/>
    <m/>
  </r>
  <r>
    <n v="608"/>
    <x v="8"/>
    <x v="196"/>
    <s v="production agricole, suivi environnemental"/>
    <s v="Comparative life cycle assessment of torrefied pellet production from five lignocellulosic biomass types"/>
    <m/>
    <s v="To evaluate the potential environmental benefit of the production of wood torrefied pellets compared to wood pellets, also studies the possibility of using alternative sources of lignocellulosic biomass for pellet production"/>
    <s v="Actes de colloques"/>
    <s v="https://www.cra.wallonie.be/fr/comparative-life-cycle-assessment-of-torrefied-pellet-production-from-five-lignocellulosic-biomass-types-2017"/>
    <n v="2017"/>
    <n v="1"/>
    <s v="Loriers A."/>
    <s v="CRA-W"/>
    <s v="a.loriers@cra,wallonie.be"/>
    <s v="CRA-W"/>
    <s v="Planchon V., Godin B., Delcarte J., Stilmant D., Van Stappen F."/>
    <m/>
    <m/>
    <s v="CRA-W"/>
    <m/>
  </r>
  <r>
    <n v="609"/>
    <x v="3"/>
    <x v="5"/>
    <s v="culture, gestion agricole, protection des cultures"/>
    <s v="centre pilote wallon Céréales et Oléo-protéagineux asbl"/>
    <s v="CEPICOP"/>
    <s v="encadre et conseille les agriculteurs sur le plan technique et économique pour e développement et la vulgarisation des techniques liées à la culture des céréales, des oléagineux et des protéagineux en Wallonie"/>
    <s v="ASBL"/>
    <s v="https://centrespilotes.be/cp/cepicop/about/presentation/"/>
    <n v="2005"/>
    <m/>
    <s v="Losseau X."/>
    <s v="CePiCOP asbl"/>
    <s v="cepicop@centrespilotes.be"/>
    <s v="Carah asbl, CRA-W, Unité de phytotechnie tempérée-Gembloux Agro Bio-Tech - Université de Liège, Promotion de l'orge de brasserie, Association pour la Promotion des protéagineux et oléagineux - APPO, Cadco asbl"/>
    <s v="Cartrysse C., Vancutsem F., Bartel X., Monfort B."/>
    <s v="Wallonie"/>
    <m/>
    <s v="Agriculture wallonie"/>
    <m/>
  </r>
  <r>
    <n v="610"/>
    <x v="6"/>
    <x v="197"/>
    <s v="sécurité alimentaire, technique agricole, télédétection spatiale"/>
    <s v="la surveillance satellitaire de la terre pour un meilleur suivi agricole"/>
    <s v="EO4AGRI"/>
    <s v="synthétiser les capacités opérationnelles actuelles du programme « Copernicus » dans le domaine agricole pour les agriculteurs et les entrepreneurs agricoles, pour les compagnies d’assurance, pour la Politique Agricole Commune (PAC) au niveau de l’UE et en terme de sécurité alimentaire au niveau global ; analyser les besoins en terme d’imagerie spatiale et données de terrain à l’échelle locale, régionale et globale ; proposer des solutions pour améliorer les capacités de suivi agricole de « Copernicus »."/>
    <s v="Projet - Articles"/>
    <s v="https://www.cra.wallonie.be/fr/eo4agri-la-surveillance-satellitaire-de-la-terre-pour-un-meilleur-suivi-agricole"/>
    <n v="2018"/>
    <n v="2"/>
    <s v="Lucau-Danila C."/>
    <s v="CRA-W"/>
    <s v="c.lucau-danila@cra.wallonie.be"/>
    <s v="Atos Spain SA, Atos France, EOX, WIRELESSINFO, The Lithuanian National Paying Agency - NMA, Geoville Informarion Systems GmbH, Club of Ossiach, E-GEOS Spa, Plan4all z.s, Progis Software GmbH, CRA-W"/>
    <s v="Curnel Y., Planchon V., Raspini L."/>
    <s v="CE - Horizon 2021"/>
    <m/>
    <s v="CRA-W"/>
    <m/>
  </r>
  <r>
    <n v="611"/>
    <x v="19"/>
    <x v="13"/>
    <s v="gestion agricole"/>
    <s v="Grünes Land Eifel-Ardennen ou Région herbagère de l’Eifel-Ardennes"/>
    <s v="GLEA"/>
    <s v="Gestion de la prairie, avec la recommandation variétale, les essais (de persistance… ) ou encore le conseil"/>
    <s v="Projet"/>
    <s v="http://www.fourragesmieux.be/divers_collaboration_glea.html"/>
    <n v="2017"/>
    <n v="1"/>
    <s v="Luxen P."/>
    <s v="Fourrages Mieux asbl"/>
    <m/>
    <s v="Association autrichienne pour la promotion de la prairie - At, Agra-Ost asbl, Centre Nature de Botrange, Faculté d'ingénerie biologique agronomique et environnementale - Université Catholique de Louvain, CRPHYTO - CORDER asbl, Département Sciences du vivant-CRA-W, Département Valorisation des productions agricoles - CRA-W, Département Agriculture et milieu naturel-CRA-W, Service Technico-Economique - AWE, Fourrages Mieux, Gembloux Agro Bio-Tech - Université de Liège, Direction Générale Statistique et Information économique, SPW, PROTECT'eau asbl, BS - TI Technisches Institut St.Vith, Université Libre de Bruxelles, ADCF - Ch, DLR Eifel - De"/>
    <s v="Goffin C., Krautzer B., Potsch E., Lambert R., Decamps C., Diederich F., Destain J. P., Knoden D., Cremer S., Widar J., SPF Economie, Paquet M., J., Georges B., Ortmanns P., Jeangros B., Lorenz A., Thiex S., Franken-Welz H."/>
    <s v="Wallonie, Communauté germanophone Belgique, Land de Rhénamie-Palatinat Allemagne"/>
    <s v="Fourage"/>
    <s v="Fourragesmieux"/>
    <m/>
  </r>
  <r>
    <n v="612"/>
    <x v="21"/>
    <x v="198"/>
    <s v="biocontrôle, pesticide"/>
    <s v="Analytical strategies used to develop a multi active ingredient method for QC of Public health pesticide"/>
    <m/>
    <m/>
    <s v="Actes de colloques"/>
    <s v="https://www.cra.wallonie.be/fr/analytical-strategies-used-to-develop-a-multi-active-ingredient-method-for-qc-of-public-health-pesticide-2017"/>
    <n v="2017"/>
    <n v="1"/>
    <s v="Mabon N."/>
    <s v="CRA-W"/>
    <m/>
    <s v="CRA-W"/>
    <s v="Baes M., Pigeon O."/>
    <m/>
    <m/>
    <s v="CRA-W"/>
    <m/>
  </r>
  <r>
    <n v="613"/>
    <x v="5"/>
    <x v="199"/>
    <s v="culture expérimentale, pesticide"/>
    <s v="Results of a Small Scale Collaborative Trial on a new CIPAC method for Alpha-cypermethrin and/or Chlorfenapyr in Technical grade Material and Long Lasting Insecticidal Net"/>
    <m/>
    <m/>
    <s v="Actes de colloques"/>
    <s v="https://www.cra.wallonie.be/fr/results-of-a-small-scale-collaborative-trial-on-a-new-cipac-method-for-alpha-cypermethrin-andor-chlorfenapyr-in-technical-grade-material-and-long-lasting-insecticidal-net-2017"/>
    <n v="2017"/>
    <n v="1"/>
    <s v="Mabon N."/>
    <s v="CRA-W"/>
    <m/>
    <s v="CRA-W"/>
    <s v="Baes M., Pigeon O."/>
    <m/>
    <m/>
    <s v="CRA-W"/>
    <m/>
  </r>
  <r>
    <n v="614"/>
    <x v="21"/>
    <x v="200"/>
    <s v="biocontrôle, lutte, pesticide, protection des cultures"/>
    <s v="Review of Interceptor G2 LN, Dawaplus 3.0 LN, Dawaplus 4.0 LN, Sumilarv 2 MR, Chlorfenapyr 240 SC"/>
    <m/>
    <s v="La gestion des pesticide afin de réduire les risques pour l'homme et l'environnement"/>
    <s v="Livres / Manuels"/>
    <s v="https://www.cra.wallonie.be/fr/review-of-interceptor-g2-ln-dawaplus-30-ln-dawaplus-40-ln-sumilarv-2-mr-chlorfenapyr-240-sc-2017"/>
    <n v="2017"/>
    <n v="1"/>
    <s v="Mabon N."/>
    <s v="CRA-W"/>
    <m/>
    <s v="CRA-W"/>
    <s v="Pigeon O."/>
    <m/>
    <m/>
    <s v="CRA-W"/>
    <m/>
  </r>
  <r>
    <n v="615"/>
    <x v="1"/>
    <x v="1"/>
    <s v="gestion agricole, gestion des sols"/>
    <s v="Grandes Cultures Bio"/>
    <m/>
    <s v="La gestion des adventices et la fertilité du sol au sein des exploitations en grandes cultures sans élevage"/>
    <s v="Projet"/>
    <s v="https://www.cra.wallonie.be/fr/plateforme-grandes-cultures-bio"/>
    <n v="2018"/>
    <n v="12"/>
    <s v="Mabras M."/>
    <s v="CRA-W"/>
    <s v="m.abras@cra.wallonie.be"/>
    <s v="CRA-W"/>
    <s v="-"/>
    <m/>
    <m/>
    <s v="CRA-W"/>
    <m/>
  </r>
  <r>
    <n v="616"/>
    <x v="4"/>
    <x v="21"/>
    <s v="culture, protection des cultures, ressource génétique"/>
    <s v="Le CRA-W propose une griotte de vigueur modérée tolérante à la moniliose ses fleurs! "/>
    <m/>
    <m/>
    <s v="Actes de colloques"/>
    <s v="https://www.cra.wallonie.be/fr/le-cra-w-propose-une-griotte-de-vigueur-moderee-tolerante-a-la-moniliose-ses-fleurs-2006"/>
    <n v="2006"/>
    <n v="1"/>
    <s v="Magein H."/>
    <s v="CRA-W"/>
    <m/>
    <s v="CRA-W"/>
    <s v="Mahoux A., Lateur M."/>
    <m/>
    <s v="Arbre fruitier"/>
    <s v="CRA-W"/>
    <m/>
  </r>
  <r>
    <n v="617"/>
    <x v="21"/>
    <x v="113"/>
    <s v="bioinformatique, santé humaine"/>
    <s v="SANISOL (GT3)"/>
    <s v="SANISOL (GT3)"/>
    <s v="Déterminer les concentrations en plomb, arsenic, cadmium, zinc, cuivre, molybdène et mercure présentes dans le sang, l’urine et les cheveux des bénéficiaires (jardiniers et/ou consommateurs) du Coin de terre de Bressoux (CTB)"/>
    <s v="Projet"/>
    <s v="https://www.issep.be/wp-content/uploads/Projet-SANISOL.pdf"/>
    <n v="2018"/>
    <n v="1"/>
    <s v="Maggi P."/>
    <s v="ISSeP"/>
    <s v="p.maggi@issep.be"/>
    <s v="DPS, Gembloux Agro Bio-Tech - Université de Liège, SPAQUE, Université Catholique de Louvain, Espace Environnement, Sciensano, CHU-Liège"/>
    <s v="Remy S."/>
    <s v="Wallonie"/>
    <m/>
    <s v="ISSep"/>
    <m/>
  </r>
  <r>
    <n v="618"/>
    <x v="14"/>
    <x v="137"/>
    <s v="lutte, protection des cultures, territoire transfrontalier"/>
    <s v="Les systèmes d'aide à la décision pour la lutte contre le mildiou de la pomme de terre en Région wallonne : vers l'intégration et l'amélioration des systèmes "/>
    <s v="Mildiou"/>
    <s v="lutter contre le mildiou"/>
    <s v="Projet"/>
    <s v="http://www.carah.be/projets/mildiou.html"/>
    <m/>
    <m/>
    <s v="Mahieu O."/>
    <s v="Carah asbl"/>
    <s v="mahieu@carah.be"/>
    <s v="Carah asbl, CRA-W"/>
    <s v="Couvreur B."/>
    <m/>
    <m/>
    <s v="CARAH"/>
    <m/>
  </r>
  <r>
    <n v="619"/>
    <x v="6"/>
    <x v="156"/>
    <s v="production agricole, protection des cultures, sélection variétale"/>
    <s v="Les essai variétal_x000a_d’escourgeon - Livre Blanc Céréales 2020"/>
    <m/>
    <m/>
    <s v="Rapports"/>
    <s v="https://www.livre-blanc-cereales.be/wp-content/uploads/2020/09/5-LBsept20-Vari%C3%A9t%C3%A9s-escourgeon.pdf"/>
    <n v="2020"/>
    <n v="1"/>
    <s v="Mahieu O."/>
    <s v="Carah asbl"/>
    <m/>
    <s v="CePiCOP asbl, Gembloux Agro Bio-Tech - Université de Liège, Province de Hainaut, CRA-W, SPW, Wallonie"/>
    <s v="Meurs R., Jacquemin G., Meza R., Eylenbosch D."/>
    <m/>
    <s v="Escourgeon"/>
    <s v="Livre Blanc 2020"/>
    <s v="LB10/09/2020"/>
  </r>
  <r>
    <n v="620"/>
    <x v="20"/>
    <x v="80"/>
    <m/>
    <s v="Centre pilote maïs (CPM)"/>
    <s v="CPM"/>
    <m/>
    <s v="Projet"/>
    <m/>
    <m/>
    <m/>
    <s v="Mahieu O."/>
    <s v="Carah asbl"/>
    <m/>
    <s v="Carah asbl"/>
    <s v="Van Koninckxloo M."/>
    <m/>
    <m/>
    <s v="Agriculture wallonie"/>
    <m/>
  </r>
  <r>
    <n v="621"/>
    <x v="13"/>
    <x v="13"/>
    <s v="gestion des ressources, ressource naturelle, suivi environnemental, territoire transfrontalier"/>
    <s v="PNTH ECORURABLE"/>
    <s v="PNTH ECORURABLE"/>
    <s v="Favoriser le développement de l’agriculture durable sur tout le territoire du Parc naturel Transfrontalier du Hainaut"/>
    <s v="Projet"/>
    <s v="https://www.interreg-fwvl.eu/fr/pnth-ecorurable"/>
    <n v="2018"/>
    <n v="3"/>
    <s v="Maistriau G."/>
    <s v="Parc naturel des Plaines de l'Escaut"/>
    <m/>
    <s v="Fourrages Mieux, Parc naturel Régional Scarpe-Escaut - Fr, Parc naturel des Plaines de l'Escaut - Be"/>
    <m/>
    <s v="CE - FEDER - INTERREG - FWVL"/>
    <m/>
    <s v="EU"/>
    <m/>
  </r>
  <r>
    <n v="622"/>
    <x v="18"/>
    <x v="45"/>
    <s v="pesticide, production agricole, ressource naturelle"/>
    <s v="Development of awareness tools for a sustainable use of pesticide"/>
    <s v="indicateurs environnementaux "/>
    <s v="Improve sustainable use of pesticide based on quantitative assessment of their impact and on awareness tools adapted to the farmers perceptions ans constraints; provide farmers, extension services and also authorities with tools allowing easy evaluation of various pesticide and use scenarios "/>
    <s v="Articles"/>
    <s v="http://www.belspo.be/belspo/fedra/proj.asp?l=en&amp;COD=CP/34"/>
    <n v="2001"/>
    <s v="3 (26 mois)"/>
    <s v="Maraite H."/>
    <n v="0"/>
    <s v="bccm.mucl@mbla.ucl.ac.be"/>
    <s v="Belgian Science Policy Office, Université de Gent, Université Catholique de Louvain, CRIOC, Fédération Wallonne de l'Agriculture, Direction générale de l'Agriculture, DRC, CIPF asbl, Irbab asbl, Phytofar asbl, CERVA"/>
    <s v="Pussemier L., Debongnie Ph., Van Bol V., Godfriaux J., Steurbaut W., Claeys S."/>
    <m/>
    <m/>
    <s v="CORDER"/>
    <m/>
  </r>
  <r>
    <n v="623"/>
    <x v="18"/>
    <x v="201"/>
    <s v="pesticide, protection des cultures"/>
    <s v="Développement d’outils de sensibilisation pour un usage durable des pesticide - Projet indicateurs environnementaux "/>
    <m/>
    <s v="Améliorer la connaissance des producteurs, Développer un PIAS (pesticide Impact Assessment System) permettant l’évaluation de l’impact global, Fournir un classement objectif des pesticide, Apporter un système d’aide à la décision"/>
    <s v="Projet"/>
    <s v="https://www.corder.be/fr/node/187"/>
    <n v="2002"/>
    <n v="2"/>
    <s v="Maraite H."/>
    <n v="0"/>
    <s v="bccm.mucl@mbla.ucl.ac.be"/>
    <s v="Unité de phytopathologie - Université Catholique de Louvain, CERVA, Université de Gent"/>
    <m/>
    <s v="Etat Fédéral - SPP Politique scientifique"/>
    <m/>
    <s v="CORDER"/>
    <m/>
  </r>
  <r>
    <n v="624"/>
    <x v="18"/>
    <x v="202"/>
    <s v="pesticide, production agricole"/>
    <s v="Utilisation durable des pesticide basée sur le processus decisionnel en milieu agricole - Projet indicateurs environnementaux"/>
    <m/>
    <s v="Etudier les pratiques, les attitudes et les connaissances des agriculteurs belges par rapport à la problématique de l’utilisation des pesticide, Affiner l’indicateur de risques des pesticide POCER en POCER II comme outil de sensibilisation à une utilisation durable des pesticide"/>
    <s v="Actes de colloques"/>
    <s v="https://www.corder.be/fr/node/187"/>
    <n v="2004"/>
    <n v="1"/>
    <s v="Maraite H."/>
    <n v="0"/>
    <s v="bccm.mucl@mbla.ucl.ac.be"/>
    <s v="Université Catholique de Louvain, CERVA, Université de Gent"/>
    <s v="Pussemier L., Debongnie Ph., Van Bol V., Godfriaux J., Marot J., Steurbaut W., Claeys S."/>
    <s v="Etat Fédéral - SPP Politique scientifique"/>
    <m/>
    <s v="CORDER"/>
    <m/>
  </r>
  <r>
    <n v="625"/>
    <x v="5"/>
    <x v="46"/>
    <s v="pesticide"/>
    <s v="Agriclturs et pesticide : Connaissance, attitudes et pratiques - Projet SPP-PS "/>
    <s v="SPP-PS "/>
    <s v="Développement d'outils d'aide à la décision pour une utilisation durable des pesticide"/>
    <s v="Projet"/>
    <s v="https://www.corder.be/fr/node/186"/>
    <n v="2002"/>
    <n v="1"/>
    <s v="Marot J."/>
    <n v="0"/>
    <m/>
    <s v="Université Catholique de Louvain, CERVA, Université de Gent"/>
    <s v="Godfriaux J., Maraite H., Claeys S., steurbaut W., Van Bol V., Debongnie Ph., Pussemier L."/>
    <m/>
    <m/>
    <s v="CORDER"/>
    <m/>
  </r>
  <r>
    <n v="626"/>
    <x v="18"/>
    <x v="46"/>
    <s v="indicateur, pesticide, santé humaine"/>
    <s v="Contribution à l'actualisation des indicateurs de l’état de l’environnement wallon relatifs à l’utilisation des produits phytopharmaceutiques - Projet &quot;indicateurs pesticide&quot;"/>
    <m/>
    <s v="Estimation des utilisations nationales et régionales par type de produits (désinfectants du sol, fongicides*, herbicides*, insecticides*, produits hors protection des plantes, traitements de semences …) et par type d’usages (agricole, par Infrabel2, par les administrations publiques et par les « particuliers »)"/>
    <s v="Projet"/>
    <s v="https://www.corder.be/fr/node/189"/>
    <n v="2008"/>
    <n v="1"/>
    <s v="Marot J. "/>
    <s v="Université Catholique de Louvain"/>
    <m/>
    <s v="Association autrichienne pour la promotion de la prairie - At, Agra-Ost asbl, Centre Nature de Botrange, Faculté d'ingénerie biologique agronomique et environnementale - Université Catholique de Louvain, CRPHYTO - CORDER asbl, Département Sciences du vivant - CRA-W, Département Valorisation des productions agricoles - CRA-W, Département Agriculture et milieu naturel - CRA-W, Service Technico-Economique - AWE, Fourrages Mieux, Gembloux Agro Bio-Tech - Université de Liège, Direction Générale Statistique et Information économique, SPW, PROTECT'eau asbl, BS-TI Technisches Institut St.Vith, Université Libre de Bruxelles, ADCF - Ch, DLR Eifel - De"/>
    <s v="Rigo V., Fautre H., Bragard C., Brahy M. V., Goor M. F., Godeaux D., Hallet C., Van Bol M. V., Cors M. F., De Proft M. M., Ducatillon M. C., Foucart M. G., Hermann M. O., Knoden M. D., Lebrun M. P., Weickmans M. B., Deforet JP "/>
    <s v="Wallonie - SPW - DGARNE"/>
    <m/>
    <s v="CORDER"/>
    <m/>
  </r>
  <r>
    <n v="627"/>
    <x v="7"/>
    <x v="13"/>
    <s v="culture, spectroscopie"/>
    <s v="Comparison between benchtop and ultra-compact handheld NIR spectrometers for the evaluation of apple quality"/>
    <m/>
    <m/>
    <s v="Actes de colloques"/>
    <s v="https://www.cra.wallonie.be/fr/comparison-between-benchtop-and-ultra-compact-handheld-nir-spectrometers-for-the-evaluation-of-apple-quality-2015"/>
    <n v="2015"/>
    <n v="1"/>
    <s v="Marques E."/>
    <s v="CRA-W"/>
    <m/>
    <s v="CRA-W"/>
    <s v="Pissard A., Dardenne P., Lateur M., Pasquini C., Avelar M. F. P., Baeten V."/>
    <m/>
    <s v="Pommiers"/>
    <s v="CRA-W"/>
    <m/>
  </r>
  <r>
    <n v="628"/>
    <x v="6"/>
    <x v="203"/>
    <s v="analyse physico-chimique, protection des cultures, ressource génétique, sensibilité"/>
    <s v="Inter-laboratory evaluation of a duplex RT-PCR method using crude extracts for the simultaneous detection of Prune dwarf virus and Prunus necrotic ringspot virus - 2007"/>
    <m/>
    <s v="Gérer le risque associé à l'utilisation de méthode de RT-PCR duplex dans les analyses de routine et de rédiger et sélectionner un protocole complet et détaillé pour accompagner ce test RT-PCR duplex."/>
    <s v="Articles"/>
    <s v="https://www.cra.wallonie.be/fr/inter-laboratory-evaluation-of-a-duplex-rt-pcr-method-using-crude-extracts-for-the-simultaneous-detection-of-prune-dwarf-virus-and-prunus-necrotic-ringspot-virus-2007"/>
    <n v="2007"/>
    <n v="1"/>
    <s v="Massart S."/>
    <s v="CRA-W"/>
    <m/>
    <s v="CRA-W"/>
    <s v="Brostaux Y., Barbarossa L., César V., Olmos A., Cieslinska M., Fonseca F., Guillem R., Lavina A., Steyer S., Dutrecq O., Wetzel T., Kummert J., Jijakli M."/>
    <m/>
    <m/>
    <s v="CRA-W"/>
    <m/>
  </r>
  <r>
    <n v="629"/>
    <x v="6"/>
    <x v="203"/>
    <s v="analyse physico-chimique, protection des cultures, ressource génétique, sensibilité"/>
    <s v="Inter-laboratory evaluation of a duplex RT-PCR method using crude extracts for the simultaneous detection of Prune dwarf virus and Prunus necrotic ringspot virus - 2008"/>
    <m/>
    <s v="Gérer le risque associé à l'utilisation de méthode de RT-PCR duplex dans les analyses de routine et de rédiger et sélectionner un protocole complet et détaillé pour accompagner ce test RT-PCR duplex."/>
    <s v="Articles"/>
    <s v="https://www.cra.wallonie.be/fr/inter-laboratory-evaluation-of-a-duplex-rt-pcr-method-using-crude-extracts-for-the-simultaneous-detection-of-prune-dwarf-virus-and-prunus-necrotic-ringspot-virus-2008"/>
    <n v="2008"/>
    <n v="1"/>
    <s v="Massart S."/>
    <s v="CRA-W"/>
    <m/>
    <s v="CRA-W"/>
    <s v=" Brostaux Y., Barbarossa L., Cesar V., Cieslinska M., Dutrecq O., Fonseca F., Guillem R., Lavifia A., Olmos A., Steyer S., Wetzel T., Kummert J., Jijakli M. H., César V. "/>
    <m/>
    <m/>
    <s v="CRA-W"/>
    <m/>
  </r>
  <r>
    <n v="630"/>
    <x v="0"/>
    <x v="91"/>
    <s v="agrochimie, gestion des sols"/>
    <s v="Long-Term Effect of Charcoal Accumulation in Hearth Soils on Tree Growth and Nutrient Cycling"/>
    <m/>
    <s v="Analyze the chemical properties of a soil as impacted by charcoal accumulation in three RCH plots in southern Wallonia (Belgium) compared to the soil outside RCHs. "/>
    <s v="Articles"/>
    <s v="https://www.cra.wallonie.be/fr/long-term-effect-of-charcoal-accumulation-in-hearth-soils-on-tree-growth-and-nutrient-cycling-2019"/>
    <n v="2019"/>
    <n v="1"/>
    <s v="Mastrolonardo G."/>
    <s v="CRA-W"/>
    <m/>
    <s v="CRA-W"/>
    <s v="Calderaro C., Cocozza C., Hardy B., Dufey J. E., Cornelis J. T."/>
    <m/>
    <m/>
    <s v="CRA-W"/>
    <m/>
  </r>
  <r>
    <n v="631"/>
    <x v="13"/>
    <x v="129"/>
    <s v="culture, suivi environnemental"/>
    <s v="Les légumineuses, un atout pour l'empreinte environnementale de nos systèmes agraires?"/>
    <m/>
    <m/>
    <s v="Articles"/>
    <s v="https://www.cra.wallonie.be/fr/les-legumineuses-un-atout-pour-lempreinte-environnementale-de-nos-systemes-agraires-2016"/>
    <n v="2016"/>
    <n v="1"/>
    <s v="Mathot M."/>
    <s v="CRA-W"/>
    <m/>
    <s v="CRA-W"/>
    <s v="Planchon V., Stilmant D."/>
    <m/>
    <s v="Légumineuses"/>
    <s v="CRA-W"/>
    <m/>
  </r>
  <r>
    <n v="632"/>
    <x v="4"/>
    <x v="27"/>
    <s v="protection des cultures, ressource génétique"/>
    <s v="Définition et développement d’outils permettant la création de nouvelles variétés de pomme de terre associant résistance au mildiou et efficience d’utilisation de l’azote"/>
    <s v="FIRST"/>
    <s v="FInalité l'amélioration de la qualité de l'air et la diminution d’émission de gaz à effet de serre."/>
    <s v="Projet"/>
    <s v="https://www.cra.wallonie.be/fr/la-culture-de-la-pomme-de-terre-en-wallonie"/>
    <n v="2018"/>
    <n v="2"/>
    <s v="Mauro S."/>
    <s v="CRA-W"/>
    <s v="se.mauro@cra.wallonie.be"/>
    <s v="Duve Institut - Université Catholique de Louvain, CER Groupe, Université de Malaga - Es"/>
    <s v="Vertommen D., Gillard N., Osorio Algar S."/>
    <s v="Wallonie - CRA-W"/>
    <m/>
    <s v="CRA-W"/>
    <m/>
  </r>
  <r>
    <n v="633"/>
    <x v="13"/>
    <x v="166"/>
    <s v="gestion des ressources, territoire transfrontalier"/>
    <s v="BLUE"/>
    <s v="BLUE"/>
    <s v="Valoriser toutes les ressources des friches fluviales et les métiers liés, afin de sensibiliser la population et les acteurs locaux à une gestion intégrée de ces ressources, en amont de futurs projets urbains"/>
    <s v="Projet"/>
    <s v="https://www.interreg-fwvl.eu/fr/blue"/>
    <n v="2019"/>
    <n v="3"/>
    <s v="Mazy K."/>
    <s v="Université de Mons"/>
    <m/>
    <s v="Université de Lille, Ville de La Louvière, IDEA, SEM Ville renouvelée, SEM VILLE RENOUVELEE - PLAINE IMAGES"/>
    <m/>
    <s v="CE - FEDER - INTERREG - FWVL"/>
    <m/>
    <s v="EU"/>
    <m/>
  </r>
  <r>
    <n v="634"/>
    <x v="2"/>
    <x v="204"/>
    <s v="bioagresseur, croissance des plantes, phénotypage, protection des cultures, spectroscopie, télédétection spatiale"/>
    <s v="Estimation de l'intensité d'infection de Fusarium graminearum sur épis de blé tendre par imagerie hyperspectrale proche infrarouge"/>
    <s v="PHENWHEAT"/>
    <s v="Caractérisation de la dynamique de croissance de variétés de froment d’hiver résistantes à différents stress biotiques et abiotiques au moyen d’une plateforme de phénotypage par proxidétection"/>
    <s v="Projet - Thèses / Mémoires"/>
    <s v="https://agriculture.wallonie.be/resultat-de-l-appel-recherche-2017#WALBIOPEST"/>
    <n v="2018"/>
    <n v="2"/>
    <s v="Mercatoris B."/>
    <s v="Université de Liège"/>
    <s v="Benoit.Mercatoris@uliege.be"/>
    <s v="Gembloux Agro Bio-Tech - Université de Liège, CRA-W"/>
    <s v="Bebronne R., Carlier A., Dandrifosse S., Dumont B., Mercatoris B., Vermeulen P, Vincke D., Eylenbosch D., Jacquemin G., Baeten V., Kayoka Mukendi N., Plasman L., Scaut B., Van Den Broucke P."/>
    <s v="Wallonie"/>
    <s v="Céréales"/>
    <s v="SPW"/>
    <m/>
  </r>
  <r>
    <n v="635"/>
    <x v="9"/>
    <x v="106"/>
    <s v="écoagriculture, pesticide, pollution chimique, ressource en eau"/>
    <s v="Sol Phy Ly"/>
    <s v="Sol Phy Ly"/>
    <s v="Améliorer la protection de la ressource en eau souterraine et la qualité des informations disponibles pour la modélisation"/>
    <s v="Projet"/>
    <s v="https://agriculture.wallonie.be/resultat-de-l-appel-recherche-2017#Sol%20Phy-Ly"/>
    <n v="2018"/>
    <n v="3"/>
    <s v="Mercatoris B."/>
    <s v="Université de Liège"/>
    <s v="Benoit.Mercatoris@uliege.be"/>
    <s v="Gembloux Agro Bio-Tech - Université de Liège, CRA-W, Université de Liège"/>
    <s v="Vandenberghe C., Blondel A., Colinet G."/>
    <s v="Wallonie - SPW - DGARNE"/>
    <m/>
    <s v="SPW"/>
    <m/>
  </r>
  <r>
    <n v="636"/>
    <x v="2"/>
    <x v="204"/>
    <s v="bioagresseur, croissance des plantes, phénotypage, protection des cultures, spectroscopie, télédétection spatiale"/>
    <s v="Caractérisation de la dynamique de croissance de variétés de froment d’hiver résistantes à différents stress biotiques et abiotiques au moyen d’une plateforme de phénotypage par proxidétection"/>
    <s v="PHENWHEAT II"/>
    <s v="Mise à disposition d'une platefrome de phénotypage pour le secteur de la production végétale afin de caractériser les variétés dans le contexte de l'agriculture wallonne"/>
    <s v="Projet"/>
    <s v="https://agriculture.wallonie.be/resultat-de-l-appel-recherche-2017#PHENWHEAT"/>
    <n v="2021"/>
    <n v="3"/>
    <s v="Mercatoris B."/>
    <s v="Université de Liège"/>
    <s v="d.vincke@cra.wallonie.be"/>
    <s v="Gembloux Agro Bio-tech, Université de Liège, Université de Mons, CRA-W"/>
    <s v="Baeten V., Bataille C., Ben Abdallah F., Fernandez Pierna J. A., Goffart J-P., Henriet F., Jacquemin., Kayoka Mukendi N., Limbourg Q., Plasman L., Scaut B., Stevens F., Vermeulen P.,Vincke D."/>
    <s v="Wallonie"/>
    <s v="froment d'hiver"/>
    <s v="SPW"/>
    <m/>
  </r>
  <r>
    <n v="637"/>
    <x v="6"/>
    <x v="178"/>
    <s v="production agricole, protection des cultures, sélection variétale"/>
    <s v="Orge de brasserie - Livre Blanc Céréales 2020"/>
    <m/>
    <s v="Le choix variétal des orges brassicoles d’hiver, La date de semis des orges brassicoles de printemps"/>
    <s v="Rapports"/>
    <s v="https://www.livre-blanc-cereales.be/wp-content/uploads/2020/09/6-LBsept20-Orges-brassicoles.pdf"/>
    <n v="2020"/>
    <n v="1"/>
    <s v="Meurs R. "/>
    <s v="CePiCOP asbl"/>
    <s v="rm.cepicop@centrespilotes.be"/>
    <m/>
    <s v="-"/>
    <m/>
    <s v="Céréales"/>
    <s v="Livre Blanc 2020"/>
    <m/>
  </r>
  <r>
    <n v="638"/>
    <x v="8"/>
    <x v="21"/>
    <s v="protection des cultures, résistance, sélection variétale, technique agricole"/>
    <s v="Variétés – Froment d’hiver - 2017"/>
    <m/>
    <m/>
    <s v="Actes de colloques"/>
    <s v="https://www.cra.wallonie.be/en/varietes-froment-dhiver-2017"/>
    <n v="2017"/>
    <n v="1"/>
    <s v="Meza R."/>
    <s v="CRA-W"/>
    <m/>
    <s v="CRA-W"/>
    <s v="Dumont B., Jacquemin G., Bacchetta R., Heens B., Mahieu O., Monfort B., Chavalle S., De Proft M., Goffart J., Gofflot S., Van Remoortel V., Sinnaeve G., Bodson B."/>
    <m/>
    <s v="Céréales"/>
    <s v="CRA-W"/>
    <m/>
  </r>
  <r>
    <n v="639"/>
    <x v="6"/>
    <x v="205"/>
    <s v="production agricole, sélection variétale"/>
    <s v="Assemblages de variétés en orge d’hiver - Une solution pour garantir le rendement sans accroître les coûts."/>
    <m/>
    <s v="Optimiser l’exploitation des ressources phytogénétiques"/>
    <s v="Actes de colloques"/>
    <s v="https://www.cra.wallonie.be/fr/assemblages-de-varietes-en-orge-dhiver-une-solution-pour-garantir-le-rendement-sans-accroitre-les-couts-2020"/>
    <n v="2020"/>
    <n v="1"/>
    <s v="Meza R."/>
    <s v="CRA-W"/>
    <m/>
    <s v="CRA-W"/>
    <s v="Eylenbosch D., Duvivier M., Jacquemin G."/>
    <m/>
    <s v="Orge"/>
    <s v="CRA-W"/>
    <m/>
  </r>
  <r>
    <n v="640"/>
    <x v="6"/>
    <x v="205"/>
    <s v="production agricole, sélection variétale"/>
    <s v="Assemblages de variétés en orge d’hiver - Une solution pour garantir un rendement d’un haut niveau sans accroitre les coûts."/>
    <m/>
    <s v="Stabiliser les rendements, Diminuer l’impact des maladies et avoir une meilleure résistance à la verse"/>
    <s v="Actes de colloques"/>
    <s v="https://www.cra.wallonie.be/fr/assemblages-de-varietes-en-orge-dhiver-une-solution-pour-garantir-un-rendement-dun-haut-niveau-sans-accroitre-les-couts-2020"/>
    <n v="2020"/>
    <n v="1"/>
    <s v="Meza R."/>
    <s v="CRA-W"/>
    <m/>
    <s v="CRA-W"/>
    <s v="Eylenbosch D., Duvivier M., Jacquemin G. "/>
    <m/>
    <s v="Orge"/>
    <s v="CRA-W"/>
    <m/>
  </r>
  <r>
    <n v="641"/>
    <x v="8"/>
    <x v="21"/>
    <s v="culture, sélection variétale"/>
    <s v="Variétés"/>
    <m/>
    <s v="Résultats des expérimentation variétales sur céréales"/>
    <s v="Actes de colloques"/>
    <s v="https://www.cra.wallonie.be/fr/varietes-2018"/>
    <n v="2018"/>
    <n v="1"/>
    <s v="Meza R."/>
    <s v="CRA-W"/>
    <m/>
    <s v="CRA-W"/>
    <s v="Jacquemin G., Dumont B., Bacchetta R., Heens B., Mahieu O., Blanchard R., Monfort B., Chavalle S., De Proft M., Gofflot S., Van Remoortel V., Sinnaeve G., Bodson B."/>
    <m/>
    <s v="Céréales"/>
    <s v="CRA-W"/>
    <m/>
  </r>
  <r>
    <n v="642"/>
    <x v="8"/>
    <x v="21"/>
    <s v="protection des cultures, résistance, sélection variétale, technique agricole"/>
    <s v="Variétés – Froment d’hiver - 2016"/>
    <m/>
    <m/>
    <s v="Actes de colloques"/>
    <s v="https://www.cra.wallonie.be/fr/varietes-froment-dhiver-2016"/>
    <n v="2016"/>
    <n v="1"/>
    <s v="Meza R."/>
    <s v="CRA-W"/>
    <m/>
    <s v="CRA-W"/>
    <s v="Eylenbosch D., Jacquemin G., Bacchetta R., Heens B., Mahieu O., Monfort B., Chavalle S., De Proft M., Goffart J., Gofflot S., Van Remoortel V., Sinnaeve G., Bodson B."/>
    <m/>
    <s v="Céréales"/>
    <s v="CRA-W"/>
    <m/>
  </r>
  <r>
    <n v="643"/>
    <x v="11"/>
    <x v="23"/>
    <s v="pollution chimique, suivi environnemental"/>
    <s v="DIAPASON"/>
    <s v="DIAPASON"/>
    <s v="finalité l'amélioration de la qualité de l'air et la diminution d’émission de gaz à effet de serre."/>
    <s v="Projet"/>
    <s v="https://www.issep.be/wp-content/uploads/Projet-Diapason.pdf"/>
    <n v="2018"/>
    <n v="2"/>
    <s v="Minet I."/>
    <s v="ISSeP"/>
    <s v="i.minet@issep.be"/>
    <s v="Agra-Ost asbl, CRA-W, ISSeP, Université Catholique de Louvain"/>
    <m/>
    <s v="Fonds Moerman"/>
    <m/>
    <s v="ISSep"/>
    <m/>
  </r>
  <r>
    <n v="644"/>
    <x v="6"/>
    <x v="13"/>
    <s v="bioinformatique"/>
    <s v="Local vs global methods applied to large near infrared databases covering high variability"/>
    <m/>
    <m/>
    <s v="Articles"/>
    <s v="https://www.cra.wallonie.be/en/local-vs-global-methods-applied-to-large-near-infrared-databases-covering-high-variability"/>
    <n v="2020"/>
    <n v="1"/>
    <s v="Minet O."/>
    <s v="CRA-W"/>
    <s v="o.minet@cra.wallonie.be"/>
    <s v="CRA-W"/>
    <s v="Baeten V., Lecler B., Dardenne P., Fernandez Pierna J. A."/>
    <m/>
    <m/>
    <s v="CRA-W"/>
    <m/>
  </r>
  <r>
    <n v="645"/>
    <x v="6"/>
    <x v="13"/>
    <s v="agrochimie, spectroscopie"/>
    <s v="Potential strategy of universal calibrations independant of the type of NIR instrument"/>
    <m/>
    <m/>
    <s v="Actes de colloques"/>
    <s v="https://www.cra.wallonie.be/en/potential-strategy-of-universal-calibrations-independant-of-the-type-of-nir-instrument-2019"/>
    <n v="2019"/>
    <n v="1"/>
    <s v="Minet O."/>
    <s v="CRA-W"/>
    <s v="o.minet@cra.wallonie.be"/>
    <s v="CRA-W"/>
    <s v="Vermeulen P., Fernández Pierna J. A., Lecler B., Salerno G., Baeten V."/>
    <m/>
    <m/>
    <s v="CRA-W"/>
    <m/>
  </r>
  <r>
    <n v="646"/>
    <x v="6"/>
    <x v="13"/>
    <s v="agrochimie, spectroscopie"/>
    <s v="Principe général d'établissement d'un modèle NIR"/>
    <m/>
    <m/>
    <s v="Actes de colloques"/>
    <s v="https://www.cra.wallonie.be/en/principe-general-detablissement-dun-modele-nir-2019"/>
    <n v="2019"/>
    <n v="1"/>
    <s v="Minet O."/>
    <s v="CRA-W"/>
    <s v="o.minet@cra.wallonie.be"/>
    <s v="CRA-W"/>
    <s v="-"/>
    <m/>
    <m/>
    <s v="CRA-W"/>
    <m/>
  </r>
  <r>
    <n v="647"/>
    <x v="6"/>
    <x v="13"/>
    <s v="bioinformatique, gestion agricole, spectroscopie"/>
    <s v="La spectrométrie proche infrarouge: une technologie rapide, précise et écologique pour déterminer la composition et la qualité des produits agricoles et alimentaires"/>
    <m/>
    <m/>
    <s v="Livres / Manuels"/>
    <s v="https://www.cra.wallonie.be/fr/la-spectrometrie-proche-infrarouge-une-technologie-rapide-precise-et-ecologique-pour-determiner-la-composition-et-la-qualite-des-produits-agricoles-et-alimentaires-2016"/>
    <n v="2016"/>
    <n v="1"/>
    <s v="Minet O."/>
    <s v="CRA-W"/>
    <s v="o.minet@cra.wallonie.be"/>
    <s v="CRA-W"/>
    <s v="Ferber F., Jacob L., Lecler B., Agneessens R., Cugnon T., Decruyenaere V., Genot V., Gofflot S., Pitchugina E., Planchon V., Rennesson M., Sinnaeve G., Wavreille J., Dardenne P., Baeten V. "/>
    <m/>
    <m/>
    <s v="CRA-W"/>
    <m/>
  </r>
  <r>
    <n v="648"/>
    <x v="6"/>
    <x v="17"/>
    <s v="agroalimentaire, production agricole, ressource génétique"/>
    <s v="GLUTEN"/>
    <s v="GLUTEN"/>
    <s v="Recherche de ressource génétique d’épeautre et de blé ayant une moindre incidence sur l’intolérance au gluten et développement d’outils de sélection"/>
    <s v="Projet"/>
    <s v="https://filagri.be/wp-content/uploads/sites/2/2019/10/CdP_Plan-de-developpement_2018_cereales_alimentaires_juillet2019.pdf"/>
    <m/>
    <m/>
    <s v="Mingeot D."/>
    <s v="CRA-W"/>
    <s v="d.mingeot@cra.wallonie.be"/>
    <s v="CRA-W, Université Catholique de Louvain"/>
    <m/>
    <m/>
    <m/>
    <s v="Agriculture wallonie"/>
    <m/>
  </r>
  <r>
    <n v="649"/>
    <x v="7"/>
    <x v="13"/>
    <s v="analyse biologique, phénotypage, ressource génétique, sélection variétale"/>
    <s v="ADNMARK"/>
    <s v="ADNMARK"/>
    <s v="Maintien, développement et utilisation des connaissances et compétences en marquage moléculaire au profit de différents projets, tant internes au CRA-W que dans le cadre de collaborations externes"/>
    <s v="Projet - Articles"/>
    <s v="https://www.cra.wallonie.be/fr/adnmark"/>
    <n v="2018"/>
    <n v="1"/>
    <s v="Mingeot D."/>
    <s v="CRA-W"/>
    <s v="d.mingeot@cra.wallonie.be"/>
    <s v="CRA-W,  Amélioration des espèces et biodiversité, Protection des plantes et écotoxicologie, ELI - Université Catholique de Louvain, Université de Liège, Plant Genetics - Gembloux Agro Bio-Tech - Université de Liège"/>
    <s v="Lateur M., Escarnot E., Hautier L., Jansen J. P., Bertin P., Vanderschuren H."/>
    <m/>
    <m/>
    <s v="CRA-W"/>
    <m/>
  </r>
  <r>
    <n v="650"/>
    <x v="7"/>
    <x v="13"/>
    <s v="culture, ressource génétique"/>
    <s v="Les marqueurs moléculaires au service de l'arboriculture fruitière"/>
    <m/>
    <m/>
    <s v="Actes de colloques"/>
    <s v="https://www.cra.wallonie.be/fr/les-marqueurs-moleculaires-au-service-de-larboriculture-fruitiere-2014"/>
    <n v="2014"/>
    <n v="1"/>
    <s v="Mingeot D."/>
    <s v="CRA-W"/>
    <s v="d.mingeot@cra.wallonie.be"/>
    <s v="CRA-W"/>
    <s v="Magein H., Lateur M."/>
    <m/>
    <s v="Arbre fruitier"/>
    <s v="CRA-W"/>
    <m/>
  </r>
  <r>
    <n v="651"/>
    <x v="0"/>
    <x v="0"/>
    <s v="écoagriculture, gestion agricole, gestion des sols, suivi environnemental"/>
    <s v="Préservation de la fertilité des sols : le projet européen SOILVEG "/>
    <s v="SOILVEG"/>
    <s v="Améliorations des sols et des ressources, dans les systèmes bio de productions de légumes par l’introduction et la gestion de plante à fonctions agro-écologiques pendant l’interculture"/>
    <s v="Projet"/>
    <s v="https://www.cra.wallonie.be/fr/preservation-de-la-fertilite-des-sols-le-projet-europeen-soilveg"/>
    <n v="2015"/>
    <n v="3"/>
    <s v="Minnekeer B."/>
    <s v="CRA-W"/>
    <s v="b.minnekeer@cra,wallonie.be"/>
    <s v="CtRAB-CRA-W, Inagro, ILVO, Université de Gent, CRA - RPS-It, UM Martina BAVEC - Si, AU-FOOD - Dk, CSIC - Es, UNIBO - It, ECRI Ingrid Bender - Ee, CRA-SCA - It, university of Barcelona - Es, GRAB - Fr, SSCBI Inga Jansone Latvia"/>
    <s v="Godden B., Arlotti D., "/>
    <s v="CE - Core Organic Plus"/>
    <m/>
    <s v="CRA-W"/>
    <m/>
  </r>
  <r>
    <n v="652"/>
    <x v="0"/>
    <x v="91"/>
    <s v="gestion agricole, gestion des sols, pollution chimique"/>
    <s v="Implantation de cultures de légumes après prairie permanente"/>
    <m/>
    <s v="Estimer la quantité d’N minéral produite par la prairie au cours des deux premières années suivant sa destruction et d’évaluer les risques de lixiviation de nitrates en fonction des cultures de légumes implantées au cours des deux premières saisons culturales"/>
    <s v="Articles"/>
    <s v="https://www.cra.wallonie.be/fr/implantation-de-cultures-de-legumes-apres-prairie-permanente"/>
    <n v="2018"/>
    <n v="1"/>
    <s v="Minnekeer B."/>
    <s v="CRA-W"/>
    <s v="b.minnekeer@cra.wallonie.be"/>
    <s v="CRA-W"/>
    <s v="Hardy B., Godden B."/>
    <m/>
    <m/>
    <s v="CRA-W"/>
    <m/>
  </r>
  <r>
    <n v="653"/>
    <x v="1"/>
    <x v="1"/>
    <s v="gestion agricole"/>
    <s v="La Cellule bio du CRA-W partenaire des projets filières"/>
    <m/>
    <m/>
    <s v="Rapports"/>
    <s v="https://www.cra.wallonie.be/fr/la-cellule-bio-du-cra-w-partenaire-des-projets-filieres"/>
    <n v="2018"/>
    <n v="1"/>
    <s v="Minnekeer B."/>
    <s v="CRA-W"/>
    <s v="b.minnekeer@cra.wallonie.be"/>
    <s v="CRA-W"/>
    <m/>
    <m/>
    <m/>
    <s v="CRA-W"/>
    <m/>
  </r>
  <r>
    <n v="654"/>
    <x v="1"/>
    <x v="1"/>
    <s v="gestion agricole"/>
    <s v="Projet thématique de développement et d’organisation de la filière céréales en AB"/>
    <m/>
    <s v="Identification des besoins quantitatifs/qualitatifs des différents acteurs de la filière et  l’amélioration de la qualité des céréales produites"/>
    <s v="Projet"/>
    <s v="https://www.cra.wallonie.be/fr/la-cellule-bio-du-cra-w-partenaire-des-projets-filieres"/>
    <n v="2018"/>
    <n v="1"/>
    <s v="Minnekeer B."/>
    <s v="CRA-W"/>
    <s v="b.minnekeer@cra.wallonie.be"/>
    <s v="Fédération Wallonne de l'Agriculture, CRA-W, CPL Végémar, Carah asbl"/>
    <s v="-"/>
    <m/>
    <m/>
    <s v="CRA-W"/>
    <m/>
  </r>
  <r>
    <n v="655"/>
    <x v="1"/>
    <x v="1"/>
    <s v="gestion agricole"/>
    <s v="Vers un GP des maraîchers diversifiés bio à petite et moyenne échelles"/>
    <m/>
    <s v="Equiper un groupement de producteurs diversifiés sur petites et moyennes surfaces afin qu’ils puissent intégrer équitablement le marché qui se développe aujourd’hui"/>
    <s v="Projet"/>
    <s v="https://www.cra.wallonie.be/fr/la-cellule-bio-du-cra-w-partenaire-des-projets-filieres"/>
    <n v="2018"/>
    <n v="1"/>
    <s v="Minnekeer B."/>
    <s v="CRA-W"/>
    <s v="b.minnekeer@cra.wallonie.be"/>
    <s v="CRA-W, Biowallonie asbl"/>
    <s v="-"/>
    <m/>
    <m/>
    <s v="CRA-W"/>
    <m/>
  </r>
  <r>
    <n v="656"/>
    <x v="1"/>
    <x v="1"/>
    <s v="gestion agricole"/>
    <s v="La Recherche en Agriculture Biologique au CRA-W - Programme BIO2020"/>
    <m/>
    <m/>
    <s v="Projet"/>
    <s v="https://www.cra.wallonie.be/fr/la-recherche-en-agriculture-biologique-au-cra-w?archive=true"/>
    <n v="2020"/>
    <n v="1"/>
    <s v="Minnekeer B."/>
    <s v="CRA-W"/>
    <s v="b.minnekeer@cra.wallonie.be"/>
    <s v="CRA-W, CtRAb"/>
    <m/>
    <m/>
    <m/>
    <s v="CRA-W"/>
    <m/>
  </r>
  <r>
    <n v="657"/>
    <x v="1"/>
    <x v="1"/>
    <s v="télédétection spatiale"/>
    <s v="MIXENABLE"/>
    <s v="MIXENABLE"/>
    <s v="Produire de nouvelles connaissances sur la façon de gérer les exploitations biologiques d'élevage mixte en Europe dans une optique de durabilité et de robustesse en réponse aux variations climatiques et économiques"/>
    <s v="Projet"/>
    <s v="https://www.cra.wallonie.be/fr/mixenable-1"/>
    <n v="2018"/>
    <n v="3"/>
    <s v="Moarman M. "/>
    <s v="CRA-W"/>
    <s v="m.moerman@cra.wallonie.be"/>
    <s v="CRA-W, BOKO-at, Institut de recherche de l'agriculture biologique FiBL, Forschungsring-de, INRA UMR AGIR - fr, INRA UMRH - fr, IDELE - fr, SLU-se, Thuenen Institute-de, Université de Tuscia-It"/>
    <s v="Martin G."/>
    <m/>
    <m/>
    <s v="CRA-W"/>
    <m/>
  </r>
  <r>
    <n v="658"/>
    <x v="18"/>
    <x v="11"/>
    <s v="culture expérimentale, protection des cultures"/>
    <s v="Small-scale field testing of alphacypermethrin water-dispersible granules in comparison with the recommended wettable powder formulation for indoor residual spraying against malaria vectors in Benin"/>
    <m/>
    <m/>
    <s v="Articles"/>
    <s v="https://www.cra.wallonie.be/fr/small-scale-field-testing-of-alphacypermethrin-water-dispersible-granules-in-comparison-with-the-recommended-wettable-powder-formulation-for-indoor-residual-spraying-against-malaria-vectors-in-benin-2018"/>
    <n v="2018"/>
    <n v="1"/>
    <s v="Moiroux N."/>
    <s v="CRA-W"/>
    <m/>
    <s v="CRA-W"/>
    <s v="Djenontin A., Zogo B., Boureima A., Sidick I., Pigeon O., Pennetier C."/>
    <m/>
    <m/>
    <s v="CRA-W"/>
    <s v="https://doi.org/10.1186/s13071-018-3071-6"/>
  </r>
  <r>
    <n v="659"/>
    <x v="2"/>
    <x v="1"/>
    <s v="culture expérimentale, protection des cultures, résistance, sélection variétale"/>
    <s v="Pommes de terre robustes bio"/>
    <s v="PDT ROBUSTES BIO"/>
    <s v="Identification des variétés robustes en conditions biologiques"/>
    <s v="Projet"/>
    <s v="https://www.cra.wallonie.be/fr/pdt-robustes-bio"/>
    <n v="2019"/>
    <n v="2"/>
    <s v="Morelle M."/>
    <s v="CRA-W"/>
    <s v="m.morelle@cra.wallonie.be"/>
    <s v="CRA-W, FIWAP, Biowallonie asbl"/>
    <s v="Abras M., Ben Abdallah F., Soete A., Cesar V., Ryckmans D., Mertens L."/>
    <s v="Wallonie - CRA-W, Wallonie - DGARNE - Centre Pilote Pomme de terre"/>
    <s v="Pomme de terre"/>
    <s v="CRA-W"/>
    <m/>
  </r>
  <r>
    <n v="660"/>
    <x v="2"/>
    <x v="55"/>
    <s v="protection des cultures, résistance"/>
    <s v="Vers une culture de pommes de terre biologiques 100 % robustes"/>
    <m/>
    <s v="Contrôle du mildiou (Phytophtora infestans)"/>
    <s v="Projet"/>
    <s v="https://www.cra.wallonie.be/fr/vers-une-culture-de-pommes-de-terre-biologiques-100-robustes?archive=true"/>
    <n v="2020"/>
    <n v="1"/>
    <s v="Morelle M."/>
    <s v="CRA-W"/>
    <s v="m.morelle@cra.wallonie.be"/>
    <s v="CRA-W, FIWAP, Biowallonie asbl, centre-pilote pommes de terre"/>
    <m/>
    <s v="Wallonie - CRA-W, Wallonie - DGARNE - Centre Pilote Pomme de terre - Centre Pilote Pomme de terre"/>
    <s v="Pomme de terre"/>
    <s v="CRA-W"/>
    <m/>
  </r>
  <r>
    <n v="661"/>
    <x v="2"/>
    <x v="206"/>
    <s v="protection des cultures, résistance, sélection variétale"/>
    <s v="Qu’entend-on par variétés de pommes de terre robustes ?"/>
    <m/>
    <s v="Mise en place d’un essai de 24 variétés de pommes de terre sélectionnées pour leurs qualités de résistance et/ou tolérance au mildiou et implantées sur des parcelles bio au CRA-W ; Comparaison des résultats des différents sites expérimentaux wallons et flamands pendant 3 ans (2018-2021) ; Évaluation de la résistance/tolérance au mildiou feuilles aux champs ; mesures de critères quantitatifs et qualitatifs ; tests culinaires ; Établissement d’une liste annuelle de variétés adaptées"/>
    <s v="Projet"/>
    <s v="https://www.cra.wallonie.be/fr/la-recherche-en-agriculture-biologique-au-cra-w"/>
    <n v="2015"/>
    <n v="5"/>
    <s v="Morelle M."/>
    <s v="CRA-W"/>
    <s v="m.morelle@cra.wallonie.be"/>
    <s v="CRA-W"/>
    <s v="Ben Abdallah F., Abras M., Morelle M."/>
    <s v="CE - Horizon 2020"/>
    <s v="Pomme de terre"/>
    <s v="CRA-W"/>
    <m/>
  </r>
  <r>
    <n v="662"/>
    <x v="6"/>
    <x v="126"/>
    <s v="agroalimentaire, pesticide, technique agricole"/>
    <s v="Efficiency of rinse systems for pesticide containers."/>
    <m/>
    <s v="Optimisation des systèmes de rinçage des récipients de produits phytopharmaceutiques"/>
    <s v="Articles"/>
    <s v="https://www.cra.wallonie.be/fr/efficiency-of-rinse-systems-for-pesticide-containers-1996"/>
    <n v="1996"/>
    <n v="1"/>
    <s v="Mostade O. "/>
    <s v="CRA-W"/>
    <m/>
    <s v="CRA-W"/>
    <s v="Huyghebaert B., Seutin H., Pigeon O., Galoux M., Oger R."/>
    <m/>
    <m/>
    <s v="CRA-W"/>
    <m/>
  </r>
  <r>
    <n v="663"/>
    <x v="7"/>
    <x v="27"/>
    <s v="protection des cultures, résistance"/>
    <s v="Interactions between Phytophthora infestans RxLR effectors and potato host proteins"/>
    <m/>
    <s v="learn more about the regulation of expression and the delivery system of RxLR-effectors and to identify their molecular targets in the host plant."/>
    <s v="Actes de colloques"/>
    <s v="https://www.cra.wallonie.be/fr/interactions-between-phytophthora-infestans-rxlr-effectors-and-potato-host-proteins-2014"/>
    <n v="2014"/>
    <n v="1"/>
    <s v="Muhovski Y."/>
    <s v="CRA-W"/>
    <m/>
    <s v="CRA-W"/>
    <s v="Rolot J. L."/>
    <m/>
    <s v="Pomme de terre"/>
    <s v="CRA-W"/>
    <m/>
  </r>
  <r>
    <n v="664"/>
    <x v="2"/>
    <x v="21"/>
    <s v="résistance, ressource génétique"/>
    <s v="Transcriptomics as a tool for identification of potato genotypes associating pathogen resistance and high efficiency of nitrogen utilization. Model: Solanum tuberosum x Phytophthora infestans x nitrogen"/>
    <m/>
    <s v="To depict mechanisms for resistance/sensitivity and better N utilization in potato genotypes"/>
    <s v="Actes de colloques"/>
    <s v="https://www.cra.wallonie.be/fr/transcriptomics-as-a-tool-for-identification-of-potato-genotypes-associating-pathogen-resistance-and-high-efficiency-of-nitrogen-utilization-model-solanum-tuberosum-x-phytophthora-infestans-x-nitrogen-2019"/>
    <n v="2019"/>
    <n v="1"/>
    <s v="Muhovski Y."/>
    <s v="CRA-W"/>
    <m/>
    <s v="CRA-W"/>
    <s v=" Antoine A., Gonzalez E., Mauro S."/>
    <m/>
    <s v="Pomme de terre"/>
    <s v="CRA-W"/>
    <m/>
  </r>
  <r>
    <n v="665"/>
    <x v="7"/>
    <x v="13"/>
    <s v="agrochimie, gestion agricole"/>
    <s v="Reactivity of glucan and xylan in sorghum feedstocks: Comparing wild versus reduced lignin content lines and dilute acid versus deacetylation followed by dilute acid pretreatment                           "/>
    <m/>
    <s v="       "/>
    <s v="Actes de colloques"/>
    <s v="https://www.cra.wallonie.be/en/reactivity-of-glucan-and-xylan-in-sorghum-feedstocks-comparing-wild-versus-reduced-lignin-content-lines-and-dilute-acid-versus-deacetylation-followed-by-dilute-acid-pretreatment-2016"/>
    <n v="2016"/>
    <n v="1"/>
    <s v="Nagle N."/>
    <s v="CRA-W"/>
    <m/>
    <s v="CRA-W"/>
    <s v="Agneessens R., Delcarte J., Godin B., Sattler S., Wolfrum E."/>
    <m/>
    <m/>
    <s v="CRA-W"/>
    <m/>
  </r>
  <r>
    <n v="666"/>
    <x v="9"/>
    <x v="207"/>
    <s v="auxiliaire des cultures, suivi environnemental"/>
    <s v="BeeOmonitoring"/>
    <s v="BeeOmonitoring"/>
    <s v="outil de veille de l’environnement à travers l’analyse du pollen collecté par les abeilles"/>
    <s v="Projet"/>
    <s v="https://beeodiversity.com/fr/nos-solutions/beeomonitoring/"/>
    <m/>
    <m/>
    <s v="Nguyen B. K."/>
    <s v="Beeodiversity"/>
    <s v="info@beeodiversity.com"/>
    <s v="PROTECT'eau asbl, Société du terroir du Geer, CPL Promogest, Université de Liège, Acocec, Vivaqua, Apiculteurs, BeeOdiversity"/>
    <s v="Van Cutsem M., Rame M., Fobe V., Boels L., Mathieu Y., Pouleur V., Donck W., Delvaulx B., Vallet C., Ponchart J., Hanoteaux S."/>
    <s v="Wallonie - SPGE"/>
    <m/>
    <s v="SPGE"/>
    <m/>
  </r>
  <r>
    <n v="667"/>
    <x v="12"/>
    <x v="208"/>
    <s v="impact socio-économique, production agricole, suivi environnemental"/>
    <s v="Economic valuation of ecosystem services provided by grassland in Wallonia"/>
    <s v="BIOECOSYS"/>
    <s v="Maintain food supply by reducing environmental impact and promoting the production of ecosystem services (ES) which contribute to human well-being."/>
    <s v="Projet - Actes de colloques"/>
    <s v="https://www.cra.wallonie.be/fr/economic-valuation-of-ecosystem-services-provided-by-grassland-in-wallonia-2015"/>
    <n v="2015"/>
    <n v="1"/>
    <s v="Ninane M."/>
    <s v="Université de Liège"/>
    <m/>
    <s v="CRA-W, Gembloux Agro Bio-Tech-UUniversité de Liège"/>
    <s v="Burny P., Hautier L., Stilmant D."/>
    <m/>
    <m/>
    <s v="CRA-W"/>
    <m/>
  </r>
  <r>
    <n v="668"/>
    <x v="0"/>
    <x v="0"/>
    <s v="écoagriculture, gestion des sols"/>
    <s v="Grassland in Wallonia: expected location based on key ecosystem services"/>
    <m/>
    <m/>
    <s v="Actes de colloques"/>
    <s v="https://www.cra.wallonie.be/fr/grassland-in-wallonia-expected-location-based-on-key-ecosystem-services-2017"/>
    <n v="2017"/>
    <n v="1"/>
    <s v="Ninane M."/>
    <s v="Université de Liège"/>
    <m/>
    <s v="CRA-W"/>
    <s v="Hautier L., Planchon V., Burny P., Campion M., Goffart J., Stilmant D."/>
    <m/>
    <m/>
    <s v="CRA-W"/>
    <m/>
  </r>
  <r>
    <n v="669"/>
    <x v="8"/>
    <x v="85"/>
    <s v="technique agricole"/>
    <s v="NRL FA - National Reference Laboratory for Feed Additives"/>
    <s v="NRL FA"/>
    <s v="To acquire a high and up to date knowledge on methods used to identify and quantify beneficial micro-organisms for animal health."/>
    <s v="Projet"/>
    <s v="https://www.cra.wallonie.be/fr/nrl-fa"/>
    <n v="2014"/>
    <n v="10"/>
    <s v="Ninane V."/>
    <s v="CRA-W"/>
    <s v="v.ninane@cra.wallonie.be"/>
    <s v="CRA-W, EU-RL FA"/>
    <s v="Von Holst C."/>
    <s v="CE"/>
    <m/>
    <s v="CRA-W"/>
    <m/>
  </r>
  <r>
    <n v="670"/>
    <x v="15"/>
    <x v="44"/>
    <s v="gestion des ressources, ressource en eau"/>
    <s v="DEEAU"/>
    <s v="DEEAU"/>
    <s v="démonstartion pour une gestion efficace de l'eau dans les secteurs stratégiques"/>
    <s v="Projet"/>
    <s v="https://www.interreg-fwvl.eu/fr/deeau"/>
    <n v="2018"/>
    <n v="3"/>
    <s v="Notebaert B."/>
    <s v="CRA-W"/>
    <s v="b.notredame@cra.wallonie.be"/>
    <s v="UCM national, SOFIE, CCI Nord de France, cd2e, Agence de l'eau Artois-Picardie, CD2E"/>
    <m/>
    <s v="CE - FEDER - INTERREG - FWVL"/>
    <m/>
    <s v="EU"/>
    <m/>
  </r>
  <r>
    <n v="671"/>
    <x v="15"/>
    <x v="38"/>
    <s v="gestion des ressources, pesticide, pollution chimique, ressource en eau"/>
    <s v="Protection de la ressource en eau -  Projet Pratiques agronomiques innovantes"/>
    <s v="InnovEau"/>
    <s v="Lutter contre le risque de contamination des eaux souterraines par les produits de protection des plantes PPP"/>
    <s v="Projet"/>
    <s v="https://www.cra.wallonie.be/fr/innoveau"/>
    <n v="2019"/>
    <n v="3"/>
    <s v="Notredame B."/>
    <s v="CRA-W"/>
    <s v="b.notredame@cra.wallonie.be"/>
    <s v="CILE, S.C.R.L. APLIGEER, SWDE, inbw, ValBiom asbl, Natagriwal asbl, CIPF asbl"/>
    <s v="Limbourg Q."/>
    <s v="Wallonie - SPGE"/>
    <m/>
    <s v="SPGE"/>
    <m/>
  </r>
  <r>
    <n v="672"/>
    <x v="8"/>
    <x v="13"/>
    <s v="agroalimentaire, pollution chimique"/>
    <s v="La réduction de la consommation de plastiques en agriculture en utilisant des couvertures végétales sur les silos d’ensilage de maïs"/>
    <s v="SilCOGreen"/>
    <s v="Analyser les silos et identifier les moisissures et les éventuelles mycotoxines qui pourraient contaminer les ensilages, mettre en place des silos expérimentaux chez différents maïsiculteurs qui ont déjà opté pour des couvertures végétales ou pour des couvertures à base de coproduits de l’agro-industrie"/>
    <s v="Projet"/>
    <s v="https://www.corder.be/fr/node/109"/>
    <n v="2018"/>
    <n v="2"/>
    <s v="Nysten A."/>
    <s v="Université Catholique de Louvain"/>
    <s v="alice.nysten@uclouvain.be"/>
    <s v="CIPF asbl, Clinique des Plantes"/>
    <m/>
    <s v="Wallonie - SPW - DGO3"/>
    <s v="Maïs"/>
    <s v="CORDER"/>
    <s v="DGO3/ DD/RD/ appel D 2017"/>
  </r>
  <r>
    <n v="673"/>
    <x v="5"/>
    <x v="11"/>
    <s v="pesticide, technique agricole"/>
    <s v="Monitoring the physical and insecticidal durability of the long-lasting insecticidal net DawaPlus® 2.0 in three States in Nigeria"/>
    <m/>
    <m/>
    <s v="Articles"/>
    <s v="https://www.cra.wallonie.be/fr/monitoring-the-physical-and-insecticidal-durability-of-the-long-lasting-insecticidal-net-dawaplus-20-in-three-states-in-nigeria-2020"/>
    <n v="2020"/>
    <n v="1"/>
    <s v="Obi E."/>
    <s v="CRA-W"/>
    <m/>
    <s v="CRA-W"/>
    <s v="Okoh F., Blaufuss S., Olapeju B., Akilah J., Oyale Okoko O., Okechukwu A., Maire M., Popoola K., Abdullahi Yahaya M., Jesse Uneke C., Awolola S., Pigeon O., Babalola S., Koenker H., Kilian A."/>
    <m/>
    <m/>
    <s v="CRA-W"/>
    <s v="https://doi.org/10.1186/s12936-020-03194-9"/>
  </r>
  <r>
    <n v="674"/>
    <x v="10"/>
    <x v="203"/>
    <s v="cultivar, culture, protection des cultures, résistance, ressource génétique"/>
    <s v="Computerized data collection for the evaluation of the susceptibility to diseases of fruit trees"/>
    <m/>
    <s v="Evaluation de la susceptibilité de certains arbres fruitiers à différentes maladies"/>
    <s v="Articles"/>
    <s v="https://www.cra.wallonie.be/fr/computerized-data-collection-for-the-evaluation-of-the-susceptibility-to-diseases-of-fruit-trees-1995"/>
    <n v="1995"/>
    <n v="1"/>
    <s v="Oger R."/>
    <s v="CRA-W"/>
    <m/>
    <s v="CRA-W"/>
    <s v="Lateur M. "/>
    <m/>
    <s v="Arbre fruitier"/>
    <s v="CRA-W"/>
    <m/>
  </r>
  <r>
    <n v="675"/>
    <x v="2"/>
    <x v="21"/>
    <s v="biostatistique, cultivar, culture, ressource génétique"/>
    <s v="Development of a specific software for the management of the recurrent synonymous problem of cultivar inside plant genetic resources databases : the case of the european ECP/GR Pyrus database."/>
    <m/>
    <s v="specific software developed with the aim of clarifying the situation and to lead to better data management and a better strategy for safe conservation of the European Pyrus genetic resources."/>
    <s v="Articles"/>
    <s v="https://www.cra.wallonie.be/fr/development-of-a-specific-software-for-the-management-of-the-recurrent-synonymous-problem-of-cultivar-inside-plant-genetic-resources-databases-the-case-of-the-european-ecpgr-pyrus-database-2004"/>
    <n v="2004"/>
    <n v="1"/>
    <s v="Oger R."/>
    <s v="CRA-W"/>
    <m/>
    <s v="CRA-W"/>
    <s v="Lateur M."/>
    <m/>
    <s v="Poiriers"/>
    <s v="CRA-W"/>
    <m/>
  </r>
  <r>
    <n v="676"/>
    <x v="5"/>
    <x v="12"/>
    <s v="agrochimie, chromatographie, gestion agricole, lutte, pesticide, suivi environnemental"/>
    <s v="détection des pesticide contrefaits "/>
    <m/>
    <s v="Mettre en evidence le besoin de développer des nouvelles méthodes de détection des pesticide contrefaits"/>
    <s v="Documentaires"/>
    <s v="https://www.cra.wallonie.be/fr/detection-des-pesticide-contrefaits"/>
    <n v="2021"/>
    <m/>
    <s v="Oigeon O."/>
    <s v="CRA-W"/>
    <s v="o.pigeon@cra.wallonie.be"/>
    <s v="CRA-W"/>
    <s v="Baeten V., Hucorne P., Fernandez Pierna J. A., De Ryckel B., Lococq V., Rousseau G., Laduron L., Pissard A., Arnould Q."/>
    <m/>
    <m/>
    <s v="CRA-W"/>
    <m/>
  </r>
  <r>
    <n v="677"/>
    <x v="7"/>
    <x v="13"/>
    <s v="agrochimie, analyse physico-chimique"/>
    <s v="Evolution and distribution of hydrolytis enzyme activities during preharvest sprouting of wheat (Triticum aestivum) in the field."/>
    <m/>
    <m/>
    <s v="Articles"/>
    <s v="https://www.cra.wallonie.be/en/evolution-and-distribution-of-hydrolytis-enzyme-activities-during-preharvest-sprouting-of-wheat-triticum-aestivum-in-the-field-2016"/>
    <n v="2016"/>
    <n v="1"/>
    <s v="Olaerts H."/>
    <s v="CRA-W"/>
    <m/>
    <s v="CRA-W"/>
    <s v="Roye C., Derde L., Sinnaeve G., Meza R., Bodson B., Courtin C."/>
    <m/>
    <s v="Blé tendre Triticum aestivum"/>
    <s v="CRA-W"/>
    <m/>
  </r>
  <r>
    <n v="678"/>
    <x v="8"/>
    <x v="60"/>
    <s v="agrochimie, qualité nutritionnelle"/>
    <s v="Impact of preharvest spouting of wheat (Triticum aestivum) in the field on starch, protein, and arabinoxylan properties."/>
    <m/>
    <m/>
    <s v="Articles"/>
    <s v="https://www.cra.wallonie.be/en/impact-of-preharvest-spouting-of-wheat-triticum-aestivum-in-the-field-on-starch-protein-and-arabinoxylan-properties-2016"/>
    <n v="2016"/>
    <n v="1"/>
    <s v="Olaerts H."/>
    <s v="CRA-W"/>
    <m/>
    <s v="CRA-W"/>
    <s v="Roye C., Derde L., Sinnaeve G., Meza R., Bodson B., Courtin C."/>
    <m/>
    <m/>
    <s v="CRA-W"/>
    <m/>
  </r>
  <r>
    <n v="679"/>
    <x v="14"/>
    <x v="209"/>
    <s v="analyse physico-chimique, bioagresseur"/>
    <s v="Detection and identification of chrysanthemum tospoviruses"/>
    <m/>
    <m/>
    <s v="Actes de colloques"/>
    <s v="https://www.cra.wallonie.be/fr/detection-and-identification-of-chrysanthemum-tospoviruses-2013"/>
    <n v="2013"/>
    <n v="1"/>
    <s v="Olivier T."/>
    <s v="CRA-W"/>
    <m/>
    <s v="CRA-W"/>
    <s v="Demonty E., Fauche F., Steyer S. "/>
    <m/>
    <m/>
    <s v="CRA-W"/>
    <m/>
  </r>
  <r>
    <n v="680"/>
    <x v="14"/>
    <x v="25"/>
    <s v="bioagresseur"/>
    <s v="Generic detection and identification of pospiviroids"/>
    <m/>
    <m/>
    <s v="Actes de colloques"/>
    <s v="https://www.cra.wallonie.be/fr/generic-detection-and-identification-of-pospiviroids-2013"/>
    <n v="2013"/>
    <n v="1"/>
    <s v="Olivier T."/>
    <s v="CRA-W"/>
    <m/>
    <s v="CRA-W"/>
    <s v="Demonty E., Fauche F., Steyer S."/>
    <m/>
    <m/>
    <s v="CRA-W"/>
    <m/>
  </r>
  <r>
    <n v="681"/>
    <x v="16"/>
    <x v="131"/>
    <s v="gestion des ressources, gestion durable, ressource naturelle, territoire transfrontalier"/>
    <s v="Forêt Pro Bos"/>
    <s v="FPB"/>
    <s v="répondre aux besoins de quantifier, renouveler, regrouper et valoriser la ressource en bois régionale"/>
    <s v="Projet"/>
    <s v="https://www.foret-pro-bos.eu/fr/presentation/projet"/>
    <n v="2016"/>
    <n v="4"/>
    <s v="Parfonry A."/>
    <n v="0"/>
    <m/>
    <s v="Carah asbl, Province de Hainaut, CNPF, SRFB, Office économique wallon, Houtinfobois, AWAF asbl, APB, PEFC, Bosgroep Ijzer en Leie"/>
    <m/>
    <s v="CE - FEDER, Wallonie, conseil régional du Champagne-Ardenne"/>
    <m/>
    <s v="Agriculture wallonie"/>
    <m/>
  </r>
  <r>
    <n v="682"/>
    <x v="6"/>
    <x v="210"/>
    <s v="culture, production agricole, sélection variétale, technique agricole"/>
    <s v="Adapting Apple Ideotypes to Low-Input Fruit Production Agro-Ecosystems,"/>
    <m/>
    <s v="Analyser les différents facteurs agronomiques, optimiser les systèmes à faible apport d'intrants de l'IFP et de l'OFP"/>
    <s v="Livres / Manuels"/>
    <s v="https://www.cra.wallonie.be/fr/adapting-apple-ideotypes-to-low-input-fruit-production-agro-ecosystems-2014"/>
    <n v="2014"/>
    <n v="1"/>
    <s v="Parisi L."/>
    <s v="CRA-W"/>
    <m/>
    <s v="CRA-W"/>
    <s v="Jamar L., Lateur M., Laurens F., Lauri P. E."/>
    <m/>
    <s v="Pommiers"/>
    <s v="CRA-W"/>
    <m/>
  </r>
  <r>
    <n v="683"/>
    <x v="2"/>
    <x v="21"/>
    <s v="bioagresseur, cultivar, protection des cultures, résistance"/>
    <s v="Variability of the pathogenicity of Venturia inaequalis in Europe"/>
    <s v="DARE (Durable Apple Resistance in Europe)"/>
    <s v="Established a collection of strains of Venturia inaequalis"/>
    <s v="Projet - Articles"/>
    <s v="https://www.cra.wallonie.be/fr/variability-of-the-pathogenicity-of-venturia-inaequalis-in-europe-2004"/>
    <n v="2000"/>
    <n v="1"/>
    <s v="Parisi L."/>
    <s v="CRA-W"/>
    <m/>
    <s v="CRA-W"/>
    <s v="Fouillet V., Schouten H., Groenwold R., Laurens F., Didelot F., Evans K., Fischer C., Gennari F., Kemp H., Patocchi A., Thissen J., Tsipouridis C., Parisi L., Lefrancq B., Lespinasse Y., Pinet C., Laurens F., Durel C."/>
    <m/>
    <s v="Pommiers"/>
    <s v="CRA-W"/>
    <m/>
  </r>
  <r>
    <n v="684"/>
    <x v="13"/>
    <x v="87"/>
    <s v="technique agricole"/>
    <s v="impact technico-économiques du non-labour en wallonie"/>
    <m/>
    <s v="Objectiver les impact technico-économiques dans les conditions pédoclimatiques wallonnes"/>
    <s v="Rapports"/>
    <s v="http://www.greenotec.be/pages/etudes/impact-technico-economiques-du-non-labour-en-wallonie.html"/>
    <n v="2009"/>
    <n v="1"/>
    <s v="Pauly S."/>
    <s v="Greenotec asbl"/>
    <m/>
    <s v="ARVALIS-Institut du végétal - fr, Greenotec asbl"/>
    <s v="Dieryck G., Berrodier M., Weykmans S."/>
    <m/>
    <m/>
    <s v="Greenotec"/>
    <m/>
  </r>
  <r>
    <n v="685"/>
    <x v="4"/>
    <x v="1"/>
    <s v="biocontrôle, écoagriculture, ressource naturelle"/>
    <s v="Farmers’ management of functional biodiversity goes beyond pest management in organic European apple orchards. 284, 1-11."/>
    <m/>
    <m/>
    <s v="Articles"/>
    <s v="https://www.cra.wallonie.be/fr/farmers-management-of-functional-biodiversity-goes-beyond-pest-management-in-organic-european-apple-orchards-284-1-11-2019"/>
    <n v="2019"/>
    <n v="1"/>
    <s v="Penvern S."/>
    <s v="CRA-W"/>
    <m/>
    <s v="CRA-W"/>
    <s v="Fernique S., Cardona A., Herz A., Ahrenfeldt E., Jamar L., Korsgaard M., Kruzynska D., Matray S., Ozolina-Pole L., Porcel M., Ralle B., Steinemann B., Swiergiel W., Tasin M., Telfser J., Warlop F., Dufils A., Sigsgaard L."/>
    <m/>
    <s v="Pommiers"/>
    <s v="CRA-W"/>
    <m/>
  </r>
  <r>
    <n v="686"/>
    <x v="1"/>
    <x v="162"/>
    <s v="bioagresseur, biocontrôle, pesticide"/>
    <s v="Conception de pesticide biocontrôlés par l'inhibition des tréhalas des insectes nuisibles"/>
    <s v="PEBIOTRA"/>
    <s v="https://nouvelles.unamur.be/upnews.2019-12-13.8202017657/view"/>
    <s v="Projet"/>
    <s v="https://researchportal.unamur.be/fr/projects/design-of-biocontrolled-pesticide-through-the-inhibition-of-treh"/>
    <n v="2020"/>
    <n v="3"/>
    <s v="Perpete E."/>
    <s v="Université de Namur"/>
    <m/>
    <s v="ILEE - Université de Namur, NISM - Université de Namur"/>
    <s v="Michaux C."/>
    <s v="Wallonie"/>
    <m/>
    <s v="Université de Namur"/>
    <m/>
  </r>
  <r>
    <n v="687"/>
    <x v="3"/>
    <x v="211"/>
    <s v="gestion durable, protection des cultures, suivi environnemental"/>
    <s v="Association belge des Distributeurs de Produits de protection des plantes - PHYTODIS"/>
    <s v="Phytodis"/>
    <s v="favoriser la distribution de produits de protection des plantes et de produits assimilés dans le respect des législations fédérales et régionales ainsi que du &quot;Responsible Care"/>
    <s v="ASBL"/>
    <s v="https://www.phytodis.be/web/conseil%20d_administration/1011306039/list1187970077/f1.html"/>
    <n v="2003"/>
    <m/>
    <s v="Pétiniot A."/>
    <s v="Phytodis"/>
    <s v="nfo@phytodis.be "/>
    <m/>
    <s v="Ladeuze E., Boeraeve L., Bodyn P., Bracq F., Degrande J., Dethier F., Deronne F., Orts L., Massonet C., Pauwels T., Stiernet J., Vrancken R., Vandendriessche B."/>
    <m/>
    <m/>
    <m/>
    <m/>
  </r>
  <r>
    <n v="688"/>
    <x v="6"/>
    <x v="13"/>
    <s v="gestion des sols, télédétection spatiale"/>
    <s v="Humidité des Sols"/>
    <s v="Humidité des Sols"/>
    <s v="Étude de faisabilité pour la détermination de l’humidité du sol en Wallonie "/>
    <s v="Projet"/>
    <s v="https://www.issep.be/wp-content/uploads/Projet-HumSol.pdf"/>
    <m/>
    <n v="1.5"/>
    <s v="Petit S."/>
    <s v="ISSeP"/>
    <s v="s.petit@issep.be"/>
    <s v="Cellule Géodonnées et Télédétection - ISSeP, SPW Agriculture ressource naturelle et Environnement, IRM"/>
    <m/>
    <s v="Wallonie"/>
    <m/>
    <s v="ISSep"/>
    <m/>
  </r>
  <r>
    <n v="689"/>
    <x v="22"/>
    <x v="42"/>
    <s v="suivi environnemental"/>
    <s v="The principle of environmental integration under scrutiny"/>
    <m/>
    <m/>
    <s v="Livres / Manuels"/>
    <s v="https://www.cra.wallonie.be/fr/the-principle-of-environmental-integration-under-scrutiny-2015"/>
    <n v="2015"/>
    <n v="1"/>
    <s v="Petrescu-Mag R."/>
    <s v="CRA-W"/>
    <m/>
    <s v="CRA-W"/>
    <s v="Burny P."/>
    <m/>
    <m/>
    <s v="CRA-W"/>
    <m/>
  </r>
  <r>
    <n v="690"/>
    <x v="2"/>
    <x v="1"/>
    <s v="bioagresseur, biocontrôle, culture"/>
    <s v="Bandes fleuries vivaces – un outil pour améliorer le contrôle des ravageurs en vergers."/>
    <m/>
    <s v="Contrôler les populations de ravageurs rapidement et de manière naturelle."/>
    <s v="Livres / Manuels"/>
    <s v="https://www.cra.wallonie.be/fr/bandes-fleuries-vivaces-un-outil-pour-ameliorer-le-controle-des-ravageurs-en-vergers-2018"/>
    <n v="2018"/>
    <n v="1"/>
    <s v="Pfiffner L."/>
    <s v="CRA-W"/>
    <m/>
    <s v="CRA-W"/>
    <s v="Jamar L., Cahenzli F., Korsgaard M., Swiergiel W., Sigsgaard L."/>
    <m/>
    <m/>
    <s v="CRA-W"/>
    <m/>
  </r>
  <r>
    <n v="691"/>
    <x v="12"/>
    <x v="8"/>
    <s v="culture, écoagriculture, protection des cultures"/>
    <s v="Design, implementation and management of perennial flower strips to promote functional agrobiodiversity in organic apple orchards - A pan-European study."/>
    <m/>
    <m/>
    <s v="Articles"/>
    <s v="https://www.cra.wallonie.be/fr/design-implementation-and-management-of-perennial-flower-strips-to-promote-functional-agrobiodiversity-in-organic-apple-orchards-a-pan-european-study-2019"/>
    <n v="2019"/>
    <n v="1"/>
    <s v="Pfiffner L."/>
    <s v="CRA-W"/>
    <m/>
    <s v="CRA-W"/>
    <s v="Cahenzli F., Steinemann B., Jamar L., Chor Bjørn M., Porcel M., Tassin M., Telfser J., Kelderer M., Lisek J., Sigsgaard L."/>
    <m/>
    <s v="Pommiers"/>
    <s v="CRA-W"/>
    <m/>
  </r>
  <r>
    <n v="692"/>
    <x v="2"/>
    <x v="105"/>
    <s v="culture, lutte, protection des cultures"/>
    <s v="Perrenial flower strips - a tool for improving pest control in fruit orchards"/>
    <m/>
    <s v="To maintain and develop Perennial flower strips populations and thus optimize ecosystem services."/>
    <s v="Livres / Manuels"/>
    <s v="https://www.cra.wallonie.be/fr/perrenial-flower-strips-a-tool-for-improving-pest-control-in-fruit-orchards-2018"/>
    <n v="2018"/>
    <n v="1"/>
    <s v="Pfiffner L."/>
    <s v="CRA-W"/>
    <m/>
    <s v="CRA-W"/>
    <s v="Jamar L., Cahenzli F., Korsgaard M., Swiergiel W., Sigsgaard L."/>
    <m/>
    <m/>
    <s v="CRA-W"/>
    <m/>
  </r>
  <r>
    <n v="693"/>
    <x v="3"/>
    <x v="13"/>
    <s v="culture expérimentale, gestion agricole, gestion durable, ressource naturelle, valorisation"/>
    <s v="Rapport d'activité 2015 et communication 2016"/>
    <m/>
    <s v="Assurer des services de soutien, de conseil de sensibilisation, d'information  et de mobilisation des acteurs de terrain"/>
    <s v="Rapports"/>
    <s v="http://www.agraost.be/doc/Rapportdactivite2015pdf.pdf"/>
    <n v="2015"/>
    <n v="2"/>
    <s v="Philippe A."/>
    <s v="Natagriwal asbl"/>
    <s v="aphilippe@natagriwal.be"/>
    <s v="Agra-Ost asbl, Université Catholique de Louvain, Centre de Michamps asbl, CRA-W, CPL Végémar, Fourrages Mieux, Deutschsprachige Gemeinschaft"/>
    <s v="Hannes M., Ortmanns P., Kayls N., Luxen P., Goffinet M., Held R., Jenchenne M., Kaut M., Langer B., Rauw P., Theissen S., Gennen J., Goffin C., Jonas M., Luxen P., Manderfeld S., Michel C., Vliegen T., Wahlen J., Hennes G."/>
    <s v="Wallonie - SPW, Province de Luxembourg - Département d'Economie Rural"/>
    <m/>
    <s v="AGRA-OST"/>
    <m/>
  </r>
  <r>
    <n v="694"/>
    <x v="3"/>
    <x v="13"/>
    <s v="culture expérimentale, gestion agricole, gestion durable, ressource naturelle, valorisation"/>
    <s v="Rapport d'activité 2013 et communication 2014"/>
    <m/>
    <s v="Assurer des services de soutien, de conseil de sensibilisation, d'information et de mobilisation des acteurs de terrain"/>
    <s v="Rapports"/>
    <s v="http://www.agraost.be/doc/Rapportdactivite2013etcommunications2014pdf.pdf"/>
    <n v="2013"/>
    <n v="3"/>
    <s v="Philippe A."/>
    <s v="Natagriwal asbl"/>
    <s v="aphilippe@natagriwal.be"/>
    <s v="Agra-Ost asbl, Natagriwal asbl, SPW, DER, CRA-W, Université Catholique de Louvain, CPL Végémar, Centre de coordination des régions herbagères de l'Eifel - Ardennes"/>
    <s v="Hennes M., Ortmanns P., Kayls N., Luxen P., Goffinet M., Held P., Hermann J., Kaut M., Langer B., Rauw P.,Sarlette C., Gennen J., Godden B., Goffin C., Luxen P., Manderfeld S., Michel C., Steffen M., Vliegen T., Perez A."/>
    <m/>
    <m/>
    <s v="AGRA-OST"/>
    <m/>
  </r>
  <r>
    <n v="695"/>
    <x v="3"/>
    <x v="212"/>
    <s v="gestion durable, pollution chimique, réduction, ressource naturelle, suivi environnemental"/>
    <s v="Ecoconso asbl"/>
    <s v="Ecoconso"/>
    <s v="vise prioritairement une consommation respectueuse de l'environnement et de la santé - situe son action dans un large mouvement pour une consommation durable"/>
    <s v="ASBL"/>
    <s v="https://www.ecoconso.be/"/>
    <n v="1991"/>
    <m/>
    <s v="Phukan D."/>
    <s v="Ecoconso asbl"/>
    <s v="info@ecoconso.be"/>
    <m/>
    <s v="De Bruyn R., Marechal C., Melchior A., Moerman J., Kuza C., Paquay F., Wulf A., Cremer B."/>
    <s v="Fédération Wallonie-Bruxelles, Wallonie"/>
    <m/>
    <s v="ecoconso asbl"/>
    <m/>
  </r>
  <r>
    <n v="696"/>
    <x v="5"/>
    <x v="40"/>
    <s v="analyse physico-chimique, pesticide"/>
    <s v="Evaluation of analysis and physico-chemical aspects of the pesticide registration dossier in the European Union"/>
    <m/>
    <m/>
    <s v="Actes de colloques"/>
    <s v="https://www.cra.wallonie.be/en/evaluation-of-analysis-and-physico-chemical-aspects-of-the-pesticide-registration-dossier-in-the-european-union-2016"/>
    <n v="2016"/>
    <n v="1"/>
    <s v="Pigeon O."/>
    <s v="CRA-W"/>
    <s v="o.pigeon@cra.wallonie.be"/>
    <s v="CRA-W"/>
    <s v="-"/>
    <m/>
    <m/>
    <s v="CRA-W"/>
    <m/>
  </r>
  <r>
    <n v="697"/>
    <x v="22"/>
    <x v="45"/>
    <s v="biocontrôle, pesticide"/>
    <s v="Pesticide registration in the EU"/>
    <m/>
    <m/>
    <s v="Actes de colloques"/>
    <s v="https://www.cra.wallonie.be/en/pesticide-registration-in-the-eu-2016"/>
    <n v="2016"/>
    <n v="1"/>
    <s v="Pigeon O."/>
    <s v="CRA-W"/>
    <s v="o.pigeon@cra.wallonie.be"/>
    <s v="CRA-W"/>
    <s v="-"/>
    <m/>
    <m/>
    <s v="CRA-W"/>
    <m/>
  </r>
  <r>
    <n v="698"/>
    <x v="21"/>
    <x v="152"/>
    <s v="biocontrôle, pesticide, santé humaine"/>
    <s v="Quality Control of public health pesticide."/>
    <m/>
    <m/>
    <s v="Actes de colloques"/>
    <s v="https://www.cra.wallonie.be/en/quality-control-of-public-health-pesticide-2016"/>
    <n v="2016"/>
    <n v="1"/>
    <s v="Pigeon O."/>
    <s v="CRA-W"/>
    <s v="o.pigeon@cra.wallonie.be"/>
    <s v="CRA-W"/>
    <s v="Baes M., Cornet C., Mabon N. "/>
    <m/>
    <m/>
    <s v="CRA-W"/>
    <m/>
  </r>
  <r>
    <n v="699"/>
    <x v="21"/>
    <x v="152"/>
    <s v="biocontrôle, pesticide"/>
    <s v="WHO Pesticide Evaluation Scheme and data requirements for public health pesticide"/>
    <m/>
    <m/>
    <s v="Actes de colloques"/>
    <s v="https://www.cra.wallonie.be/en/who-pesticide-evaluation-scheme-and-data-requirements-for-public-health-pesticide-2016"/>
    <n v="2016"/>
    <n v="1"/>
    <s v="Pigeon O."/>
    <s v="CRA-W"/>
    <s v="o.pigeon@cra.wallonie.be"/>
    <s v="CRA-W"/>
    <s v="-"/>
    <m/>
    <m/>
    <s v="CRA-W"/>
    <m/>
  </r>
  <r>
    <n v="700"/>
    <x v="5"/>
    <x v="45"/>
    <s v="pesticide, santé humaine"/>
    <s v="WHO specifications for pesticide"/>
    <m/>
    <m/>
    <s v="Actes de colloques"/>
    <s v="https://www.cra.wallonie.be/en/who-specifications-for-pesticide-2016"/>
    <n v="2016"/>
    <n v="1"/>
    <s v="Pigeon O."/>
    <s v="CRA-W"/>
    <s v="o.pigeon@cra.wallonie.be"/>
    <s v="CRA-W"/>
    <s v="-"/>
    <m/>
    <m/>
    <s v="CRA-W"/>
    <m/>
  </r>
  <r>
    <n v="701"/>
    <x v="5"/>
    <x v="11"/>
    <s v="biocontrôle, pesticide"/>
    <s v="Annual CIPAC/FAO/WHO Belgian Report on the Quality Control of pesticide"/>
    <m/>
    <m/>
    <s v="Actes de colloques"/>
    <s v="https://www.cra.wallonie.be/fr/annual-cipacfaowho-belgian-report-on-the-quality-control-of-pesticide-2017"/>
    <n v="2017"/>
    <n v="1"/>
    <s v="Pigeon O."/>
    <s v="CRA-W"/>
    <s v="o.pigeon@cra.wallonie.be"/>
    <s v="CRA-W"/>
    <s v="Etienne-Thewissen F., Baes M."/>
    <m/>
    <m/>
    <s v="CRA-W"/>
    <m/>
  </r>
  <r>
    <n v="702"/>
    <x v="18"/>
    <x v="45"/>
    <s v="analyse physico-chimique, culture expérimentale, pesticide, technique agricole"/>
    <s v="CIPAC Handbook O"/>
    <m/>
    <m/>
    <s v="Livres / Manuels"/>
    <s v="https://www.cra.wallonie.be/fr/cipac-method-mt-195-wash-resistance-index-of-lns-2017"/>
    <n v="2017"/>
    <n v="1"/>
    <s v="Pigeon O."/>
    <s v="CRA-W"/>
    <s v="o.pigeon@cra.wallonie.be"/>
    <s v="CRA-W"/>
    <s v="Müller M., Kozuki Y., Rodler M."/>
    <m/>
    <m/>
    <s v="CRA-W"/>
    <s v="ISBN 978-1-911009-14-6"/>
  </r>
  <r>
    <n v="703"/>
    <x v="18"/>
    <x v="21"/>
    <s v="pesticide"/>
    <s v="Multi-residue method for determination of pesticide residues in potatoes by GC-NPD"/>
    <m/>
    <m/>
    <s v="Actes de colloques"/>
    <s v="https://www.cra.wallonie.be/fr/multi-residue-method-for-determination-of-pesticide-residues-in-potatoes-by-gc-npd-2005"/>
    <n v="2005"/>
    <n v="1"/>
    <s v="Pigeon O."/>
    <s v="CRA-W"/>
    <s v="o.pigeon@cra.wallonie.be"/>
    <s v="CRA-W"/>
    <s v="Ducat N., Demeulenaere J-L., Soete A., Somerhausen E."/>
    <m/>
    <s v="Pomme de terre"/>
    <s v="CRA-W"/>
    <m/>
  </r>
  <r>
    <n v="704"/>
    <x v="22"/>
    <x v="152"/>
    <s v="pesticide, santé humaine"/>
    <s v="Subjects from the 16th FAO/WHO JMPS Closed Meeting"/>
    <m/>
    <m/>
    <s v="Actes de colloques"/>
    <s v="https://www.cra.wallonie.be/fr/subjects-from-the-16th-faowho-jmps-closed-meeting-2017"/>
    <n v="2017"/>
    <n v="1"/>
    <s v="Pigeon O."/>
    <s v="CRA-W"/>
    <s v="o.pigeon@cra.wallonie.be"/>
    <s v="CRA-W"/>
    <s v="Müller M."/>
    <m/>
    <m/>
    <s v="CRA-W"/>
    <m/>
  </r>
  <r>
    <n v="705"/>
    <x v="22"/>
    <x v="152"/>
    <s v="pesticide, santé humaine"/>
    <s v="Subjects from the 17th Joint FAO/WHO Closed Joint Meeting on Pesticide Specifications"/>
    <m/>
    <m/>
    <s v="Actes de colloques"/>
    <s v="https://www.cra.wallonie.be/fr/subjects-from-the-17th-joint-faowho-closed-joint-meeting-on-pesticide-specifications-2018"/>
    <n v="2018"/>
    <n v="1"/>
    <s v="Pigeon O."/>
    <s v="CRA-W"/>
    <s v="o.pigeon@cra.wallonie.be"/>
    <s v="CRA-W"/>
    <s v="Muller M."/>
    <m/>
    <m/>
    <s v="CRA-W"/>
    <m/>
  </r>
  <r>
    <n v="706"/>
    <x v="21"/>
    <x v="213"/>
    <s v="impact socio-économique, pollution chimique, toxicité"/>
    <s v="Assessment of children’s exposure to currently used pesticide in wallonia, Belgium"/>
    <m/>
    <s v="Caractériser l'exposition aux pesticide chez les enfants en wallonie"/>
    <s v="Articles"/>
    <s v="https://reader.elsevier.com/reader/sd/pii/S0378427420301296?token=33A4EEF5E5E5D4D8BA9CB56F71D8128C7F0F3DA09909C8C9705A5C82F56EB9CEBE0BE4DAF0DBE858AC9B8B790E52D547&amp;originRegion=eu-west-1&amp;originCreation=20210707142508"/>
    <n v="2020"/>
    <m/>
    <s v="Pirard C."/>
    <s v="CHU Liège"/>
    <m/>
    <m/>
    <s v="Remy S., Giusti A., Champon L., Charlier C."/>
    <s v="Wallonie - ISSeP"/>
    <m/>
    <s v="elsevier"/>
    <m/>
  </r>
  <r>
    <n v="707"/>
    <x v="21"/>
    <x v="56"/>
    <s v="santé humaine"/>
    <s v="A patient-centric next generation global IT solution for biotech organisations Solution IT globale de nouvelle génération, centrée sur le patient, à destination du secteur des biotechnologies"/>
    <s v="BioCloud4.0"/>
    <s v="Mise au point d’un système de gestion IT de mise en culture des cellules souches en salle blanche dans le cadre des thérapies géniques."/>
    <s v="Projet"/>
    <s v="https://www.issep.be/wp-content/uploads/Projet-BioCLoud.pdf"/>
    <n v="2016"/>
    <n v="3"/>
    <s v="Pirard W."/>
    <s v="ISSeP"/>
    <s v="w.pirard@issep.be"/>
    <s v="Sapristic International SA, BiiON SA, JUMO Automation SPRL, Signal Engineering and Electronics SPRL, MaSTherCell SA, Novadip Biosciences SA, Université Catholique de Louvain, Université de Mons"/>
    <m/>
    <s v="Wallonie - BioWin"/>
    <m/>
    <s v="ISSep"/>
    <m/>
  </r>
  <r>
    <n v="708"/>
    <x v="18"/>
    <x v="201"/>
    <s v="pesticide"/>
    <s v="Calcul d’indicateurs de risques liés à l’utilisation de produits phytosanitaires. Etude préliminaire : détermination du niveau d’utilisation de pesticide en Région Wallonne - Etude CERVA"/>
    <m/>
    <s v="Pesticide risk assessment in the Walloon Region, To Obtain the pesticide use distribution among pesticide categories  and users inside agricultural regions and river sub-basins. "/>
    <s v="Rapports"/>
    <s v="https://www.corder.be/fr/node/189"/>
    <n v="2005"/>
    <n v="1"/>
    <s v="Pissard A."/>
    <s v="CRA-W"/>
    <s v="a.pissard@cra.wallonie.be"/>
    <s v="Centre d'Etude et de Recherches Vétérinaires et Agrochimiques"/>
    <s v="Van Bol V., Piñeros Garcet J. D., Harcz P., Pussemier L."/>
    <s v="Wallonie - SPW - DGARNE"/>
    <m/>
    <s v="CORDER"/>
    <m/>
  </r>
  <r>
    <n v="709"/>
    <x v="7"/>
    <x v="13"/>
    <s v="agrochimie, analyse biologique, culture"/>
    <s v="Determination of total phenolic compound content and antioxidant activity in cherry species and cultivar"/>
    <m/>
    <s v="Analyze the total phenolic compound (TPC) content and the antioxidant capacity (AC) of a large range of cultivar using the same methodology in one laboratory, and determine the possible relationship between agronomic characteristics and AC. "/>
    <s v="Articles"/>
    <s v="https://content.iospress.com/articles/journal-of-berry-research/jbr109"/>
    <n v="2016"/>
    <n v="1"/>
    <s v="Pissard A."/>
    <s v="CRA-W"/>
    <s v="a.pissard@cra.wallonie.be"/>
    <s v="CRA-W, CEDEVIT asbl, CREDEC Université de Liège"/>
    <s v="Lateur M., Baeten V., Magein H., Dupont P., Tabart J., Pincemail J., Kevers C. "/>
    <m/>
    <s v="Cerise"/>
    <s v="CRA-W"/>
    <m/>
  </r>
  <r>
    <n v="710"/>
    <x v="8"/>
    <x v="13"/>
    <s v="agrochimie, qualité nutritionnelle, spectroscopie"/>
    <s v="Non-destructive measurement of vitamin C, total polyphenol and sugar content in apples using near infrared spectroscopy (NIRS)"/>
    <m/>
    <s v="Evaluate the potential of near‐infrared (NIR) spectroscopy as a rapid and non‐destructive method to determine the sugar, vitamin C and total polyphenol content in apples"/>
    <s v="Articles"/>
    <s v="https://onlinelibrary.wiley.com/doi/full/10.1002/jsfa.5779"/>
    <n v="2013"/>
    <n v="1"/>
    <s v="Pissard A."/>
    <s v="CRA-W"/>
    <s v="a.pissard@cra.wallonie.be"/>
    <s v="CRA-W"/>
    <s v="Fernandez Pierna J. A., Baeten V., Sinnaeve G., Lognay G., Mouteau A., Dupont P., Rondia A., Lateur M."/>
    <m/>
    <s v="Pommiers"/>
    <s v="CRA-W"/>
    <m/>
  </r>
  <r>
    <n v="711"/>
    <x v="6"/>
    <x v="13"/>
    <s v="agrochimie, spectroscopie"/>
    <s v="Use of NIR spectroscopy on fresh apples to determine the phenolic compounds and dry matter content in peel and flesh"/>
    <m/>
    <s v="Rapid and non-destructive determination of nutritional parameters (  the phenolic compounds and dry matter content)"/>
    <s v="Articles"/>
    <s v="https://popups.uliege.be/1780-4507/index.php?id=16241"/>
    <n v="2018"/>
    <n v="1"/>
    <s v="Pissard A."/>
    <s v="CRA-W"/>
    <s v="a.pissard@cra.wallonie.be"/>
    <s v="CRA-W"/>
    <s v="Baeten V., Dardenne P., Dupont P., Lateur M."/>
    <m/>
    <s v="Pommiers"/>
    <s v="CRA-W"/>
    <m/>
  </r>
  <r>
    <n v="712"/>
    <x v="8"/>
    <x v="13"/>
    <s v="culture, qualité nutritionnelle, spectroscopie"/>
    <s v="Classical and NIR measurements of the quality and nutritional parameters of apples: a methodological study of intra-fruit variability"/>
    <m/>
    <s v="Etudiée la variabilité intra-fruit des variétés de pommes en termes de paramètres de qualité (contenu en sucre, polyphénols totaux et vitamine C)"/>
    <s v="Articles"/>
    <s v="https://www.cra.wallonie.be/fr/classical-and-nir-measurements-of-the-quality-and-nutritional-parameters-of-apples-a-methodological-study-of-intra-fruit-variability-2012"/>
    <n v="2012"/>
    <n v="1"/>
    <s v="Pissard A."/>
    <s v="CRA-W"/>
    <s v="a.pissard@cra.wallonie.be"/>
    <s v="CRA-W"/>
    <s v="Baeten V., Romnée J., Dupont P., Mouteau A., Lateur M."/>
    <m/>
    <s v="Pommiers"/>
    <s v="CRA-W"/>
    <m/>
  </r>
  <r>
    <n v="713"/>
    <x v="8"/>
    <x v="13"/>
    <s v="agrochimie, production agricole, spectroscopie"/>
    <s v="Recherche et expérimentations pour optimiser la date de cueillette et limiter les pertes de fruits après récolte. Que fait le CRA-W ?"/>
    <m/>
    <s v="évaluation de méthodes de conservation des fruits en module Janny MT à atmosphère contrôlée; évaluation de l’efficacité de traitements de protection à base de substances d’origine naturelle appliqués en verger; la recherche de méthodes innovantes et non destructives par spectroscopie NIR permettant d’optimiser la date de récolte."/>
    <s v="Actes de colloques"/>
    <s v="https://www.cra.wallonie.be/fr/recherche-et-experimentations-pour-optimiser-la-date-de-cueillette-et-limiter-les-pertes-de-fruits-apres-recolte-que-fait-le-cra-w-2018"/>
    <n v="2018"/>
    <n v="1"/>
    <s v="Pissard A."/>
    <s v="CRA-W"/>
    <s v="a.pissard@cra.wallonie.be"/>
    <s v="CRA-W"/>
    <s v="Jamar L., Baeten V., Lateur M."/>
    <m/>
    <m/>
    <s v="CRA-W"/>
    <m/>
  </r>
  <r>
    <n v="714"/>
    <x v="8"/>
    <x v="44"/>
    <s v="agrochimie, culture, spectroscopie"/>
    <s v="Use of NIR Spectroscopy in an Apple Breeding Program for Quality and Nutritional Parameters"/>
    <m/>
    <s v="Create and select new apple cultivar pressenting a differentiated quality (high antiooxidant content combined with scab tolerence and high fruit quality)"/>
    <s v="Livres / Manuels"/>
    <s v="https://www.cra.wallonie.be/fr/use-of-nir-spectroscopy-in-an-apple-breeding-program-for-quality-and-nutritional-parameters-2013"/>
    <n v="2013"/>
    <n v="1"/>
    <s v="Pissard A."/>
    <s v="CRA-W"/>
    <s v="a.pissard@cra.wallonie.be"/>
    <s v="CRA-W"/>
    <s v="Bastiaanse H., Baeten V., Sinnaeve G., Romnée J. M., Dupont P., Mouteau A., Lateur M. "/>
    <m/>
    <s v="Pommiers"/>
    <s v="CRA-W"/>
    <m/>
  </r>
  <r>
    <n v="715"/>
    <x v="8"/>
    <x v="13"/>
    <s v="agrochimie, culture, spectroscopie"/>
    <s v="Use of NIR spectroscopy to determine the polyphenol content in peel and flesh of apple cultivar."/>
    <m/>
    <m/>
    <s v="Actes de colloques"/>
    <s v="https://www.cra.wallonie.be/fr/use-of-nir-spectroscopy-to-determine-the-polyphenol-content-in-peel-and-flesh-of-apple-cultivar-2013"/>
    <n v="2013"/>
    <n v="1"/>
    <s v="Pissard A."/>
    <s v="CRA-W"/>
    <s v="a.pissard@cra.wallonie.be"/>
    <s v="CRA-W"/>
    <s v="Baeten V., Dardenne P., Pompeu D., Mouteau A., Dupont P., Lateur M."/>
    <m/>
    <s v="Pommiers"/>
    <s v="CRA-W"/>
    <m/>
  </r>
  <r>
    <n v="716"/>
    <x v="6"/>
    <x v="60"/>
    <s v="agrochimie, analyse physico-chimique, spectroscopie"/>
    <s v="Characterization and discrimination of phenolic compounds using Fourier transform Raman spectroscopy and chemometric tools"/>
    <m/>
    <s v="Caractériser et discriminer quatre familles de composés phénoliques par la spectroscopie Raman couplée à des outils chimiométriques"/>
    <s v="Articles"/>
    <s v="https://www.cra.wallonie.be/en/characterization-and-discrimination-of-phenolic-compounds-using-fourier-transform-raman-spectroscopy-and-chemometric-tools-2018"/>
    <n v="2018"/>
    <n v="1"/>
    <s v="Pompeu D."/>
    <s v="CRA-W"/>
    <m/>
    <s v="CRA-W"/>
    <s v="Larondelle Y., Rogez H., Abbas O., Fernandez Pierna J. A., Baeten V."/>
    <m/>
    <m/>
    <s v="CRA-W"/>
    <s v="_x0009_https://doi.org/10.25518/1780-4507.16270"/>
  </r>
  <r>
    <n v="717"/>
    <x v="2"/>
    <x v="21"/>
    <s v="cultivar, culture, protection des cultures, résistance, ressource génétique"/>
    <s v="Fruit tree genetic resources and disease resistance"/>
    <m/>
    <s v="Evaluation de la susceptibilité de certains vieux cultivar d'arbres fruitiers à différentes maladies"/>
    <s v="Articles"/>
    <s v="https://www.cra.wallonie.be/fr/fruit-tree-genetic-resources-and-disease-resistance-1998"/>
    <n v="1998"/>
    <n v="1"/>
    <s v="Populer C."/>
    <s v="CRA-W"/>
    <m/>
    <s v="CRA-W"/>
    <s v="Lateur M., Wagemans C."/>
    <m/>
    <s v="Arbre fruitier"/>
    <s v="CRA-W"/>
    <m/>
  </r>
  <r>
    <n v="718"/>
    <x v="2"/>
    <x v="21"/>
    <s v="cultivar, culture, protection des cultures"/>
    <s v="Old cultivar of fruit trees and disease resistance: behaviour of FGR apple and plum cultivar recommended to nursery growers"/>
    <m/>
    <s v="Screening de variétés pour resistance "/>
    <s v="Articles"/>
    <s v="https://www.cra.wallonie.be/fr/old-cultivar-of-fruit-trees-and-disease-resistance-behaviour-of-fgr-apple-and-plum-cultivar-recommended-to-nursery-growers-1990"/>
    <n v="1990"/>
    <n v="1"/>
    <s v="Populer C."/>
    <s v="CRA-W"/>
    <m/>
    <s v="CRA-W"/>
    <s v="Lateur M."/>
    <m/>
    <s v="Pommiers et Pruniers"/>
    <s v="CRA-W"/>
    <m/>
  </r>
  <r>
    <n v="719"/>
    <x v="6"/>
    <x v="13"/>
    <s v="ressource en eau, technique agricole"/>
    <s v="Transfer of INNOvative techniques for sustainable Water use in FERtigated crops"/>
    <s v="FERTINNOWA "/>
    <s v="To optimize the efficiency of water and nutrient use and thereby reduce the impact on the environment."/>
    <s v="Projet"/>
    <s v="https://ec.europa.eu/eip/agriculture/en/find-connect/projects/transfer-innovative-techniques-sustainable-water"/>
    <n v="2016"/>
    <n v="2"/>
    <s v="Proefstation voor de Groenteteelt (PSKW)"/>
    <s v="Proefstation voor de Groenteteelt"/>
    <s v="info@proefstation.be"/>
    <s v="PSKW, PCS VZW, Association Provencale de Recherche et d'Experimentation Legumiere"/>
    <m/>
    <s v="CE - Horizon 2020"/>
    <m/>
    <s v="EU"/>
    <m/>
  </r>
  <r>
    <n v="720"/>
    <x v="0"/>
    <x v="214"/>
    <s v="biocontrôle, gestion des sols, gestion durable, indicateur"/>
    <s v="Développement d'indicateurs de la qualité biologique et du carbone organique du sol pour l'évaluation de l'état des sols agricoles en Wallonie"/>
    <s v="CARBIOSOL"/>
    <s v="étude de nouveau indicateurs (fraction de carbone et indicateurs biologiques) et par l'évaluation de leurs capacité à mesurer la qualité des sols agricoles en wallonie"/>
    <s v="Projet"/>
    <s v="https://sol.environnement.wallonie.be/files/Document/Guides/192063-SPW-VOLUME%20CARBIOSOL.pdf"/>
    <n v="2013"/>
    <n v="6"/>
    <s v="Quentin V."/>
    <s v="Université Catholique de Louvain"/>
    <m/>
    <s v="Laboratoire d'écologie végétale et microbienne - Université de liège, ELI - Université Catholique de Louvain"/>
    <s v="Chartin C., Krüger I., Wesemael B. V., Carnol M."/>
    <s v="Wallonie - SPW - DGO3"/>
    <m/>
    <m/>
    <m/>
  </r>
  <r>
    <n v="721"/>
    <x v="6"/>
    <x v="159"/>
    <s v="culture expérimentale, protection des cultures"/>
    <s v="Premier essai de suivi d’une culture de betterave biologique par le CRA-W"/>
    <m/>
    <s v="Implantation et suivi d’une culture de betterave biologique à Rêves (2019) sur 11 ha avec deux systèmes de gestion des adventices "/>
    <s v="Projet"/>
    <s v="https://www.cra.wallonie.be/fr/la-recherche-en-agriculture-biologique-au-cra-w"/>
    <n v="2015"/>
    <n v="5"/>
    <s v="Rabier F."/>
    <s v="CRA-W"/>
    <s v="f.rabier@cra,wallonie.be"/>
    <s v="CRA-W"/>
    <s v="Limbourg Q."/>
    <s v="CE - Horizon 2020"/>
    <s v="Betterave"/>
    <s v="CRA-W"/>
    <m/>
  </r>
  <r>
    <n v="722"/>
    <x v="2"/>
    <x v="215"/>
    <s v="gestion agricole, protection des cultures, technique agricole"/>
    <s v="DEMECA"/>
    <s v="DEMECA"/>
    <s v="Etude des techniques de désherbage mécanique en agriculture conventionnelle et biologique"/>
    <s v="Projet"/>
    <s v="https://filagri.be/wp-content/uploads/sites/2/2019/10/CdP_Plan-de-developpement_2018_cereales_alimentaires_juillet2019.pdf"/>
    <m/>
    <m/>
    <s v="Rabier F."/>
    <s v="CRA-W"/>
    <s v="f.rabier@cra,wallonie.be"/>
    <s v="CRA-W, ILVO"/>
    <m/>
    <m/>
    <m/>
    <s v="Agriculture wallonie"/>
    <m/>
  </r>
  <r>
    <n v="723"/>
    <x v="6"/>
    <x v="140"/>
    <s v="pollution chimique, suivi environnemental"/>
    <s v="DECiDE, a tool for assessing greenhouse gas emissions and energy consumption"/>
    <m/>
    <m/>
    <s v="Actes de colloques"/>
    <s v="https://www.cra.wallonie.be/fr/decide-a-tool-for-assessing-greenhouse-gas-emissions-and-energy-consumption-2015"/>
    <n v="2015"/>
    <n v="1"/>
    <s v="Rabier F."/>
    <s v="CRA-W"/>
    <s v="f.rabier@cra,wallonie.be"/>
    <s v="CRA-W"/>
    <s v="-"/>
    <m/>
    <m/>
    <s v="CRA-W"/>
    <m/>
  </r>
  <r>
    <n v="724"/>
    <x v="6"/>
    <x v="216"/>
    <s v="croissance des plantes, cultivar, gestion agricole, gestion durable, technique agricole"/>
    <s v="Patat'Up : Vers la production d'une pomme de terre bas intrants"/>
    <s v="Patat'Up"/>
    <s v="Recherche de pratiques culturales innovantes et de variétés de pommes de terres robustes adaptées à notre région"/>
    <s v="Projet"/>
    <s v="https://www.cra.wallonie.be/fr/patatup"/>
    <n v="2022"/>
    <m/>
    <s v="Rabier F."/>
    <s v="CRA-W"/>
    <s v="f.rabier@cra,wallonie.be"/>
    <m/>
    <m/>
    <s v="Wallonie - Get up Wallonia"/>
    <s v="pomme de terre"/>
    <s v="CRA-W"/>
    <m/>
  </r>
  <r>
    <n v="725"/>
    <x v="5"/>
    <x v="199"/>
    <s v="culture expérimentale, pesticide"/>
    <s v="Method Extension of Existing CIPAC Method for Pyriproxyfen And Alpha-Cypermethrin In Long Lasting Insecticidal Net - Royal guard."/>
    <m/>
    <m/>
    <s v="Actes de colloques"/>
    <s v="https://www.cra.wallonie.be/fr/method-extension-of-existing-cipac-method-for-pyriproxyfen-and-alpha-cypermethrin-in-long-lasting-insecticidal-net-royal-guard-2017"/>
    <n v="2017"/>
    <n v="1"/>
    <s v="Ramesh A."/>
    <s v="CRA-W"/>
    <m/>
    <s v="CRA-W"/>
    <s v="Pigeon O."/>
    <m/>
    <m/>
    <s v="CRA-W"/>
    <m/>
  </r>
  <r>
    <n v="726"/>
    <x v="8"/>
    <x v="134"/>
    <s v="agroalimentaire, gestion des déchets, technique agricole, territoire transfrontalier"/>
    <s v="ValBran"/>
    <s v="ValBran"/>
    <s v="Développer de nouvelles voies de valorisation du son de blé, pour la production de molécules tensio-actives à haute valeur ajoutée"/>
    <s v="Projet"/>
    <s v="https://www.valbran.eu/fr/"/>
    <n v="2017"/>
    <n v="4"/>
    <s v="Rémond C."/>
    <s v="Université de Reims Champagne Ardenne"/>
    <s v="caroline.remond@univ-reims.fr"/>
    <s v="Université de Reims Champagne Ardenne, GEC - Upicardie - Fr, laboratoire de Biophysique moléculaire aux Interfaces-Gembloux Agro Bio-Tech - Université de Liège, ValBiom asbl, Inagro, VITO, IAR - Fr, CATALISTI, GreenWin, European Regional Development Fund, Grand Est Alsace Champagne-Ardenne Lorraine, Wallonie, West - Vlaanderen"/>
    <s v="Géradon C."/>
    <s v="CE - FEDER - INTERREG - FWVL"/>
    <s v="Céréales"/>
    <s v="Université de Liège"/>
    <m/>
  </r>
  <r>
    <n v="727"/>
    <x v="21"/>
    <x v="37"/>
    <s v="bioinformatique, pesticide, santé humaine"/>
    <s v="Biomonitoring de référence des pesticide"/>
    <s v="BIOPEST"/>
    <s v="Obtenir des données de référence sur l’exposition aux pesticide de la population générale et de publics cibles (agriculteurs)"/>
    <s v="Projet"/>
    <s v="https://www.issep.be/wp-content/uploads/Projet-BIOPEST.pdf"/>
    <n v="2018"/>
    <n v="2"/>
    <s v="Remy S."/>
    <s v="ISSeP"/>
    <s v="s.remy@issep.be"/>
    <s v="ISSeP, SPW Agriculture ressource naturelle et Environnement, CRA-W, CRPHYTO - CORDER asbl, PreventAgri, Université de Liège"/>
    <m/>
    <s v="Fonds Moerman"/>
    <m/>
    <s v="ISSeP"/>
    <s v="-"/>
  </r>
  <r>
    <n v="728"/>
    <x v="0"/>
    <x v="46"/>
    <s v="bioinformatique, pesticide"/>
    <s v="BMH-WAL : Biomonitoring humain wallon"/>
    <s v="BMH-WAL"/>
    <s v="déterminer les niveaux d’imprégnation de la population wallonne aux diverses substances chimiques présentes dans l’environnement."/>
    <s v="Projet"/>
    <s v="https://www.issep.be/biomonitoring/"/>
    <n v="2005"/>
    <n v="13"/>
    <s v="Remy S."/>
    <s v="ISSeP"/>
    <s v="biomonitoring@issep.be"/>
    <s v="ISSeP, Service de Toxicologie clinique - CHU - Liège, Louvain Center for Toxicology and Applied Pharamcology - Université Catholique de Louvain, SCIENSANO "/>
    <s v="Maggi P., Ruthy  I., Jacques A., Pirard C., Charlier C., Ruttens A."/>
    <s v="Wallonie"/>
    <m/>
    <s v="ISSeP"/>
    <m/>
  </r>
  <r>
    <n v="729"/>
    <x v="21"/>
    <x v="73"/>
    <s v="pollution chimique, santé humaine, toxicité"/>
    <s v="Assessment of changing conditions, environmental policies, time activities, exposure and disease"/>
    <s v="ACCEPTED"/>
    <s v="Déterminer l’impact de la pollution atmosphérique sur certaines parties de la population"/>
    <s v="Projet"/>
    <s v="https://www.issep.be/accepted/"/>
    <m/>
    <s v="3 (36 mois)"/>
    <s v="Remy S."/>
    <s v="ISSeP"/>
    <s v="s.remy@issep.be"/>
    <s v="Umea U, SMHI, City of Stockholm, U Hasselt, RMI, U Augsburg, CNRS, INSERM, CSTB, AIRPARIF, ISSeP"/>
    <s v="Bergmans B."/>
    <m/>
    <m/>
    <s v="ISSeP"/>
    <m/>
  </r>
  <r>
    <n v="730"/>
    <x v="18"/>
    <x v="11"/>
    <s v="pesticide, réduction"/>
    <s v="Programme wallon de réduction des pesticide"/>
    <s v="PWRP I"/>
    <s v="Utilisation des pesticide compatible avec le développement durable en réduisant les risques et les effets des pesticide sur la santé humaine et sur l’environnement, encourager le recours à la lutte intégrée contre les ennemis des cultures et à des méthodes ou techniques de substitution"/>
    <s v="Rapports"/>
    <s v="https://agriculture.wallonie.be/documents/20182/37931/20130122_Enqu%C3%AAte+pesticide_A4+FR_Interieur_PRINT.pdf/2e9b2a16-c414-4a3c-9170-45f69a46653f"/>
    <n v="2013"/>
    <n v="5"/>
    <s v="Renard J."/>
    <s v="Région Wallonne"/>
    <m/>
    <s v="SPW, SPF Santé publique Sécurité de la chaîne alimentaire et Environnement, CRPHYTO - CORDER asbl, Adalia asbl, EcoConso asbl, Cellule permanente environnement - santé, Centre Anti-Poisons, ISSeP, Protectis - SPGE, NaturaWal asbl, PreventAgri, Agence Fédérale pour la Sécurité de la Chaîne Alimentaire, Zonder is gezonder, VELT, Institut bruxellois pour gestion de l’environnement, PROTECT'eau asbl, Natagora asbl, Nature &amp; Progrès asbl, CRA-W, Pôle de gestion différenciée des espaces verts, Fédération des Jeunes Agriculteurs, Phytofar asbl"/>
    <s v="Delvaux C., Ledieu F., Willems W., Van Bol V., Gosselin P., Godeaux D.,Popescu C., Charlier G., Limbourg Q., Klinkenberg H., Brahy V., Nadin P., Poismans R., Delaunois P., "/>
    <s v="Wallonie"/>
    <m/>
    <s v="SPW"/>
    <m/>
  </r>
  <r>
    <n v="731"/>
    <x v="6"/>
    <x v="217"/>
    <s v="culture, protection des cultures"/>
    <s v="ELIcitor synTHEtic biology"/>
    <s v="ELITHE"/>
    <s v="Propose une innovation de rupture par la mise au point du premier éliciteur biobasé pour la culture du blé"/>
    <s v="ASBL"/>
    <s v="https://researchportal.unamur.be/fr/projects/elicitor-synthetic-biology"/>
    <n v="2021"/>
    <n v="4"/>
    <s v="Renzi F."/>
    <s v="Université de Namur"/>
    <m/>
    <s v="NARILIS - Université de Namur"/>
    <m/>
    <s v="Wallonie"/>
    <s v="Céréales"/>
    <m/>
    <m/>
  </r>
  <r>
    <n v="732"/>
    <x v="13"/>
    <x v="13"/>
    <s v="technique agricole, territoire transfrontalier"/>
    <s v="territoire transfrontalier"/>
    <s v="ARDENNE CYCLO"/>
    <s v="Valoriser et développer de manière innovante, créative et durable le patrimoine transfrontalier via le tourisme"/>
    <s v="Projet"/>
    <s v="https://www.interreg-fwvl.eu/fr/ardenne-cyclo"/>
    <n v="2018"/>
    <n v="4"/>
    <s v="Robert A."/>
    <s v="Interreg"/>
    <m/>
    <s v="Commune de Beauraing, SPW routes et bâtiments, Département du réseau de Namur et Luxembourg - SPW, Commune de Wellin, Commune de Bièvre, Commune de Gedinne, Commune de Vresse-sur-Semois, Communauté de communes Meuse et Semoy - fr, SPW mobilité et voies hydrauliques, Communauté de Communes des Portes du Luxembourg - fr, BEP Namur, Conseil Départemental des Ardennes - fr, Commune de Daverdisse, Fédération touristique de la Province de Namur, GEIE Destination Ardenne, Communauté de Communes des Portes de France, Comité Régional du Tourisme de Champagne-Ardenne, Fédération Touristique du Luxembourg Belge, IDETA, Agence de Développement Touristique des Ardennes, Agence de Développement Local de Bièvre et Vresse-sur-Semois, Agence Régionale du Tourisme Grand-Est - fr"/>
    <m/>
    <s v="CE - FEDER - INTERREG - FWVL"/>
    <m/>
    <s v="EU"/>
    <m/>
  </r>
  <r>
    <n v="733"/>
    <x v="8"/>
    <x v="13"/>
    <s v="bioinformatique, protection des cultures, spectroscopie"/>
    <s v="Chemometric non-targeted analysis for detection of soybean meal adulteration by near infrared spectroscopy"/>
    <m/>
    <m/>
    <s v="Articles"/>
    <s v="https://www.cra.wallonie.be/en/chemometric-non-targeted-analysis-for-detection-of-soybean-meal-adulteration-by-near-infrared-spectroscopy"/>
    <n v="2020"/>
    <n v="1"/>
    <s v="Rodionova O. Ye."/>
    <s v="CRA-W"/>
    <m/>
    <s v="CRA-W"/>
    <s v="Fernandez Pierna J. A., Baeten V., Pomerantsev A. L."/>
    <m/>
    <m/>
    <s v="CRA-W"/>
    <s v="https://doi.org/10.1016/j.foodcont.2020.107459"/>
  </r>
  <r>
    <n v="734"/>
    <x v="18"/>
    <x v="218"/>
    <s v="gestion des sols, pesticide"/>
    <s v="Information sur les achats de fertilisants minéraux"/>
    <s v="FERTIMIN"/>
    <s v="Afin de contrôler le respect du PGDA, obtention, via les grossistes -négociants en engrais, d'informations fiables et individualisées sur les achats de fertilisants minéraux par les agriculteurs "/>
    <s v="Projet"/>
    <s v="http://eau.wallonie.be/mes/0710.pdf"/>
    <m/>
    <m/>
    <s v="Roisin C."/>
    <s v="SPW"/>
    <m/>
    <s v="CRA-W, Katholieke Universiteit Leuven, Gembloux Agro Bio-Tech - Université de Liège"/>
    <m/>
    <m/>
    <m/>
    <s v="SPW"/>
    <m/>
  </r>
  <r>
    <n v="735"/>
    <x v="18"/>
    <x v="19"/>
    <s v="biocontrôle, protection des cultures"/>
    <s v="Effectiveness of paraffinic mineral oil, insecticides and vegetal oil to control Potato virus Y (PVY) spread in potato seeds multiplication fields"/>
    <m/>
    <s v="Lutter contre la propagation du virus Y de la pomme de terre (PVY)"/>
    <s v="Actes de colloques"/>
    <s v="https://www.cra.wallonie.be/fr/effectiveness-of-paraffinic-mineral-oil-insecticides-and-vegetal-oil-to-control-potato-virus-y-pvy-spread-in-potato-seeds-multiplication-fields-2008"/>
    <n v="2008"/>
    <n v="1"/>
    <s v="Rolot J."/>
    <s v="CRA-W"/>
    <m/>
    <s v="CRA-W"/>
    <s v="Seutin H., Deveux L."/>
    <m/>
    <s v="Pomme de terre"/>
    <s v="CRA-W"/>
    <m/>
  </r>
  <r>
    <n v="736"/>
    <x v="6"/>
    <x v="219"/>
    <s v="culture in vitro, production agricole"/>
    <s v="Les vitrotubercules, minitubercules et plantules font des petits"/>
    <m/>
    <s v=" Techniques de micropropagation in vitro de la pomme de terre pour la produc-tion de matériel initial destiné à alimen-ter la tête de la filière de  multiplication"/>
    <s v="Articles"/>
    <s v="https://www.cra.wallonie.be/fr/les-vitrotubercules-minitubercules-et-plantules-font-des-petits-2008"/>
    <n v="2008"/>
    <n v="1"/>
    <s v="Rolot J."/>
    <s v="CRA-W"/>
    <m/>
    <s v="CRA-W"/>
    <s v="Devos M., Roisin L."/>
    <m/>
    <m/>
    <s v="CRA-W"/>
    <m/>
  </r>
  <r>
    <n v="737"/>
    <x v="4"/>
    <x v="21"/>
    <s v="analyse biologique, protection des cultures"/>
    <s v="Productions de plants de pommes de terre: l'observation d'une fréquence d'infection plus importante par le virus Y de la pomme de terre (PVY, Potato Virus Y) en Wallonie en 2005 n'est-elle pas le signe d'une évolution des souches vers des pathotypes dont"/>
    <m/>
    <m/>
    <s v="Articles"/>
    <s v="https://www.cra.wallonie.be/fr/productions-de-plants-de-pommes-de-terre-lobservation-dune-frequence-dinfection-plus-importante-par-le-virus-y-de-la-pomme-de-terre-pvy-potato-virus-y-en-wallonie-en-2005-nest-elle-pas-le-signe-dune-evolution-des-souches-vers-des-pathotypes-dont-2006"/>
    <n v="2006"/>
    <n v="1"/>
    <s v="Rolot J."/>
    <s v="CRA-W"/>
    <m/>
    <s v="CRA-W"/>
    <s v="Georges G., Deveux L."/>
    <m/>
    <s v="Pomme de terre"/>
    <s v="CRA-W"/>
    <m/>
  </r>
  <r>
    <n v="738"/>
    <x v="15"/>
    <x v="44"/>
    <s v="pollution chimique, ressource en eau"/>
    <s v="NANH2O"/>
    <s v="NANH2O"/>
    <s v="Elaboration d’un protocole de caractérisation des nanoparticules dans les eaux naturelles et étude du transfert des nanoparticules dans les aquifères."/>
    <s v="Projet"/>
    <s v="https://www.issep.be/wp-content/uploads/Projet-NANH2O.pdf"/>
    <n v="2015"/>
    <n v="3"/>
    <s v="Ronchi B."/>
    <s v="ISSeP"/>
    <s v="b.ronchi@issep.be"/>
    <s v="ISSeP, Université de Liège,  EWTS"/>
    <m/>
    <s v="Fonds Moerman"/>
    <m/>
    <s v="ISSeP"/>
    <s v="-"/>
  </r>
  <r>
    <n v="739"/>
    <x v="12"/>
    <x v="220"/>
    <s v="auxiliaire des cultures, suivi environnemental"/>
    <s v="Quelle est l’importance des abeilles sauvages dans un verger de production ?"/>
    <m/>
    <s v="Relever la présence des différentes espèces de guêpes et d’abeilles solitaires caulicoles, dont les osmies font partie, qui composent la faune des vergers étudiés, l’attractivité du modèle de nichoir utilisé détermine s’il est approprié à l’installation d’un système d’osmiculture, intégrer ou renforcer des populations de ces abeilles solitaires dans des vergers en déficience de pollinisateur sauvages."/>
    <s v="Projet"/>
    <s v="https://www.cra.wallonie.be/fr/la-recherche-en-agriculture-biologique-au-cra-w"/>
    <n v="2015"/>
    <n v="5"/>
    <s v="Rondia A."/>
    <s v="CRA-W"/>
    <s v="a.rondia@cra.wallonie.be"/>
    <s v="CRA-W"/>
    <s v="De Fays T., Guerriat P."/>
    <s v="CE - Horizon 2020"/>
    <m/>
    <s v="CRA-W"/>
    <m/>
  </r>
  <r>
    <n v="740"/>
    <x v="1"/>
    <x v="159"/>
    <s v="production agricole, résistance, sélection variétale"/>
    <s v="Quelles variétés de choux de Milan et de Bruxelles cultiver en agriculture biologique ?"/>
    <m/>
    <s v="Comparaison durant deux saisons de production, 2017-2018, le comportement de 8 variétés de choux de Milan et de 4 variétés de choux de Bruxelles en AB. Étude de l’impact de l’itinéraire technique, selon trois modalités, sur la qualité et les performances de la production. Ces trois modalités sont : (1) bâches plastiques non biodégradables, (2) désherbage mécanique et (3) couvert mulch (miscanthus)."/>
    <s v="Projet"/>
    <s v="https://www.cra.wallonie.be/fr/la-recherche-en-agriculture-biologique-au-cra-w"/>
    <n v="2015"/>
    <n v="5"/>
    <s v="Rondia A."/>
    <s v="CRA-W"/>
    <s v="a.rondia@cra.wallonie.be"/>
    <s v="CRA-W, CTH"/>
    <s v="Jamar L."/>
    <s v="CE - Horizon 2020"/>
    <s v="Choux de Milan &amp; Choux de Bruxelles"/>
    <s v="CRA-W"/>
    <m/>
  </r>
  <r>
    <n v="741"/>
    <x v="1"/>
    <x v="90"/>
    <s v="technique agricole"/>
    <s v="Quels sont les nouveaux porte-greffes adaptés aux critères de l’agriculture biologique ?"/>
    <m/>
    <s v="Comparer 12 SPG sur 7 variétés de pommes"/>
    <s v="Projet"/>
    <s v="https://www.cra.wallonie.be/fr/la-recherche-en-agriculture-biologique-au-cra-w"/>
    <n v="2015"/>
    <n v="5"/>
    <s v="Rondia A."/>
    <s v="CRA-W"/>
    <s v="a.rondia@cra.wallonie.be"/>
    <s v="CRA-W, CTIFL - fr"/>
    <s v="-"/>
    <s v="CE - Horizon 2020"/>
    <s v="Pommiers"/>
    <s v="CRA-W"/>
    <m/>
  </r>
  <r>
    <n v="742"/>
    <x v="8"/>
    <x v="59"/>
    <s v="agroalimentaire, culture, valorisation"/>
    <s v="Valorisation des sous-produits du procédé de transformation de la pomme de terre vers les industries de fermentation et la nutrition animale"/>
    <s v="Agroflowval"/>
    <s v="valoriser des matières organiques issues des eaux de procédé et résiduaires d’industries agro-alimentaires"/>
    <s v="Projet"/>
    <s v="https://www.wagralim.be/nos-projets-innovation/agroflowval/"/>
    <n v="2019"/>
    <n v="4"/>
    <s v="Rondia P."/>
    <s v="CRA-W"/>
    <s v="p.rondia@cra.wallonie.be"/>
    <s v="CRA-W, Lutosa SA, Artechno SA, Fermented Partner Product SA, CELABOR"/>
    <s v="El Mejdoub T."/>
    <s v="Wallonie"/>
    <s v="Pomme de terre"/>
    <s v="CRA-W"/>
    <m/>
  </r>
  <r>
    <n v="743"/>
    <x v="17"/>
    <x v="85"/>
    <s v="technique agricole"/>
    <s v="Webinaires Emploi et agriculture - projets interreg Agreen-Job &amp; Cowforme"/>
    <s v="interreg Agreen-Job &amp; Cowforme"/>
    <s v="Mieux connaître les besoins des exploitants pour une meilleure rencontre de l'offre et de la demande"/>
    <s v="Actes de colloques"/>
    <s v="https://www.cra.wallonie.be/fr/webinaires-emploi-et-agriculture?archive=true"/>
    <n v="2020"/>
    <n v="1"/>
    <s v="Rondia P."/>
    <s v="CRA-W"/>
    <s v="p.rondia@cra.wallonie.be"/>
    <s v="Interreg, ARDENES, West-Vlaandern, Wallonie"/>
    <s v="Hindlet E., Stoupy L."/>
    <m/>
    <m/>
    <s v="CRA-W"/>
    <m/>
  </r>
  <r>
    <n v="744"/>
    <x v="0"/>
    <x v="60"/>
    <s v="agrochimie, gestion des sols, spectroscopie"/>
    <s v="Characterization of metallic trace elements in soils by portable X-ray fluorescence spectrometry"/>
    <m/>
    <m/>
    <s v="Actes de colloques"/>
    <s v="https://www.cra.wallonie.be/en/characterization-of-metallic-trace-elements-in-soils-by-portable-x-ray-fluorescence-spectrometry-2017"/>
    <n v="2017"/>
    <n v="1"/>
    <s v="Rosière C."/>
    <s v="CRA-W"/>
    <m/>
    <s v="CRA-W"/>
    <s v="Godin B., Liénard A., Colinet F."/>
    <m/>
    <m/>
    <s v="CRA-W"/>
    <m/>
  </r>
  <r>
    <n v="745"/>
    <x v="6"/>
    <x v="33"/>
    <s v="bioinformatique, gestion agricole"/>
    <s v="la plateforme météo des OAD agricoles"/>
    <s v="AGROMET"/>
    <s v="La creation d'un réseau de stations virtuelles météorologies qui dispose de données à très heute résolution"/>
    <s v="Projet"/>
    <s v="https://www.cra.wallonie.be/fr/agromet"/>
    <n v="2017"/>
    <n v="4"/>
    <s v="Rosillon D."/>
    <s v="CRA-W"/>
    <s v="d.rosillon@cra.wallonie.be"/>
    <s v="CRA-W, Institut Royal Météorologique, Gembloux Agro Bio-Tech - Université de Liège, Université Catholique de Louvain, Interprovinciaal proefcentrum voor de aardappelteelt-PCA"/>
    <s v="Tricot C., Journée M., Dumont B., Bogaert P., Vanhaverbeke P."/>
    <s v="Wallonie - CRA-W"/>
    <m/>
    <s v="CRA-W"/>
    <m/>
  </r>
  <r>
    <n v="746"/>
    <x v="3"/>
    <x v="13"/>
    <s v="suivi environnemental, télédétection spatiale"/>
    <s v="Promotion de l'Agrométéorologie en Wallonie"/>
    <s v="Pameseb"/>
    <s v="Gestion du réseau Pameseb, promouvoir l'agrométéorologie : la prise en compte, dans l'agriculture wallonne, des conditions climatiques mesurées au sein des parcelles"/>
    <s v="ASBL"/>
    <s v="https://www.pameseb.be/"/>
    <m/>
    <m/>
    <s v="Rosillon D."/>
    <s v="CRA-W"/>
    <s v="d.rosillon@cra.wallonie.be"/>
    <s v="Carah asbl, CRA-W, ISSeP, DAEA - SPW Agriculture ressource naturelle et Environnement, Université de Liège, Gembloux Agro Bio-Tech - Université de Liège, Unité Geru - Université Catholique de Louvain, GME Green Engineering, Unité FYMY - Université Catholique de Louvain, Unité EFFOR - Université Catholique de Louvain, New Farm Agriconsult Leuze, CMH"/>
    <s v="Poulet V."/>
    <m/>
    <m/>
    <m/>
    <m/>
  </r>
  <r>
    <n v="747"/>
    <x v="13"/>
    <x v="33"/>
    <s v="gestion agricole"/>
    <s v="ARDENNE MARKETING"/>
    <s v="ARDENNE MARKETING"/>
    <s v="Mettre en œuvre une stratégie marketing touristique multicanal basée sur des méthodes innovantes inspirées des nouvelles approches de marketing territoriales approuvées"/>
    <s v="Projet"/>
    <s v="https://www.interreg-fwvl.eu/fr/ardenne-marketing"/>
    <n v="2016"/>
    <n v="5"/>
    <s v="Rousseau F."/>
    <n v="0"/>
    <m/>
    <s v="FTPN, Agence de Développement Touristique des Ardennes, Pays de Famenne, IDELUX"/>
    <m/>
    <s v="CE - FEDER - INTERREG - FWVL"/>
    <m/>
    <s v="EU"/>
    <m/>
  </r>
  <r>
    <n v="748"/>
    <x v="15"/>
    <x v="44"/>
    <s v="pollution chimique, ressource en eau"/>
    <s v="Recherche de perturbateurs endocriniens dans les eaux"/>
    <m/>
    <m/>
    <s v="Articles"/>
    <s v="https://www.cra.wallonie.be/fr/recherche-de-perturbateurs-endocriniens-dans-les-eaux-2018"/>
    <n v="2018"/>
    <n v="1"/>
    <s v="Rousseau G."/>
    <s v="CRA-W"/>
    <m/>
    <s v="CRA-W"/>
    <s v="-"/>
    <m/>
    <m/>
    <s v="CRA-W"/>
    <m/>
  </r>
  <r>
    <n v="749"/>
    <x v="21"/>
    <x v="152"/>
    <s v="impact, pesticide, santé humaine"/>
    <s v="PROPULPPP"/>
    <s v="PROPULPPP"/>
    <s v="Objectiver  l'exposition  des  populations  aux  pulvérisations  de produits   phytopharmaceutiques   en   Wallonie   et   recommander   des   mesures   de protection destinées à la limiter en bordure des champs traités"/>
    <s v="Projet"/>
    <s v="https://www.issep.be/propulppp/"/>
    <n v="2018"/>
    <n v="1"/>
    <s v="Ruthy I."/>
    <s v="ISSeP"/>
    <s v="i.ruthy@issep.be"/>
    <s v="Cellule Environnement - Santé - ISSeP, Cellule de Chimie Organique - ISSeP, Cellule Qualité de l’Air - ISSeP, CRA-W, Université de Liège"/>
    <s v="Herman J. L., Ducat N., Huyghebaert B., Villette D., Rousseau G., Verwijvel J., Michels H., Lambeau M., Fourmanoir S., Pigeon O."/>
    <s v="Wallonie"/>
    <m/>
    <s v="ISSeP"/>
    <s v="-"/>
  </r>
  <r>
    <n v="750"/>
    <x v="21"/>
    <x v="152"/>
    <s v="gestion durable, pesticide, santé humaine"/>
    <s v="Assessment of exposure to pesticide of residents living in the vicinity of treated fields"/>
    <m/>
    <m/>
    <s v="Actes de colloques"/>
    <s v="https://www.cra.wallonie.be/fr/assessment-of-exposure-to-pesticide-of-residents-living-in-the-vicinity-of-treated-fields-2019"/>
    <n v="2019"/>
    <n v="1"/>
    <s v="Ruthy I."/>
    <s v="ISSeP"/>
    <s v="i.ruthy@issep.be"/>
    <s v="CRA-W"/>
    <s v="Remy S., Frippiat C., Veschkens M., Huyghebaert B., Herman J., Pigeon O., Schiffers B."/>
    <m/>
    <m/>
    <s v="CRA-W"/>
    <m/>
  </r>
  <r>
    <n v="751"/>
    <x v="21"/>
    <x v="11"/>
    <s v="pesticide, santé humaine"/>
    <s v="Exposure assessment to pesticide in the vicinity of treated field: case study in school playgrounds and in private gardens"/>
    <m/>
    <m/>
    <s v="Actes de colloques"/>
    <s v="https://www.cra.wallonie.be/fr/exposure-assessment-to-pesticide-in-the-vicinity-of-treated-field-case-study-in-school-playgrounds-and-in-private-gardens-2019"/>
    <n v="2019"/>
    <n v="1"/>
    <s v="Ruthy I."/>
    <s v="ISSeP"/>
    <s v="i.ruthy@issep.be"/>
    <s v="CRA-W"/>
    <s v="Remy S., Frippiat C., Veschkens M., Herman J., Ducat N., Pigeon O., Huyghebaert B., Schiffers B."/>
    <m/>
    <m/>
    <s v="CRA-W"/>
    <m/>
  </r>
  <r>
    <n v="752"/>
    <x v="11"/>
    <x v="100"/>
    <s v="biocontrôle, pesticide, technique agricole"/>
    <s v="Mesures de pesticide dans l’air et dans les dépôts en bordure de champs lors d’opérations de pulvérisation"/>
    <m/>
    <m/>
    <s v="Actes de colloques"/>
    <s v="https://www.cra.wallonie.be/fr/mesures-de-pesticide-dans-lair-et-dans-les-depots-en-bordure-de-champs-lors-doperations-de-pulverisation-2019"/>
    <n v="2019"/>
    <n v="1"/>
    <s v="Ruthy I."/>
    <s v="ISSeP"/>
    <s v="i.ruthy@issep.be"/>
    <s v="CRA-W"/>
    <s v="Remy S., Mathieu V., Huyghebaert B., Herman J., Pigeon O., Schiffers B."/>
    <m/>
    <m/>
    <s v="CRA-W"/>
    <m/>
  </r>
  <r>
    <n v="753"/>
    <x v="17"/>
    <x v="221"/>
    <s v="production agricole, protection des cultures"/>
    <s v="INFO WPC (WAGENINGEN POTATO CENTRE) – déc 19_x000a_Réunion de juin 2019 chez Inagro à Beitem en Flandre occidentale - Projet Reskia"/>
    <m/>
    <m/>
    <s v="Projet - Articles"/>
    <s v="http://fiwap.be/documentation/info-wpc-wageningen-potato-centre-3/"/>
    <n v="2019"/>
    <m/>
    <s v="Ryckmans D."/>
    <s v="FIWAP asbl"/>
    <m/>
    <s v="Wageningen Potato Centre, Inagro "/>
    <s v="Demeulemeester K., Dujardin F."/>
    <m/>
    <s v="Pomme de terre"/>
    <s v="FIWAP"/>
    <m/>
  </r>
  <r>
    <n v="754"/>
    <x v="4"/>
    <x v="152"/>
    <s v="culture, protection des cultures"/>
    <s v="La protection des plantes culture par culture – focus arboriculture"/>
    <m/>
    <m/>
    <s v="Articles"/>
    <s v="https://www.cra.wallonie.be/fr/la-protection-des-plantes-culture-par-culture-focus-arboriculture-2017"/>
    <n v="2017"/>
    <n v="1"/>
    <s v="Sallet P."/>
    <s v="CRA-W"/>
    <m/>
    <s v="CRA-W"/>
    <s v="Thiry P., Jamar L."/>
    <m/>
    <m/>
    <s v="CRA-W"/>
    <m/>
  </r>
  <r>
    <n v="755"/>
    <x v="12"/>
    <x v="51"/>
    <s v="auxiliaire des cultures, ressource naturelle"/>
    <s v="III - Ecologie de la Forêt et de l'Arbre - Coléoptères, papillons et compagnie."/>
    <m/>
    <m/>
    <s v="Livres / Manuels"/>
    <s v="https://www.cra.wallonie.be/fr/iii-ecologie-de-la-foret-et-de-larbre-coleopteres-papillons-et-compagnie-2017"/>
    <n v="2017"/>
    <n v="1"/>
    <s v="San Martin G."/>
    <s v="CRA-W"/>
    <m/>
    <s v="CRA-W"/>
    <m/>
    <m/>
    <m/>
    <s v="CRA-W"/>
    <m/>
  </r>
  <r>
    <n v="756"/>
    <x v="12"/>
    <x v="33"/>
    <s v="gestion des ressources"/>
    <s v="Reconciling expert judgement and habitat suitability models as tools for guiding sampling of threatened specie"/>
    <m/>
    <m/>
    <s v="Articles"/>
    <s v="https://www.cra.wallonie.be/fr/reconciling-expert-judgement-and-habitat-suitability-models-as-tools-for-guiding-sampling-of-threatened-species-2015"/>
    <n v="2015"/>
    <n v="1"/>
    <s v="San Martin G."/>
    <s v="CRA-W"/>
    <m/>
    <s v="CRA-W"/>
    <s v="Aizpurua O., Cantu-Salazar L., Biver G., Brotons L., Titeux N."/>
    <m/>
    <m/>
    <s v="CRA-W"/>
    <m/>
  </r>
  <r>
    <n v="757"/>
    <x v="2"/>
    <x v="21"/>
    <s v="cultivar, protection des cultures, sélection variétale"/>
    <s v="Varieties of apple for biological production"/>
    <m/>
    <s v="listed the apple varieties for organic production"/>
    <s v="Articles"/>
    <s v="https://www.cra.wallonie.be/fr/varieties-of-apple-for-biological-production-2001"/>
    <n v="2001"/>
    <n v="1"/>
    <s v="Sansdrap A."/>
    <s v="CRA-W"/>
    <m/>
    <s v="CRA-W"/>
    <s v="Lateur M., Vercammen J., Truiden S., Warnier O."/>
    <m/>
    <s v="Pommiers"/>
    <s v="CRA-W"/>
    <m/>
  </r>
  <r>
    <n v="758"/>
    <x v="6"/>
    <x v="5"/>
    <s v="gestion agricole, production agricole, sélection variétale, technique agricole"/>
    <s v="Agriculture de conservation, Colza Associé, Couvert Permanent et Semis Direct"/>
    <m/>
    <s v="Evaluation des pratiques Colza - Amélioration des performances, Optimisation et diminution des intrants, accompagnement des agriculteurs dans une démarche innovante"/>
    <s v="Documentaires"/>
    <s v="https://www.youtube.com/watch?v=x9FUcihuEgA&amp;ab_channel=GreenotecASBL"/>
    <n v="2012"/>
    <n v="7"/>
    <s v="Sauzet G."/>
    <s v="Greenotec asbl"/>
    <m/>
    <s v="Terres Inovia - fr, Greenotec asbl"/>
    <m/>
    <m/>
    <m/>
    <s v="Greenotec"/>
    <m/>
  </r>
  <r>
    <n v="759"/>
    <x v="15"/>
    <x v="39"/>
    <s v="gestion agricole, gestion des ressources, ressource en eau"/>
    <s v="Ruissellement, Infiltration, Volatilisation, Erosion_x000a_Erosion"/>
    <s v="RIVE"/>
    <s v="Protéger les captages d’eau de la région de Limerlé pour assurer la continuité d’une distribution d’eau de qualité aux habitants"/>
    <s v="Projet"/>
    <s v="https://www.labo-sam.uliege.be/cms/c_5711410/fr/sam-rive"/>
    <n v="2019"/>
    <n v="2"/>
    <s v="Scheuren M."/>
    <s v="Université de Liège"/>
    <s v="mscheuren@uliege.be"/>
    <s v="Université de Liège, Agra-Ost asbl, Commune d'Attert, Commune de Gouvy"/>
    <s v="-"/>
    <s v="Wallonie - SPGE"/>
    <m/>
    <s v="SPGE"/>
    <m/>
  </r>
  <r>
    <n v="760"/>
    <x v="18"/>
    <x v="11"/>
    <s v="pollution chimique, ressource en eau"/>
    <s v="Environmentaly Optimised Sprayer"/>
    <s v="EOS"/>
    <s v="Compiler les informations pour le développement et la conception des pulvérisateurs afin de réduire les risques de contamination de l‘eau"/>
    <s v="Projet"/>
    <s v="https://protecteau.be/resources/shared/Phytos/Bonnes%20pratiques/TOPPS/EOS-handbook_fin15_3-2011.pdf"/>
    <n v="2009"/>
    <n v="2"/>
    <s v="Schmider F."/>
    <s v="CropLife Europe"/>
    <s v="manfred.roettele@betterdecisions.de"/>
    <s v="Université de Turin, Agro-ingénierie-it, Université Politecnica Catalunya-es, Julius Kühn Inst.-de, InHort-pl, Inst. Francais de vigne et du Vin - fr, Visavis-se, Danois Agric. Adisory Service-dk, Inagro, Landwirtschaftskammer-de, Syngenta, Bayer Cropscience, BASF, Amanzone-de, Caffini-it, ARAG-it"/>
    <s v="Mestdagh I., Balsari P., Marucco P., Doruchowski G., Joachim Wehmann H., Roettele M., Gil E., Codis S., Kramer H., Henning Petersen P., Nielson E., Garuti A., Caffini G., Kiefer S., Nolte M., Friebleben R., Wohlhauser R., Rutherford S. "/>
    <s v="CE - CropLife Europe"/>
    <m/>
    <s v="Protect'eau"/>
    <m/>
  </r>
  <r>
    <n v="761"/>
    <x v="0"/>
    <x v="88"/>
    <s v="protection des cultures"/>
    <s v="Baiting of Phytophthora from forest soil: comparison of methods"/>
    <m/>
    <m/>
    <s v="Actes de colloques"/>
    <s v="https://www.cra.wallonie.be/fr/baiting-of-phytophthora-from-forest-soil-comparison-of-methods-2011"/>
    <n v="2011"/>
    <n v="1"/>
    <s v="Schmitz S."/>
    <s v="CRA-W"/>
    <m/>
    <s v="CRA-W"/>
    <s v="Helson M., Fauche F., Chandelier A. "/>
    <m/>
    <m/>
    <s v="CRA-W"/>
    <m/>
  </r>
  <r>
    <n v="762"/>
    <x v="4"/>
    <x v="208"/>
    <s v="contrôle des ravageurs"/>
    <s v="First report of Neonectria neomacrospora on Abies grandis in Belgium"/>
    <m/>
    <m/>
    <s v="Articles"/>
    <s v="https://www.cra.wallonie.be/fr/first-report-of-neonectria-neomacrospora-on-abies-grandis-in-belgium-2017"/>
    <n v="2017"/>
    <n v="1"/>
    <s v="Schmitz S."/>
    <s v="CRA-W"/>
    <m/>
    <s v="CRA-W"/>
    <s v="Charlier A., Chandelier A."/>
    <m/>
    <s v="Sapin"/>
    <s v="CRA-W"/>
    <m/>
  </r>
  <r>
    <n v="763"/>
    <x v="14"/>
    <x v="208"/>
    <s v="contrôle des ravageurs"/>
    <s v="First report of Sirococcus tsugae causing shoot blight on Cedrus atlantica in Belgium"/>
    <m/>
    <m/>
    <s v="Articles"/>
    <s v="https://www.cra.wallonie.be/fr/first-report-of-sirococcus-tsugae-causing-shoot-blight-on-cedrus-atlantica-in-belgium-2018"/>
    <n v="2018"/>
    <n v="1"/>
    <s v="Schmitz S."/>
    <s v="CRA-W"/>
    <m/>
    <s v="CRA-W"/>
    <s v="Charlier A., Chandelier A."/>
    <m/>
    <s v="Cedrus atlantica"/>
    <s v="CRA-W"/>
    <m/>
  </r>
  <r>
    <n v="764"/>
    <x v="7"/>
    <x v="222"/>
    <s v="analyse physico-chimique, biocontrôle, contrôle des ravageurs, gestion agricole, protection des cultures"/>
    <s v="Laboratoire de diagnostic et d’identification des pathogènes et ravageurs des végétaux et établissement de collections biologiques de référence."/>
    <m/>
    <s v="diagnostic et identification des pathogènes et ravageurs des végétaux "/>
    <s v="Projet"/>
    <s v="https://www.cra.wallonie.be/fr/laboratoire-de-diagnostic-et-didentification-des-pathogenes-et-ravageurs-des-vegetaux-et-etablissement-de-collections-biologiques-de-reference"/>
    <n v="2017"/>
    <m/>
    <s v="Schmitz S."/>
    <s v="CRA-W"/>
    <s v="s.schmitz@cra.wallonie.be"/>
    <s v="CRA-W"/>
    <s v="Bultreys A., Henriet F., Chandelier A., Steyer S."/>
    <m/>
    <m/>
    <s v="CRA-W"/>
    <m/>
  </r>
  <r>
    <n v="765"/>
    <x v="16"/>
    <x v="27"/>
    <s v="contrôle des ravageurs"/>
    <s v="La maladie des bandes rouges, histoire d'une discrète progression dans les peuplements de pins noirs de Wallonie"/>
    <m/>
    <m/>
    <s v="Articles"/>
    <s v="https://www.cra.wallonie.be/fr/la-maladie-des-bandes-rouges-histoire-dune-discrete-progression-dans-les-peuplements-de-pins-noirs-de-wallonie-2017"/>
    <n v="2017"/>
    <n v="1"/>
    <s v="Schmitz S."/>
    <s v="CRA-W"/>
    <m/>
    <s v="CRA-W"/>
    <s v="Teng F., Charlier A., Delahaye L., Chandelier A."/>
    <m/>
    <s v="Pin noir"/>
    <s v="CRA-W"/>
    <m/>
  </r>
  <r>
    <n v="766"/>
    <x v="16"/>
    <x v="27"/>
    <s v="contrôle des ravageurs"/>
    <s v="Les maladies et ravageurs du douglas"/>
    <m/>
    <m/>
    <s v="Articles"/>
    <s v="https://www.cra.wallonie.be/fr/les-maladies-et-ravageurs-du-douglas-2017"/>
    <n v="2017"/>
    <n v="1"/>
    <s v="Schmitz S."/>
    <s v="CRA-W"/>
    <m/>
    <s v="CRA-W"/>
    <s v="San Martin G."/>
    <m/>
    <m/>
    <s v="CRA-W"/>
    <m/>
  </r>
  <r>
    <n v="767"/>
    <x v="7"/>
    <x v="87"/>
    <s v="bioinformatique, ressource génétique"/>
    <s v="Outils de diagnostic disponibles dans les laboratoires wallons. La filière de certification des arbres fruitiers"/>
    <m/>
    <m/>
    <s v="Actes de colloques"/>
    <m/>
    <n v="2005"/>
    <n v="1"/>
    <s v="Schmitz S."/>
    <s v="CRA-W"/>
    <m/>
    <s v="CRA-W"/>
    <s v="Chandelier A., Bultreys A., Fassotte C., Lateur M., Magein H., Harvent J., Steyer S."/>
    <m/>
    <m/>
    <s v="CRA-W"/>
    <m/>
  </r>
  <r>
    <n v="768"/>
    <x v="6"/>
    <x v="25"/>
    <s v="bioinformatique, spectroscopie"/>
    <s v="Near Infrared Hyperspectral Imaging for White Maize Classification According to Grading Regulations"/>
    <m/>
    <s v="Evaluer la capacité de l'imagerie hyperspectrale NIR et de déterminer les principales bandes d'ondes permettant de séparer les grains de maïs blancs sains des types de matériaux indésirables courants rencontrés dans l'industrie du maïs en Afrique du Sud. "/>
    <s v="Articles"/>
    <s v="https://www.cra.wallonie.be/en/near-infrared-hyperspectral-imaging-for-white-maize-classification-according-to-grading-regulations"/>
    <n v="2019"/>
    <n v="1"/>
    <s v="Sendin K."/>
    <s v="CRA-W"/>
    <m/>
    <s v="CRA-W"/>
    <s v="Manley M., Baeten V., Fernandez Pierna J. A., Williams P. J."/>
    <m/>
    <s v="Maïs"/>
    <s v="CRA-W"/>
    <m/>
  </r>
  <r>
    <n v="769"/>
    <x v="10"/>
    <x v="60"/>
    <s v="bioinformatique, spectroscopie"/>
    <s v="Local partial least squares based on global PLS scores"/>
    <m/>
    <s v="Comparer deux approches local en termes d'efficacité et de rapidité"/>
    <s v="Articles"/>
    <s v="https://www.cra.wallonie.be/en/local-partial-least-squares-based-on-global-pls-scores"/>
    <n v="2019"/>
    <n v="1"/>
    <s v="Shen G."/>
    <s v="CRA-W"/>
    <m/>
    <s v="CRA-W"/>
    <s v="Lesnoff M., Baeten V., Dardenne P., Davrieux F., Ceballos H., Belalcazar J., Dufour D., Yang Z., Han L., Fernandez Pierna J. A."/>
    <m/>
    <m/>
    <s v="CRA-W"/>
    <s v="https://doi.org/10.1002/cem.3117"/>
  </r>
  <r>
    <n v="770"/>
    <x v="12"/>
    <x v="51"/>
    <s v="gestion des ressources"/>
    <s v="Innovative design and management to boost functional biodiversity of organic orchards."/>
    <m/>
    <m/>
    <s v="Actes de colloques"/>
    <s v="https://www.cra.wallonie.be/fr/innovative-design-and-management-to-boost-functional-biodiversity-of-organic-orchards-2016"/>
    <n v="2016"/>
    <n v="1"/>
    <s v="Sigsgaard L."/>
    <s v="CRA-W"/>
    <m/>
    <s v="CRA-W"/>
    <s v="Warlop F., Herz A., Tchamitchian M., Porcel-Vilches M., Pfiffner L., Kelderer M., Jamar L., Kruzynska D., Korsgaard M., Ozolina-Pole L., Ralle B., Penvern S."/>
    <m/>
    <s v="Verger"/>
    <s v="CRA-W"/>
    <m/>
  </r>
  <r>
    <n v="771"/>
    <x v="6"/>
    <x v="13"/>
    <s v="qualité nutritionnelle, spectroscopie"/>
    <s v="Quantification of protein in wheat using near infrared hyperspectral imaging : Performance comparison with conventional near infrared spectroscopy"/>
    <m/>
    <m/>
    <s v="Articles"/>
    <s v="https://www.cra.wallonie.be/en/quantification-of-protein-in-wheat-using-near-infrared-hyperspectral-imaging-performance-comparison-with-conventional-near-infrared-spectroscopy-2018"/>
    <n v="2018"/>
    <n v="1"/>
    <s v="Sillero A. M."/>
    <s v="CRA-W"/>
    <m/>
    <s v="CRA-W"/>
    <s v="Fernandez Pierna J. A., Sinnaeve G., Dardenne P., Baeten V."/>
    <m/>
    <m/>
    <s v="CRA-W"/>
    <s v="https://doi.org/10.1177/0967033518780506"/>
  </r>
  <r>
    <n v="772"/>
    <x v="9"/>
    <x v="109"/>
    <s v="auxiliaire des cultures, pesticide, pollution chimique, qualité nutritionnelle"/>
    <s v="analyse complémentaire des résultats obtenus lors du projet : « Approche expérimentale des mortalités inexpliquées des colonies d’abeilles en Wallonie »"/>
    <m/>
    <s v="Recherche d’un lien entre les contaminations observées sur le pollen de trappe et l’occupation du sol autour des ruchers."/>
    <s v="Projet"/>
    <s v="https://www.beewallonie.be/projets-subsidies-par-la-region-wallonne/projets-scientifiques/"/>
    <n v="2014"/>
    <n v="2"/>
    <s v="Simon-Delso N."/>
    <s v="CARI asbl"/>
    <s v="simon@cari.be"/>
    <s v="CRA-W, CARI, Unité d'entomologie Fonctionnelle-Gembloux Agro Bio-Tech - Université de Liège"/>
    <s v="Hautier L., Szöke S., Dermine M., Bruneau E., San Martin G.  "/>
    <s v="Wallonie - CRA-W, CARI"/>
    <m/>
    <s v="Beewallonie"/>
    <s v="D32-0221"/>
  </r>
  <r>
    <n v="773"/>
    <x v="9"/>
    <x v="109"/>
    <s v="auxiliaire des cultures, pesticide, pollution chimique, qualité nutritionnelle"/>
    <s v="Approche expérimentale des mortalités inexpliquées des colonies d’abeilles en Wallonie "/>
    <m/>
    <s v="Suivi des dépérissements  de colonies en Wallonie"/>
    <s v="Projet - Articles"/>
    <s v="https://www.beewallonie.be/projets-subsidies-par-la-region-wallonne/projets-scientifiques/"/>
    <n v="2012"/>
    <n v="1"/>
    <s v="Simon-Delso N."/>
    <s v="CARI asbl"/>
    <s v="simon@cari.be"/>
    <s v="CRA-W, CARI, Unité d'entomologie Fonctionnelle-Gembloux Agro Bio-Tech - Université de Liège"/>
    <s v="Hautier L., Szöke S., Dermine M., Bruneau E., San Martin G.  "/>
    <s v="Wallonie"/>
    <m/>
    <s v="Beewallonie"/>
    <s v="D32-0075"/>
  </r>
  <r>
    <n v="774"/>
    <x v="9"/>
    <x v="11"/>
    <s v="auxiliaire des cultures, impact, pesticide"/>
    <s v="The challenges of predicting pesticide exposure of honey bees at landscape level."/>
    <m/>
    <s v="Evaluate the risks of pesticide for pollinators"/>
    <s v="Articles"/>
    <s v="https://www.cra.wallonie.be/fr/the-challenges-of-predicting-pesticide-exposure-of-honey-bees-at-landscape-level-2017"/>
    <n v="2017"/>
    <n v="1"/>
    <s v="Simon-Delso N."/>
    <s v="CARI asbl"/>
    <m/>
    <s v="CRA-W"/>
    <s v="San Martin G., Bruneau E., Delcourt B., Hautier L."/>
    <m/>
    <m/>
    <s v="CRA-W"/>
    <m/>
  </r>
  <r>
    <n v="775"/>
    <x v="9"/>
    <x v="11"/>
    <s v="auxiliaire des cultures, impact, pesticide"/>
    <s v="Toxicity assessment on honey bee larvae of a repeated exposition of a systemic fungicide, boscalid."/>
    <m/>
    <s v="Understand if boscalid could be toxic for immature stages of honey bees."/>
    <s v="Articles"/>
    <s v="https://www.cra.wallonie.be/fr/toxicity-assessment-on-honey-bee-larvae-of-a-repeated-exposition-of-a-systemic-fungicide-boscalid-2017"/>
    <n v="2017"/>
    <n v="1"/>
    <s v="Simon-Delso N."/>
    <s v="CARI asbl"/>
    <m/>
    <s v="CRA-W"/>
    <s v="San Martin G., Bruneau E., Hautier L., Medrzycki P."/>
    <m/>
    <m/>
    <s v="CRA-W"/>
    <m/>
  </r>
  <r>
    <n v="776"/>
    <x v="6"/>
    <x v="223"/>
    <s v="protection des cultures, résistance, ressource génétique, sélection variétale"/>
    <s v="GEREPHYTI : La recherche au service de la sélection en pomme de terre"/>
    <s v="GEREPHYTI"/>
    <s v="Amélioration et gestion de la résistance de la pomme de terre à Phytophthora infestans"/>
    <s v="Projet"/>
    <s v="https://www.cra.wallonie.be/uploads/2018/02/3-gerephyti-et-selection-classique-a-soete.pdf"/>
    <n v="2013"/>
    <n v="4"/>
    <s v="Soete A."/>
    <s v="CRA-W"/>
    <s v="a.soete@cra.wallonie.be"/>
    <s v="CRA-W"/>
    <s v="-"/>
    <s v="Fonds Moerman"/>
    <s v="Pomme de terre"/>
    <s v="CRA-W"/>
    <m/>
  </r>
  <r>
    <n v="777"/>
    <x v="6"/>
    <x v="64"/>
    <s v="gestion agricole, résistance, sélection variétale"/>
    <s v="Amélioration variétale en pomme de terre à Libramont. Pour la création de variétés belges résistantes au mildiou"/>
    <m/>
    <s v="Inscrire au catalogues national des variétés locales résistates au mildiou et utilisables pour la production de plants en Belgique"/>
    <s v="Articles"/>
    <s v="https://www.cra.wallonie.be/fr/amelioration-varietale-en-pomme-de-terre-a-libramont-pour-la-creation-de-varietes-belges-resistantes-au-mildiou-2015"/>
    <n v="2015"/>
    <n v="1"/>
    <s v="Soete A."/>
    <s v="CRA-W"/>
    <s v="a.soete@cra.wallonie.be"/>
    <s v="CRA-W"/>
    <s v="-"/>
    <m/>
    <s v="Pomme de terre"/>
    <s v="CRA-W"/>
    <m/>
  </r>
  <r>
    <n v="778"/>
    <x v="2"/>
    <x v="21"/>
    <s v="protection des cultures, résistance, sélection variétale"/>
    <s v="Assessment of late-blight resistant: two methods"/>
    <m/>
    <m/>
    <s v="Actes de colloques"/>
    <s v="https://www.cra.wallonie.be/fr/assessment-of-late-blight-resistant-two-methods-2015"/>
    <n v="2015"/>
    <n v="1"/>
    <s v="Soete A."/>
    <s v="CRA-W"/>
    <s v="a.soete@cra.wallonie.be"/>
    <s v="CRA-W"/>
    <s v="Rolot J., César V."/>
    <m/>
    <m/>
    <s v="CRA-W"/>
    <m/>
  </r>
  <r>
    <n v="779"/>
    <x v="4"/>
    <x v="224"/>
    <s v="protection des cultures, sélection variétale"/>
    <s v="Le CRA-W se mobilise ardemment contre le mildiou de la pomme de terre "/>
    <m/>
    <m/>
    <s v="Articles"/>
    <s v="https://www.cra.wallonie.be/fr/le-cra-w-se-mobilise-ardemment-contre-le-mildiou-de-la-pomme-de-terre-2018"/>
    <n v="2018"/>
    <n v="1"/>
    <s v="Soete A."/>
    <s v="CRA-W"/>
    <s v="a.soete@cra.wallonie.be"/>
    <s v="CRA-W"/>
    <s v="César V."/>
    <m/>
    <s v="Pomme de terre"/>
    <s v="CRA-W"/>
    <m/>
  </r>
  <r>
    <n v="780"/>
    <x v="15"/>
    <x v="39"/>
    <s v="ressource en eau, technique agricole"/>
    <s v="Protection des eaux souterraines - Projet Pratiques agronomiques innovantes"/>
    <s v="Nagrin’EAU"/>
    <s v="élaborer un outil informatique pour Analyser les avantages et inconvénients  des pratiques proposées"/>
    <s v="Projet"/>
    <s v="http://www.ohey.be/sites/default/files/rapportactivites_2019_vb-compresse.pdf"/>
    <n v="2019"/>
    <n v="2"/>
    <s v="SPGE"/>
    <s v="SPGE"/>
    <s v="info@spge.be"/>
    <s v="Contrat Rivière Dendre, Contrat Rivière Escaut - Lys, Natagriwal asbl, Carah asbl, Société wallonne des eaux, Cellule GISER - SPW Agriculture ressource naturelle et Environnement"/>
    <s v="-"/>
    <s v="Wallonie - SPGE"/>
    <m/>
    <s v="SPGE"/>
    <m/>
  </r>
  <r>
    <n v="781"/>
    <x v="15"/>
    <x v="225"/>
    <s v="gestion des ressources, ressource en eau, santé humaine"/>
    <s v="Mise en place de cultures de miscanthus économes en azote - Projet Mise en œuvre contrat captage"/>
    <s v="Sous Terr’Haine"/>
    <s v="préparation de la plantation, faux semis, fourniture des rhizomes, plantation du miscanthus, désherbage mécanique"/>
    <s v="Projet"/>
    <s v="http://www.pnhp.be/le-projet-sous-terrhaine/"/>
    <n v="2019"/>
    <n v="3"/>
    <s v="SPGE"/>
    <s v="SPGE"/>
    <s v="info@spge.be"/>
    <s v="Contrat Rivière Haine, HE Condorcet, Natagriwal asbl, Parc naturel des Hauts Pays, Société wallonne des eaux"/>
    <s v="-"/>
    <s v="Wallonie - SPGE"/>
    <m/>
    <s v="SPGE"/>
    <m/>
  </r>
  <r>
    <n v="782"/>
    <x v="12"/>
    <x v="33"/>
    <s v="bioinformatique, suivi environnemental"/>
    <s v="Préserver et régénérer la biodiversité - Bio-indicateurs"/>
    <s v="WATERBEENOV"/>
    <s v="BeeOmonitoring : outil de surveillance de l'environnement innovant"/>
    <s v="Projet"/>
    <s v="https://beeodiversity.com/fr/"/>
    <n v="2019"/>
    <n v="2"/>
    <s v="SPGE"/>
    <s v="SPGE"/>
    <s v="info@spge.be"/>
    <s v="PROTECT'eau asbl, Société du terroir du Geer, CPL Promogest, Université de Liège, Acocec, Vivaqua, Apiculteurs, BeeOdiversity"/>
    <s v="-"/>
    <s v="Wallonie - SPGE"/>
    <m/>
    <s v="SPGE"/>
    <m/>
  </r>
  <r>
    <n v="783"/>
    <x v="15"/>
    <x v="38"/>
    <s v="bioinformatique, pollution chimique, ressource en eau"/>
    <s v="Bilan complet de l’azote et modélisation du risque -  Projet Pratiques agronomiques innovantes"/>
    <s v="ReWaQua &quot;Restore Water Quality"/>
    <s v="préserver la qualité de l’eau des captages situés en plaines agricoles"/>
    <s v="Projet"/>
    <s v="https://cipf.be/resources/shared/files/fr/rewaqua.pdf"/>
    <n v="2019"/>
    <n v="2"/>
    <s v="SPGE"/>
    <s v="SPGE"/>
    <s v="info@spge.be"/>
    <s v="Agra-Ost asbl, Commune de Gouvy, Université de Liège, Commune d'Attert, CIPF, inbw, PROTECT'eau, ValBiom asbl, Natagriwal asbl"/>
    <s v="-"/>
    <s v="Wallonie - SPGE"/>
    <m/>
    <s v="SPGE"/>
    <m/>
  </r>
  <r>
    <n v="784"/>
    <x v="15"/>
    <x v="38"/>
    <s v="pesticide, ressource en eau"/>
    <s v="diagnostic précoce du risque de contamination de l'eau souterraine par les pesticide Projet Bio-indicateurs"/>
    <s v="Bio-indicateurs"/>
    <s v="Biosurveillance dans l'air, le sol, l'eau de surface, capteur passifs dans l'eau souterraine"/>
    <s v="Projet"/>
    <s v="https://www.biosurveillance.be/"/>
    <n v="2019"/>
    <n v="2"/>
    <s v="SPGE"/>
    <s v="SPGE"/>
    <s v="info@spge.be"/>
    <s v="Intercommunal au service de votre eau"/>
    <s v="-"/>
    <s v="Wallonie - SPGE"/>
    <m/>
    <s v="SPGE"/>
    <m/>
  </r>
  <r>
    <n v="785"/>
    <x v="0"/>
    <x v="44"/>
    <s v="gestion des sols, impact, pesticide"/>
    <s v="Quantifier l’impact du pâturage des intercultures par les ovins - Projet Mise en œuvre contrat captage"/>
    <s v="ResEau"/>
    <s v="Quantifier le risque de lessivage de l’azot, le cycle de l’N, la destruction du couvert, sur l’usage des pesticide"/>
    <s v="Projet"/>
    <s v="https://www.fwa.be/reseau"/>
    <n v="2019"/>
    <n v="2"/>
    <s v="SPGE"/>
    <s v="SPGE"/>
    <s v="info@spge.be"/>
    <s v="CRA-W, Université Catholique de Louvain, SoCoPro asbl"/>
    <s v="-"/>
    <s v="Wallonie - SPGE"/>
    <m/>
    <s v="SPGE"/>
    <m/>
  </r>
  <r>
    <n v="786"/>
    <x v="8"/>
    <x v="85"/>
    <s v="gestion agricole, production agricole"/>
    <s v="Augmenter dans les trois ans le nombre d’hectares et de producteurs adhérant au cahier de charge JPEW -  Projet Pratiques agronomiques innovantes"/>
    <s v="Miscanteau"/>
    <s v="Sensibilser, impliquer et fédérer la population des captages au secteur agricole, monde associatif et politique"/>
    <s v="Projet"/>
    <s v="https://www.sillonbelge.be/art/d-20200519-GG8E31"/>
    <n v="2019"/>
    <n v="2"/>
    <s v="SPGE"/>
    <s v="SPGE"/>
    <s v="info@spge.be"/>
    <s v="Coopérative NagriNeau, Biowallonie asbl, SWDE, Communes d'Assesse Gesves, GAL Pays des Tiges et Chavées asbl, UNAB, SoCoPro asbl, PROTECT'eau asbl"/>
    <s v="-"/>
    <s v="Wallonie - SPGE"/>
    <m/>
    <s v="Sillonbelge"/>
    <m/>
  </r>
  <r>
    <n v="787"/>
    <x v="2"/>
    <x v="21"/>
    <s v="phénotypage, protection des cultures"/>
    <s v="Development of plant phenotyping tools for potato resistance against Phytophthora infestans"/>
    <m/>
    <m/>
    <s v="Actes de colloques"/>
    <s v="https://www.cra.wallonie.be/fr/development-of-plant-phenotyping-tools-for-potato-resistance-against-phytophthora-infestans-2020"/>
    <n v="2020"/>
    <n v="1"/>
    <s v="Stevens F."/>
    <s v="CRA-W"/>
    <m/>
    <s v="CRA-W"/>
    <s v=" César V., Fernández Pierna J. A., Baeten V., Vermeulen P."/>
    <m/>
    <s v="Pomme de terre"/>
    <s v="CRA-W"/>
    <m/>
  </r>
  <r>
    <n v="788"/>
    <x v="6"/>
    <x v="226"/>
    <s v="écoagriculture, gestion agricole, production agricole, suivi environnemental"/>
    <s v="Production agricole durable de biomasse énergie en zone de forte contraintes _x000a_environnementales: Quelles alternatives pour quelle filière?"/>
    <s v="ENERBIOM-2"/>
    <s v="Potentiel de développement agronomique, impact environnemental et potentiel d'utilisation des cultures énergétiques"/>
    <s v="Projet"/>
    <s v="http://www.interreg-4agr.eu/fr/projet-detail.php?projectId=36"/>
    <n v="2013"/>
    <m/>
    <s v="Stilmant D."/>
    <s v="CRA-W"/>
    <s v="d.stilmant@cra.wallonie.be"/>
    <s v="CRA-W, Agra-Ost asbl, Wallonie, Institut für Zukunftsenergiesysteme - de, Services Agricoles - Province de Liège, DLR - Eifel, CRP - GL - EVA, CRAL - fr, Agria Lourraine, TRAME"/>
    <m/>
    <s v="CE - FEADER"/>
    <m/>
    <s v="AGRA-OST"/>
    <m/>
  </r>
  <r>
    <n v="789"/>
    <x v="0"/>
    <x v="1"/>
    <s v="biopesticide, biostatistique, gestion agricole, protection des cultures"/>
    <s v="Diversification through Rotation, Intercropping, Multiple Cropping, Promoted with Actors and value-Chains towards Sustainability"/>
    <s v="Diverimpact"/>
    <s v="Mise au point de techniques « zéro phyto – zéro-travail du sol » adaptées à une diversité de conditions pédoclimatiques et de conduites ; Détermination de la durabilité de systèmes innovants AB-AC"/>
    <s v="Projet"/>
    <s v="https://www.diverimpact.net/"/>
    <n v="2015"/>
    <n v="5"/>
    <s v="Stilmant D."/>
    <s v="CRA-W"/>
    <s v="d.stilmant@cra.wallonie.be"/>
    <s v="ACTA - fr, Agrosolutions-InVivo - fr, AIDER-ro, APCA - fr, ASR-Associazione Sviluppo Rurale-it, Baertschi Agrartecnin AG-ch, Ecole Supérieure d'Agriculture - fr, Institut de recherche de l'agriculture biologique FiBL, FIRAB-it, Hushallningssaellskapet skane-se, Inagro, INRAE - fr, Institute of Soil Science and Plant Cultivation, State Research Institute-pl, Linking Environment and Farming-uk, Chamber of Agriculture Lower Saxony-de, Mühle Rytz AG-ch, Organic Research Centre-UK, SoCoPro asbl, Swedish University of Agricultural Sciences-se, Thünen Institute for Biodiversity-de, ELI-UCL, Université d'Amesterdam-nl, FSE-WUR-nl, PAGV-WUR-nl, Walagri, CRA-W, CREA-it, Bionext-nl, Barwy Zdrowia-pl, ERF-nl"/>
    <s v="Vanwindekens F., Jamar D., Arlotti D., Florence Van Stappen, Legein L., Gyselynck W., Depuydt O., Vanhove P."/>
    <s v="CE - Horizon 2020"/>
    <m/>
    <s v="CRA-W"/>
    <m/>
  </r>
  <r>
    <n v="790"/>
    <x v="13"/>
    <x v="82"/>
    <s v="écoagriculture"/>
    <s v="TRANSAE"/>
    <s v="TRANSAE"/>
    <s v="Diminuer l’intensité du travail du sol et l’utilisation de produits phytosanitaires"/>
    <s v="Projet"/>
    <s v="https://transae.eu/fr"/>
    <n v="2015"/>
    <n v="5"/>
    <s v="Stilmant D."/>
    <s v="CRA-W"/>
    <s v="d.stilmant@cra.wallonie.be"/>
    <s v="Parc naturel régional des Caps et Marais d’Opale, APAD62, CEDAPAS, Unité de recherche EDYSAN-Université de Picardie Jules Verne, Inagro,  ILVO, CRA-W, Greenotec asbl"/>
    <s v="Jamar D., Gyselynck W."/>
    <s v="CE - FEDER - INTERREG - FWVL"/>
    <m/>
    <s v="CRA-W"/>
    <m/>
  </r>
  <r>
    <n v="791"/>
    <x v="1"/>
    <x v="1"/>
    <s v="gestion agricole"/>
    <s v="Contribution à la définition d'un programme de recherche global pour l'agriculture biologique en Wallonie: identification des priorités pour la période 2015-2020."/>
    <m/>
    <m/>
    <s v="Actes de colloques"/>
    <s v="https://www.cra.wallonie.be/fr/contribution-a-la-definition-dun-programme-de-recherche-global-pour-lagriculture-biologique-en-wallonie-identification-des-priorites-pour-la-periode-2015-2020-2015"/>
    <n v="2015"/>
    <n v="1"/>
    <s v="Stilmant D."/>
    <s v="CRA-W"/>
    <s v="d.stilmant@cra.wallonie.be"/>
    <s v="CRA-W"/>
    <s v="Vanwindekens F., Decruyenaere V., Vankeerberghen A., Abras M., Farinelle A., Moerman M., Lefèvre A., Froidmont E., Van Damme J. "/>
    <m/>
    <m/>
    <s v="CRA-W"/>
    <m/>
  </r>
  <r>
    <n v="792"/>
    <x v="4"/>
    <x v="27"/>
    <s v="contrôle des ravageurs, lutte, stress biotique"/>
    <s v="Coup d'oeil sur les nuisibles identifiés.. et les méthodes de lutte mobilisées"/>
    <m/>
    <m/>
    <s v="Articles"/>
    <s v="https://www.cra.wallonie.be/fr/coup-doeil-sur-les-nuisibles-identifies-et-les-methodes-de-lutte-mobilisees-2015"/>
    <n v="2015"/>
    <n v="1"/>
    <s v="Stilmant D."/>
    <s v="CRA-W"/>
    <s v="d.stilmant@cra.wallonie.be"/>
    <s v="CRA-W"/>
    <s v="Hautier L."/>
    <m/>
    <m/>
    <s v="CRA-W"/>
    <m/>
  </r>
  <r>
    <n v="793"/>
    <x v="8"/>
    <x v="166"/>
    <s v="croissance des plantes, production agricole, technique agricole"/>
    <s v="Etude de systèmes culturaux économes en intrants. Les association triticale-pois en bio, sous la loupe du CRA-W en Centre Ardenne"/>
    <m/>
    <m/>
    <s v="Articles"/>
    <s v="https://www.cra.wallonie.be/fr/etude-de-systemes-culturaux-economes-en-intrants-les-association-triticale-pois-en-bio-sous-la-loupe-du-cra-w-en-centre-ardenne-2016"/>
    <n v="2016"/>
    <n v="1"/>
    <s v="Stilmant D."/>
    <s v="CRA-W"/>
    <s v="d.stilmant@cra.wallonie.be"/>
    <s v="CRA-W"/>
    <s v="Seutin Y., Clement C., Jamar D."/>
    <m/>
    <m/>
    <s v="CRA-W"/>
    <m/>
  </r>
  <r>
    <n v="794"/>
    <x v="8"/>
    <x v="1"/>
    <s v="gestion durable, impact socio-économique, technique agricole"/>
    <s v="Optimiser la place des légumineuses dans nos systèmes agraires, quelles questions pour la recherche?"/>
    <m/>
    <m/>
    <s v="Actes de colloques"/>
    <s v="https://www.cra.wallonie.be/fr/optimiser-la-place-des-legumineuses-dans-nos-systemes-agraires-quelles-questions-pour-la-recherche-2016"/>
    <n v="2016"/>
    <n v="1"/>
    <s v="Stilmant D."/>
    <s v="CRA-W"/>
    <s v="d.stilmant@cra.wallonie.be"/>
    <s v="CRA-W"/>
    <s v="Jamar D. "/>
    <m/>
    <m/>
    <s v="CRA-W"/>
    <m/>
  </r>
  <r>
    <n v="795"/>
    <x v="12"/>
    <x v="64"/>
    <s v="gestion durable, ressource naturelle, territoire transfrontalier"/>
    <s v="Thenhome - restauration transfrontalière des populations de chouettes chevêche d'Athéna"/>
    <m/>
    <s v="Développer la gestion intégrée et durable des ressource naturelle et des écosystèmes transfrontaliers"/>
    <s v="Projet"/>
    <s v="https://www.interreg-fwvl.eu/fr/thenhome"/>
    <n v="2019"/>
    <n v="2"/>
    <s v="Stocman F."/>
    <n v="0"/>
    <m/>
    <s v="Syndicat Mixte de gestion du Parc naturel régional Scarpe-Escaut - fr, Commission de gestion du Parc naturel des Plaines de l'Escaut-be, Commission de gestion du Parc naturel du Pays des Collines asbl, Parc naturel régional de l'Avesnois - fr"/>
    <m/>
    <s v="CE - FEDER - INTERREG - FWVL"/>
    <m/>
    <s v="EU"/>
    <m/>
  </r>
  <r>
    <n v="796"/>
    <x v="12"/>
    <x v="51"/>
    <s v="gestion durable, ressource naturelle"/>
    <s v="ECOPAD"/>
    <s v="ECOPAD"/>
    <s v="Protection et amélioration de la biodiversité, protection de la nature et infrastructure verte"/>
    <s v="Projet"/>
    <s v="https://www.interreg-fwvl.eu/fr/ecopad"/>
    <n v="2016"/>
    <n v="5"/>
    <s v="Tack A."/>
    <n v="0"/>
    <m/>
    <s v="Unilet - fr, APEF - fr, Chambre d'Agriculture de Région Nord Pas-de-Calais, FREDON Nord Pas-de-Calais, Inagro, Centre pour l'Agronomie et l'Agro-industrie de la Province de Hainaut, FREDON Hauts-de - france"/>
    <m/>
    <s v="CE - FEDER - INTERREG - FWVL"/>
    <m/>
    <s v="EU"/>
    <m/>
  </r>
  <r>
    <n v="797"/>
    <x v="7"/>
    <x v="62"/>
    <s v="croissance des plantes, gestion des sols"/>
    <s v="Change in ATP-binding cassette B1/19, glutamine synthetase and alcohol dehydrogenase gene expression during root elongation in Betula pendula Roth and Alnus glutinosa L. Gaertn in response to leachate and leonardite humic substances."/>
    <m/>
    <s v="Evaluer la bioactivité des lixiviats de décharge et de la léonadite HS sur l'aulne et le bouleau pendant l'élongation des racines in vitro"/>
    <s v="Articles"/>
    <s v="https://www.cra.wallonie.be/fr/change-in-atp-binding-cassette-b119-glutamine-synthetase-and-alcohol-dehydrogenase-gene-expression-during-root-elongation-in-betula-pendula-roth-and-alnus-glutinosa-l-gaertn-in-response-to-leachate-and-leonardite-humic-substances-2015"/>
    <n v="2015"/>
    <n v="1"/>
    <s v="Tahiri A."/>
    <s v="CRA-W"/>
    <m/>
    <s v="CRA-W"/>
    <s v="Delporte F., Muhovski Y., Ongena M., Thonart P., Druart P."/>
    <m/>
    <m/>
    <s v="CRA-W"/>
    <s v="_x0009_doi: 10.1016/j.plaphy.2015"/>
  </r>
  <r>
    <n v="798"/>
    <x v="6"/>
    <x v="60"/>
    <s v="bioinformatique, culture, spectroscopie"/>
    <s v="Assessment of Vibrational Spectroscopy Performance in Geographical Identification of Virgin Olive Oils: A World Level Study"/>
    <m/>
    <s v="Fournir une application analytique pour détecter les erreurs d'étiquetage et les pratiques frauduleuses liées à la provenance géographique des huiles d'olive vierges déclarées sur les étiquettes"/>
    <s v="Articles"/>
    <s v="https://www.cra.wallonie.be/en/assessment-of-vibrational-spectroscopy-performance-in-geographical-identification-of-virgin-olive-oils-a-world-level-study"/>
    <n v="2019"/>
    <n v="1"/>
    <s v="Tena N."/>
    <s v="CRA-W"/>
    <m/>
    <s v="CRA-W"/>
    <s v="Aparicio R., Baeten V., Garcia Gonzalez D. L., Fernandez Pierna J. A."/>
    <m/>
    <s v="Olivier"/>
    <s v="CRA-W"/>
    <s v="_x0009_DOI: 10.1002/ejlt.201900035"/>
  </r>
  <r>
    <n v="799"/>
    <x v="6"/>
    <x v="167"/>
    <s v="indicateur"/>
    <s v="DurAgr'ISO14001"/>
    <s v="DurAgr'ISO14001"/>
    <s v="La mise en place d'une démarche transrégionale de gestion de la durabilité des exploitations agricoles au départ d'une certification environnementale"/>
    <s v="Projet"/>
    <s v="https://www.cra.wallonie.be/fr/duragriso14001"/>
    <n v="2009"/>
    <n v="3"/>
    <s v="Thilmany F."/>
    <s v="CRA-W"/>
    <s v="f.thilmany@cra.wallonia.be"/>
    <s v="FUGA, PNPC, PeriG Consultants, Association Terr'Avenir Picardie, Inagro"/>
    <s v="Stilmant D."/>
    <s v="CE - FEDER - INTERREG - FWVL, Wallonie"/>
    <m/>
    <s v="CRA-W"/>
    <m/>
  </r>
  <r>
    <n v="800"/>
    <x v="6"/>
    <x v="16"/>
    <s v="bioagresseur, bioinformatique, culture, protection des cultures, territoire transfrontalier"/>
    <s v="Auxiliaires, ravageurs, maladies - Guide de reconnaissance en vergers bio transfrontaliers"/>
    <m/>
    <s v="Donner une vision globale des principaux auxiliaires, ravageurs et pathologies des vergers observés en région transfrontalière franco-belge"/>
    <s v="Livres / Manuels"/>
    <s v="https://www.cra.wallonie.be/fr/auxiliaires-ravageurs-maladies-guide-de-reconnaissance-en-vergers-bio-transfrontaliers-2014"/>
    <n v="2014"/>
    <n v="1"/>
    <s v="Tournant L."/>
    <s v="CRA-W"/>
    <m/>
    <s v="CRA-W"/>
    <s v="Jamar L., Leleu Wateau K., Lateur M., Masschelein M., Oste S., Barbieux J., Sallets P., Grogna P., Delebecq A."/>
    <m/>
    <m/>
    <s v="CRA-W"/>
    <m/>
  </r>
  <r>
    <n v="801"/>
    <x v="18"/>
    <x v="11"/>
    <s v="culture expérimentale, pesticide, protection des cultures"/>
    <s v="Interceptor® long-lasting insecticidal net: Phase III evaluation over three years of household use and calibration with Phase II experimental hut outcomes"/>
    <m/>
    <m/>
    <s v="Articles"/>
    <s v="https://www.cra.wallonie.be/en/interceptor-long-lasting-insecticidal-net-phase-iii-evaluation-over-three-years-of-household-use-and-calibration-with-phase-ii-experimental-hut-outcomes-2016"/>
    <n v="2016"/>
    <n v="1"/>
    <s v="Tungu P. "/>
    <s v="CRA-W"/>
    <m/>
    <s v="CRA-W"/>
    <s v="Kirby M., Malima R., Kisinza W. N., Magesa S., Maxwell C., Batengana B., Pigeon O., Rowland M."/>
    <m/>
    <m/>
    <s v="CRA-W"/>
    <m/>
  </r>
  <r>
    <n v="802"/>
    <x v="4"/>
    <x v="74"/>
    <s v="bioagresseur, lutte, résistance"/>
    <s v="BetaProtTech"/>
    <s v="BetaProtTech"/>
    <s v="Conception et validation d’un modèle de prévision et d’avertissement des maladies fongiques de la betterave avec étude des résistances et application des principes de la lutte intégrée."/>
    <s v="Projet"/>
    <s v="https://agriculture.wallonie.be/resultat-de-l-appel-recherche-2017"/>
    <n v="2017"/>
    <m/>
    <s v="Tychon B."/>
    <n v="0"/>
    <m/>
    <s v="Spheres - Université de Liège, Irbab asbl, AgrOptimize"/>
    <m/>
    <s v="Wallonie"/>
    <m/>
    <s v="SPW"/>
    <m/>
  </r>
  <r>
    <n v="803"/>
    <x v="1"/>
    <x v="176"/>
    <s v="biocontrôle, contrôle des ravageurs, protection des cultures"/>
    <s v="BACTOFIGHT"/>
    <s v="BACTOFIGHT"/>
    <s v="développer un produit de biocontrôle contre les maladies bactériennes des végétaux"/>
    <s v="Projet"/>
    <s v="https://researchportal.unamur.be/fr/projects/feasibility-of-a-biocontrol-product-against-bacterial-plant-disea"/>
    <n v="2019"/>
    <n v="4"/>
    <s v="Van Custem P."/>
    <s v="Université de Namur"/>
    <s v="pierre.vancutsem@unamur.be"/>
    <s v="Fytofend SA, ILEE - Université de Namur"/>
    <s v="Wauters D., Tevel A., Van Aubel G., "/>
    <s v="Wallonie - Win2Wal"/>
    <m/>
    <s v="Université de Namur"/>
    <m/>
  </r>
  <r>
    <n v="804"/>
    <x v="2"/>
    <x v="157"/>
    <s v="biopesticide, protection des cultures, résistance"/>
    <s v="FIRST Spin-Off -ELISCREEN"/>
    <s v="ELISCREEN"/>
    <s v="Stimuler la défense naturelles des cultures contre les maladies"/>
    <s v="Projet"/>
    <s v="https://www.unamur.be/recherche/services-adre/financements/region-wallonne/projets/fiche-projet-eliscreen-fso/view"/>
    <n v="2009"/>
    <m/>
    <s v="Van Custem P."/>
    <s v="Université de Namur"/>
    <m/>
    <s v="Université de Namur"/>
    <m/>
    <m/>
    <m/>
    <s v="Université de Namur"/>
    <m/>
  </r>
  <r>
    <n v="805"/>
    <x v="9"/>
    <x v="227"/>
    <s v="auxiliaire des cultures, gestion agricole, gestion durable, ressource naturelle"/>
    <s v="Ouvrage collectif &quot;L'apiculteur au coeur des abeilles&quot;"/>
    <m/>
    <s v="Etudier les relations entre l'apiculteur et les abeilles (animaux d'élevage mi-sauvages, mi-domestiqués)"/>
    <s v="Livres / Manuels"/>
    <s v="https://researchportal.unamur.be/fr/projects/ouvrage-collectif-lapiculteur-au-coeur-des-abeilles"/>
    <n v="2017"/>
    <n v="3"/>
    <s v="Van Dam D."/>
    <s v="Université de Namur"/>
    <s v="denise.vandam@unamur.be"/>
    <s v="Eposoco - Université de Namur, Vulsoc - Université de Namur, Ilee - Université de Namur, Transitions - Université de Namur, Paths - Université de Namur"/>
    <s v="Permentier I., Nizet J., Fayet A."/>
    <m/>
    <m/>
    <m/>
    <m/>
  </r>
  <r>
    <n v="806"/>
    <x v="3"/>
    <x v="228"/>
    <s v="agrochimie, gestion agricole, pesticide, protection des cultures"/>
    <s v="Association belge de l’industrie des produits de protection des plantes."/>
    <s v="Phytofar"/>
    <s v="Renforcer la confiance dans des solutions sûres et durables en matière de protection des plantes, Être un secteur clé qui favorise des récoltes de qualité à un prix abordable, générant le moins de pertes possible et assorties d’une empreinte écologique minimale dans un environnement sain, Être un partenaire fiable dans le débat sociétal"/>
    <s v="ASBL"/>
    <s v="https://phytofar.be/fr/"/>
    <m/>
    <m/>
    <s v="Van Gheluwe M."/>
    <s v="Phytofar"/>
    <s v="info@phytofar.be"/>
    <s v="Adama Northem Europe, BASF, Bayer CropScience, Belchim"/>
    <s v="Jaeken P., Maebe S., Zune D., Cools A., Gervals V."/>
    <m/>
    <m/>
    <m/>
    <m/>
  </r>
  <r>
    <n v="807"/>
    <x v="8"/>
    <x v="229"/>
    <s v="production agricole, technique agricole"/>
    <s v="LCAs of cereal productions – Case study: Consequential LCA of a farm-scale biogas plant."/>
    <m/>
    <m/>
    <s v="Actes de colloques"/>
    <s v="https://www.cra.wallonie.be/fr/lcas-of-cereal-productions-case-study-consequential-lca-of-a-farm-scale-biogas-plant-2015"/>
    <n v="2015"/>
    <n v="1"/>
    <s v="Van Stappen F."/>
    <s v="CRA-W"/>
    <m/>
    <s v="CRA-W"/>
    <s v="-"/>
    <m/>
    <s v="Céréales"/>
    <s v="CRA-W"/>
    <m/>
  </r>
  <r>
    <n v="808"/>
    <x v="8"/>
    <x v="229"/>
    <s v="gestion agricole, production agricole"/>
    <s v="Local data for agricultural Life Cycle Assessment: the case of cereal production in Wallonia"/>
    <m/>
    <m/>
    <s v="Actes de colloques"/>
    <s v="https://www.cra.wallonie.be/fr/local-data-for-agricultural-life-cycle-assessment-the-case-of-cereal-production-in-wallonia-2015"/>
    <n v="2015"/>
    <n v="1"/>
    <s v="Van Stappen F."/>
    <s v="CRA-W"/>
    <m/>
    <s v="CRA-W"/>
    <s v="Delcour A., Loriers A., Mathot M., Stilmant D., Decruyenaere V., Rabier F., Goffart J."/>
    <m/>
    <s v="Céréales"/>
    <s v="CRA-W"/>
    <m/>
  </r>
  <r>
    <n v="809"/>
    <x v="8"/>
    <x v="129"/>
    <s v="production agricole"/>
    <s v="Organic versus conventional farming: the case of wheat production in Wallonia (Belgium)"/>
    <m/>
    <m/>
    <s v="Articles"/>
    <s v="https://www.cra.wallonie.be/fr/organic-versus-conventional-farming-the-case-of-wheat-production-in-wallonia-belgium-2015"/>
    <n v="2015"/>
    <n v="1"/>
    <s v="Van Stappen F."/>
    <s v="CRA-W"/>
    <m/>
    <s v="CRA-W"/>
    <s v="Loriers A., Mathot M., Planchon V., Stilmant D., Debode F."/>
    <m/>
    <s v="Céréales"/>
    <s v="CRA-W"/>
    <m/>
  </r>
  <r>
    <n v="810"/>
    <x v="15"/>
    <x v="230"/>
    <s v="écoagriculture, gestion durable, pollution chimique, ressource en eau, suivi environnemental"/>
    <s v="Évaluation et gestion des risques des ressources en eaudes captages wallon"/>
    <s v="EGERIEC"/>
    <s v="Développer, tester et promouvoir une approche méthodologique novatrice pour caractériser, prédire et gérer les risques de pollution des sites de production d'eau en Wallonie"/>
    <s v="Projet"/>
    <s v="https://sites.uclouvain.be/EGERIEC/"/>
    <n v="2019"/>
    <n v="3"/>
    <s v="Vanclooster M."/>
    <s v="SPGE"/>
    <s v="marnik.vanclooster@uclouvain.be"/>
    <s v="Champs Libres, NATUREM, Société Wallonne des Eaux, Université Catholique de Louvain"/>
    <m/>
    <s v="SPGE"/>
    <m/>
    <s v="Université Catholique de Louvain"/>
    <m/>
  </r>
  <r>
    <n v="811"/>
    <x v="21"/>
    <x v="41"/>
    <s v="biocontrôle, pesticide, santé humaine"/>
    <s v="pesticide … Analyse des résidus dans nos aliments"/>
    <m/>
    <m/>
    <s v="Articles"/>
    <s v="https://www.cra.wallonie.be/fr/pesticide-analyse-des-residus-dans-nos-aliments-2018"/>
    <n v="2018"/>
    <n v="1"/>
    <s v="Vandecandelaere S."/>
    <s v="CRA-W"/>
    <m/>
    <s v="CRA-W"/>
    <s v="-"/>
    <m/>
    <m/>
    <s v="CRA-W"/>
    <m/>
  </r>
  <r>
    <n v="812"/>
    <x v="2"/>
    <x v="21"/>
    <s v="analyse physico-chimique, qualité nutritionnelle"/>
    <s v="ABC"/>
    <s v="ABC"/>
    <s v="Amélioration de la rentabilité de la betterave par la valorisation des engrais verts à base de légumineuses et des engrais de ferme durant l'intercult"/>
    <s v="Projet"/>
    <s v="https://www.gembloux.ulg.ac.be/gp/grenera/Bibliotheque/PROTECTeau/Rapportdact%202016.pdf"/>
    <n v="2015"/>
    <n v="2"/>
    <s v="Vandergeten J-P."/>
    <s v="Gembloux Agro-Bio Tech"/>
    <m/>
    <s v="Irbab asbl, Université Catholique de Louvain"/>
    <s v="De Toffoli M., Bachelart F., Imbrecht O., Colinet G."/>
    <s v="Wallonie - SPW - DGARNE"/>
    <s v="Betterave"/>
    <s v="Agriculture wallonie"/>
    <m/>
  </r>
  <r>
    <n v="813"/>
    <x v="4"/>
    <x v="145"/>
    <s v="croissance des plantes, gestion des sols"/>
    <s v="Gestion des Adventices par Innovations de la Nutririon azotée"/>
    <s v="GAIN"/>
    <s v="Utilisation plus efficace de l’azote contenu dans les engrais et gestion intégrée des adventices en permettant à la plante d’intérêt d’avoir un avantage compétitif sur les plantes adventices en améliorant de manière sélective l’accès aux ressources azotées du sol pour leur croissance."/>
    <s v="Projet"/>
    <s v="https://agriculture.wallonie.be/resultat-de-l-appel-recherche-2017#GAIN"/>
    <n v="2017"/>
    <m/>
    <s v="Vanderschuren H."/>
    <n v="0"/>
    <m/>
    <s v="Gembloux Agro Bio-Tech - Université de Liège, CRA-W"/>
    <m/>
    <s v="FRS - FNRS, Wallonie"/>
    <m/>
    <s v="SPW"/>
    <m/>
  </r>
  <r>
    <n v="814"/>
    <x v="8"/>
    <x v="231"/>
    <s v="agroalimentaire, gestion durable, production agricole, protection des cultures"/>
    <s v="Réduction de la germination: approches nouvelles et naturelles pour le contrôle durable_x000a_de la germination de la pomme de terre durant le stockage"/>
    <s v="RESPRO (Reduced Sprouting)"/>
    <s v="Approches nouvelles et naturelles pour le contrôle durable de la germination de la pomme de terre durant le stockage"/>
    <s v="Projet"/>
    <s v="https://www.gembloux.uliege.be/cms/c_4258464/fr/gembloux-projets-de-recherche-internationaux"/>
    <m/>
    <m/>
    <s v="Vanderschuren H."/>
    <n v="0"/>
    <m/>
    <s v="Gembloux Agro Bio-Tech - Université de Liège"/>
    <m/>
    <m/>
    <m/>
    <s v="Agriculture wallonie"/>
    <m/>
  </r>
  <r>
    <n v="815"/>
    <x v="0"/>
    <x v="34"/>
    <s v="gestion des sols, gestion durable, sécurité alimentaire"/>
    <s v="Innovative soil management practices"/>
    <s v="i-SoMPE"/>
    <s v=" minimiser les menaces sur les sols et soutenir l'agriculture dans un contexte de changement climatique."/>
    <s v="Projet"/>
    <s v="https://ejpsoil.eu/research-projects/i-sompe/"/>
    <n v="2021"/>
    <m/>
    <s v="Vanwindekens F."/>
    <s v="CRA-W"/>
    <s v="f.vanwindekens@cra.wallonie.be"/>
    <s v="AGES-at, ILVO, CRA-W-be, CZU-cz, AU-dk, EMU-ee, LUKE-fi, INRAE - fr, thuenen-de, ATK-hu, TEAGASC-ie, CREA-it, UL-lv, LAMMC-lt, NIBIO-no, IUNG-Institut national de recherche-pl, INIAV-pt, NAFC-sk, ULBF-si, IRNASA-es, SLU-se, AGROSCOPE-ch, WUR-nl, TAGEM-tr, AFBI-uk"/>
    <s v="Sanden T., Kroulik M., Munkholm L. J., Pulido-Moncado M., Reintam E., Astover A., Uusi-Kamppa J., Lacoste M., Chanet M., Don A., Farkas-Ivanyi K., Horel A., Osullivan L., Brennan F., Di Ben C., Nino P., Nikodemus Olgerts G., Kukuls Imants G., Dirnena B., Sarunaite L., Arlauskiene A., Skaalsveen K., Stolte J., Stalenga J., Radzikowski P., Castanheira N., Goncalves M., Paz A. M., Kizekova M., Svicek M., Hasana R., Mihelic R., Govednik A.,  Rodriguez-Cruz S., Sanchez-Martin J, Marin-Benito J. M., Keller T., Weisskopf P., Heller O., De Haan J., Vervuurt W., Kir A., Fornara D., Ramsey R., Groom E."/>
    <s v="CE - Horizon 2022"/>
    <m/>
    <s v="EU"/>
    <m/>
  </r>
  <r>
    <n v="816"/>
    <x v="6"/>
    <x v="5"/>
    <s v="bioinformatique, gestion agricole"/>
    <s v="Développement d’une méthode de modélisation des systèmes de pratiques et application à la gestion des prairies en région herbagère belge"/>
    <m/>
    <m/>
    <s v="Actes de colloques"/>
    <s v="https://www.cra.wallonie.be/fr/developpement-dune-methode-de-modelisation-des-systemes-de-pratiques-et-application-a-la-gestion-des-prairies-en-region-herbagere-belge-2015"/>
    <n v="2015"/>
    <n v="1"/>
    <s v="Vanwindekens F."/>
    <s v="CRA-W"/>
    <s v="f.vanwindekens@cra.wallonie.be"/>
    <s v="CRA-W"/>
    <s v="Baret P., Stilmant D."/>
    <m/>
    <m/>
    <s v="CRA-W"/>
    <m/>
  </r>
  <r>
    <n v="817"/>
    <x v="8"/>
    <x v="56"/>
    <s v="écoagriculture, santé humaine, technique agricole"/>
    <s v="PIRAT"/>
    <s v="PIRAT"/>
    <s v="Développement et application d'une méthodologie pour identifier les pratiques innovantes et les relier à la résilience d’agroécosystèmes en transition"/>
    <s v="Projet"/>
    <s v="https://www.cra.wallonie.be/fr/pirat"/>
    <n v="2016"/>
    <n v="5"/>
    <s v="Vanwindekens F."/>
    <s v="CRA-W"/>
    <s v="f.vanwindekens@cra.wallonie.be"/>
    <s v="CRA-W, Université Catholique de Louvain"/>
    <s v="-"/>
    <m/>
    <m/>
    <s v="CRA-W"/>
    <m/>
  </r>
  <r>
    <n v="818"/>
    <x v="2"/>
    <x v="21"/>
    <s v="cultivar, protection des cultures, résistance, ressource génétique"/>
    <s v="Studying Apple Biodiversity : Opportunities for Conservation and Sustainable Use of Genetic Resources."/>
    <m/>
    <m/>
    <s v="Actes de colloques"/>
    <s v="https://www.cra.wallonie.be/fr/studying-apple-biodiversity-opportunities-for-conservation-and-sustainable-use-of-genetic-resources-2004"/>
    <n v="2004"/>
    <n v="1"/>
    <s v="Vanwynsberghe L."/>
    <s v="CRA-W"/>
    <m/>
    <s v="CRA-W"/>
    <s v="Antofie A., Arezki O., Coart E., Jacques, D., Lateur M., Roldan-Ruiz I., Oger R., Royen L., Vander Mijnsbrugge K., Watillon B., Keulemans W."/>
    <m/>
    <s v="Pommiers"/>
    <s v="CRA-W"/>
    <m/>
  </r>
  <r>
    <n v="819"/>
    <x v="21"/>
    <x v="232"/>
    <s v="bioinformatique, impact, pesticide, réduction"/>
    <s v="Health and environmental effects of pesticide and type 18 biocides"/>
    <s v="HEEPEBI"/>
    <s v="la réalisation d'un inventaire détaillé, pour la situation belge, des effets sur la santé et l'environnement des produits phytopharmaceutiques et des biocides de type 18 (insecticides, acaricides et produits utilisés pour lutter contre les autres arthropodes)"/>
    <s v="Projet"/>
    <s v="https://www.corder.be/fr/node/188"/>
    <n v="2006"/>
    <n v="1"/>
    <s v="Vergucht S."/>
    <s v="PRPB"/>
    <m/>
    <s v="Université de Gent, CERVA, ECOLAS, Université Catholique de Louvain, VAR"/>
    <s v=" De Voghel S., Misson C., Vrancken C.,_x000a_Callebaut K., Steurbaut W., Pussemier L., Marot J., Maraite H., Vanhaecke P."/>
    <s v="Etat Fédéral - SPF"/>
    <m/>
    <s v="CORDER"/>
    <m/>
  </r>
  <r>
    <n v="820"/>
    <x v="1"/>
    <x v="180"/>
    <s v="biocontrôle, biopesticide, lutte biologique, protection des cultures"/>
    <s v="Bio-contrôle des ravageurs phytopathogènes par des souches et/ou biomolécules fongiques à propriétés entomopathogènes encapsulées dans des micro/nano-billes"/>
    <s v="BIOFUNGI"/>
    <s v="Lutter contre les insectes ravageurs des cultures avec des champignons"/>
    <s v="Projet"/>
    <s v="https://www.news.uliege.be/cms/c_10202860/fr/biofungi-lutter-contre-les-insectes-ravageurs-des-cultures-avec-des-champignons"/>
    <n v="2019"/>
    <n v="4"/>
    <s v="Verheggen F."/>
    <s v="Gembloux Agro-Bio Tech"/>
    <s v="fverheggen@uliege.be"/>
    <s v="Université Catholique de Louvain"/>
    <s v="Declerck S."/>
    <s v="Wallonie - SPW - DGO6"/>
    <m/>
    <s v="Université de Liège"/>
    <m/>
  </r>
  <r>
    <n v="821"/>
    <x v="6"/>
    <x v="13"/>
    <s v="culture expérimentale, phénotypage, télédétection spatiale"/>
    <s v="BEETPHEN"/>
    <s v="BEETPHEN"/>
    <s v="Phenotypage de la betterave sucrière en essais de sélection parTélédétection hyperspectrale"/>
    <s v="Projet"/>
    <s v="https://www.cra.wallonie.be/fr/beetphen"/>
    <n v="2016"/>
    <n v="5"/>
    <s v="Vermeulen P."/>
    <s v="CRA-W"/>
    <s v="p.vermeulen@cra.wallonie.be"/>
    <s v="SESVANDERHAVE N.V./S.A., VITO, CRA-W"/>
    <s v="Amand O., Goffart J., Baeten V., Fernandez Pierna J. A., Curnel Y., Scaut B., Brichard S., Ben Abdallah F., Vincke D., Philippe W., Plasman L., Stevens F. "/>
    <s v="Etat Fédéral - SPP Politique scientifique"/>
    <s v="Betterave sucrière"/>
    <s v="CRA-W"/>
    <m/>
  </r>
  <r>
    <n v="822"/>
    <x v="6"/>
    <x v="87"/>
    <s v="analyse physico-chimique, spectroscopie, télédétection spatiale"/>
    <s v="BeetSpec"/>
    <s v="BeetSpec"/>
    <s v="développer des solutions analytiques basées sur la spectroscopie proche infrarouge et l'imagerie hyperspectrale"/>
    <s v="Projet - Articles"/>
    <s v="https://www.cra.wallonie.be/fr/beetspec"/>
    <n v="2008"/>
    <n v="11"/>
    <s v="Vermeulen P."/>
    <s v="CRA-W"/>
    <s v="p.vermeulen@cra.wallonie.be"/>
    <s v="SES - VANDERHAVE, CRA-W"/>
    <s v="Tossens A., Baeten V., Fernandez Pierna J. A., Lecler B., Vermeulen P., Kayoka Mukendi N, Mauro S."/>
    <s v="Fonds privés (expertises,…)"/>
    <s v="Betterave sucrière"/>
    <s v="CRA-W"/>
    <m/>
  </r>
  <r>
    <n v="823"/>
    <x v="2"/>
    <x v="4"/>
    <s v="gestion durable, indicateur, sélection variétale"/>
    <s v="INnovations in plant VarIety Testing in Europe"/>
    <s v="INVITE"/>
    <s v="To help the valorisation and the promotion of varieties that are more adapted to sustainable management practices, and more resilient to climate change"/>
    <s v="Projet"/>
    <s v="https://www.h2020-invite.eu/"/>
    <n v="2019"/>
    <n v="5"/>
    <s v="Vermeulen P."/>
    <s v="CRA-W"/>
    <s v="p.vermeulen@cra.wallonie.be"/>
    <s v="INRA Science &amp; Impact, Université Angers, Université Hohenheim, Institut de recherche de l'agriculture biologique FiBL, Université WAGENINGEN, Teagasc, IRTA, BioSS, Agroscope, Laimurg, CREA-it, CRA-W, InHort, CPVO-OCVV, Naktuinbouw, Federal Plant Variety Office, GEVES, NIAB, AGES, UKZUZ, SASA, Nébih, ACTA - fr, Euroseeds, NPZ INNOVATION, better fruit, Arcadia, INRA transfert"/>
    <s v="_x000a_Jacquemin G., Vincke D., Eylenbosch D."/>
    <s v="CE - Horizon 2020"/>
    <m/>
    <s v="CRA-W"/>
    <m/>
  </r>
  <r>
    <n v="824"/>
    <x v="8"/>
    <x v="60"/>
    <s v="agroalimentaire, production agricole, spectroscopie"/>
    <s v="Analytical Tools For The Monitoring Of Food Fraud"/>
    <m/>
    <s v="Permettre aux entreprises de détecter un mélange de blé tendre et de blé dur à la réception des céréales"/>
    <s v="Articles"/>
    <s v="https://www.cra.wallonie.be/en/analytical-tools-for-the-monitoring-of-food-fraud-2018"/>
    <n v="2018"/>
    <n v="1"/>
    <s v="Vermeulen P."/>
    <s v="CRA-W"/>
    <s v="p.vermeulen@cra.wallonie.be"/>
    <s v="CRA-W"/>
    <s v="-"/>
    <m/>
    <m/>
    <s v="CRA-W"/>
    <m/>
  </r>
  <r>
    <n v="825"/>
    <x v="18"/>
    <x v="40"/>
    <s v="chromatographie, pesticide, spectroscopie"/>
    <s v="Assessment of pesticide coating on cereal seeds by near infrared hyperspectral imaging"/>
    <m/>
    <s v="Evaluer la qualité du traitement par imagerie hyper spectrale dans le proche infrarouge en analysant plusieurs semences simultanément"/>
    <s v="Actes de colloques"/>
    <s v="https://www.cra.wallonie.be/en/assessment-of-pesticide-coating-on-cereal-seeds-by-near-infrared-hyperspectral-imaging-2016"/>
    <n v="2016"/>
    <n v="1"/>
    <s v="Vermeulen P."/>
    <s v="CRA-W"/>
    <s v="p.vermeulen@cra.wallonie.be"/>
    <s v="CRA-W"/>
    <s v="Flémal P., Pigeon O., Fernandez Pierna J. A., Dardenne P., Baeten V."/>
    <m/>
    <s v="Céréales"/>
    <s v="CRA-W"/>
    <m/>
  </r>
  <r>
    <n v="826"/>
    <x v="6"/>
    <x v="13"/>
    <s v="culture, spectroscopie, télédétection spatiale"/>
    <s v="Discrimination between durum and common wheat kernels using near infrared hyperspectral imaging"/>
    <m/>
    <m/>
    <s v="Articles"/>
    <s v="https://www.cra.wallonie.be/en/discrimination-between-durum-and-common-wheat-kernels-using-near-infrared-hyperspectral-imaging-2018"/>
    <n v="2018"/>
    <n v="1"/>
    <s v="Vermeulen P."/>
    <s v="CRA-W"/>
    <s v="p.vermeulen@cra.wallonie.be"/>
    <s v="CRA-W"/>
    <s v="Suman M., Fernandez Pierna J. A., Baeten V. "/>
    <m/>
    <s v="Céréales"/>
    <s v="CRA-W"/>
    <s v="https://doi.org/10.1016/j.jcs.2018.10.001"/>
  </r>
  <r>
    <n v="827"/>
    <x v="18"/>
    <x v="11"/>
    <s v="agrochimie, pesticide, télédétection spatiale"/>
    <s v="Evaluation of pesticide coating efficiency on cereal seeds by combining NIR hyperspectral imaging and chemometrics"/>
    <m/>
    <m/>
    <s v="Actes de colloques"/>
    <s v="https://www.cra.wallonie.be/en/evaluation-of-pesticide-coating-efficiency-on-cereal-seeds-by-combining-nir-hyperspectral-imaging-and-chemometrics-2016"/>
    <n v="2016"/>
    <n v="1"/>
    <s v="Vermeulen P."/>
    <s v="CRA-W"/>
    <s v="p.vermeulen@cra.wallonie.be"/>
    <s v="CRA-W"/>
    <s v="Flemal P., Pigeon O., De Vos P., Fernandez Pierna J. A., Dardenne P., Baeten V."/>
    <m/>
    <s v="Céréales"/>
    <s v="CRA-W"/>
    <m/>
  </r>
  <r>
    <n v="828"/>
    <x v="8"/>
    <x v="229"/>
    <s v="agroalimentaire, sécurité alimentaire"/>
    <s v="Everything you wanted to know about food authenticity"/>
    <m/>
    <m/>
    <s v="Articles"/>
    <s v="https://www.cra.wallonie.be/en/everything-you-wanted-to-know-about-food-authenticity-2018"/>
    <n v="2018"/>
    <n v="1"/>
    <s v="Vermeulen P."/>
    <s v="CRA-W"/>
    <s v="p.vermeulen@cra.wallonie.be"/>
    <s v="CRA-W"/>
    <s v="Kone I."/>
    <m/>
    <m/>
    <s v="CRA-W"/>
    <m/>
  </r>
  <r>
    <n v="829"/>
    <x v="6"/>
    <x v="13"/>
    <s v="bioinformatique, culture, pollution chimique, télédétection spatiale"/>
    <s v="NIR Hyperspectral imaging analysis of individual kernels : a tool helping to detect contamination/fraud in cereals"/>
    <m/>
    <m/>
    <s v="Actes de colloques"/>
    <s v="https://www.cra.wallonie.be/en/nir-hyperspectral-imaging-analysis-of-individual-kernels-a-tool-helping-to-detect-contaminationfraud-in-cereals-2018"/>
    <n v="2018"/>
    <n v="1"/>
    <s v="Vermeulen P."/>
    <s v="CRA-W"/>
    <s v="p.vermeulen@cra.wallonie.be"/>
    <s v="CRA-W"/>
    <s v="Lecler B., Fernandez Pierna J. A., Baeten V. "/>
    <m/>
    <m/>
    <s v="CRA-W"/>
    <m/>
  </r>
  <r>
    <n v="830"/>
    <x v="18"/>
    <x v="228"/>
    <s v="agrochimie, biocontrôle, spectroscopie"/>
    <s v="Contrôle de la qualité du traitement de semences de céréales"/>
    <m/>
    <m/>
    <s v="Articles"/>
    <s v="https://www.cra.wallonie.be/fr/controle-de-la-qualite-du-traitement-de-semences-de-cereales-2017"/>
    <n v="2017"/>
    <n v="1"/>
    <s v="Vermeulen P."/>
    <s v="CRA-W"/>
    <s v="p.vermeulen@cra.wallonie.be"/>
    <s v="CRA-W"/>
    <s v="De Vos P."/>
    <m/>
    <s v="Céréales"/>
    <s v="CRA-W"/>
    <m/>
  </r>
  <r>
    <n v="831"/>
    <x v="6"/>
    <x v="14"/>
    <s v="phénotypage, stress abiotique, stress biotique"/>
    <s v="Des outils de phénotypage au service des sélectionneurs et des agriculteurs"/>
    <m/>
    <s v="développer outils de phénotypage de plantes de grande culture en serre et au champ"/>
    <s v="Articles"/>
    <s v="https://www.cra.wallonie.be/fr/des-outils-de-phenotypage-au-service-des-selectionneurs-et-des-agriculteurs-2019"/>
    <n v="2019"/>
    <n v="1"/>
    <s v="Vermeulen P."/>
    <s v="CRA-W"/>
    <s v="p.vermeulen@cra.wallonie.be"/>
    <s v="CRA-W"/>
    <s v="Ben Abdallah F."/>
    <m/>
    <m/>
    <s v="CRA-W"/>
    <m/>
  </r>
  <r>
    <n v="832"/>
    <x v="6"/>
    <x v="13"/>
    <s v="protection des cultures, télédétection spatiale"/>
    <s v="NIR imaging helps improve seed QC"/>
    <m/>
    <m/>
    <s v="Articles"/>
    <s v="https://www.cra.wallonie.be/fr/nir-imaging-helps-improve-seed-qc-2017"/>
    <n v="2017"/>
    <n v="1"/>
    <s v="Vermeulen P."/>
    <s v="CRA-W"/>
    <s v="p.vermeulen@cra.wallonie.be"/>
    <s v="CRA-W"/>
    <s v="De Vos P."/>
    <m/>
    <m/>
    <s v="CRA-W"/>
    <m/>
  </r>
  <r>
    <n v="833"/>
    <x v="7"/>
    <x v="233"/>
    <s v="production agricole, protection des cultures, toxicité, valorisation"/>
    <s v="Céréales : Maladies fongiques et indice de Hagberg."/>
    <m/>
    <m/>
    <s v="Articles"/>
    <s v="https://www.cra.wallonie.be/en/cereales-maladies-fongiques-et-indice-de-hagberg-2016"/>
    <n v="2016"/>
    <n v="1"/>
    <s v="Vienne M. F."/>
    <s v="CRA-W"/>
    <s v="g.sinnaeve@cra.wallonie.be"/>
    <s v="CRA-W"/>
    <s v="Sinnaeve G."/>
    <m/>
    <m/>
    <s v="CRA-W"/>
    <m/>
  </r>
  <r>
    <n v="834"/>
    <x v="12"/>
    <x v="21"/>
    <s v="cultivar, culture, ressource génétique"/>
    <s v="Création d'un réseau wallon de vergers d'anciennes variétés"/>
    <m/>
    <m/>
    <s v="Actes de colloques"/>
    <s v="https://www.cra.wallonie.be/fr/creation-dun-reseau-wallon-de-vergers-danciennes-varietes-2006"/>
    <n v="2006"/>
    <n v="1"/>
    <s v="Villette I."/>
    <s v="CRA-W"/>
    <m/>
    <s v="CRA-W"/>
    <s v="Pahaut B., Poirson C., Lateur M."/>
    <m/>
    <m/>
    <s v="CRA-W"/>
    <m/>
  </r>
  <r>
    <n v="835"/>
    <x v="2"/>
    <x v="21"/>
    <s v="culture, gestion agricole, protection des cultures, résistance, ressource génétique"/>
    <s v="Interreg III - transfrontier fruit heritage and biodiversity - management and valorization of French-Belgian fruit biodiversity - Interreg III Programme "/>
    <s v="Interreg III"/>
    <s v="Create a centre of excellence for fruit genetic resources for the Belgian-French transfrontier zone"/>
    <s v="Projet - Articles"/>
    <s v="https://www.cra.wallonie.be/fr/interreg-iii-transfrontier-fruit-heritage-and-biodiversity-management-and-valorization-of-french-belgian-fruit-biodiversity-2004"/>
    <n v="2004"/>
    <n v="1"/>
    <s v="Villette I."/>
    <s v="CRA-W"/>
    <m/>
    <s v="CRA-W"/>
    <s v="Antofie A., Lateur M., Lascostes M., Stievenard R., Delahaye B."/>
    <m/>
    <s v="Poiriers"/>
    <s v="CRA-W"/>
    <m/>
  </r>
  <r>
    <n v="836"/>
    <x v="2"/>
    <x v="21"/>
    <s v="cultivar, protection des cultures, résistance"/>
    <s v="Study of components of partial resistance to scab on a range of apple cultivar"/>
    <m/>
    <s v="identify the main components of partial resistance to scab on a range of apple cultivar"/>
    <s v="Articles"/>
    <s v="https://www.cra.wallonie.be/fr/study-of-components-of-partial-resistance-to-scab-on-a-range-of-apple-cultivar-2004"/>
    <n v="2004"/>
    <n v="1"/>
    <s v="Villette I."/>
    <s v="CRA-W"/>
    <m/>
    <s v="CRA-W"/>
    <s v="Lateur M., Lefrancq B., Lepoivre P."/>
    <m/>
    <s v="Pommiers"/>
    <s v="CRA-W"/>
    <m/>
  </r>
  <r>
    <n v="837"/>
    <x v="13"/>
    <x v="58"/>
    <s v="gestion durable, suivi environnemental"/>
    <s v="Implication citoyenne pour une gestion environnementale des cimetières"/>
    <m/>
    <s v="Former et informer les gestionnaires publics sur la végétalisation et l'entretien sans pesticide des cimetières, rassurer et impliquer les citoyens vers une nouvelle conception des cimetières"/>
    <s v="Projet"/>
    <s v="https://www.adalia.be/projet-interreg"/>
    <n v="2018"/>
    <m/>
    <s v="Vincent E."/>
    <s v="Adalia asbl"/>
    <s v="edouard@adalia.be"/>
    <s v="Nord Nature Chico Mendes, Adalia asbl"/>
    <s v="Melin T."/>
    <s v="CE - FEDER - INTERREG - FWVL"/>
    <m/>
    <s v="Adalia"/>
    <m/>
  </r>
  <r>
    <n v="838"/>
    <x v="6"/>
    <x v="13"/>
    <s v="culture, phénotypage"/>
    <s v="Plant phenotyping activities at the Walloon Agricultural Research Centre"/>
    <m/>
    <m/>
    <s v="Actes de colloques"/>
    <s v="https://www.cra.wallonie.be/fr/plant-phenotyping-activities-at-the-walloon-agricultural-research-centre-2017"/>
    <n v="2017"/>
    <n v="1"/>
    <s v="Vincke D."/>
    <s v="CRA-W"/>
    <s v="d.vincke@cra.wallonie.be"/>
    <s v="CRA-W"/>
    <s v="Durenne B., Mingeot D., Escarnot E., Jacquemin G., Ben Abdallah F., Curnel Y., Mauro S., Geerts P., Lateur M., Planchon V., Baeten V., Vermeulen P., Goffart J."/>
    <m/>
    <m/>
    <s v="CRA-W"/>
    <m/>
  </r>
  <r>
    <n v="839"/>
    <x v="10"/>
    <x v="22"/>
    <s v="bioinformatique, impact, suivi environnemental, valorisation"/>
    <s v="A qui appartiennent les données agricoles et environnementales ? "/>
    <s v="OpEnAgro 4.1"/>
    <s v="définir un cadre de protection et de valorisation de ces données"/>
    <s v="Projet"/>
    <s v="https://www.cra.wallonie.be/fr/openagro41"/>
    <n v="2020"/>
    <n v="2"/>
    <s v="Vrebos D."/>
    <s v="CRA-W"/>
    <s v="openagro@cra.wallonie.be"/>
    <s v="CRA-W, ISSeP, Elevéo, WalDigiFarm, REQUASUD, CRIDS- université de Namur"/>
    <s v="Planchon V., Thiry G., Knockaert M., Riga F., Bertozzi C., Mention S., Simons I., Hallot E., Swinnen G., Scroyen G., Ferber F., Weyckmans S."/>
    <s v="Fonds Propres"/>
    <m/>
    <s v="CRA-W"/>
    <m/>
  </r>
  <r>
    <n v="840"/>
    <x v="19"/>
    <x v="8"/>
    <s v="gestion durable, ressource naturelle"/>
    <s v=" TRANS AGRO FOREST"/>
    <s v=" TRANS AGRO FOREST"/>
    <s v="Développer la gestion intégrée et durable des ressource naturelle et des écosystèmes transfrontaliers"/>
    <s v="Projet"/>
    <s v="https://www.interreg-fwvl.eu/fr/trans-agro-forest"/>
    <n v="2016"/>
    <n v="5"/>
    <s v="Walrant F."/>
    <n v="0"/>
    <m/>
    <s v="Chambre Régionale d'Agriculture Hauts de France, Centre de Développement Agroforestier de Chimay, ressource naturelle Développement, Chambre d'Agriculture du Nord-Pas de Calais, Bosgroep Ijzer&amp; Leie"/>
    <m/>
    <s v="CE - FEDER - INTERREG - FWVL"/>
    <m/>
    <s v="EU"/>
    <m/>
  </r>
  <r>
    <n v="841"/>
    <x v="2"/>
    <x v="78"/>
    <s v="culture, protection des cultures"/>
    <s v="Urgent need for new appel breeding methods better adapted to low-input agro-ecosystems."/>
    <m/>
    <m/>
    <s v="Actes de colloques"/>
    <s v="https://www.cra.wallonie.be/fr/urgent-need-for-new-appel-breeding-methods-better-adapted-to-low-input-agro-ecosystems-2010"/>
    <n v="2010"/>
    <n v="1"/>
    <s v="Warlop F. "/>
    <s v="CRA-W"/>
    <m/>
    <s v="CRA-W"/>
    <s v="Dapena E., Lateur M., Bastiaanse H., Blazquez M. D., Fillatre J-Y., Gomez C., Jamar L., Leterme E., Libourel G., Minarro M., Parveaud C. E., Pissard A., Rondia A., Stievenard R."/>
    <m/>
    <m/>
    <s v="CRA-W"/>
    <m/>
  </r>
  <r>
    <n v="842"/>
    <x v="4"/>
    <x v="42"/>
    <s v="contrôle des ravageurs, impact socio-économique"/>
    <s v="GECOMARA"/>
    <s v="GECOMARA"/>
    <s v="L'impact economique, écologique, environnemental et sociétal des échanges commerciaux ( introduction de ravageurs exotiques)"/>
    <s v="Projet"/>
    <s v="https://www.cra.wallonie.be/fr/gecomara"/>
    <n v="2017"/>
    <n v="1"/>
    <s v="Watillon B."/>
    <s v="CRA-W"/>
    <s v="b.watillon@cra.wallonie.be"/>
    <s v="CRA-W, ILVO, Université Catholique de Louvain, Université Libre de Bruxelles, Gembloux Agro Bio-Tech - Université de Liège"/>
    <s v="-"/>
    <m/>
    <m/>
    <s v="CRA-W"/>
    <m/>
  </r>
  <r>
    <n v="843"/>
    <x v="6"/>
    <x v="146"/>
    <s v="gestion agricole, indicateur, production agricole"/>
    <s v="Livret Inter'Herbe"/>
    <m/>
    <s v="Proposer un diagnostic simplifié de vos parcelles, sur base de la flore présente."/>
    <s v="Projet"/>
    <s v="http://www.fourragesmieux.be/Documents_telechargeables/Livret_interherbe.pdf"/>
    <n v="2010"/>
    <n v="4"/>
    <m/>
    <s v="Fourrages Mieux asbl"/>
    <m/>
    <s v="GAL de la Botte du Hainaut, ADARTH - GEDA de l'Avesnois, CDA de l'Aisne, Fourrages Mieux, CAR du Nord-Pas de Calais, Université Catholique de Louvain, PNRde l'Avesnois"/>
    <s v="Collignn O., De Wilde Q., Leborgne G., Widar J., Terrel J., Decamps C., Lesage P."/>
    <s v="CE - FEDER - INTERREG - FWVL, Wallonie, Chambres d'agriculture-fr, Région Nord-Pa de Calais"/>
    <s v="Fourage"/>
    <s v="Fourragesmieux"/>
    <m/>
  </r>
  <r>
    <n v="844"/>
    <x v="15"/>
    <x v="11"/>
    <s v="pesticide, pollution chimique, ressource en eau"/>
    <s v="TOPPS Prowadis"/>
    <s v="TOPPS Prowadis"/>
    <s v="Définir et de diffuser des solutions concrètes aux problèmes de pollutions diffuses de l’eau par les PPP en ciblant principalement la dérive de pulvérisation et le transfert de PPP par ruissellement et érosion"/>
    <s v="Projet"/>
    <s v="http://www.topps-life.org/topps-prowadis-project.html"/>
    <n v="2011"/>
    <n v="3"/>
    <m/>
    <m/>
    <s v="manfred.roettele@betterdecisions.de"/>
    <s v="Université de Turin-Agro-ingénierie - It, Université Politecnica Catalunya - es, Julius Kühn Inst. de, InHort - pl, Inst. Francais de vigne et du Vin - fr, Danois Agric. Adisory Service-dk, Inagro, ARVALIS - Institut du végétal - fr, Irstea - fr, Université de Cordoue - es, Université de Turin-DISAFA - it, État de Bavière Res. Inst. - de, Service danois de conseil agricole - dk, Institut de protection de l'environnement - pl"/>
    <m/>
    <s v="CE - CropLife Europe"/>
    <m/>
    <s v="Protect'eau"/>
    <m/>
  </r>
  <r>
    <n v="845"/>
    <x v="15"/>
    <x v="11"/>
    <s v="pesticide, pollution chimique, ressource en eau"/>
    <s v="Train Operators to Promote best management Practices and Sustainabiliy"/>
    <s v="TOPPS LIFE"/>
    <s v="Recueillir et développer un ensemble de bonnes pratiques agricoles pour parvenir à réduire les pollutions ponctuelles des ressources en eau par les PPP"/>
    <s v="Projet"/>
    <s v="https://protecteau.be/fr/phytos/professionnels/bonnes-pratiques/doc-11822"/>
    <n v="2005"/>
    <n v="3"/>
    <m/>
    <m/>
    <s v="manfred.roettele@betterdecisions.de"/>
    <s v="European Crop Protection Association, Universidad Politécnica de Cataluña-es, Université Torino-DEIAFA-it, ARVALIS-Institut du végétal - fr, Cemagref - fr, Collage de l'Université Haper Adams-uk, Provinciaal Onderzoeks en Voorlichtingscentrum voor Land- en Tuinbouw-be, PC - fruit-be, Landwirtschaftskammer NRW-de, Service danois de conseil agricole-dk, Institut de recherche en pomologie et floriculture-pl, Institut de la remise en état des terres et de l'agriculture des prairies-pl"/>
    <m/>
    <s v="CE - CropLife Europe"/>
    <m/>
    <s v="Protect'eau"/>
    <m/>
  </r>
  <r>
    <n v="846"/>
    <x v="2"/>
    <x v="77"/>
    <s v="contrôle des ravageurs, gestion durable, protection des cultures"/>
    <s v="Alliés naturels dans la culture de la poire"/>
    <m/>
    <s v="Evoluer vers un système de culture plus équilibré et plus durable"/>
    <s v="Projet"/>
    <s v="https://ec.europa.eu/eip/agriculture/en/find-connect/projects/natuurlijke-bondgenoten-de-perenteelt"/>
    <n v="2019"/>
    <n v="2"/>
    <m/>
    <m/>
    <m/>
    <s v="PCFruit"/>
    <m/>
    <s v="CE - FEADER"/>
    <s v="Poiriers"/>
    <s v="EU"/>
    <m/>
  </r>
  <r>
    <n v="847"/>
    <x v="12"/>
    <x v="42"/>
    <s v="gestion durable, ressource naturelle, valorisation"/>
    <s v="La BIOdiversité, une Offre de Service Social"/>
    <s v="BIOOSS"/>
    <s v="Associer les citoyens et la biodiversité, créer du lien social, solidaire, contribuer à la réduction de l’isolement, à l’amélioration du bien-être et à l’augmentation de la cohésion sociale"/>
    <s v="Projet"/>
    <s v="https://www.mons.be/vivre-a-mons/territoire/environnement/biodiversite/micro-projet-bioos"/>
    <m/>
    <s v="18 mois"/>
    <m/>
    <m/>
    <m/>
    <s v="Province de Hainaut, Eden 62 pas-de-Calais, Ville de Mons"/>
    <m/>
    <s v="CE - FEDER"/>
    <m/>
    <s v="EU"/>
    <m/>
  </r>
  <r>
    <n v="848"/>
    <x v="2"/>
    <x v="166"/>
    <s v="lutte biologique, sélection variétale"/>
    <s v="Stimuler les semences biologiques et la sélection végétale"/>
    <s v="LIVESEED"/>
    <s v="Améliorer la transparence et la compétitivité du secteur des semences et de la sélection biologiques, en encourageant une plus grande utilisation des semences biologiques"/>
    <s v="Projet"/>
    <s v="https://ec.europa.eu/eip/agriculture/en/find-connect/projects/liveseed-boosting-organic-seed-and-plant-breeding"/>
    <n v="2017"/>
    <n v="4"/>
    <m/>
    <m/>
    <s v="bram.moeskops@ifoam-eu.org"/>
    <s v="IFOAM UE, Institut de recherche de l'agriculture biologique FiBL, Aegilops, AGES-at, Agrologica-dk, Agroscope - ch, AREI-Lativa, Bingenheimer Saatgut AG-de, Bionext - nl, BIOSELENA - bg, Bundesverband Naturkost Naturwaren eV - de, CREA-it, Recherche sur les plantes de Wageningen-1uis Bolk - nl, MTA ATK-hu, ÖMKI-hu, Centre de recherche biologique-uk, Rete Semi Rurali - it, Sativa Rheinau AG - ch, SEAE - es, L&amp;F Seges - dk, NARDI - ro, UBIOS - fr, Universié d'Evora - pt, UNIVPM-it, Universität Kassel - de, Graines biologiques Vitalis - nl, Université polytechnique de Valence - es"/>
    <m/>
    <s v="CE - Horizon 2020"/>
    <m/>
    <s v="EU"/>
    <m/>
  </r>
  <r>
    <n v="849"/>
    <x v="1"/>
    <x v="1"/>
    <s v="lutte biologique, production agricole"/>
    <s v="Réseau de connaissances organiques Arable"/>
    <s v="OK-Net Arable"/>
    <s v="Augmenter la productivité et la qualité des cultures biologiques en améliorant l'échange de connaissances entre les agriculteurs, les conseillers agricoles et les scientifiques."/>
    <s v="Projet"/>
    <s v="https://ec.europa.eu/eip/agriculture/en/find-connect/projects/ok-net-arable-%E2%80%93-organic-knowledge-network-arable"/>
    <n v="2015"/>
    <n v="3"/>
    <m/>
    <m/>
    <s v="bram.moeskops@ifoam-eu.org"/>
    <s v="_x000a_IFOAM UE"/>
    <s v="14 groupes d'innovation d'agriculteurs dans 10 pays"/>
    <s v="CE - Horizon 2020"/>
    <m/>
    <s v="EU"/>
    <m/>
  </r>
  <r>
    <n v="850"/>
    <x v="8"/>
    <x v="58"/>
    <s v="gestion agricole, territoire transfrontalier"/>
    <s v="Mise en œuvre de composites haute performance bio-sourcés allégés pour des applications structurelles dans le secteur des transports"/>
    <s v="BIOCOMPAL"/>
    <s v="le développement de nouveaux matériaux allégés bio-basés à haute performance et faible empreinte carbone par une valorisation à très haute valeur ajoutée de la biomasse agricole et forestière régionale"/>
    <s v="Projet"/>
    <s v="http://www.biocompal.eu/"/>
    <n v="2016"/>
    <n v="4"/>
    <m/>
    <m/>
    <m/>
    <s v="Materia Nova, Inagro, Armines, Centexbel, Ecole Nationale Supérieure des Mines de Douai"/>
    <m/>
    <s v="CE - FEDER - INTERREG - FWVL"/>
    <m/>
    <s v="EU"/>
    <m/>
  </r>
  <r>
    <n v="851"/>
    <x v="6"/>
    <x v="13"/>
    <s v="télédétection spatiale"/>
    <s v="Développement de la technique géoradar en auscultation de routes"/>
    <s v="GEORADAR"/>
    <s v="détection de certains impétrants sous les voiries type, des cavités sous les surfaces de roulement, ainsi que l’épaisseur des couches de la structure routière."/>
    <s v="Projet"/>
    <s v="https://www.issep.be/georadar/"/>
    <m/>
    <n v="4"/>
    <m/>
    <m/>
    <m/>
    <s v="Centre de recherches routières-CRR, SPW routes et bâtiments, AWV, Université Catholique de Louvain, Université de Gent"/>
    <m/>
    <s v="Bureau de Normalisation"/>
    <m/>
    <s v="ISSeP"/>
    <m/>
  </r>
  <r>
    <n v="852"/>
    <x v="9"/>
    <x v="227"/>
    <s v="auxiliaire des cultures, indicateur, gestion durable, "/>
    <s v="Bee Best Check"/>
    <s v="Bee Best Check"/>
    <s v="Développement d’un outil original de gestion globale de la santé de l’abeille à destination des apiculteurs"/>
    <s v="Projet - Application web / smartphone"/>
    <s v="https://www.beetools.uliege.be/beebestcheck/"/>
    <m/>
    <m/>
    <m/>
    <m/>
    <m/>
    <s v="Laboratory of Molecular Entomology and Bee Pathology-Université de Gent, Université de Liège"/>
    <m/>
    <s v="Etat Fédéral - SPF Santé publique Sécurité de la Chaîne alimentaire et Environnement"/>
    <m/>
    <s v="Agriculture wallonie"/>
    <s v="contrat RF 15/6300 Bee Best Check"/>
  </r>
  <r>
    <n v="853"/>
    <x v="9"/>
    <x v="234"/>
    <s v="auxiliaire des cultures, pesticide, pollution chimique, ressource en eau"/>
    <s v="Biosurveillance - Des organismes vivants aident à caractériser un risque de pollution environnementale"/>
    <s v="Biosurveillance"/>
    <s v="Outil de diagnostic biologique"/>
    <s v="Projet"/>
    <s v="https://www.biosurveillance.be/#experts"/>
    <m/>
    <m/>
    <m/>
    <m/>
    <m/>
    <s v="SPGE, CILE, Eco-Impact, CWEPSS, Contrat de Rivière Ourthe, "/>
    <s v="Hupin F."/>
    <s v="Wallonie - SPGE"/>
    <m/>
    <m/>
    <m/>
  </r>
  <r>
    <n v="854"/>
    <x v="15"/>
    <x v="44"/>
    <s v="gestion durable, ressource en eau, suivi environnemental"/>
    <s v="Je protège l’eau de Wallonie"/>
    <m/>
    <s v="Développer, soutenir et promouvoir une agriculture contribuant à la protection et à l’amélioration des ressources hydriques via l’usage de modes de production propres"/>
    <s v="Projet"/>
    <s v="https://www.jeprotegeleaudewallonie.com//home"/>
    <m/>
    <m/>
    <m/>
    <m/>
    <s v="info@jeprotegeleaudewallonie.com"/>
    <s v="SoCoPro asbl, GAL Pays des Tiges et Chavées asbl, UNAB, Société wallonne des eaux"/>
    <m/>
    <s v="Wallonie - SPGE"/>
    <m/>
    <s v="SWDE"/>
    <m/>
  </r>
  <r>
    <n v="855"/>
    <x v="15"/>
    <x v="110"/>
    <s v="auxiliaire des cultures, gestion agricole, impact socio-économique, ressource en eau"/>
    <s v="Evaluer la faisabilité agronomique, apicole et économique de semer des fleurs mellifères sur de grandes surfaces. Projet Bio-indicateurs"/>
    <s v="Plan Bee"/>
    <s v="Gestion des sites de protection de captage d'eau"/>
    <s v="Projet"/>
    <s v="https://www.natpro.be/planbee/"/>
    <n v="2019"/>
    <n v="2"/>
    <m/>
    <m/>
    <s v="planbee@natpro.be"/>
    <s v="Nature &amp; Progrès asbl, Société wallonne des eaux, CRA-W, CARI, ISSeP"/>
    <s v="-"/>
    <s v="Wallonie - SPGE"/>
    <m/>
    <s v="SPGE"/>
    <m/>
  </r>
  <r>
    <n v="856"/>
    <x v="3"/>
    <x v="5"/>
    <s v="agroalimentaire, gestion agricole, production agricole"/>
    <s v="Collège des producteurs"/>
    <s v="Collège des producteurs"/>
    <s v="Permettre aux agriculteurs de faire valoir leurs intérêts auprès des pouvoirs publics, Assurer une meilleure adéquation entre les besoins des producteurs et les mesures que le gouvernement prend"/>
    <m/>
    <s v="http://www.collegedesproducteurs.be/site/"/>
    <n v="2016"/>
    <m/>
    <m/>
    <s v="SoCoPro asbl"/>
    <s v="info.socopro@collegedesproducteurs.be"/>
    <s v="SoCoPro asbl"/>
    <s v="MIIMOSA, CIV, Cellule d'information lait, Cellule d'information viandes, Belgian Fair Trade Federation"/>
    <s v="Wallonie"/>
    <m/>
    <s v="Collège des producteurs"/>
    <m/>
  </r>
  <r>
    <n v="857"/>
    <x v="18"/>
    <x v="11"/>
    <s v="gestion durable, pesticide, réduction, technique agricole"/>
    <s v="Générations Terre"/>
    <s v="Générations Terre"/>
    <s v="Améliorer la durabilité des exploitations agricoles par la diminution du recours aux pesticide"/>
    <s v="Projet"/>
    <s v="https://www.parcsnaturelsdewallonie.be/videos/generations-terre-projet-pilote-diminution-pesticide-agriculture/"/>
    <n v="2018"/>
    <m/>
    <m/>
    <m/>
    <m/>
    <s v="Centre de Michamps asbl, CePiCOP asbl, CIPF asbl, CPL Végémar, FIWAP, Fourrages Mieux, CRA-W, CRPHYTO - CORDER asbl, FUGEA, Fédération Wallonne de l'Agriculture, Greenotec asbl, Natagriwal asbl, PROTECT'eau asbl, Fédération des parcs naturels de wallonie, SPW Agriculture ressource naturelle et Environnement"/>
    <m/>
    <s v="Wallonie"/>
    <m/>
    <s v="Fédération des parcs naturels de wallonie"/>
    <m/>
  </r>
  <r>
    <n v="858"/>
    <x v="22"/>
    <x v="11"/>
    <s v="pesticide, protection des cultures, résistance, santé humaine"/>
    <s v="produits phytopharmaceutiques agréés en cultures de pomme de terre pour un usage professionnel "/>
    <m/>
    <s v="Eviter les résistances des maladies ou des ravageurs"/>
    <s v="Articles"/>
    <m/>
    <n v="2016"/>
    <m/>
    <m/>
    <m/>
    <m/>
    <s v="FIWAP, Carah asbl, CRA-W, CORDER asbl, Pameseb asbl, Interprovinciaal proefcentrum voor de aardappelteelt - PCA"/>
    <s v="-"/>
    <s v="Wallonie"/>
    <s v="Pomme de terre"/>
    <s v="FIWAP"/>
    <m/>
  </r>
  <r>
    <n v="859"/>
    <x v="4"/>
    <x v="55"/>
    <s v="bioagresseur, biocontrôle, protection des cultures"/>
    <s v="Le contrôle des plantes indésirables en prairies "/>
    <m/>
    <s v="Maintenir un gazon dense et fermé, Eviter la propagation de la plante indésirable, Affaiblir les plantes indésirable dans la rotation"/>
    <s v="Articles"/>
    <s v="http://www.fourragesmieux.be/Documents_telechargeables/20_03_10_desherbage_des_prairies.pdf"/>
    <n v="2020"/>
    <n v="1"/>
    <m/>
    <m/>
    <s v="info@fourragesmieux.be"/>
    <m/>
    <m/>
    <s v="Wallonie - SPW, Province de Luxembourg"/>
    <m/>
    <s v="Fourragesmieux"/>
    <m/>
  </r>
  <r>
    <n v="860"/>
    <x v="3"/>
    <x v="227"/>
    <s v="analyse physico-chimique, auxiliaire des cultures, valorisation"/>
    <s v="CARI"/>
    <s v="CARI"/>
    <s v="Assistance technique aux apiculteurs: - information - formation continue - valorisation de la qualité des produits de la ruche - services, Recherche appliquée en rapport avec les problèmes rencontrés sur le terrain, Suivi du secteur, Représentation des apiculteurs au niveau régional, fédéral, européen et international, Information du public sur l’abeille et l’apiculture"/>
    <s v="ASBL"/>
    <s v="https://www.cari.be/"/>
    <n v="1983"/>
    <m/>
    <m/>
    <m/>
    <s v="info@cari.be"/>
    <s v="Université Catholique de Louvain, AgroLouvain Services"/>
    <m/>
    <s v="CE, Wallonie"/>
    <m/>
    <s v="CARI"/>
    <m/>
  </r>
  <r>
    <n v="861"/>
    <x v="3"/>
    <x v="83"/>
    <s v="analyse physico-chimique, gestion agricole, suivi environnemental"/>
    <s v="Centre de Michamps"/>
    <s v="Centre de Michamps"/>
    <s v="Analyse, conseil et recherche en agriculture, en environnement et en agro-alimentaire"/>
    <s v="ASBL"/>
    <s v="https://centredemichamps.be/qui-sommes-nous/"/>
    <n v="1965"/>
    <m/>
    <m/>
    <m/>
    <s v="centredemichamps@uclouvain.be"/>
    <s v="Agro Louvain Services, REQUASUD asbl, Fourrages Mieux "/>
    <m/>
    <s v="Wallonie, Université Catholique de Louvain, Province de Luxembourg"/>
    <m/>
    <m/>
    <m/>
  </r>
  <r>
    <n v="862"/>
    <x v="2"/>
    <x v="65"/>
    <s v="culture expérimentale, protection des cultures, sensibilité"/>
    <s v="Les résultats au fil des ans de l’essai MilVar à Libramont – 2017 - MilVar"/>
    <m/>
    <s v="Evaluer la sensibilité au mildiou (Phytophthora infestans) du feuillage d’un panel de variétés de pomme de terre"/>
    <s v="Projet"/>
    <s v="http://fiwap.be/documentation/les-resultats-au-fil-des-ans-de-lessai-milvar-a-libramont-2017/"/>
    <n v="2017"/>
    <m/>
    <m/>
    <m/>
    <m/>
    <s v="FIWAP, CRA-W"/>
    <s v="-"/>
    <m/>
    <s v="Pomme de terre"/>
    <s v="FIWAP"/>
    <m/>
  </r>
  <r>
    <n v="863"/>
    <x v="18"/>
    <x v="11"/>
    <s v="pesticide, réduction, technique agricole"/>
    <s v="Produits biocides affectés au circuit restreint : du neuf dans les obligations des vendeurs et utilisateurs"/>
    <m/>
    <m/>
    <s v="Projet"/>
    <s v="http://fiwap.be/documentation/produits-biocides-affectes-au-circuit-restreint-du-neuf-dans-les-obligations-des-vendeurs-et-utilisateurs/"/>
    <n v="2016"/>
    <m/>
    <m/>
    <m/>
    <m/>
    <m/>
    <s v="-"/>
    <m/>
    <s v="Pomme de terre"/>
    <s v="FIWAP"/>
    <m/>
  </r>
  <r>
    <n v="864"/>
    <x v="17"/>
    <x v="85"/>
    <s v="gestion agricole, technique agricole"/>
    <s v="Les journées internationales de la prairie"/>
    <m/>
    <s v="Informer et conseiller les agriculteurs ; Vulgariser les bonnes pratiques de gestion des prairies ; Effectuer des comparaisons entre les trois pays (techniques culturales, législations, résultats de recherches...) ; Pemettre des échanges entre les 3 pays"/>
    <s v="Actes de colloques"/>
    <s v="http://www.fourragesmieux.be/divers_collaboration_jip.html"/>
    <n v="2017"/>
    <n v="1"/>
    <m/>
    <m/>
    <m/>
    <s v=" Wallonie, le Grand-Duché-lu, le Land de Rhénanie Palatinat-de"/>
    <m/>
    <m/>
    <s v="Fourage"/>
    <s v="Fourragesmieux"/>
    <m/>
  </r>
  <r>
    <n v="865"/>
    <x v="18"/>
    <x v="11"/>
    <s v="pesticide, réduction"/>
    <s v="Programme wallon de réduction des pesticide 2018-2022"/>
    <s v="PWRP II"/>
    <m/>
    <s v="Rapports"/>
    <s v="https://agriculture.wallonie.be/documents/43013/0/20180329_PWRP_II_approuv%C3%A9+GW.pdf/73702d5e-7af3-438b-9051-ced6866212cc"/>
    <n v="2018"/>
    <n v="4"/>
    <m/>
    <m/>
    <m/>
    <s v="CRPHYTO - CORDER asbl, Commission Formation Agricole, SPF Santé publique Sécurité de la chaîne alimentaire et Environnement, Adalia asbl, EcoConso asbl, Cellule permanente Environnement-Santé, Centre Anti-Poisons, CRA-W, SPW Agriculture ressource naturelle et Environnement, ISSeP, Natagriwal asbl, PROTECT'eau asbl, PreventAgri, Agence Fédérale pour la Sécurité de la Chaîne Alimentaire, lutte intégrée contre les ennemis des cultures, Phytoweb, Zonder is gezonde, VELT, Institut bruxellois pour la gestion de l'environnement, Pôle de gestion différenciée des espaces verts, Nature &amp; Progrès asbl, Fédération des Jeunes Agriculteurs, Phytofar asbl, Centre Anti - Poisons"/>
    <s v="Ledieu F., Willems W., Van Bol V., Gosselin P., Huyghebaert B., Godeaux D., Popescu C., Charlier G., Limbourg Q.,  Klinkenberg H., Cuvelier C., Delaunois P."/>
    <m/>
    <m/>
    <s v="SPW"/>
    <m/>
  </r>
  <r>
    <n v="866"/>
    <x v="2"/>
    <x v="235"/>
    <s v="gestion durable, pollution chimique, protection des cultures, réduction, santé humaine"/>
    <s v="de nouvelles stratégies intégrées pour réduire l'utilisation et l'impact des pesticide, vers des vignobles et des olivieraies méditerranéens durables "/>
    <s v="Novaterra"/>
    <s v="Minimiser les risques et les impact pour envinnement et la santé humaine en promouvant des stratégies alternatives"/>
    <s v="Projet"/>
    <s v="https://cordis.europa.eu/project/id/101000554"/>
    <n v="2020"/>
    <n v="4"/>
    <m/>
    <m/>
    <m/>
    <s v="Pôle Vitagora - fr, DOW Agrosciences - fr, Université Polytechnique de Cathalogne - es, Université de Cattolica - it, Horta srl, Réseau Eauropéen des Sommets d'Affaires-be, Institut Français de la vigne et du vin - fr, Bodegas Terras Gauda SA, Solutions Agricoles et Environnementales - gr, Sogrape Vinhos sa - pt, Association Plataforma Technologica del Vino de Espana, Instituto Politechnico de Braganca - pt, Université de Burgos - es, Geoponiko Panepis Timion Athinon - gr, Inesc Tec - Instituto de Engenhariade Sistemas E Computadores, Tecnologia E Ciencia - pt, Demeslis Athanasios - gr, Appitad - Associacao dos Produtores Em Protecae Integrada de Tras-os-Montes E Alta Douro - pt, Unaprol - Consorzio Olivicolo Italiano Societa'Consortile per Azioni - it"/>
    <m/>
    <m/>
    <m/>
    <s v="EU"/>
    <n v="101000554"/>
  </r>
  <r>
    <n v="867"/>
    <x v="6"/>
    <x v="236"/>
    <s v="culture expérimentale, production agricole, protection des cultures, qualité nutritionnelle"/>
    <s v="Essais fumure"/>
    <s v="Essais fumure"/>
    <s v="un réseau d’essais fumures multilocaux dans le but de tester les performances de différents produits disponibles en Wallonie mais également pour tester l’impact de différents dosages sur le rendement et la qualité du blé"/>
    <s v="Projet"/>
    <s v="https://filagri.be/wp-content/uploads/sites/2/2019/10/CdP_Plan-de-developpement_2018_cereales_alimentaires_juillet2019.pdf"/>
    <m/>
    <m/>
    <m/>
    <m/>
    <m/>
    <s v="CRA-W, Carah asbl, CPL Végémar"/>
    <m/>
    <m/>
    <m/>
    <s v="Filagri"/>
    <m/>
  </r>
  <r>
    <n v="868"/>
    <x v="1"/>
    <x v="237"/>
    <s v="gestion agricole, production agricole, qualité nutritionnelle"/>
    <s v="FABLE"/>
    <s v="FABLE"/>
    <s v="Développement  de productions  agricoles  bio  wallonnes  de  qualité différenciée au sein de filières encadrées par des relations commerciales équitables"/>
    <s v="Projet"/>
    <s v="https://filagri.be/wp-content/uploads/sites/2/2019/10/CdP_Plan-de-developpement_2018_cereales_alimentaires_juillet2019.pdf"/>
    <m/>
    <m/>
    <m/>
    <m/>
    <m/>
    <s v="CRA-W"/>
    <m/>
    <m/>
    <m/>
    <s v="Filagri"/>
    <m/>
  </r>
  <r>
    <n v="869"/>
    <x v="3"/>
    <x v="238"/>
    <s v="impact socio-économique, santé humaine, suivi environnemental"/>
    <s v="Plan National d’Action Environnement Santé belge"/>
    <s v="NEHAP"/>
    <s v="fournir un cadre global cohérent pour une action environnement-santé à tous les niveaux institutionnels de la Belgique"/>
    <m/>
    <s v="https://www.environnement-sante.be/fr/bienvenue-sur-nehap-Belgique"/>
    <n v="2003"/>
    <m/>
    <m/>
    <m/>
    <s v="nehap@sante.belgique.be"/>
    <s v="SPF Santé publique Sécurité de la chaîne alimentaire et Environnement, CIMES, la Cellule environnement-santé"/>
    <m/>
    <m/>
    <m/>
    <s v="SPF"/>
    <m/>
  </r>
  <r>
    <n v="870"/>
    <x v="15"/>
    <x v="239"/>
    <s v="bioinformatique, biote, suivi environnemental"/>
    <s v="Projet Moerman « Biotes »"/>
    <s v="Biotes"/>
    <s v="Développerr le monitoring des masses d’eau de surface sur la matrice « biotes », développer, évaluer et valider l’utilisation des échantillonneurs passifs comme alternative possible à la matrice « biotes »."/>
    <s v="Projet"/>
    <s v="https://www.issep.be/biotes/"/>
    <n v="2013"/>
    <m/>
    <m/>
    <m/>
    <m/>
    <s v="ISSeP, SPW Agriculture ressource naturelle et Environnement, Université de Liège"/>
    <m/>
    <m/>
    <m/>
    <s v="ISSeP"/>
    <m/>
  </r>
  <r>
    <n v="871"/>
    <x v="0"/>
    <x v="91"/>
    <s v="gestion des sols, suivi environnemental"/>
    <s v="Caarwal"/>
    <s v="Caarwal"/>
    <s v="Préciser le risque environnemental réel des anthroposols artificiels wallons vis-à-vis des écosystèmes ; développer une méthode simple capable d’identifier, sur terrain, les remblais majeurs constitutifs des anthroposols artificiels wallons."/>
    <s v="Projet"/>
    <s v="https://www.issep.be/caarwal/"/>
    <m/>
    <m/>
    <m/>
    <m/>
    <m/>
    <s v="ISSeP, Université de Liège, GéoRessources - fr"/>
    <m/>
    <m/>
    <m/>
    <s v="ISSeP"/>
    <m/>
  </r>
  <r>
    <n v="872"/>
    <x v="8"/>
    <x v="13"/>
    <s v="bioinformatique, pollution chimique"/>
    <s v="Carmat"/>
    <s v="Carmat"/>
    <s v="Utiliser le CO2 présent au sein des rejets gazeux de la sidérurgie pour fabriquer des produits commercialisables issus des scories démétallisées peu ou pas valorisées via un procédé de carbonatation original"/>
    <s v="Projet"/>
    <s v="https://www.issep.be/carmat/"/>
    <n v="2014"/>
    <m/>
    <m/>
    <m/>
    <m/>
    <m/>
    <m/>
    <m/>
    <m/>
    <s v="ISSeP"/>
    <m/>
  </r>
  <r>
    <n v="873"/>
    <x v="19"/>
    <x v="5"/>
    <s v="gestion agricole, technique agricole"/>
    <s v="Agri-Culture"/>
    <m/>
    <s v="Améliorer l’autonomie énergétique et alimentaire des exploitations agricoles du territoire grâce à un conseil personnalisé en ferme, favoriser les échanges d’expériences entre agriculteurs et sensibiliser les citoyens aux réalités du monde agricole du territoire"/>
    <s v="Projet"/>
    <s v="https://www.tiges-chavees.be/wp-content/uploads/2016/01/GAL_TigesChavees_FicheAgriculture.pdf"/>
    <m/>
    <m/>
    <m/>
    <m/>
    <m/>
    <s v="GAL Pays des Tiges et Chavées asbl, OPA, Compagnie du Milieu du Monde, CRA-W, Fourrages Mieux, CETA du Condroz, Comice agricole du Condroz -Ciney, GAL HSFA , Greenotec asbl, Association pour la Promotion des protéagineux et oléagineux-APPO"/>
    <m/>
    <m/>
    <m/>
    <m/>
    <m/>
  </r>
  <r>
    <n v="874"/>
    <x v="15"/>
    <x v="240"/>
    <s v="gestion des ressources, pollution chimique, ressource en eau"/>
    <s v=" Inventaire des Matières Hormonales et Organiques en Traces dans les Eaux Patrimoniales et Potabilisables"/>
    <s v="IMHOTEP"/>
    <s v="Réaliser un inventaire des niveaux de concentration de résidus de médicaments (RMs) dans différents compartiments du cycle anthropique de l’eau (effluents de stations d’épuration, eaux de ruissellement, eaux de surface et souterraines, eaux brutes potabilisables, eaux de distribution et eaux embouteillées)"/>
    <s v="Projet"/>
    <s v="http://eau.wallonie.be/IMG/pdf/IMHOTEP_RF_180807.pdf"/>
    <n v="2012"/>
    <n v="6"/>
    <m/>
    <s v="Société Wallonne des eaux"/>
    <m/>
    <s v="SPW Agriculture ressource naturelle et Environnement, Gembloux Agro Bio-Tech - Université de Liège, SWDE, Université de Liège, Université Catholique de Louvain, Université de Mons, Université Libre de Bruxelles, SPGE, ISSeP, Aquawal"/>
    <s v="Brahy V., Delloye F, Lognay G., Rokart S., Nohoul J. C., Nott K., Gillet M., Blankert B., Govaerts B., Gustin P., Kauffmann J. M., Bastin M. B. B., Collart P., Cuveleir C., Didy C., Heillier J. F., Latour C., Marneffe Y., Prevedello C., Renard V., Monticelli G., Dubuisson G., Kouyoumdjian F., Lognay G., Netchacovitch L., Barbera B., Glineur A., Nemes S."/>
    <s v="Wallonie - SPW"/>
    <m/>
    <s v="SPW"/>
    <m/>
  </r>
  <r>
    <n v="875"/>
    <x v="4"/>
    <x v="241"/>
    <s v="bioagresseur, impact, lutte, suivi environnemental"/>
    <s v="OPATRA-W"/>
    <s v="OPATRA-W"/>
    <s v="Contrôle des problèmes phytosanitaires par des moyens respectueux de l’environnement"/>
    <s v="Projet"/>
    <s v="https://www.cra.wallonie.be/fr/opatra-w"/>
    <n v="2018"/>
    <n v="1"/>
    <s v="Watillon B."/>
    <s v="CRA-W"/>
    <s v="b.watillon@cra.wallonie.be"/>
    <s v="Carah asbl, CRA-W, Université Catholique de Louvain, Gembloux Agro Bio-Tech - Université de Liège"/>
    <s v="-"/>
    <m/>
    <m/>
    <s v="CRA-W"/>
    <m/>
  </r>
  <r>
    <n v="876"/>
    <x v="19"/>
    <x v="85"/>
    <s v="protection des cultures, résistance, sélection variétale, technique agricole"/>
    <s v="Phytotechnie de la betterave fourragere"/>
    <m/>
    <m/>
    <s v="Articles"/>
    <s v="http://www.fourragesmieux.be/Documents_telechargeables/10_02_04_Wauters_BetteraveFourragere.pdf"/>
    <n v="2010"/>
    <n v="1"/>
    <s v="Wauters A."/>
    <s v="Irbab asbl"/>
    <s v="a.wauters@irbab.be"/>
    <s v="Irbab asbl, Fourrages Mieux"/>
    <m/>
    <m/>
    <s v="Betterave"/>
    <s v="Fourragesmieux"/>
    <m/>
  </r>
  <r>
    <n v="877"/>
    <x v="6"/>
    <x v="33"/>
    <s v="bioinformatique, gestion agricole"/>
    <s v="Lancement de la plateforme Déclic travail"/>
    <m/>
    <s v="Outil d’aide à la décision pour sensibiliser les éleveurs aux problématiques de travail, et les engager dans une réflexion sur les pistes à explorer ainsi que les solutions à envisager pour améliorer l’organisation du travail dans leur élevage"/>
    <s v="Actes de colloques"/>
    <s v="https://www.cra.wallonie.be/fr/lancement-de-la-plateforme-declic-travail?archive=true"/>
    <n v="2020"/>
    <n v="1"/>
    <s v="Wavreille J."/>
    <s v="CRA-W"/>
    <s v="j.wavreille@cra.wallonie.be"/>
    <s v="CRA-W, CNE, CNIEL, ANICAP, APCA - fr"/>
    <s v="Boulet L."/>
    <m/>
    <m/>
    <s v="CRA-W"/>
    <m/>
  </r>
  <r>
    <n v="878"/>
    <x v="0"/>
    <x v="0"/>
    <s v="agrochimie, gestion des sols, qualité nutritionnelle"/>
    <s v="Engrais durables et multifonctionnels pour l'approvisionnement en phosphore et en fer des plantes s'intégrant dans le processus de production existant."/>
    <s v="SUSFERT"/>
    <s v="Développe des engrais multifonctionnels plus durables pour l'approvisionnement en phosphore et en fer"/>
    <s v="Projet"/>
    <s v="https://ec.europa.eu/eip/agriculture/en/find-connect/projects/susfert-sustainable-multifunctional-fertilisers"/>
    <n v="2018"/>
    <n v="5"/>
    <s v="Webb S."/>
    <s v="Groupe RTDS"/>
    <s v="webb@rtds-group.com"/>
    <s v="Groupe RTDS, ABITEP Gmbh, ACIES BIO, AGRANA STARCH, AGRANA RESEARCH &amp; INNOVATION CENTER, AIT, Uneversity of Natural Ressources and Life Sciences - Vienna, ROULLIER, RTDS Group, Sappi, Timac AGRO, University of Antwerp"/>
    <s v="Miljkovic N."/>
    <s v="CE - Horizon 2020"/>
    <m/>
    <s v="EU"/>
    <m/>
  </r>
  <r>
    <n v="879"/>
    <x v="15"/>
    <x v="44"/>
    <s v="pesticide, pollution chimique, ressource en eau"/>
    <s v="PESTEAUX-RW"/>
    <s v="PESTEAUX"/>
    <s v="Développer un OAD pour la gestion du risque de transfert des PPPs d'origine agricole vers les ressources en eau"/>
    <s v="Projet"/>
    <s v="https://www.cra.wallonie.be/fr/pesteaux-rw"/>
    <n v="2018"/>
    <n v="3"/>
    <s v="Weickmans B."/>
    <s v="CRA-W"/>
    <s v="b.weickmans@cra.wallonie.be"/>
    <s v="CRA-W"/>
    <s v="Curnel Y., Rousseau G., Hucorne P., Sohy V., Maugnard A."/>
    <s v="Wallonie - CRA-W"/>
    <m/>
    <s v="CRA-W"/>
    <m/>
  </r>
  <r>
    <n v="880"/>
    <x v="6"/>
    <x v="242"/>
    <s v="contrôle des ravageurs, protection des cultures, technique agricole"/>
    <s v="PLASMASEED"/>
    <s v="PLASMASEED"/>
    <s v="Développement d’un procédé innovant de traitement des semences par torche plasma à pression atmosphérique"/>
    <s v="Projet"/>
    <s v="https://www.parlement-wallonie.be/pwpages?p=interp-questions-voir&amp;type=28&amp;iddoc=101351"/>
    <n v="2020"/>
    <n v="3"/>
    <m/>
    <m/>
    <m/>
    <s v="Ionics, CARAH ASBL, Condorcet, Materia Nova"/>
    <m/>
    <s v="Wallonie"/>
    <s v="céréales"/>
    <s v="Parlement de Wallonie"/>
    <m/>
  </r>
  <r>
    <n v="881"/>
    <x v="1"/>
    <x v="166"/>
    <s v="biopesticide, protection des cultures, toxicité"/>
    <s v="Phytotoxicity of Essential Oils: Opportunities and Constraints for the Development of biopesticide. A Review"/>
    <m/>
    <m/>
    <s v="Articles"/>
    <s v="https://www.cra.wallonie.be/fr/phytotoxicity-of-essential-oils-opportunities-and-constraints-for-the-development-of-biopesticide-a-review"/>
    <n v="2020"/>
    <n v="1"/>
    <s v="Werrie PY."/>
    <s v="CRA-W"/>
    <m/>
    <s v="CRA-W"/>
    <s v="Durenne B., Delaplace P., Fauconnier M. L."/>
    <m/>
    <m/>
    <s v="CRA-W"/>
    <m/>
  </r>
  <r>
    <n v="882"/>
    <x v="13"/>
    <x v="58"/>
    <s v="gestion durable, ressource naturelle"/>
    <s v="De Friches Faire des jardins"/>
    <s v="DFFDJ"/>
    <s v="Amélioration de l’accès à des services abordables, durables et de qualité, y compris les soins de santé et les services sociaux d’intérêt général"/>
    <s v="Projet"/>
    <s v="https://www.interreg-fwvl.eu/fr/dffdj"/>
    <n v="2018"/>
    <n v="2"/>
    <s v="Wolf P."/>
    <s v="Espace Temps Maison de Santé"/>
    <m/>
    <s v="Espace Temps Maison de Santé"/>
    <m/>
    <s v="CE - FEDER - INTERREG - FWVL"/>
    <m/>
    <s v="EU"/>
    <m/>
  </r>
  <r>
    <n v="883"/>
    <x v="3"/>
    <x v="43"/>
    <s v="gestion des déchets, gestion des ressources, pollution chimique, ressource en eau"/>
    <s v="Protect'eau"/>
    <s v="Protect'eau"/>
    <s v="conseils techniques personnalisés et encadrement administratif pour respecter les dispositions du Programme de Gestion Durable de l'Azote (PGDA) et la réglementation relative aux produits phytopharmaceutiques visant à réduire les risques de contamination de nos ressources en eau. "/>
    <s v="ASBL"/>
    <s v="https://protecteau.be/fr"/>
    <n v="2017"/>
    <s v="-"/>
    <s v="Wouez D."/>
    <s v="PROTECT'eau asbl"/>
    <s v="dimitri.wouez@protecteau.be"/>
    <s v="PROTECT'eau asbl"/>
    <s v="UCL, Ulg-Gembloux Agro-Bio Tech, CRA-W"/>
    <s v="Wallonie - SPGE"/>
    <s v="-"/>
    <s v="Protect'eau"/>
    <m/>
  </r>
  <r>
    <n v="884"/>
    <x v="21"/>
    <x v="11"/>
    <s v="pesticide, santé humaine"/>
    <s v="Overview of existing and new data reviewed by WHOPES for evaluation of PBO nets."/>
    <m/>
    <m/>
    <s v="Actes de colloques"/>
    <s v="https://www.cra.wallonie.be/fr/overview-of-existing-and-new-data-reviewed-by-whopes-for-evaluation-of-pbo-nets-2017"/>
    <n v="2017"/>
    <n v="1"/>
    <s v="Yadav R."/>
    <s v="CRA-W"/>
    <m/>
    <s v="CRA-W"/>
    <s v="Pigeon O."/>
    <m/>
    <m/>
    <s v="CRA-W"/>
    <m/>
  </r>
  <r>
    <n v="885"/>
    <x v="2"/>
    <x v="21"/>
    <s v="est-ce lié à notre domaine de recherches ?"/>
    <s v="Contributions of cuticle permeability and enzyme detoxification to pyrethroid resistance in the major malaria vector Anopheles gambiae"/>
    <m/>
    <m/>
    <s v="Articles"/>
    <s v="https://www.cra.wallonie.be/fr/contributions-of-cuticle-permeability-and-enzyme-detoxification-to-pyrethroid-resistance-in-the-major-malaria-vector-anopheles-gambiae-2017"/>
    <n v="2017"/>
    <n v="1"/>
    <s v="Yahouedo G."/>
    <s v="CRA-W"/>
    <m/>
    <s v="CRA-W"/>
    <s v="Chandre F., Rossignol M., Ginibre C., Balabanidou V., Garcia Albeniz Mendez N., Pigeon O., Vontas J., Cornelie S."/>
    <m/>
    <m/>
    <s v="CRA-W"/>
    <m/>
  </r>
  <r>
    <n v="886"/>
    <x v="2"/>
    <x v="21"/>
    <s v="agrochimie, biocontrôle, résistance"/>
    <s v="Salinity Improves Zinc Resistance in Kosteletzkya pentacarpos in Relation to a Modification in Mucilage and Polysaccharides Composition"/>
    <m/>
    <m/>
    <s v="Articles"/>
    <s v="https://www.cra.wallonie.be/en/salinity-improves-zinc-resistance-in-kosteletzkya-pentacarpos-in-relation-to-a-modification-in-mucilage-and-polysaccharides-composition-2020"/>
    <n v="2020"/>
    <n v="1"/>
    <s v="Zhou M-X."/>
    <s v="CRA-W"/>
    <m/>
    <s v="CRA-W"/>
    <s v="Classen C., Agneessens R., Godin B., Lutts S."/>
    <m/>
    <s v="Kosteletzkya pentacarpos"/>
    <s v="CRA-W"/>
    <s v="doi.org/10.1007/s41742-020-00258-1"/>
  </r>
  <r>
    <n v="887"/>
    <x v="20"/>
    <x v="80"/>
    <m/>
    <m/>
    <m/>
    <m/>
    <m/>
    <m/>
    <m/>
    <m/>
    <m/>
    <m/>
    <m/>
    <m/>
    <m/>
    <m/>
    <m/>
    <m/>
    <m/>
  </r>
  <r>
    <n v="888"/>
    <x v="20"/>
    <x v="80"/>
    <m/>
    <m/>
    <m/>
    <m/>
    <m/>
    <m/>
    <m/>
    <m/>
    <m/>
    <m/>
    <m/>
    <m/>
    <m/>
    <m/>
    <m/>
    <m/>
    <m/>
  </r>
  <r>
    <n v="889"/>
    <x v="20"/>
    <x v="80"/>
    <m/>
    <m/>
    <m/>
    <m/>
    <m/>
    <m/>
    <m/>
    <m/>
    <m/>
    <m/>
    <m/>
    <m/>
    <m/>
    <m/>
    <m/>
    <m/>
    <m/>
  </r>
  <r>
    <m/>
    <x v="20"/>
    <x v="80"/>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5117EE-43E7-473E-BF91-4DADD31F6FCB}" name="Tableau croisé dynamique3"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A5:A6" firstHeaderRow="1" firstDataRow="1" firstDataCol="0"/>
  <pivotFields count="20">
    <pivotField showAll="0"/>
    <pivotField showAll="0">
      <items count="25">
        <item x="11"/>
        <item x="12"/>
        <item x="1"/>
        <item x="17"/>
        <item x="4"/>
        <item x="15"/>
        <item x="9"/>
        <item x="3"/>
        <item x="14"/>
        <item x="16"/>
        <item x="19"/>
        <item x="13"/>
        <item x="8"/>
        <item x="6"/>
        <item x="22"/>
        <item x="5"/>
        <item x="7"/>
        <item x="10"/>
        <item x="23"/>
        <item x="21"/>
        <item x="0"/>
        <item x="2"/>
        <item x="18"/>
        <item x="20"/>
        <item t="default"/>
      </items>
    </pivotField>
    <pivotField showAll="0">
      <items count="244">
        <item x="1"/>
        <item x="186"/>
        <item x="128"/>
        <item x="215"/>
        <item x="72"/>
        <item x="210"/>
        <item x="183"/>
        <item x="242"/>
        <item x="170"/>
        <item x="164"/>
        <item x="90"/>
        <item x="159"/>
        <item x="160"/>
        <item x="206"/>
        <item x="61"/>
        <item x="114"/>
        <item x="3"/>
        <item x="0"/>
        <item x="127"/>
        <item x="161"/>
        <item x="163"/>
        <item x="105"/>
        <item x="177"/>
        <item x="28"/>
        <item x="187"/>
        <item x="2"/>
        <item x="172"/>
        <item x="47"/>
        <item x="165"/>
        <item x="220"/>
        <item x="237"/>
        <item x="99"/>
        <item x="192"/>
        <item x="129"/>
        <item x="141"/>
        <item x="197"/>
        <item x="120"/>
        <item x="142"/>
        <item x="143"/>
        <item x="168"/>
        <item x="219"/>
        <item x="59"/>
        <item x="108"/>
        <item x="6"/>
        <item x="58"/>
        <item x="85"/>
        <item x="146"/>
        <item x="5"/>
        <item x="35"/>
        <item x="104"/>
        <item x="226"/>
        <item x="150"/>
        <item x="126"/>
        <item x="148"/>
        <item x="175"/>
        <item x="133"/>
        <item x="92"/>
        <item x="179"/>
        <item x="233"/>
        <item x="116"/>
        <item x="69"/>
        <item x="27"/>
        <item x="191"/>
        <item x="209"/>
        <item x="26"/>
        <item x="188"/>
        <item x="138"/>
        <item x="223"/>
        <item x="20"/>
        <item x="156"/>
        <item x="200"/>
        <item x="193"/>
        <item x="189"/>
        <item x="10"/>
        <item x="180"/>
        <item x="121"/>
        <item x="194"/>
        <item x="77"/>
        <item x="190"/>
        <item x="7"/>
        <item x="176"/>
        <item x="224"/>
        <item x="66"/>
        <item x="19"/>
        <item x="162"/>
        <item x="75"/>
        <item x="171"/>
        <item x="68"/>
        <item x="144"/>
        <item x="208"/>
        <item x="97"/>
        <item x="89"/>
        <item x="25"/>
        <item x="236"/>
        <item x="79"/>
        <item x="140"/>
        <item x="42"/>
        <item x="60"/>
        <item x="118"/>
        <item x="98"/>
        <item x="14"/>
        <item x="222"/>
        <item x="12"/>
        <item x="15"/>
        <item x="136"/>
        <item x="178"/>
        <item x="232"/>
        <item x="213"/>
        <item x="167"/>
        <item x="132"/>
        <item x="87"/>
        <item x="203"/>
        <item x="195"/>
        <item x="71"/>
        <item x="13"/>
        <item x="115"/>
        <item x="205"/>
        <item x="147"/>
        <item x="217"/>
        <item x="62"/>
        <item x="29"/>
        <item x="113"/>
        <item x="238"/>
        <item x="41"/>
        <item x="83"/>
        <item x="24"/>
        <item x="230"/>
        <item x="18"/>
        <item x="130"/>
        <item x="48"/>
        <item x="53"/>
        <item x="107"/>
        <item x="36"/>
        <item x="34"/>
        <item x="96"/>
        <item x="231"/>
        <item x="214"/>
        <item x="239"/>
        <item x="212"/>
        <item x="16"/>
        <item x="50"/>
        <item x="227"/>
        <item x="109"/>
        <item x="103"/>
        <item x="17"/>
        <item x="40"/>
        <item x="228"/>
        <item x="93"/>
        <item x="131"/>
        <item x="57"/>
        <item x="32"/>
        <item x="43"/>
        <item x="174"/>
        <item x="86"/>
        <item x="134"/>
        <item x="4"/>
        <item x="117"/>
        <item x="216"/>
        <item x="151"/>
        <item x="181"/>
        <item x="221"/>
        <item x="112"/>
        <item x="135"/>
        <item x="199"/>
        <item x="155"/>
        <item x="182"/>
        <item x="111"/>
        <item x="185"/>
        <item x="91"/>
        <item x="173"/>
        <item x="94"/>
        <item x="218"/>
        <item x="56"/>
        <item x="201"/>
        <item x="37"/>
        <item x="125"/>
        <item x="241"/>
        <item x="235"/>
        <item x="49"/>
        <item x="123"/>
        <item x="152"/>
        <item x="225"/>
        <item x="73"/>
        <item x="240"/>
        <item x="102"/>
        <item x="46"/>
        <item x="153"/>
        <item x="9"/>
        <item x="22"/>
        <item x="207"/>
        <item x="202"/>
        <item x="45"/>
        <item x="95"/>
        <item x="106"/>
        <item x="82"/>
        <item x="122"/>
        <item x="64"/>
        <item x="8"/>
        <item x="81"/>
        <item x="184"/>
        <item x="76"/>
        <item x="74"/>
        <item x="70"/>
        <item x="63"/>
        <item x="157"/>
        <item x="145"/>
        <item x="65"/>
        <item x="166"/>
        <item x="169"/>
        <item x="211"/>
        <item x="149"/>
        <item x="137"/>
        <item x="88"/>
        <item x="33"/>
        <item x="158"/>
        <item x="154"/>
        <item x="84"/>
        <item x="31"/>
        <item x="39"/>
        <item x="30"/>
        <item x="198"/>
        <item x="54"/>
        <item x="119"/>
        <item x="67"/>
        <item x="110"/>
        <item x="234"/>
        <item x="229"/>
        <item x="196"/>
        <item x="11"/>
        <item x="101"/>
        <item x="100"/>
        <item x="38"/>
        <item x="139"/>
        <item x="78"/>
        <item x="51"/>
        <item x="55"/>
        <item x="204"/>
        <item x="23"/>
        <item x="44"/>
        <item x="52"/>
        <item x="21"/>
        <item x="124"/>
        <item x="80"/>
        <item t="default"/>
      </items>
    </pivotField>
    <pivotField showAll="0">
      <items count="568">
        <item x="219"/>
        <item x="201"/>
        <item x="250"/>
        <item x="77"/>
        <item x="194"/>
        <item x="477"/>
        <item x="548"/>
        <item x="468"/>
        <item x="518"/>
        <item x="257"/>
        <item x="159"/>
        <item x="160"/>
        <item x="130"/>
        <item x="431"/>
        <item x="439"/>
        <item x="249"/>
        <item x="426"/>
        <item x="525"/>
        <item x="1"/>
        <item x="264"/>
        <item x="148"/>
        <item x="529"/>
        <item x="199"/>
        <item x="461"/>
        <item x="206"/>
        <item x="265"/>
        <item x="253"/>
        <item x="213"/>
        <item x="208"/>
        <item x="318"/>
        <item x="566"/>
        <item x="531"/>
        <item x="37"/>
        <item x="16"/>
        <item x="347"/>
        <item x="256"/>
        <item x="15"/>
        <item x="441"/>
        <item x="359"/>
        <item x="464"/>
        <item x="433"/>
        <item x="243"/>
        <item x="514"/>
        <item x="244"/>
        <item x="78"/>
        <item x="561"/>
        <item x="214"/>
        <item x="528"/>
        <item x="200"/>
        <item x="463"/>
        <item x="126"/>
        <item x="248"/>
        <item x="352"/>
        <item x="140"/>
        <item x="20"/>
        <item x="135"/>
        <item x="389"/>
        <item x="87"/>
        <item x="336"/>
        <item x="335"/>
        <item x="322"/>
        <item x="81"/>
        <item x="427"/>
        <item x="476"/>
        <item x="551"/>
        <item x="442"/>
        <item x="330"/>
        <item x="333"/>
        <item x="487"/>
        <item x="251"/>
        <item x="252"/>
        <item x="132"/>
        <item x="176"/>
        <item x="187"/>
        <item x="146"/>
        <item x="458"/>
        <item x="552"/>
        <item x="147"/>
        <item x="165"/>
        <item x="212"/>
        <item x="143"/>
        <item x="455"/>
        <item x="188"/>
        <item x="190"/>
        <item x="217"/>
        <item x="182"/>
        <item x="14"/>
        <item x="185"/>
        <item x="189"/>
        <item x="112"/>
        <item x="39"/>
        <item x="258"/>
        <item x="149"/>
        <item x="9"/>
        <item x="292"/>
        <item x="56"/>
        <item x="113"/>
        <item x="150"/>
        <item x="96"/>
        <item x="523"/>
        <item x="351"/>
        <item x="186"/>
        <item x="290"/>
        <item x="315"/>
        <item x="388"/>
        <item x="179"/>
        <item x="268"/>
        <item x="178"/>
        <item x="513"/>
        <item x="547"/>
        <item x="23"/>
        <item x="490"/>
        <item x="544"/>
        <item x="193"/>
        <item x="545"/>
        <item x="284"/>
        <item x="218"/>
        <item x="110"/>
        <item x="434"/>
        <item x="171"/>
        <item x="119"/>
        <item x="172"/>
        <item x="7"/>
        <item x="407"/>
        <item x="450"/>
        <item x="380"/>
        <item x="339"/>
        <item x="108"/>
        <item x="508"/>
        <item x="107"/>
        <item x="153"/>
        <item x="100"/>
        <item x="421"/>
        <item x="445"/>
        <item x="313"/>
        <item x="241"/>
        <item x="382"/>
        <item x="47"/>
        <item x="127"/>
        <item x="122"/>
        <item x="560"/>
        <item x="115"/>
        <item x="106"/>
        <item x="109"/>
        <item x="510"/>
        <item x="343"/>
        <item x="93"/>
        <item x="283"/>
        <item x="86"/>
        <item x="118"/>
        <item x="105"/>
        <item x="331"/>
        <item x="103"/>
        <item x="19"/>
        <item x="305"/>
        <item x="521"/>
        <item x="408"/>
        <item x="360"/>
        <item x="403"/>
        <item x="397"/>
        <item x="511"/>
        <item x="338"/>
        <item x="390"/>
        <item x="222"/>
        <item x="402"/>
        <item x="235"/>
        <item x="446"/>
        <item x="236"/>
        <item x="155"/>
        <item x="145"/>
        <item x="466"/>
        <item x="151"/>
        <item x="363"/>
        <item x="415"/>
        <item x="163"/>
        <item x="242"/>
        <item x="456"/>
        <item x="480"/>
        <item x="169"/>
        <item x="71"/>
        <item x="220"/>
        <item x="35"/>
        <item x="12"/>
        <item x="67"/>
        <item x="166"/>
        <item x="18"/>
        <item x="21"/>
        <item x="124"/>
        <item x="45"/>
        <item x="272"/>
        <item x="558"/>
        <item x="239"/>
        <item x="364"/>
        <item x="530"/>
        <item x="506"/>
        <item x="478"/>
        <item x="301"/>
        <item x="425"/>
        <item x="280"/>
        <item x="356"/>
        <item x="164"/>
        <item x="404"/>
        <item x="520"/>
        <item x="29"/>
        <item x="89"/>
        <item x="157"/>
        <item x="396"/>
        <item x="340"/>
        <item x="469"/>
        <item x="400"/>
        <item x="495"/>
        <item x="266"/>
        <item x="275"/>
        <item x="129"/>
        <item x="473"/>
        <item x="345"/>
        <item x="488"/>
        <item x="416"/>
        <item x="489"/>
        <item x="494"/>
        <item x="260"/>
        <item x="46"/>
        <item x="76"/>
        <item x="144"/>
        <item x="500"/>
        <item x="349"/>
        <item x="316"/>
        <item x="512"/>
        <item x="563"/>
        <item x="128"/>
        <item x="440"/>
        <item x="121"/>
        <item x="83"/>
        <item x="117"/>
        <item x="138"/>
        <item x="139"/>
        <item x="238"/>
        <item x="136"/>
        <item x="288"/>
        <item x="134"/>
        <item x="53"/>
        <item x="526"/>
        <item x="225"/>
        <item x="133"/>
        <item x="184"/>
        <item x="486"/>
        <item x="49"/>
        <item x="539"/>
        <item x="537"/>
        <item x="362"/>
        <item x="366"/>
        <item x="502"/>
        <item x="393"/>
        <item x="365"/>
        <item x="344"/>
        <item x="562"/>
        <item x="314"/>
        <item x="467"/>
        <item x="505"/>
        <item x="503"/>
        <item x="181"/>
        <item x="180"/>
        <item x="196"/>
        <item x="379"/>
        <item x="27"/>
        <item x="317"/>
        <item x="25"/>
        <item x="391"/>
        <item x="24"/>
        <item x="385"/>
        <item x="381"/>
        <item x="367"/>
        <item x="104"/>
        <item x="535"/>
        <item x="386"/>
        <item x="392"/>
        <item x="483"/>
        <item x="175"/>
        <item x="453"/>
        <item x="99"/>
        <item x="5"/>
        <item x="74"/>
        <item x="79"/>
        <item x="207"/>
        <item x="26"/>
        <item x="38"/>
        <item x="414"/>
        <item x="509"/>
        <item x="522"/>
        <item x="555"/>
        <item x="48"/>
        <item x="430"/>
        <item x="8"/>
        <item x="203"/>
        <item x="34"/>
        <item x="88"/>
        <item x="291"/>
        <item x="4"/>
        <item x="368"/>
        <item x="195"/>
        <item x="302"/>
        <item x="475"/>
        <item x="357"/>
        <item x="293"/>
        <item x="341"/>
        <item x="303"/>
        <item x="10"/>
        <item x="310"/>
        <item x="308"/>
        <item x="320"/>
        <item x="36"/>
        <item x="451"/>
        <item x="311"/>
        <item x="325"/>
        <item x="412"/>
        <item x="534"/>
        <item x="369"/>
        <item x="247"/>
        <item x="309"/>
        <item x="173"/>
        <item x="197"/>
        <item x="452"/>
        <item x="233"/>
        <item x="332"/>
        <item x="324"/>
        <item x="162"/>
        <item x="75"/>
        <item x="321"/>
        <item x="536"/>
        <item x="299"/>
        <item x="312"/>
        <item x="327"/>
        <item x="232"/>
        <item x="374"/>
        <item x="444"/>
        <item x="323"/>
        <item x="337"/>
        <item x="240"/>
        <item x="371"/>
        <item x="373"/>
        <item x="384"/>
        <item x="383"/>
        <item x="224"/>
        <item x="462"/>
        <item x="295"/>
        <item x="372"/>
        <item x="41"/>
        <item x="231"/>
        <item x="376"/>
        <item x="211"/>
        <item x="527"/>
        <item x="419"/>
        <item x="237"/>
        <item x="501"/>
        <item x="307"/>
        <item x="428"/>
        <item x="394"/>
        <item x="499"/>
        <item x="300"/>
        <item x="125"/>
        <item x="436"/>
        <item x="517"/>
        <item x="65"/>
        <item x="346"/>
        <item x="422"/>
        <item x="519"/>
        <item x="565"/>
        <item x="123"/>
        <item x="485"/>
        <item x="80"/>
        <item x="429"/>
        <item x="259"/>
        <item x="52"/>
        <item x="6"/>
        <item x="270"/>
        <item x="538"/>
        <item x="191"/>
        <item x="156"/>
        <item x="497"/>
        <item x="387"/>
        <item x="556"/>
        <item x="141"/>
        <item x="484"/>
        <item x="342"/>
        <item x="2"/>
        <item x="216"/>
        <item x="492"/>
        <item x="161"/>
        <item x="131"/>
        <item x="262"/>
        <item x="543"/>
        <item x="353"/>
        <item x="564"/>
        <item x="170"/>
        <item x="350"/>
        <item x="263"/>
        <item x="267"/>
        <item x="31"/>
        <item x="482"/>
        <item x="245"/>
        <item x="326"/>
        <item x="443"/>
        <item x="11"/>
        <item x="348"/>
        <item x="438"/>
        <item x="66"/>
        <item x="355"/>
        <item x="95"/>
        <item x="437"/>
        <item x="493"/>
        <item x="64"/>
        <item x="418"/>
        <item x="358"/>
        <item x="221"/>
        <item x="420"/>
        <item x="281"/>
        <item x="294"/>
        <item x="50"/>
        <item x="158"/>
        <item x="84"/>
        <item x="278"/>
        <item x="496"/>
        <item x="279"/>
        <item x="474"/>
        <item x="58"/>
        <item x="61"/>
        <item x="51"/>
        <item x="59"/>
        <item x="152"/>
        <item x="0"/>
        <item x="276"/>
        <item x="246"/>
        <item x="559"/>
        <item x="448"/>
        <item x="277"/>
        <item x="378"/>
        <item x="54"/>
        <item x="504"/>
        <item x="62"/>
        <item x="524"/>
        <item x="549"/>
        <item x="298"/>
        <item x="223"/>
        <item x="554"/>
        <item x="454"/>
        <item x="328"/>
        <item x="447"/>
        <item x="546"/>
        <item x="354"/>
        <item x="174"/>
        <item x="540"/>
        <item x="98"/>
        <item x="287"/>
        <item x="168"/>
        <item x="60"/>
        <item x="409"/>
        <item x="154"/>
        <item x="459"/>
        <item x="435"/>
        <item x="63"/>
        <item x="557"/>
        <item x="94"/>
        <item x="479"/>
        <item x="410"/>
        <item x="44"/>
        <item x="285"/>
        <item x="507"/>
        <item x="111"/>
        <item x="116"/>
        <item x="120"/>
        <item x="398"/>
        <item x="542"/>
        <item x="541"/>
        <item x="361"/>
        <item x="329"/>
        <item x="167"/>
        <item x="304"/>
        <item x="417"/>
        <item x="13"/>
        <item x="286"/>
        <item x="274"/>
        <item x="227"/>
        <item x="101"/>
        <item x="377"/>
        <item x="406"/>
        <item x="192"/>
        <item x="405"/>
        <item x="550"/>
        <item x="334"/>
        <item x="85"/>
        <item x="72"/>
        <item x="471"/>
        <item x="553"/>
        <item x="226"/>
        <item x="183"/>
        <item x="289"/>
        <item x="234"/>
        <item x="457"/>
        <item x="273"/>
        <item x="269"/>
        <item x="498"/>
        <item x="33"/>
        <item x="102"/>
        <item x="532"/>
        <item x="30"/>
        <item x="229"/>
        <item x="57"/>
        <item x="401"/>
        <item x="43"/>
        <item x="97"/>
        <item x="470"/>
        <item x="399"/>
        <item x="516"/>
        <item x="481"/>
        <item x="319"/>
        <item x="205"/>
        <item x="215"/>
        <item x="375"/>
        <item x="3"/>
        <item x="533"/>
        <item x="73"/>
        <item x="254"/>
        <item x="255"/>
        <item x="424"/>
        <item x="204"/>
        <item x="411"/>
        <item x="515"/>
        <item x="68"/>
        <item x="177"/>
        <item x="90"/>
        <item x="40"/>
        <item x="491"/>
        <item x="92"/>
        <item x="423"/>
        <item x="69"/>
        <item x="198"/>
        <item x="91"/>
        <item x="271"/>
        <item x="70"/>
        <item x="297"/>
        <item x="142"/>
        <item x="395"/>
        <item x="209"/>
        <item x="22"/>
        <item x="370"/>
        <item x="432"/>
        <item x="202"/>
        <item x="228"/>
        <item x="465"/>
        <item x="296"/>
        <item x="42"/>
        <item x="137"/>
        <item x="210"/>
        <item x="460"/>
        <item x="55"/>
        <item x="306"/>
        <item x="413"/>
        <item x="261"/>
        <item x="82"/>
        <item x="17"/>
        <item x="449"/>
        <item x="282"/>
        <item x="32"/>
        <item x="230"/>
        <item x="472"/>
        <item x="28"/>
        <item x="11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84">
        <item x="80"/>
        <item x="6"/>
        <item x="62"/>
        <item x="13"/>
        <item x="69"/>
        <item x="71"/>
        <item x="18"/>
        <item x="79"/>
        <item x="17"/>
        <item x="48"/>
        <item x="56"/>
        <item x="72"/>
        <item x="78"/>
        <item x="54"/>
        <item x="51"/>
        <item x="52"/>
        <item x="28"/>
        <item x="34"/>
        <item x="2"/>
        <item x="39"/>
        <item x="5"/>
        <item x="57"/>
        <item x="47"/>
        <item x="43"/>
        <item x="65"/>
        <item x="0"/>
        <item x="53"/>
        <item x="60"/>
        <item x="31"/>
        <item x="22"/>
        <item x="59"/>
        <item x="29"/>
        <item x="23"/>
        <item x="75"/>
        <item x="14"/>
        <item x="32"/>
        <item x="20"/>
        <item x="81"/>
        <item x="49"/>
        <item x="26"/>
        <item x="25"/>
        <item x="8"/>
        <item x="46"/>
        <item x="7"/>
        <item x="67"/>
        <item x="10"/>
        <item x="76"/>
        <item x="77"/>
        <item x="36"/>
        <item x="24"/>
        <item x="74"/>
        <item x="21"/>
        <item x="19"/>
        <item x="68"/>
        <item x="4"/>
        <item x="42"/>
        <item x="70"/>
        <item x="63"/>
        <item x="64"/>
        <item x="9"/>
        <item x="50"/>
        <item x="27"/>
        <item x="38"/>
        <item x="44"/>
        <item x="3"/>
        <item x="15"/>
        <item x="35"/>
        <item x="12"/>
        <item x="40"/>
        <item x="11"/>
        <item x="45"/>
        <item x="33"/>
        <item x="16"/>
        <item x="58"/>
        <item x="66"/>
        <item x="73"/>
        <item x="30"/>
        <item x="41"/>
        <item x="55"/>
        <item x="61"/>
        <item x="37"/>
        <item x="82"/>
        <item x="1"/>
        <item t="default"/>
      </items>
    </pivotField>
    <pivotField showAll="0"/>
    <pivotField showAll="0"/>
    <pivotField showAll="0"/>
  </pivotFields>
  <rowItems count="1">
    <i/>
  </rowItems>
  <colItems count="1">
    <i/>
  </colItems>
  <dataFields count="1">
    <dataField name="Nombre de Titr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7DEF43-A2AF-4614-848D-EC65937FAB9A}" name="Tableau croisé dynamique8" cacheId="4"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8">
  <location ref="B3:C27" firstHeaderRow="1" firstDataRow="1" firstDataCol="1"/>
  <pivotFields count="20">
    <pivotField showAll="0"/>
    <pivotField axis="axisRow" showAll="0" sortType="ascending">
      <items count="25">
        <item x="11"/>
        <item x="12"/>
        <item x="1"/>
        <item x="17"/>
        <item x="4"/>
        <item x="15"/>
        <item x="9"/>
        <item x="3"/>
        <item x="14"/>
        <item x="16"/>
        <item x="19"/>
        <item x="13"/>
        <item x="8"/>
        <item x="6"/>
        <item x="22"/>
        <item x="5"/>
        <item x="7"/>
        <item x="10"/>
        <item x="23"/>
        <item x="21"/>
        <item x="0"/>
        <item x="2"/>
        <item x="18"/>
        <item h="1" x="2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24">
    <i>
      <x v="18"/>
    </i>
    <i>
      <x v="14"/>
    </i>
    <i>
      <x v="3"/>
    </i>
    <i>
      <x v="17"/>
    </i>
    <i>
      <x v="9"/>
    </i>
    <i>
      <x v="11"/>
    </i>
    <i>
      <x/>
    </i>
    <i>
      <x v="15"/>
    </i>
    <i>
      <x v="10"/>
    </i>
    <i>
      <x v="1"/>
    </i>
    <i>
      <x v="6"/>
    </i>
    <i>
      <x v="8"/>
    </i>
    <i>
      <x v="7"/>
    </i>
    <i>
      <x v="19"/>
    </i>
    <i>
      <x v="2"/>
    </i>
    <i>
      <x v="4"/>
    </i>
    <i>
      <x v="5"/>
    </i>
    <i>
      <x v="22"/>
    </i>
    <i>
      <x v="16"/>
    </i>
    <i>
      <x v="20"/>
    </i>
    <i>
      <x v="12"/>
    </i>
    <i>
      <x v="13"/>
    </i>
    <i>
      <x v="21"/>
    </i>
    <i t="grand">
      <x/>
    </i>
  </rowItems>
  <colItems count="1">
    <i/>
  </colItems>
  <dataFields count="1">
    <dataField name="Nombre de Titre" fld="4" subtotal="count" baseField="0" baseItem="0"/>
  </dataField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8"/>
          </reference>
        </references>
      </pivotArea>
    </chartFormat>
    <chartFormat chart="0" format="2">
      <pivotArea type="data" outline="0" fieldPosition="0">
        <references count="2">
          <reference field="4294967294" count="1" selected="0">
            <x v="0"/>
          </reference>
          <reference field="1" count="1" selected="0">
            <x v="14"/>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0"/>
          </reference>
          <reference field="1" count="1" selected="0">
            <x v="17"/>
          </reference>
        </references>
      </pivotArea>
    </chartFormat>
    <chartFormat chart="0" format="5">
      <pivotArea type="data" outline="0" fieldPosition="0">
        <references count="2">
          <reference field="4294967294" count="1" selected="0">
            <x v="0"/>
          </reference>
          <reference field="1" count="1" selected="0">
            <x v="9"/>
          </reference>
        </references>
      </pivotArea>
    </chartFormat>
    <chartFormat chart="0" format="6">
      <pivotArea type="data" outline="0" fieldPosition="0">
        <references count="2">
          <reference field="4294967294" count="1" selected="0">
            <x v="0"/>
          </reference>
          <reference field="1" count="1" selected="0">
            <x v="11"/>
          </reference>
        </references>
      </pivotArea>
    </chartFormat>
    <chartFormat chart="0" format="7">
      <pivotArea type="data" outline="0" fieldPosition="0">
        <references count="2">
          <reference field="4294967294" count="1" selected="0">
            <x v="0"/>
          </reference>
          <reference field="1" count="1" selected="0">
            <x v="0"/>
          </reference>
        </references>
      </pivotArea>
    </chartFormat>
    <chartFormat chart="0" format="8">
      <pivotArea type="data" outline="0" fieldPosition="0">
        <references count="2">
          <reference field="4294967294" count="1" selected="0">
            <x v="0"/>
          </reference>
          <reference field="1" count="1" selected="0">
            <x v="15"/>
          </reference>
        </references>
      </pivotArea>
    </chartFormat>
    <chartFormat chart="0" format="9">
      <pivotArea type="data" outline="0" fieldPosition="0">
        <references count="2">
          <reference field="4294967294" count="1" selected="0">
            <x v="0"/>
          </reference>
          <reference field="1" count="1" selected="0">
            <x v="10"/>
          </reference>
        </references>
      </pivotArea>
    </chartFormat>
    <chartFormat chart="0" format="10">
      <pivotArea type="data" outline="0" fieldPosition="0">
        <references count="2">
          <reference field="4294967294" count="1" selected="0">
            <x v="0"/>
          </reference>
          <reference field="1" count="1" selected="0">
            <x v="1"/>
          </reference>
        </references>
      </pivotArea>
    </chartFormat>
    <chartFormat chart="0" format="11">
      <pivotArea type="data" outline="0" fieldPosition="0">
        <references count="2">
          <reference field="4294967294" count="1" selected="0">
            <x v="0"/>
          </reference>
          <reference field="1" count="1" selected="0">
            <x v="6"/>
          </reference>
        </references>
      </pivotArea>
    </chartFormat>
    <chartFormat chart="0" format="12">
      <pivotArea type="data" outline="0" fieldPosition="0">
        <references count="2">
          <reference field="4294967294" count="1" selected="0">
            <x v="0"/>
          </reference>
          <reference field="1" count="1" selected="0">
            <x v="8"/>
          </reference>
        </references>
      </pivotArea>
    </chartFormat>
    <chartFormat chart="0" format="13">
      <pivotArea type="data" outline="0" fieldPosition="0">
        <references count="2">
          <reference field="4294967294" count="1" selected="0">
            <x v="0"/>
          </reference>
          <reference field="1" count="1" selected="0">
            <x v="7"/>
          </reference>
        </references>
      </pivotArea>
    </chartFormat>
    <chartFormat chart="0" format="14">
      <pivotArea type="data" outline="0" fieldPosition="0">
        <references count="2">
          <reference field="4294967294" count="1" selected="0">
            <x v="0"/>
          </reference>
          <reference field="1" count="1" selected="0">
            <x v="19"/>
          </reference>
        </references>
      </pivotArea>
    </chartFormat>
    <chartFormat chart="0" format="15">
      <pivotArea type="data" outline="0" fieldPosition="0">
        <references count="2">
          <reference field="4294967294" count="1" selected="0">
            <x v="0"/>
          </reference>
          <reference field="1" count="1" selected="0">
            <x v="2"/>
          </reference>
        </references>
      </pivotArea>
    </chartFormat>
    <chartFormat chart="0" format="16">
      <pivotArea type="data" outline="0" fieldPosition="0">
        <references count="2">
          <reference field="4294967294" count="1" selected="0">
            <x v="0"/>
          </reference>
          <reference field="1" count="1" selected="0">
            <x v="4"/>
          </reference>
        </references>
      </pivotArea>
    </chartFormat>
    <chartFormat chart="0" format="17">
      <pivotArea type="data" outline="0" fieldPosition="0">
        <references count="2">
          <reference field="4294967294" count="1" selected="0">
            <x v="0"/>
          </reference>
          <reference field="1" count="1" selected="0">
            <x v="5"/>
          </reference>
        </references>
      </pivotArea>
    </chartFormat>
    <chartFormat chart="0" format="18">
      <pivotArea type="data" outline="0" fieldPosition="0">
        <references count="2">
          <reference field="4294967294" count="1" selected="0">
            <x v="0"/>
          </reference>
          <reference field="1" count="1" selected="0">
            <x v="22"/>
          </reference>
        </references>
      </pivotArea>
    </chartFormat>
    <chartFormat chart="0" format="19">
      <pivotArea type="data" outline="0" fieldPosition="0">
        <references count="2">
          <reference field="4294967294" count="1" selected="0">
            <x v="0"/>
          </reference>
          <reference field="1" count="1" selected="0">
            <x v="16"/>
          </reference>
        </references>
      </pivotArea>
    </chartFormat>
    <chartFormat chart="0" format="20">
      <pivotArea type="data" outline="0" fieldPosition="0">
        <references count="2">
          <reference field="4294967294" count="1" selected="0">
            <x v="0"/>
          </reference>
          <reference field="1" count="1" selected="0">
            <x v="20"/>
          </reference>
        </references>
      </pivotArea>
    </chartFormat>
    <chartFormat chart="0" format="21">
      <pivotArea type="data" outline="0" fieldPosition="0">
        <references count="2">
          <reference field="4294967294" count="1" selected="0">
            <x v="0"/>
          </reference>
          <reference field="1" count="1" selected="0">
            <x v="12"/>
          </reference>
        </references>
      </pivotArea>
    </chartFormat>
    <chartFormat chart="0" format="22">
      <pivotArea type="data" outline="0" fieldPosition="0">
        <references count="2">
          <reference field="4294967294" count="1" selected="0">
            <x v="0"/>
          </reference>
          <reference field="1" count="1" selected="0">
            <x v="13"/>
          </reference>
        </references>
      </pivotArea>
    </chartFormat>
    <chartFormat chart="0" format="23">
      <pivotArea type="data" outline="0" fieldPosition="0">
        <references count="2">
          <reference field="4294967294" count="1" selected="0">
            <x v="0"/>
          </reference>
          <reference field="1"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6B9504-6678-4F92-A81D-E12EDF317B81}" name="Tableau croisé dynamique9" cacheId="4"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H3:I247" firstHeaderRow="1" firstDataRow="1" firstDataCol="1"/>
  <pivotFields count="20">
    <pivotField showAll="0"/>
    <pivotField showAll="0"/>
    <pivotField axis="axisRow" showAll="0">
      <items count="244">
        <item x="1"/>
        <item x="186"/>
        <item x="128"/>
        <item x="215"/>
        <item x="72"/>
        <item x="210"/>
        <item x="183"/>
        <item x="242"/>
        <item x="170"/>
        <item x="164"/>
        <item x="90"/>
        <item x="159"/>
        <item x="160"/>
        <item x="206"/>
        <item x="61"/>
        <item x="114"/>
        <item x="3"/>
        <item x="0"/>
        <item x="127"/>
        <item x="161"/>
        <item x="163"/>
        <item x="105"/>
        <item x="177"/>
        <item x="28"/>
        <item x="187"/>
        <item x="2"/>
        <item x="172"/>
        <item x="47"/>
        <item x="165"/>
        <item x="220"/>
        <item x="237"/>
        <item x="99"/>
        <item x="192"/>
        <item x="129"/>
        <item x="141"/>
        <item x="197"/>
        <item x="120"/>
        <item x="142"/>
        <item x="143"/>
        <item x="168"/>
        <item x="219"/>
        <item x="59"/>
        <item x="108"/>
        <item x="6"/>
        <item x="58"/>
        <item x="85"/>
        <item x="146"/>
        <item x="5"/>
        <item x="35"/>
        <item x="104"/>
        <item x="226"/>
        <item x="150"/>
        <item x="126"/>
        <item x="148"/>
        <item x="175"/>
        <item x="133"/>
        <item x="92"/>
        <item x="179"/>
        <item x="233"/>
        <item x="116"/>
        <item x="69"/>
        <item x="27"/>
        <item x="191"/>
        <item x="209"/>
        <item x="26"/>
        <item x="188"/>
        <item x="138"/>
        <item x="223"/>
        <item x="20"/>
        <item x="156"/>
        <item x="200"/>
        <item x="193"/>
        <item x="189"/>
        <item x="10"/>
        <item x="180"/>
        <item x="121"/>
        <item x="194"/>
        <item x="77"/>
        <item x="190"/>
        <item x="7"/>
        <item x="176"/>
        <item x="224"/>
        <item x="66"/>
        <item x="19"/>
        <item x="162"/>
        <item x="75"/>
        <item x="171"/>
        <item x="68"/>
        <item x="144"/>
        <item x="208"/>
        <item x="97"/>
        <item x="89"/>
        <item x="25"/>
        <item x="236"/>
        <item x="79"/>
        <item x="140"/>
        <item x="42"/>
        <item x="60"/>
        <item x="118"/>
        <item x="98"/>
        <item x="14"/>
        <item x="222"/>
        <item x="12"/>
        <item x="15"/>
        <item x="136"/>
        <item x="178"/>
        <item x="232"/>
        <item x="213"/>
        <item x="167"/>
        <item x="132"/>
        <item x="87"/>
        <item x="203"/>
        <item x="195"/>
        <item x="71"/>
        <item x="13"/>
        <item x="115"/>
        <item x="205"/>
        <item x="147"/>
        <item x="217"/>
        <item x="62"/>
        <item x="29"/>
        <item x="113"/>
        <item x="238"/>
        <item x="41"/>
        <item x="83"/>
        <item x="24"/>
        <item x="230"/>
        <item x="18"/>
        <item x="130"/>
        <item x="48"/>
        <item x="53"/>
        <item x="107"/>
        <item x="36"/>
        <item x="34"/>
        <item x="96"/>
        <item x="231"/>
        <item x="214"/>
        <item x="239"/>
        <item x="212"/>
        <item x="16"/>
        <item x="50"/>
        <item x="227"/>
        <item x="109"/>
        <item x="103"/>
        <item x="17"/>
        <item x="40"/>
        <item x="228"/>
        <item x="93"/>
        <item x="131"/>
        <item x="57"/>
        <item x="32"/>
        <item x="43"/>
        <item x="174"/>
        <item x="86"/>
        <item x="134"/>
        <item x="4"/>
        <item x="117"/>
        <item x="216"/>
        <item x="151"/>
        <item x="181"/>
        <item x="221"/>
        <item x="112"/>
        <item x="135"/>
        <item x="199"/>
        <item x="155"/>
        <item x="182"/>
        <item x="111"/>
        <item x="185"/>
        <item x="91"/>
        <item x="173"/>
        <item x="94"/>
        <item x="218"/>
        <item x="56"/>
        <item x="201"/>
        <item x="37"/>
        <item x="125"/>
        <item x="241"/>
        <item x="235"/>
        <item x="49"/>
        <item x="123"/>
        <item x="152"/>
        <item x="225"/>
        <item x="73"/>
        <item x="240"/>
        <item x="102"/>
        <item x="46"/>
        <item x="153"/>
        <item x="9"/>
        <item x="22"/>
        <item x="207"/>
        <item x="202"/>
        <item x="45"/>
        <item x="95"/>
        <item x="106"/>
        <item x="82"/>
        <item x="122"/>
        <item x="64"/>
        <item x="8"/>
        <item x="81"/>
        <item x="184"/>
        <item x="76"/>
        <item x="74"/>
        <item x="70"/>
        <item x="63"/>
        <item x="157"/>
        <item x="145"/>
        <item x="65"/>
        <item x="166"/>
        <item x="169"/>
        <item x="211"/>
        <item x="149"/>
        <item x="137"/>
        <item x="88"/>
        <item x="33"/>
        <item x="158"/>
        <item x="154"/>
        <item x="84"/>
        <item x="31"/>
        <item x="39"/>
        <item x="30"/>
        <item x="198"/>
        <item x="54"/>
        <item x="119"/>
        <item x="67"/>
        <item x="110"/>
        <item x="234"/>
        <item x="229"/>
        <item x="196"/>
        <item x="11"/>
        <item x="101"/>
        <item x="100"/>
        <item x="38"/>
        <item x="139"/>
        <item x="78"/>
        <item x="51"/>
        <item x="55"/>
        <item x="204"/>
        <item x="23"/>
        <item x="44"/>
        <item x="52"/>
        <item x="21"/>
        <item x="124"/>
        <item x="8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t="grand">
      <x/>
    </i>
  </rowItems>
  <colItems count="1">
    <i/>
  </colItems>
  <dataFields count="1">
    <dataField name="Nombre de Titr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6966C5-FB10-4893-89EA-B2725AB2A480}" name="Tableau croisé dynamique10" cacheId="2" applyNumberFormats="0" applyBorderFormats="0" applyFontFormats="0" applyPatternFormats="0" applyAlignmentFormats="0" applyWidthHeightFormats="1" dataCaption="Valeurs" updatedVersion="7" minRefreshableVersion="3" useAutoFormatting="1" itemPrintTitles="1" createdVersion="7" indent="0" outline="1" outlineData="1" multipleFieldFilters="0">
  <location ref="A7:D48" firstHeaderRow="0" firstDataRow="1" firstDataCol="1" rowPageCount="1" colPageCount="1"/>
  <pivotFields count="20">
    <pivotField showAll="0"/>
    <pivotField showAll="0"/>
    <pivotField showAll="0"/>
    <pivotField showAll="0"/>
    <pivotField dataField="1" showAll="0"/>
    <pivotField showAll="0"/>
    <pivotField showAll="0"/>
    <pivotField showAll="0"/>
    <pivotField showAll="0"/>
    <pivotField showAll="0"/>
    <pivotField showAll="0"/>
    <pivotField dataField="1" showAll="0"/>
    <pivotField axis="axisPage" showAll="0">
      <items count="69">
        <item x="49"/>
        <item x="2"/>
        <item x="26"/>
        <item x="12"/>
        <item x="31"/>
        <item x="50"/>
        <item x="32"/>
        <item x="29"/>
        <item x="44"/>
        <item x="27"/>
        <item x="28"/>
        <item x="13"/>
        <item x="6"/>
        <item x="36"/>
        <item x="54"/>
        <item x="38"/>
        <item x="41"/>
        <item x="11"/>
        <item x="42"/>
        <item x="0"/>
        <item x="58"/>
        <item x="47"/>
        <item x="53"/>
        <item x="66"/>
        <item x="15"/>
        <item x="35"/>
        <item x="18"/>
        <item x="21"/>
        <item x="60"/>
        <item x="14"/>
        <item x="65"/>
        <item x="16"/>
        <item x="30"/>
        <item x="57"/>
        <item x="3"/>
        <item x="5"/>
        <item x="45"/>
        <item x="23"/>
        <item x="52"/>
        <item x="22"/>
        <item x="48"/>
        <item x="9"/>
        <item x="46"/>
        <item x="51"/>
        <item x="59"/>
        <item x="33"/>
        <item x="55"/>
        <item x="67"/>
        <item x="61"/>
        <item x="56"/>
        <item x="64"/>
        <item x="63"/>
        <item x="43"/>
        <item x="20"/>
        <item x="17"/>
        <item x="34"/>
        <item x="25"/>
        <item x="10"/>
        <item x="7"/>
        <item x="8"/>
        <item x="4"/>
        <item x="19"/>
        <item x="1"/>
        <item x="39"/>
        <item x="37"/>
        <item x="40"/>
        <item x="24"/>
        <item x="62"/>
        <item t="default"/>
      </items>
    </pivotField>
    <pivotField showAll="0"/>
    <pivotField showAll="0"/>
    <pivotField showAll="0"/>
    <pivotField showAll="0"/>
    <pivotField showAll="0"/>
    <pivotField axis="axisRow" dataField="1" showAll="0">
      <items count="41">
        <item x="3"/>
        <item x="32"/>
        <item x="1"/>
        <item x="21"/>
        <item x="31"/>
        <item x="22"/>
        <item x="16"/>
        <item x="37"/>
        <item x="13"/>
        <item x="0"/>
        <item x="33"/>
        <item x="5"/>
        <item x="2"/>
        <item x="38"/>
        <item x="28"/>
        <item x="15"/>
        <item x="17"/>
        <item x="24"/>
        <item x="20"/>
        <item x="14"/>
        <item x="10"/>
        <item x="4"/>
        <item x="7"/>
        <item x="6"/>
        <item x="39"/>
        <item x="25"/>
        <item x="34"/>
        <item x="23"/>
        <item x="30"/>
        <item x="27"/>
        <item x="29"/>
        <item x="19"/>
        <item x="8"/>
        <item x="36"/>
        <item x="12"/>
        <item x="35"/>
        <item x="9"/>
        <item x="18"/>
        <item x="26"/>
        <item x="11"/>
        <item t="default"/>
      </items>
    </pivotField>
    <pivotField showAll="0"/>
  </pivotFields>
  <rowFields count="1">
    <field x="18"/>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3">
    <i>
      <x/>
    </i>
    <i i="1">
      <x v="1"/>
    </i>
    <i i="2">
      <x v="2"/>
    </i>
  </colItems>
  <pageFields count="1">
    <pageField fld="12" hier="-1"/>
  </pageFields>
  <dataFields count="3">
    <dataField name="Nombre de Titre" fld="4" subtotal="count" baseField="7" baseItem="0"/>
    <dataField name="Nombre de Source de publication" fld="18" subtotal="count" baseField="7" baseItem="0"/>
    <dataField name="Nombre de Référant" fld="11" subtotal="count" baseField="1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34ADA2-069F-43EE-A9FB-8B49C1F8A8EA}" name="Tableau croisé dynamique12" cacheId="1" applyNumberFormats="0" applyBorderFormats="0" applyFontFormats="0" applyPatternFormats="0" applyAlignmentFormats="0" applyWidthHeightFormats="1" dataCaption="Valeurs" updatedVersion="7" minRefreshableVersion="3" useAutoFormatting="1" itemPrintTitles="1" createdVersion="7" indent="0" outline="1" outlineData="1" multipleFieldFilters="0" chartFormat="3">
  <location ref="B364:AA718" firstHeaderRow="0" firstDataRow="1" firstDataCol="1"/>
  <pivotFields count="26">
    <pivotField axis="axisRow" showAll="0">
      <items count="3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t="default"/>
      </items>
    </pivotField>
    <pivotField dataField="1" showAll="0">
      <items count="5">
        <item x="0"/>
        <item x="3"/>
        <item x="2"/>
        <item x="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items count="4">
        <item x="0"/>
        <item x="1"/>
        <item x="2"/>
        <item t="default"/>
      </items>
    </pivotField>
    <pivotField dataField="1" showAll="0">
      <items count="5">
        <item x="0"/>
        <item x="2"/>
        <item x="1"/>
        <item x="3"/>
        <item t="default"/>
      </items>
    </pivotField>
    <pivotField dataField="1" showAll="0"/>
    <pivotField dataField="1" showAll="0"/>
    <pivotField dataField="1" showAll="0">
      <items count="6">
        <item x="0"/>
        <item x="1"/>
        <item x="3"/>
        <item x="2"/>
        <item x="4"/>
        <item t="default"/>
      </items>
    </pivotField>
  </pivotFields>
  <rowFields count="1">
    <field x="0"/>
  </rowFields>
  <rowItems count="3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dataFields count="25">
    <dataField name="Axe Air : pollution, gestion, qualité, altération" fld="1" baseField="0" baseItem="0"/>
    <dataField name="Axe Résistance aux produits phytopharmaceutiques" fld="21" baseField="0" baseItem="0"/>
    <dataField name="Axe Santé: toxicologie, protection des utilisateurs, consommateurs, riverains" fld="22" baseField="0" baseItem="0"/>
    <dataField name="Axe Biodiversité" fld="3" baseField="0" baseItem="0"/>
    <dataField name="Axe Biopesticide, biocontrôle, agriculture biologique" fld="4" baseField="0" baseItem="0"/>
    <dataField name="Axe Communication" fld="5" baseField="0" baseItem="0"/>
    <dataField name="Axe Contrôle des maladies, gestion des ravageurs" fld="6" baseField="0" baseItem="0"/>
    <dataField name="Axe Autre" fld="2" baseField="0" baseItem="0"/>
    <dataField name="Axe Eau : pollution, gestion, qualité, altération" fld="7" baseField="0" baseItem="0"/>
    <dataField name="Axe Ecotoxicologie" fld="8" baseField="0" baseItem="0"/>
    <dataField name="Axe Encadrement, conseil, valorisation" fld="9" baseField="0" baseItem="0"/>
    <dataField name="Axe Epidémiologie, phytopathologie" fld="10" baseField="0" baseItem="0"/>
    <dataField name="Axe Espace naturel" fld="11" baseField="0" baseItem="0"/>
    <dataField name="Axe Etude des populations" fld="12" baseField="0" baseItem="0"/>
    <dataField name="Axe Gestion agricole" fld="13" baseField="0" baseItem="0"/>
    <dataField name="Axe Gestion intégrée et durable des ressources naturelles" fld="14" baseField="0" baseItem="0"/>
    <dataField name="Axe Industrie agroalimentaire (production, rendement, déchet) " fld="15" baseField="0" baseItem="0"/>
    <dataField name="Axe Ingénierie agricole, développement d’outils" fld="16" baseField="0" baseItem="0"/>
    <dataField name="Axe Législation" fld="17" baseField="0" baseItem="0"/>
    <dataField name="Axe Produit phytopharmaceutique autorisé en agriculture biologique" fld="18" baseField="0" baseItem="0"/>
    <dataField name="Axe Recherche fondamentale" fld="19" baseField="0" baseItem="0"/>
    <dataField name="Axe Recherche statistique, bioinformatique" fld="20" baseField="0" baseItem="0"/>
    <dataField name="Axe Sol et fertilisation : pollution, gestion, qualité, fertilisation, altération" fld="23" baseField="0" baseItem="0"/>
    <dataField name="Axe Technique de lutte alternative" fld="24" baseField="0" baseItem="0"/>
    <dataField name="Axe Utilisation de produit phytopharmaceutique" fld="25" baseField="0" baseItem="0"/>
  </dataFields>
  <chartFormats count="25">
    <chartFormat chart="2" format="104" series="1">
      <pivotArea type="data" outline="0" fieldPosition="0">
        <references count="1">
          <reference field="4294967294" count="1" selected="0">
            <x v="0"/>
          </reference>
        </references>
      </pivotArea>
    </chartFormat>
    <chartFormat chart="2" format="105" series="1">
      <pivotArea type="data" outline="0" fieldPosition="0">
        <references count="1">
          <reference field="4294967294" count="1" selected="0">
            <x v="3"/>
          </reference>
        </references>
      </pivotArea>
    </chartFormat>
    <chartFormat chart="2" format="106" series="1">
      <pivotArea type="data" outline="0" fieldPosition="0">
        <references count="1">
          <reference field="4294967294" count="1" selected="0">
            <x v="4"/>
          </reference>
        </references>
      </pivotArea>
    </chartFormat>
    <chartFormat chart="2" format="107" series="1">
      <pivotArea type="data" outline="0" fieldPosition="0">
        <references count="1">
          <reference field="4294967294" count="1" selected="0">
            <x v="5"/>
          </reference>
        </references>
      </pivotArea>
    </chartFormat>
    <chartFormat chart="2" format="108" series="1">
      <pivotArea type="data" outline="0" fieldPosition="0">
        <references count="1">
          <reference field="4294967294" count="1" selected="0">
            <x v="6"/>
          </reference>
        </references>
      </pivotArea>
    </chartFormat>
    <chartFormat chart="2" format="109" series="1">
      <pivotArea type="data" outline="0" fieldPosition="0">
        <references count="1">
          <reference field="4294967294" count="1" selected="0">
            <x v="7"/>
          </reference>
        </references>
      </pivotArea>
    </chartFormat>
    <chartFormat chart="2" format="110" series="1">
      <pivotArea type="data" outline="0" fieldPosition="0">
        <references count="1">
          <reference field="4294967294" count="1" selected="0">
            <x v="8"/>
          </reference>
        </references>
      </pivotArea>
    </chartFormat>
    <chartFormat chart="2" format="111" series="1">
      <pivotArea type="data" outline="0" fieldPosition="0">
        <references count="1">
          <reference field="4294967294" count="1" selected="0">
            <x v="9"/>
          </reference>
        </references>
      </pivotArea>
    </chartFormat>
    <chartFormat chart="2" format="112" series="1">
      <pivotArea type="data" outline="0" fieldPosition="0">
        <references count="1">
          <reference field="4294967294" count="1" selected="0">
            <x v="10"/>
          </reference>
        </references>
      </pivotArea>
    </chartFormat>
    <chartFormat chart="2" format="113" series="1">
      <pivotArea type="data" outline="0" fieldPosition="0">
        <references count="1">
          <reference field="4294967294" count="1" selected="0">
            <x v="11"/>
          </reference>
        </references>
      </pivotArea>
    </chartFormat>
    <chartFormat chart="2" format="114" series="1">
      <pivotArea type="data" outline="0" fieldPosition="0">
        <references count="1">
          <reference field="4294967294" count="1" selected="0">
            <x v="12"/>
          </reference>
        </references>
      </pivotArea>
    </chartFormat>
    <chartFormat chart="2" format="115" series="1">
      <pivotArea type="data" outline="0" fieldPosition="0">
        <references count="1">
          <reference field="4294967294" count="1" selected="0">
            <x v="13"/>
          </reference>
        </references>
      </pivotArea>
    </chartFormat>
    <chartFormat chart="2" format="116" series="1">
      <pivotArea type="data" outline="0" fieldPosition="0">
        <references count="1">
          <reference field="4294967294" count="1" selected="0">
            <x v="14"/>
          </reference>
        </references>
      </pivotArea>
    </chartFormat>
    <chartFormat chart="2" format="117" series="1">
      <pivotArea type="data" outline="0" fieldPosition="0">
        <references count="1">
          <reference field="4294967294" count="1" selected="0">
            <x v="15"/>
          </reference>
        </references>
      </pivotArea>
    </chartFormat>
    <chartFormat chart="2" format="118" series="1">
      <pivotArea type="data" outline="0" fieldPosition="0">
        <references count="1">
          <reference field="4294967294" count="1" selected="0">
            <x v="16"/>
          </reference>
        </references>
      </pivotArea>
    </chartFormat>
    <chartFormat chart="2" format="119" series="1">
      <pivotArea type="data" outline="0" fieldPosition="0">
        <references count="1">
          <reference field="4294967294" count="1" selected="0">
            <x v="17"/>
          </reference>
        </references>
      </pivotArea>
    </chartFormat>
    <chartFormat chart="2" format="120" series="1">
      <pivotArea type="data" outline="0" fieldPosition="0">
        <references count="1">
          <reference field="4294967294" count="1" selected="0">
            <x v="18"/>
          </reference>
        </references>
      </pivotArea>
    </chartFormat>
    <chartFormat chart="2" format="121" series="1">
      <pivotArea type="data" outline="0" fieldPosition="0">
        <references count="1">
          <reference field="4294967294" count="1" selected="0">
            <x v="19"/>
          </reference>
        </references>
      </pivotArea>
    </chartFormat>
    <chartFormat chart="2" format="122" series="1">
      <pivotArea type="data" outline="0" fieldPosition="0">
        <references count="1">
          <reference field="4294967294" count="1" selected="0">
            <x v="20"/>
          </reference>
        </references>
      </pivotArea>
    </chartFormat>
    <chartFormat chart="2" format="123" series="1">
      <pivotArea type="data" outline="0" fieldPosition="0">
        <references count="1">
          <reference field="4294967294" count="1" selected="0">
            <x v="21"/>
          </reference>
        </references>
      </pivotArea>
    </chartFormat>
    <chartFormat chart="2" format="126" series="1">
      <pivotArea type="data" outline="0" fieldPosition="0">
        <references count="1">
          <reference field="4294967294" count="1" selected="0">
            <x v="22"/>
          </reference>
        </references>
      </pivotArea>
    </chartFormat>
    <chartFormat chart="2" format="127" series="1">
      <pivotArea type="data" outline="0" fieldPosition="0">
        <references count="1">
          <reference field="4294967294" count="1" selected="0">
            <x v="23"/>
          </reference>
        </references>
      </pivotArea>
    </chartFormat>
    <chartFormat chart="2" format="128" series="1">
      <pivotArea type="data" outline="0" fieldPosition="0">
        <references count="1">
          <reference field="4294967294" count="1" selected="0">
            <x v="24"/>
          </reference>
        </references>
      </pivotArea>
    </chartFormat>
    <chartFormat chart="2" format="200" series="1">
      <pivotArea type="data" outline="0" fieldPosition="0">
        <references count="1">
          <reference field="4294967294" count="1" selected="0">
            <x v="2"/>
          </reference>
        </references>
      </pivotArea>
    </chartFormat>
    <chartFormat chart="2" format="20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7A18F2-82D6-4631-BF99-E795AFEC5027}" name="Tableau croisé dynamique11" cacheId="0" applyNumberFormats="0" applyBorderFormats="0" applyFontFormats="0" applyPatternFormats="0" applyAlignmentFormats="0" applyWidthHeightFormats="1" dataCaption="Valeurs" updatedVersion="7" minRefreshableVersion="3" useAutoFormatting="1" itemPrintTitles="1" createdVersion="7" indent="0" outline="1" outlineData="1" multipleFieldFilters="0" chartFormat="6">
  <location ref="S71:AR130" firstHeaderRow="0" firstDataRow="1" firstDataCol="1"/>
  <pivotFields count="26">
    <pivotField axis="axisRow" showAl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dataField="1" showAll="0">
      <items count="4">
        <item x="0"/>
        <item x="1"/>
        <item x="2"/>
        <item t="default"/>
      </items>
    </pivotField>
    <pivotField dataField="1" showAll="0">
      <items count="2">
        <item x="0"/>
        <item t="default"/>
      </items>
    </pivotField>
    <pivotField dataField="1" showAll="0">
      <items count="5">
        <item x="1"/>
        <item x="3"/>
        <item x="0"/>
        <item x="2"/>
        <item t="default"/>
      </items>
    </pivotField>
    <pivotField dataField="1" showAll="0">
      <items count="5">
        <item x="0"/>
        <item x="1"/>
        <item x="3"/>
        <item x="2"/>
        <item t="default"/>
      </items>
    </pivotField>
    <pivotField dataField="1" showAll="0">
      <items count="4">
        <item x="0"/>
        <item x="2"/>
        <item x="1"/>
        <item t="default"/>
      </items>
    </pivotField>
    <pivotField dataField="1" showAll="0">
      <items count="5">
        <item x="0"/>
        <item x="1"/>
        <item x="3"/>
        <item x="2"/>
        <item t="default"/>
      </items>
    </pivotField>
    <pivotField dataField="1" showAll="0">
      <items count="8">
        <item x="0"/>
        <item x="1"/>
        <item x="4"/>
        <item x="6"/>
        <item x="5"/>
        <item x="3"/>
        <item x="2"/>
        <item t="default"/>
      </items>
    </pivotField>
    <pivotField dataField="1" showAll="0">
      <items count="5">
        <item x="0"/>
        <item x="1"/>
        <item x="3"/>
        <item x="2"/>
        <item t="default"/>
      </items>
    </pivotField>
    <pivotField dataField="1" showAll="0">
      <items count="5">
        <item x="1"/>
        <item x="0"/>
        <item x="3"/>
        <item x="2"/>
        <item t="default"/>
      </items>
    </pivotField>
    <pivotField dataField="1" showAll="0">
      <items count="4">
        <item x="0"/>
        <item x="1"/>
        <item x="2"/>
        <item t="default"/>
      </items>
    </pivotField>
    <pivotField dataField="1" showAll="0">
      <items count="4">
        <item x="0"/>
        <item x="1"/>
        <item x="2"/>
        <item t="default"/>
      </items>
    </pivotField>
    <pivotField dataField="1" showAll="0">
      <items count="2">
        <item x="0"/>
        <item t="default"/>
      </items>
    </pivotField>
    <pivotField dataField="1" showAll="0">
      <items count="6">
        <item x="0"/>
        <item x="1"/>
        <item x="4"/>
        <item x="3"/>
        <item x="2"/>
        <item t="default"/>
      </items>
    </pivotField>
    <pivotField dataField="1" showAll="0">
      <items count="5">
        <item x="1"/>
        <item x="0"/>
        <item x="3"/>
        <item x="2"/>
        <item t="default"/>
      </items>
    </pivotField>
    <pivotField dataField="1" showAll="0">
      <items count="5">
        <item x="0"/>
        <item x="1"/>
        <item x="3"/>
        <item x="2"/>
        <item t="default"/>
      </items>
    </pivotField>
    <pivotField dataField="1" showAll="0">
      <items count="6">
        <item x="0"/>
        <item x="1"/>
        <item x="2"/>
        <item x="4"/>
        <item x="3"/>
        <item t="default"/>
      </items>
    </pivotField>
    <pivotField dataField="1" showAll="0">
      <items count="3">
        <item x="0"/>
        <item x="1"/>
        <item t="default"/>
      </items>
    </pivotField>
    <pivotField dataField="1" showAll="0">
      <items count="4">
        <item x="0"/>
        <item x="1"/>
        <item x="2"/>
        <item t="default"/>
      </items>
    </pivotField>
    <pivotField dataField="1" showAll="0">
      <items count="4">
        <item x="0"/>
        <item x="1"/>
        <item x="2"/>
        <item t="default"/>
      </items>
    </pivotField>
    <pivotField dataField="1" showAll="0">
      <items count="4">
        <item x="0"/>
        <item x="2"/>
        <item x="1"/>
        <item t="default"/>
      </items>
    </pivotField>
    <pivotField dataField="1" showAll="0">
      <items count="3">
        <item x="0"/>
        <item x="1"/>
        <item t="default"/>
      </items>
    </pivotField>
    <pivotField dataField="1" showAll="0">
      <items count="5">
        <item x="0"/>
        <item x="2"/>
        <item x="3"/>
        <item x="1"/>
        <item t="default"/>
      </items>
    </pivotField>
    <pivotField dataField="1" showAll="0">
      <items count="6">
        <item x="0"/>
        <item x="2"/>
        <item x="4"/>
        <item x="3"/>
        <item x="1"/>
        <item t="default"/>
      </items>
    </pivotField>
    <pivotField dataField="1" showAll="0">
      <items count="6">
        <item x="0"/>
        <item x="3"/>
        <item x="2"/>
        <item x="4"/>
        <item x="1"/>
        <item t="default"/>
      </items>
    </pivotField>
    <pivotField dataField="1" showAll="0">
      <items count="6">
        <item x="0"/>
        <item x="3"/>
        <item x="4"/>
        <item x="1"/>
        <item x="2"/>
        <item t="default"/>
      </items>
    </pivotField>
  </pivotFields>
  <rowFields count="1">
    <field x="0"/>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dataFields count="25">
    <dataField name="Axe Biopesticide, biocontrôle, agriculture biologique" fld="4" baseField="0" baseItem="0"/>
    <dataField name="Axe Contrôle des maladies, gestion des ravageurs" fld="6" baseField="0" baseItem="0"/>
    <dataField name="Axe Encadrement, conseil, valorisation" fld="9" baseField="0" baseItem="0"/>
    <dataField name="Axe Ecotoxicologie" fld="8" baseField="0" baseItem="0"/>
    <dataField name="Axe Epidémiologie, phytopathologie" fld="10" baseField="0" baseItem="0"/>
    <dataField name="Axe Espace naturel" fld="11" baseField="0" baseItem="0"/>
    <dataField name="Axe Etude des populations" fld="12" baseField="0" baseItem="0"/>
    <dataField name="Axe Gestion agricole" fld="13" baseField="0" baseItem="0"/>
    <dataField name="Axe Gestion intégrée et durable des ressources naturelles" fld="14" baseField="0" baseItem="0"/>
    <dataField name="Axe Ingénierie agricole, développement d’outils" fld="16" baseField="0" baseItem="0"/>
    <dataField name="Axe industrie agroalimentaire (production, rendement, déchet) " fld="15" baseField="0" baseItem="0"/>
    <dataField name="Axe Législation" fld="17" baseField="0" baseItem="0"/>
    <dataField name="Axe Recherche fondamentale" fld="19" baseField="0" baseItem="0"/>
    <dataField name="Axe Recherche statistique, bioinformatique" fld="20" baseField="0" baseItem="0"/>
    <dataField name="Axe Résistance aux produits phytopharmaceutiques" fld="21" baseField="0" baseItem="0"/>
    <dataField name="Axe Santé: toxicologie, protection des utilisateurs, consommateurs, riverains" fld="22" baseField="0" baseItem="0"/>
    <dataField name="Axe Sol et fertilisation : pollution, gestion, qualité, fertilisation, altération" fld="23" baseField="0" baseItem="0"/>
    <dataField name="Axe Utilisation de produit phytopharmaceutique" fld="25" baseField="0" baseItem="0"/>
    <dataField name="Axe Technique de lutte alternative" fld="24" baseField="0" baseItem="0"/>
    <dataField name="Somme de Air : pollution, gestion, qualité, altération" fld="1" baseField="0" baseItem="0"/>
    <dataField name="Somme de Autre" fld="2" baseField="0" baseItem="0"/>
    <dataField name="Somme de Biodiversité" fld="3" baseField="0" baseItem="0"/>
    <dataField name="Somme de Communication" fld="5" baseField="0" baseItem="0"/>
    <dataField name="Somme de Eau : pollution, gestion, qualité, altération" fld="7" baseField="0" baseItem="0"/>
    <dataField name="Somme de Produit phytopharmaceutique autorisé en agriculture biologique" fld="18" baseField="0" baseItem="0"/>
  </dataFields>
  <chartFormats count="25">
    <chartFormat chart="4" format="103" series="1">
      <pivotArea type="data" outline="0" fieldPosition="0">
        <references count="1">
          <reference field="4294967294" count="1" selected="0">
            <x v="0"/>
          </reference>
        </references>
      </pivotArea>
    </chartFormat>
    <chartFormat chart="4" format="105" series="1">
      <pivotArea type="data" outline="0" fieldPosition="0">
        <references count="1">
          <reference field="4294967294" count="1" selected="0">
            <x v="1"/>
          </reference>
        </references>
      </pivotArea>
    </chartFormat>
    <chartFormat chart="4" format="107" series="1">
      <pivotArea type="data" outline="0" fieldPosition="0">
        <references count="1">
          <reference field="4294967294" count="1" selected="0">
            <x v="2"/>
          </reference>
        </references>
      </pivotArea>
    </chartFormat>
    <chartFormat chart="4" format="108" series="1">
      <pivotArea type="data" outline="0" fieldPosition="0">
        <references count="1">
          <reference field="4294967294" count="1" selected="0">
            <x v="3"/>
          </reference>
        </references>
      </pivotArea>
    </chartFormat>
    <chartFormat chart="4" format="109" series="1">
      <pivotArea type="data" outline="0" fieldPosition="0">
        <references count="1">
          <reference field="4294967294" count="1" selected="0">
            <x v="4"/>
          </reference>
        </references>
      </pivotArea>
    </chartFormat>
    <chartFormat chart="4" format="110" series="1">
      <pivotArea type="data" outline="0" fieldPosition="0">
        <references count="1">
          <reference field="4294967294" count="1" selected="0">
            <x v="5"/>
          </reference>
        </references>
      </pivotArea>
    </chartFormat>
    <chartFormat chart="4" format="111" series="1">
      <pivotArea type="data" outline="0" fieldPosition="0">
        <references count="1">
          <reference field="4294967294" count="1" selected="0">
            <x v="6"/>
          </reference>
        </references>
      </pivotArea>
    </chartFormat>
    <chartFormat chart="4" format="112" series="1">
      <pivotArea type="data" outline="0" fieldPosition="0">
        <references count="1">
          <reference field="4294967294" count="1" selected="0">
            <x v="7"/>
          </reference>
        </references>
      </pivotArea>
    </chartFormat>
    <chartFormat chart="4" format="113" series="1">
      <pivotArea type="data" outline="0" fieldPosition="0">
        <references count="1">
          <reference field="4294967294" count="1" selected="0">
            <x v="8"/>
          </reference>
        </references>
      </pivotArea>
    </chartFormat>
    <chartFormat chart="4" format="114" series="1">
      <pivotArea type="data" outline="0" fieldPosition="0">
        <references count="1">
          <reference field="4294967294" count="1" selected="0">
            <x v="9"/>
          </reference>
        </references>
      </pivotArea>
    </chartFormat>
    <chartFormat chart="4" format="115" series="1">
      <pivotArea type="data" outline="0" fieldPosition="0">
        <references count="1">
          <reference field="4294967294" count="1" selected="0">
            <x v="10"/>
          </reference>
        </references>
      </pivotArea>
    </chartFormat>
    <chartFormat chart="4" format="116" series="1">
      <pivotArea type="data" outline="0" fieldPosition="0">
        <references count="1">
          <reference field="4294967294" count="1" selected="0">
            <x v="11"/>
          </reference>
        </references>
      </pivotArea>
    </chartFormat>
    <chartFormat chart="4" format="118" series="1">
      <pivotArea type="data" outline="0" fieldPosition="0">
        <references count="1">
          <reference field="4294967294" count="1" selected="0">
            <x v="12"/>
          </reference>
        </references>
      </pivotArea>
    </chartFormat>
    <chartFormat chart="4" format="119" series="1">
      <pivotArea type="data" outline="0" fieldPosition="0">
        <references count="1">
          <reference field="4294967294" count="1" selected="0">
            <x v="13"/>
          </reference>
        </references>
      </pivotArea>
    </chartFormat>
    <chartFormat chart="4" format="120" series="1">
      <pivotArea type="data" outline="0" fieldPosition="0">
        <references count="1">
          <reference field="4294967294" count="1" selected="0">
            <x v="14"/>
          </reference>
        </references>
      </pivotArea>
    </chartFormat>
    <chartFormat chart="4" format="121" series="1">
      <pivotArea type="data" outline="0" fieldPosition="0">
        <references count="1">
          <reference field="4294967294" count="1" selected="0">
            <x v="15"/>
          </reference>
        </references>
      </pivotArea>
    </chartFormat>
    <chartFormat chart="4" format="122" series="1">
      <pivotArea type="data" outline="0" fieldPosition="0">
        <references count="1">
          <reference field="4294967294" count="1" selected="0">
            <x v="16"/>
          </reference>
        </references>
      </pivotArea>
    </chartFormat>
    <chartFormat chart="4" format="123" series="1">
      <pivotArea type="data" outline="0" fieldPosition="0">
        <references count="1">
          <reference field="4294967294" count="1" selected="0">
            <x v="17"/>
          </reference>
        </references>
      </pivotArea>
    </chartFormat>
    <chartFormat chart="4" format="124" series="1">
      <pivotArea type="data" outline="0" fieldPosition="0">
        <references count="1">
          <reference field="4294967294" count="1" selected="0">
            <x v="18"/>
          </reference>
        </references>
      </pivotArea>
    </chartFormat>
    <chartFormat chart="4" format="126" series="1">
      <pivotArea type="data" outline="0" fieldPosition="0">
        <references count="1">
          <reference field="4294967294" count="1" selected="0">
            <x v="19"/>
          </reference>
        </references>
      </pivotArea>
    </chartFormat>
    <chartFormat chart="4" format="127" series="1">
      <pivotArea type="data" outline="0" fieldPosition="0">
        <references count="1">
          <reference field="4294967294" count="1" selected="0">
            <x v="20"/>
          </reference>
        </references>
      </pivotArea>
    </chartFormat>
    <chartFormat chart="4" format="128" series="1">
      <pivotArea type="data" outline="0" fieldPosition="0">
        <references count="1">
          <reference field="4294967294" count="1" selected="0">
            <x v="21"/>
          </reference>
        </references>
      </pivotArea>
    </chartFormat>
    <chartFormat chart="4" format="129" series="1">
      <pivotArea type="data" outline="0" fieldPosition="0">
        <references count="1">
          <reference field="4294967294" count="1" selected="0">
            <x v="22"/>
          </reference>
        </references>
      </pivotArea>
    </chartFormat>
    <chartFormat chart="4" format="130" series="1">
      <pivotArea type="data" outline="0" fieldPosition="0">
        <references count="1">
          <reference field="4294967294" count="1" selected="0">
            <x v="23"/>
          </reference>
        </references>
      </pivotArea>
    </chartFormat>
    <chartFormat chart="4" format="131" series="1">
      <pivotArea type="data" outline="0" fieldPosition="0">
        <references count="1">
          <reference field="4294967294"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E16B97-B686-4C9E-A519-F23AF99ADAF4}" name="Tableau1" displayName="Tableau1" ref="N40:S41" totalsRowShown="0" headerRowDxfId="45" dataDxfId="43" headerRowBorderDxfId="44" tableBorderDxfId="42" totalsRowBorderDxfId="41">
  <autoFilter ref="N40:S41" xr:uid="{6F7B067D-4457-4406-9DDC-70D727FFC4B8}"/>
  <tableColumns count="6">
    <tableColumn id="1" xr3:uid="{0CCC4172-C01A-4D2D-8802-2AEBEA7619FE}" name="Statistique structurelle" dataDxfId="40"/>
    <tableColumn id="2" xr3:uid="{8BEDF703-EF0B-456F-91AA-519CF5D8C595}" name="Axe de recherche" dataDxfId="39">
      <calculatedColumnFormula>Tableau14[Axe de recherche]</calculatedColumnFormula>
    </tableColumn>
    <tableColumn id="3" xr3:uid="{F06B3A7D-834A-4715-9B13-6A7C35AF6624}" name="Thème" dataDxfId="38">
      <calculatedColumnFormula>Tableau14[Thème]</calculatedColumnFormula>
    </tableColumn>
    <tableColumn id="4" xr3:uid="{5CFB33DE-0D9D-4195-9600-C5BEC339B48B}" name="Mot clé" dataDxfId="37">
      <calculatedColumnFormula>Tableau14[Mot clé]</calculatedColumnFormula>
    </tableColumn>
    <tableColumn id="5" xr3:uid="{61CA09B1-26ED-4A71-A609-C44E8789FB29}" name="Type de document" dataDxfId="36">
      <calculatedColumnFormula>Tableau14[Type d''expertise]</calculatedColumnFormula>
    </tableColumn>
    <tableColumn id="6" xr3:uid="{8FB58464-2238-42CB-9BF1-0990E7A6DAF3}" name="Source de publication" dataDxfId="35">
      <calculatedColumnFormula>Tableau14[Source de publication]</calculatedColumnFormula>
    </tableColumn>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AF00B08-AD91-422B-B58C-D4D628245EE7}" name="Tableau14" displayName="Tableau14" ref="A1:F2" totalsRowShown="0" headerRowDxfId="23" dataDxfId="21" headerRowBorderDxfId="22" tableBorderDxfId="20" totalsRowBorderDxfId="19">
  <autoFilter ref="A1:F2" xr:uid="{07622702-E698-417F-8F64-EBA40665BD91}"/>
  <tableColumns count="6">
    <tableColumn id="1" xr3:uid="{00B29276-D70A-47FC-A137-F1443C3D2675}" name="Statistique structurelle" dataDxfId="18"/>
    <tableColumn id="2" xr3:uid="{77D45FF4-86EF-42B3-B1E2-A0C1212FC83F}" name="Axe de recherche" dataDxfId="17"/>
    <tableColumn id="3" xr3:uid="{8D68973B-67E9-4617-990D-87E3A817ECC3}" name="Thème" dataDxfId="16"/>
    <tableColumn id="4" xr3:uid="{AE10FAF4-28F3-4C1E-A7BD-B17AAE54783B}" name="Mot clé" dataDxfId="15"/>
    <tableColumn id="5" xr3:uid="{277857E2-9647-4EAD-B7F8-8FB8F6A28082}" name="Type d'expertise" dataDxfId="14"/>
    <tableColumn id="6" xr3:uid="{2380B344-EE01-4565-8BE2-02D410DB281A}" name="Source de publication" dataDxfId="13"/>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F1865F-4D99-4F2C-A1D6-6119196BF7A2}" name="Tableau4" displayName="Tableau4" ref="E1:H32" totalsRowShown="0">
  <autoFilter ref="E1:H32" xr:uid="{00F1865F-4D99-4F2C-A1D6-6119196BF7A2}"/>
  <sortState xmlns:xlrd2="http://schemas.microsoft.com/office/spreadsheetml/2017/richdata2" ref="E2:H32">
    <sortCondition descending="1" ref="G1:G32"/>
  </sortState>
  <tableColumns count="4">
    <tableColumn id="3" xr3:uid="{745729AC-2F43-4437-84FA-4EAE989F650A}" name="thème"/>
    <tableColumn id="1" xr3:uid="{EA85A202-BC7B-4EEF-A873-A72D4B5D6202}" name="Nombre d'appartition" dataDxfId="12">
      <calculatedColumnFormula>COUNTIF('données thèmes'!B:F,E2)</calculatedColumnFormula>
    </tableColumn>
    <tableColumn id="2" xr3:uid="{D0D455AE-399E-4CC0-8FBF-3887971658F3}" name="% apparition " dataDxfId="11" dataCellStyle="Pourcentage">
      <calculatedColumnFormula>F2/$F$35</calculatedColumnFormula>
    </tableColumn>
    <tableColumn id="4" xr3:uid="{9DA66626-D2F4-4851-BEC6-4BF408C191D1}" name="Fréquence d'apparition" dataCellStyle="Pourcentage">
      <calculatedColumnFormula>Tableau4[[#This Row],[Nombre d''appartition]]/$F$36</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60D5A6-96BD-4A62-B4C8-524738746346}" name="Tableau2" displayName="Tableau2" ref="E1:H54" totalsRowShown="0" headerRowDxfId="10" dataDxfId="8" headerRowBorderDxfId="9" tableBorderDxfId="7" totalsRowBorderDxfId="6">
  <autoFilter ref="E1:H54" xr:uid="{8360D5A6-96BD-4A62-B4C8-524738746346}"/>
  <sortState xmlns:xlrd2="http://schemas.microsoft.com/office/spreadsheetml/2017/richdata2" ref="E2:G54">
    <sortCondition descending="1" ref="G1:G54"/>
  </sortState>
  <tableColumns count="4">
    <tableColumn id="1" xr3:uid="{D6C9EE5D-CB21-47E2-9C8A-904136878E02}" name="Mot-clé" dataDxfId="5"/>
    <tableColumn id="2" xr3:uid="{8ED50A0F-B54F-4525-9D28-4AAE1A1F92CF}" name="Nombre" dataDxfId="4">
      <calculatedColumnFormula>COUNTIF('données mots-clés'!B:G,E2)</calculatedColumnFormula>
    </tableColumn>
    <tableColumn id="3" xr3:uid="{3C4745FD-496B-4669-BA54-E2E82AA48620}" name="Pourcentage" dataDxfId="3" dataCellStyle="Pourcentage">
      <calculatedColumnFormula>F2/F$58</calculatedColumnFormula>
    </tableColumn>
    <tableColumn id="4" xr3:uid="{BCB48E5D-0ED4-4263-8645-36D2C361DBA4}" name="Fréquence d'apparition" dataDxfId="2" dataCellStyle="Pourcentage">
      <calculatedColumnFormula>F2/$F$58</calculatedColumnFormula>
    </tableColumn>
  </tableColumns>
  <tableStyleInfo showFirstColumn="0" showLastColumn="0" showRowStripes="1" showColumnStripes="0"/>
</table>
</file>

<file path=xl/theme/theme1.xml><?xml version="1.0" encoding="utf-8"?>
<a:theme xmlns:a="http://schemas.openxmlformats.org/drawingml/2006/main" name="theme coder rapport ca">
  <a:themeElements>
    <a:clrScheme name="Corder1">
      <a:dk1>
        <a:sysClr val="windowText" lastClr="000000"/>
      </a:dk1>
      <a:lt1>
        <a:sysClr val="window" lastClr="FFFFFF"/>
      </a:lt1>
      <a:dk2>
        <a:srgbClr val="44546A"/>
      </a:dk2>
      <a:lt2>
        <a:srgbClr val="E7E6E6"/>
      </a:lt2>
      <a:accent1>
        <a:srgbClr val="118D81"/>
      </a:accent1>
      <a:accent2>
        <a:srgbClr val="9FD41A"/>
      </a:accent2>
      <a:accent3>
        <a:srgbClr val="6BB925"/>
      </a:accent3>
      <a:accent4>
        <a:srgbClr val="B1E119"/>
      </a:accent4>
      <a:accent5>
        <a:srgbClr val="4D9C18"/>
      </a:accent5>
      <a:accent6>
        <a:srgbClr val="EEC410"/>
      </a:accent6>
      <a:hlink>
        <a:srgbClr val="0A224A"/>
      </a:hlink>
      <a:folHlink>
        <a:srgbClr val="D9720B"/>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www.cra.wallonie.be/fr/ir-u12" TargetMode="External"/><Relationship Id="rId170" Type="http://schemas.openxmlformats.org/officeDocument/2006/relationships/hyperlink" Target="https://www.cra.wallonie.be/fr/extraction-and-characterization-of-water-extractable-and-water-unextractable-arabinoxylans-from-spelt-bran-study-of-the-hydrolysis-conditions-for-monosaccharides-analysis-2011" TargetMode="External"/><Relationship Id="rId268" Type="http://schemas.openxmlformats.org/officeDocument/2006/relationships/hyperlink" Target="https://www.cra.wallonie.be/fr/efficiency-of-rinse-systems-for-pesticides-containers-1996" TargetMode="External"/><Relationship Id="rId475" Type="http://schemas.openxmlformats.org/officeDocument/2006/relationships/hyperlink" Target="https://www.cra.wallonie.be/fr/evolution-of-ambient-air-concentrations-of-46-pesticides-in-wallonia-belgium-in-summer-2015-2017" TargetMode="External"/><Relationship Id="rId682" Type="http://schemas.openxmlformats.org/officeDocument/2006/relationships/hyperlink" Target="https://www.cra.wallonie.be/fr/eo4agri-la-surveillance-satellitaire-de-la-terre-pour-un-meilleur-suivi-agricole" TargetMode="External"/><Relationship Id="rId128" Type="http://schemas.openxmlformats.org/officeDocument/2006/relationships/hyperlink" Target="https://www.cra.wallonie.be/fr/les-resultats-au-fil-des-ans-de-lessai-milvar-a-libramont-2015" TargetMode="External"/><Relationship Id="rId335" Type="http://schemas.openxmlformats.org/officeDocument/2006/relationships/hyperlink" Target="https://www.cra.wallonie.be/fr/comparison-of-pls-and-svm-discriminant-analysis-for-nir-hyperspectral-data-of-wheat-roots-in-soil-2015" TargetMode="External"/><Relationship Id="rId542" Type="http://schemas.openxmlformats.org/officeDocument/2006/relationships/hyperlink" Target="https://www.cra.wallonie.be/en/authentication-of-cocoa-theobroma-cacao-bean-hybrids-by-nir-hyperspectral-imaging-and-chemometrics" TargetMode="External"/><Relationship Id="rId987" Type="http://schemas.openxmlformats.org/officeDocument/2006/relationships/hyperlink" Target="https://www.cra.wallonie.be/fr/la-recherche-en-agriculture-biologique-au-cra-w" TargetMode="External"/><Relationship Id="rId1172" Type="http://schemas.openxmlformats.org/officeDocument/2006/relationships/hyperlink" Target="mailto:cepicop@centrespilotes.be" TargetMode="External"/><Relationship Id="rId402" Type="http://schemas.openxmlformats.org/officeDocument/2006/relationships/hyperlink" Target="https://www.cra.wallonie.be/fr/effectiveness-of-lime-sulphur-and-other-inorganic-fungicides-against-pear-scab-as-affected-by-rainfall-and-timing-application-2017" TargetMode="External"/><Relationship Id="rId847" Type="http://schemas.openxmlformats.org/officeDocument/2006/relationships/hyperlink" Target="mailto:i.minet@issep.be" TargetMode="External"/><Relationship Id="rId1032" Type="http://schemas.openxmlformats.org/officeDocument/2006/relationships/hyperlink" Target="https://valbiomag.labiomasseenwallonie.be/news/analyse-la-production-de-biomasse-vegetale-dans-une-europe-en-transition" TargetMode="External"/><Relationship Id="rId707" Type="http://schemas.openxmlformats.org/officeDocument/2006/relationships/hyperlink" Target="mailto:info@fourragesmieux.be" TargetMode="External"/><Relationship Id="rId914" Type="http://schemas.openxmlformats.org/officeDocument/2006/relationships/hyperlink" Target="https://www.interreg-fwvl.eu/fr/ardenne-ecotourism" TargetMode="External"/><Relationship Id="rId43" Type="http://schemas.openxmlformats.org/officeDocument/2006/relationships/hyperlink" Target="mailto:b.huyghebaert@cra.wallonie.be" TargetMode="External"/><Relationship Id="rId192" Type="http://schemas.openxmlformats.org/officeDocument/2006/relationships/hyperlink" Target="https://www.cra.wallonie.be/fr/etude-des-varietes-candidates-a-une-utilisation-en-agriculture-biologique-2004-2008" TargetMode="External"/><Relationship Id="rId497" Type="http://schemas.openxmlformats.org/officeDocument/2006/relationships/hyperlink" Target="https://www.cra.wallonie.be/en/evaluation-of-pesticide-coating-efficiency-on-cereal-seeds-by-combining-nir-hyperspectral-imaging-and-chemometrics-2016" TargetMode="External"/><Relationship Id="rId357" Type="http://schemas.openxmlformats.org/officeDocument/2006/relationships/hyperlink" Target="https://www.cra.wallonie.be/fr/belgian-crop-growth-monitoring-system" TargetMode="External"/><Relationship Id="rId1194" Type="http://schemas.openxmlformats.org/officeDocument/2006/relationships/hyperlink" Target="mailto:o.minet@cra.wallonie.be" TargetMode="External"/><Relationship Id="rId217" Type="http://schemas.openxmlformats.org/officeDocument/2006/relationships/hyperlink" Target="https://www.cra.wallonie.be/fr/natural-extracts-and-26-dichloroisonicotinic-acid-induce-resistance-against-scab-in-apple-seedlings-2007" TargetMode="External"/><Relationship Id="rId564" Type="http://schemas.openxmlformats.org/officeDocument/2006/relationships/hyperlink" Target="https://www.cra.wallonie.be/en/les-methodes-chimiometriques-locales-une-solution-pour-les-big-data-nir-2019" TargetMode="External"/><Relationship Id="rId771" Type="http://schemas.openxmlformats.org/officeDocument/2006/relationships/hyperlink" Target="mailto:b.godden@cra.wallonie.be" TargetMode="External"/><Relationship Id="rId869" Type="http://schemas.openxmlformats.org/officeDocument/2006/relationships/hyperlink" Target="mailto:b.beaumont@issep.be" TargetMode="External"/><Relationship Id="rId424" Type="http://schemas.openxmlformats.org/officeDocument/2006/relationships/hyperlink" Target="https://www.cra.wallonie.be/fr/recherche-de-methodes-alternatives-de-protection-vis-a-vis-des-gloesporioses-en-productions-fruitieres-biologiques-suivi-de-limpact-dune-formulation-a-base-dargiles-calcinees-et-dun-activateur-de-depenses-naturelle-sur-les-gloeosporioses-2015" TargetMode="External"/><Relationship Id="rId631" Type="http://schemas.openxmlformats.org/officeDocument/2006/relationships/hyperlink" Target="mailto:jamar@cra.wallonie.be" TargetMode="External"/><Relationship Id="rId729" Type="http://schemas.openxmlformats.org/officeDocument/2006/relationships/hyperlink" Target="mailto:l.boulet@cra.wallonie.be" TargetMode="External"/><Relationship Id="rId1054" Type="http://schemas.openxmlformats.org/officeDocument/2006/relationships/hyperlink" Target="http://www.smartbiocontrol.eu/fr/projet-bioscreen/" TargetMode="External"/><Relationship Id="rId1261" Type="http://schemas.openxmlformats.org/officeDocument/2006/relationships/hyperlink" Target="https://www.parlement-wallonie.be/pwpages?p=interp-questions-voir&amp;type=28&amp;iddoc=41713" TargetMode="External"/><Relationship Id="rId936" Type="http://schemas.openxmlformats.org/officeDocument/2006/relationships/hyperlink" Target="mailto:m.lateur@cra.wallonie.be" TargetMode="External"/><Relationship Id="rId1121" Type="http://schemas.openxmlformats.org/officeDocument/2006/relationships/hyperlink" Target="mailto:a.pissard@cra.wallonie.be" TargetMode="External"/><Relationship Id="rId1219" Type="http://schemas.openxmlformats.org/officeDocument/2006/relationships/hyperlink" Target="https://www.soilcare-project.eu/" TargetMode="External"/><Relationship Id="rId65" Type="http://schemas.openxmlformats.org/officeDocument/2006/relationships/hyperlink" Target="https://www.cra.wallonie.be/fr/civ" TargetMode="External"/><Relationship Id="rId281" Type="http://schemas.openxmlformats.org/officeDocument/2006/relationships/hyperlink" Target="https://www.cra.wallonie.be/fr/la-graisse-commune-du-haricot-une-maladie-bacterienne-reglementee-a-surveiller-en-belgique-2019" TargetMode="External"/><Relationship Id="rId141" Type="http://schemas.openxmlformats.org/officeDocument/2006/relationships/hyperlink" Target="https://www.cra.wallonie.be/fr/adapting-apple-ideotypes-to-low-input-fruit-production-agro-ecosystems-2014" TargetMode="External"/><Relationship Id="rId379" Type="http://schemas.openxmlformats.org/officeDocument/2006/relationships/hyperlink" Target="http://dx.doi.org/10.22161/ijeab/3.4.31" TargetMode="External"/><Relationship Id="rId586" Type="http://schemas.openxmlformats.org/officeDocument/2006/relationships/hyperlink" Target="https://doi.org/10.1016/j.jcs.2018.10.001" TargetMode="External"/><Relationship Id="rId793" Type="http://schemas.openxmlformats.org/officeDocument/2006/relationships/hyperlink" Target="https://www.issep.be/propulppp/" TargetMode="External"/><Relationship Id="rId7" Type="http://schemas.openxmlformats.org/officeDocument/2006/relationships/hyperlink" Target="https://www.cra.wallonie.be/fr/agromet" TargetMode="External"/><Relationship Id="rId239" Type="http://schemas.openxmlformats.org/officeDocument/2006/relationships/hyperlink" Target="https://www.cra.wallonie.be/fr/developpement-dune-protection-phytosanitaire-optimale-en-verger-de-pommiers-conduits-selon-le-mode-de-production-biologique-2005" TargetMode="External"/><Relationship Id="rId446" Type="http://schemas.openxmlformats.org/officeDocument/2006/relationships/hyperlink" Target="https://www.cra.wallonie.be/fr/the-principle-of-environmental-integration-under-scrutiny-2015" TargetMode="External"/><Relationship Id="rId653" Type="http://schemas.openxmlformats.org/officeDocument/2006/relationships/hyperlink" Target="mailto:f.vanwindekens@cra.wallonie.be" TargetMode="External"/><Relationship Id="rId1076" Type="http://schemas.openxmlformats.org/officeDocument/2006/relationships/hyperlink" Target="http://www.collegedesproducteurs.be/site/" TargetMode="External"/><Relationship Id="rId1283" Type="http://schemas.openxmlformats.org/officeDocument/2006/relationships/hyperlink" Target="mailto:rb.cepicop@centrespilotes.be" TargetMode="External"/><Relationship Id="rId306" Type="http://schemas.openxmlformats.org/officeDocument/2006/relationships/hyperlink" Target="https://www.cra.wallonie.be/fr/targeted-control-of-the-saddle-gall-midge-haplodiplosis-marginata-von-roser-diptera-cecidomyiidae-and-the-benefits-of-good-control-of-this-pest-to-winter-wheat-yield-2016" TargetMode="External"/><Relationship Id="rId860" Type="http://schemas.openxmlformats.org/officeDocument/2006/relationships/hyperlink" Target="https://www.issep.be/wp-content/uploads/Projet-EBLSE.pdf" TargetMode="External"/><Relationship Id="rId958" Type="http://schemas.openxmlformats.org/officeDocument/2006/relationships/hyperlink" Target="http://fiwap.be/wp-content/uploads/2018/12/1811Milvar.pdf" TargetMode="External"/><Relationship Id="rId1143" Type="http://schemas.openxmlformats.org/officeDocument/2006/relationships/hyperlink" Target="https://filagri.be/wp-content/uploads/sites/2/2019/10/CdP_Plan-de-developpement_2018_cereales_alimentaires_juillet2019.pdf" TargetMode="External"/><Relationship Id="rId87" Type="http://schemas.openxmlformats.org/officeDocument/2006/relationships/hyperlink" Target="mailto:d.stilmant@cra.wallonie.be" TargetMode="External"/><Relationship Id="rId513" Type="http://schemas.openxmlformats.org/officeDocument/2006/relationships/hyperlink" Target="https://www.cra.wallonie.be/en/quantification-of-protein-in-wheat-using-near-infrared-hyperspectral-imaging-performance-comparison-with-conventional-near-infrared-spectroscopy-2018" TargetMode="External"/><Relationship Id="rId720" Type="http://schemas.openxmlformats.org/officeDocument/2006/relationships/hyperlink" Target="https://www.cra.wallonie.be/fr/defense-de-these-de-madame-feriel-ben-abdallah?archive=true" TargetMode="External"/><Relationship Id="rId818" Type="http://schemas.openxmlformats.org/officeDocument/2006/relationships/hyperlink" Target="mailto:b.delavaquerie@issep.be" TargetMode="External"/><Relationship Id="rId1003" Type="http://schemas.openxmlformats.org/officeDocument/2006/relationships/hyperlink" Target="https://www.csl.uliege.be/cms/c_10370033/en/csl-tera4all" TargetMode="External"/><Relationship Id="rId1210" Type="http://schemas.openxmlformats.org/officeDocument/2006/relationships/hyperlink" Target="https://www.pwrp.be/avertissement" TargetMode="External"/><Relationship Id="rId1308" Type="http://schemas.openxmlformats.org/officeDocument/2006/relationships/hyperlink" Target="https://www.gembloux.uliege.be/cms/c_5038552/fr/gembloux-wasabi" TargetMode="External"/><Relationship Id="rId14" Type="http://schemas.openxmlformats.org/officeDocument/2006/relationships/hyperlink" Target="https://www.cra.wallonie.be/fr/robot-desherbeur" TargetMode="External"/><Relationship Id="rId163" Type="http://schemas.openxmlformats.org/officeDocument/2006/relationships/hyperlink" Target="https://www.cra.wallonie.be/fr/vers-le-verger-faibles-intrants-cr-visites-de-vergers-en-suisses-2012" TargetMode="External"/><Relationship Id="rId370" Type="http://schemas.openxmlformats.org/officeDocument/2006/relationships/hyperlink" Target="https://www.cra.wallonie.be/fr/oak-or-chestnut-tannin-dose-responses-on-silage-ph-proteolysis-and-invitro-digestibility-in-laboratory-scale-silos-2019" TargetMode="External"/><Relationship Id="rId230" Type="http://schemas.openxmlformats.org/officeDocument/2006/relationships/hyperlink" Target="https://www.cra.wallonie.be/fr/application-acide-aminobutyrique-de-de-chelal-alga-sur-plants-de-pommier-de-de-linteraction-entre-le-niveau-de-rstance-partielle-du-cultivar-et-linduction-de-rstance-vis-is-de-la-tavelure-2006" TargetMode="External"/><Relationship Id="rId468" Type="http://schemas.openxmlformats.org/officeDocument/2006/relationships/hyperlink" Target="https://www.cra.wallonie.be/fr/recherche-de-perturbateurs-endocriniens-dans-les-eaux-2018" TargetMode="External"/><Relationship Id="rId675" Type="http://schemas.openxmlformats.org/officeDocument/2006/relationships/hyperlink" Target="https://www.biosurveillance.be/" TargetMode="External"/><Relationship Id="rId882" Type="http://schemas.openxmlformats.org/officeDocument/2006/relationships/hyperlink" Target="https://www.issep.be/wp-content/uploads/Projet-Caribouh.pdf" TargetMode="External"/><Relationship Id="rId1098" Type="http://schemas.openxmlformats.org/officeDocument/2006/relationships/hyperlink" Target="mailto:b.godden@cra.wallonie.be" TargetMode="External"/><Relationship Id="rId328" Type="http://schemas.openxmlformats.org/officeDocument/2006/relationships/hyperlink" Target="https://www.cra.wallonie.be/fr/protection-des-plantes-en-agriculture-biologique-coup-doeil-sur-les-nuisibles-identifies-et-les-methodes-de-lutte-mobilisees-2015" TargetMode="External"/><Relationship Id="rId535" Type="http://schemas.openxmlformats.org/officeDocument/2006/relationships/hyperlink" Target="mailto:g.sinnaeve@cra.wallonie.be" TargetMode="External"/><Relationship Id="rId742" Type="http://schemas.openxmlformats.org/officeDocument/2006/relationships/hyperlink" Target="https://www.cra.wallonie.be/fr/la-recherche-en-agriculture-biologique-au-cra-w" TargetMode="External"/><Relationship Id="rId1165" Type="http://schemas.openxmlformats.org/officeDocument/2006/relationships/hyperlink" Target="https://www.cra.wallonie.be/fr/preservation-de-la-fertilite-des-sols-le-projet-europeen-soilveg" TargetMode="External"/><Relationship Id="rId602" Type="http://schemas.openxmlformats.org/officeDocument/2006/relationships/hyperlink" Target="mailto:m.abras@cra.wallonie.be" TargetMode="External"/><Relationship Id="rId1025" Type="http://schemas.openxmlformats.org/officeDocument/2006/relationships/hyperlink" Target="mailto:alessandra.lagomarsino@crea.gov.it" TargetMode="External"/><Relationship Id="rId1232" Type="http://schemas.openxmlformats.org/officeDocument/2006/relationships/hyperlink" Target="mailto:g.defays@cra.wallonie.be" TargetMode="External"/><Relationship Id="rId907" Type="http://schemas.openxmlformats.org/officeDocument/2006/relationships/hyperlink" Target="mailto:e.bietlot@issep/be" TargetMode="External"/><Relationship Id="rId36" Type="http://schemas.openxmlformats.org/officeDocument/2006/relationships/hyperlink" Target="https://www.cra.wallonie.be/fr/indiceau" TargetMode="External"/><Relationship Id="rId185" Type="http://schemas.openxmlformats.org/officeDocument/2006/relationships/hyperlink" Target="https://www.cra.wallonie.be/fr/comparative-performance-of-recycling-tunnel-and-convention-sprayer-using-standard-and-drift-mitigating-nozzles-in-dwarf-apple-orchards-2010" TargetMode="External"/><Relationship Id="rId392" Type="http://schemas.openxmlformats.org/officeDocument/2006/relationships/hyperlink" Target="https://www.cra.wallonie.be/fr/bandes-fleuries-vivaces-un-outil-pour-ameliorer-le-controle-des-ravageurs-en-vergers-2018" TargetMode="External"/><Relationship Id="rId697" Type="http://schemas.openxmlformats.org/officeDocument/2006/relationships/hyperlink" Target="http://www.fourragesmieux.be/divers_collaboration_glea.html" TargetMode="External"/><Relationship Id="rId252" Type="http://schemas.openxmlformats.org/officeDocument/2006/relationships/hyperlink" Target="https://www.cra.wallonie.be/fr/studying-apple-biodiversity-opportunities-for-conservation-and-sustainable-use-of-genetic-resources-2004" TargetMode="External"/><Relationship Id="rId1187" Type="http://schemas.openxmlformats.org/officeDocument/2006/relationships/hyperlink" Target="mailto:f.ferber@cra.wallonie.be" TargetMode="External"/><Relationship Id="rId112" Type="http://schemas.openxmlformats.org/officeDocument/2006/relationships/hyperlink" Target="https://www.cra.wallonie.be/fr/le-cra-w-se-mobilise-ardemment-contre-le-mildiou-de-la-pomme-de-terre-2018" TargetMode="External"/><Relationship Id="rId557" Type="http://schemas.openxmlformats.org/officeDocument/2006/relationships/hyperlink" Target="https://www.cra.wallonie.be/en/reactivity-of-glucan-and-xylan-in-sorghum-feedstocks-comparing-wild-versus-reduced-lignin-content-lines-and-dilute-versus-deacetylation-followed-by-diluted-acid-pretreatment-2016" TargetMode="External"/><Relationship Id="rId764" Type="http://schemas.openxmlformats.org/officeDocument/2006/relationships/hyperlink" Target="mailto:f.rabier@cra,wallonie.be" TargetMode="External"/><Relationship Id="rId971" Type="http://schemas.openxmlformats.org/officeDocument/2006/relationships/hyperlink" Target="https://www.issep.be/biodien-2/" TargetMode="External"/><Relationship Id="rId417" Type="http://schemas.openxmlformats.org/officeDocument/2006/relationships/hyperlink" Target="https://www.cra.wallonie.be/fr/innovative-design-and-management-to-boost-functional-biodiversity-of-organic-orchards-2016" TargetMode="External"/><Relationship Id="rId624" Type="http://schemas.openxmlformats.org/officeDocument/2006/relationships/hyperlink" Target="mailto:e.froidmont@cra.wallonie.be" TargetMode="External"/><Relationship Id="rId831" Type="http://schemas.openxmlformats.org/officeDocument/2006/relationships/hyperlink" Target="https://ec.europa.eu/eip/agriculture/en/find-connect/projects/susfert-sustainable-multifunctional-fertilisers" TargetMode="External"/><Relationship Id="rId1047" Type="http://schemas.openxmlformats.org/officeDocument/2006/relationships/hyperlink" Target="https://www.cra.wallonie.be/fr/evaluation-des-varietes-en-vue-de-leur-inscription-au-catalogue-belge" TargetMode="External"/><Relationship Id="rId1254" Type="http://schemas.openxmlformats.org/officeDocument/2006/relationships/hyperlink" Target="https://orbi.uliege.be/bitstream/2268/240083/1/D03_final.pdf" TargetMode="External"/><Relationship Id="rId929" Type="http://schemas.openxmlformats.org/officeDocument/2006/relationships/hyperlink" Target="https://www.interreg-fwvl.eu/fr/zero-phfyto-flg" TargetMode="External"/><Relationship Id="rId1114" Type="http://schemas.openxmlformats.org/officeDocument/2006/relationships/hyperlink" Target="mailto:anne.legr&#232;ve@uclouvain.be" TargetMode="External"/><Relationship Id="rId1321" Type="http://schemas.openxmlformats.org/officeDocument/2006/relationships/printerSettings" Target="../printerSettings/printerSettings1.bin"/><Relationship Id="rId58" Type="http://schemas.openxmlformats.org/officeDocument/2006/relationships/hyperlink" Target="https://transae.eu/fr" TargetMode="External"/><Relationship Id="rId274" Type="http://schemas.openxmlformats.org/officeDocument/2006/relationships/hyperlink" Target="https://www.cra.wallonie.be/fr/honey-bee-colony-winter-loss-rates-for-35-countries-participating-in-the-coloss-survey-for-winter-20182019-and-the-effects-of-a-new-queen-on-the-risk-of-colony-winter-loss" TargetMode="External"/><Relationship Id="rId481" Type="http://schemas.openxmlformats.org/officeDocument/2006/relationships/hyperlink" Target="https://www.cra.wallonie.be/fr/subjects-from-the-16th-faowho-jmps-closed-meeting-2017" TargetMode="External"/><Relationship Id="rId134" Type="http://schemas.openxmlformats.org/officeDocument/2006/relationships/hyperlink" Target="https://www.cra.wallonie.be/fr/variation-in-populations-of-phytophthora-infestans-collected-in-walloon-region-belgium-in-2010-2013-2014" TargetMode="External"/><Relationship Id="rId579" Type="http://schemas.openxmlformats.org/officeDocument/2006/relationships/hyperlink" Target="https://www.cra.wallonie.be/en/synchronous-fluorescence-spectroscopy-for-detecting-blood-meal-and-blood-products-2018" TargetMode="External"/><Relationship Id="rId786" Type="http://schemas.openxmlformats.org/officeDocument/2006/relationships/hyperlink" Target="http://www.greenotec.be/pages/etudes/impacts-technico-economiques-du-non-labour-en-wallonie.html" TargetMode="External"/><Relationship Id="rId993" Type="http://schemas.openxmlformats.org/officeDocument/2006/relationships/hyperlink" Target="https://www.cra.wallonie.be/fr/la-recherche-en-agriculture-biologique-au-cra-w" TargetMode="External"/><Relationship Id="rId341" Type="http://schemas.openxmlformats.org/officeDocument/2006/relationships/hyperlink" Target="https://www.cra.wallonie.be/fr/establishing-the-nitrogen-dilution-curve-for-potato-cultivar-bintje-in-belgium-2016" TargetMode="External"/><Relationship Id="rId439" Type="http://schemas.openxmlformats.org/officeDocument/2006/relationships/hyperlink" Target="https://www.cra.wallonie.be/fr/quantification-of-four-isoflavones-in-forages-with-uplc-msms-using-the-box-behnken-experimental-design-to-optimize-sample-preparation-2016" TargetMode="External"/><Relationship Id="rId646" Type="http://schemas.openxmlformats.org/officeDocument/2006/relationships/hyperlink" Target="mailto:a.pissard@cra.wallonie.be" TargetMode="External"/><Relationship Id="rId1069" Type="http://schemas.openxmlformats.org/officeDocument/2006/relationships/hyperlink" Target="mailto:marie@adalia.be" TargetMode="External"/><Relationship Id="rId1276" Type="http://schemas.openxmlformats.org/officeDocument/2006/relationships/hyperlink" Target="https://cordis.europa.eu/project/id/773921/fr" TargetMode="External"/><Relationship Id="rId201" Type="http://schemas.openxmlformats.org/officeDocument/2006/relationships/hyperlink" Target="https://www.cra.wallonie.be/fr/comparison-of-different-techniques-for-inoculation-of-candidatus-phytoplasma-mali-on-apple-and-periwinkle-in-biological-indexing-procedure-2007" TargetMode="External"/><Relationship Id="rId506" Type="http://schemas.openxmlformats.org/officeDocument/2006/relationships/hyperlink" Target="https://www.cra.wallonie.be/en/varietes-de-cereales-en-agriculture-biologique-2018" TargetMode="External"/><Relationship Id="rId853" Type="http://schemas.openxmlformats.org/officeDocument/2006/relationships/hyperlink" Target="mailto:b.bergmans@issep.be" TargetMode="External"/><Relationship Id="rId1136" Type="http://schemas.openxmlformats.org/officeDocument/2006/relationships/hyperlink" Target="https://filagri.be/wp-content/uploads/sites/2/2019/10/CdP_Plan-de-developpement_2018_cereales_alimentaires_juillet2019.pdf" TargetMode="External"/><Relationship Id="rId713" Type="http://schemas.openxmlformats.org/officeDocument/2006/relationships/hyperlink" Target="mailto:a.wauters@irbab.be" TargetMode="External"/><Relationship Id="rId920" Type="http://schemas.openxmlformats.org/officeDocument/2006/relationships/hyperlink" Target="https://www.interreg-fwvl.eu/fr/biosens" TargetMode="External"/><Relationship Id="rId1203" Type="http://schemas.openxmlformats.org/officeDocument/2006/relationships/hyperlink" Target="https://hal.inrae.fr/hal-02755726/document" TargetMode="External"/><Relationship Id="rId296" Type="http://schemas.openxmlformats.org/officeDocument/2006/relationships/hyperlink" Target="https://www.cra.wallonie.be/fr/liste-de-selectivite-des-pesticides-vis-a-vis-des-insectes-utiles-en-pomme-de-terre-2017" TargetMode="External"/><Relationship Id="rId156" Type="http://schemas.openxmlformats.org/officeDocument/2006/relationships/hyperlink" Target="https://www.cra.wallonie.be/fr/etude-de-la-sensibilite-varietale-de-la-pomme-de-terre-au-mildiou-du-feuillage-phytophthora-infestans-en-haute-belgique-en-2012-2012" TargetMode="External"/><Relationship Id="rId363" Type="http://schemas.openxmlformats.org/officeDocument/2006/relationships/hyperlink" Target="https://www.cra.wallonie.be/fr/microbial-communities-are-influenced-by-different-soil-management-practices-such-as-minimum-tillage-and-plowing-in-historical-field-trials-2020" TargetMode="External"/><Relationship Id="rId570" Type="http://schemas.openxmlformats.org/officeDocument/2006/relationships/hyperlink" Target="https://www.cra.wallonie.be/en/linnovation-technologique-au-service-de-la-qualite-et-de-lauthentification-des-productions-agricoles-et-alimentaires-2018" TargetMode="External"/><Relationship Id="rId223" Type="http://schemas.openxmlformats.org/officeDocument/2006/relationships/hyperlink" Target="https://www.cra.wallonie.be/fr/strategie-nationale-de-gestion-durable-des-collections-de-ressources-genetiques-du-pommier-cultive-malus-domestica-2006" TargetMode="External"/><Relationship Id="rId430" Type="http://schemas.openxmlformats.org/officeDocument/2006/relationships/hyperlink" Target="https://www.cra.wallonie.be/fr/en-agriculture-biologique-les-associations-cereales-proteagineux-de-printemps-passees-au-crible-2016" TargetMode="External"/><Relationship Id="rId668" Type="http://schemas.openxmlformats.org/officeDocument/2006/relationships/hyperlink" Target="https://www.livre-blanc-cereales.be/wp-content/uploads/2020/09/9-LBsept20-Vari%C3%A9t%C3%A9s-froment-AB-Vari%C3%A9t%C3%A9s-%C3%A9peautre-et-triticale.pdf" TargetMode="External"/><Relationship Id="rId875" Type="http://schemas.openxmlformats.org/officeDocument/2006/relationships/hyperlink" Target="mailto:b.beaumont@issep.be" TargetMode="External"/><Relationship Id="rId1060" Type="http://schemas.openxmlformats.org/officeDocument/2006/relationships/hyperlink" Target="mailto:jerome.bruls@botrange.be" TargetMode="External"/><Relationship Id="rId1298" Type="http://schemas.openxmlformats.org/officeDocument/2006/relationships/hyperlink" Target="mailto:servicepoint@eip-agri.eu" TargetMode="External"/><Relationship Id="rId528" Type="http://schemas.openxmlformats.org/officeDocument/2006/relationships/hyperlink" Target="https://www.cra.wallonie.be/en/improved-sugar-yields-from-biomass-sorghum-feedstocks-comparing-low-lignin-mutants-and-pretreatment-chemistries-2016" TargetMode="External"/><Relationship Id="rId735" Type="http://schemas.openxmlformats.org/officeDocument/2006/relationships/hyperlink" Target="mailto:g.jacquemin@cra.wallonie.be" TargetMode="External"/><Relationship Id="rId942" Type="http://schemas.openxmlformats.org/officeDocument/2006/relationships/hyperlink" Target="mailto:anne.legr&#232;ve@uclouvain.be" TargetMode="External"/><Relationship Id="rId1158" Type="http://schemas.openxmlformats.org/officeDocument/2006/relationships/hyperlink" Target="mailto:nelagrebi@uliege.be" TargetMode="External"/><Relationship Id="rId1018" Type="http://schemas.openxmlformats.org/officeDocument/2006/relationships/hyperlink" Target="http://www.smartbiocontrol.eu/fr/projet-bioprotect/" TargetMode="External"/><Relationship Id="rId1225" Type="http://schemas.openxmlformats.org/officeDocument/2006/relationships/hyperlink" Target="mailto:m.baes@cra.wallonie.be" TargetMode="External"/><Relationship Id="rId71" Type="http://schemas.openxmlformats.org/officeDocument/2006/relationships/hyperlink" Target="https://www.cra.wallonie.be/fr/ecotoxforipm" TargetMode="External"/><Relationship Id="rId802" Type="http://schemas.openxmlformats.org/officeDocument/2006/relationships/hyperlink" Target="mailto:el.bouhoulle@issep.be" TargetMode="External"/><Relationship Id="rId29" Type="http://schemas.openxmlformats.org/officeDocument/2006/relationships/hyperlink" Target="https://www.cra.wallonie.be/fr/pdt-robustes-bio" TargetMode="External"/><Relationship Id="rId178" Type="http://schemas.openxmlformats.org/officeDocument/2006/relationships/hyperlink" Target="https://www.cra.wallonie.be/fr/nouveau-plaisir-recherche-de-diversite-parmi-les-pommiers-aneuploides-2010" TargetMode="External"/><Relationship Id="rId385" Type="http://schemas.openxmlformats.org/officeDocument/2006/relationships/hyperlink" Target="mailto:b.durenne@cra.wallonie.be" TargetMode="External"/><Relationship Id="rId592" Type="http://schemas.openxmlformats.org/officeDocument/2006/relationships/hyperlink" Target="mailto:a.chandelier@cra.wallonie.be" TargetMode="External"/><Relationship Id="rId245" Type="http://schemas.openxmlformats.org/officeDocument/2006/relationships/hyperlink" Target="https://www.cra.wallonie.be/fr/la-certification-de-lidentite-des-varietes-de-fruits-a-pepins-commercialisees-en-belgique-2004" TargetMode="External"/><Relationship Id="rId452" Type="http://schemas.openxmlformats.org/officeDocument/2006/relationships/hyperlink" Target="https://doi.org/10.1186/s12936-020-03194-9" TargetMode="External"/><Relationship Id="rId897" Type="http://schemas.openxmlformats.org/officeDocument/2006/relationships/hyperlink" Target="mailto:l.haouche@issep.be" TargetMode="External"/><Relationship Id="rId1082" Type="http://schemas.openxmlformats.org/officeDocument/2006/relationships/hyperlink" Target="https://www.cari.be/" TargetMode="External"/><Relationship Id="rId105" Type="http://schemas.openxmlformats.org/officeDocument/2006/relationships/hyperlink" Target="https://www.cra.wallonie.be/fr/evaluation-de-la-valeur-culturale-et-dutilisation-des-meilleures-varietes-de-pommes-de-terre-en-termes-de-resistance-au-mildiou-du-feuillage-2019" TargetMode="External"/><Relationship Id="rId312" Type="http://schemas.openxmlformats.org/officeDocument/2006/relationships/hyperlink" Target="https://www.cra.wallonie.be/fr/protection-integree-des-semis-et-des-jeunes-emblavures-2016" TargetMode="External"/><Relationship Id="rId757" Type="http://schemas.openxmlformats.org/officeDocument/2006/relationships/hyperlink" Target="mailto:a.faux@cra.wallonie.be" TargetMode="External"/><Relationship Id="rId964" Type="http://schemas.openxmlformats.org/officeDocument/2006/relationships/hyperlink" Target="mailto:j.goffart@cra.wallonie.be" TargetMode="External"/><Relationship Id="rId93" Type="http://schemas.openxmlformats.org/officeDocument/2006/relationships/hyperlink" Target="mailto:f.debode@cra.wallonie.be" TargetMode="External"/><Relationship Id="rId617" Type="http://schemas.openxmlformats.org/officeDocument/2006/relationships/hyperlink" Target="mailto:b.durenne@cra.wallonie.be" TargetMode="External"/><Relationship Id="rId824" Type="http://schemas.openxmlformats.org/officeDocument/2006/relationships/hyperlink" Target="mailto:b.beaumont@issep.be" TargetMode="External"/><Relationship Id="rId1247" Type="http://schemas.openxmlformats.org/officeDocument/2006/relationships/hyperlink" Target="https://centredemichamps.be/wp-content/uploads/2019/03/resume-projet-pommiers-sauvages-2012-2015.pdf" TargetMode="External"/><Relationship Id="rId1107" Type="http://schemas.openxmlformats.org/officeDocument/2006/relationships/hyperlink" Target="mailto:b.hardy@cra.wallonie.be" TargetMode="External"/><Relationship Id="rId1314" Type="http://schemas.openxmlformats.org/officeDocument/2006/relationships/hyperlink" Target="mailto:f.rabier@cra,wallonie.be" TargetMode="External"/><Relationship Id="rId20" Type="http://schemas.openxmlformats.org/officeDocument/2006/relationships/hyperlink" Target="mailto:v.baeten@cra.wallonie.be" TargetMode="External"/><Relationship Id="rId267" Type="http://schemas.openxmlformats.org/officeDocument/2006/relationships/hyperlink" Target="https://www.cra.wallonie.be/fr/rgf-apple-varieties-distributed-by-the-gembloux-phytopathological-station-1996" TargetMode="External"/><Relationship Id="rId474" Type="http://schemas.openxmlformats.org/officeDocument/2006/relationships/hyperlink" Target="https://www.cra.wallonie.be/fr/screening-of-endocrine-disruptors-in-walloon-waters-2017" TargetMode="External"/><Relationship Id="rId127" Type="http://schemas.openxmlformats.org/officeDocument/2006/relationships/hyperlink" Target="https://www.cra.wallonie.be/fr/les-capteurs-de-spores-pour-une-lutte-contre-le-mildiou-encore-plus-raisonnee-en-culture-de-la-pomme-de-terre-2015" TargetMode="External"/><Relationship Id="rId681" Type="http://schemas.openxmlformats.org/officeDocument/2006/relationships/hyperlink" Target="mailto:f.hawotte@cra.wallonie.be" TargetMode="External"/><Relationship Id="rId779" Type="http://schemas.openxmlformats.org/officeDocument/2006/relationships/hyperlink" Target="mailto:m.lateur@cra.wallonie.be" TargetMode="External"/><Relationship Id="rId986" Type="http://schemas.openxmlformats.org/officeDocument/2006/relationships/hyperlink" Target="https://www.sciencedirect.com/science/article/abs/pii/S0960852414015478" TargetMode="External"/><Relationship Id="rId334" Type="http://schemas.openxmlformats.org/officeDocument/2006/relationships/hyperlink" Target="https://www.cra.wallonie.be/fr/actualites-en-ravageurs-varietes-resistantes-a-la-cecidomyie-orange-du-ble-interet-agronomique-et-methode-de-caracterisation-2015" TargetMode="External"/><Relationship Id="rId541" Type="http://schemas.openxmlformats.org/officeDocument/2006/relationships/hyperlink" Target="https://www.cra.wallonie.be/en/lignin-in-plant-biomasses-comparative-metrological-assessment-of-the-detergent-fiber-and-the-insoluble-dietary-fiber-methods-2015" TargetMode="External"/><Relationship Id="rId639" Type="http://schemas.openxmlformats.org/officeDocument/2006/relationships/hyperlink" Target="mailto:l.jamar@cra.wallonie.be" TargetMode="External"/><Relationship Id="rId1171" Type="http://schemas.openxmlformats.org/officeDocument/2006/relationships/hyperlink" Target="https://centrespilotes.be/cp/cepicop/about/presentation/" TargetMode="External"/><Relationship Id="rId1269" Type="http://schemas.openxmlformats.org/officeDocument/2006/relationships/hyperlink" Target="https://www.cra.wallonie.be/fr/detection-des-pesticides-contrefaits" TargetMode="External"/><Relationship Id="rId401" Type="http://schemas.openxmlformats.org/officeDocument/2006/relationships/hyperlink" Target="mailto:l.jamar@cra.wallonie.be" TargetMode="External"/><Relationship Id="rId846" Type="http://schemas.openxmlformats.org/officeDocument/2006/relationships/hyperlink" Target="https://www.issep.be/wp-content/uploads/Projet-Diapason.pdf" TargetMode="External"/><Relationship Id="rId1031" Type="http://schemas.openxmlformats.org/officeDocument/2006/relationships/hyperlink" Target="mailto:l.gossiaux@valbiom.be" TargetMode="External"/><Relationship Id="rId1129" Type="http://schemas.openxmlformats.org/officeDocument/2006/relationships/hyperlink" Target="https://www.wagralim.be/nos-projets-innovation/startech/" TargetMode="External"/><Relationship Id="rId706" Type="http://schemas.openxmlformats.org/officeDocument/2006/relationships/hyperlink" Target="http://www.fourragesmieux.be/Documents_telechargeables/Medicago_sativa_fiche.pdf" TargetMode="External"/><Relationship Id="rId913" Type="http://schemas.openxmlformats.org/officeDocument/2006/relationships/hyperlink" Target="https://www.interreg-fwvl.eu/fr/ardenne-cyclo" TargetMode="External"/><Relationship Id="rId42" Type="http://schemas.openxmlformats.org/officeDocument/2006/relationships/hyperlink" Target="mailto:l.jamar@cra.wallonie.be" TargetMode="External"/><Relationship Id="rId191" Type="http://schemas.openxmlformats.org/officeDocument/2006/relationships/hyperlink" Target="https://www.cra.wallonie.be/fr/service-davertissement-mildiou-du-cra-w-bilan-de-la-saison-2008-2008" TargetMode="External"/><Relationship Id="rId289" Type="http://schemas.openxmlformats.org/officeDocument/2006/relationships/hyperlink" Target="https://www.cra.wallonie.be/fr/first-report-of-sirococcus-tsugae-causing-shoot-blight-on-cedrus-atlantica-in-belgium-2018" TargetMode="External"/><Relationship Id="rId496" Type="http://schemas.openxmlformats.org/officeDocument/2006/relationships/hyperlink" Target="https://www.cra.wallonie.be/en/interceptor-long-lasting-insecticidal-net-phase-iii-evaluation-over-three-years-of-household-use-and-calibration-with-phase-ii-experimental-hut-outcomes-2016" TargetMode="External"/><Relationship Id="rId149" Type="http://schemas.openxmlformats.org/officeDocument/2006/relationships/hyperlink" Target="https://www.cra.wallonie.be/fr/detection-and-identification-of-chrysanthemum-tospoviruses-2013" TargetMode="External"/><Relationship Id="rId356" Type="http://schemas.openxmlformats.org/officeDocument/2006/relationships/hyperlink" Target="https://www.cra.wallonie.be/fr/the-ipot-project-improved-potato-monitoring-in-belgium-using-remote-sensing-and-crop-growth-modelling-2015" TargetMode="External"/><Relationship Id="rId563" Type="http://schemas.openxmlformats.org/officeDocument/2006/relationships/hyperlink" Target="https://doi.org/10.1038/s41598-019-51668-x" TargetMode="External"/><Relationship Id="rId770" Type="http://schemas.openxmlformats.org/officeDocument/2006/relationships/hyperlink" Target="https://www.cra.wallonie.be/fr/la-recherche-en-agriculture-biologique-au-cra-w" TargetMode="External"/><Relationship Id="rId1193" Type="http://schemas.openxmlformats.org/officeDocument/2006/relationships/hyperlink" Target="https://www.frs-fnrs.be/docs/Inst_soeurs_Resultats_Appels_2014.pdf" TargetMode="External"/><Relationship Id="rId216" Type="http://schemas.openxmlformats.org/officeDocument/2006/relationships/hyperlink" Target="https://www.cra.wallonie.be/fr/evaluation-and-use-of-pear-genetic-resources-in-an-interregional-cooperative-breeding-programme-focused-on-disease-resistance-fruit-quality-2007" TargetMode="External"/><Relationship Id="rId423" Type="http://schemas.openxmlformats.org/officeDocument/2006/relationships/hyperlink" Target="https://www.cra.wallonie.be/fr/recherche-de-methodes-alternatives-de-protection-vis-a-vis-des-gloeosporioses-en-productions-fruitieres-biologiques-2015" TargetMode="External"/><Relationship Id="rId868" Type="http://schemas.openxmlformats.org/officeDocument/2006/relationships/hyperlink" Target="https://www.issep.be/wp-content/uploads/Projet-CETEO.pdf" TargetMode="External"/><Relationship Id="rId1053" Type="http://schemas.openxmlformats.org/officeDocument/2006/relationships/hyperlink" Target="mailto:Sylvain.Desprez@materianova.be" TargetMode="External"/><Relationship Id="rId1260" Type="http://schemas.openxmlformats.org/officeDocument/2006/relationships/hyperlink" Target="https://matheo.uliege.be/handle/2268.2/7538" TargetMode="External"/><Relationship Id="rId630" Type="http://schemas.openxmlformats.org/officeDocument/2006/relationships/hyperlink" Target="mailto:d.jamar@cra.wallonie.be" TargetMode="External"/><Relationship Id="rId728" Type="http://schemas.openxmlformats.org/officeDocument/2006/relationships/hyperlink" Target="https://www.cra.wallonie.be/fr/webinaire-emploi-agriculture?archive=true" TargetMode="External"/><Relationship Id="rId935" Type="http://schemas.openxmlformats.org/officeDocument/2006/relationships/hyperlink" Target="https://www.cra.wallonie.be/fr/la-recherche-en-agriculture-biologique-au-cra-w" TargetMode="External"/><Relationship Id="rId64" Type="http://schemas.openxmlformats.org/officeDocument/2006/relationships/hyperlink" Target="mailto:m.duvivier@cra.wallonie.be" TargetMode="External"/><Relationship Id="rId1120" Type="http://schemas.openxmlformats.org/officeDocument/2006/relationships/hyperlink" Target="mailto:b.notredame@cra.wallonie.be" TargetMode="External"/><Relationship Id="rId1218" Type="http://schemas.openxmlformats.org/officeDocument/2006/relationships/hyperlink" Target="https://www.foret-pro-bos.eu/fr/presentation/projet" TargetMode="External"/><Relationship Id="rId280" Type="http://schemas.openxmlformats.org/officeDocument/2006/relationships/hyperlink" Target="https://www.cra.wallonie.be/fr/les-phosphites-phosphonates-effets-antioomycetes-et-antibacteriens-risques-de-phytotoxicite-2019" TargetMode="External"/><Relationship Id="rId75" Type="http://schemas.openxmlformats.org/officeDocument/2006/relationships/hyperlink" Target="https://www.cra.wallonie.be/fr/beesyn" TargetMode="External"/><Relationship Id="rId140" Type="http://schemas.openxmlformats.org/officeDocument/2006/relationships/hyperlink" Target="https://www.cra.wallonie.be/fr/interactions-between-phytophthora-infestans-rxlr-effectors-and-potato-host-proteins-2014" TargetMode="External"/><Relationship Id="rId378" Type="http://schemas.openxmlformats.org/officeDocument/2006/relationships/hyperlink" Target="https://www.cra.wallonie.be/fr/vegetative-propagation-of-argania-spinosa-l-skeels-cuttings-effects-of-nutrient-solution-2018" TargetMode="External"/><Relationship Id="rId585" Type="http://schemas.openxmlformats.org/officeDocument/2006/relationships/hyperlink" Target="https://www.cra.wallonie.be/en/discrimination-between-durum-and-common-wheat-kernels-using-near-infrared-hyperspectral-imaging-2018" TargetMode="External"/><Relationship Id="rId792" Type="http://schemas.openxmlformats.org/officeDocument/2006/relationships/hyperlink" Target="mailto:s.remy@issep.be" TargetMode="External"/><Relationship Id="rId806" Type="http://schemas.openxmlformats.org/officeDocument/2006/relationships/hyperlink" Target="https://www.issep.be/wp-content/uploads/Projet-AIR-ECOLE.pdf" TargetMode="External"/><Relationship Id="rId6" Type="http://schemas.openxmlformats.org/officeDocument/2006/relationships/hyperlink" Target="mailto:d.rosillon@cra.wallonie.be" TargetMode="External"/><Relationship Id="rId238" Type="http://schemas.openxmlformats.org/officeDocument/2006/relationships/hyperlink" Target="https://www.cra.wallonie.be/fr/gestion-de-la-biodiversite-de-varietes-de-poires-patrimoine-historique-culturel-scientifique-et-economique-etat-des-lieux-et-lancement-dun-programme-damelioration-transfrontalier-2005" TargetMode="External"/><Relationship Id="rId445" Type="http://schemas.openxmlformats.org/officeDocument/2006/relationships/hyperlink" Target="https://www.cra.wallonie.be/fr/economic-valuation-of-ecosystem-services-provided-by-grassland-in-wallonia-2015" TargetMode="External"/><Relationship Id="rId652" Type="http://schemas.openxmlformats.org/officeDocument/2006/relationships/hyperlink" Target="mailto:d.stilmant@cra.wallonie.be" TargetMode="External"/><Relationship Id="rId1075" Type="http://schemas.openxmlformats.org/officeDocument/2006/relationships/hyperlink" Target="mailto:marie.legrain@mangerdemain.be" TargetMode="External"/><Relationship Id="rId1282" Type="http://schemas.openxmlformats.org/officeDocument/2006/relationships/hyperlink" Target="mailto:corder@uclouvain.be" TargetMode="External"/><Relationship Id="rId291" Type="http://schemas.openxmlformats.org/officeDocument/2006/relationships/hyperlink" Target="https://www.cra.wallonie.be/fr/lutte-integree-contre-les-ravageurs-2017" TargetMode="External"/><Relationship Id="rId305" Type="http://schemas.openxmlformats.org/officeDocument/2006/relationships/hyperlink" Target="https://www.cra.wallonie.be/fr/toxicity-assessment-on-honey-bee-larvae-of-a-repeated-exposition-of-a-systemic-fungicide-boscalid-2017" TargetMode="External"/><Relationship Id="rId512" Type="http://schemas.openxmlformats.org/officeDocument/2006/relationships/hyperlink" Target="https://doi.org/10.1177/0967033518780506" TargetMode="External"/><Relationship Id="rId957" Type="http://schemas.openxmlformats.org/officeDocument/2006/relationships/hyperlink" Target="http://fiwap.be/wp-content/uploads/2020/05/1712PdtBioEssaiMilvar.pdf" TargetMode="External"/><Relationship Id="rId1142" Type="http://schemas.openxmlformats.org/officeDocument/2006/relationships/hyperlink" Target="https://filagri.be/wp-content/uploads/sites/2/2019/10/CdP_Plan-de-developpement_2018_cereales_alimentaires_juillet2019.pdf" TargetMode="External"/><Relationship Id="rId86" Type="http://schemas.openxmlformats.org/officeDocument/2006/relationships/hyperlink" Target="https://www.diverimpacts.net/" TargetMode="External"/><Relationship Id="rId151" Type="http://schemas.openxmlformats.org/officeDocument/2006/relationships/hyperlink" Target="https://www.cra.wallonie.be/fr/use-of-nir-spectroscopy-to-determine-the-polyphenol-content-in-peel-and-flesh-of-apple-cultivars-2013" TargetMode="External"/><Relationship Id="rId389" Type="http://schemas.openxmlformats.org/officeDocument/2006/relationships/hyperlink" Target="https://www.cra.wallonie.be/fr/implantation-de-cultures-de-legumes-apres-prairie-permanente-risques-environnementaux-et-interets-agronomiques-2018" TargetMode="External"/><Relationship Id="rId596" Type="http://schemas.openxmlformats.org/officeDocument/2006/relationships/hyperlink" Target="https://www.cra.wallonie.be/en/chemospec-u15" TargetMode="External"/><Relationship Id="rId817" Type="http://schemas.openxmlformats.org/officeDocument/2006/relationships/hyperlink" Target="https://www.issep.be/wp-content/uploads/Projet-MESGANTHROP.pdf" TargetMode="External"/><Relationship Id="rId1002" Type="http://schemas.openxmlformats.org/officeDocument/2006/relationships/hyperlink" Target="https://www.cra.wallonie.be/en/cra-w-expertise-promoted-through-the-iaea" TargetMode="External"/><Relationship Id="rId249" Type="http://schemas.openxmlformats.org/officeDocument/2006/relationships/hyperlink" Target="https://www.cra.wallonie.be/fr/screening-method-for-polygenic-scab-resistance-within-an-apple-breeding-programme-relationship-between-early-greenhouse-screening-test-on-young-seedlings-and-their-scab-susceptibility-in-natural-field-conditions-2004" TargetMode="External"/><Relationship Id="rId456" Type="http://schemas.openxmlformats.org/officeDocument/2006/relationships/hyperlink" Target="https://www.cra.wallonie.be/fr/endocrine-disruptors-and-other-pollutants-of-emerging-concern-in-groundwater-results-of-a-regional-scale-survey-in-wallonia-belgium-2019" TargetMode="External"/><Relationship Id="rId663" Type="http://schemas.openxmlformats.org/officeDocument/2006/relationships/hyperlink" Target="https://www.livre-blanc-cereales.be/wp-content/uploads/2020/09/6-LBsept20-Orges-brassicoles.pdf" TargetMode="External"/><Relationship Id="rId870" Type="http://schemas.openxmlformats.org/officeDocument/2006/relationships/hyperlink" Target="https://www.issep.be/wp-content/uploads/Projet-EO4LULUCF.pdf" TargetMode="External"/><Relationship Id="rId1086" Type="http://schemas.openxmlformats.org/officeDocument/2006/relationships/hyperlink" Target="mailto:a.blondel@cra.wallonie.be" TargetMode="External"/><Relationship Id="rId1293" Type="http://schemas.openxmlformats.org/officeDocument/2006/relationships/hyperlink" Target="mailto:roland.cuvelier@celabor.be" TargetMode="External"/><Relationship Id="rId1307" Type="http://schemas.openxmlformats.org/officeDocument/2006/relationships/hyperlink" Target="mailto:a.blondel@cra.wallonie.be" TargetMode="External"/><Relationship Id="rId13" Type="http://schemas.openxmlformats.org/officeDocument/2006/relationships/hyperlink" Target="mailto:p.rondia@cra.wallonie.be" TargetMode="External"/><Relationship Id="rId109" Type="http://schemas.openxmlformats.org/officeDocument/2006/relationships/hyperlink" Target="https://www.cra.wallonie.be/fr/rainfastness-of-lime-sulphur-and-other-inorganic-fungicides-used-for-scab-control-in-apple-and-pear-production-23-28-2018" TargetMode="External"/><Relationship Id="rId316" Type="http://schemas.openxmlformats.org/officeDocument/2006/relationships/hyperlink" Target="https://www.cra.wallonie.be/fr/enquete-sur-la-presence-dagrobacterium-vitis-en-vignoble-2015" TargetMode="External"/><Relationship Id="rId523" Type="http://schemas.openxmlformats.org/officeDocument/2006/relationships/hyperlink" Target="http://dx.doi.org/10.1016/j.anifeedsci.2016.04.008" TargetMode="External"/><Relationship Id="rId968" Type="http://schemas.openxmlformats.org/officeDocument/2006/relationships/hyperlink" Target="https://www.cra.wallonie.be/fr/la-recherche-en-agriculture-biologique-au-cra-w" TargetMode="External"/><Relationship Id="rId1153" Type="http://schemas.openxmlformats.org/officeDocument/2006/relationships/hyperlink" Target="https://www.beewallonie.be/projets-subsidies-par-la-region-wallonne/projets-scientifiques/" TargetMode="External"/><Relationship Id="rId97" Type="http://schemas.openxmlformats.org/officeDocument/2006/relationships/hyperlink" Target="https://www.cra.wallonie.be/fr/development-and-evaluation-of-real-time-pcr-targets-for-the-authentification-of-insect-flours-2019" TargetMode="External"/><Relationship Id="rId730" Type="http://schemas.openxmlformats.org/officeDocument/2006/relationships/hyperlink" Target="https://www.cra.wallonie.be/fr/vers-une-culture-de-pommes-de-terre-biologiques-100-robustes?archive=true" TargetMode="External"/><Relationship Id="rId828" Type="http://schemas.openxmlformats.org/officeDocument/2006/relationships/hyperlink" Target="https://agriculture.wallonie.be/resultat-de-l-appel-recherche-2017" TargetMode="External"/><Relationship Id="rId1013" Type="http://schemas.openxmlformats.org/officeDocument/2006/relationships/hyperlink" Target="mailto:b.godin@cra.wallonie.be" TargetMode="External"/><Relationship Id="rId162" Type="http://schemas.openxmlformats.org/officeDocument/2006/relationships/hyperlink" Target="https://www.cra.wallonie.be/fr/tavelure-mieux-raisonner-sa-protection-2012" TargetMode="External"/><Relationship Id="rId467" Type="http://schemas.openxmlformats.org/officeDocument/2006/relationships/hyperlink" Target="https://www.cra.wallonie.be/fr/subjects-from-the-17th-joint-faowho-closed-joint-meeting-on-pesticide-specifications-2018" TargetMode="External"/><Relationship Id="rId1097" Type="http://schemas.openxmlformats.org/officeDocument/2006/relationships/hyperlink" Target="mailto:b.godden@cra.wallonie.be" TargetMode="External"/><Relationship Id="rId1220" Type="http://schemas.openxmlformats.org/officeDocument/2006/relationships/hyperlink" Target="mailto:rudi.hessel@wur.nl" TargetMode="External"/><Relationship Id="rId1318" Type="http://schemas.openxmlformats.org/officeDocument/2006/relationships/hyperlink" Target="https://www.cra.wallonie.be/fr/valcerwal" TargetMode="External"/><Relationship Id="rId674" Type="http://schemas.openxmlformats.org/officeDocument/2006/relationships/hyperlink" Target="https://www.corder.be/fr/node/108" TargetMode="External"/><Relationship Id="rId881" Type="http://schemas.openxmlformats.org/officeDocument/2006/relationships/hyperlink" Target="mailto:b.beaumont@issep.be" TargetMode="External"/><Relationship Id="rId979" Type="http://schemas.openxmlformats.org/officeDocument/2006/relationships/hyperlink" Target="https://www.researchgate.net/publication/271799290_Multilocal_field_trials_to_test_alternative_products_to_reduce_copper_applications_to_control_potato_late_blight_in_organic_systems" TargetMode="External"/><Relationship Id="rId24" Type="http://schemas.openxmlformats.org/officeDocument/2006/relationships/hyperlink" Target="mailto:q.linbourg@cra.wallonie.be" TargetMode="External"/><Relationship Id="rId327" Type="http://schemas.openxmlformats.org/officeDocument/2006/relationships/hyperlink" Target="https://www.cra.wallonie.be/fr/plate-forme-wal-es-les-services-ecosystemiques-des-prairies-2015" TargetMode="External"/><Relationship Id="rId534" Type="http://schemas.openxmlformats.org/officeDocument/2006/relationships/hyperlink" Target="https://www.cra.wallonie.be/en/cereales-maladies-fongiques-et-indice-de-hagberg-2016" TargetMode="External"/><Relationship Id="rId741" Type="http://schemas.openxmlformats.org/officeDocument/2006/relationships/hyperlink" Target="mailto:a.rondia@cra.wallonie.be" TargetMode="External"/><Relationship Id="rId839" Type="http://schemas.openxmlformats.org/officeDocument/2006/relationships/hyperlink" Target="mailto:f.lenartz@issep.be" TargetMode="External"/><Relationship Id="rId1164" Type="http://schemas.openxmlformats.org/officeDocument/2006/relationships/hyperlink" Target="http://eau.wallonie.be/mes/0710.pdf" TargetMode="External"/><Relationship Id="rId173" Type="http://schemas.openxmlformats.org/officeDocument/2006/relationships/hyperlink" Target="https://www.cra.wallonie.be/fr/apple-scab-venturia-inaequalis-control-in-organic-production-2011" TargetMode="External"/><Relationship Id="rId380" Type="http://schemas.openxmlformats.org/officeDocument/2006/relationships/hyperlink" Target="https://www.cra.wallonie.be/fr/a-laboratory-high-throughput-glass-chamber-using-dynamic-headspace-td-gcms-method-for-the-analysis-of-whole-brassica-napus-l-plantlet-volatiles-under-cadmium-related-abiotic-stress-2018" TargetMode="External"/><Relationship Id="rId601" Type="http://schemas.openxmlformats.org/officeDocument/2006/relationships/hyperlink" Target="https://www.cra.wallonie.be/en/detection-and-identification-of-transgenic-events-by-next-generation-sequencing-combined-with-enrichment-technologies-2019" TargetMode="External"/><Relationship Id="rId1024" Type="http://schemas.openxmlformats.org/officeDocument/2006/relationships/hyperlink" Target="https://ejpsoil.eu/research-projects/ommit/" TargetMode="External"/><Relationship Id="rId1231" Type="http://schemas.openxmlformats.org/officeDocument/2006/relationships/hyperlink" Target="http://eau.wallonie.be/mes/1755.pdf" TargetMode="External"/><Relationship Id="rId240" Type="http://schemas.openxmlformats.org/officeDocument/2006/relationships/hyperlink" Target="https://www.cra.wallonie.be/fr/exploitation-de-la-resistance-systemique-induite-dans-la-lutte-contre-les-maladies-du-pommier-2005" TargetMode="External"/><Relationship Id="rId478" Type="http://schemas.openxmlformats.org/officeDocument/2006/relationships/hyperlink" Target="https://www.cra.wallonie.be/fr/review-of-interceptor-g2-ln-dawaplus-30-ln-dawaplus-40-ln-sumilarv-2-mr-chlorfenapyr-240-sc-2017" TargetMode="External"/><Relationship Id="rId685" Type="http://schemas.openxmlformats.org/officeDocument/2006/relationships/hyperlink" Target="mailto:b.minnekeer@cra.wallonie.be" TargetMode="External"/><Relationship Id="rId892" Type="http://schemas.openxmlformats.org/officeDocument/2006/relationships/hyperlink" Target="https://www.issep.be/wp-content/uploads/Fiche-projet-Plastisol.pdf" TargetMode="External"/><Relationship Id="rId906" Type="http://schemas.openxmlformats.org/officeDocument/2006/relationships/hyperlink" Target="https://www.adalia.be/actualites/articles/enquete-sur-la-gestion-de-la-renouee-du-japon" TargetMode="External"/><Relationship Id="rId35" Type="http://schemas.openxmlformats.org/officeDocument/2006/relationships/hyperlink" Target="mailto:b.durenne@cra.wallonie.be" TargetMode="External"/><Relationship Id="rId100" Type="http://schemas.openxmlformats.org/officeDocument/2006/relationships/hyperlink" Target="https://www.cra.wallonie.be/fr/transcriptomics-as-a-tool-for-identification-of-potato-genotypes-associating-pathogen-resistance-and-high-efficiency-of-nitrogen-utilization-model-solanum-tuberosum-x-phytophthora-infestans-x-nitrogen-2019" TargetMode="External"/><Relationship Id="rId338" Type="http://schemas.openxmlformats.org/officeDocument/2006/relationships/hyperlink" Target="https://www.cra.wallonie.be/fr/il-y-a-un-essai-varietal-a-visiter-pres-de-chez-vous-a-ne-pas-manquer-2015" TargetMode="External"/><Relationship Id="rId545" Type="http://schemas.openxmlformats.org/officeDocument/2006/relationships/hyperlink" Target="https://www.cra.wallonie.be/en/local-anomaly-detection-and-quantitative-analysis-of-contaminants-in-soybean-meal-using-near-infrared-imaging-the-example-of-nonprotein-nitrogen" TargetMode="External"/><Relationship Id="rId752" Type="http://schemas.openxmlformats.org/officeDocument/2006/relationships/hyperlink" Target="mailto:l.jamar@cra.wallonie.be" TargetMode="External"/><Relationship Id="rId1175" Type="http://schemas.openxmlformats.org/officeDocument/2006/relationships/hyperlink" Target="https://researchportal.unamur.be/fr/projects/elicitor-synthetic-biology" TargetMode="External"/><Relationship Id="rId184" Type="http://schemas.openxmlformats.org/officeDocument/2006/relationships/hyperlink" Target="https://www.cra.wallonie.be/fr/reduction-de-linoculum-tavelure-journee-de-demonstration-a-gembloux-2010" TargetMode="External"/><Relationship Id="rId391" Type="http://schemas.openxmlformats.org/officeDocument/2006/relationships/hyperlink" Target="https://www.cra.wallonie.be/fr/la-gestion-patrimoniale-des-forets-anciennes-de-wallonie-2018" TargetMode="External"/><Relationship Id="rId405" Type="http://schemas.openxmlformats.org/officeDocument/2006/relationships/hyperlink" Target="http://dx.doi.org/10.1016/j.jgeb.2017.04.004" TargetMode="External"/><Relationship Id="rId612" Type="http://schemas.openxmlformats.org/officeDocument/2006/relationships/hyperlink" Target="mailto:f.debode@cra.wallonie.be" TargetMode="External"/><Relationship Id="rId1035" Type="http://schemas.openxmlformats.org/officeDocument/2006/relationships/hyperlink" Target="mailto:jeanmarc.cheval@spw.wallonie.be" TargetMode="External"/><Relationship Id="rId1242" Type="http://schemas.openxmlformats.org/officeDocument/2006/relationships/hyperlink" Target="http://www.collegedesproducteurs.be/site/images/Rapports/CDP_fiche-descriptive_actions-rech-et-encadrement.pdf" TargetMode="External"/><Relationship Id="rId251" Type="http://schemas.openxmlformats.org/officeDocument/2006/relationships/hyperlink" Target="https://www.cra.wallonie.be/fr/variability-of-the-pathogenicity-of-venturia-inaequalis-in-europe-2004" TargetMode="External"/><Relationship Id="rId489" Type="http://schemas.openxmlformats.org/officeDocument/2006/relationships/hyperlink" Target="https://www.cra.wallonie.be/en/using-response-surface-methodology-as-a-tool-for-process-optimization-with-the-open-source-software-r-subcritical-water-pretreatment-of-wheat-straw-2016" TargetMode="External"/><Relationship Id="rId696" Type="http://schemas.openxmlformats.org/officeDocument/2006/relationships/hyperlink" Target="http://www.fourragesmieux.be/divers_collaboration_jip.html" TargetMode="External"/><Relationship Id="rId917" Type="http://schemas.openxmlformats.org/officeDocument/2006/relationships/hyperlink" Target="https://www.interreg-fwvl.eu/fr/bluewalks" TargetMode="External"/><Relationship Id="rId1102" Type="http://schemas.openxmlformats.org/officeDocument/2006/relationships/hyperlink" Target="mailto:g.jacquemin@cra.wallonie.be" TargetMode="External"/><Relationship Id="rId46" Type="http://schemas.openxmlformats.org/officeDocument/2006/relationships/hyperlink" Target="mailto:b.watillon@cra.wallonie.be" TargetMode="External"/><Relationship Id="rId349" Type="http://schemas.openxmlformats.org/officeDocument/2006/relationships/hyperlink" Target="https://www.cra.wallonie.be/fr/assemblages-de-varietes-en-orge-dhiver-une-solution-pour-garantir-le-rendement-sans-accroitre-les-couts-2020" TargetMode="External"/><Relationship Id="rId556" Type="http://schemas.openxmlformats.org/officeDocument/2006/relationships/hyperlink" Target="https://www.cra.wallonie.be/en/chemometrics-in-nir-hyperspectral-imaging-theory-and-applications-in-the-agricultural-crops-and-products-sector-1" TargetMode="External"/><Relationship Id="rId763" Type="http://schemas.openxmlformats.org/officeDocument/2006/relationships/hyperlink" Target="https://www.cra.wallonie.be/fr/la-recherche-en-agriculture-biologique-au-cra-w" TargetMode="External"/><Relationship Id="rId1186" Type="http://schemas.openxmlformats.org/officeDocument/2006/relationships/hyperlink" Target="https://www.requasud.be/presentation/" TargetMode="External"/><Relationship Id="rId111" Type="http://schemas.openxmlformats.org/officeDocument/2006/relationships/hyperlink" Target="mailto:a.pissard@cra.wallonie.be" TargetMode="External"/><Relationship Id="rId195" Type="http://schemas.openxmlformats.org/officeDocument/2006/relationships/hyperlink" Target="https://www.cra.wallonie.be/fr/soil-chemical-and-biological-properties-in-conventional-and-organic-orchards-2008" TargetMode="External"/><Relationship Id="rId209" Type="http://schemas.openxmlformats.org/officeDocument/2006/relationships/hyperlink" Target="https://www.cra.wallonie.be/fr/control-of-apple-scab-venturia-inaequalis-with-bicarbonate-salts-under-controlled-environment-2007" TargetMode="External"/><Relationship Id="rId416" Type="http://schemas.openxmlformats.org/officeDocument/2006/relationships/hyperlink" Target="https://www.cra.wallonie.be/fr/diagonal-two-dimensional-electrophoresis-d-2de-a-new-approach-to-study-the-effect-of-osmotic-stress-induced-by-polyethylene-glycol-in-durum-wheat-triticum-durum-desf-2016" TargetMode="External"/><Relationship Id="rId970" Type="http://schemas.openxmlformats.org/officeDocument/2006/relationships/hyperlink" Target="https://www.cra.wallonie.be/fr/la-recherche-en-agriculture-biologique-au-cra-w" TargetMode="External"/><Relationship Id="rId1046" Type="http://schemas.openxmlformats.org/officeDocument/2006/relationships/hyperlink" Target="https://www.pameseb.be/" TargetMode="External"/><Relationship Id="rId1253" Type="http://schemas.openxmlformats.org/officeDocument/2006/relationships/hyperlink" Target="mailto:info@phytofar.be" TargetMode="External"/><Relationship Id="rId623" Type="http://schemas.openxmlformats.org/officeDocument/2006/relationships/hyperlink" Target="mailto:e.froidmont@cra.wallonie.be" TargetMode="External"/><Relationship Id="rId830" Type="http://schemas.openxmlformats.org/officeDocument/2006/relationships/hyperlink" Target="mailto:info@proefstation.be" TargetMode="External"/><Relationship Id="rId928" Type="http://schemas.openxmlformats.org/officeDocument/2006/relationships/hyperlink" Target="https://www.interreg-fwvl.eu/fr/trans-agro-forest" TargetMode="External"/><Relationship Id="rId57" Type="http://schemas.openxmlformats.org/officeDocument/2006/relationships/hyperlink" Target="mailto:v.cesar@cra.wallonie.be" TargetMode="External"/><Relationship Id="rId262" Type="http://schemas.openxmlformats.org/officeDocument/2006/relationships/hyperlink" Target="https://www.cra.wallonie.be/fr/fruit-tree-genetic-resources-and-integrated-fruit-production-2000" TargetMode="External"/><Relationship Id="rId567" Type="http://schemas.openxmlformats.org/officeDocument/2006/relationships/hyperlink" Target="https://www.cra.wallonie.be/en/principe-general-detablissement-dun-modele-nir-2019" TargetMode="External"/><Relationship Id="rId1113" Type="http://schemas.openxmlformats.org/officeDocument/2006/relationships/hyperlink" Target="mailto:anne.legr&#232;ve@uclouvain.be" TargetMode="External"/><Relationship Id="rId1197" Type="http://schemas.openxmlformats.org/officeDocument/2006/relationships/hyperlink" Target="https://filagri.be/wp-content/uploads/sites/2/2019/10/CdP_Plan-de-developpement_2018_cereales_alimentaires_juillet2019.pdf" TargetMode="External"/><Relationship Id="rId1320" Type="http://schemas.openxmlformats.org/officeDocument/2006/relationships/hyperlink" Target="https://www.cra.wallonie.be/fr/sagriwasent2" TargetMode="External"/><Relationship Id="rId122" Type="http://schemas.openxmlformats.org/officeDocument/2006/relationships/hyperlink" Target="https://www.cra.wallonie.be/fr/strategies-visant-a-reduire-lusage-du-cuivre-en-production-biologique-de-pomme-de-terre-2016" TargetMode="External"/><Relationship Id="rId774" Type="http://schemas.openxmlformats.org/officeDocument/2006/relationships/hyperlink" Target="mailto:d.jamar@cra.wallonie.be" TargetMode="External"/><Relationship Id="rId981" Type="http://schemas.openxmlformats.org/officeDocument/2006/relationships/hyperlink" Target="https://www.corder.be/fr/node/187" TargetMode="External"/><Relationship Id="rId1057" Type="http://schemas.openxmlformats.org/officeDocument/2006/relationships/hyperlink" Target="https://www.livre-blanc-cereales.be/wp-content/uploads/2020/09/4-LBsept20-Ravageurs-Quizz-JNO.pdf" TargetMode="External"/><Relationship Id="rId427" Type="http://schemas.openxmlformats.org/officeDocument/2006/relationships/hyperlink" Target="https://www.cra.wallonie.be/fr/developpement-dune-methode-de-modelisation-des-systemes-de-pratiques-et-application-a-la-gestion-des-prairies-en-region-herbagere-belge-2015" TargetMode="External"/><Relationship Id="rId634" Type="http://schemas.openxmlformats.org/officeDocument/2006/relationships/hyperlink" Target="mailto:jamar@cra.wallonie.be" TargetMode="External"/><Relationship Id="rId841" Type="http://schemas.openxmlformats.org/officeDocument/2006/relationships/hyperlink" Target="mailto:f.lenartz@issep.be" TargetMode="External"/><Relationship Id="rId1264" Type="http://schemas.openxmlformats.org/officeDocument/2006/relationships/hyperlink" Target="https://www.ccbt.be/?q=node/474" TargetMode="External"/><Relationship Id="rId273" Type="http://schemas.openxmlformats.org/officeDocument/2006/relationships/hyperlink" Target="https://www.cra.wallonie.be/fr/disease-resistance-in-old-fruit-tree-cultivars-evaluation-and-commercial-value-1987" TargetMode="External"/><Relationship Id="rId480" Type="http://schemas.openxmlformats.org/officeDocument/2006/relationships/hyperlink" Target="https://www.cra.wallonie.be/fr/cipac-method-mt-195-wash-resistance-index-of-lns-2017" TargetMode="External"/><Relationship Id="rId701" Type="http://schemas.openxmlformats.org/officeDocument/2006/relationships/hyperlink" Target="mailto:info@fourragesmieux.be" TargetMode="External"/><Relationship Id="rId939" Type="http://schemas.openxmlformats.org/officeDocument/2006/relationships/hyperlink" Target="https://appi.be/fr" TargetMode="External"/><Relationship Id="rId1124" Type="http://schemas.openxmlformats.org/officeDocument/2006/relationships/hyperlink" Target="mailto:d.stilmant@cra.wallonie.be" TargetMode="External"/><Relationship Id="rId68" Type="http://schemas.openxmlformats.org/officeDocument/2006/relationships/hyperlink" Target="mailto:info@cra.wallonie.be" TargetMode="External"/><Relationship Id="rId133" Type="http://schemas.openxmlformats.org/officeDocument/2006/relationships/hyperlink" Target="https://www.cra.wallonie.be/fr/gene-expression-profiling-by-cdna-aflp-reveals-potential-candidate-genes-for-partial-resistance-of-president-roulin-against-venturia-inaequalis-2014" TargetMode="External"/><Relationship Id="rId340" Type="http://schemas.openxmlformats.org/officeDocument/2006/relationships/hyperlink" Target="https://www.cra.wallonie.be/fr/decide-a-tool-for-assessing-greenhouse-gas-emissions-and-energy-consumption-2015" TargetMode="External"/><Relationship Id="rId578" Type="http://schemas.openxmlformats.org/officeDocument/2006/relationships/hyperlink" Target="https://www.cra.wallonie.be/en/nir-based-technological-innovation-for-assessing-the-quality-and-authentification-of-agricultural-and-food-productions-2018" TargetMode="External"/><Relationship Id="rId785" Type="http://schemas.openxmlformats.org/officeDocument/2006/relationships/hyperlink" Target="mailto:b.godden@cra.wallonie.be" TargetMode="External"/><Relationship Id="rId992" Type="http://schemas.openxmlformats.org/officeDocument/2006/relationships/hyperlink" Target="http://etat.environnement.wallonie.be/files/Studies/CRP_4_Carola_et_al_2012_2014.pdf" TargetMode="External"/><Relationship Id="rId200" Type="http://schemas.openxmlformats.org/officeDocument/2006/relationships/hyperlink" Target="https://www.cra.wallonie.be/fr/effectiveness-of-paraffinic-mineral-oil-insecticides-and-vegetal-oil-to-control-potato-virus-y-pvy-spread-in-potato-seeds-multiplication-fields-2008" TargetMode="External"/><Relationship Id="rId438" Type="http://schemas.openxmlformats.org/officeDocument/2006/relationships/hyperlink" Target="https://www.cra.wallonie.be/fr/development-of-reliable-tools-to-predict-at-the-farm-level-the-quality-of-forages-using-near-infrared-nir-spectroscopy-2019" TargetMode="External"/><Relationship Id="rId645" Type="http://schemas.openxmlformats.org/officeDocument/2006/relationships/hyperlink" Target="mailto:o.pigeon@cra.wallonie.be" TargetMode="External"/><Relationship Id="rId852" Type="http://schemas.openxmlformats.org/officeDocument/2006/relationships/hyperlink" Target="https://www.issep.be/wp-content/uploads/Projet-SMARTINAIR.pdf" TargetMode="External"/><Relationship Id="rId1068" Type="http://schemas.openxmlformats.org/officeDocument/2006/relationships/hyperlink" Target="https://www.adalia.be/" TargetMode="External"/><Relationship Id="rId1275" Type="http://schemas.openxmlformats.org/officeDocument/2006/relationships/hyperlink" Target="https://www.corder.be/fr/le-comite-regional-phyto-en-quelques-mots" TargetMode="External"/><Relationship Id="rId284" Type="http://schemas.openxmlformats.org/officeDocument/2006/relationships/hyperlink" Target="https://www.cra.wallonie.be/fr/laliette-wg-et-le-controle-de-la-mortalite-des-bourgeons-floraux-de-poirier-un-effet-antibacterien-direct-2018" TargetMode="External"/><Relationship Id="rId491" Type="http://schemas.openxmlformats.org/officeDocument/2006/relationships/hyperlink" Target="https://www.cra.wallonie.be/en/evaluation-of-analysis-and-physico-chemical-aspects-of-the-pesticide-registration-dossier-in-the-european-union-2016" TargetMode="External"/><Relationship Id="rId505" Type="http://schemas.openxmlformats.org/officeDocument/2006/relationships/hyperlink" Target="https://www.cra.wallonie.be/en/soil-control-on-tradeoffs-between-silica-and-cellulose-as-structural-component-in-sugarcane-leaf-saccharum-officinarum-2019" TargetMode="External"/><Relationship Id="rId712" Type="http://schemas.openxmlformats.org/officeDocument/2006/relationships/hyperlink" Target="http://www.fourragesmieux.be/Documents_telechargeables/10_02_04_Wauters_BetteraveFourragere.pdf" TargetMode="External"/><Relationship Id="rId1135" Type="http://schemas.openxmlformats.org/officeDocument/2006/relationships/hyperlink" Target="https://filagri.be/wp-content/uploads/sites/2/2019/10/CdP_Plan-de-developpement_2018_cereales_alimentaires_juillet2019.pdf" TargetMode="External"/><Relationship Id="rId79" Type="http://schemas.openxmlformats.org/officeDocument/2006/relationships/hyperlink" Target="mailto:d.mingeot@cra.wallonie.be" TargetMode="External"/><Relationship Id="rId144" Type="http://schemas.openxmlformats.org/officeDocument/2006/relationships/hyperlink" Target="https://www.cra.wallonie.be/fr/caracterisation-des-souches-de-mildiou-collectees-en-wallonie-en-2013-2013" TargetMode="External"/><Relationship Id="rId589" Type="http://schemas.openxmlformats.org/officeDocument/2006/relationships/hyperlink" Target="https://www.cra.wallonie.be/en/stargate" TargetMode="External"/><Relationship Id="rId796" Type="http://schemas.openxmlformats.org/officeDocument/2006/relationships/hyperlink" Target="mailto:biomonitoring@issep.be" TargetMode="External"/><Relationship Id="rId1202" Type="http://schemas.openxmlformats.org/officeDocument/2006/relationships/hyperlink" Target="mailto:vincent.hallet@ulb.be" TargetMode="External"/><Relationship Id="rId351" Type="http://schemas.openxmlformats.org/officeDocument/2006/relationships/hyperlink" Target="https://www.cra.wallonie.be/fr/des-outils-de-phenotypage-au-service-des-selectionneurs-et-des-agriculteurs-2019" TargetMode="External"/><Relationship Id="rId449" Type="http://schemas.openxmlformats.org/officeDocument/2006/relationships/hyperlink" Target="https://www.cra.wallonie.be/fr/organic-versus-conventional-farming-the-case-of-wheat-production-in-wallonia-belgium-2015" TargetMode="External"/><Relationship Id="rId656" Type="http://schemas.openxmlformats.org/officeDocument/2006/relationships/hyperlink" Target="http://fiwap.be/documentation/projet-alkalpo/" TargetMode="External"/><Relationship Id="rId863" Type="http://schemas.openxmlformats.org/officeDocument/2006/relationships/hyperlink" Target="mailto:d.leroy@issep.be" TargetMode="External"/><Relationship Id="rId1079" Type="http://schemas.openxmlformats.org/officeDocument/2006/relationships/hyperlink" Target="http://www.asblgawi.com/fint.html" TargetMode="External"/><Relationship Id="rId1286" Type="http://schemas.openxmlformats.org/officeDocument/2006/relationships/hyperlink" Target="mailto:mc.carion@ftpn.be" TargetMode="External"/><Relationship Id="rId211" Type="http://schemas.openxmlformats.org/officeDocument/2006/relationships/hyperlink" Target="mailto:jamar@cra.wallonie.be" TargetMode="External"/><Relationship Id="rId295" Type="http://schemas.openxmlformats.org/officeDocument/2006/relationships/hyperlink" Target="https://www.cra.wallonie.be/fr/protection-integree-des-semis-et-des-jeunes-emblavures-2017" TargetMode="External"/><Relationship Id="rId309" Type="http://schemas.openxmlformats.org/officeDocument/2006/relationships/hyperlink" Target="https://www.cra.wallonie.be/fr/assessment-of-inoculation-methods-for-screening-black-alder-resistance-to-phytophthora-x-alni-2016" TargetMode="External"/><Relationship Id="rId516" Type="http://schemas.openxmlformats.org/officeDocument/2006/relationships/hyperlink" Target="https://www.cra.wallonie.be/en/sous-loeil-du-departement-valorisation-des-productions-cra-w-des-milliers-dechantillons-de-cereales-passes-au-crible-2017" TargetMode="External"/><Relationship Id="rId1146" Type="http://schemas.openxmlformats.org/officeDocument/2006/relationships/hyperlink" Target="https://filagri.be/wp-content/uploads/sites/2/2019/10/CdP_Plan-de-developpement_2018_cereales_alimentaires_juillet2019.pdf" TargetMode="External"/><Relationship Id="rId723" Type="http://schemas.openxmlformats.org/officeDocument/2006/relationships/hyperlink" Target="mailto:g.minne@cra.wallonie.be" TargetMode="External"/><Relationship Id="rId930" Type="http://schemas.openxmlformats.org/officeDocument/2006/relationships/hyperlink" Target="https://www.interreg-fwvl.eu/fr/biocomgest" TargetMode="External"/><Relationship Id="rId1006" Type="http://schemas.openxmlformats.org/officeDocument/2006/relationships/hyperlink" Target="mailto:n.chamberland@cra.wallonie.be" TargetMode="External"/><Relationship Id="rId155" Type="http://schemas.openxmlformats.org/officeDocument/2006/relationships/hyperlink" Target="https://www.cra.wallonie.be/fr/caracterisation-des-souches-de-mildiou-en-wallonie-en-2012-2012" TargetMode="External"/><Relationship Id="rId362" Type="http://schemas.openxmlformats.org/officeDocument/2006/relationships/hyperlink" Target="https://www.cra.wallonie.be/fr/fertilisation-des-cereales-en-agriculture-biologique-2020" TargetMode="External"/><Relationship Id="rId1213" Type="http://schemas.openxmlformats.org/officeDocument/2006/relationships/hyperlink" Target="https://www.gembloux.uliege.be/cms/c_5079794/fr/projet-ail-for-water-quality" TargetMode="External"/><Relationship Id="rId1297" Type="http://schemas.openxmlformats.org/officeDocument/2006/relationships/hyperlink" Target="mailto:Marc.Dufrene@Uliege.be" TargetMode="External"/><Relationship Id="rId222" Type="http://schemas.openxmlformats.org/officeDocument/2006/relationships/hyperlink" Target="https://www.cra.wallonie.be/fr/quel-avenir-pour-des-anciennes-varietes-fruitieres-dans-les-vergers-professionnels-de-demain-2006" TargetMode="External"/><Relationship Id="rId667" Type="http://schemas.openxmlformats.org/officeDocument/2006/relationships/hyperlink" Target="https://www.livre-blanc-cereales.be/wp-content/uploads/2020/09/9-LBsept20-Vari%C3%A9t%C3%A9s-froment-AB-Vari%C3%A9t%C3%A9s-%C3%A9peautre-et-triticale.pdf" TargetMode="External"/><Relationship Id="rId874" Type="http://schemas.openxmlformats.org/officeDocument/2006/relationships/hyperlink" Target="https://www.issep.be/wp-content/uploads/Projet-INTELLO.pdf" TargetMode="External"/><Relationship Id="rId17" Type="http://schemas.openxmlformats.org/officeDocument/2006/relationships/hyperlink" Target="mailto:y.curnel@cra.wallonia.be" TargetMode="External"/><Relationship Id="rId527" Type="http://schemas.openxmlformats.org/officeDocument/2006/relationships/hyperlink" Target="https://www.cra.wallonie.be/en/reactivity-of-glucan-and-xylan-in-corn-stover-effect-of-pelleting-and-deacetylation-on-dilute-acid-pretreatment-2016" TargetMode="External"/><Relationship Id="rId734" Type="http://schemas.openxmlformats.org/officeDocument/2006/relationships/hyperlink" Target="https://www.cra.wallonie.be/fr/le-ble-dur-une-opportunite-credible-dans-la-diversification-de-nos-grandes-cultures?archive=true" TargetMode="External"/><Relationship Id="rId941" Type="http://schemas.openxmlformats.org/officeDocument/2006/relationships/hyperlink" Target="mailto:claude.bragard@uclouvain.be" TargetMode="External"/><Relationship Id="rId1157" Type="http://schemas.openxmlformats.org/officeDocument/2006/relationships/hyperlink" Target="https://butine.info/bee-tox-wax/" TargetMode="External"/><Relationship Id="rId70" Type="http://schemas.openxmlformats.org/officeDocument/2006/relationships/hyperlink" Target="mailto:f.benabdallah@cra.wallonie.be" TargetMode="External"/><Relationship Id="rId166" Type="http://schemas.openxmlformats.org/officeDocument/2006/relationships/hyperlink" Target="https://www.cra.wallonie.be/fr/classical-and-nir-measurements-of-the-quality-and-nutritional-parameters-of-apples-a-methodological-study-of-intra-fruit-variability-2012" TargetMode="External"/><Relationship Id="rId373" Type="http://schemas.openxmlformats.org/officeDocument/2006/relationships/hyperlink" Target="https://www.cra.wallonie.be/fr/long-term-effect-of-charcoal-accumulation-in-hearth-soils-on-tree-growth-and-nutrient-cycling-2019" TargetMode="External"/><Relationship Id="rId580" Type="http://schemas.openxmlformats.org/officeDocument/2006/relationships/hyperlink" Target="https://doi.org/10.1016/j.talanta.2018.06.076" TargetMode="External"/><Relationship Id="rId801" Type="http://schemas.openxmlformats.org/officeDocument/2006/relationships/hyperlink" Target="https://www.issep.be/wp-content/uploads/Projet-WALLPHY.pdf" TargetMode="External"/><Relationship Id="rId1017" Type="http://schemas.openxmlformats.org/officeDocument/2006/relationships/hyperlink" Target="https://www.sillonbelge.be/art/d-20180926-3NRPWK" TargetMode="External"/><Relationship Id="rId1224" Type="http://schemas.openxmlformats.org/officeDocument/2006/relationships/hyperlink" Target="https://www.cra.wallonie.be/fr/laboratoire-controle-qualite-des-biocides" TargetMode="External"/><Relationship Id="rId1" Type="http://schemas.openxmlformats.org/officeDocument/2006/relationships/hyperlink" Target="https://www.cra.wallonie.be/fr/mixenable-1" TargetMode="External"/><Relationship Id="rId233" Type="http://schemas.openxmlformats.org/officeDocument/2006/relationships/hyperlink" Target="https://www.cra.wallonie.be/fr/productions-de-plants-de-pommes-de-terre-lobservation-dune-frequence-dinfection-plus-importante-par-le-virus-y-de-la-pomme-de-terre-pvy-potato-virus-y-en-wallonie-en-2005-nest-elle-pas-le-signe-dune-evolution-des-souches-vers-des-pathotypes-dont-2006" TargetMode="External"/><Relationship Id="rId440" Type="http://schemas.openxmlformats.org/officeDocument/2006/relationships/hyperlink" Target="https://www.cra.wallonie.be/fr/les-legumineuses-une-question-de-bon-sens-2016" TargetMode="External"/><Relationship Id="rId678" Type="http://schemas.openxmlformats.org/officeDocument/2006/relationships/hyperlink" Target="mailto:info@spge.be" TargetMode="External"/><Relationship Id="rId885" Type="http://schemas.openxmlformats.org/officeDocument/2006/relationships/hyperlink" Target="https://www.issep.be/wp-content/uploads/Projet-SANISOL.pdf" TargetMode="External"/><Relationship Id="rId1070" Type="http://schemas.openxmlformats.org/officeDocument/2006/relationships/hyperlink" Target="mailto:pl@fiwap.be" TargetMode="External"/><Relationship Id="rId28" Type="http://schemas.openxmlformats.org/officeDocument/2006/relationships/hyperlink" Target="mailto:m.morelle@cra.wallonie.be" TargetMode="External"/><Relationship Id="rId300" Type="http://schemas.openxmlformats.org/officeDocument/2006/relationships/hyperlink" Target="https://www.cra.wallonie.be/fr/iii-ecologie-de-la-foret-et-de-larbre-coleopteres-papillons-et-compagnie-2017" TargetMode="External"/><Relationship Id="rId538" Type="http://schemas.openxmlformats.org/officeDocument/2006/relationships/hyperlink" Target="https://www.cra.wallonie.be/en/prediction-of-chemical-characteristics-of-fibrous-plant-biomasses-by-their-near-infrared-spectrum-comparing-local-versus-partial-least-square-models-and-cross-validation-versus-independent-validations-2015" TargetMode="External"/><Relationship Id="rId745" Type="http://schemas.openxmlformats.org/officeDocument/2006/relationships/hyperlink" Target="mailto:a.faux@cra.wallonie.be" TargetMode="External"/><Relationship Id="rId952" Type="http://schemas.openxmlformats.org/officeDocument/2006/relationships/hyperlink" Target="mailto:francois.krier@univ-lille.fr" TargetMode="External"/><Relationship Id="rId1168" Type="http://schemas.openxmlformats.org/officeDocument/2006/relationships/hyperlink" Target="https://beeodiversity.com/fr/nos-solutions/beeomonitoring/" TargetMode="External"/><Relationship Id="rId81" Type="http://schemas.openxmlformats.org/officeDocument/2006/relationships/hyperlink" Target="https://www.cra.wallonie.be/fr/tresogest" TargetMode="External"/><Relationship Id="rId177" Type="http://schemas.openxmlformats.org/officeDocument/2006/relationships/hyperlink" Target="https://www.cra.wallonie.be/fr/etude-de-la-sensibilite-varietale-de-la-pomme-de-terre-au-mildiou-du-feuillage-phytophthora-infestans-en-belgique-en-2010-2010" TargetMode="External"/><Relationship Id="rId384" Type="http://schemas.openxmlformats.org/officeDocument/2006/relationships/hyperlink" Target="https://www.cra.wallonie.be/fr/how-cadmium-affects-the-fitness-and-the-glucosinolate-content-of-oilseed-rape-plantlets-2018" TargetMode="External"/><Relationship Id="rId591" Type="http://schemas.openxmlformats.org/officeDocument/2006/relationships/hyperlink" Target="https://www.cra.wallonie.be/fr/pathoflax" TargetMode="External"/><Relationship Id="rId605" Type="http://schemas.openxmlformats.org/officeDocument/2006/relationships/hyperlink" Target="mailto:v.baeten@cra.wallonie.be" TargetMode="External"/><Relationship Id="rId812" Type="http://schemas.openxmlformats.org/officeDocument/2006/relationships/hyperlink" Target="mailto:f.lenartz@issep.be" TargetMode="External"/><Relationship Id="rId1028" Type="http://schemas.openxmlformats.org/officeDocument/2006/relationships/hyperlink" Target="mailto:f.vanwindekens@cra.wallonie.be" TargetMode="External"/><Relationship Id="rId1235" Type="http://schemas.openxmlformats.org/officeDocument/2006/relationships/hyperlink" Target="https://www.ecoconso.be/" TargetMode="External"/><Relationship Id="rId244" Type="http://schemas.openxmlformats.org/officeDocument/2006/relationships/hyperlink" Target="https://www.cra.wallonie.be/fr/the-buprestid-agrilus-sinuatus-ol-confirmed-pest-in-pear-orchards-2004" TargetMode="External"/><Relationship Id="rId689" Type="http://schemas.openxmlformats.org/officeDocument/2006/relationships/hyperlink" Target="mailto:b.minnekeer@cra.wallonie.be" TargetMode="External"/><Relationship Id="rId896" Type="http://schemas.openxmlformats.org/officeDocument/2006/relationships/hyperlink" Target="https://www.issep.be/wp-content/uploads/Projet-Valse.pdf" TargetMode="External"/><Relationship Id="rId1081" Type="http://schemas.openxmlformats.org/officeDocument/2006/relationships/hyperlink" Target="mailto:info@cari.be" TargetMode="External"/><Relationship Id="rId1302" Type="http://schemas.openxmlformats.org/officeDocument/2006/relationships/hyperlink" Target="mailto:corder@uclouvain.be" TargetMode="External"/><Relationship Id="rId39" Type="http://schemas.openxmlformats.org/officeDocument/2006/relationships/hyperlink" Target="mailto:m.abras@cra.wallonie.be" TargetMode="External"/><Relationship Id="rId451" Type="http://schemas.openxmlformats.org/officeDocument/2006/relationships/hyperlink" Target="https://www.cra.wallonie.be/fr/monitoring-the-physical-and-insecticidal-durability-of-the-long-lasting-insecticidal-net-dawaplus-20-in-three-states-in-nigeria-2020" TargetMode="External"/><Relationship Id="rId549" Type="http://schemas.openxmlformats.org/officeDocument/2006/relationships/hyperlink" Target="https://doi.org/10.1016/j.foodcont.2020.107459" TargetMode="External"/><Relationship Id="rId756" Type="http://schemas.openxmlformats.org/officeDocument/2006/relationships/hyperlink" Target="mailto:a.faux@cra.wallonie.be" TargetMode="External"/><Relationship Id="rId1179" Type="http://schemas.openxmlformats.org/officeDocument/2006/relationships/hyperlink" Target="https://researchportal.unamur.be/fr/projects/geological-and-hydrogeological-characterization-of-well-fields-th" TargetMode="External"/><Relationship Id="rId104" Type="http://schemas.openxmlformats.org/officeDocument/2006/relationships/hyperlink" Target="https://www.cra.wallonie.be/fr/virulence-and-fungicide-sensitivity-of-the-most-prevalent-genotypes-collected-in-belgium-in-2017-2018-2019" TargetMode="External"/><Relationship Id="rId188" Type="http://schemas.openxmlformats.org/officeDocument/2006/relationships/hyperlink" Target="https://www.cra.wallonie.be/fr/diversification-varietale-en-pommes-de-terre-en-region-wallonne-synthese-de-2-annees-dexperimentation-a-ath-gembloux-et-libramont-2009" TargetMode="External"/><Relationship Id="rId311" Type="http://schemas.openxmlformats.org/officeDocument/2006/relationships/hyperlink" Target="https://www.cra.wallonie.be/fr/les-legumineuses-fourrageres-une-ressource-de-choix-pour-les-pollinisateurs-2016" TargetMode="External"/><Relationship Id="rId395" Type="http://schemas.openxmlformats.org/officeDocument/2006/relationships/hyperlink" Target="https://www.cra.wallonie.be/fr/phenotyping-of-brassica-napus-l-plantlets-affected-during-in-vitro-growth-by-the-presence-of-epoxiconazole-oral-communication-2017" TargetMode="External"/><Relationship Id="rId409" Type="http://schemas.openxmlformats.org/officeDocument/2006/relationships/hyperlink" Target="https://www.cra.wallonie.be/fr/organic-farmers-reality-to-manage-functional-agrobiodiversity-in-european-organic-apple-orchards-2016" TargetMode="External"/><Relationship Id="rId963" Type="http://schemas.openxmlformats.org/officeDocument/2006/relationships/hyperlink" Target="mailto:bastien@adalia.be" TargetMode="External"/><Relationship Id="rId1039" Type="http://schemas.openxmlformats.org/officeDocument/2006/relationships/hyperlink" Target="mailto:info@jeprotegeleaudewallonie.com" TargetMode="External"/><Relationship Id="rId1246" Type="http://schemas.openxmlformats.org/officeDocument/2006/relationships/hyperlink" Target="mailto:Bernard.Heinesch@uliege.be" TargetMode="External"/><Relationship Id="rId92" Type="http://schemas.openxmlformats.org/officeDocument/2006/relationships/hyperlink" Target="https://doi.org/10.1016/j.foodcont.2020.107135),%20107135" TargetMode="External"/><Relationship Id="rId616" Type="http://schemas.openxmlformats.org/officeDocument/2006/relationships/hyperlink" Target="mailto:b.durenne@cra.wallonie.be" TargetMode="External"/><Relationship Id="rId823" Type="http://schemas.openxmlformats.org/officeDocument/2006/relationships/hyperlink" Target="https://www.issep.be/wp-content/uploads/Projet-PEMSWALL.pdf" TargetMode="External"/><Relationship Id="rId255" Type="http://schemas.openxmlformats.org/officeDocument/2006/relationships/hyperlink" Target="https://www.cra.wallonie.be/fr/an-innovative-multidisciplinary-project-to-breed-high-quality-disease-resistant-apples-2003" TargetMode="External"/><Relationship Id="rId462" Type="http://schemas.openxmlformats.org/officeDocument/2006/relationships/hyperlink" Target="https://doi.org/10.1016/j.chroma.2018.05.056" TargetMode="External"/><Relationship Id="rId1092" Type="http://schemas.openxmlformats.org/officeDocument/2006/relationships/hyperlink" Target="mailto:d.eylenbosch@cra.wallonie.be" TargetMode="External"/><Relationship Id="rId1106" Type="http://schemas.openxmlformats.org/officeDocument/2006/relationships/hyperlink" Target="mailto:b.hardy@cra.wallonie.be" TargetMode="External"/><Relationship Id="rId1313" Type="http://schemas.openxmlformats.org/officeDocument/2006/relationships/hyperlink" Target="mailto:e.beriaux@cra.wallonie.be" TargetMode="External"/><Relationship Id="rId115" Type="http://schemas.openxmlformats.org/officeDocument/2006/relationships/hyperlink" Target="https://www.cra.wallonie.be/fr/nutrition-azotee-de-lepeautre-en-ardenne-et-en-region-limoneuse-2017" TargetMode="External"/><Relationship Id="rId322" Type="http://schemas.openxmlformats.org/officeDocument/2006/relationships/hyperlink" Target="https://www.cra.wallonie.be/fr/toxicity-of-several-fungicides-for-orange-wheat-blossom-midge-sitodiplosis-mosellana-gehin-diptera-cecidomyiidae-2015" TargetMode="External"/><Relationship Id="rId767" Type="http://schemas.openxmlformats.org/officeDocument/2006/relationships/hyperlink" Target="https://www.cra.wallonie.be/fr/la-recherche-en-agriculture-biologique-au-cra-w" TargetMode="External"/><Relationship Id="rId974" Type="http://schemas.openxmlformats.org/officeDocument/2006/relationships/hyperlink" Target="https://www.nweurope.eu/projects/project-search/agriwastevalue/" TargetMode="External"/><Relationship Id="rId199" Type="http://schemas.openxmlformats.org/officeDocument/2006/relationships/hyperlink" Target="https://www.cra.wallonie.be/fr/les-vitrotubercules-minitubercules-et-plantules-font-des-petits-2008" TargetMode="External"/><Relationship Id="rId627" Type="http://schemas.openxmlformats.org/officeDocument/2006/relationships/hyperlink" Target="mailto:l.hautier@cra.wallonie.be" TargetMode="External"/><Relationship Id="rId834" Type="http://schemas.openxmlformats.org/officeDocument/2006/relationships/hyperlink" Target="https://ec.europa.eu/eip/agriculture/en/find-connect/projects/liveseed-boosting-organic-seed-and-plant-breeding" TargetMode="External"/><Relationship Id="rId1257" Type="http://schemas.openxmlformats.org/officeDocument/2006/relationships/hyperlink" Target="https://eo.belspo.be/en/stereo-in-action/projects/riparian-remote-monitoring-river-management-wallonia" TargetMode="External"/><Relationship Id="rId266" Type="http://schemas.openxmlformats.org/officeDocument/2006/relationships/hyperlink" Target="https://www.cra.wallonie.be/fr/fruit-tree-genetic-resources-and-disease-resistance-1998" TargetMode="External"/><Relationship Id="rId473" Type="http://schemas.openxmlformats.org/officeDocument/2006/relationships/hyperlink" Target="https://www.cra.wallonie.be/fr/gisreaux-towards-an-increased-collaboration-between-public-laboratories-in-the-walloon-water-sector-2017" TargetMode="External"/><Relationship Id="rId680" Type="http://schemas.openxmlformats.org/officeDocument/2006/relationships/hyperlink" Target="https://www.cra.wallonie.be/fr/cdpc-cellule-diagnostic-pesticide-captage" TargetMode="External"/><Relationship Id="rId901" Type="http://schemas.openxmlformats.org/officeDocument/2006/relationships/hyperlink" Target="mailto:d.bossiroy@issep.be" TargetMode="External"/><Relationship Id="rId1117" Type="http://schemas.openxmlformats.org/officeDocument/2006/relationships/hyperlink" Target="mailto:Benoit.Mercatoris@uliege.be" TargetMode="External"/><Relationship Id="rId30" Type="http://schemas.openxmlformats.org/officeDocument/2006/relationships/hyperlink" Target="mailto:f.thilmany@cra.wallonia.be" TargetMode="External"/><Relationship Id="rId126" Type="http://schemas.openxmlformats.org/officeDocument/2006/relationships/hyperlink" Target="https://www.cra.wallonie.be/fr/evaluation-of-foliar-resistance-to-phytophthora-infestans-in-potato-varieties-in-belgium-2013-2014-2015" TargetMode="External"/><Relationship Id="rId333" Type="http://schemas.openxmlformats.org/officeDocument/2006/relationships/hyperlink" Target="https://www.cra.wallonie.be/fr/coup-doeil-sur-les-nuisibles-identifies-et-les-methodes-de-lutte-mobilisees-2015" TargetMode="External"/><Relationship Id="rId540" Type="http://schemas.openxmlformats.org/officeDocument/2006/relationships/hyperlink" Target="http://dx.doi.org/10.1016/j.biortech.2014.10.115" TargetMode="External"/><Relationship Id="rId778" Type="http://schemas.openxmlformats.org/officeDocument/2006/relationships/hyperlink" Target="mailto:a.rondia@cra.wallonie.be" TargetMode="External"/><Relationship Id="rId985" Type="http://schemas.openxmlformats.org/officeDocument/2006/relationships/hyperlink" Target="https://ec.europa.eu/eip/agriculture/en/find-connect/projects/natuurlijke-bondgenoten-de-perenteelt" TargetMode="External"/><Relationship Id="rId1170" Type="http://schemas.openxmlformats.org/officeDocument/2006/relationships/hyperlink" Target="mailto:alexandre.barraud@umons.ac.be" TargetMode="External"/><Relationship Id="rId638" Type="http://schemas.openxmlformats.org/officeDocument/2006/relationships/hyperlink" Target="mailto:l.jamar@cra.wallonie.be" TargetMode="External"/><Relationship Id="rId845" Type="http://schemas.openxmlformats.org/officeDocument/2006/relationships/hyperlink" Target="mailto:b.bergmans@issep.be" TargetMode="External"/><Relationship Id="rId1030" Type="http://schemas.openxmlformats.org/officeDocument/2006/relationships/hyperlink" Target="mailto:nfo@newcland.eu" TargetMode="External"/><Relationship Id="rId1268" Type="http://schemas.openxmlformats.org/officeDocument/2006/relationships/hyperlink" Target="https://researchportal.unamur.be/fr/projects/feasibility-of-a-biocontrol-product-against-bacterial-plant-disea" TargetMode="External"/><Relationship Id="rId277" Type="http://schemas.openxmlformats.org/officeDocument/2006/relationships/hyperlink" Target="https://www.cra.wallonie.be/fr/transforming-even-aged-coniferous-stands-to-multi-aged-stands-an-opportunity-to-increase-tree-species-diversity-2020" TargetMode="External"/><Relationship Id="rId400" Type="http://schemas.openxmlformats.org/officeDocument/2006/relationships/hyperlink" Target="https://www.cra.wallonie.be/fr/la-protection-phytosanitaire-en-arboriculture-focus-tavelure-2017" TargetMode="External"/><Relationship Id="rId484" Type="http://schemas.openxmlformats.org/officeDocument/2006/relationships/hyperlink" Target="https://www.cra.wallonie.be/fr/overview-of-existing-and-new-data-reviewed-by-whopes-for-evaluation-of-pbo-nets-2017" TargetMode="External"/><Relationship Id="rId705" Type="http://schemas.openxmlformats.org/officeDocument/2006/relationships/hyperlink" Target="http://www.fourragesmieux.be/Documents_telechargeables/Vade_Mecum_desherbage_luzerne.pdf" TargetMode="External"/><Relationship Id="rId1128" Type="http://schemas.openxmlformats.org/officeDocument/2006/relationships/hyperlink" Target="https://www.agri-web.eu/2020/12/17/12159/le-projet-wallep.html" TargetMode="External"/><Relationship Id="rId137" Type="http://schemas.openxmlformats.org/officeDocument/2006/relationships/hyperlink" Target="https://www.cra.wallonie.be/fr/les-principales-cles-du-verger-bio-transfrontalier-pommes-et-poires-une-approche-globale-2014" TargetMode="External"/><Relationship Id="rId344" Type="http://schemas.openxmlformats.org/officeDocument/2006/relationships/hyperlink" Target="https://www.cra.wallonie.be/fr/agronomie-des-couverts-vegetaux-retour-dexperiences-et-visite-des-parcelles-dessais-dans-le-contexte-des-grandes-cultures-biologiques-2016" TargetMode="External"/><Relationship Id="rId691" Type="http://schemas.openxmlformats.org/officeDocument/2006/relationships/hyperlink" Target="mailto:b.minnekeer@cra.wallonie.be" TargetMode="External"/><Relationship Id="rId789" Type="http://schemas.openxmlformats.org/officeDocument/2006/relationships/hyperlink" Target="https://www.youtube.com/watch?v=m-DYrkG7nns&amp;feature=emb_title&amp;ab_channel=GreenotecASBL" TargetMode="External"/><Relationship Id="rId912" Type="http://schemas.openxmlformats.org/officeDocument/2006/relationships/hyperlink" Target="https://www.interreg-fwvl.eu/fr/ardenne-attractivity" TargetMode="External"/><Relationship Id="rId996" Type="http://schemas.openxmlformats.org/officeDocument/2006/relationships/hyperlink" Target="https://www.cra.wallonie.be/fr/la-recherche-en-agriculture-biologique-au-cra-w" TargetMode="External"/><Relationship Id="rId41" Type="http://schemas.openxmlformats.org/officeDocument/2006/relationships/hyperlink" Target="https://www.cra.wallonie.be/fr/plateforme-maraichage-bio" TargetMode="External"/><Relationship Id="rId551" Type="http://schemas.openxmlformats.org/officeDocument/2006/relationships/hyperlink" Target="https://www.cra.wallonie.be/en/local-partial-least-squares-based-on-global-pls-scores" TargetMode="External"/><Relationship Id="rId649" Type="http://schemas.openxmlformats.org/officeDocument/2006/relationships/hyperlink" Target="mailto:a.pissard@cra.wallonie.be" TargetMode="External"/><Relationship Id="rId856" Type="http://schemas.openxmlformats.org/officeDocument/2006/relationships/hyperlink" Target="https://www.issep.be/wp-content/uploads/Projet-Antibiobug.pdf" TargetMode="External"/><Relationship Id="rId1181" Type="http://schemas.openxmlformats.org/officeDocument/2006/relationships/hyperlink" Target="https://researchportal.unamur.be/fr/projects/does-intraspecific-variability-modulate-the-impact-of-environment" TargetMode="External"/><Relationship Id="rId1279" Type="http://schemas.openxmlformats.org/officeDocument/2006/relationships/hyperlink" Target="mailto:corder@uclouvain.be" TargetMode="External"/><Relationship Id="rId190" Type="http://schemas.openxmlformats.org/officeDocument/2006/relationships/hyperlink" Target="https://www.cra.wallonie.be/fr/gestion-europeenne-des-collections-de-ressources-genetiques-fruitieres-2009" TargetMode="External"/><Relationship Id="rId204" Type="http://schemas.openxmlformats.org/officeDocument/2006/relationships/hyperlink" Target="https://www.cra.wallonie.be/fr/multilocal-field-trials-to-test-alternative-products-to-reduce-copper-applications-to-control-potato-late-blight-in-organic-systems-2007" TargetMode="External"/><Relationship Id="rId288" Type="http://schemas.openxmlformats.org/officeDocument/2006/relationships/hyperlink" Target="https://www.cra.wallonie.be/fr/varietes-2018" TargetMode="External"/><Relationship Id="rId411" Type="http://schemas.openxmlformats.org/officeDocument/2006/relationships/hyperlink" Target="https://www.cra.wallonie.be/fr/ebio-network-a-web-based-platform-for-knowledge-sharing-on-functional-agrobiodiversity-in-organic-apple-production-2016" TargetMode="External"/><Relationship Id="rId509" Type="http://schemas.openxmlformats.org/officeDocument/2006/relationships/hyperlink" Target="https://www.cra.wallonie.be/en/modification-of-the-chemical-composition-in-cellulosic-biomasses-induced-by-torrefaction-2018" TargetMode="External"/><Relationship Id="rId1041" Type="http://schemas.openxmlformats.org/officeDocument/2006/relationships/hyperlink" Target="http://www.coop-site.net/Botrange/?Projet" TargetMode="External"/><Relationship Id="rId1139" Type="http://schemas.openxmlformats.org/officeDocument/2006/relationships/hyperlink" Target="https://filagri.be/wp-content/uploads/sites/2/2019/10/CdP_Plan-de-developpement_2018_cereales_alimentaires_juillet2019.pdf" TargetMode="External"/><Relationship Id="rId495" Type="http://schemas.openxmlformats.org/officeDocument/2006/relationships/hyperlink" Target="https://www.cra.wallonie.be/en/quality-control-of-public-health-pesticides-2016" TargetMode="External"/><Relationship Id="rId716" Type="http://schemas.openxmlformats.org/officeDocument/2006/relationships/hyperlink" Target="http://www.agraost.be/doc/Rapportdactivite2015pdf.pdf" TargetMode="External"/><Relationship Id="rId923" Type="http://schemas.openxmlformats.org/officeDocument/2006/relationships/hyperlink" Target="https://www.interreg-fwvl.eu/fr/ecopad" TargetMode="External"/><Relationship Id="rId52" Type="http://schemas.openxmlformats.org/officeDocument/2006/relationships/hyperlink" Target="https://www.cra.wallonie.be/fr/depitrim" TargetMode="External"/><Relationship Id="rId148" Type="http://schemas.openxmlformats.org/officeDocument/2006/relationships/hyperlink" Target="https://www.cra.wallonie.be/fr/screening-of-apple-cultivars-for-resistance-to-european-canker-neonectria-ditissima-2013" TargetMode="External"/><Relationship Id="rId355" Type="http://schemas.openxmlformats.org/officeDocument/2006/relationships/hyperlink" Target="https://www.cra.wallonie.be/fr/s-lca-of-cereal-cultivation-and-processing-in-wallonia-2015" TargetMode="External"/><Relationship Id="rId562" Type="http://schemas.openxmlformats.org/officeDocument/2006/relationships/hyperlink" Target="https://www.cra.wallonie.be/en/comment-ameliorer-son-niveau-dautonomie-fourragere-en-evoluant-vers-une-meilleure-utilisation-des-ressources-fourrageres-2019" TargetMode="External"/><Relationship Id="rId1192" Type="http://schemas.openxmlformats.org/officeDocument/2006/relationships/hyperlink" Target="https://www.gembloux.ulg.ac.be/gp/grenera/Bibliotheque/PROTECTeau/Rapportdact%202016.pdf" TargetMode="External"/><Relationship Id="rId1206" Type="http://schemas.openxmlformats.org/officeDocument/2006/relationships/hyperlink" Target="http://www.agroecourbs.be/" TargetMode="External"/><Relationship Id="rId215" Type="http://schemas.openxmlformats.org/officeDocument/2006/relationships/hyperlink" Target="https://www.cra.wallonie.be/fr/ecpgr-working-group-on-malus-pyrus-genetic-resources-a-unique-opportunity-for-european-collaborations-2007" TargetMode="External"/><Relationship Id="rId422" Type="http://schemas.openxmlformats.org/officeDocument/2006/relationships/hyperlink" Target="https://www.cra.wallonie.be/fr/pratiques-alternatives-aux-produits-phytosanitaires-en-arboriculture-2015" TargetMode="External"/><Relationship Id="rId867" Type="http://schemas.openxmlformats.org/officeDocument/2006/relationships/hyperlink" Target="mailto:b.beaumont@issep.be" TargetMode="External"/><Relationship Id="rId1052" Type="http://schemas.openxmlformats.org/officeDocument/2006/relationships/hyperlink" Target="https://docplayer.fr/123114586-Durabilite-environnementale-de-la-pomme-de-terre-en-wallonie-un-vrai-defi-la-recherche-s-y-engage.html" TargetMode="External"/><Relationship Id="rId299" Type="http://schemas.openxmlformats.org/officeDocument/2006/relationships/hyperlink" Target="https://www.cra.wallonie.be/fr/identifying-obstacles-and-ranking-common-biological-control-research-priorities-for-europe-to-manage-most-economically-important-pests-in-arable-vegetable-and-perennial-crops-2017" TargetMode="External"/><Relationship Id="rId727" Type="http://schemas.openxmlformats.org/officeDocument/2006/relationships/hyperlink" Target="mailto:p.rondia@cra.wallonie.be" TargetMode="External"/><Relationship Id="rId934" Type="http://schemas.openxmlformats.org/officeDocument/2006/relationships/hyperlink" Target="https://www.cra.wallonie.be/fr/la-recherche-en-agriculture-biologique-au-cra-w" TargetMode="External"/><Relationship Id="rId63" Type="http://schemas.openxmlformats.org/officeDocument/2006/relationships/hyperlink" Target="https://www.cra.wallonie.be/fr/resist" TargetMode="External"/><Relationship Id="rId159" Type="http://schemas.openxmlformats.org/officeDocument/2006/relationships/hyperlink" Target="https://www.cra.wallonie.be/fr/enzymatic-hydrolysis-of-arabinoxylans-from-spelt-bran-and-hull-2012" TargetMode="External"/><Relationship Id="rId366" Type="http://schemas.openxmlformats.org/officeDocument/2006/relationships/hyperlink" Target="https://www.cra.wallonie.be/fr/targeted-metabolomic-study-in-brassica-napus-l-under-cadmium-and-epoxiconazole-stress-2019" TargetMode="External"/><Relationship Id="rId573" Type="http://schemas.openxmlformats.org/officeDocument/2006/relationships/hyperlink" Target="https://www.cra.wallonie.be/en/development-of-pcr-screening-assays-focused-on-gene-coding-sequences-for-gmo-detection-2018" TargetMode="External"/><Relationship Id="rId780" Type="http://schemas.openxmlformats.org/officeDocument/2006/relationships/hyperlink" Target="mailto:l.jamar@cra.wallonie.be" TargetMode="External"/><Relationship Id="rId1217" Type="http://schemas.openxmlformats.org/officeDocument/2006/relationships/hyperlink" Target="https://www.parcsnaturelsdewallonie.be/videos/generations-terre-projet-pilote-diminution-pesticides-agriculture/" TargetMode="External"/><Relationship Id="rId226" Type="http://schemas.openxmlformats.org/officeDocument/2006/relationships/hyperlink" Target="https://www.cra.wallonie.be/fr/euinterreg-trans-border-project-between-france-and-belgium-on-the-conservation-evaluation-and-valorization-of-malus-and-pyrus-genetic-resources-2006" TargetMode="External"/><Relationship Id="rId433" Type="http://schemas.openxmlformats.org/officeDocument/2006/relationships/hyperlink" Target="https://www.cra.wallonie.be/fr/etude-de-systemes-culturaux-economes-en-intrants-les-association-triticale-pois-en-bio-sous-la-loupe-du-cra-w-en-centre-ardenne-2016" TargetMode="External"/><Relationship Id="rId878" Type="http://schemas.openxmlformats.org/officeDocument/2006/relationships/hyperlink" Target="https://www.issep.be/wp-content/uploads/Projet-SAR.pdf" TargetMode="External"/><Relationship Id="rId1063" Type="http://schemas.openxmlformats.org/officeDocument/2006/relationships/hyperlink" Target="http://www.carah.be/projets/mildiou.html" TargetMode="External"/><Relationship Id="rId1270" Type="http://schemas.openxmlformats.org/officeDocument/2006/relationships/hyperlink" Target="mailto:o.pigeon@cra.wallonie.be" TargetMode="External"/><Relationship Id="rId640" Type="http://schemas.openxmlformats.org/officeDocument/2006/relationships/hyperlink" Target="mailto:m.lateur@cra.wallonie.be" TargetMode="External"/><Relationship Id="rId738" Type="http://schemas.openxmlformats.org/officeDocument/2006/relationships/hyperlink" Target="mailto:m.lateur@cra.wallonie.be" TargetMode="External"/><Relationship Id="rId945" Type="http://schemas.openxmlformats.org/officeDocument/2006/relationships/hyperlink" Target="https://protecteau.be/fr/phytos/professionnels/bonnes-pratiques/doc-11822" TargetMode="External"/><Relationship Id="rId74" Type="http://schemas.openxmlformats.org/officeDocument/2006/relationships/hyperlink" Target="mailto:l.hautier@cra.wallonie.be" TargetMode="External"/><Relationship Id="rId377" Type="http://schemas.openxmlformats.org/officeDocument/2006/relationships/hyperlink" Target="https://www.springer.com/us/book/9783319790862" TargetMode="External"/><Relationship Id="rId500" Type="http://schemas.openxmlformats.org/officeDocument/2006/relationships/hyperlink" Target="https://www.cra.wallonie.be/en/optimisation-de-la-methode-devaluation-de-la-resistance-au-lavage-de-moustiquaires-traitees-avec-des-insecticides-2015" TargetMode="External"/><Relationship Id="rId584" Type="http://schemas.openxmlformats.org/officeDocument/2006/relationships/hyperlink" Target="https://www.cra.wallonie.be/en/nir-hyperspectral-imaging-analysis-of-individual-kernels-a-tool-helping-to-detect-contaminationfraud-in-cereals-2018" TargetMode="External"/><Relationship Id="rId805" Type="http://schemas.openxmlformats.org/officeDocument/2006/relationships/hyperlink" Target="mailto:airecole@issep.be" TargetMode="External"/><Relationship Id="rId1130" Type="http://schemas.openxmlformats.org/officeDocument/2006/relationships/hyperlink" Target="https://filagri.be/wp-content/uploads/sites/2/2019/10/CdP_Plan-de-developpement_2018_cereales_alimentaires_juillet2019.pdf" TargetMode="External"/><Relationship Id="rId1228" Type="http://schemas.openxmlformats.org/officeDocument/2006/relationships/hyperlink" Target="https://www.cra.wallonie.be/fr/laboratoire-formulation" TargetMode="External"/><Relationship Id="rId5" Type="http://schemas.openxmlformats.org/officeDocument/2006/relationships/hyperlink" Target="https://www.cra.wallonie.be/fr/serveau" TargetMode="External"/><Relationship Id="rId237" Type="http://schemas.openxmlformats.org/officeDocument/2006/relationships/hyperlink" Target="https://www.cra.wallonie.be/fr/les-ressources-genetiques-du-pommier-et-leur-evaluation-pour-la-resistance-aux-maladies-2005" TargetMode="External"/><Relationship Id="rId791" Type="http://schemas.openxmlformats.org/officeDocument/2006/relationships/hyperlink" Target="https://www.issep.be/expopesten-2/" TargetMode="External"/><Relationship Id="rId889" Type="http://schemas.openxmlformats.org/officeDocument/2006/relationships/hyperlink" Target="mailto:l.haouche@issep.be" TargetMode="External"/><Relationship Id="rId1074" Type="http://schemas.openxmlformats.org/officeDocument/2006/relationships/hyperlink" Target="https://www.mangerdemain.be/" TargetMode="External"/><Relationship Id="rId444" Type="http://schemas.openxmlformats.org/officeDocument/2006/relationships/hyperlink" Target="https://www.cra.wallonie.be/fr/assessment-and-contributions-of-different-social-life-cycle-assessments-performed-in-the-agribusiness-sector-2015" TargetMode="External"/><Relationship Id="rId651" Type="http://schemas.openxmlformats.org/officeDocument/2006/relationships/hyperlink" Target="mailto:a.soete@cra.wallonie.be" TargetMode="External"/><Relationship Id="rId749" Type="http://schemas.openxmlformats.org/officeDocument/2006/relationships/hyperlink" Target="mailto:l.jamar@cra.wallonie.be" TargetMode="External"/><Relationship Id="rId1281" Type="http://schemas.openxmlformats.org/officeDocument/2006/relationships/hyperlink" Target="mailto:jerome.bruls@botrange.be" TargetMode="External"/><Relationship Id="rId290" Type="http://schemas.openxmlformats.org/officeDocument/2006/relationships/hyperlink" Target="https://www.cra.wallonie.be/fr/le-chancre-du-chataignier-une-nouvelle-problematique-phytosanitaire-en-wallonie-2017" TargetMode="External"/><Relationship Id="rId304" Type="http://schemas.openxmlformats.org/officeDocument/2006/relationships/hyperlink" Target="https://www.cra.wallonie.be/fr/the-challenges-of-predicting-pesticide-exposure-of-honey-bees-at-landscape-level-2017" TargetMode="External"/><Relationship Id="rId388" Type="http://schemas.openxmlformats.org/officeDocument/2006/relationships/hyperlink" Target="https://www.cra.wallonie.be/fr/cultures-maraicheres-apres-destruction-de-prairies-permanentes-rappel-de-la-legislation-et-bonnes-pratiques-agronomiques-2018" TargetMode="External"/><Relationship Id="rId511" Type="http://schemas.openxmlformats.org/officeDocument/2006/relationships/hyperlink" Target="mailto:s.gofflot@cra.wallonie.be" TargetMode="External"/><Relationship Id="rId609" Type="http://schemas.openxmlformats.org/officeDocument/2006/relationships/hyperlink" Target="mailto:a.chandelier@cra.wallonie.be" TargetMode="External"/><Relationship Id="rId956" Type="http://schemas.openxmlformats.org/officeDocument/2006/relationships/hyperlink" Target="https://cipf.be/resources/shared/files/fr/benefect.pdf" TargetMode="External"/><Relationship Id="rId1141" Type="http://schemas.openxmlformats.org/officeDocument/2006/relationships/hyperlink" Target="https://filagri.be/wp-content/uploads/sites/2/2019/10/CdP_Plan-de-developpement_2018_cereales_alimentaires_juillet2019.pdf" TargetMode="External"/><Relationship Id="rId1239" Type="http://schemas.openxmlformats.org/officeDocument/2006/relationships/hyperlink" Target="https://www.cra.wallonie.be/uploads/2018/02/TAP_647_-_Brochure_Chavalle_et_al__La_c%C3%A9cidomyie_orange_du_bl%C3%A9_et_autres_c%C3%A9cido_des_c%C3%A9r%C3%A9ales.pdf" TargetMode="External"/><Relationship Id="rId85" Type="http://schemas.openxmlformats.org/officeDocument/2006/relationships/hyperlink" Target="mailto:e.beriaux@cra.wallonie.be" TargetMode="External"/><Relationship Id="rId150" Type="http://schemas.openxmlformats.org/officeDocument/2006/relationships/hyperlink" Target="https://www.cra.wallonie.be/fr/generic-detection-and-identification-of-pospiviroids-2013" TargetMode="External"/><Relationship Id="rId595" Type="http://schemas.openxmlformats.org/officeDocument/2006/relationships/hyperlink" Target="https://www.h2020-invite.eu/" TargetMode="External"/><Relationship Id="rId816" Type="http://schemas.openxmlformats.org/officeDocument/2006/relationships/hyperlink" Target="mailto:ac.denis@issep.be" TargetMode="External"/><Relationship Id="rId1001" Type="http://schemas.openxmlformats.org/officeDocument/2006/relationships/hyperlink" Target="https://www.cra.wallonie.be/fr/la-recherche-en-agriculture-biologique-au-cra-w" TargetMode="External"/><Relationship Id="rId248" Type="http://schemas.openxmlformats.org/officeDocument/2006/relationships/hyperlink" Target="https://www.cra.wallonie.be/fr/local-european-cultivars-as-sources-of-durable-scab-resistance-in-apple-2004" TargetMode="External"/><Relationship Id="rId455" Type="http://schemas.openxmlformats.org/officeDocument/2006/relationships/hyperlink" Target="https://link.springer.com/article/10.1007%2Fs11356-019-05110-4" TargetMode="External"/><Relationship Id="rId662" Type="http://schemas.openxmlformats.org/officeDocument/2006/relationships/hyperlink" Target="https://www.livre-blanc-cereales.be/wp-content/uploads/2020/09/5-LBsept20-Vari%C3%A9t%C3%A9s-escourgeon.pdf" TargetMode="External"/><Relationship Id="rId1085" Type="http://schemas.openxmlformats.org/officeDocument/2006/relationships/hyperlink" Target="mailto:v.baeten@cra.wallonie.be" TargetMode="External"/><Relationship Id="rId1292" Type="http://schemas.openxmlformats.org/officeDocument/2006/relationships/hyperlink" Target="mailto:info@cra.wallonie.be" TargetMode="External"/><Relationship Id="rId1306" Type="http://schemas.openxmlformats.org/officeDocument/2006/relationships/hyperlink" Target="https://www.cra.wallonie.be/fr/pesticides-et-agriculture-durable-comment-les-concilier" TargetMode="External"/><Relationship Id="rId12" Type="http://schemas.openxmlformats.org/officeDocument/2006/relationships/hyperlink" Target="mailto:v.leclercq@cra.wallonie.be" TargetMode="External"/><Relationship Id="rId108" Type="http://schemas.openxmlformats.org/officeDocument/2006/relationships/hyperlink" Target="mailto:b.dubois@cra.wallonie.be" TargetMode="External"/><Relationship Id="rId315" Type="http://schemas.openxmlformats.org/officeDocument/2006/relationships/hyperlink" Target="https://www.cra.wallonie.be/fr/varietes-froment-dhiver-2016" TargetMode="External"/><Relationship Id="rId522" Type="http://schemas.openxmlformats.org/officeDocument/2006/relationships/hyperlink" Target="https://www.cra.wallonie.be/en/changes-in-the-isoflavone-concentration-in-red-clover-trifolium-pratense-l-during-ensiling-and-storage-in-laboratory-scale-silos-2016" TargetMode="External"/><Relationship Id="rId967" Type="http://schemas.openxmlformats.org/officeDocument/2006/relationships/hyperlink" Target="https://www.cra.wallonie.be/fr/la-recherche-en-agriculture-biologique-au-cra-w" TargetMode="External"/><Relationship Id="rId1152" Type="http://schemas.openxmlformats.org/officeDocument/2006/relationships/hyperlink" Target="https://www.beewallonie.be/projets-subsidies-par-la-region-wallonne/projets-scientifiques/" TargetMode="External"/><Relationship Id="rId96" Type="http://schemas.openxmlformats.org/officeDocument/2006/relationships/hyperlink" Target="mailto:f.debode@cra.wallonie.be" TargetMode="External"/><Relationship Id="rId161" Type="http://schemas.openxmlformats.org/officeDocument/2006/relationships/hyperlink" Target="https://www.cra.wallonie.be/fr/nutrition-azotee-de-lepeautre-en-ardenne-et-region-limoneuse-2012" TargetMode="External"/><Relationship Id="rId399" Type="http://schemas.openxmlformats.org/officeDocument/2006/relationships/hyperlink" Target="https://www.cra.wallonie.be/fr/innovative-silage-additives-to-reduce-proteolysis-in-the-silo-2017" TargetMode="External"/><Relationship Id="rId827" Type="http://schemas.openxmlformats.org/officeDocument/2006/relationships/hyperlink" Target="https://agriculture.wallonie.be/resultat-de-l-appel-recherche-2017" TargetMode="External"/><Relationship Id="rId1012" Type="http://schemas.openxmlformats.org/officeDocument/2006/relationships/hyperlink" Target="https://www.cra.wallonie.be/fr/la-recherche-en-agriculture-biologique-au-cra-w" TargetMode="External"/><Relationship Id="rId259" Type="http://schemas.openxmlformats.org/officeDocument/2006/relationships/hyperlink" Target="https://www.cra.wallonie.be/fr/la-resistance-aux-maladies-cle-de-la-culture-du-pommier-en-production-integree-et-en-agriculture-biologique-2001" TargetMode="External"/><Relationship Id="rId466" Type="http://schemas.openxmlformats.org/officeDocument/2006/relationships/hyperlink" Target="https://doi.org/10.1186/s13071-018-3071-6" TargetMode="External"/><Relationship Id="rId673" Type="http://schemas.openxmlformats.org/officeDocument/2006/relationships/hyperlink" Target="https://www.corder.be/fr/node/109" TargetMode="External"/><Relationship Id="rId880" Type="http://schemas.openxmlformats.org/officeDocument/2006/relationships/hyperlink" Target="https://www.issep.be/wp-content/uploads/Projet-WALOUS.pdf" TargetMode="External"/><Relationship Id="rId1096" Type="http://schemas.openxmlformats.org/officeDocument/2006/relationships/hyperlink" Target="mailto:h.foucart@issep.be" TargetMode="External"/><Relationship Id="rId1317" Type="http://schemas.openxmlformats.org/officeDocument/2006/relationships/hyperlink" Target="mailto:b.godin@cra.wallonie.be" TargetMode="External"/><Relationship Id="rId23" Type="http://schemas.openxmlformats.org/officeDocument/2006/relationships/hyperlink" Target="mailto:g.defays@cra.wallonie.be" TargetMode="External"/><Relationship Id="rId119" Type="http://schemas.openxmlformats.org/officeDocument/2006/relationships/hyperlink" Target="https://www.cra.wallonie.be/fr/les-resultats-au-fil-des-ans-des-essais-milvar-a-ath-et-libramont-2016" TargetMode="External"/><Relationship Id="rId326" Type="http://schemas.openxmlformats.org/officeDocument/2006/relationships/hyperlink" Target="https://www.cra.wallonie.be/fr/harmonia-and-pandora-risk-screening-tools-for-potentially-invasive-plants-animals-and-their-pathogens-2015" TargetMode="External"/><Relationship Id="rId533" Type="http://schemas.openxmlformats.org/officeDocument/2006/relationships/hyperlink" Target="https://www.cra.wallonie.be/en/impact-of-preharvest-spouting-of-wheat-triticum-aestivum-in-the-field-on-starch-protein-and-arabinoxylan-properties-2016" TargetMode="External"/><Relationship Id="rId978" Type="http://schemas.openxmlformats.org/officeDocument/2006/relationships/hyperlink" Target="https://orbi.uliege.be/bitstream/2268/36853/1/N%c2%b0362-%20aldaghi%202007.pdf" TargetMode="External"/><Relationship Id="rId1163" Type="http://schemas.openxmlformats.org/officeDocument/2006/relationships/hyperlink" Target="mailto:mahieu@carah.be" TargetMode="External"/><Relationship Id="rId740" Type="http://schemas.openxmlformats.org/officeDocument/2006/relationships/hyperlink" Target="https://www.cra.wallonie.be/fr/la-recherche-en-agriculture-biologique-au-cra-w" TargetMode="External"/><Relationship Id="rId838" Type="http://schemas.openxmlformats.org/officeDocument/2006/relationships/hyperlink" Target="https://www.issep.be/wp-content/uploads/Projet-Micro-capteurs.pdf" TargetMode="External"/><Relationship Id="rId1023" Type="http://schemas.openxmlformats.org/officeDocument/2006/relationships/hyperlink" Target="mailto:axel.don@thuenen.de" TargetMode="External"/><Relationship Id="rId172" Type="http://schemas.openxmlformats.org/officeDocument/2006/relationships/hyperlink" Target="https://www.cra.wallonie.be/fr/effet-de-la-gestion-des-litieres-de-feuilles-en-automne-sur-le-developpement-de-la-tavelure-du-pommier-en-verger-biologique-2011" TargetMode="External"/><Relationship Id="rId477" Type="http://schemas.openxmlformats.org/officeDocument/2006/relationships/hyperlink" Target="https://www.cra.wallonie.be/fr/results-of-a-small-scale-collaborative-trial-on-a-new-cipac-method-for-alpha-cypermethrin-andor-chlorfenapyr-in-technical-grade-material-and-long-lasting-insecticidal-net-2017" TargetMode="External"/><Relationship Id="rId600" Type="http://schemas.openxmlformats.org/officeDocument/2006/relationships/hyperlink" Target="https://www.cra.wallonie.be/en/detection-of-ornamental-transgenic-fish-by-real-time-pcr-and-fluorescence-microscopy-2020" TargetMode="External"/><Relationship Id="rId684" Type="http://schemas.openxmlformats.org/officeDocument/2006/relationships/hyperlink" Target="https://www.cra.wallonie.be/fr/la-cellule-bio-du-cra-w-partenaire-des-projets-filieres" TargetMode="External"/><Relationship Id="rId1230" Type="http://schemas.openxmlformats.org/officeDocument/2006/relationships/hyperlink" Target="mailto:p.devos@cra.wallonie.be" TargetMode="External"/><Relationship Id="rId337" Type="http://schemas.openxmlformats.org/officeDocument/2006/relationships/hyperlink" Target="https://www.cra.wallonie.be/fr/2-varietes-resultats-des-essais-pour-ladmission-au-catalogue-national-des-varietes-2015" TargetMode="External"/><Relationship Id="rId891" Type="http://schemas.openxmlformats.org/officeDocument/2006/relationships/hyperlink" Target="mailto:h.foucart@issep.be" TargetMode="External"/><Relationship Id="rId905" Type="http://schemas.openxmlformats.org/officeDocument/2006/relationships/hyperlink" Target="mailto:edouard@adalia.be" TargetMode="External"/><Relationship Id="rId989" Type="http://schemas.openxmlformats.org/officeDocument/2006/relationships/hyperlink" Target="https://www.cra.wallonie.be/fr/la-recherche-en-agriculture-biologique-au-cra-w" TargetMode="External"/><Relationship Id="rId34" Type="http://schemas.openxmlformats.org/officeDocument/2006/relationships/hyperlink" Target="https://www.cra.wallonie.be/fr/pesteaux-rw" TargetMode="External"/><Relationship Id="rId544" Type="http://schemas.openxmlformats.org/officeDocument/2006/relationships/hyperlink" Target="https://www.cra.wallonie.be/en/continuous-statistical-modelling-in-characterisation-of-complex-hydrocolloid-mixtures-using-near-infrared-spectroscopy" TargetMode="External"/><Relationship Id="rId751" Type="http://schemas.openxmlformats.org/officeDocument/2006/relationships/hyperlink" Target="mailto:l.jamar@cra.wallonie.be" TargetMode="External"/><Relationship Id="rId849" Type="http://schemas.openxmlformats.org/officeDocument/2006/relationships/hyperlink" Target="mailto:f.lenartz@issep.be" TargetMode="External"/><Relationship Id="rId1174" Type="http://schemas.openxmlformats.org/officeDocument/2006/relationships/hyperlink" Target="mailto:nfo@phytodis.be" TargetMode="External"/><Relationship Id="rId183" Type="http://schemas.openxmlformats.org/officeDocument/2006/relationships/hyperlink" Target="https://www.cra.wallonie.be/fr/primary-scab-control-using-a-during-infection-spray-timing-and-the-effect-on-fruit-quality-and-yield-in-organic-apple-production-2010" TargetMode="External"/><Relationship Id="rId390" Type="http://schemas.openxmlformats.org/officeDocument/2006/relationships/hyperlink" Target="https://www.cra.wallonie.be/fr/les-cultures-derobees-des-fourrages-de-qualite-nutritive-interessante-2018" TargetMode="External"/><Relationship Id="rId404" Type="http://schemas.openxmlformats.org/officeDocument/2006/relationships/hyperlink" Target="https://www.cra.wallonie.be/fr/in-vitro-screening-of-durum-wheat-against-water-stress-mediated-through-polyethylene-glycol-2017" TargetMode="External"/><Relationship Id="rId611" Type="http://schemas.openxmlformats.org/officeDocument/2006/relationships/hyperlink" Target="mailto:y.curnel@cra.wallonia.be" TargetMode="External"/><Relationship Id="rId1034" Type="http://schemas.openxmlformats.org/officeDocument/2006/relationships/hyperlink" Target="https://agriculture.wallonie.be/formation-en-apiculture-2021" TargetMode="External"/><Relationship Id="rId1241" Type="http://schemas.openxmlformats.org/officeDocument/2006/relationships/hyperlink" Target="http://www.collegedesproducteurs.be/site/images/Rapports/CDP_fiche-descriptive_actions-rech-et-encadrement.pdf" TargetMode="External"/><Relationship Id="rId250" Type="http://schemas.openxmlformats.org/officeDocument/2006/relationships/hyperlink" Target="https://www.cra.wallonie.be/fr/development-of-a-specific-software-for-the-management-of-the-recurrent-synonymous-problem-of-cultivars-inside-plant-genetic-resources-databases-the-case-of-the-european-ecpgr-pyrus-database-2004" TargetMode="External"/><Relationship Id="rId488" Type="http://schemas.openxmlformats.org/officeDocument/2006/relationships/hyperlink" Target="https://www.cra.wallonie.be/en/perturbateurs-endocriniens-dans-les-eaux-wallonnes-mise-au-point-des-methodes-et-premier-screening-2016" TargetMode="External"/><Relationship Id="rId695" Type="http://schemas.openxmlformats.org/officeDocument/2006/relationships/hyperlink" Target="http://www.fourragesmieux.be/Documents_telechargeables/Livret_interherbe.pdf" TargetMode="External"/><Relationship Id="rId709" Type="http://schemas.openxmlformats.org/officeDocument/2006/relationships/hyperlink" Target="mailto:info@alfra.be" TargetMode="External"/><Relationship Id="rId916" Type="http://schemas.openxmlformats.org/officeDocument/2006/relationships/hyperlink" Target="https://www.interreg-fwvl.eu/fr/blue" TargetMode="External"/><Relationship Id="rId1101" Type="http://schemas.openxmlformats.org/officeDocument/2006/relationships/hyperlink" Target="mailto:s.gofflot@cra.wallonie.be" TargetMode="External"/><Relationship Id="rId45" Type="http://schemas.openxmlformats.org/officeDocument/2006/relationships/hyperlink" Target="mailto:se.mauro@cra.wallonie.be" TargetMode="External"/><Relationship Id="rId110" Type="http://schemas.openxmlformats.org/officeDocument/2006/relationships/hyperlink" Target="https://popups.uliege.be/1780-4507/index.php?id=16241" TargetMode="External"/><Relationship Id="rId348" Type="http://schemas.openxmlformats.org/officeDocument/2006/relationships/hyperlink" Target="https://www.cra.wallonie.be/fr/quantification-of-roots-by-the-use-of-nir-hyperspectral-imaging-and-chemometrics-2017" TargetMode="External"/><Relationship Id="rId555" Type="http://schemas.openxmlformats.org/officeDocument/2006/relationships/hyperlink" Target="https://doi.org/10.1016/j.biosystemseng.2020.06.011" TargetMode="External"/><Relationship Id="rId762" Type="http://schemas.openxmlformats.org/officeDocument/2006/relationships/hyperlink" Target="https://www.cra.wallonie.be/fr/la-recherche-en-agriculture-biologique-au-cra-w" TargetMode="External"/><Relationship Id="rId1185" Type="http://schemas.openxmlformats.org/officeDocument/2006/relationships/hyperlink" Target="https://sol.environnement.wallonie.be/files/Document/Guides/192063-SPW-VOLUME%20CARBIOSOL.pdf" TargetMode="External"/><Relationship Id="rId194" Type="http://schemas.openxmlformats.org/officeDocument/2006/relationships/hyperlink" Target="https://www.cra.wallonie.be/fr/alternative-strategies-using-sulphur-copper-and-potassium-bicarbonate-for-primary-scab-control-in-organic-apple-production-in-belgium-2008" TargetMode="External"/><Relationship Id="rId208" Type="http://schemas.openxmlformats.org/officeDocument/2006/relationships/hyperlink" Target="https://www.cra.wallonie.be/fr/stop-spray-strategy-using-a-new-formulation-of-potassium-bicarbonate-silicon-and-sulphur-compounds-for-primary-scab-control-in-organic-apple-production-2007" TargetMode="External"/><Relationship Id="rId415" Type="http://schemas.openxmlformats.org/officeDocument/2006/relationships/hyperlink" Target="https://www.cra.wallonie.be/fr/amelioration-de-la-fertilite-du-sol-en-maraichage-2-2016" TargetMode="External"/><Relationship Id="rId622" Type="http://schemas.openxmlformats.org/officeDocument/2006/relationships/hyperlink" Target="mailto:j.fernandez@cra.wallonie.be" TargetMode="External"/><Relationship Id="rId1045" Type="http://schemas.openxmlformats.org/officeDocument/2006/relationships/hyperlink" Target="https://culturalite.be/Acteurs_Agriculture/?ParcNaturelHautesFagnesEifel" TargetMode="External"/><Relationship Id="rId1252" Type="http://schemas.openxmlformats.org/officeDocument/2006/relationships/hyperlink" Target="https://phytofar.be/fr/" TargetMode="External"/><Relationship Id="rId261" Type="http://schemas.openxmlformats.org/officeDocument/2006/relationships/hyperlink" Target="https://www.cra.wallonie.be/fr/varieties-of-apple-for-biological-production-2001" TargetMode="External"/><Relationship Id="rId499" Type="http://schemas.openxmlformats.org/officeDocument/2006/relationships/hyperlink" Target="https://www.cra.wallonie.be/en/multi-residual-methods-for-determination-of-pesticides-in-surface-water-with-use-of-parallel-evaporation-system-multivapor-seminar-on-solvent-extraction-parallel-evaporation-2015" TargetMode="External"/><Relationship Id="rId927" Type="http://schemas.openxmlformats.org/officeDocument/2006/relationships/hyperlink" Target="https://www.interreg-fwvl.eu/fr/sytranspom" TargetMode="External"/><Relationship Id="rId1112" Type="http://schemas.openxmlformats.org/officeDocument/2006/relationships/hyperlink" Target="mailto:pl@fiwap.be" TargetMode="External"/><Relationship Id="rId56" Type="http://schemas.openxmlformats.org/officeDocument/2006/relationships/hyperlink" Target="mailto:d.stilmant@cra.wallonie.be" TargetMode="External"/><Relationship Id="rId359" Type="http://schemas.openxmlformats.org/officeDocument/2006/relationships/hyperlink" Target="https://www.cra.wallonie.be/fr/comparative-life-cycle-assessment-of-torrefied-pellet-production-from-five-lignocellulosic-biomass-types-2017" TargetMode="External"/><Relationship Id="rId566" Type="http://schemas.openxmlformats.org/officeDocument/2006/relationships/hyperlink" Target="https://www.cra.wallonie.be/en/dna-barcoding-applied-to-authentication-of-food-and-feed-products-2019" TargetMode="External"/><Relationship Id="rId773" Type="http://schemas.openxmlformats.org/officeDocument/2006/relationships/hyperlink" Target="https://www.cra.wallonie.be/fr/la-recherche-en-agriculture-biologique-au-cra-w" TargetMode="External"/><Relationship Id="rId1196" Type="http://schemas.openxmlformats.org/officeDocument/2006/relationships/hyperlink" Target="http://www.belspo.be/belspo/fedra/proj.asp?l=en&amp;COD=CP/33" TargetMode="External"/><Relationship Id="rId121" Type="http://schemas.openxmlformats.org/officeDocument/2006/relationships/hyperlink" Target="https://www.cra.wallonie.be/fr/co-design-and-set-up-of-innovative-fruit-based-agroforestry-cropping-system-in-belgium-2016" TargetMode="External"/><Relationship Id="rId219" Type="http://schemas.openxmlformats.org/officeDocument/2006/relationships/hyperlink" Target="https://www.cra.wallonie.be/fr/resistance-varietale-et-lutte-contre-le-mildiou-2006" TargetMode="External"/><Relationship Id="rId426" Type="http://schemas.openxmlformats.org/officeDocument/2006/relationships/hyperlink" Target="https://www.cra.wallonie.be/fr/change-in-atp-binding-cassette-b119-glutamine-synthetase-and-alcohol-dehydrogenase-gene-expression-during-root-elongation-in-betula-pendula-roth-and-alnus-glutinosa-l-gaertn-in-response-to-leachate-and-leonardite-humic-substances-2015" TargetMode="External"/><Relationship Id="rId633" Type="http://schemas.openxmlformats.org/officeDocument/2006/relationships/hyperlink" Target="mailto:jamar@cra.wallonie.be" TargetMode="External"/><Relationship Id="rId980" Type="http://schemas.openxmlformats.org/officeDocument/2006/relationships/hyperlink" Target="https://www.corder.be/fr/node/189" TargetMode="External"/><Relationship Id="rId1056" Type="http://schemas.openxmlformats.org/officeDocument/2006/relationships/hyperlink" Target="mailto:louis@pcgroenteteelt.be" TargetMode="External"/><Relationship Id="rId1263" Type="http://schemas.openxmlformats.org/officeDocument/2006/relationships/hyperlink" Target="mailto:nicolas.dendoncker@unamur.be" TargetMode="External"/><Relationship Id="rId840" Type="http://schemas.openxmlformats.org/officeDocument/2006/relationships/hyperlink" Target="https://www.issep.be/wp-content/uploads/Projet-OIE.pdf" TargetMode="External"/><Relationship Id="rId938" Type="http://schemas.openxmlformats.org/officeDocument/2006/relationships/hyperlink" Target="mailto:anne.legr&#232;ve@uclouvain.be" TargetMode="External"/><Relationship Id="rId67" Type="http://schemas.openxmlformats.org/officeDocument/2006/relationships/hyperlink" Target="https://www.cra.wallonie.be/fr/statrego" TargetMode="External"/><Relationship Id="rId272" Type="http://schemas.openxmlformats.org/officeDocument/2006/relationships/hyperlink" Target="https://www.cra.wallonie.be/fr/old-cultivars-of-fruit-trees-and-disease-resistance-behaviour-of-fgr-apple-and-plum-cultivars-recommended-to-nursery-growers-1990" TargetMode="External"/><Relationship Id="rId577" Type="http://schemas.openxmlformats.org/officeDocument/2006/relationships/hyperlink" Target="https://www.cra.wallonie.be/en/genetic-and-environmental-factors-affecting-the-expression-of-alpha-gliadin-canonical-epitopes-involved-in-celiac-disease-in-a-wide-collection-of-spelt-triticum-aestivum-ssp-spelta-cultivars-and-landraces-2018" TargetMode="External"/><Relationship Id="rId700" Type="http://schemas.openxmlformats.org/officeDocument/2006/relationships/hyperlink" Target="http://www.fourragesmieux.be/Documents_telechargeables/Liste_des_varietes_recommandees_2020.pdf" TargetMode="External"/><Relationship Id="rId1123" Type="http://schemas.openxmlformats.org/officeDocument/2006/relationships/hyperlink" Target="mailto:f.rabier@cra,wallonie.be" TargetMode="External"/><Relationship Id="rId132" Type="http://schemas.openxmlformats.org/officeDocument/2006/relationships/hyperlink" Target="https://www.cra.wallonie.be/fr/assessment-of-late-blight-resistant-two-methods-2015" TargetMode="External"/><Relationship Id="rId784" Type="http://schemas.openxmlformats.org/officeDocument/2006/relationships/hyperlink" Target="mailto:m.abras@cra.wallonie.be" TargetMode="External"/><Relationship Id="rId991" Type="http://schemas.openxmlformats.org/officeDocument/2006/relationships/hyperlink" Target="http://etat.environnement.wallonie.be/files/Studies/Rapport_Estimation%20quantitative%20des%20utilisations%20de%20produits%20phytopharmaceutiques.pdf" TargetMode="External"/><Relationship Id="rId1067" Type="http://schemas.openxmlformats.org/officeDocument/2006/relationships/hyperlink" Target="mailto:dimitri.wouez@protecteau.be" TargetMode="External"/><Relationship Id="rId437" Type="http://schemas.openxmlformats.org/officeDocument/2006/relationships/hyperlink" Target="https://www.cra.wallonie.be/fr/a-la-ferme-des-crutins-pierre-pirson-et-sa-fille-wendy-pilotent-un-systeme-en-transition-pour-plus-dautonomie-et-de-coherence-agronomique-2015" TargetMode="External"/><Relationship Id="rId644" Type="http://schemas.openxmlformats.org/officeDocument/2006/relationships/hyperlink" Target="mailto:d.mingeot@cra.wallonie.be" TargetMode="External"/><Relationship Id="rId851" Type="http://schemas.openxmlformats.org/officeDocument/2006/relationships/hyperlink" Target="mailto:b.bergmans@issep.be" TargetMode="External"/><Relationship Id="rId1274" Type="http://schemas.openxmlformats.org/officeDocument/2006/relationships/hyperlink" Target="mailto:capteurco2@issep.be" TargetMode="External"/><Relationship Id="rId283" Type="http://schemas.openxmlformats.org/officeDocument/2006/relationships/hyperlink" Target="https://www.cra.wallonie.be/fr/first-report-of-thrips-setosus-in-belgium-2019" TargetMode="External"/><Relationship Id="rId490" Type="http://schemas.openxmlformats.org/officeDocument/2006/relationships/hyperlink" Target="https://www.cra.wallonie.be/en/an-experimental-hut-evaluation-of-olyset-plus-a-long-lasting-insecticidal-net-treated-with-a-mixture-of-permethrin-and-piperonyl-butoxide-against-anopheles-fluviatilis-in-odisha-state-india-2016" TargetMode="External"/><Relationship Id="rId504" Type="http://schemas.openxmlformats.org/officeDocument/2006/relationships/hyperlink" Target="https://www.cra.wallonie.be/en/salinity-improves-zinc-resistance-in-kosteletzkya-pentacarpos-in-relation-to-a-modification-in-mucilage-and-polysaccharides-composition-2020" TargetMode="External"/><Relationship Id="rId711" Type="http://schemas.openxmlformats.org/officeDocument/2006/relationships/hyperlink" Target="mailto:knoden@fourragesmieux.be" TargetMode="External"/><Relationship Id="rId949" Type="http://schemas.openxmlformats.org/officeDocument/2006/relationships/hyperlink" Target="mailto:manfred.roettele@betterdecisions.de" TargetMode="External"/><Relationship Id="rId1134" Type="http://schemas.openxmlformats.org/officeDocument/2006/relationships/hyperlink" Target="mailto:m.deproft@cra.wallonie.be" TargetMode="External"/><Relationship Id="rId78" Type="http://schemas.openxmlformats.org/officeDocument/2006/relationships/hyperlink" Target="https://www.cra.wallonie.be/fr/adnmark" TargetMode="External"/><Relationship Id="rId143" Type="http://schemas.openxmlformats.org/officeDocument/2006/relationships/hyperlink" Target="https://www.cra.wallonie.be/fr/cdna-aflp-analysis-of-differentially-expressed-transcripts-in-partially-resistant-apple-cultivar-leaves-infected-by-venturia-inaequalis-2013" TargetMode="External"/><Relationship Id="rId350" Type="http://schemas.openxmlformats.org/officeDocument/2006/relationships/hyperlink" Target="https://www.cra.wallonie.be/fr/essai-varietes-robustes-encadre-par-le-cra-w-resultats-2019-2019" TargetMode="External"/><Relationship Id="rId588" Type="http://schemas.openxmlformats.org/officeDocument/2006/relationships/hyperlink" Target="mailto:d.goffart@cra.wallonie.be" TargetMode="External"/><Relationship Id="rId795" Type="http://schemas.openxmlformats.org/officeDocument/2006/relationships/hyperlink" Target="https://www.issep.be/biomonitoring/" TargetMode="External"/><Relationship Id="rId809" Type="http://schemas.openxmlformats.org/officeDocument/2006/relationships/hyperlink" Target="https://www.issep.be/caarwal/" TargetMode="External"/><Relationship Id="rId1201" Type="http://schemas.openxmlformats.org/officeDocument/2006/relationships/hyperlink" Target="mailto:vincent.hallet@ulb.be" TargetMode="External"/><Relationship Id="rId9" Type="http://schemas.openxmlformats.org/officeDocument/2006/relationships/hyperlink" Target="https://www.cra.wallonie.be/fr/innoveau" TargetMode="External"/><Relationship Id="rId210" Type="http://schemas.openxmlformats.org/officeDocument/2006/relationships/hyperlink" Target="https://www.cra.wallonie.be/fr/strategies-to-reduce-copper-use-in-organic-apple-production-ishs-2007" TargetMode="External"/><Relationship Id="rId448" Type="http://schemas.openxmlformats.org/officeDocument/2006/relationships/hyperlink" Target="https://www.cra.wallonie.be/fr/local-data-for-agricultural-life-cycle-assessment-the-case-of-cereal-production-in-wallonia-2015" TargetMode="External"/><Relationship Id="rId655" Type="http://schemas.openxmlformats.org/officeDocument/2006/relationships/hyperlink" Target="http://fiwap.be/publimat/encyclopedie-pratique-de-la-pomme-de-terre/" TargetMode="External"/><Relationship Id="rId862" Type="http://schemas.openxmlformats.org/officeDocument/2006/relationships/hyperlink" Target="https://www.issep.be/wp-content/uploads/Projet-Microplast.pdf" TargetMode="External"/><Relationship Id="rId1078" Type="http://schemas.openxmlformats.org/officeDocument/2006/relationships/hyperlink" Target="mailto:emmanuel.grosjean@collegedesproducteurs.b" TargetMode="External"/><Relationship Id="rId1285" Type="http://schemas.openxmlformats.org/officeDocument/2006/relationships/hyperlink" Target="mailto:contact@hautsdefrance-id.fr" TargetMode="External"/><Relationship Id="rId294" Type="http://schemas.openxmlformats.org/officeDocument/2006/relationships/hyperlink" Target="https://www.cra.wallonie.be/fr/le-houblon-et-sa-culture-partie-2-2017" TargetMode="External"/><Relationship Id="rId308" Type="http://schemas.openxmlformats.org/officeDocument/2006/relationships/hyperlink" Target="https://www.cra.wallonie.be/fr/temporal-evolution-of-collar-lesions-associated-with-ash-dieback-and-the-occurence-of-armillaria-in-belgian-forests-2016" TargetMode="External"/><Relationship Id="rId515" Type="http://schemas.openxmlformats.org/officeDocument/2006/relationships/hyperlink" Target="mailto:g.sinnaeve@cra.wallonie.be" TargetMode="External"/><Relationship Id="rId722" Type="http://schemas.openxmlformats.org/officeDocument/2006/relationships/hyperlink" Target="https://www.cra.wallonie.be/fr/hortifolies-2020?archive=true" TargetMode="External"/><Relationship Id="rId1145" Type="http://schemas.openxmlformats.org/officeDocument/2006/relationships/hyperlink" Target="https://filagri.be/wp-content/uploads/sites/2/2019/10/CdP_Plan-de-developpement_2018_cereales_alimentaires_juillet2019.pdf" TargetMode="External"/><Relationship Id="rId89" Type="http://schemas.openxmlformats.org/officeDocument/2006/relationships/hyperlink" Target="mailto:s.hennart@cra.wallonie.be" TargetMode="External"/><Relationship Id="rId154" Type="http://schemas.openxmlformats.org/officeDocument/2006/relationships/hyperlink" Target="mailto:a.pissard@cra.wallonie.be" TargetMode="External"/><Relationship Id="rId361" Type="http://schemas.openxmlformats.org/officeDocument/2006/relationships/hyperlink" Target="https://www.cra.wallonie.be/fr/phytotoxicity-of-essential-oils-opportunities-and-constraints-for-the-development-of-biopesticides-a-review" TargetMode="External"/><Relationship Id="rId599" Type="http://schemas.openxmlformats.org/officeDocument/2006/relationships/hyperlink" Target="https://www.cra.wallonie.be/en/proteomics-based-approach-for-edible-insect-fingerprinting-in-novel-food-differential-efficiency-according-to-selected-model-species-2020" TargetMode="External"/><Relationship Id="rId1005" Type="http://schemas.openxmlformats.org/officeDocument/2006/relationships/hyperlink" Target="mailto:n.chamberland@cra.wallonie.be" TargetMode="External"/><Relationship Id="rId1212" Type="http://schemas.openxmlformats.org/officeDocument/2006/relationships/hyperlink" Target="https://www.fwa.be/reseau" TargetMode="External"/><Relationship Id="rId459" Type="http://schemas.openxmlformats.org/officeDocument/2006/relationships/hyperlink" Target="https://www.cra.wallonie.be/fr/mesures-de-pesticides-dans-lair-et-dans-les-depots-en-bordure-de-champs-lors-doperations-de-pulverisation-2019" TargetMode="External"/><Relationship Id="rId666" Type="http://schemas.openxmlformats.org/officeDocument/2006/relationships/hyperlink" Target="https://www.livre-blanc-cereales.be/wp-content/uploads/2020/09/8-LBsept20-Association-Froment-Pois.pdf" TargetMode="External"/><Relationship Id="rId873" Type="http://schemas.openxmlformats.org/officeDocument/2006/relationships/hyperlink" Target="mailto:s.petit@issep.be" TargetMode="External"/><Relationship Id="rId1089" Type="http://schemas.openxmlformats.org/officeDocument/2006/relationships/hyperlink" Target="mailto:y.curnel@cra.wallonia.be" TargetMode="External"/><Relationship Id="rId1296" Type="http://schemas.openxmlformats.org/officeDocument/2006/relationships/hyperlink" Target="mailto:Marc.Dufrene@Uliege.be" TargetMode="External"/><Relationship Id="rId16" Type="http://schemas.openxmlformats.org/officeDocument/2006/relationships/hyperlink" Target="https://www.cra.wallonie.be/fr/uavsoil" TargetMode="External"/><Relationship Id="rId221" Type="http://schemas.openxmlformats.org/officeDocument/2006/relationships/hyperlink" Target="https://www.cra.wallonie.be/fr/strategies-to-reduce-copper-use-in-organic-apple-production-2006" TargetMode="External"/><Relationship Id="rId319" Type="http://schemas.openxmlformats.org/officeDocument/2006/relationships/hyperlink" Target="https://www.cra.wallonie.be/fr/comparative-emergence-phenology-of-the-orange-wheat-blossom-midge-sitodiplosis-mosellana-gehin-diptera-cecidomyiidae-and-its-parasitoids-hymenoptera-pteromalidae-and-platygastridae-under-controlled-conditions-2015" TargetMode="External"/><Relationship Id="rId526" Type="http://schemas.openxmlformats.org/officeDocument/2006/relationships/hyperlink" Target="mailto:g.sinnaeve@cra.wallonie.be" TargetMode="External"/><Relationship Id="rId1156" Type="http://schemas.openxmlformats.org/officeDocument/2006/relationships/hyperlink" Target="mailto:nelagrebi@uliege.be" TargetMode="External"/><Relationship Id="rId733" Type="http://schemas.openxmlformats.org/officeDocument/2006/relationships/hyperlink" Target="https://www.cra.wallonie.be/fr/la-recherche-en-agriculture-biologique-au-cra-w?archive=true" TargetMode="External"/><Relationship Id="rId940" Type="http://schemas.openxmlformats.org/officeDocument/2006/relationships/hyperlink" Target="mailto:s.habran@issep.be" TargetMode="External"/><Relationship Id="rId1016" Type="http://schemas.openxmlformats.org/officeDocument/2006/relationships/hyperlink" Target="mailto:anne.legr&#232;ve@uclouvain.be" TargetMode="External"/><Relationship Id="rId165" Type="http://schemas.openxmlformats.org/officeDocument/2006/relationships/hyperlink" Target="https://www.cra.wallonie.be/fr/vers-le-verger-faibles-intrants-2012" TargetMode="External"/><Relationship Id="rId372" Type="http://schemas.openxmlformats.org/officeDocument/2006/relationships/hyperlink" Target="https://www.cra.wallonie.be/fr/effet-des-bandes-fleuries-perennes-sur-les-ravageurs-en-vergers-une-etude-a-echelle-europeenne-2019" TargetMode="External"/><Relationship Id="rId677" Type="http://schemas.openxmlformats.org/officeDocument/2006/relationships/hyperlink" Target="https://beeodiversity.com/fr/" TargetMode="External"/><Relationship Id="rId800" Type="http://schemas.openxmlformats.org/officeDocument/2006/relationships/hyperlink" Target="https://www.issep.be/wp-content/uploads/Projet-SIGENSA.pdf" TargetMode="External"/><Relationship Id="rId1223" Type="http://schemas.openxmlformats.org/officeDocument/2006/relationships/hyperlink" Target="mailto:b.deryckel@cra.wallonie.be" TargetMode="External"/><Relationship Id="rId232" Type="http://schemas.openxmlformats.org/officeDocument/2006/relationships/hyperlink" Target="https://www.cra.wallonie.be/fr/le-cra-w-propose-une-griotte-de-vigueur-moderee-tolerante-a-la-moniliose-ses-fleurs-2006" TargetMode="External"/><Relationship Id="rId884" Type="http://schemas.openxmlformats.org/officeDocument/2006/relationships/hyperlink" Target="mailto:p.maggi@issep.be" TargetMode="External"/><Relationship Id="rId27" Type="http://schemas.openxmlformats.org/officeDocument/2006/relationships/hyperlink" Target="https://www.cra.wallonie.be/en/geocan" TargetMode="External"/><Relationship Id="rId537" Type="http://schemas.openxmlformats.org/officeDocument/2006/relationships/hyperlink" Target="mailto:g.sinnaeve@cra.wallonie.be" TargetMode="External"/><Relationship Id="rId744" Type="http://schemas.openxmlformats.org/officeDocument/2006/relationships/hyperlink" Target="https://www.cra.wallonie.be/fr/la-recherche-en-agriculture-biologique-au-cra-w" TargetMode="External"/><Relationship Id="rId951" Type="http://schemas.openxmlformats.org/officeDocument/2006/relationships/hyperlink" Target="http://www.smartbiocontrol.eu/fr/projet-bioprod/" TargetMode="External"/><Relationship Id="rId1167" Type="http://schemas.openxmlformats.org/officeDocument/2006/relationships/hyperlink" Target="https://www.biosurveillance.be/" TargetMode="External"/><Relationship Id="rId80" Type="http://schemas.openxmlformats.org/officeDocument/2006/relationships/hyperlink" Target="https://www.cra.wallonie.be/fr/potato-smart" TargetMode="External"/><Relationship Id="rId176" Type="http://schemas.openxmlformats.org/officeDocument/2006/relationships/hyperlink" Target="https://www.cra.wallonie.be/fr/baiting-of-phytophthora-from-forest-soil-comparison-of-methods-2011" TargetMode="External"/><Relationship Id="rId383" Type="http://schemas.openxmlformats.org/officeDocument/2006/relationships/hyperlink" Target="https://www.cra.wallonie.be/fr/phenotyping-of-brassica-napus-l-plantlets-affected-during-in-vitro-growth-by-the-presence-of-epoxiconazole-2018" TargetMode="External"/><Relationship Id="rId590" Type="http://schemas.openxmlformats.org/officeDocument/2006/relationships/hyperlink" Target="https://www.cra.wallonie.be/fr/intelleau" TargetMode="External"/><Relationship Id="rId604" Type="http://schemas.openxmlformats.org/officeDocument/2006/relationships/hyperlink" Target="mailto:m.abras@cra.wallonie.be" TargetMode="External"/><Relationship Id="rId811" Type="http://schemas.openxmlformats.org/officeDocument/2006/relationships/hyperlink" Target="https://www.issep.be/extracar/" TargetMode="External"/><Relationship Id="rId1027" Type="http://schemas.openxmlformats.org/officeDocument/2006/relationships/hyperlink" Target="https://ejpsoil.eu/research-projects/i-sompe/" TargetMode="External"/><Relationship Id="rId1234" Type="http://schemas.openxmlformats.org/officeDocument/2006/relationships/hyperlink" Target="https://nouvelles.unamur.be/upnews.2019-12-13.8202017657/view" TargetMode="External"/><Relationship Id="rId243" Type="http://schemas.openxmlformats.org/officeDocument/2006/relationships/hyperlink" Target="https://www.cra.wallonie.be/fr/multi-residue-method-for-determination-of-pesticides-residues-in-potatoes-by-gc-npd-2005" TargetMode="External"/><Relationship Id="rId450" Type="http://schemas.openxmlformats.org/officeDocument/2006/relationships/hyperlink" Target="https://www.cra.wallonie.be/fr/comparative-functional-survival-and-equivalent-annual-cost-of-three-long-lasting-insecticidal-net-llin-products-in-tanzania" TargetMode="External"/><Relationship Id="rId688" Type="http://schemas.openxmlformats.org/officeDocument/2006/relationships/hyperlink" Target="https://www.cra.wallonie.be/fr/la-cellule-bio-du-cra-w-partenaire-des-projets-filieres" TargetMode="External"/><Relationship Id="rId895" Type="http://schemas.openxmlformats.org/officeDocument/2006/relationships/hyperlink" Target="mailto:el.bouhoulle@issep.be" TargetMode="External"/><Relationship Id="rId909" Type="http://schemas.openxmlformats.org/officeDocument/2006/relationships/hyperlink" Target="mailto:celia@adalia.be" TargetMode="External"/><Relationship Id="rId1080" Type="http://schemas.openxmlformats.org/officeDocument/2006/relationships/hyperlink" Target="mailto:asblgawi@asblgawi.com" TargetMode="External"/><Relationship Id="rId1301" Type="http://schemas.openxmlformats.org/officeDocument/2006/relationships/hyperlink" Target="mailto:corder@uclouvain.be" TargetMode="External"/><Relationship Id="rId38" Type="http://schemas.openxmlformats.org/officeDocument/2006/relationships/hyperlink" Target="https://www.cra.wallonie.be/fr/nrl-fa" TargetMode="External"/><Relationship Id="rId103" Type="http://schemas.openxmlformats.org/officeDocument/2006/relationships/hyperlink" Target="https://www.cra.wallonie.be/fr/development-of-plant-phenotyping-tools-for-potato-resistance-against-phytophthora-infestans-2020" TargetMode="External"/><Relationship Id="rId310" Type="http://schemas.openxmlformats.org/officeDocument/2006/relationships/hyperlink" Target="https://www.cra.wallonie.be/fr/factors-affecting-the-presence-and-the-diversity-of-bryophytes-in-the-petrifying-sources-habitat-7220-in-wallonia-and-the-brussels-capital-region-belgium-2016" TargetMode="External"/><Relationship Id="rId548" Type="http://schemas.openxmlformats.org/officeDocument/2006/relationships/hyperlink" Target="https://www.cra.wallonie.be/en/chemometric-non-targeted-analysis-for-detection-of-soybean-meal-adulteration-by-near-infrared-spectroscopy" TargetMode="External"/><Relationship Id="rId755" Type="http://schemas.openxmlformats.org/officeDocument/2006/relationships/hyperlink" Target="https://www.cra.wallonie.be/fr/la-recherche-en-agriculture-biologique-au-cra-w" TargetMode="External"/><Relationship Id="rId962" Type="http://schemas.openxmlformats.org/officeDocument/2006/relationships/hyperlink" Target="https://www.adalia.be/jardineries-labellisees1" TargetMode="External"/><Relationship Id="rId1178" Type="http://schemas.openxmlformats.org/officeDocument/2006/relationships/hyperlink" Target="https://researchportal.unamur.be/fr/projects/design-of-biocontrolled-pesticides-through-the-inhibition-of-treh" TargetMode="External"/><Relationship Id="rId91" Type="http://schemas.openxmlformats.org/officeDocument/2006/relationships/hyperlink" Target="mailto:f.debode@cra.wallonie.be" TargetMode="External"/><Relationship Id="rId187" Type="http://schemas.openxmlformats.org/officeDocument/2006/relationships/hyperlink" Target="https://www.cra.wallonie.be/fr/sensibilite-varietale-du-froment-dhiver-a-la-rouille-brune-et-a-la-rouille-jaune-2009" TargetMode="External"/><Relationship Id="rId394" Type="http://schemas.openxmlformats.org/officeDocument/2006/relationships/hyperlink" Target="https://www.cra.wallonie.be/fr/recherche-et-experimentations-pour-optimiser-la-date-de-cueillette-et-limiter-les-pertes-de-fruits-apres-recolte-que-fait-le-cra-w-2018" TargetMode="External"/><Relationship Id="rId408" Type="http://schemas.openxmlformats.org/officeDocument/2006/relationships/hyperlink" Target="https://www.cra.wallonie.be/fr/molecular-investigations-of-the-somatic-embryogenesis-recalcitrance-in-the-cherry-prunus-cerasus-l-rootstock-cab-6p-2016" TargetMode="External"/><Relationship Id="rId615" Type="http://schemas.openxmlformats.org/officeDocument/2006/relationships/hyperlink" Target="mailto:b.durenne@cra.wallonie.be" TargetMode="External"/><Relationship Id="rId822" Type="http://schemas.openxmlformats.org/officeDocument/2006/relationships/hyperlink" Target="mailto:b.beaumont@issep.be" TargetMode="External"/><Relationship Id="rId1038" Type="http://schemas.openxmlformats.org/officeDocument/2006/relationships/hyperlink" Target="https://www.jeprotegeleaudewallonie.com/home" TargetMode="External"/><Relationship Id="rId1245" Type="http://schemas.openxmlformats.org/officeDocument/2006/relationships/hyperlink" Target="https://orbi.uliege.be/handle/2268/229634" TargetMode="External"/><Relationship Id="rId254" Type="http://schemas.openxmlformats.org/officeDocument/2006/relationships/hyperlink" Target="https://www.cra.wallonie.be/fr/study-of-components-of-partial-resistance-to-scab-on-a-range-of-apple-cultivars-2004" TargetMode="External"/><Relationship Id="rId699" Type="http://schemas.openxmlformats.org/officeDocument/2006/relationships/hyperlink" Target="mailto:farinelle@fourragesmieux.be" TargetMode="External"/><Relationship Id="rId1091" Type="http://schemas.openxmlformats.org/officeDocument/2006/relationships/hyperlink" Target="mailto:d.eylenbosch@cra.wallonie.be" TargetMode="External"/><Relationship Id="rId1105" Type="http://schemas.openxmlformats.org/officeDocument/2006/relationships/hyperlink" Target="mailto:b.hardy@cra.wallonie.be" TargetMode="External"/><Relationship Id="rId1312" Type="http://schemas.openxmlformats.org/officeDocument/2006/relationships/hyperlink" Target="mailto:stephan.declerck@uclouvain.be" TargetMode="External"/><Relationship Id="rId49" Type="http://schemas.openxmlformats.org/officeDocument/2006/relationships/hyperlink" Target="https://www.cra.wallonie.be/fr/pirat" TargetMode="External"/><Relationship Id="rId114" Type="http://schemas.openxmlformats.org/officeDocument/2006/relationships/hyperlink" Target="https://www.cra.wallonie.be/fr/phenotypic-and-genotypic-characteristics-of-belgian-isolates-of-phytophthora-infestans-in-2013-2016-2017" TargetMode="External"/><Relationship Id="rId461" Type="http://schemas.openxmlformats.org/officeDocument/2006/relationships/hyperlink" Target="https://www.cra.wallonie.be/fr/validation-of-an-analytical-method-for-124-triazole-in-soil-using-liquid-chromatography-coupled-to-electrospray-tandem-mass-spectrometry-and-monitoring-of-propiconazole-degradation-in-a-batch-study-2018" TargetMode="External"/><Relationship Id="rId559" Type="http://schemas.openxmlformats.org/officeDocument/2006/relationships/hyperlink" Target="https://doi.org/10.1255/nir2017.151" TargetMode="External"/><Relationship Id="rId766" Type="http://schemas.openxmlformats.org/officeDocument/2006/relationships/hyperlink" Target="mailto:b.godden@cra.wallonie.be" TargetMode="External"/><Relationship Id="rId1189" Type="http://schemas.openxmlformats.org/officeDocument/2006/relationships/hyperlink" Target="mailto:openagro@cra.wallonie.be" TargetMode="External"/><Relationship Id="rId198" Type="http://schemas.openxmlformats.org/officeDocument/2006/relationships/hyperlink" Target="https://www.cra.wallonie.be/fr/inter-laboratory-evaluation-of-a-duplex-rt-pcr-method-using-crude-extracts-for-the-simultaneous-detection-of-prune-dwarf-virus-and-prunus-necrotic-ringspot-virus-2008" TargetMode="External"/><Relationship Id="rId321" Type="http://schemas.openxmlformats.org/officeDocument/2006/relationships/hyperlink" Target="https://www.cra.wallonie.be/fr/cecidomyie-orange-reperer-les-bles-qui-lui-resistent-2015" TargetMode="External"/><Relationship Id="rId419" Type="http://schemas.openxmlformats.org/officeDocument/2006/relationships/hyperlink" Target="https://www.cra.wallonie.be/fr/gestion-des-prairies-permanentes-impacts-sur-la-fertilite-des-sols-2015" TargetMode="External"/><Relationship Id="rId626" Type="http://schemas.openxmlformats.org/officeDocument/2006/relationships/hyperlink" Target="mailto:l.hautier@cra.wallonie.be" TargetMode="External"/><Relationship Id="rId973" Type="http://schemas.openxmlformats.org/officeDocument/2006/relationships/hyperlink" Target="https://agriculture.wallonie.be/resultat-de-l-appel-recherche-2017?inheritRedirect=true" TargetMode="External"/><Relationship Id="rId1049" Type="http://schemas.openxmlformats.org/officeDocument/2006/relationships/hyperlink" Target="https://www.interreg-fwvl.eu/fr/alarm-fwv" TargetMode="External"/><Relationship Id="rId1256" Type="http://schemas.openxmlformats.org/officeDocument/2006/relationships/hyperlink" Target="https://orbi.uliege.be/bitstream/2268/216378/1/20171027%20Marc%20Dufrene%20Dijon%20ISITE.pdf" TargetMode="External"/><Relationship Id="rId833" Type="http://schemas.openxmlformats.org/officeDocument/2006/relationships/hyperlink" Target="mailto:sebastien.cajot@celabor.be" TargetMode="External"/><Relationship Id="rId1116" Type="http://schemas.openxmlformats.org/officeDocument/2006/relationships/hyperlink" Target="mailto:a.loriers@cra,wallonie.be" TargetMode="External"/><Relationship Id="rId265" Type="http://schemas.openxmlformats.org/officeDocument/2006/relationships/hyperlink" Target="https://www.cra.wallonie.be/fr/research-to-increase-the-value-of-old-fruit-tree-cultivars-of-our-regions-for-use-in-the-fruit-processing-sector-1998" TargetMode="External"/><Relationship Id="rId472" Type="http://schemas.openxmlformats.org/officeDocument/2006/relationships/hyperlink" Target="https://www.cra.wallonie.be/fr/could-indolic-glucosinolates-root-profiling-be-correlated-to-brassica-napus-l-cadmium-stress-tolerance-2017" TargetMode="External"/><Relationship Id="rId900" Type="http://schemas.openxmlformats.org/officeDocument/2006/relationships/hyperlink" Target="https://www.issep.be/wp-content/uploads/Projet-UPEC-ECPER.pdf" TargetMode="External"/><Relationship Id="rId125" Type="http://schemas.openxmlformats.org/officeDocument/2006/relationships/hyperlink" Target="https://www.cra.wallonie.be/fr/candidate-defense-genes-as-predictors-of-partial-resistance-in-president-roulin-against-apple-scab-caused-by-venturia-inaequalis-2015" TargetMode="External"/><Relationship Id="rId332" Type="http://schemas.openxmlformats.org/officeDocument/2006/relationships/hyperlink" Target="https://www.cra.wallonie.be/fr/reconciling-expert-judgement-and-habitat-suitability-models-as-tools-for-guiding-sampling-of-threatened-species-2015" TargetMode="External"/><Relationship Id="rId777" Type="http://schemas.openxmlformats.org/officeDocument/2006/relationships/hyperlink" Target="mailto:l.jamar@cra.wallonie.be" TargetMode="External"/><Relationship Id="rId984" Type="http://schemas.openxmlformats.org/officeDocument/2006/relationships/hyperlink" Target="http://etat.environnement.wallonie.be/files/Studies/CRP_5_CORDER_ELIM_ELI_UCL_2015.pdf" TargetMode="External"/><Relationship Id="rId637" Type="http://schemas.openxmlformats.org/officeDocument/2006/relationships/hyperlink" Target="mailto:l.jamar@cra.wallonie.be" TargetMode="External"/><Relationship Id="rId844" Type="http://schemas.openxmlformats.org/officeDocument/2006/relationships/hyperlink" Target="https://www.issep.be/wp-content/uploads/Projet-ACTRIS.pdf" TargetMode="External"/><Relationship Id="rId1267" Type="http://schemas.openxmlformats.org/officeDocument/2006/relationships/hyperlink" Target="mailto:pierre.vancutsem@unamur.be" TargetMode="External"/><Relationship Id="rId276" Type="http://schemas.openxmlformats.org/officeDocument/2006/relationships/hyperlink" Target="https://www.cra.wallonie.be/fr/controler-par-leclaircie-la-composition-de-la-regeneration-naturelle-dans-les-peuplements-resineux-en-cours-dirregularisation-2020" TargetMode="External"/><Relationship Id="rId483" Type="http://schemas.openxmlformats.org/officeDocument/2006/relationships/hyperlink" Target="https://www.cra.wallonie.be/fr/nir-imaging-helps-improve-seed-qc-2017" TargetMode="External"/><Relationship Id="rId690" Type="http://schemas.openxmlformats.org/officeDocument/2006/relationships/hyperlink" Target="https://www.cra.wallonie.be/fr/la-cellule-bio-du-cra-w-partenaire-des-projets-filieres" TargetMode="External"/><Relationship Id="rId704" Type="http://schemas.openxmlformats.org/officeDocument/2006/relationships/hyperlink" Target="mailto:info@fourragesmieux.be" TargetMode="External"/><Relationship Id="rId911" Type="http://schemas.openxmlformats.org/officeDocument/2006/relationships/hyperlink" Target="https://www.interreg-fwvl.eu/fr/ardenne-ambassadors" TargetMode="External"/><Relationship Id="rId1127" Type="http://schemas.openxmlformats.org/officeDocument/2006/relationships/hyperlink" Target="mailto:a.soete@cra.wallonie.be" TargetMode="External"/><Relationship Id="rId40" Type="http://schemas.openxmlformats.org/officeDocument/2006/relationships/hyperlink" Target="https://www.cra.wallonie.be/fr/plateforme-grandes-cultures-bio" TargetMode="External"/><Relationship Id="rId136" Type="http://schemas.openxmlformats.org/officeDocument/2006/relationships/hyperlink" Target="https://www.cra.wallonie.be/fr/les-resultats-au-fil-des-ans-de-lessai-milvar-a-libramont-2014" TargetMode="External"/><Relationship Id="rId343" Type="http://schemas.openxmlformats.org/officeDocument/2006/relationships/hyperlink" Target="https://www.cra.wallonie.be/fr/comparaison-des-performances-des-modeles-danalyse-discriminante-pls-et-svm-application-sur-des-spectres-proche-infrarouge-de-racines-et-de-pailles-de-froment-dhiver-2016" TargetMode="External"/><Relationship Id="rId550" Type="http://schemas.openxmlformats.org/officeDocument/2006/relationships/hyperlink" Target="https://www.cra.wallonie.be/en/near-infrared-hyperspectral-imaging-for-white-maize-classification-according-to-grading-regulations" TargetMode="External"/><Relationship Id="rId788" Type="http://schemas.openxmlformats.org/officeDocument/2006/relationships/hyperlink" Target="http://www.greenotec.be/pages/etudes/enquete-sur-l-utilisation-reelle-des-pesticides.html" TargetMode="External"/><Relationship Id="rId995" Type="http://schemas.openxmlformats.org/officeDocument/2006/relationships/hyperlink" Target="https://www.cra.wallonie.be/fr/la-recherche-en-agriculture-biologique-au-cra-w" TargetMode="External"/><Relationship Id="rId1180" Type="http://schemas.openxmlformats.org/officeDocument/2006/relationships/hyperlink" Target="https://researchportal.unamur.be/fr/projects/caract%C3%A9risation-g%C3%A9ologique-et-hydrog%C3%A9ologique-au-droit-de-diff%C3%A9re" TargetMode="External"/><Relationship Id="rId203" Type="http://schemas.openxmlformats.org/officeDocument/2006/relationships/hyperlink" Target="https://www.cra.wallonie.be/fr/study-on-some-grafting-techniques-for-their-capability-in-rapid-and-efficient-transmission-of-apple-proliferation-disease-on-host-plants-2007" TargetMode="External"/><Relationship Id="rId648" Type="http://schemas.openxmlformats.org/officeDocument/2006/relationships/hyperlink" Target="mailto:a.pissard@cra.wallonie.be" TargetMode="External"/><Relationship Id="rId855" Type="http://schemas.openxmlformats.org/officeDocument/2006/relationships/hyperlink" Target="mailto:b.bergmans@issep.be" TargetMode="External"/><Relationship Id="rId1040" Type="http://schemas.openxmlformats.org/officeDocument/2006/relationships/hyperlink" Target="https://www.tiges-chavees.be/wp-content/uploads/2016/01/GAL_TigesChavees_FicheAgriculture.pdf" TargetMode="External"/><Relationship Id="rId1278" Type="http://schemas.openxmlformats.org/officeDocument/2006/relationships/hyperlink" Target="https://www.issep.be/capteur-co2/" TargetMode="External"/><Relationship Id="rId287" Type="http://schemas.openxmlformats.org/officeDocument/2006/relationships/hyperlink" Target="https://www.cra.wallonie.be/fr/a-call-for-stakeholders-to-boost-integrated-pest-management-in-europe-a-vision-based-on-the-three-year-european-research-area-network-project-2018" TargetMode="External"/><Relationship Id="rId410" Type="http://schemas.openxmlformats.org/officeDocument/2006/relationships/hyperlink" Target="https://www.cra.wallonie.be/fr/que-vaut-un-ensilage-de-cipan-fourragere-2016" TargetMode="External"/><Relationship Id="rId494" Type="http://schemas.openxmlformats.org/officeDocument/2006/relationships/hyperlink" Target="https://www.cra.wallonie.be/en/who-specifications-for-pesticides-2016" TargetMode="External"/><Relationship Id="rId508" Type="http://schemas.openxmlformats.org/officeDocument/2006/relationships/hyperlink" Target="https://www.cra.wallonie.be/en/reactivity-of-gluten-proteins-from-spelt-and-bread-wheat-accessions-towards-a1-and-g12-antibodies-in-the-framework-of-celiac-disease-2018" TargetMode="External"/><Relationship Id="rId715" Type="http://schemas.openxmlformats.org/officeDocument/2006/relationships/hyperlink" Target="mailto:aphilippe@natagriwal.be" TargetMode="External"/><Relationship Id="rId922" Type="http://schemas.openxmlformats.org/officeDocument/2006/relationships/hyperlink" Target="https://www.interreg-fwvl.eu/fr/dffdj" TargetMode="External"/><Relationship Id="rId1138" Type="http://schemas.openxmlformats.org/officeDocument/2006/relationships/hyperlink" Target="https://filagri.be/wp-content/uploads/sites/2/2019/10/CdP_Plan-de-developpement_2018_cereales_alimentaires_juillet2019.pdf" TargetMode="External"/><Relationship Id="rId147" Type="http://schemas.openxmlformats.org/officeDocument/2006/relationships/hyperlink" Target="https://www.cra.wallonie.be/fr/evaluation-de-varietes-europeennes-depautre-en-region-gembloutoise-2013" TargetMode="External"/><Relationship Id="rId354" Type="http://schemas.openxmlformats.org/officeDocument/2006/relationships/hyperlink" Target="https://www.cra.wallonie.be/fr/la-spectrometrie-proche-infrarouge-une-technologie-rapide-precise-et-ecologique-pour-determiner-la-composition-et-la-qualite-des-produits-agricoles-et-alimentaires-2016" TargetMode="External"/><Relationship Id="rId799" Type="http://schemas.openxmlformats.org/officeDocument/2006/relationships/hyperlink" Target="mailto:s.habran@issep.be" TargetMode="External"/><Relationship Id="rId1191" Type="http://schemas.openxmlformats.org/officeDocument/2006/relationships/hyperlink" Target="https://reader.elsevier.com/reader/sd/pii/S0378427420301296?token=33A4EEF5E5E5D4D8BA9CB56F71D8128C7F0F3DA09909C8C9705A5C82F56EB9CEBE0BE4DAF0DBE858AC9B8B790E52D547&amp;originRegion=eu-west-1&amp;originCreation=20210707142508" TargetMode="External"/><Relationship Id="rId1205" Type="http://schemas.openxmlformats.org/officeDocument/2006/relationships/hyperlink" Target="mailto:denise.vandam@unamur.be" TargetMode="External"/><Relationship Id="rId51" Type="http://schemas.openxmlformats.org/officeDocument/2006/relationships/hyperlink" Target="https://www.cra.wallonie.be/fr/gecomara" TargetMode="External"/><Relationship Id="rId561" Type="http://schemas.openxmlformats.org/officeDocument/2006/relationships/hyperlink" Target="https://www.cra.wallonie.be/en/local-vssvm-based-stacking-approach-for-predicting-proportions-of-complex-blends-in-food-products-2019" TargetMode="External"/><Relationship Id="rId659" Type="http://schemas.openxmlformats.org/officeDocument/2006/relationships/hyperlink" Target="http://fiwap.be/documentation/produits-biocides-affectes-au-circuit-restreint-du-neuf-dans-les-obligations-des-vendeurs-et-utilisateurs/" TargetMode="External"/><Relationship Id="rId866" Type="http://schemas.openxmlformats.org/officeDocument/2006/relationships/hyperlink" Target="https://www.issep.be/wp-content/uploads/Projet-BELAIR.pdf" TargetMode="External"/><Relationship Id="rId1289" Type="http://schemas.openxmlformats.org/officeDocument/2006/relationships/hyperlink" Target="mailto:corder@uclouvain.be" TargetMode="External"/><Relationship Id="rId214" Type="http://schemas.openxmlformats.org/officeDocument/2006/relationships/hyperlink" Target="https://www.cra.wallonie.be/fr/etude-de-la-biodiversite-du-pommier-en-belgique-opportunites-pour-la-conservation-et-lutilisation-durable-de-ressources-genetiques-2007" TargetMode="External"/><Relationship Id="rId298" Type="http://schemas.openxmlformats.org/officeDocument/2006/relationships/hyperlink" Target="https://www.cra.wallonie.be/fr/a-large-field-trial-to-assess-the-short-term-and-long-term-effects-of-several-4-insecticides-used-to-control-the-pollen-beetle-on-parastic-hymenoptera-in-oilseed-rape-2017" TargetMode="External"/><Relationship Id="rId421" Type="http://schemas.openxmlformats.org/officeDocument/2006/relationships/hyperlink" Target="https://www.cra.wallonie.be/fr/co-design-and-set-up-of-innovative-fruit-based-agroforestry-cropping-system-in-belgium-2015" TargetMode="External"/><Relationship Id="rId519" Type="http://schemas.openxmlformats.org/officeDocument/2006/relationships/hyperlink" Target="https://www.cra.wallonie.be/en/de-lorge-brassicole-pour-du-micromaltage-en-wallonie-2017" TargetMode="External"/><Relationship Id="rId1051" Type="http://schemas.openxmlformats.org/officeDocument/2006/relationships/hyperlink" Target="https://www.cra.wallonie.be/en/les-legumineuses-gage-de-produits-de-qualite-differenciee-2017" TargetMode="External"/><Relationship Id="rId1149" Type="http://schemas.openxmlformats.org/officeDocument/2006/relationships/hyperlink" Target="mailto:simon@cari.be" TargetMode="External"/><Relationship Id="rId158" Type="http://schemas.openxmlformats.org/officeDocument/2006/relationships/hyperlink" Target="https://www.cra.wallonie.be/fr/alkaline-extraction-and-charaterization-of-hemicelluloses-from-spelt-bran-and-hull-2012" TargetMode="External"/><Relationship Id="rId726" Type="http://schemas.openxmlformats.org/officeDocument/2006/relationships/hyperlink" Target="https://www.cra.wallonie.be/fr/webinaires-emploi-et-agriculture?archive=true" TargetMode="External"/><Relationship Id="rId933" Type="http://schemas.openxmlformats.org/officeDocument/2006/relationships/hyperlink" Target="https://www.cra.wallonie.be/fr/la-recherche-en-agriculture-biologique-au-cra-w" TargetMode="External"/><Relationship Id="rId1009" Type="http://schemas.openxmlformats.org/officeDocument/2006/relationships/hyperlink" Target="https://www.cra.wallonie.be/en/comparison-of-spectroscopic-techniques-combined-with-chemometrics-for-cocaine-analysis" TargetMode="External"/><Relationship Id="rId62" Type="http://schemas.openxmlformats.org/officeDocument/2006/relationships/hyperlink" Target="https://www.cra.wallonie.be/fr/symbiose" TargetMode="External"/><Relationship Id="rId365" Type="http://schemas.openxmlformats.org/officeDocument/2006/relationships/hyperlink" Target="https://www.cra.wallonie.be/fr/perennial-flower-strips-for-pest-control-in-organic-apple-orchards-a-pan-european-study-2019" TargetMode="External"/><Relationship Id="rId572" Type="http://schemas.openxmlformats.org/officeDocument/2006/relationships/hyperlink" Target="https://www.cra.wallonie.be/en/near-infrared-hyperspectral-imaging-for-spices-adulteration-a-feasibility-study-2018" TargetMode="External"/><Relationship Id="rId1216" Type="http://schemas.openxmlformats.org/officeDocument/2006/relationships/hyperlink" Target="https://cipf.be/resources/shared/files/fr/rewaqua.pdf" TargetMode="External"/><Relationship Id="rId225" Type="http://schemas.openxmlformats.org/officeDocument/2006/relationships/hyperlink" Target="https://www.cra.wallonie.be/fr/study-of-the-malus-sylvestris-diversity-in-belgium-2006" TargetMode="External"/><Relationship Id="rId432" Type="http://schemas.openxmlformats.org/officeDocument/2006/relationships/hyperlink" Target="https://www.cra.wallonie.be/fr/key-challenges-and-priorities-for-modelling-european-grasslands-under-climate-change-2016" TargetMode="External"/><Relationship Id="rId877" Type="http://schemas.openxmlformats.org/officeDocument/2006/relationships/hyperlink" Target="mailto:e.hallot@issep.be" TargetMode="External"/><Relationship Id="rId1062" Type="http://schemas.openxmlformats.org/officeDocument/2006/relationships/hyperlink" Target="https://www.unamur.be/recherche/services-adre/financements/region-wallonne/projets/fiche-projet-eliscreen-fso/view" TargetMode="External"/><Relationship Id="rId737" Type="http://schemas.openxmlformats.org/officeDocument/2006/relationships/hyperlink" Target="mailto:g.jacquemin@cra.wallonie.be" TargetMode="External"/><Relationship Id="rId944" Type="http://schemas.openxmlformats.org/officeDocument/2006/relationships/hyperlink" Target="mailto:planbee@natpro.be" TargetMode="External"/><Relationship Id="rId73" Type="http://schemas.openxmlformats.org/officeDocument/2006/relationships/hyperlink" Target="mailto:a.soete@cra.wallonie.be" TargetMode="External"/><Relationship Id="rId169" Type="http://schemas.openxmlformats.org/officeDocument/2006/relationships/hyperlink" Target="https://www.cra.wallonie.be/fr/etude-de-la-sensibilite-varietale-de-la-pomme-de-terre-au-mildiou-du-feuillage-phytophthora-infestans-a-libramont-en-2011-2011" TargetMode="External"/><Relationship Id="rId376" Type="http://schemas.openxmlformats.org/officeDocument/2006/relationships/hyperlink" Target="https://www.cra.wallonie.be/fr/somatic-embryogenesis-in-cherry-prunus-sp-2018" TargetMode="External"/><Relationship Id="rId583" Type="http://schemas.openxmlformats.org/officeDocument/2006/relationships/hyperlink" Target="https://www.cra.wallonie.be/en/analytical-tools-for-the-monitoring-of-food-fraud-2018" TargetMode="External"/><Relationship Id="rId790" Type="http://schemas.openxmlformats.org/officeDocument/2006/relationships/hyperlink" Target="https://www.cra.wallonie.be/fr/la-recherche-en-agriculture-biologique-au-cra-w" TargetMode="External"/><Relationship Id="rId804" Type="http://schemas.openxmlformats.org/officeDocument/2006/relationships/hyperlink" Target="https://www.issep.be/accepted/" TargetMode="External"/><Relationship Id="rId1227" Type="http://schemas.openxmlformats.org/officeDocument/2006/relationships/hyperlink" Target="https://www.cra.wallonie.be/fr/laboratoire-residus" TargetMode="External"/><Relationship Id="rId4" Type="http://schemas.openxmlformats.org/officeDocument/2006/relationships/hyperlink" Target="mailto:s.herremans@cra.wallonie.be" TargetMode="External"/><Relationship Id="rId236" Type="http://schemas.openxmlformats.org/officeDocument/2006/relationships/hyperlink" Target="https://www.cra.wallonie.be/fr/research-on-alternative-methods-of-control-of-spot-on-apple-for-organic-production-three-years-of-experimentation-in-cra-w-2005" TargetMode="External"/><Relationship Id="rId443" Type="http://schemas.openxmlformats.org/officeDocument/2006/relationships/hyperlink" Target="https://www.cra.wallonie.be/fr/utilisation-de-la-methodologie-des-surfaces-de-reponses-pour-optimiser-une-methode-danalyse-quantitative-de-phytooestrogenes-par-uplc-msms-dans-les-fourrages-2015" TargetMode="External"/><Relationship Id="rId650" Type="http://schemas.openxmlformats.org/officeDocument/2006/relationships/hyperlink" Target="mailto:a.soete@cra.wallonie.be" TargetMode="External"/><Relationship Id="rId888" Type="http://schemas.openxmlformats.org/officeDocument/2006/relationships/hyperlink" Target="https://www.issep.be/wp-content/uploads/Projet-RISSC.pdf" TargetMode="External"/><Relationship Id="rId1073" Type="http://schemas.openxmlformats.org/officeDocument/2006/relationships/hyperlink" Target="https://socopro-asbl.be/" TargetMode="External"/><Relationship Id="rId1280" Type="http://schemas.openxmlformats.org/officeDocument/2006/relationships/hyperlink" Target="mailto:m.baes@cra.wallonie.be" TargetMode="External"/><Relationship Id="rId303" Type="http://schemas.openxmlformats.org/officeDocument/2006/relationships/hyperlink" Target="https://www.cra.wallonie.be/fr/les-maladies-et-ravageurs-du-douglas-2017" TargetMode="External"/><Relationship Id="rId748" Type="http://schemas.openxmlformats.org/officeDocument/2006/relationships/hyperlink" Target="https://www.cra.wallonie.be/fr/la-recherche-en-agriculture-biologique-au-cra-w" TargetMode="External"/><Relationship Id="rId955" Type="http://schemas.openxmlformats.org/officeDocument/2006/relationships/hyperlink" Target="https://cipf.be/resources/shared/files/fr/probiom.pdf" TargetMode="External"/><Relationship Id="rId1140" Type="http://schemas.openxmlformats.org/officeDocument/2006/relationships/hyperlink" Target="https://filagri.be/wp-content/uploads/sites/2/2019/10/CdP_Plan-de-developpement_2018_cereales_alimentaires_juillet2019.pdf" TargetMode="External"/><Relationship Id="rId84" Type="http://schemas.openxmlformats.org/officeDocument/2006/relationships/hyperlink" Target="https://www.cra.wallonie.be/fr/sagriwasent" TargetMode="External"/><Relationship Id="rId387" Type="http://schemas.openxmlformats.org/officeDocument/2006/relationships/hyperlink" Target="https://www.cra.wallonie.be/fr/cultures-maraicheres-apres-destruction-de-prairies-permanentes-risques-environnementaux-et-interets-agronomiques-2018" TargetMode="External"/><Relationship Id="rId510" Type="http://schemas.openxmlformats.org/officeDocument/2006/relationships/hyperlink" Target="https://www.cra.wallonie.be/en/nous-avons-teste-pour-vous-lamylab-fn-de-chopin-technologies-2018" TargetMode="External"/><Relationship Id="rId594" Type="http://schemas.openxmlformats.org/officeDocument/2006/relationships/hyperlink" Target="https://www.cra.wallonie.be/fr/vitromisc" TargetMode="External"/><Relationship Id="rId608" Type="http://schemas.openxmlformats.org/officeDocument/2006/relationships/hyperlink" Target="mailto:a.chandelier@cra.wallonie.be" TargetMode="External"/><Relationship Id="rId815" Type="http://schemas.openxmlformats.org/officeDocument/2006/relationships/hyperlink" Target="https://www.issep.be/georadar/" TargetMode="External"/><Relationship Id="rId1238" Type="http://schemas.openxmlformats.org/officeDocument/2006/relationships/hyperlink" Target="mailto:s.chavalle@cra.wallonie.be" TargetMode="External"/><Relationship Id="rId247" Type="http://schemas.openxmlformats.org/officeDocument/2006/relationships/hyperlink" Target="https://www.cra.wallonie.be/fr/resurgence-in-belgium-of-lead-disease-of-fruit-trees-2004" TargetMode="External"/><Relationship Id="rId899" Type="http://schemas.openxmlformats.org/officeDocument/2006/relationships/hyperlink" Target="mailto:w.pirard@issep.be" TargetMode="External"/><Relationship Id="rId1000" Type="http://schemas.openxmlformats.org/officeDocument/2006/relationships/hyperlink" Target="mailto:mscheuren@uliege.be" TargetMode="External"/><Relationship Id="rId1084" Type="http://schemas.openxmlformats.org/officeDocument/2006/relationships/hyperlink" Target="mailto:f.benabdallah@cra.wallonie.be" TargetMode="External"/><Relationship Id="rId1305" Type="http://schemas.openxmlformats.org/officeDocument/2006/relationships/hyperlink" Target="http://eau.wallonie.be/IMG/pdf/IMHOTEP_RF_180807.pdf" TargetMode="External"/><Relationship Id="rId107" Type="http://schemas.openxmlformats.org/officeDocument/2006/relationships/hyperlink" Target="https://www.cra.wallonie.be/fr/impact-of-rhizophagus-irregularis-mucl-41833-on-disease-symptoms-caused-by-phytophthora-infestans-in-potato-grown-under-field-conditions-2018" TargetMode="External"/><Relationship Id="rId454" Type="http://schemas.openxmlformats.org/officeDocument/2006/relationships/hyperlink" Target="https://www.cra.wallonie.be/fr/epoxiconazole-exposure-affects-terpenoid-profiles-of-oilseed-rape-plantlets-based-on-a-targeted-metabolomic-approach-2019" TargetMode="External"/><Relationship Id="rId661" Type="http://schemas.openxmlformats.org/officeDocument/2006/relationships/hyperlink" Target="https://www.livre-blanc-cereales.be/wp-content/uploads/2020/09/3-LBsept20-Protection-des-semis-Focus-sur-la-carie.pdf" TargetMode="External"/><Relationship Id="rId759" Type="http://schemas.openxmlformats.org/officeDocument/2006/relationships/hyperlink" Target="https://www.cra.wallonie.be/fr/la-recherche-en-agriculture-biologique-au-cra-w" TargetMode="External"/><Relationship Id="rId966" Type="http://schemas.openxmlformats.org/officeDocument/2006/relationships/hyperlink" Target="https://secure.fera.defra.gov.uk/foodintegrity/index.cfm?sectionid=21" TargetMode="External"/><Relationship Id="rId1291" Type="http://schemas.openxmlformats.org/officeDocument/2006/relationships/hyperlink" Target="mailto:corder@uclouvain.be" TargetMode="External"/><Relationship Id="rId11" Type="http://schemas.openxmlformats.org/officeDocument/2006/relationships/hyperlink" Target="https://www.cra.wallonie.be/fr/beetphen" TargetMode="External"/><Relationship Id="rId314" Type="http://schemas.openxmlformats.org/officeDocument/2006/relationships/hyperlink" Target="https://www.cra.wallonie.be/fr/pucerons-sur-pommes-de-terre-20-annees-detude-en-wallonie-2016" TargetMode="External"/><Relationship Id="rId398" Type="http://schemas.openxmlformats.org/officeDocument/2006/relationships/hyperlink" Target="https://www.cra.wallonie.be/fr/comparison-of-two-laboratory-scale-ensiling-methods-to-assess-effect-of-reducing-sugars-2017" TargetMode="External"/><Relationship Id="rId521" Type="http://schemas.openxmlformats.org/officeDocument/2006/relationships/hyperlink" Target="https://www.cra.wallonie.be/en/characterization-of-metallic-trace-elements-in-soils-by-portable-x-ray-fluorescence-spectrometry-2017" TargetMode="External"/><Relationship Id="rId619" Type="http://schemas.openxmlformats.org/officeDocument/2006/relationships/hyperlink" Target="mailto:b.durenne@cra.wallonie.be" TargetMode="External"/><Relationship Id="rId1151" Type="http://schemas.openxmlformats.org/officeDocument/2006/relationships/hyperlink" Target="mailto:simon@cari.be" TargetMode="External"/><Relationship Id="rId1249" Type="http://schemas.openxmlformats.org/officeDocument/2006/relationships/hyperlink" Target="mailto:centredemichamps@uclouvain.be" TargetMode="External"/><Relationship Id="rId95" Type="http://schemas.openxmlformats.org/officeDocument/2006/relationships/hyperlink" Target="mailto:f.debode@cra.wallonie.be" TargetMode="External"/><Relationship Id="rId160" Type="http://schemas.openxmlformats.org/officeDocument/2006/relationships/hyperlink" Target="https://www.cra.wallonie.be/fr/comparative-review-of-the-content-and-profiles-of-macronutrients-in-spelt-and-wheat-2012" TargetMode="External"/><Relationship Id="rId826" Type="http://schemas.openxmlformats.org/officeDocument/2006/relationships/hyperlink" Target="https://ec.europa.eu/eip/agriculture/sites/agri-eip/files/eip-agri_fg_non-chemical_weed_management_final_report_2020_en.pdf" TargetMode="External"/><Relationship Id="rId1011" Type="http://schemas.openxmlformats.org/officeDocument/2006/relationships/hyperlink" Target="https://www.newcland.eu/fr/projet/biomasse-vegetale/" TargetMode="External"/><Relationship Id="rId1109" Type="http://schemas.openxmlformats.org/officeDocument/2006/relationships/hyperlink" Target="mailto:l.hautier@cra.wallonie.be" TargetMode="External"/><Relationship Id="rId258" Type="http://schemas.openxmlformats.org/officeDocument/2006/relationships/hyperlink" Target="https://www.cra.wallonie.be/fr/research-with-a-view-to-developing-commercial-production-of-apples-by-organic-methods-a-first-in-belgium-2002" TargetMode="External"/><Relationship Id="rId465" Type="http://schemas.openxmlformats.org/officeDocument/2006/relationships/hyperlink" Target="https://www.cra.wallonie.be/fr/small-scale-field-testing-of-alphacypermethrin-water-dispersible-granules-in-comparison-with-the-recommended-wettable-powder-formulation-for-indoor-residual-spraying-against-malaria-vectors-in-benin-2018" TargetMode="External"/><Relationship Id="rId672" Type="http://schemas.openxmlformats.org/officeDocument/2006/relationships/hyperlink" Target="https://www.corder.be/fr/node/186" TargetMode="External"/><Relationship Id="rId1095" Type="http://schemas.openxmlformats.org/officeDocument/2006/relationships/hyperlink" Target="mailto:j.fernandez@cra.wallonie.be" TargetMode="External"/><Relationship Id="rId1316" Type="http://schemas.openxmlformats.org/officeDocument/2006/relationships/hyperlink" Target="https://www.mr.be/agriculture-le-gouvernement-renforce-la-recherche-afin-de-deployer-plusieurs-filieres-alimentaires/" TargetMode="External"/><Relationship Id="rId22" Type="http://schemas.openxmlformats.org/officeDocument/2006/relationships/hyperlink" Target="https://www.cra.wallonie.be/fr/sip" TargetMode="External"/><Relationship Id="rId118" Type="http://schemas.openxmlformats.org/officeDocument/2006/relationships/hyperlink" Target="https://www.cra.wallonie.be/fr/inoculation-of-medicago-sativa-cover-crop-with-rhizophagus-irregularis-2016" TargetMode="External"/><Relationship Id="rId325" Type="http://schemas.openxmlformats.org/officeDocument/2006/relationships/hyperlink" Target="https://www.cra.wallonie.be/fr/lutte-integree-contre-les-ravageurs-2015" TargetMode="External"/><Relationship Id="rId532" Type="http://schemas.openxmlformats.org/officeDocument/2006/relationships/hyperlink" Target="https://www.cra.wallonie.be/en/evolution-and-distribution-of-hydrolytis-enzyme-activities-during-preharvest-sprouting-of-wheat-triticum-aestivum-in-the-field-2016" TargetMode="External"/><Relationship Id="rId977" Type="http://schemas.openxmlformats.org/officeDocument/2006/relationships/hyperlink" Target="https://pubmed.ncbi.nlm.nih.gov/18396810/" TargetMode="External"/><Relationship Id="rId1162" Type="http://schemas.openxmlformats.org/officeDocument/2006/relationships/hyperlink" Target="mailto:salima.kempenaer@health.fgov.be" TargetMode="External"/><Relationship Id="rId171" Type="http://schemas.openxmlformats.org/officeDocument/2006/relationships/hyperlink" Target="https://www.cra.wallonie.be/fr/characterization-of-hemicellulosic-fractions-from-spelt-hull-extracted-by-different-methods-2011" TargetMode="External"/><Relationship Id="rId837" Type="http://schemas.openxmlformats.org/officeDocument/2006/relationships/hyperlink" Target="mailto:bram.moeskops@ifoam-eu.org" TargetMode="External"/><Relationship Id="rId1022" Type="http://schemas.openxmlformats.org/officeDocument/2006/relationships/hyperlink" Target="https://ejpsoil.eu/research-projects/carboseq/" TargetMode="External"/><Relationship Id="rId269" Type="http://schemas.openxmlformats.org/officeDocument/2006/relationships/hyperlink" Target="https://www.cra.wallonie.be/fr/computerized-data-collection-for-the-evaluation-of-the-susceptibility-to-diseases-of-fruit-trees-1995" TargetMode="External"/><Relationship Id="rId476" Type="http://schemas.openxmlformats.org/officeDocument/2006/relationships/hyperlink" Target="https://www.cra.wallonie.be/fr/analytical-strategies-used-to-develop-a-multi-active-ingredient-method-for-qc-of-public-health-pesticides-2017" TargetMode="External"/><Relationship Id="rId683" Type="http://schemas.openxmlformats.org/officeDocument/2006/relationships/hyperlink" Target="mailto:c.lucau-danila@cra.wallonie.be" TargetMode="External"/><Relationship Id="rId890" Type="http://schemas.openxmlformats.org/officeDocument/2006/relationships/hyperlink" Target="https://www.issep.be/wp-content/uploads/Projet-Basilic.pdf" TargetMode="External"/><Relationship Id="rId904" Type="http://schemas.openxmlformats.org/officeDocument/2006/relationships/hyperlink" Target="https://www.adalia.be/projet-interreg" TargetMode="External"/><Relationship Id="rId33" Type="http://schemas.openxmlformats.org/officeDocument/2006/relationships/hyperlink" Target="mailto:b.weickmans@cra.wallonie.be" TargetMode="External"/><Relationship Id="rId129" Type="http://schemas.openxmlformats.org/officeDocument/2006/relationships/hyperlink" Target="https://www.cra.wallonie.be/fr/comment-apprecier-et-ameliorer-la-fertilite-de-nos-terres-et-jardins-en-bio-2015" TargetMode="External"/><Relationship Id="rId336" Type="http://schemas.openxmlformats.org/officeDocument/2006/relationships/hyperlink" Target="https://www.cra.wallonie.be/fr/use-of-nir-hyperspectral-imaging-and-chemometrics-to-quantify-roots-and-crop-residues-in-soil-2015" TargetMode="External"/><Relationship Id="rId543" Type="http://schemas.openxmlformats.org/officeDocument/2006/relationships/hyperlink" Target="https://doi.org/10.1016/j.foodcont.2020.107445" TargetMode="External"/><Relationship Id="rId988" Type="http://schemas.openxmlformats.org/officeDocument/2006/relationships/hyperlink" Target="https://www.cra.wallonie.be/fr/la-recherche-en-agriculture-biologique-au-cra-w" TargetMode="External"/><Relationship Id="rId1173" Type="http://schemas.openxmlformats.org/officeDocument/2006/relationships/hyperlink" Target="https://www.phytodis.be/web/conseil%20d_administration/1011306039/list1187970077/f1.html" TargetMode="External"/><Relationship Id="rId182" Type="http://schemas.openxmlformats.org/officeDocument/2006/relationships/hyperlink" Target="https://www.cra.wallonie.be/fr/lextrait-decorce-dorange-comme-produit-de-protection-des-plantes-2010" TargetMode="External"/><Relationship Id="rId403" Type="http://schemas.openxmlformats.org/officeDocument/2006/relationships/hyperlink" Target="http://link.springer.com/article/10.1007/s41348-017-0085-9" TargetMode="External"/><Relationship Id="rId750" Type="http://schemas.openxmlformats.org/officeDocument/2006/relationships/hyperlink" Target="https://www.cra.wallonie.be/fr/la-recherche-en-agriculture-biologique-au-cra-w" TargetMode="External"/><Relationship Id="rId848" Type="http://schemas.openxmlformats.org/officeDocument/2006/relationships/hyperlink" Target="https://www.issep.be/wp-content/uploads/Projet-ICOS.pdf" TargetMode="External"/><Relationship Id="rId1033" Type="http://schemas.openxmlformats.org/officeDocument/2006/relationships/hyperlink" Target="http://www.biocompal.eu/" TargetMode="External"/><Relationship Id="rId487" Type="http://schemas.openxmlformats.org/officeDocument/2006/relationships/hyperlink" Target="https://www.cra.wallonie.be/fr/using-tdu-gc-ms-to-investigate-the-vocs-emission-of-brassica-napus-l-plantlets-cultivated-in-vitro-and-exposed-to-cadmium-abiotic-stress-2016" TargetMode="External"/><Relationship Id="rId610" Type="http://schemas.openxmlformats.org/officeDocument/2006/relationships/hyperlink" Target="mailto:a.chandelier@cra.wallonie.be" TargetMode="External"/><Relationship Id="rId694" Type="http://schemas.openxmlformats.org/officeDocument/2006/relationships/hyperlink" Target="http://www.fourragesmieux.be/divers_collaboration_interherbe.html" TargetMode="External"/><Relationship Id="rId708" Type="http://schemas.openxmlformats.org/officeDocument/2006/relationships/hyperlink" Target="http://www.fourragesmieux.be/Documents_telechargeables/10_02_04_Frankinet_nutrition.pdf" TargetMode="External"/><Relationship Id="rId915" Type="http://schemas.openxmlformats.org/officeDocument/2006/relationships/hyperlink" Target="https://www.interreg-fwvl.eu/fr/ardenne-marketing" TargetMode="External"/><Relationship Id="rId1240" Type="http://schemas.openxmlformats.org/officeDocument/2006/relationships/hyperlink" Target="https://www.cra.wallonie.be/fr/gevalresgen" TargetMode="External"/><Relationship Id="rId347" Type="http://schemas.openxmlformats.org/officeDocument/2006/relationships/hyperlink" Target="https://www.cra.wallonie.be/fr/assessing-cultivar-resistance-to-sitodiplosis-mosellana-gehin-diptera-cecidomyiidae-using-a-phenotyping-method-under-semi-field-conditions-2017" TargetMode="External"/><Relationship Id="rId999" Type="http://schemas.openxmlformats.org/officeDocument/2006/relationships/hyperlink" Target="https://contratrivieredendre.be/actions-et-projets/dipros/" TargetMode="External"/><Relationship Id="rId1100" Type="http://schemas.openxmlformats.org/officeDocument/2006/relationships/hyperlink" Target="mailto:j.goffart@cra.wallonie.be" TargetMode="External"/><Relationship Id="rId1184" Type="http://schemas.openxmlformats.org/officeDocument/2006/relationships/hyperlink" Target="https://www.cra.wallonie.be/fr/spatial" TargetMode="External"/><Relationship Id="rId44" Type="http://schemas.openxmlformats.org/officeDocument/2006/relationships/hyperlink" Target="https://www.cra.wallonie.be/fr/plateforme-systemes-cultures-innovants" TargetMode="External"/><Relationship Id="rId554" Type="http://schemas.openxmlformats.org/officeDocument/2006/relationships/hyperlink" Target="https://www.cra.wallonie.be/en/proximal-sensing-of-septoria-tritici-blotch-stripe-rust-and-brown-rust-in-winter-wheat-by-multispectral-imagery-2020" TargetMode="External"/><Relationship Id="rId761" Type="http://schemas.openxmlformats.org/officeDocument/2006/relationships/hyperlink" Target="https://www.cra.wallonie.be/fr/la-recherche-en-agriculture-biologique-au-cra-w" TargetMode="External"/><Relationship Id="rId859" Type="http://schemas.openxmlformats.org/officeDocument/2006/relationships/hyperlink" Target="mailto:ac.denis@issep.be" TargetMode="External"/><Relationship Id="rId193" Type="http://schemas.openxmlformats.org/officeDocument/2006/relationships/hyperlink" Target="https://www.cra.wallonie.be/fr/service-davertissement-mildiou-du-cra-w-bilan-de-la-saison-2007-2008" TargetMode="External"/><Relationship Id="rId207" Type="http://schemas.openxmlformats.org/officeDocument/2006/relationships/hyperlink" Target="https://www.cra.wallonie.be/fr/essais-varietaux-depeautre-en-culture-bio-des-resultats-2007-en-net-retrait-par-rapport-aux-deux-annees-precedentes-2007" TargetMode="External"/><Relationship Id="rId414" Type="http://schemas.openxmlformats.org/officeDocument/2006/relationships/hyperlink" Target="https://www.cra.wallonie.be/fr/amelioration-de-la-fertilite-du-sol-en-maraichage-1-2016" TargetMode="External"/><Relationship Id="rId498" Type="http://schemas.openxmlformats.org/officeDocument/2006/relationships/hyperlink" Target="https://www.cra.wallonie.be/en/assessment-of-pesticide-coating-on-cereal-seeds-by-near-infrared-hyperspectral-imaging-2016" TargetMode="External"/><Relationship Id="rId621" Type="http://schemas.openxmlformats.org/officeDocument/2006/relationships/hyperlink" Target="mailto:e.escarnot@cra.wallonie.be" TargetMode="External"/><Relationship Id="rId1044" Type="http://schemas.openxmlformats.org/officeDocument/2006/relationships/hyperlink" Target="mailto:florine.crutzen@botrange.be" TargetMode="External"/><Relationship Id="rId1251" Type="http://schemas.openxmlformats.org/officeDocument/2006/relationships/hyperlink" Target="mailto:s.schmitz@cra.wallonie.be" TargetMode="External"/><Relationship Id="rId260" Type="http://schemas.openxmlformats.org/officeDocument/2006/relationships/hyperlink" Target="https://www.cra.wallonie.be/fr/the-resistance-to-diseases-key-to-apple-culture-in-integrated-production-and-biological-agriculture-2001" TargetMode="External"/><Relationship Id="rId719" Type="http://schemas.openxmlformats.org/officeDocument/2006/relationships/hyperlink" Target="mailto:j.wavreille@cra.wallonie.be" TargetMode="External"/><Relationship Id="rId926" Type="http://schemas.openxmlformats.org/officeDocument/2006/relationships/hyperlink" Target="https://www.interreg-fwvl.eu/fr/smart-aquaponics" TargetMode="External"/><Relationship Id="rId1111" Type="http://schemas.openxmlformats.org/officeDocument/2006/relationships/hyperlink" Target="mailto:b.huyghebaert@cra.wallonie.be" TargetMode="External"/><Relationship Id="rId55" Type="http://schemas.openxmlformats.org/officeDocument/2006/relationships/hyperlink" Target="https://www.cra.wallonie.be/fr/owsf" TargetMode="External"/><Relationship Id="rId120" Type="http://schemas.openxmlformats.org/officeDocument/2006/relationships/hyperlink" Target="https://www.cra.wallonie.be/fr/functional-agrobiodiversity-in-apple-and-pear-pest-management-in-belgium-2016" TargetMode="External"/><Relationship Id="rId358" Type="http://schemas.openxmlformats.org/officeDocument/2006/relationships/hyperlink" Target="https://www.cra.wallonie.be/fr/improving-the-quality-of-late-blight-dss-through-airborne-inoculum-quantification-2019" TargetMode="External"/><Relationship Id="rId565" Type="http://schemas.openxmlformats.org/officeDocument/2006/relationships/hyperlink" Target="https://www.cra.wallonie.be/en/local-based-chemometric-methods-as-a-solution-for-the-big-nir-data-2019" TargetMode="External"/><Relationship Id="rId772" Type="http://schemas.openxmlformats.org/officeDocument/2006/relationships/hyperlink" Target="https://www.cra.wallonie.be/fr/la-recherche-en-agriculture-biologique-au-cra-w" TargetMode="External"/><Relationship Id="rId1195" Type="http://schemas.openxmlformats.org/officeDocument/2006/relationships/hyperlink" Target="https://www.cra.wallonie.be/fr/requasud" TargetMode="External"/><Relationship Id="rId1209" Type="http://schemas.openxmlformats.org/officeDocument/2006/relationships/hyperlink" Target="https://www.cra.wallonie.be/uploads/2018/02/3-gerephyti-et-selection-classique-a-soete.pdf" TargetMode="External"/><Relationship Id="rId218" Type="http://schemas.openxmlformats.org/officeDocument/2006/relationships/hyperlink" Target="https://www.cra.wallonie.be/fr/inter-laboratory-evaluation-of-a-duplex-rt-pcr-method-using-crude-extracts-for-the-simultaneous-detection-of-prune-dwarf-virus-and-prunus-necrotic-ringspot-virus-2007" TargetMode="External"/><Relationship Id="rId425" Type="http://schemas.openxmlformats.org/officeDocument/2006/relationships/hyperlink" Target="https://www.cra.wallonie.be/fr/contribution-a-la-definition-dun-programme-de-recherche-global-pour-lagriculture-biologique-en-wallonie-identification-des-priorites-pour-la-periode-2015-2020-2015" TargetMode="External"/><Relationship Id="rId632" Type="http://schemas.openxmlformats.org/officeDocument/2006/relationships/hyperlink" Target="mailto:jamar@cra.wallonie.be" TargetMode="External"/><Relationship Id="rId1055" Type="http://schemas.openxmlformats.org/officeDocument/2006/relationships/hyperlink" Target="mailto:ea.barka@univ-reims.fr" TargetMode="External"/><Relationship Id="rId1262" Type="http://schemas.openxmlformats.org/officeDocument/2006/relationships/hyperlink" Target="http://webserver.wal-es.be/fr/le-projet-wal-es.html?IDC=5734" TargetMode="External"/><Relationship Id="rId271" Type="http://schemas.openxmlformats.org/officeDocument/2006/relationships/hyperlink" Target="https://www.cra.wallonie.be/fr/valorisation-of-fruit-tree-genetic-resources-1994" TargetMode="External"/><Relationship Id="rId937" Type="http://schemas.openxmlformats.org/officeDocument/2006/relationships/hyperlink" Target="https://www.corder.be/fr/node/187" TargetMode="External"/><Relationship Id="rId1122" Type="http://schemas.openxmlformats.org/officeDocument/2006/relationships/hyperlink" Target="mailto:p.devos@cra.wallonie.be" TargetMode="External"/><Relationship Id="rId66" Type="http://schemas.openxmlformats.org/officeDocument/2006/relationships/hyperlink" Target="mailto:p.geerts@cra.wallonie.be" TargetMode="External"/><Relationship Id="rId131" Type="http://schemas.openxmlformats.org/officeDocument/2006/relationships/hyperlink" Target="https://www.cra.wallonie.be/fr/amelioration-varietale-en-pomme-de-terre-a-libramont-pour-la-creation-de-varietes-belges-resistantes-au-mildiou-2015" TargetMode="External"/><Relationship Id="rId369" Type="http://schemas.openxmlformats.org/officeDocument/2006/relationships/hyperlink" Target="https://www.cra.wallonie.be/fr/the-long-term-effect-of-biochar-on-soil-microbial-abundance-activity-and-community-structure-is-overwritten-by-land-management-2019" TargetMode="External"/><Relationship Id="rId576" Type="http://schemas.openxmlformats.org/officeDocument/2006/relationships/hyperlink" Target="https://www.cra.wallonie.be/en/characterization-of-the-variability-and-the-expression-of-alpha-gliadin-genes-from-spelt-triticum-aestivum-ssp-spelta-l-thell-in-the-prospect-of-addressing-the-celiac-disease-issue-2018" TargetMode="External"/><Relationship Id="rId783" Type="http://schemas.openxmlformats.org/officeDocument/2006/relationships/hyperlink" Target="mailto:l.jamar@cra.wallonie.be" TargetMode="External"/><Relationship Id="rId990" Type="http://schemas.openxmlformats.org/officeDocument/2006/relationships/hyperlink" Target="http://etat.environnement.wallonie.be/files/Studies/Rapport_final-Convention_7.pdf" TargetMode="External"/><Relationship Id="rId229" Type="http://schemas.openxmlformats.org/officeDocument/2006/relationships/hyperlink" Target="https://www.cra.wallonie.be/fr/aegis-a-european-genebank-integrated-system-and-other-alternatives-for-logn-term-safe-conservation-of-malus-and-pyrus-european-genetic-resources-2006" TargetMode="External"/><Relationship Id="rId436" Type="http://schemas.openxmlformats.org/officeDocument/2006/relationships/hyperlink" Target="https://www.cra.wallonie.be/fr/confrontation-participative-et-emergence-de-lhypothese-de-la-prairie-structuree-une-conception-agro-ecologique-de-la-prairie-dissidente-de-la-prairie-ideale-2015" TargetMode="External"/><Relationship Id="rId643" Type="http://schemas.openxmlformats.org/officeDocument/2006/relationships/hyperlink" Target="mailto:o.minet@cra.wallonie.be" TargetMode="External"/><Relationship Id="rId1066" Type="http://schemas.openxmlformats.org/officeDocument/2006/relationships/hyperlink" Target="https://protecteau.be/fr" TargetMode="External"/><Relationship Id="rId1273" Type="http://schemas.openxmlformats.org/officeDocument/2006/relationships/hyperlink" Target="https://www.issep.be/wp-content/uploads/Projet-GISSeD.pdf" TargetMode="External"/><Relationship Id="rId850" Type="http://schemas.openxmlformats.org/officeDocument/2006/relationships/hyperlink" Target="https://www.issep.be/wp-content/uploads/Projet-INDAIRPOLLNET.pdf" TargetMode="External"/><Relationship Id="rId948" Type="http://schemas.openxmlformats.org/officeDocument/2006/relationships/hyperlink" Target="http://www.topps-life.org/topps-prowadis-project.html" TargetMode="External"/><Relationship Id="rId1133" Type="http://schemas.openxmlformats.org/officeDocument/2006/relationships/hyperlink" Target="mailto:m.deproft@cra.wallonie.be" TargetMode="External"/><Relationship Id="rId77" Type="http://schemas.openxmlformats.org/officeDocument/2006/relationships/hyperlink" Target="mailto:j.fernandez@cra.wallonie.be" TargetMode="External"/><Relationship Id="rId282" Type="http://schemas.openxmlformats.org/officeDocument/2006/relationships/hyperlink" Target="https://www.cra.wallonie.be/fr/effect-of-trap-type-and-height-in-monitoring-the-orange-wheat-blossom-midge-sitodiplosis-mosellana-gehin-diptera-cecidomyiidae-and-its-parasitoid-macroglenes-penetrans-kirby-hymenoptera-pteromalidae-2019" TargetMode="External"/><Relationship Id="rId503" Type="http://schemas.openxmlformats.org/officeDocument/2006/relationships/hyperlink" Target="https://www.cra.wallonie.be/en/chemical-composition-change-in-cellulosic-biomasses-after-their-torrefaction-2020" TargetMode="External"/><Relationship Id="rId587" Type="http://schemas.openxmlformats.org/officeDocument/2006/relationships/hyperlink" Target="https://www.cra.wallonie.be/en/everything-you-wanted-to-know-about-food-authenticity-2018" TargetMode="External"/><Relationship Id="rId710" Type="http://schemas.openxmlformats.org/officeDocument/2006/relationships/hyperlink" Target="http://www.fourragesmieux.be/Documents_telechargeables/10_02_04_Management_betteraves.pdf" TargetMode="External"/><Relationship Id="rId808" Type="http://schemas.openxmlformats.org/officeDocument/2006/relationships/hyperlink" Target="https://www.issep.be/biotes/" TargetMode="External"/><Relationship Id="rId8" Type="http://schemas.openxmlformats.org/officeDocument/2006/relationships/hyperlink" Target="mailto:b.notredame@cra.wallonie.be" TargetMode="External"/><Relationship Id="rId142" Type="http://schemas.openxmlformats.org/officeDocument/2006/relationships/hyperlink" Target="https://www.cra.wallonie.be/fr/auxiliaires-ravageurs-maladies-guide-de-reconnaissance-en-vergers-bio-transfrontaliers-2014" TargetMode="External"/><Relationship Id="rId447" Type="http://schemas.openxmlformats.org/officeDocument/2006/relationships/hyperlink" Target="https://www.cra.wallonie.be/fr/lcas-of-cereal-productions-case-study-consequential-lca-of-a-farm-scale-biogas-plant-2015" TargetMode="External"/><Relationship Id="rId794" Type="http://schemas.openxmlformats.org/officeDocument/2006/relationships/hyperlink" Target="mailto:i.ruthy@issep.be" TargetMode="External"/><Relationship Id="rId1077" Type="http://schemas.openxmlformats.org/officeDocument/2006/relationships/hyperlink" Target="mailto:info.socopro@collegedesproducteurs.be" TargetMode="External"/><Relationship Id="rId1200" Type="http://schemas.openxmlformats.org/officeDocument/2006/relationships/hyperlink" Target="https://www.sciencedirect.com/science/article/abs/pii/S0960852414015478" TargetMode="External"/><Relationship Id="rId654" Type="http://schemas.openxmlformats.org/officeDocument/2006/relationships/hyperlink" Target="mailto:p.vermeulen@cra.wallonie.be" TargetMode="External"/><Relationship Id="rId861" Type="http://schemas.openxmlformats.org/officeDocument/2006/relationships/hyperlink" Target="mailto:l.crettels@issep.be" TargetMode="External"/><Relationship Id="rId959" Type="http://schemas.openxmlformats.org/officeDocument/2006/relationships/hyperlink" Target="http://fiwap.be/wp-content/uploads/2019/12/1912Milvar.pdf" TargetMode="External"/><Relationship Id="rId1284" Type="http://schemas.openxmlformats.org/officeDocument/2006/relationships/hyperlink" Target="mailto:annefabiola.bontinck@univ-lille.f" TargetMode="External"/><Relationship Id="rId293" Type="http://schemas.openxmlformats.org/officeDocument/2006/relationships/hyperlink" Target="https://www.cra.wallonie.be/fr/le-houblon-et-sa-culture-partie-1-2017" TargetMode="External"/><Relationship Id="rId307" Type="http://schemas.openxmlformats.org/officeDocument/2006/relationships/hyperlink" Target="https://www.cra.wallonie.be/fr/a-pheromone-trap-monitoring-system-for-the-saddle-gall-midge-haplodiplosis-marginata-von-roser-diptera-cecidomyidae-2016" TargetMode="External"/><Relationship Id="rId514" Type="http://schemas.openxmlformats.org/officeDocument/2006/relationships/hyperlink" Target="https://www.cra.wallonie.be/en/les-bles-2017-sous-langle-de-la-qualite-rien-de-particulier-et-des-teneurs-en-proteines-faiblardes-2017" TargetMode="External"/><Relationship Id="rId721" Type="http://schemas.openxmlformats.org/officeDocument/2006/relationships/hyperlink" Target="mailto:f.benabdellah@cra.wallonie.be" TargetMode="External"/><Relationship Id="rId1144" Type="http://schemas.openxmlformats.org/officeDocument/2006/relationships/hyperlink" Target="https://filagri.be/wp-content/uploads/sites/2/2019/10/CdP_Plan-de-developpement_2018_cereales_alimentaires_juillet2019.pdf" TargetMode="External"/><Relationship Id="rId88" Type="http://schemas.openxmlformats.org/officeDocument/2006/relationships/hyperlink" Target="https://www.cra.wallonie.be/fr/emvi-prai" TargetMode="External"/><Relationship Id="rId153" Type="http://schemas.openxmlformats.org/officeDocument/2006/relationships/hyperlink" Target="https://onlinelibrary.wiley.com/doi/full/10.1002/jsfa.5779" TargetMode="External"/><Relationship Id="rId360" Type="http://schemas.openxmlformats.org/officeDocument/2006/relationships/hyperlink" Target="https://www.cra.wallonie.be/fr/antibacterial-activity-of-fosetyl-al-ethyl-phosphite-and-phosphite-against-pseudomonas-syringae-on-plant-surfaces-and-in-vitro-2018" TargetMode="External"/><Relationship Id="rId598" Type="http://schemas.openxmlformats.org/officeDocument/2006/relationships/hyperlink" Target="https://www.cra.wallonie.be/fr/dual-coordination-of-the-sumoylation-and-phosphorylation-pathways-during-the-response-to-heat-stress-in-solanum-tuberosum-2019" TargetMode="External"/><Relationship Id="rId819" Type="http://schemas.openxmlformats.org/officeDocument/2006/relationships/hyperlink" Target="https://www.issep.be/wp-content/uploads/Projet-NANH2O.pdf" TargetMode="External"/><Relationship Id="rId1004" Type="http://schemas.openxmlformats.org/officeDocument/2006/relationships/hyperlink" Target="https://agriculture.wallonie.be/resultat-de-l-appel-recherche-2017" TargetMode="External"/><Relationship Id="rId1211" Type="http://schemas.openxmlformats.org/officeDocument/2006/relationships/hyperlink" Target="https://www.cra.wallonie.be/fr/la-culture-de-la-pomme-de-terre-en-wallonie" TargetMode="External"/><Relationship Id="rId220" Type="http://schemas.openxmlformats.org/officeDocument/2006/relationships/hyperlink" Target="https://www.cra.wallonie.be/fr/developpement-dune-protection-phytosanitaire-optimale-en-vergers-de-pommiers-conduits-suivant-le-mode-de-production-biologique-2006" TargetMode="External"/><Relationship Id="rId458" Type="http://schemas.openxmlformats.org/officeDocument/2006/relationships/hyperlink" Target="https://www.cra.wallonie.be/fr/assessment-of-exposure-to-pesticides-of-residents-living-in-the-vicinity-of-treated-fields-2019" TargetMode="External"/><Relationship Id="rId665" Type="http://schemas.openxmlformats.org/officeDocument/2006/relationships/hyperlink" Target="https://www.livre-blanc-cereales.be/wp-content/uploads/2020/09/7-LBsept20-Vari%C3%A9t%C3%A9s-froment.pdf" TargetMode="External"/><Relationship Id="rId872" Type="http://schemas.openxmlformats.org/officeDocument/2006/relationships/hyperlink" Target="https://www.issep.be/wp-content/uploads/Projet-HumSol.pdf" TargetMode="External"/><Relationship Id="rId1088" Type="http://schemas.openxmlformats.org/officeDocument/2006/relationships/hyperlink" Target="mailto:m.campion@cra.wallonie.be" TargetMode="External"/><Relationship Id="rId1295" Type="http://schemas.openxmlformats.org/officeDocument/2006/relationships/hyperlink" Target="mailto:Marc.Dufrene@Uliege.be" TargetMode="External"/><Relationship Id="rId1309" Type="http://schemas.openxmlformats.org/officeDocument/2006/relationships/hyperlink" Target="mailto:aj@aurorejoly.be" TargetMode="External"/><Relationship Id="rId15" Type="http://schemas.openxmlformats.org/officeDocument/2006/relationships/hyperlink" Target="https://www.wagralim.be/nos-projets-innovation/agroflowval/" TargetMode="External"/><Relationship Id="rId318" Type="http://schemas.openxmlformats.org/officeDocument/2006/relationships/hyperlink" Target="https://www.cra.wallonie.be/fr/lutte-integree-contre-les-ravageurs-suivi-des-populations-de-cecidomyie-equestre-haplodiplosis-marginata-grace-au-developpement-dun-piege-a-pheromone-2015" TargetMode="External"/><Relationship Id="rId525" Type="http://schemas.openxmlformats.org/officeDocument/2006/relationships/hyperlink" Target="https://www.cra.wallonie.be/en/sous-langle-de-la-qualite-aussi-une-recolte-de-froment-particulierement-atypique-et-decevante-2016" TargetMode="External"/><Relationship Id="rId732" Type="http://schemas.openxmlformats.org/officeDocument/2006/relationships/hyperlink" Target="mailto:b.minnekeer@cra.wallonie.be" TargetMode="External"/><Relationship Id="rId1155" Type="http://schemas.openxmlformats.org/officeDocument/2006/relationships/hyperlink" Target="https://butine.info/bee-tox-wax/" TargetMode="External"/><Relationship Id="rId99" Type="http://schemas.openxmlformats.org/officeDocument/2006/relationships/hyperlink" Target="https://www.cra.wallonie.be/fr/le-puceron-myzus-persicae-monitoring-de-la-resistance-aux-insecticides-en-wallonie-des-resultats-preliminaires-interpellants-2019" TargetMode="External"/><Relationship Id="rId164" Type="http://schemas.openxmlformats.org/officeDocument/2006/relationships/hyperlink" Target="https://www.cra.wallonie.be/fr/scab-control-in-organic-apple-production-conclusions-of-an-eight-year-study-in-temperate-weather-conditions-2012" TargetMode="External"/><Relationship Id="rId371" Type="http://schemas.openxmlformats.org/officeDocument/2006/relationships/hyperlink" Target="https://www.cra.wallonie.be/fr/assessment-of-different-means-to-reduce-the-potential-exposure-to-pesticides-of-residents-living-in-the-vicinity-of-treated-fields-2019" TargetMode="External"/><Relationship Id="rId1015" Type="http://schemas.openxmlformats.org/officeDocument/2006/relationships/hyperlink" Target="http://www.smartbiocontrol.eu/fr/accueil/" TargetMode="External"/><Relationship Id="rId1222" Type="http://schemas.openxmlformats.org/officeDocument/2006/relationships/hyperlink" Target="https://www.cra.wallonie.be/fr/physico-chimie-produits-protection-plantes-biocides" TargetMode="External"/><Relationship Id="rId469" Type="http://schemas.openxmlformats.org/officeDocument/2006/relationships/hyperlink" Target="https://www.cra.wallonie.be/fr/pesticides-analyse-des-residus-dans-nos-aliments-2018" TargetMode="External"/><Relationship Id="rId676" Type="http://schemas.openxmlformats.org/officeDocument/2006/relationships/hyperlink" Target="https://www.natpro.be/planbee/" TargetMode="External"/><Relationship Id="rId883" Type="http://schemas.openxmlformats.org/officeDocument/2006/relationships/hyperlink" Target="mailto:c.kech@issep.be" TargetMode="External"/><Relationship Id="rId1099" Type="http://schemas.openxmlformats.org/officeDocument/2006/relationships/hyperlink" Target="mailto:d.goffart@cra.wallonie.be" TargetMode="External"/><Relationship Id="rId26" Type="http://schemas.openxmlformats.org/officeDocument/2006/relationships/hyperlink" Target="mailto:g.defays@cra.wallonie.be" TargetMode="External"/><Relationship Id="rId231" Type="http://schemas.openxmlformats.org/officeDocument/2006/relationships/hyperlink" Target="https://www.cra.wallonie.be/fr/influence-of-lightening-condition-during-artificial-scab-inoculation-test-in-a-breeding-programme-focused-on-partial-resistance-2006" TargetMode="External"/><Relationship Id="rId329" Type="http://schemas.openxmlformats.org/officeDocument/2006/relationships/hyperlink" Target="https://www.cra.wallonie.be/fr/actualites-en-ravageurs-saison-2015-attaque-et-degats-de-cecidomyie-orange-du-ble-2015" TargetMode="External"/><Relationship Id="rId536" Type="http://schemas.openxmlformats.org/officeDocument/2006/relationships/hyperlink" Target="https://www.cra.wallonie.be/en/une-recolte-des-froments-rapide-et-a-maturite-mais-un-bilan-qualitatif-2015-assombri-par-les-menaces-sur-le-ble-meunier-2015" TargetMode="External"/><Relationship Id="rId1166" Type="http://schemas.openxmlformats.org/officeDocument/2006/relationships/hyperlink" Target="mailto:b.minnekeer@cra,wallonie.be" TargetMode="External"/><Relationship Id="rId175" Type="http://schemas.openxmlformats.org/officeDocument/2006/relationships/hyperlink" Target="https://www.cra.wallonie.be/fr/lagro-ecosysteme-mythe-ou-realite-2011" TargetMode="External"/><Relationship Id="rId743" Type="http://schemas.openxmlformats.org/officeDocument/2006/relationships/hyperlink" Target="mailto:a.faux@cra.wallonie.be" TargetMode="External"/><Relationship Id="rId950" Type="http://schemas.openxmlformats.org/officeDocument/2006/relationships/hyperlink" Target="mailto:philippe.jacques@ulg.ac.be" TargetMode="External"/><Relationship Id="rId1026" Type="http://schemas.openxmlformats.org/officeDocument/2006/relationships/hyperlink" Target="https://ejpsoil.eu/research-projects/steropes/" TargetMode="External"/><Relationship Id="rId382" Type="http://schemas.openxmlformats.org/officeDocument/2006/relationships/hyperlink" Target="mailto:b.durenne@cra.wallonie.be" TargetMode="External"/><Relationship Id="rId603" Type="http://schemas.openxmlformats.org/officeDocument/2006/relationships/hyperlink" Target="mailto:m.abras@cra.wallonie.be" TargetMode="External"/><Relationship Id="rId687" Type="http://schemas.openxmlformats.org/officeDocument/2006/relationships/hyperlink" Target="mailto:b.minnekeer@cra.wallonie.be" TargetMode="External"/><Relationship Id="rId810" Type="http://schemas.openxmlformats.org/officeDocument/2006/relationships/hyperlink" Target="https://www.issep.be/carmat/" TargetMode="External"/><Relationship Id="rId908" Type="http://schemas.openxmlformats.org/officeDocument/2006/relationships/hyperlink" Target="https://www.adalia.be/actualites/articles/offre-de-stage-sujet-de-tfe" TargetMode="External"/><Relationship Id="rId1233" Type="http://schemas.openxmlformats.org/officeDocument/2006/relationships/hyperlink" Target="https://orbi.uliege.be/handle/2268/202161" TargetMode="External"/><Relationship Id="rId242" Type="http://schemas.openxmlformats.org/officeDocument/2006/relationships/hyperlink" Target="https://www.cra.wallonie.be/fr/use-of-fongicides-against-powdery-mildew-during-artificial-scab-inoculation-test-in-a-breeding-programme-focused-on-partial-resistance-2005" TargetMode="External"/><Relationship Id="rId894" Type="http://schemas.openxmlformats.org/officeDocument/2006/relationships/hyperlink" Target="https://www.issep.be/wp-content/uploads/Projet-PREMISS.pdf" TargetMode="External"/><Relationship Id="rId1177" Type="http://schemas.openxmlformats.org/officeDocument/2006/relationships/hyperlink" Target="https://researchportal.unamur.be/fr/projects/hydrogeological-and-geological-caraterisation-around-well-field-c" TargetMode="External"/><Relationship Id="rId1300" Type="http://schemas.openxmlformats.org/officeDocument/2006/relationships/hyperlink" Target="mailto:Mh.jijakli@ulg.ac.be" TargetMode="External"/><Relationship Id="rId37" Type="http://schemas.openxmlformats.org/officeDocument/2006/relationships/hyperlink" Target="mailto:v.ninane@cra.wallonie.be" TargetMode="External"/><Relationship Id="rId102" Type="http://schemas.openxmlformats.org/officeDocument/2006/relationships/hyperlink" Target="https://www.cra.wallonie.be/fr/la-recherche-sur-le-mildiou-de-la-pomme-de-terre-pour-une-amelioration-continue-de-la-prevention-2020" TargetMode="External"/><Relationship Id="rId547" Type="http://schemas.openxmlformats.org/officeDocument/2006/relationships/hyperlink" Target="https://www.cra.wallonie.be/en/local-vs-global-methods-applied-to-large-near-infrared-databases-covering-high-variability" TargetMode="External"/><Relationship Id="rId754" Type="http://schemas.openxmlformats.org/officeDocument/2006/relationships/hyperlink" Target="mailto:m.morelle@cra.wallonie.be" TargetMode="External"/><Relationship Id="rId961" Type="http://schemas.openxmlformats.org/officeDocument/2006/relationships/hyperlink" Target="https://www.mons.be/vivre-a-mons/territoire/environnement/biodiversite/micro-projet-bioos" TargetMode="External"/><Relationship Id="rId90" Type="http://schemas.openxmlformats.org/officeDocument/2006/relationships/hyperlink" Target="https://doi.org/10.1007/s11248-020-00197-9" TargetMode="External"/><Relationship Id="rId186" Type="http://schemas.openxmlformats.org/officeDocument/2006/relationships/hyperlink" Target="https://www.cra.wallonie.be/fr/urgent-need-for-new-appel-breeding-methods-better-adapted-to-low-input-agro-ecosystems-2010" TargetMode="External"/><Relationship Id="rId393" Type="http://schemas.openxmlformats.org/officeDocument/2006/relationships/hyperlink" Target="https://www.cra.wallonie.be/fr/perrenial-flower-strips-a-tool-for-improving-pest-control-in-fruit-orchards-2018" TargetMode="External"/><Relationship Id="rId407" Type="http://schemas.openxmlformats.org/officeDocument/2006/relationships/hyperlink" Target="https://www.cra.wallonie.be/fr/la-protection-des-plantes-culture-par-culture-focus-arboriculture-2017" TargetMode="External"/><Relationship Id="rId614" Type="http://schemas.openxmlformats.org/officeDocument/2006/relationships/hyperlink" Target="mailto:b.dubois@cra.wallonie.be" TargetMode="External"/><Relationship Id="rId821" Type="http://schemas.openxmlformats.org/officeDocument/2006/relationships/hyperlink" Target="https://www.issep.be/wp-content/uploads/Projet-OpenAgro.pdf" TargetMode="External"/><Relationship Id="rId1037" Type="http://schemas.openxmlformats.org/officeDocument/2006/relationships/hyperlink" Target="http://composens.eu/" TargetMode="External"/><Relationship Id="rId1244" Type="http://schemas.openxmlformats.org/officeDocument/2006/relationships/hyperlink" Target="mailto:patrick.kestemont@unamur.be" TargetMode="External"/><Relationship Id="rId253" Type="http://schemas.openxmlformats.org/officeDocument/2006/relationships/hyperlink" Target="https://www.cra.wallonie.be/fr/interreg-iii-transfrontier-fruit-heritage-and-biodiversity-management-and-valorization-of-french-belgian-fruit-biodiversity-2004" TargetMode="External"/><Relationship Id="rId460" Type="http://schemas.openxmlformats.org/officeDocument/2006/relationships/hyperlink" Target="https://www.cra.wallonie.be/fr/validation-of-an-analytical-method-for-glyphosate-residues-in-soil-without-derivatization-step-using-lc-msms-2018" TargetMode="External"/><Relationship Id="rId698" Type="http://schemas.openxmlformats.org/officeDocument/2006/relationships/hyperlink" Target="http://www.fourragesmieux.be/divers_collaboration_Natura2000_MEAC.html" TargetMode="External"/><Relationship Id="rId919" Type="http://schemas.openxmlformats.org/officeDocument/2006/relationships/hyperlink" Target="https://www.interreg-fwvl.eu/fr/capsy" TargetMode="External"/><Relationship Id="rId1090" Type="http://schemas.openxmlformats.org/officeDocument/2006/relationships/hyperlink" Target="mailto:info@issep.be" TargetMode="External"/><Relationship Id="rId1104" Type="http://schemas.openxmlformats.org/officeDocument/2006/relationships/hyperlink" Target="mailto:m.guillaume@cra.wallonie.be" TargetMode="External"/><Relationship Id="rId1311" Type="http://schemas.openxmlformats.org/officeDocument/2006/relationships/hyperlink" Target="mailto:d.vincke@cra.wallonie.be" TargetMode="External"/><Relationship Id="rId48" Type="http://schemas.openxmlformats.org/officeDocument/2006/relationships/hyperlink" Target="mailto:f.vanwindekens@cra.wallonie.be" TargetMode="External"/><Relationship Id="rId113" Type="http://schemas.openxmlformats.org/officeDocument/2006/relationships/hyperlink" Target="https://www.cra.wallonie.be/fr/tracing-native-and-inoculated-rhizophagus-irregularis-in-three-potato-cultivars-charlotte-nicola-and-bintje-grown-under-field-conditions-2017" TargetMode="External"/><Relationship Id="rId320" Type="http://schemas.openxmlformats.org/officeDocument/2006/relationships/hyperlink" Target="https://www.cra.wallonie.be/fr/protection-of-winter-wheat-against-orange-wheat-blossom-midge-sitodiplosis-mosellana-gehin-diptera-cecidomyiidae-efficacy-of-insecticides-and-cultivar-resistance-2015" TargetMode="External"/><Relationship Id="rId558" Type="http://schemas.openxmlformats.org/officeDocument/2006/relationships/hyperlink" Target="https://www.cra.wallonie.be/en/performance-comparison-of-bench-top-hyperspectral-imaging-and-pocket-near-infrared-spectrometers-the-example-of-protein-quantification-in-wheat-flour-2019" TargetMode="External"/><Relationship Id="rId765" Type="http://schemas.openxmlformats.org/officeDocument/2006/relationships/hyperlink" Target="mailto:l.jamar@cra.wallonie.be" TargetMode="External"/><Relationship Id="rId972" Type="http://schemas.openxmlformats.org/officeDocument/2006/relationships/hyperlink" Target="https://agriculture.wallonie.be/resultat-de-l-appel-recherche-2017" TargetMode="External"/><Relationship Id="rId1188" Type="http://schemas.openxmlformats.org/officeDocument/2006/relationships/hyperlink" Target="https://www.cra.wallonie.be/fr/openagro41" TargetMode="External"/><Relationship Id="rId197" Type="http://schemas.openxmlformats.org/officeDocument/2006/relationships/hyperlink" Target="https://www.cra.wallonie.be/fr/a-during-infection-spray-strategy-using-sulfur-compounds-copper-silicon-and-a-new-formulation-of-potassium-bicarbonate-for-primary-scab-control-in-organic-appel-production-2008" TargetMode="External"/><Relationship Id="rId418" Type="http://schemas.openxmlformats.org/officeDocument/2006/relationships/hyperlink" Target="https://www.cra.wallonie.be/fr/impact-des-modes-de-gestion-des-prairies-sur-les-parametres-dactivites-microbiologiques-du-sol-et-les-services-ecosystemiques-rendus-1er-resultats-2015" TargetMode="External"/><Relationship Id="rId625" Type="http://schemas.openxmlformats.org/officeDocument/2006/relationships/hyperlink" Target="mailto:s.gofflot@cra.wallonie.be" TargetMode="External"/><Relationship Id="rId832" Type="http://schemas.openxmlformats.org/officeDocument/2006/relationships/hyperlink" Target="mailto:webb@rtds-group.com" TargetMode="External"/><Relationship Id="rId1048" Type="http://schemas.openxmlformats.org/officeDocument/2006/relationships/hyperlink" Target="https://popups.uliege.be/1780-4507/index.php?id=12444&amp;format=pdf" TargetMode="External"/><Relationship Id="rId1255" Type="http://schemas.openxmlformats.org/officeDocument/2006/relationships/hyperlink" Target="mailto:serge.brouyere@uli&#232;ge.be" TargetMode="External"/><Relationship Id="rId264" Type="http://schemas.openxmlformats.org/officeDocument/2006/relationships/hyperlink" Target="https://www.cra.wallonie.be/fr/evaluation-of-fruit-tree-genetic-resources-as-sources-of-polygenic-scab-resistance-in-an-apple-breeding-programme-1999" TargetMode="External"/><Relationship Id="rId471" Type="http://schemas.openxmlformats.org/officeDocument/2006/relationships/hyperlink" Target="https://www.cra.wallonie.be/fr/controle-de-la-qualite-du-traitement-de-semences-de-cereales-2017" TargetMode="External"/><Relationship Id="rId1115" Type="http://schemas.openxmlformats.org/officeDocument/2006/relationships/hyperlink" Target="mailto:a.loriers@cra,wallonie.be" TargetMode="External"/><Relationship Id="rId59" Type="http://schemas.openxmlformats.org/officeDocument/2006/relationships/hyperlink" Target="https://www.cra.wallonie.be/fr/avermilpot" TargetMode="External"/><Relationship Id="rId124" Type="http://schemas.openxmlformats.org/officeDocument/2006/relationships/hyperlink" Target="mailto:a.pissard@cra.wallonie.be" TargetMode="External"/><Relationship Id="rId569" Type="http://schemas.openxmlformats.org/officeDocument/2006/relationships/hyperlink" Target="https://doi.org/10.1002/cem.3117" TargetMode="External"/><Relationship Id="rId776" Type="http://schemas.openxmlformats.org/officeDocument/2006/relationships/hyperlink" Target="mailto:l.jamar@cra.wallonie.be" TargetMode="External"/><Relationship Id="rId983" Type="http://schemas.openxmlformats.org/officeDocument/2006/relationships/hyperlink" Target="https://www.econbiz.de/events/event/iswa-2021-2nd-international-symposium-on-work-in-agriculture-thinking-the-future-of-work-in-agriculture/10012299268" TargetMode="External"/><Relationship Id="rId1199" Type="http://schemas.openxmlformats.org/officeDocument/2006/relationships/hyperlink" Target="mailto:nehap@sante.belgique.be" TargetMode="External"/><Relationship Id="rId331" Type="http://schemas.openxmlformats.org/officeDocument/2006/relationships/hyperlink" Target="https://www.cra.wallonie.be/fr/contarinia-pseudotsugae-un-nouvel-insecte-detecte-sur-douglas-2015" TargetMode="External"/><Relationship Id="rId429" Type="http://schemas.openxmlformats.org/officeDocument/2006/relationships/hyperlink" Target="https://www.cra.wallonie.be/fr/des-legumineuses-cultivees-en-association-un-laboratoire-pour-lagro-ecologie-2016" TargetMode="External"/><Relationship Id="rId636" Type="http://schemas.openxmlformats.org/officeDocument/2006/relationships/hyperlink" Target="mailto:jamar@cra.wallonie.be" TargetMode="External"/><Relationship Id="rId1059" Type="http://schemas.openxmlformats.org/officeDocument/2006/relationships/hyperlink" Target="mailto:benedicte.goffin@certech.be" TargetMode="External"/><Relationship Id="rId1266" Type="http://schemas.openxmlformats.org/officeDocument/2006/relationships/hyperlink" Target="https://www.beetools.uliege.be/beebestcheck/" TargetMode="External"/><Relationship Id="rId843" Type="http://schemas.openxmlformats.org/officeDocument/2006/relationships/hyperlink" Target="mailto:l.haouche@issep.be" TargetMode="External"/><Relationship Id="rId1126" Type="http://schemas.openxmlformats.org/officeDocument/2006/relationships/hyperlink" Target="mailto:j.wavreille@cra.wallonie.be" TargetMode="External"/><Relationship Id="rId275" Type="http://schemas.openxmlformats.org/officeDocument/2006/relationships/hyperlink" Target="https://www.cra.wallonie.be/fr/first-report-of-xanthomonas-phaseoli-pv-phaseoli-and-xanthomonas-citri-pv-fuscans-causing-common-bacterial-blight-of-bean-in-belgium-2020" TargetMode="External"/><Relationship Id="rId482" Type="http://schemas.openxmlformats.org/officeDocument/2006/relationships/hyperlink" Target="https://www.cra.wallonie.be/fr/method-extension-of-existing-cipac-method-for-pyriproxyfen-and-alpha-cypermethrin-in-long-lasting-insecticidal-net-royal-guard-2017" TargetMode="External"/><Relationship Id="rId703" Type="http://schemas.openxmlformats.org/officeDocument/2006/relationships/hyperlink" Target="http://www.fourragesmieux.be/Documents_telechargeables/vademecum_luzerne.pdf" TargetMode="External"/><Relationship Id="rId910" Type="http://schemas.openxmlformats.org/officeDocument/2006/relationships/hyperlink" Target="https://www.interreg-fwvl.eu/fr/thenhome" TargetMode="External"/><Relationship Id="rId135" Type="http://schemas.openxmlformats.org/officeDocument/2006/relationships/hyperlink" Target="https://www.cra.wallonie.be/fr/caracterisation-des-souches-de-mildiou-en-wallonie-cra-w-en-2014-2014" TargetMode="External"/><Relationship Id="rId342" Type="http://schemas.openxmlformats.org/officeDocument/2006/relationships/hyperlink" Target="https://www.cra.wallonie.be/fr/utilisation-de-la-fluorescence-chlorophyllienne-pour-levaluation-du-statut-azote-des-cultures-synthese-bibliographique-2016" TargetMode="External"/><Relationship Id="rId787" Type="http://schemas.openxmlformats.org/officeDocument/2006/relationships/hyperlink" Target="http://www.greenotec.be/pages/etudes/impact-des-techniques-culturales-sur-l-evolution-de-la-teneur-en-carbone-organique-du-sol-en-hainaut.html" TargetMode="External"/><Relationship Id="rId994" Type="http://schemas.openxmlformats.org/officeDocument/2006/relationships/hyperlink" Target="https://www.cra.wallonie.be/fr/la-recherche-en-agriculture-biologique-au-cra-w" TargetMode="External"/><Relationship Id="rId202" Type="http://schemas.openxmlformats.org/officeDocument/2006/relationships/hyperlink" Target="https://www.cra.wallonie.be/fr/comparison-of-different-techniques-for-inoculation-of-candidatus-phytoplasmad-mali-on-apple-and-periwinkle-in-biological-indexing-procedure-2007" TargetMode="External"/><Relationship Id="rId647" Type="http://schemas.openxmlformats.org/officeDocument/2006/relationships/hyperlink" Target="mailto:a.pissard@cra.wallonie.be" TargetMode="External"/><Relationship Id="rId854" Type="http://schemas.openxmlformats.org/officeDocument/2006/relationships/hyperlink" Target="https://www.issep.be/wp-content/uploads/Projet-ZBE.pdf" TargetMode="External"/><Relationship Id="rId1277" Type="http://schemas.openxmlformats.org/officeDocument/2006/relationships/hyperlink" Target="https://protecteau.be/resources/shared/Phytos/Bonnes%20pratiques/TOPPS/EOS-handbook_fin15_3-2011.pdf" TargetMode="External"/><Relationship Id="rId286" Type="http://schemas.openxmlformats.org/officeDocument/2006/relationships/hyperlink" Target="https://www.cra.wallonie.be/fr/parasitism-rates-and-parasitoid-complexes-of-the-wheat-midges-sitodiplosis-mosellana-contarinia-tritici-and-haplodiplosis-marginata-2018" TargetMode="External"/><Relationship Id="rId493" Type="http://schemas.openxmlformats.org/officeDocument/2006/relationships/hyperlink" Target="https://www.cra.wallonie.be/en/who-pesticide-evaluation-scheme-and-data-requirements-for-public-health-pesticides-2016" TargetMode="External"/><Relationship Id="rId507" Type="http://schemas.openxmlformats.org/officeDocument/2006/relationships/hyperlink" Target="mailto:m.abras@cra.wallonie.be" TargetMode="External"/><Relationship Id="rId714" Type="http://schemas.openxmlformats.org/officeDocument/2006/relationships/hyperlink" Target="http://www.agraost.be/doc/Rapportdactivite2013etcommunications2014pdf.pdf" TargetMode="External"/><Relationship Id="rId921" Type="http://schemas.openxmlformats.org/officeDocument/2006/relationships/hyperlink" Target="https://www.interreg-fwvl.eu/fr/deeau" TargetMode="External"/><Relationship Id="rId1137" Type="http://schemas.openxmlformats.org/officeDocument/2006/relationships/hyperlink" Target="https://filagri.be/wp-content/uploads/sites/2/2019/10/CdP_Plan-de-developpement_2018_cereales_alimentaires_juillet2019.pdf" TargetMode="External"/><Relationship Id="rId50" Type="http://schemas.openxmlformats.org/officeDocument/2006/relationships/hyperlink" Target="mailto:b.watillon@cra.wallonie.be" TargetMode="External"/><Relationship Id="rId146" Type="http://schemas.openxmlformats.org/officeDocument/2006/relationships/hyperlink" Target="https://www.cra.wallonie.be/fr/profiles-of-the-volatile-organic-compounds-emitted-by-the-masses-of-abies-nordmanniana-somatic-embryos-at-maintenance-and-maturation-stages-2013" TargetMode="External"/><Relationship Id="rId353" Type="http://schemas.openxmlformats.org/officeDocument/2006/relationships/hyperlink" Target="https://www.cra.wallonie.be/fr/les-legumineuses-un-atout-pour-lempreinte-environnementale-de-nos-systemes-agraires-2016" TargetMode="External"/><Relationship Id="rId560" Type="http://schemas.openxmlformats.org/officeDocument/2006/relationships/hyperlink" Target="https://www.cra.wallonie.be/en/characterisation-of-fungal-diseases-on-winter-wheat-crop-using-proximal-and-remote-multispectral-imaging-2019" TargetMode="External"/><Relationship Id="rId798" Type="http://schemas.openxmlformats.org/officeDocument/2006/relationships/hyperlink" Target="https://www.issep.be/wp-content/uploads/Projet-ELENSA.pdf" TargetMode="External"/><Relationship Id="rId1190" Type="http://schemas.openxmlformats.org/officeDocument/2006/relationships/hyperlink" Target="mailto:c.kech@issep.be" TargetMode="External"/><Relationship Id="rId1204" Type="http://schemas.openxmlformats.org/officeDocument/2006/relationships/hyperlink" Target="mailto:catherine.linard@unamur.be" TargetMode="External"/><Relationship Id="rId213" Type="http://schemas.openxmlformats.org/officeDocument/2006/relationships/hyperlink" Target="mailto:jamar@cra.wallonie.be" TargetMode="External"/><Relationship Id="rId420" Type="http://schemas.openxmlformats.org/officeDocument/2006/relationships/hyperlink" Target="https://www.cra.wallonie.be/fr/gestion-des-maladies-des-parasites-et-des-ravageurs-2015" TargetMode="External"/><Relationship Id="rId658" Type="http://schemas.openxmlformats.org/officeDocument/2006/relationships/hyperlink" Target="http://fiwap.be/documentation/info-wpc-wageningen-potato-centre-3/" TargetMode="External"/><Relationship Id="rId865" Type="http://schemas.openxmlformats.org/officeDocument/2006/relationships/hyperlink" Target="https://www.issep.be/wp-content/uploads/Projet-STEP-PE.pdf" TargetMode="External"/><Relationship Id="rId1050" Type="http://schemas.openxmlformats.org/officeDocument/2006/relationships/hyperlink" Target="https://www.cra.wallonie.be/en/influence-of-the-particle-size-distribution-and-water-content-on-the-energy-consumption-of-milling-sorghum-and-bamboo-2017" TargetMode="External"/><Relationship Id="rId1288" Type="http://schemas.openxmlformats.org/officeDocument/2006/relationships/hyperlink" Target="mailto:corder@uclouvain.be" TargetMode="External"/><Relationship Id="rId297" Type="http://schemas.openxmlformats.org/officeDocument/2006/relationships/hyperlink" Target="https://www.cra.wallonie.be/fr/les-altises-americaines-de-la-pomme-de-terre-enseignement-de-deux-annees-de-recherches-2017" TargetMode="External"/><Relationship Id="rId518" Type="http://schemas.openxmlformats.org/officeDocument/2006/relationships/hyperlink" Target="https://www.cra.wallonie.be/en/mesurer-pour-mieux-agir-changement-climatique-et-agriculture-se-poser-les-bonnes-questions-2017" TargetMode="External"/><Relationship Id="rId725" Type="http://schemas.openxmlformats.org/officeDocument/2006/relationships/hyperlink" Target="mailto:info@cra.wallonie.be" TargetMode="External"/><Relationship Id="rId932" Type="http://schemas.openxmlformats.org/officeDocument/2006/relationships/hyperlink" Target="https://agriculture.wallonie.be/resultat-de-l-appel-recherche-2017" TargetMode="External"/><Relationship Id="rId1148" Type="http://schemas.openxmlformats.org/officeDocument/2006/relationships/hyperlink" Target="https://www.beewallonie.be/projets-subsidies-par-la-region-wallonne/projets-scientifiques/" TargetMode="External"/><Relationship Id="rId157" Type="http://schemas.openxmlformats.org/officeDocument/2006/relationships/hyperlink" Target="https://www.cra.wallonie.be/fr/extraction-and-characterization-of-arbinoxilans-from-spelt-bran-and-hemicelluloses-from-spelt-hull-by-chemical-and-enzymatical-methods-2012" TargetMode="External"/><Relationship Id="rId364" Type="http://schemas.openxmlformats.org/officeDocument/2006/relationships/hyperlink" Target="https://www.cra.wallonie.be/fr/vegetative-propagation-of-argania-spinosa-l-skeels-cuttings-effects-of-auxins-and-genotype-2019" TargetMode="External"/><Relationship Id="rId1008" Type="http://schemas.openxmlformats.org/officeDocument/2006/relationships/hyperlink" Target="mailto:bram.dhondt@inbo.be" TargetMode="External"/><Relationship Id="rId1215" Type="http://schemas.openxmlformats.org/officeDocument/2006/relationships/hyperlink" Target="http://www.ohey.be/sites/default/files/rapportactivites_2019_vb-compresse.pdf" TargetMode="External"/><Relationship Id="rId61" Type="http://schemas.openxmlformats.org/officeDocument/2006/relationships/hyperlink" Target="mailto:l.hautier@cra.wallonie.be" TargetMode="External"/><Relationship Id="rId571" Type="http://schemas.openxmlformats.org/officeDocument/2006/relationships/hyperlink" Target="https://www.cra.wallonie.be/en/is-vibrational-spectroscopy-an-adequate-tool-for-assessing-the-geographical-origin-of-honey-2018" TargetMode="External"/><Relationship Id="rId669" Type="http://schemas.openxmlformats.org/officeDocument/2006/relationships/hyperlink" Target="mailto:a.faux@cra.wallonie.be" TargetMode="External"/><Relationship Id="rId876" Type="http://schemas.openxmlformats.org/officeDocument/2006/relationships/hyperlink" Target="https://www.issep.be/wp-content/uploads/Projet-PADI.pdf" TargetMode="External"/><Relationship Id="rId1299" Type="http://schemas.openxmlformats.org/officeDocument/2006/relationships/hyperlink" Target="mailto:Mh.jijakli@ulg.ac.be" TargetMode="External"/><Relationship Id="rId19" Type="http://schemas.openxmlformats.org/officeDocument/2006/relationships/hyperlink" Target="mailto:p.vermeulen@cra.wallonie.be" TargetMode="External"/><Relationship Id="rId224" Type="http://schemas.openxmlformats.org/officeDocument/2006/relationships/hyperlink" Target="https://www.cra.wallonie.be/fr/strategies-for-sale-conservation-of-malus-pyrus-genetic-resources-2006" TargetMode="External"/><Relationship Id="rId431" Type="http://schemas.openxmlformats.org/officeDocument/2006/relationships/hyperlink" Target="https://www.cra.wallonie.be/fr/les-couverts-vegetaux-dinter-culture-pourquoi-ne-pas-les-implanter-en-relais-dans-la-cereale-qui-les-precede-2016" TargetMode="External"/><Relationship Id="rId529" Type="http://schemas.openxmlformats.org/officeDocument/2006/relationships/hyperlink" Target="https://www.cra.wallonie.be/en/comment-maitriser-les-risques-de-contamination-lies-au-stockage-des-cereales-en-ferme-2016" TargetMode="External"/><Relationship Id="rId736" Type="http://schemas.openxmlformats.org/officeDocument/2006/relationships/hyperlink" Target="mailto:g.jacquemin@cra.wallonie.be" TargetMode="External"/><Relationship Id="rId1061" Type="http://schemas.openxmlformats.org/officeDocument/2006/relationships/hyperlink" Target="mailto:charlotte.bontinck@botrange.be" TargetMode="External"/><Relationship Id="rId1159" Type="http://schemas.openxmlformats.org/officeDocument/2006/relationships/hyperlink" Target="https://www.cari.be/medias/abcie_articles/163_aide.pdf" TargetMode="External"/><Relationship Id="rId168" Type="http://schemas.openxmlformats.org/officeDocument/2006/relationships/hyperlink" Target="https://www.cra.wallonie.be/fr/caracterisation-des-souches-de-mildiou-en-wallonie-en-2011-2011" TargetMode="External"/><Relationship Id="rId943" Type="http://schemas.openxmlformats.org/officeDocument/2006/relationships/hyperlink" Target="mailto:laurence.janssens@corder.be" TargetMode="External"/><Relationship Id="rId1019" Type="http://schemas.openxmlformats.org/officeDocument/2006/relationships/hyperlink" Target="https://www.cra.wallonie.be/fr/la-recherche-en-agriculture-biologique-au-cra-w" TargetMode="External"/><Relationship Id="rId72" Type="http://schemas.openxmlformats.org/officeDocument/2006/relationships/hyperlink" Target="mailto:j.goffart@cra.wallonie.be" TargetMode="External"/><Relationship Id="rId375" Type="http://schemas.openxmlformats.org/officeDocument/2006/relationships/hyperlink" Target="https://www.cra.wallonie.be/fr/design-implementation-and-management-of-perennial-flower-strips-to-promote-functional-agrobiodiversity-in-organic-apple-orchards-a-pan-european-study-2019" TargetMode="External"/><Relationship Id="rId582" Type="http://schemas.openxmlformats.org/officeDocument/2006/relationships/hyperlink" Target="https://www.cra.wallonie.be/en/characterization-and-discrimination-of-phenolic-compounds-using-fourier-transform-raman-spectroscopy-and-chemometric-tools-2018" TargetMode="External"/><Relationship Id="rId803" Type="http://schemas.openxmlformats.org/officeDocument/2006/relationships/hyperlink" Target="https://www.corder.be/fr/projets-de-recherche" TargetMode="External"/><Relationship Id="rId1226" Type="http://schemas.openxmlformats.org/officeDocument/2006/relationships/hyperlink" Target="https://www.cra.wallonie.be/fr/cra-w-benefice-agriculture-raisonnee-utilisation-pesticides" TargetMode="External"/><Relationship Id="rId3" Type="http://schemas.openxmlformats.org/officeDocument/2006/relationships/hyperlink" Target="https://www.cra.wallonie.be/fr/ail4waterquality" TargetMode="External"/><Relationship Id="rId235" Type="http://schemas.openxmlformats.org/officeDocument/2006/relationships/hyperlink" Target="https://www.cra.wallonie.be/fr/recherche-de-methodes-alternatives-de-lutte-contre-la-tavelure-du-pommier-dans-le-cadre-de-la-production-biologique-trois-annees-dexperimentation-au-cra-w-2005" TargetMode="External"/><Relationship Id="rId442" Type="http://schemas.openxmlformats.org/officeDocument/2006/relationships/hyperlink" Target="https://www.cra.wallonie.be/fr/developpement-recent-de-la-culture-de-lepeautre-en-belgique-2015" TargetMode="External"/><Relationship Id="rId887" Type="http://schemas.openxmlformats.org/officeDocument/2006/relationships/hyperlink" Target="mailto:s.habran@issep.be" TargetMode="External"/><Relationship Id="rId1072" Type="http://schemas.openxmlformats.org/officeDocument/2006/relationships/hyperlink" Target="https://www.issep.be/" TargetMode="External"/><Relationship Id="rId302" Type="http://schemas.openxmlformats.org/officeDocument/2006/relationships/hyperlink" Target="https://www.cra.wallonie.be/fr/la-maladie-des-bandes-rouges-histoire-dune-discrete-progression-dans-les-peuplements-de-pins-noirs-de-wallonie-2017" TargetMode="External"/><Relationship Id="rId747" Type="http://schemas.openxmlformats.org/officeDocument/2006/relationships/hyperlink" Target="mailto:a.faux@cra.wallonie.be" TargetMode="External"/><Relationship Id="rId954" Type="http://schemas.openxmlformats.org/officeDocument/2006/relationships/hyperlink" Target="https://agriculture.wallonie.be/documents/20182/37931/20130122_Enqu%C3%AAte+Pesticides_A4+FR_Interieur_PRINT.pdf/2e9b2a16-c414-4a3c-9170-45f69a46653f" TargetMode="External"/><Relationship Id="rId83" Type="http://schemas.openxmlformats.org/officeDocument/2006/relationships/hyperlink" Target="mailto:p.vermeulen@cra.wallonie.be" TargetMode="External"/><Relationship Id="rId179" Type="http://schemas.openxmlformats.org/officeDocument/2006/relationships/hyperlink" Target="https://www.cra.wallonie.be/fr/quantitative-and-qualitative-study-of-spelt-and-wheat-fibres-in-varying-milling-fractions-2010" TargetMode="External"/><Relationship Id="rId386" Type="http://schemas.openxmlformats.org/officeDocument/2006/relationships/hyperlink" Target="https://doi.org/10.1016/j.envexpbot.2018.06.008" TargetMode="External"/><Relationship Id="rId593" Type="http://schemas.openxmlformats.org/officeDocument/2006/relationships/hyperlink" Target="mailto:p.geerts@cra.wallonie.be" TargetMode="External"/><Relationship Id="rId607" Type="http://schemas.openxmlformats.org/officeDocument/2006/relationships/hyperlink" Target="mailto:a.blondel@cra.wallonie.be" TargetMode="External"/><Relationship Id="rId814" Type="http://schemas.openxmlformats.org/officeDocument/2006/relationships/hyperlink" Target="mailto:claire.alary@mines-douai.fr" TargetMode="External"/><Relationship Id="rId1237" Type="http://schemas.openxmlformats.org/officeDocument/2006/relationships/hyperlink" Target="mailto:b.huyghebaert@cra.wallonie.be" TargetMode="External"/><Relationship Id="rId246" Type="http://schemas.openxmlformats.org/officeDocument/2006/relationships/hyperlink" Target="https://www.cra.wallonie.be/fr/production-de-pommes-de-haute-qualite-et-resistantes-aux-maladies-dans-le-cadre-dune-agriculture-durable-2004" TargetMode="External"/><Relationship Id="rId453" Type="http://schemas.openxmlformats.org/officeDocument/2006/relationships/hyperlink" Target="https://www.cra.wallonie.be/fr/alpha-cypermethrin-chlorfenapyr-full-scale-collaborative-trial-for-the-determination-of-alpha-cypermethrin-and-chlorfenapyr-in-technical-material-tc-and-long-lasting-insecticidal-net-ln-2019" TargetMode="External"/><Relationship Id="rId660" Type="http://schemas.openxmlformats.org/officeDocument/2006/relationships/hyperlink" Target="https://www.livre-blanc-cereales.be/wp-content/uploads/2020/09/2-LBsept20-D%C3%A9roulement-de-la-saison-2019-2020.pdf" TargetMode="External"/><Relationship Id="rId898" Type="http://schemas.openxmlformats.org/officeDocument/2006/relationships/hyperlink" Target="https://www.issep.be/wp-content/uploads/Projet-BioCLoud.pdf" TargetMode="External"/><Relationship Id="rId1083" Type="http://schemas.openxmlformats.org/officeDocument/2006/relationships/hyperlink" Target="mailto:m.campion@cra.wallonie.be" TargetMode="External"/><Relationship Id="rId1290" Type="http://schemas.openxmlformats.org/officeDocument/2006/relationships/hyperlink" Target="mailto:corder@uclouvain.be" TargetMode="External"/><Relationship Id="rId1304" Type="http://schemas.openxmlformats.org/officeDocument/2006/relationships/hyperlink" Target="mailto:bccm.mucl@mbla.ucl.ac.be" TargetMode="External"/><Relationship Id="rId106" Type="http://schemas.openxmlformats.org/officeDocument/2006/relationships/hyperlink" Target="https://www.cra.wallonie.be/fr/investigacion-y-experimentaciones-para-optimizar-la-fecha-de-recoleccion-y-limitar-las-perdidas-de-frutos-despues-de-la-cosecha-2019" TargetMode="External"/><Relationship Id="rId313" Type="http://schemas.openxmlformats.org/officeDocument/2006/relationships/hyperlink" Target="https://www.cra.wallonie.be/fr/liste-de-selectivite-des-produits-de-protection-des-plantes-a-legard-des-arthropodes-utiles-en-culture-de-pommes-de-terre-2016" TargetMode="External"/><Relationship Id="rId758" Type="http://schemas.openxmlformats.org/officeDocument/2006/relationships/hyperlink" Target="mailto:d.jamar@cra.wallonie.be" TargetMode="External"/><Relationship Id="rId965" Type="http://schemas.openxmlformats.org/officeDocument/2006/relationships/hyperlink" Target="https://www.youtube.com/watch?v=x9FUcihuEgA&amp;ab_channel=GreenotecASBL" TargetMode="External"/><Relationship Id="rId1150" Type="http://schemas.openxmlformats.org/officeDocument/2006/relationships/hyperlink" Target="https://www.beewallonie.be/projets-subsidies-par-la-region-wallonne/projets-scientifiques/" TargetMode="External"/><Relationship Id="rId10" Type="http://schemas.openxmlformats.org/officeDocument/2006/relationships/hyperlink" Target="mailto:p.vermeulen@cra.wallonie.be" TargetMode="External"/><Relationship Id="rId94" Type="http://schemas.openxmlformats.org/officeDocument/2006/relationships/hyperlink" Target="https://www.cra.wallonie.be/fr/use-of-high-throughput-sequencing-for-detection-of-gmos-and-plant-species-in-food-and-feed-2019" TargetMode="External"/><Relationship Id="rId397" Type="http://schemas.openxmlformats.org/officeDocument/2006/relationships/hyperlink" Target="mailto:b.durenne@cra.wallonie.be" TargetMode="External"/><Relationship Id="rId520" Type="http://schemas.openxmlformats.org/officeDocument/2006/relationships/hyperlink" Target="https://www.cra.wallonie.be/en/varietes-froment-dhiver-2017" TargetMode="External"/><Relationship Id="rId618" Type="http://schemas.openxmlformats.org/officeDocument/2006/relationships/hyperlink" Target="mailto:b.durenne@cra.wallonie.be" TargetMode="External"/><Relationship Id="rId825" Type="http://schemas.openxmlformats.org/officeDocument/2006/relationships/hyperlink" Target="https://agriculture.wallonie.be/resultat-de-l-appel-recherche-2017" TargetMode="External"/><Relationship Id="rId1248" Type="http://schemas.openxmlformats.org/officeDocument/2006/relationships/hyperlink" Target="https://centredemichamps.be/qui-sommes-nous/" TargetMode="External"/><Relationship Id="rId257" Type="http://schemas.openxmlformats.org/officeDocument/2006/relationships/hyperlink" Target="https://www.cra.wallonie.be/fr/recherche-en-vue-de-developper-une-production-commerciale-de-pommes-en-culture-biologique-une-premiere-en-belgique-2002" TargetMode="External"/><Relationship Id="rId464" Type="http://schemas.openxmlformats.org/officeDocument/2006/relationships/hyperlink" Target="https://www.cra.wallonie.be/fr/pesticides-dans-lair-ambiant-en-wallonie-un-peu-de-tout-partout-en-faible-quantite-2018" TargetMode="External"/><Relationship Id="rId1010" Type="http://schemas.openxmlformats.org/officeDocument/2006/relationships/hyperlink" Target="mailto:spenvern@paca.inra.fr" TargetMode="External"/><Relationship Id="rId1094" Type="http://schemas.openxmlformats.org/officeDocument/2006/relationships/hyperlink" Target="mailto:d.eylenbosch@cra.wallonie.be" TargetMode="External"/><Relationship Id="rId1108" Type="http://schemas.openxmlformats.org/officeDocument/2006/relationships/hyperlink" Target="mailto:b.hardy@cra.wallonie.be" TargetMode="External"/><Relationship Id="rId1315" Type="http://schemas.openxmlformats.org/officeDocument/2006/relationships/hyperlink" Target="https://www.parlement-wallonie.be/pwpages?p=interp-questions-voir&amp;type=28&amp;iddoc=101351" TargetMode="External"/><Relationship Id="rId117" Type="http://schemas.openxmlformats.org/officeDocument/2006/relationships/hyperlink" Target="https://www.cra.wallonie.be/fr/plant-phenotyping-activities-at-the-walloon-agricultural-research-centre-2017" TargetMode="External"/><Relationship Id="rId671" Type="http://schemas.openxmlformats.org/officeDocument/2006/relationships/hyperlink" Target="https://www.livre-blanc-cereales.be/wp-content/uploads/2020/09/11-LBsept20-Bl%C3%A9-dur.pdf" TargetMode="External"/><Relationship Id="rId769" Type="http://schemas.openxmlformats.org/officeDocument/2006/relationships/hyperlink" Target="mailto:b.godden@cra.wallonie.be" TargetMode="External"/><Relationship Id="rId976" Type="http://schemas.openxmlformats.org/officeDocument/2006/relationships/hyperlink" Target="https://www.researchgate.net/publication/237464962_Study_on_diverse_grafting_techniques_for_their_capability_in_rapid_and_efficient_transmission_of_apple_proliferation_disease_to_different_host_plants" TargetMode="External"/><Relationship Id="rId324" Type="http://schemas.openxmlformats.org/officeDocument/2006/relationships/hyperlink" Target="https://www.cra.wallonie.be/fr/lutte-integree-contre-les-ravageurs-protection-contre-la-cecidomyie-orange-du-ble-determination-du-risque-efficacite-insecticides-varietes-resistantes-2015" TargetMode="External"/><Relationship Id="rId531" Type="http://schemas.openxmlformats.org/officeDocument/2006/relationships/hyperlink" Target="https://www.cra.wallonie.be/en/reactivity-of-glucan-and-xylan-in-sorghum-feedstocks-comparing-wild-versus-reduced-lignin-content-lines-and-dilute-acid-versus-deacetylation-followed-by-dilute-acid-pretreatment-2016" TargetMode="External"/><Relationship Id="rId629" Type="http://schemas.openxmlformats.org/officeDocument/2006/relationships/hyperlink" Target="mailto:b.huyghebaert@cra.wallonie.be" TargetMode="External"/><Relationship Id="rId1161" Type="http://schemas.openxmlformats.org/officeDocument/2006/relationships/hyperlink" Target="https://www.health.belgium.be/sites/default/files/uploads/fields/fpshealth_theme_file/projet_de_strategie_nationale_belge_en_faveur_des_pollinisateurs_2021-2030_3.pdf" TargetMode="External"/><Relationship Id="rId1259" Type="http://schemas.openxmlformats.org/officeDocument/2006/relationships/hyperlink" Target="http://geoportail.wallonie.be/catalogue/50bf7812-799b-4d2f-bccc-cdbb3e2d6e08.html" TargetMode="External"/><Relationship Id="rId836" Type="http://schemas.openxmlformats.org/officeDocument/2006/relationships/hyperlink" Target="https://ec.europa.eu/eip/agriculture/en/find-connect/projects/ok-net-arable-%E2%80%93-organic-knowledge-network-arable" TargetMode="External"/><Relationship Id="rId1021" Type="http://schemas.openxmlformats.org/officeDocument/2006/relationships/hyperlink" Target="mailto:b.huyghebaert@cra.wallonie.be" TargetMode="External"/><Relationship Id="rId1119" Type="http://schemas.openxmlformats.org/officeDocument/2006/relationships/hyperlink" Target="mailto:v.ninane@cra.wallonie.be" TargetMode="External"/><Relationship Id="rId903" Type="http://schemas.openxmlformats.org/officeDocument/2006/relationships/hyperlink" Target="mailto:h.breulet@issep.be" TargetMode="External"/><Relationship Id="rId32" Type="http://schemas.openxmlformats.org/officeDocument/2006/relationships/hyperlink" Target="mailto:a.jorion@cra.wallonie.be" TargetMode="External"/><Relationship Id="rId181" Type="http://schemas.openxmlformats.org/officeDocument/2006/relationships/hyperlink" Target="https://www.cra.wallonie.be/fr/a-low-input-strategy-for-apple-scab-control-in-organic-apple-production-2010" TargetMode="External"/><Relationship Id="rId279" Type="http://schemas.openxmlformats.org/officeDocument/2006/relationships/hyperlink" Target="https://www.cra.wallonie.be/fr/definition-et-developpement-doutils-permettant-lidentification-de-genotypes-associant-resistance-aux-pathogenes-efficience-dutilisation-de-lazote-2019" TargetMode="External"/><Relationship Id="rId486" Type="http://schemas.openxmlformats.org/officeDocument/2006/relationships/hyperlink" Target="https://www.cra.wallonie.be/fr/agriculture-biologique-et-residus-de-pesticides-2016" TargetMode="External"/><Relationship Id="rId693" Type="http://schemas.openxmlformats.org/officeDocument/2006/relationships/hyperlink" Target="mailto:m.lateur@cra.wallonie.be" TargetMode="External"/><Relationship Id="rId139" Type="http://schemas.openxmlformats.org/officeDocument/2006/relationships/hyperlink" Target="https://www.cra.wallonie.be/fr/les-marqueurs-moleculaires-au-service-de-larboriculture-fruitiere-2014" TargetMode="External"/><Relationship Id="rId346" Type="http://schemas.openxmlformats.org/officeDocument/2006/relationships/hyperlink" Target="https://www.cra.wallonie.be/fr/nir-hyperspectral-imaging-spectroscopy-and-chemometrics-for-the-discrimination-of-roots-and-crop-residues-extracted-from-soil-samples-2018" TargetMode="External"/><Relationship Id="rId553" Type="http://schemas.openxmlformats.org/officeDocument/2006/relationships/hyperlink" Target="https://www.cra.wallonie.be/en/perspectives-offertes-par-limagerie-hyperspectrale-proche-infrarouge-dans-letude-de-systemes-racinaires-de-legumineuses" TargetMode="External"/><Relationship Id="rId760" Type="http://schemas.openxmlformats.org/officeDocument/2006/relationships/hyperlink" Target="https://www.cra.wallonie.be/fr/la-recherche-en-agriculture-biologique-au-cra-w" TargetMode="External"/><Relationship Id="rId998" Type="http://schemas.openxmlformats.org/officeDocument/2006/relationships/hyperlink" Target="mailto:dipros@contratrivieredendre.be" TargetMode="External"/><Relationship Id="rId1183" Type="http://schemas.openxmlformats.org/officeDocument/2006/relationships/hyperlink" Target="mailto:a.delcour@cra.wallonie.be" TargetMode="External"/><Relationship Id="rId206" Type="http://schemas.openxmlformats.org/officeDocument/2006/relationships/hyperlink" Target="https://www.cra.wallonie.be/fr/evalution-rapide-de-la-durabilite-de-la-resistance-du-froment-dhiver-aux-rouilles-2007" TargetMode="External"/><Relationship Id="rId413" Type="http://schemas.openxmlformats.org/officeDocument/2006/relationships/hyperlink" Target="https://www.cra.wallonie.be/fr/le-centre-wallon-de-recherches-agronomiques-entame-des-recherches-en-maraichage-bio-2016" TargetMode="External"/><Relationship Id="rId858" Type="http://schemas.openxmlformats.org/officeDocument/2006/relationships/hyperlink" Target="https://www.issep.be/wp-content/uploads/Projet-ECHAPA.pdf" TargetMode="External"/><Relationship Id="rId1043" Type="http://schemas.openxmlformats.org/officeDocument/2006/relationships/hyperlink" Target="http://www.coop-site.net/Botrange/?NoE" TargetMode="External"/><Relationship Id="rId620" Type="http://schemas.openxmlformats.org/officeDocument/2006/relationships/hyperlink" Target="mailto:e.escarnot@cra.wallonie.be" TargetMode="External"/><Relationship Id="rId718" Type="http://schemas.openxmlformats.org/officeDocument/2006/relationships/hyperlink" Target="https://www.cra.wallonie.be/fr/lancement-de-la-plateforme-declic-travail?archive=true" TargetMode="External"/><Relationship Id="rId925" Type="http://schemas.openxmlformats.org/officeDocument/2006/relationships/hyperlink" Target="https://www.interreg-fwvl.eu/fr/pnth-ecorurable" TargetMode="External"/><Relationship Id="rId1250" Type="http://schemas.openxmlformats.org/officeDocument/2006/relationships/hyperlink" Target="https://www.cra.wallonie.be/fr/laboratoire-de-diagnostic-et-didentification-des-pathogenes-et-ravageurs-des-vegetaux-et-etablissement-de-collections-biologiques-de-reference" TargetMode="External"/><Relationship Id="rId1110" Type="http://schemas.openxmlformats.org/officeDocument/2006/relationships/hyperlink" Target="mailto:b.huyghebaert@cra.wallonie.be" TargetMode="External"/><Relationship Id="rId1208" Type="http://schemas.openxmlformats.org/officeDocument/2006/relationships/hyperlink" Target="http://sapoll.eu/" TargetMode="External"/><Relationship Id="rId54" Type="http://schemas.openxmlformats.org/officeDocument/2006/relationships/hyperlink" Target="mailto:a.chandelier@cra.wallonie.be" TargetMode="External"/><Relationship Id="rId270" Type="http://schemas.openxmlformats.org/officeDocument/2006/relationships/hyperlink" Target="https://www.cra.wallonie.be/fr/screening-fruit-tree-genetic-resources-in-belgium-for-disease-resistance-and-other-desirable-characters-1994" TargetMode="External"/><Relationship Id="rId130" Type="http://schemas.openxmlformats.org/officeDocument/2006/relationships/hyperlink" Target="https://www.cra.wallonie.be/fr/comparison-between-benchtop-and-ultra-compact-handheld-nir-spectrometers-for-the-evaluation-of-apple-quality-2015" TargetMode="External"/><Relationship Id="rId368" Type="http://schemas.openxmlformats.org/officeDocument/2006/relationships/hyperlink" Target="https://www.cra.wallonie.be/fr/statut-organique-et-potentiel-de-mineralisation-du-carbone-et-de-lazote-des-sols-en-agriculture-biologique-2019" TargetMode="External"/><Relationship Id="rId575" Type="http://schemas.openxmlformats.org/officeDocument/2006/relationships/hyperlink" Target="mailto:f.debode@cra.wallonie.be" TargetMode="External"/><Relationship Id="rId782" Type="http://schemas.openxmlformats.org/officeDocument/2006/relationships/hyperlink" Target="https://www.cra.wallonie.be/fr/la-recherche-en-agriculture-biologique-au-cra-w" TargetMode="External"/><Relationship Id="rId228" Type="http://schemas.openxmlformats.org/officeDocument/2006/relationships/hyperlink" Target="https://www.cra.wallonie.be/fr/la-resistance-systemique-induite-sur-le-pommier-approche-methodologique-2006" TargetMode="External"/><Relationship Id="rId435" Type="http://schemas.openxmlformats.org/officeDocument/2006/relationships/hyperlink" Target="https://www.cra.wallonie.be/fr/proteagineux-de-printemps-pois-feveroles-lupins-cultures-pures-et-associations-en-ab-2015" TargetMode="External"/><Relationship Id="rId642" Type="http://schemas.openxmlformats.org/officeDocument/2006/relationships/hyperlink" Target="mailto:q.linbourg@cra.wallonie.be" TargetMode="External"/><Relationship Id="rId1065" Type="http://schemas.openxmlformats.org/officeDocument/2006/relationships/hyperlink" Target="mailto:frederic.gastiny@preventagri.be" TargetMode="External"/><Relationship Id="rId1272" Type="http://schemas.openxmlformats.org/officeDocument/2006/relationships/hyperlink" Target="https://cordis.europa.eu/project/id/101000554" TargetMode="External"/><Relationship Id="rId502" Type="http://schemas.openxmlformats.org/officeDocument/2006/relationships/hyperlink" Target="https://www.cra.wallonie.be/en/reactivity-of-glucan-and-xylan-in-brewers-spent-grain-comparing-of-dilute-alkaline-versus-liquid-hot-water-pretreatment-2020" TargetMode="External"/><Relationship Id="rId947" Type="http://schemas.openxmlformats.org/officeDocument/2006/relationships/hyperlink" Target="mailto:manfred.roettele@betterdecisions.de" TargetMode="External"/><Relationship Id="rId1132" Type="http://schemas.openxmlformats.org/officeDocument/2006/relationships/hyperlink" Target="https://filagri.be/wp-content/uploads/sites/2/2019/10/CdP_Plan-de-developpement_2018_cereales_alimentaires_juillet2019.pdf" TargetMode="External"/><Relationship Id="rId76" Type="http://schemas.openxmlformats.org/officeDocument/2006/relationships/hyperlink" Target="https://www.cra.wallonie.be/fr/imaginglab" TargetMode="External"/><Relationship Id="rId807" Type="http://schemas.openxmlformats.org/officeDocument/2006/relationships/hyperlink" Target="https://www.issep.be/biobos/" TargetMode="External"/><Relationship Id="rId292" Type="http://schemas.openxmlformats.org/officeDocument/2006/relationships/hyperlink" Target="https://www.cra.wallonie.be/fr/monitoring-des-vols-de-cecidomyie-orange-du-ble-sitodiplosis-mosellana-gehin-et-de-cecidomyie-equestre-haplodiplosis-marginata-von-roser-a-laide-de-pieges-a-pheromone-2017" TargetMode="External"/><Relationship Id="rId597" Type="http://schemas.openxmlformats.org/officeDocument/2006/relationships/hyperlink" Target="https://www.cra.wallonie.be/fr/verger-bio-la-diversite-transfrontaliere-2015" TargetMode="External"/><Relationship Id="rId152" Type="http://schemas.openxmlformats.org/officeDocument/2006/relationships/hyperlink" Target="https://www.cra.wallonie.be/fr/use-of-nir-spectroscopy-in-an-apple-breeding-program-for-quality-and-nutritional-parameters-2013" TargetMode="External"/><Relationship Id="rId457" Type="http://schemas.openxmlformats.org/officeDocument/2006/relationships/hyperlink" Target="https://www.cra.wallonie.be/fr/exposure-assessment-to-pesticides-in-the-vicinity-of-treated-field-case-study-in-school-playgrounds-and-in-private-gardens-2019" TargetMode="External"/><Relationship Id="rId1087" Type="http://schemas.openxmlformats.org/officeDocument/2006/relationships/hyperlink" Target="mailto:claude.bragard@uclouvain.be" TargetMode="External"/><Relationship Id="rId1294" Type="http://schemas.openxmlformats.org/officeDocument/2006/relationships/hyperlink" Target="mailto:frederik.delaender@unamur.be" TargetMode="External"/><Relationship Id="rId664" Type="http://schemas.openxmlformats.org/officeDocument/2006/relationships/hyperlink" Target="mailto:rm.cepicop@centrespilotes.be" TargetMode="External"/><Relationship Id="rId871" Type="http://schemas.openxmlformats.org/officeDocument/2006/relationships/hyperlink" Target="mailto:o.close@issep.be" TargetMode="External"/><Relationship Id="rId969" Type="http://schemas.openxmlformats.org/officeDocument/2006/relationships/hyperlink" Target="https://www.cra.wallonie.be/fr/la-recherche-en-agriculture-biologique-au-cra-w" TargetMode="External"/><Relationship Id="rId317" Type="http://schemas.openxmlformats.org/officeDocument/2006/relationships/hyperlink" Target="https://www.cra.wallonie.be/fr/la-cecidomyie-equestre-quelle-nuisibilite-sur-le-ble-2015" TargetMode="External"/><Relationship Id="rId524" Type="http://schemas.openxmlformats.org/officeDocument/2006/relationships/hyperlink" Target="https://www.cra.wallonie.be/en/use-of-response-surface-methodology-to-optimize-samples-preparations-in-laboratory-2016" TargetMode="External"/><Relationship Id="rId731" Type="http://schemas.openxmlformats.org/officeDocument/2006/relationships/hyperlink" Target="mailto:m.morelle@cra.wallonie.be" TargetMode="External"/><Relationship Id="rId1154" Type="http://schemas.openxmlformats.org/officeDocument/2006/relationships/hyperlink" Target="mailto:nelagrebi@uliege.be" TargetMode="External"/><Relationship Id="rId98" Type="http://schemas.openxmlformats.org/officeDocument/2006/relationships/hyperlink" Target="https://www.cra.wallonie.be/fr/pcr-techniques-for-detection-and-quantification-of-gmos-2019" TargetMode="External"/><Relationship Id="rId829" Type="http://schemas.openxmlformats.org/officeDocument/2006/relationships/hyperlink" Target="https://ec.europa.eu/eip/agriculture/en/find-connect/projects/transfer-innovative-techniques-sustainable-water" TargetMode="External"/><Relationship Id="rId1014" Type="http://schemas.openxmlformats.org/officeDocument/2006/relationships/hyperlink" Target="http://belcam.info/" TargetMode="External"/><Relationship Id="rId1221" Type="http://schemas.openxmlformats.org/officeDocument/2006/relationships/hyperlink" Target="https://www.cra.wallonie.be/en/photonfruit" TargetMode="External"/><Relationship Id="rId1319" Type="http://schemas.openxmlformats.org/officeDocument/2006/relationships/hyperlink" Target="https://agriculture.wallonie.be/documents/20182/62450/annexe+VM+2+recherche+de+partenaire.xlsx/cb0e5fec-b0bc-4ff7-8c69-f43d6f19051e" TargetMode="External"/><Relationship Id="rId25" Type="http://schemas.openxmlformats.org/officeDocument/2006/relationships/hyperlink" Target="https://www.cra.wallonie.be/fr/defapot" TargetMode="External"/><Relationship Id="rId174" Type="http://schemas.openxmlformats.org/officeDocument/2006/relationships/hyperlink" Target="https://www.cra.wallonie.be/fr/organic-appel-production-conclusion-of-an-eight-year-study-in-belgium-2011" TargetMode="External"/><Relationship Id="rId381" Type="http://schemas.openxmlformats.org/officeDocument/2006/relationships/hyperlink" Target="mailto:b.durenne@cra.wallonie.be" TargetMode="External"/><Relationship Id="rId241" Type="http://schemas.openxmlformats.org/officeDocument/2006/relationships/hyperlink" Target="https://www.cra.wallonie.be/fr/report-on-new-activities-on-belgian-prunus-fruit-tree-genetic-resources-2005" TargetMode="External"/><Relationship Id="rId479" Type="http://schemas.openxmlformats.org/officeDocument/2006/relationships/hyperlink" Target="https://www.cra.wallonie.be/fr/annual-cipacfaowho-belgian-report-on-the-quality-control-of-pesticides-2017" TargetMode="External"/><Relationship Id="rId686" Type="http://schemas.openxmlformats.org/officeDocument/2006/relationships/hyperlink" Target="https://www.cra.wallonie.be/fr/implantation-de-cultures-de-legumes-apres-prairie-permanente" TargetMode="External"/><Relationship Id="rId893" Type="http://schemas.openxmlformats.org/officeDocument/2006/relationships/hyperlink" Target="mailto:a.joris@issep.be" TargetMode="External"/><Relationship Id="rId339" Type="http://schemas.openxmlformats.org/officeDocument/2006/relationships/hyperlink" Target="https://www.cra.wallonie.be/fr/evaluation-de-deux-strategies-visant-a-reduire-lusage-du-cuivre-en-production-biologique-de-pomme-de-terre-et-de-fruits-a-pepins-2015" TargetMode="External"/><Relationship Id="rId546" Type="http://schemas.openxmlformats.org/officeDocument/2006/relationships/hyperlink" Target="https://doi.org/10.1016/j.saa.2019.117494%201386-1425" TargetMode="External"/><Relationship Id="rId753" Type="http://schemas.openxmlformats.org/officeDocument/2006/relationships/hyperlink" Target="mailto:a.rondia@cra.wallonie.be" TargetMode="External"/><Relationship Id="rId1176" Type="http://schemas.openxmlformats.org/officeDocument/2006/relationships/hyperlink" Target="https://researchportal.unamur.be/fr/projects/pathogen-monitoring-environmental-epidemiological-surveillance" TargetMode="External"/><Relationship Id="rId101" Type="http://schemas.openxmlformats.org/officeDocument/2006/relationships/hyperlink" Target="https://www.cra.wallonie.be/fr/essai-varietes-robustes-encadre-par-le-cra-w-resultats-2019-2020" TargetMode="External"/><Relationship Id="rId406" Type="http://schemas.openxmlformats.org/officeDocument/2006/relationships/hyperlink" Target="https://www.cra.wallonie.be/fr/la-gestion-patrimoniale-des-forets-anciennes-de-wallonie-belgique-2017" TargetMode="External"/><Relationship Id="rId960" Type="http://schemas.openxmlformats.org/officeDocument/2006/relationships/hyperlink" Target="https://agriculture.wallonie.be/resultat-de-l-appel-recherche-2017?inheritRedirect=true" TargetMode="External"/><Relationship Id="rId1036" Type="http://schemas.openxmlformats.org/officeDocument/2006/relationships/hyperlink" Target="https://www.valbran.eu/fr/" TargetMode="External"/><Relationship Id="rId1243" Type="http://schemas.openxmlformats.org/officeDocument/2006/relationships/hyperlink" Target="https://www.interregdiadem.eu/" TargetMode="External"/><Relationship Id="rId613" Type="http://schemas.openxmlformats.org/officeDocument/2006/relationships/hyperlink" Target="mailto:f.debode@cra.wallonie.be" TargetMode="External"/><Relationship Id="rId820" Type="http://schemas.openxmlformats.org/officeDocument/2006/relationships/hyperlink" Target="mailto:b.ronchi@issep.be" TargetMode="External"/><Relationship Id="rId918" Type="http://schemas.openxmlformats.org/officeDocument/2006/relationships/hyperlink" Target="https://www.interreg-fwvl.eu/fr/b3" TargetMode="External"/><Relationship Id="rId1103" Type="http://schemas.openxmlformats.org/officeDocument/2006/relationships/hyperlink" Target="mailto:a.soete@cra.wallonie.be" TargetMode="External"/><Relationship Id="rId1310" Type="http://schemas.openxmlformats.org/officeDocument/2006/relationships/hyperlink" Target="mailto:b.hardy@cra.wallonie.be" TargetMode="External"/><Relationship Id="rId47" Type="http://schemas.openxmlformats.org/officeDocument/2006/relationships/hyperlink" Target="https://www.cra.wallonie.be/fr/opatra-w" TargetMode="External"/><Relationship Id="rId196" Type="http://schemas.openxmlformats.org/officeDocument/2006/relationships/hyperlink" Target="https://www.cra.wallonie.be/fr/soil-microbial-activity-and-earthworm-abundance-in-orchards-under-conventional-and-organic-growth-management-systems-2008" TargetMode="External"/><Relationship Id="rId263" Type="http://schemas.openxmlformats.org/officeDocument/2006/relationships/hyperlink" Target="https://www.cra.wallonie.be/fr/influence-of-scab-inoculum-concentration-in-an-apple-breeding-program-focused-on-quantitative-resistance-2000" TargetMode="External"/><Relationship Id="rId470" Type="http://schemas.openxmlformats.org/officeDocument/2006/relationships/hyperlink" Target="https://www.cra.wallonie.be/fr/les-biopesticides-de-plus-en-plus-etudies-2017" TargetMode="External"/><Relationship Id="rId123" Type="http://schemas.openxmlformats.org/officeDocument/2006/relationships/hyperlink" Target="https://content.iospress.com/articles/journal-of-berry-research/jbr109" TargetMode="External"/><Relationship Id="rId330" Type="http://schemas.openxmlformats.org/officeDocument/2006/relationships/hyperlink" Target="https://www.cra.wallonie.be/fr/protection-insecticide-des-colzas-maintenir-les-parasites-des-melighetes-2015" TargetMode="External"/><Relationship Id="rId568" Type="http://schemas.openxmlformats.org/officeDocument/2006/relationships/hyperlink" Target="https://www.cra.wallonie.be/en/potential-strategy-of-universal-calibrations-independant-of-the-type-of-nir-instrument-2019" TargetMode="External"/><Relationship Id="rId775" Type="http://schemas.openxmlformats.org/officeDocument/2006/relationships/hyperlink" Target="mailto:b.godden@cra.wallonie.be" TargetMode="External"/><Relationship Id="rId982" Type="http://schemas.openxmlformats.org/officeDocument/2006/relationships/hyperlink" Target="https://www.corder.be/fr/node/189" TargetMode="External"/><Relationship Id="rId1198" Type="http://schemas.openxmlformats.org/officeDocument/2006/relationships/hyperlink" Target="https://www.environnement-sante.be/fr/bienvenue-sur-nehap-Belgique" TargetMode="External"/><Relationship Id="rId428" Type="http://schemas.openxmlformats.org/officeDocument/2006/relationships/hyperlink" Target="https://www.cra.wallonie.be/fr/grassland-in-wallonia-expected-location-based-on-key-ecosystem-services-2017" TargetMode="External"/><Relationship Id="rId635" Type="http://schemas.openxmlformats.org/officeDocument/2006/relationships/hyperlink" Target="mailto:jamar@cra.wallonie.be" TargetMode="External"/><Relationship Id="rId842" Type="http://schemas.openxmlformats.org/officeDocument/2006/relationships/hyperlink" Target="https://www.issep.be/wp-content/uploads/Projet-TransfAIR.pdf" TargetMode="External"/><Relationship Id="rId1058" Type="http://schemas.openxmlformats.org/officeDocument/2006/relationships/hyperlink" Target="mailto:caroline.remond@univ-reims.fr" TargetMode="External"/><Relationship Id="rId1265" Type="http://schemas.openxmlformats.org/officeDocument/2006/relationships/hyperlink" Target="mailto:carmen.landuyt@ccbt.be" TargetMode="External"/><Relationship Id="rId702" Type="http://schemas.openxmlformats.org/officeDocument/2006/relationships/hyperlink" Target="http://www.fourragesmieux.be/Documents_telechargeables/20_03_10_desherbage_des_prairies.pdf" TargetMode="External"/><Relationship Id="rId1125" Type="http://schemas.openxmlformats.org/officeDocument/2006/relationships/hyperlink" Target="mailto:b.watillon@cra.wallonie.be" TargetMode="External"/><Relationship Id="rId69" Type="http://schemas.openxmlformats.org/officeDocument/2006/relationships/hyperlink" Target="https://www.cra.wallonie.be/fr/potfluo" TargetMode="External"/><Relationship Id="rId285" Type="http://schemas.openxmlformats.org/officeDocument/2006/relationships/hyperlink" Target="https://www.cra.wallonie.be/fr/les-phosphites-phosphonates-effets-antioomycetes-et-antibacteriens-risques-de-phytotoxicite-2018" TargetMode="External"/><Relationship Id="rId492" Type="http://schemas.openxmlformats.org/officeDocument/2006/relationships/hyperlink" Target="https://www.cra.wallonie.be/en/pesticide-registration-in-the-eu-2016" TargetMode="External"/><Relationship Id="rId797" Type="http://schemas.openxmlformats.org/officeDocument/2006/relationships/hyperlink" Target="https://www.issep.be/wp-content/uploads/Projet-BIOPEST.pdf" TargetMode="External"/><Relationship Id="rId145" Type="http://schemas.openxmlformats.org/officeDocument/2006/relationships/hyperlink" Target="https://www.cra.wallonie.be/fr/etude-de-la-sensibilite-varietale-de-la-pomme-de-terre-au-mildiou-du-feuillage-phytophthora-infestans-en-haute-belgique-en-2013-2013" TargetMode="External"/><Relationship Id="rId352" Type="http://schemas.openxmlformats.org/officeDocument/2006/relationships/hyperlink" Target="https://www.cra.wallonie.be/fr/comparison-of-optical-indicators-for-potato-crop-nitrogen-status-assessment-including-novel-approaches-based-on-leaf-fluorescence-and-flavonoid-content-2018" TargetMode="External"/><Relationship Id="rId1287" Type="http://schemas.openxmlformats.org/officeDocument/2006/relationships/hyperlink" Target="mailto:anne.legr&#232;ve@uclouvain.be" TargetMode="External"/><Relationship Id="rId212" Type="http://schemas.openxmlformats.org/officeDocument/2006/relationships/hyperlink" Target="mailto:jamar@cra.wallonie.be" TargetMode="External"/><Relationship Id="rId657" Type="http://schemas.openxmlformats.org/officeDocument/2006/relationships/hyperlink" Target="http://fiwap.be/documentation/les-resultats-au-fil-des-ans-de-lessai-milvar-a-libramont-2017/" TargetMode="External"/><Relationship Id="rId864" Type="http://schemas.openxmlformats.org/officeDocument/2006/relationships/hyperlink" Target="mailto:c.chalon@issep.be" TargetMode="External"/><Relationship Id="rId517" Type="http://schemas.openxmlformats.org/officeDocument/2006/relationships/hyperlink" Target="mailto:g.sinnaeve@cra.wallonie.be" TargetMode="External"/><Relationship Id="rId724" Type="http://schemas.openxmlformats.org/officeDocument/2006/relationships/hyperlink" Target="https://www.cra.wallonie.be/fr/2nde-international-symposium-on-work-in-agriculture?archive=true" TargetMode="External"/><Relationship Id="rId931" Type="http://schemas.openxmlformats.org/officeDocument/2006/relationships/hyperlink" Target="https://agriculture.wallonie.be/resultat-de-l-appel-recherche-2017" TargetMode="External"/><Relationship Id="rId1147" Type="http://schemas.openxmlformats.org/officeDocument/2006/relationships/hyperlink" Target="https://www.cta-stree.be/le-centre/" TargetMode="External"/><Relationship Id="rId60" Type="http://schemas.openxmlformats.org/officeDocument/2006/relationships/hyperlink" Target="https://www.cra.wallonie.be/fr/polbees" TargetMode="External"/><Relationship Id="rId1007" Type="http://schemas.openxmlformats.org/officeDocument/2006/relationships/hyperlink" Target="mailto:foodfeedquality@cra.wallonie.be" TargetMode="External"/><Relationship Id="rId1214" Type="http://schemas.openxmlformats.org/officeDocument/2006/relationships/hyperlink" Target="https://www.sillonbelge.be/art/d-20200519-GG8E31" TargetMode="External"/><Relationship Id="rId18" Type="http://schemas.openxmlformats.org/officeDocument/2006/relationships/hyperlink" Target="https://www.cra.wallonie.be/fr/cartofor" TargetMode="External"/><Relationship Id="rId167" Type="http://schemas.openxmlformats.org/officeDocument/2006/relationships/hyperlink" Target="https://www.cra.wallonie.be/fr/phenotypic-characteristics-of-belgian-populations-of-phytophthora-infestans-2005-2010-2011" TargetMode="External"/><Relationship Id="rId374" Type="http://schemas.openxmlformats.org/officeDocument/2006/relationships/hyperlink" Target="https://www.cra.wallonie.be/fr/farmers-management-of-functional-biodiversity-goes-beyond-pest-management-in-organic-european-apple-orchards-284-1-11-2019" TargetMode="External"/><Relationship Id="rId581" Type="http://schemas.openxmlformats.org/officeDocument/2006/relationships/hyperlink" Target="https://www.cra.wallonie.be/en/cereals-and-cereal-based-products-2018" TargetMode="External"/><Relationship Id="rId234" Type="http://schemas.openxmlformats.org/officeDocument/2006/relationships/hyperlink" Target="https://www.cra.wallonie.be/fr/creation-dun-reseau-wallon-de-vergers-danciennes-varietes-2006" TargetMode="External"/><Relationship Id="rId679" Type="http://schemas.openxmlformats.org/officeDocument/2006/relationships/hyperlink" Target="mailto:info@spge.be" TargetMode="External"/><Relationship Id="rId886" Type="http://schemas.openxmlformats.org/officeDocument/2006/relationships/hyperlink" Target="https://www.issep.be/wp-content/uploads/Projet-TransStat.pdf" TargetMode="External"/><Relationship Id="rId2" Type="http://schemas.openxmlformats.org/officeDocument/2006/relationships/hyperlink" Target="mailto:m.moerman@cra.wallonie.be" TargetMode="External"/><Relationship Id="rId441" Type="http://schemas.openxmlformats.org/officeDocument/2006/relationships/hyperlink" Target="https://www.cra.wallonie.be/fr/la-valorisation-des-legumineuses-interets-en-alimentation-humaine-quelle-place-davenir-pour-les-legumineuses-en-wallonie-2016" TargetMode="External"/><Relationship Id="rId539" Type="http://schemas.openxmlformats.org/officeDocument/2006/relationships/hyperlink" Target="https://www.cra.wallonie.be/en/prediction-of-chemical-characteristics-of-fibrous-plant-biomasses-from-their-near-infrared-spectrum-comparing-local-versus-partial-least-square-models-and-cross-validation-versus-independent-validations-2015" TargetMode="External"/><Relationship Id="rId746" Type="http://schemas.openxmlformats.org/officeDocument/2006/relationships/hyperlink" Target="https://www.cra.wallonie.be/fr/la-recherche-en-agriculture-biologique-au-cra-w" TargetMode="External"/><Relationship Id="rId1071" Type="http://schemas.openxmlformats.org/officeDocument/2006/relationships/hyperlink" Target="http://fiwap.be/" TargetMode="External"/><Relationship Id="rId1169" Type="http://schemas.openxmlformats.org/officeDocument/2006/relationships/hyperlink" Target="mailto:info@beeodiversity.com" TargetMode="External"/><Relationship Id="rId301" Type="http://schemas.openxmlformats.org/officeDocument/2006/relationships/hyperlink" Target="https://www.cra.wallonie.be/fr/first-report-of-neonectria-neomacrospora-on-abies-grandis-in-belgium-2017" TargetMode="External"/><Relationship Id="rId953" Type="http://schemas.openxmlformats.org/officeDocument/2006/relationships/hyperlink" Target="https://agriculture.wallonie.be/documents/43013/0/20180329_PWRP_II_approuv%C3%A9+GW.pdf/73702d5e-7af3-438b-9051-ced6866212cc" TargetMode="External"/><Relationship Id="rId1029" Type="http://schemas.openxmlformats.org/officeDocument/2006/relationships/hyperlink" Target="https://www.cra.wallonie.be/fr/monodecide" TargetMode="External"/><Relationship Id="rId1236" Type="http://schemas.openxmlformats.org/officeDocument/2006/relationships/hyperlink" Target="mailto:info@ecoconso.be" TargetMode="External"/><Relationship Id="rId82" Type="http://schemas.openxmlformats.org/officeDocument/2006/relationships/hyperlink" Target="https://www.cra.wallonie.be/fr/beetspec" TargetMode="External"/><Relationship Id="rId606" Type="http://schemas.openxmlformats.org/officeDocument/2006/relationships/hyperlink" Target="mailto:f.benabdallah@cra.wallonie.be" TargetMode="External"/><Relationship Id="rId813" Type="http://schemas.openxmlformats.org/officeDocument/2006/relationships/hyperlink" Target="https://www.issep.be/gedset/" TargetMode="External"/><Relationship Id="rId1303" Type="http://schemas.openxmlformats.org/officeDocument/2006/relationships/hyperlink" Target="mailto:bccm.mucl@mbla.ucl.ac.be" TargetMode="External"/><Relationship Id="rId189" Type="http://schemas.openxmlformats.org/officeDocument/2006/relationships/hyperlink" Target="https://www.cra.wallonie.be/fr/creation-et-experimentation-de-varietes-de-pommes-adaptees-a-lagriculture-biologique-2009" TargetMode="External"/><Relationship Id="rId396" Type="http://schemas.openxmlformats.org/officeDocument/2006/relationships/hyperlink" Target="https://www.cra.wallonie.be/fr/using-phenotyping-and-complementary-voc-profiling-approach-to-investigate-physiological-response-of-brassica-napus-l-plantlets-under-cadmium-and-epoxiconazole-abiotic-stresses-2017" TargetMode="External"/><Relationship Id="rId256" Type="http://schemas.openxmlformats.org/officeDocument/2006/relationships/hyperlink" Target="https://www.cra.wallonie.be/fr/natural-compounds-used-as-elicitors-of-systemic-induced-resistance-offer-new-prospects-to-control-pome-fruit-tree-diseases-2002" TargetMode="External"/><Relationship Id="rId463" Type="http://schemas.openxmlformats.org/officeDocument/2006/relationships/hyperlink" Target="https://www.cra.wallonie.be/fr/evidence-of-cuticular-resistance-to-pyrethroids-in-anopheles-gambiae-new-targest-for-vector-control-2018" TargetMode="External"/><Relationship Id="rId670" Type="http://schemas.openxmlformats.org/officeDocument/2006/relationships/hyperlink" Target="https://www.livre-blanc-cereales.be/wp-content/uploads/2020/09/10-LBsept20-Valorisation-des-froments-2020.pdf" TargetMode="External"/><Relationship Id="rId1093" Type="http://schemas.openxmlformats.org/officeDocument/2006/relationships/hyperlink" Target="mailto:d.eylenbosch@cra.wallonie.be" TargetMode="External"/><Relationship Id="rId116" Type="http://schemas.openxmlformats.org/officeDocument/2006/relationships/hyperlink" Target="mailto:jamar@cra.wallonie.be" TargetMode="External"/><Relationship Id="rId323" Type="http://schemas.openxmlformats.org/officeDocument/2006/relationships/hyperlink" Target="https://www.cra.wallonie.be/fr/actualites-en-ravageurs-cecidomyie-equestre-retour-inattendu-2015" TargetMode="External"/><Relationship Id="rId530" Type="http://schemas.openxmlformats.org/officeDocument/2006/relationships/hyperlink" Target="mailto:g.sinnaeve@cra.wallonie.be" TargetMode="External"/><Relationship Id="rId768" Type="http://schemas.openxmlformats.org/officeDocument/2006/relationships/hyperlink" Target="https://www.cra.wallonie.be/fr/la-recherche-en-agriculture-biologique-au-cra-w" TargetMode="External"/><Relationship Id="rId975" Type="http://schemas.openxmlformats.org/officeDocument/2006/relationships/hyperlink" Target="https://www.corder.be/fr/node/188" TargetMode="External"/><Relationship Id="rId1160" Type="http://schemas.openxmlformats.org/officeDocument/2006/relationships/hyperlink" Target="https://www.cari.be/medias/abcie_articles/163_aide.pdf" TargetMode="External"/><Relationship Id="rId628" Type="http://schemas.openxmlformats.org/officeDocument/2006/relationships/hyperlink" Target="mailto:s.herremans@cra.wallonie.be" TargetMode="External"/><Relationship Id="rId835" Type="http://schemas.openxmlformats.org/officeDocument/2006/relationships/hyperlink" Target="mailto:bram.moeskops@ifoam-eu.org" TargetMode="External"/><Relationship Id="rId1258" Type="http://schemas.openxmlformats.org/officeDocument/2006/relationships/hyperlink" Target="mailto:p.lejeune@ulg.ac.be" TargetMode="External"/><Relationship Id="rId1020" Type="http://schemas.openxmlformats.org/officeDocument/2006/relationships/hyperlink" Target="https://ejpsoil.eu/" TargetMode="External"/><Relationship Id="rId1118" Type="http://schemas.openxmlformats.org/officeDocument/2006/relationships/hyperlink" Target="mailto:Benoit.Mercatoris@uliege.be" TargetMode="External"/><Relationship Id="rId902" Type="http://schemas.openxmlformats.org/officeDocument/2006/relationships/hyperlink" Target="https://www.issep.be/wp-content/uploads/Projet-NANOBIOM.pdf" TargetMode="External"/><Relationship Id="rId31" Type="http://schemas.openxmlformats.org/officeDocument/2006/relationships/hyperlink" Target="https://www.cra.wallonie.be/fr/duragriso14001" TargetMode="External"/><Relationship Id="rId180" Type="http://schemas.openxmlformats.org/officeDocument/2006/relationships/hyperlink" Target="https://www.cra.wallonie.be/fr/epanis-la-nouvelle-variete-depeautre-du-craw-2010" TargetMode="External"/><Relationship Id="rId278" Type="http://schemas.openxmlformats.org/officeDocument/2006/relationships/hyperlink" Target="https://www.cra.wallonie.be/fr/assemblages-de-varietes-en-orge-dhiver-une-solution-pour-garantir-un-rendement-dun-haut-niveau-sans-accroitre-les-couts-2020" TargetMode="External"/><Relationship Id="rId485" Type="http://schemas.openxmlformats.org/officeDocument/2006/relationships/hyperlink" Target="https://www.cra.wallonie.be/fr/contributions-of-cuticle-permeability-and-enzyme-detoxification-to-pyrethroid-resistance-in-the-major-malaria-vector-anopheles-gambiae-2017" TargetMode="External"/><Relationship Id="rId692" Type="http://schemas.openxmlformats.org/officeDocument/2006/relationships/hyperlink" Target="https://www.cra.wallonie.be/fr/bienvenue-a-ducasse" TargetMode="External"/><Relationship Id="rId138" Type="http://schemas.openxmlformats.org/officeDocument/2006/relationships/hyperlink" Target="https://www.cra.wallonie.be/fr/reduction-du-cuivre-focus-pomme-de-terre-et-arboriculture-fruitiere-2014" TargetMode="External"/><Relationship Id="rId345" Type="http://schemas.openxmlformats.org/officeDocument/2006/relationships/hyperlink" Target="https://www.cra.wallonie.be/fr/evaluation-des-potentialites-de-limagerie-hyperspectrale-proche-infrarouge-et-de-la-chimiometrie-dans-letude-de-systemes-racinaires-2018" TargetMode="External"/><Relationship Id="rId552" Type="http://schemas.openxmlformats.org/officeDocument/2006/relationships/hyperlink" Target="https://www.cra.wallonie.be/en/assessment-of-vibrational-spectroscopy-performance-in-geographical-identification-of-virgin-olive-oils-a-world-level-study" TargetMode="External"/><Relationship Id="rId997" Type="http://schemas.openxmlformats.org/officeDocument/2006/relationships/hyperlink" Target="http://www.pnhp.be/le-projet-sous-terrhaine/" TargetMode="External"/><Relationship Id="rId1182" Type="http://schemas.openxmlformats.org/officeDocument/2006/relationships/hyperlink" Target="https://researchportal.unamur.be/fr/projects/ouvrage-collectif-lapiculteur-au-coeur-des-abeilles" TargetMode="External"/><Relationship Id="rId205" Type="http://schemas.openxmlformats.org/officeDocument/2006/relationships/hyperlink" Target="https://www.cra.wallonie.be/fr/evaluation-of-innovative-products-to-reduce-copper-applications-to-control-potato-late-blight-in-organic-production-systems-2007" TargetMode="External"/><Relationship Id="rId412" Type="http://schemas.openxmlformats.org/officeDocument/2006/relationships/hyperlink" Target="https://www.cra.wallonie.be/fr/du-maraichage-sur-sol-vivant-sans-apport-dazote-2016" TargetMode="External"/><Relationship Id="rId857" Type="http://schemas.openxmlformats.org/officeDocument/2006/relationships/hyperlink" Target="mailto:l.crettels@issep.be" TargetMode="External"/><Relationship Id="rId1042" Type="http://schemas.openxmlformats.org/officeDocument/2006/relationships/hyperlink" Target="http://www.coop-site.net/Botrange/?AmeliorationEau" TargetMode="External"/><Relationship Id="rId717" Type="http://schemas.openxmlformats.org/officeDocument/2006/relationships/hyperlink" Target="mailto:aphilippe@natagriwal.be" TargetMode="External"/><Relationship Id="rId924" Type="http://schemas.openxmlformats.org/officeDocument/2006/relationships/hyperlink" Target="https://www.interreg-fwvl.eu/fr/gotos3-pilot" TargetMode="External"/><Relationship Id="rId53" Type="http://schemas.openxmlformats.org/officeDocument/2006/relationships/hyperlink" Target="mailto:info@cra.wallonie.be" TargetMode="External"/><Relationship Id="rId1207" Type="http://schemas.openxmlformats.org/officeDocument/2006/relationships/hyperlink" Target="mailto:Mh.jijakli@ulg.ac.be" TargetMode="External"/><Relationship Id="rId367" Type="http://schemas.openxmlformats.org/officeDocument/2006/relationships/hyperlink" Target="https://www.cra.wallonie.be/fr/la-gestion-des-matieres-organiques-du-sol-un-levier-pour-la-fertilite-et-le-climat-2019" TargetMode="External"/><Relationship Id="rId574" Type="http://schemas.openxmlformats.org/officeDocument/2006/relationships/hyperlink" Target="https://www.cra.wallonie.be/en/development-of-real-time-pcr-assays-for-the-detection-of-the-pin-ii-terminator-tpinii-used-in-gm-constructs-and-its-donor-organism-potato-solanum-tuberosum-2018" TargetMode="External"/><Relationship Id="rId227" Type="http://schemas.openxmlformats.org/officeDocument/2006/relationships/hyperlink" Target="https://www.cra.wallonie.be/fr/example-of-an-apple-breeding-programme-aimed-at-quantitative-disease-resistance-based-on-the-utilization-of-belgian-geetic-resouces-current-status-2006-cost-action-864-2006" TargetMode="External"/><Relationship Id="rId781" Type="http://schemas.openxmlformats.org/officeDocument/2006/relationships/hyperlink" Target="mailto:v.leclercq@cra.wallonie.be" TargetMode="External"/><Relationship Id="rId879" Type="http://schemas.openxmlformats.org/officeDocument/2006/relationships/hyperlink" Target="mailto:e.hallot@issep.be" TargetMode="External"/><Relationship Id="rId434" Type="http://schemas.openxmlformats.org/officeDocument/2006/relationships/hyperlink" Target="https://www.cra.wallonie.be/fr/optimiser-la-place-des-legumineuses-dans-nos-systemes-agraires-quelles-questions-pour-la-recherche-2016" TargetMode="External"/><Relationship Id="rId641" Type="http://schemas.openxmlformats.org/officeDocument/2006/relationships/hyperlink" Target="mailto:m.lateur@cra.wallonie.be" TargetMode="External"/><Relationship Id="rId739" Type="http://schemas.openxmlformats.org/officeDocument/2006/relationships/hyperlink" Target="https://www.cra.wallonie.be/fr/la-recherche-en-agriculture-biologique-au-cra-w" TargetMode="External"/><Relationship Id="rId1064" Type="http://schemas.openxmlformats.org/officeDocument/2006/relationships/hyperlink" Target="https://secteursverts.be/preventagri-prevention-securite-secteurs-verts/" TargetMode="External"/><Relationship Id="rId1271" Type="http://schemas.openxmlformats.org/officeDocument/2006/relationships/hyperlink" Target="mailto:vincent.hallet@unamur.be" TargetMode="External"/><Relationship Id="rId501" Type="http://schemas.openxmlformats.org/officeDocument/2006/relationships/hyperlink" Target="https://www.cra.wallonie.be/en/le-rapid-visco-analyzer-comme-outil-de-prediction-de-la-qualite-brassicole-des-orges-et-du-malt-2020" TargetMode="External"/><Relationship Id="rId946" Type="http://schemas.openxmlformats.org/officeDocument/2006/relationships/hyperlink" Target="mailto:manfred.roettele@betterdecisions.de" TargetMode="External"/><Relationship Id="rId1131" Type="http://schemas.openxmlformats.org/officeDocument/2006/relationships/hyperlink" Target="https://agriculture.wallonie.be/resultat-de-l-appel-recherche-2017" TargetMode="External"/><Relationship Id="rId1229" Type="http://schemas.openxmlformats.org/officeDocument/2006/relationships/hyperlink" Target="mailto:b.deryckel@cra.wallonie.be"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wallonie.be/fr/actualites/plan-daction-national-de-reduction-des-pesticides-donnez-votre-avis" TargetMode="External"/><Relationship Id="rId7" Type="http://schemas.openxmlformats.org/officeDocument/2006/relationships/hyperlink" Target="https://sites.uclouvain.be/EGERIEC/" TargetMode="External"/><Relationship Id="rId2" Type="http://schemas.openxmlformats.org/officeDocument/2006/relationships/hyperlink" Target="https://protecteau.be/fr/actualites/doc-12232" TargetMode="External"/><Relationship Id="rId1" Type="http://schemas.openxmlformats.org/officeDocument/2006/relationships/hyperlink" Target="https://www.sillonbelge.be/8966/article/2022-04-05/du-miscanthus-et-des-maec-pour-preserver-la-qualite-des-eaux-de-captage?utm_campaign=newsletter-2022-04-06&amp;utm_medium=email&amp;utm_source=newsletter" TargetMode="External"/><Relationship Id="rId6" Type="http://schemas.openxmlformats.org/officeDocument/2006/relationships/hyperlink" Target="https://www.multitel.be/projets/carmen/" TargetMode="External"/><Relationship Id="rId5" Type="http://schemas.openxmlformats.org/officeDocument/2006/relationships/hyperlink" Target="https://www.adalia.be/actualites/articles/biodivercite-les-inscriptions-sont-ouvertes" TargetMode="External"/><Relationship Id="rId4" Type="http://schemas.openxmlformats.org/officeDocument/2006/relationships/hyperlink" Target="https://www.adalia.be/actualites/events/journee-intercommunale-pour-des-espaces-verts-accueillants-pour-les"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ec.europa.eu/programmes/erasmus-plus/" TargetMode="External"/><Relationship Id="rId18" Type="http://schemas.openxmlformats.org/officeDocument/2006/relationships/hyperlink" Target="http://copernicus.eu/" TargetMode="External"/><Relationship Id="rId26" Type="http://schemas.openxmlformats.org/officeDocument/2006/relationships/hyperlink" Target="https://europa.eu/youth/solidarity_en" TargetMode="External"/><Relationship Id="rId39" Type="http://schemas.openxmlformats.org/officeDocument/2006/relationships/hyperlink" Target="http://ec.europa.eu/europeaid/funding/funding-instruments-programming/funding-instruments/instrument-nuclear-safety-cooperation_en" TargetMode="External"/><Relationship Id="rId21" Type="http://schemas.openxmlformats.org/officeDocument/2006/relationships/hyperlink" Target="https://ec.europa.eu/fisheries/cfp/emff_en" TargetMode="External"/><Relationship Id="rId34" Type="http://schemas.openxmlformats.org/officeDocument/2006/relationships/hyperlink" Target="http://ec.europa.eu/health/programme/policy/proposal2014_en" TargetMode="External"/><Relationship Id="rId42" Type="http://schemas.openxmlformats.org/officeDocument/2006/relationships/hyperlink" Target="http://ec.europa.eu/dgs/home-affairs/financing/fundings/security-and-safeguarding-liberties/index_en.htm" TargetMode="External"/><Relationship Id="rId47" Type="http://schemas.openxmlformats.org/officeDocument/2006/relationships/hyperlink" Target="https://ec.europa.eu/info/departments/justice-and-consumers/justice-and-consumers-funding-tenders/funding-programmes/previous-programmes-2014-2020/justice-programme-just_fr" TargetMode="External"/><Relationship Id="rId50" Type="http://schemas.openxmlformats.org/officeDocument/2006/relationships/hyperlink" Target="https://ec.europa.eu/info/departments/justice-and-consumers/justice-and-consumers-funding-tenders/funding-programmes/previous-programmes-2014-2020/rights-equality-and-citizenship-programme-rec_fr" TargetMode="External"/><Relationship Id="rId55" Type="http://schemas.openxmlformats.org/officeDocument/2006/relationships/hyperlink" Target="https://ec.europa.eu/anti-fraud/policy/hercule/hercule-iii_en" TargetMode="External"/><Relationship Id="rId63" Type="http://schemas.openxmlformats.org/officeDocument/2006/relationships/hyperlink" Target="https://ec.europa.eu/regional_policy/fr/funding/ipa/" TargetMode="External"/><Relationship Id="rId7" Type="http://schemas.openxmlformats.org/officeDocument/2006/relationships/hyperlink" Target="http://ec.europa.eu/regional_policy/en/funding/cohesion-fund/" TargetMode="External"/><Relationship Id="rId2" Type="http://schemas.openxmlformats.org/officeDocument/2006/relationships/hyperlink" Target="https://ec.europa.eu/info/research-and-innovation/research-area_en" TargetMode="External"/><Relationship Id="rId16" Type="http://schemas.openxmlformats.org/officeDocument/2006/relationships/hyperlink" Target="https://ec.europa.eu/info/food-farming-fisheries/key-policies/common-agricultural-policy/financing-cap/cap-funds_fr" TargetMode="External"/><Relationship Id="rId29" Type="http://schemas.openxmlformats.org/officeDocument/2006/relationships/hyperlink" Target="http://ec.europa.eu/regional_policy/en/funding/solidarity-fund/" TargetMode="External"/><Relationship Id="rId11" Type="http://schemas.openxmlformats.org/officeDocument/2006/relationships/hyperlink" Target="http://ec.europa.eu/chafea/consumers/" TargetMode="External"/><Relationship Id="rId24" Type="http://schemas.openxmlformats.org/officeDocument/2006/relationships/hyperlink" Target="http://ec.europa.eu/growth/sectors/space_en" TargetMode="External"/><Relationship Id="rId32" Type="http://schemas.openxmlformats.org/officeDocument/2006/relationships/hyperlink" Target="http://ec.europa.eu/social/main.jsp?catId=1089" TargetMode="External"/><Relationship Id="rId37" Type="http://schemas.openxmlformats.org/officeDocument/2006/relationships/hyperlink" Target="http://ec.europa.eu/echo/funding-evaluations/funding-emergency-support_en" TargetMode="External"/><Relationship Id="rId40" Type="http://schemas.openxmlformats.org/officeDocument/2006/relationships/hyperlink" Target="http://ec.europa.eu/neighbourhood-enlargement/instruments/overview_en" TargetMode="External"/><Relationship Id="rId45" Type="http://schemas.openxmlformats.org/officeDocument/2006/relationships/hyperlink" Target="https://ec.europa.eu/priorities/jobs-growth-and-investment/investment-plan_en" TargetMode="External"/><Relationship Id="rId53" Type="http://schemas.openxmlformats.org/officeDocument/2006/relationships/hyperlink" Target="http://ec.europa.eu/social/main.jsp?catId=1006" TargetMode="External"/><Relationship Id="rId58" Type="http://schemas.openxmlformats.org/officeDocument/2006/relationships/hyperlink" Target="https://ec.europa.eu/regional_policy/fr/funding/social-fund/" TargetMode="External"/><Relationship Id="rId5" Type="http://schemas.openxmlformats.org/officeDocument/2006/relationships/hyperlink" Target="http://ec.europa.eu/echo/en/what/civil-protection/mechanism" TargetMode="External"/><Relationship Id="rId61" Type="http://schemas.openxmlformats.org/officeDocument/2006/relationships/hyperlink" Target="https://ec.europa.eu/oceans-and-fisheries/index_en" TargetMode="External"/><Relationship Id="rId19" Type="http://schemas.openxmlformats.org/officeDocument/2006/relationships/hyperlink" Target="http://ec.europa.eu/social/main.jsp?catId=326&amp;langId=en" TargetMode="External"/><Relationship Id="rId14" Type="http://schemas.openxmlformats.org/officeDocument/2006/relationships/hyperlink" Target="http://ec.europa.eu/environment/life/index.htm" TargetMode="External"/><Relationship Id="rId22" Type="http://schemas.openxmlformats.org/officeDocument/2006/relationships/hyperlink" Target="http://ec.europa.eu/neighbourhood-enlargement/neighbourhood/overview_en" TargetMode="External"/><Relationship Id="rId27" Type="http://schemas.openxmlformats.org/officeDocument/2006/relationships/hyperlink" Target="https://ec.europa.eu/info/funding-tenders/funding-opportunities/funding-programmes/overview-funding-programmes/european-structural-and-investment-funds_fr" TargetMode="External"/><Relationship Id="rId30" Type="http://schemas.openxmlformats.org/officeDocument/2006/relationships/hyperlink" Target="http://ec.europa.eu/echo/what/humanitarian-aid/eu-aid-volunteers_en" TargetMode="External"/><Relationship Id="rId35" Type="http://schemas.openxmlformats.org/officeDocument/2006/relationships/hyperlink" Target="http://ec.europa.eu/programmes/horizon2020/" TargetMode="External"/><Relationship Id="rId43" Type="http://schemas.openxmlformats.org/officeDocument/2006/relationships/hyperlink" Target="https://ec.europa.eu/research/energy/euratom/index_en.cfm?pg=fusion&amp;section=iter" TargetMode="External"/><Relationship Id="rId48" Type="http://schemas.openxmlformats.org/officeDocument/2006/relationships/hyperlink" Target="http://ec.europa.eu/dgs/fpi/what-we-do/partnership_instrument_en.htm" TargetMode="External"/><Relationship Id="rId56" Type="http://schemas.openxmlformats.org/officeDocument/2006/relationships/hyperlink" Target="https://www.interreg-fwvl.eu/fr/projects-list" TargetMode="External"/><Relationship Id="rId64" Type="http://schemas.openxmlformats.org/officeDocument/2006/relationships/printerSettings" Target="../printerSettings/printerSettings3.bin"/><Relationship Id="rId8" Type="http://schemas.openxmlformats.org/officeDocument/2006/relationships/hyperlink" Target="http://www.eeas.europa.eu/cfsp/index_en.htm" TargetMode="External"/><Relationship Id="rId51" Type="http://schemas.openxmlformats.org/officeDocument/2006/relationships/hyperlink" Target="https://ec.europa.eu/info/overview-funding-programmes/technical-support-instrument-tsi_fr" TargetMode="External"/><Relationship Id="rId3" Type="http://schemas.openxmlformats.org/officeDocument/2006/relationships/hyperlink" Target="https://ec.europa.eu/info/overview-funding-programmes/aid-programme-turkish-cypriot-community_fr" TargetMode="External"/><Relationship Id="rId12" Type="http://schemas.openxmlformats.org/officeDocument/2006/relationships/hyperlink" Target="https://eacea.ec.europa.eu/creative-europe_en" TargetMode="External"/><Relationship Id="rId17" Type="http://schemas.openxmlformats.org/officeDocument/2006/relationships/hyperlink" Target="https://ec.europa.eu/info/food-farming-fisheries/key-policies/common-agricultural-policy/financing-cap/cap-funds_fr" TargetMode="External"/><Relationship Id="rId25" Type="http://schemas.openxmlformats.org/officeDocument/2006/relationships/hyperlink" Target="http://ec.europa.eu/esf/home.jsp?langId=en" TargetMode="External"/><Relationship Id="rId33" Type="http://schemas.openxmlformats.org/officeDocument/2006/relationships/hyperlink" Target="http://ec.europa.eu/economy_finance/financial_operations/market/index_en.htm" TargetMode="External"/><Relationship Id="rId38" Type="http://schemas.openxmlformats.org/officeDocument/2006/relationships/hyperlink" Target="http://ec.europa.eu/europeaid/funding/funding-instruments-programming/funding-instruments/instrument-greenland_en" TargetMode="External"/><Relationship Id="rId46" Type="http://schemas.openxmlformats.org/officeDocument/2006/relationships/hyperlink" Target="http://ec.europa.eu/dgs/home-affairs/financing/fundings/security-and-safeguarding-liberties/index_en.htm" TargetMode="External"/><Relationship Id="rId59" Type="http://schemas.openxmlformats.org/officeDocument/2006/relationships/hyperlink" Target="https://ec.europa.eu/regional_policy/fr/funding/cohesion-fund/" TargetMode="External"/><Relationship Id="rId20" Type="http://schemas.openxmlformats.org/officeDocument/2006/relationships/hyperlink" Target="http://ec.europa.eu/europeaid/how/finance/eidhr_en.htm" TargetMode="External"/><Relationship Id="rId41" Type="http://schemas.openxmlformats.org/officeDocument/2006/relationships/hyperlink" Target="http://ec.europa.eu/dgs/fpi/what-we-do/instrument_contributing_to_stability_and_peace_en.htm" TargetMode="External"/><Relationship Id="rId54" Type="http://schemas.openxmlformats.org/officeDocument/2006/relationships/hyperlink" Target="https://ec.europa.eu/info/overview-funding-programmes_fr" TargetMode="External"/><Relationship Id="rId62" Type="http://schemas.openxmlformats.org/officeDocument/2006/relationships/hyperlink" Target="https://ec.europa.eu/regional_policy/fr/funding/solidarity-fund/" TargetMode="External"/><Relationship Id="rId1" Type="http://schemas.openxmlformats.org/officeDocument/2006/relationships/hyperlink" Target="https://ec.europa.eu/info/funding-tenders/find-funding/eu-funding-programmes_en" TargetMode="External"/><Relationship Id="rId6" Type="http://schemas.openxmlformats.org/officeDocument/2006/relationships/hyperlink" Target="http://ec.europa.eu/echo/en/what/civil-protection/mechanism" TargetMode="External"/><Relationship Id="rId15" Type="http://schemas.openxmlformats.org/officeDocument/2006/relationships/hyperlink" Target="http://eacea.ec.europa.eu/europe-for-citizens_en" TargetMode="External"/><Relationship Id="rId23" Type="http://schemas.openxmlformats.org/officeDocument/2006/relationships/hyperlink" Target="http://ec.europa.eu/regional_policy/en/funding/erdf/" TargetMode="External"/><Relationship Id="rId28" Type="http://schemas.openxmlformats.org/officeDocument/2006/relationships/hyperlink" Target="http://ec.europa.eu/social/main.jsp?catId=1081" TargetMode="External"/><Relationship Id="rId36" Type="http://schemas.openxmlformats.org/officeDocument/2006/relationships/hyperlink" Target="http://ec.europa.eu/echo/funding-evaluations/funding-humanitarian-aid_en" TargetMode="External"/><Relationship Id="rId49" Type="http://schemas.openxmlformats.org/officeDocument/2006/relationships/hyperlink" Target="https://ec.europa.eu/research/industrial_technologies/rfcs_en.html" TargetMode="External"/><Relationship Id="rId57" Type="http://schemas.openxmlformats.org/officeDocument/2006/relationships/hyperlink" Target="https://ec.europa.eu/regional_policy/fr/funding/erdf/" TargetMode="External"/><Relationship Id="rId10" Type="http://schemas.openxmlformats.org/officeDocument/2006/relationships/hyperlink" Target="https://ec.europa.eu/inea/en/connecting-europe-facility" TargetMode="External"/><Relationship Id="rId31" Type="http://schemas.openxmlformats.org/officeDocument/2006/relationships/hyperlink" Target="http://ec.europa.eu/dgs/health_food-safety/index_en.htm" TargetMode="External"/><Relationship Id="rId44" Type="http://schemas.openxmlformats.org/officeDocument/2006/relationships/hyperlink" Target="http://ec.europa.eu/isa/isa2/index_en.htm" TargetMode="External"/><Relationship Id="rId52" Type="http://schemas.openxmlformats.org/officeDocument/2006/relationships/hyperlink" Target="http://ec.europa.eu/regional_policy/en/funding/erdf/" TargetMode="External"/><Relationship Id="rId60" Type="http://schemas.openxmlformats.org/officeDocument/2006/relationships/hyperlink" Target="https://ec.europa.eu/info/food-farming-fisheries/key-policies/common-agricultural-policy/rural-development_fr" TargetMode="External"/><Relationship Id="rId4" Type="http://schemas.openxmlformats.org/officeDocument/2006/relationships/hyperlink" Target="https://ec.europa.eu/home-affairs/financing/fundings/migration-asylum-borders/asylum-migration-integration-fund_en" TargetMode="External"/><Relationship Id="rId9" Type="http://schemas.openxmlformats.org/officeDocument/2006/relationships/hyperlink" Target="https://ec.europa.eu/easme/en/cosme"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7.bin"/><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2.bin"/><Relationship Id="rId1" Type="http://schemas.openxmlformats.org/officeDocument/2006/relationships/pivotTable" Target="../pivotTables/pivotTable5.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4.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5E086-1E80-4922-A93D-962943D66D4A}">
  <sheetPr codeName="Feuil1" filterMode="1">
    <tabColor rgb="FF99FFCC"/>
  </sheetPr>
  <dimension ref="A1:AD890"/>
  <sheetViews>
    <sheetView tabSelected="1" zoomScale="60" zoomScaleNormal="60" workbookViewId="0">
      <pane ySplit="1" topLeftCell="A2" activePane="bottomLeft" state="frozen"/>
      <selection pane="bottomLeft" activeCell="B2" sqref="B1:B2"/>
    </sheetView>
  </sheetViews>
  <sheetFormatPr baseColWidth="10" defaultColWidth="27.33203125" defaultRowHeight="45" customHeight="1" x14ac:dyDescent="0.3"/>
  <cols>
    <col min="1" max="1" width="8.21875" style="1" customWidth="1"/>
    <col min="2" max="2" width="19" style="1" customWidth="1"/>
    <col min="3" max="3" width="17.21875" style="1" customWidth="1"/>
    <col min="4" max="5" width="19.33203125" style="1" customWidth="1"/>
    <col min="6" max="6" width="16.33203125" style="1" customWidth="1"/>
    <col min="7" max="7" width="18.109375" style="1" customWidth="1"/>
    <col min="8" max="8" width="11.33203125" style="1" customWidth="1"/>
    <col min="9" max="9" width="21.44140625" style="1" customWidth="1"/>
    <col min="10" max="10" width="19.44140625" style="1" customWidth="1"/>
    <col min="11" max="11" width="17.44140625" style="1" customWidth="1"/>
    <col min="12" max="12" width="13.21875" style="1" customWidth="1"/>
    <col min="13" max="13" width="17.44140625" customWidth="1"/>
    <col min="14" max="14" width="15.6640625" style="1" customWidth="1"/>
    <col min="15" max="15" width="27.44140625" style="1" customWidth="1"/>
    <col min="16" max="16" width="17.88671875" style="1" customWidth="1"/>
    <col min="17" max="17" width="17.44140625" style="1" customWidth="1"/>
    <col min="18" max="18" width="18.5546875" style="1" customWidth="1"/>
    <col min="19" max="19" width="14.109375" style="1" customWidth="1"/>
    <col min="20" max="20" width="11.6640625" style="1" customWidth="1"/>
    <col min="21" max="27" width="27.33203125" style="1"/>
    <col min="28" max="29" width="55.33203125" style="1" customWidth="1"/>
    <col min="30" max="30" width="37.109375" style="1" customWidth="1"/>
    <col min="31" max="16384" width="27.33203125" style="1"/>
  </cols>
  <sheetData>
    <row r="1" spans="1:30" s="139" customFormat="1" ht="82.95" customHeight="1" x14ac:dyDescent="0.4">
      <c r="A1" s="142" t="s">
        <v>0</v>
      </c>
      <c r="B1" s="142" t="s">
        <v>1</v>
      </c>
      <c r="C1" s="142" t="s">
        <v>2</v>
      </c>
      <c r="D1" s="142" t="s">
        <v>3</v>
      </c>
      <c r="E1" s="142" t="s">
        <v>4</v>
      </c>
      <c r="F1" s="142" t="s">
        <v>5</v>
      </c>
      <c r="G1" s="142" t="s">
        <v>6</v>
      </c>
      <c r="H1" s="142" t="s">
        <v>7</v>
      </c>
      <c r="I1" s="142" t="s">
        <v>8</v>
      </c>
      <c r="J1" s="142" t="s">
        <v>9</v>
      </c>
      <c r="K1" s="142" t="s">
        <v>10</v>
      </c>
      <c r="L1" s="142" t="s">
        <v>11</v>
      </c>
      <c r="M1" s="38" t="s">
        <v>12</v>
      </c>
      <c r="N1" s="142" t="s">
        <v>13</v>
      </c>
      <c r="O1" s="142" t="s">
        <v>14</v>
      </c>
      <c r="P1" s="142" t="s">
        <v>15</v>
      </c>
      <c r="Q1" s="142" t="s">
        <v>16</v>
      </c>
      <c r="R1" s="142" t="s">
        <v>17</v>
      </c>
      <c r="S1" s="142" t="s">
        <v>18</v>
      </c>
      <c r="T1" s="142" t="s">
        <v>19</v>
      </c>
      <c r="Z1" s="143" t="s">
        <v>20</v>
      </c>
      <c r="AA1" s="144"/>
      <c r="AB1" s="145" t="s">
        <v>21</v>
      </c>
      <c r="AC1" s="146"/>
      <c r="AD1" s="147" t="s">
        <v>22</v>
      </c>
    </row>
    <row r="2" spans="1:30" ht="62.4" hidden="1" customHeight="1" x14ac:dyDescent="0.3">
      <c r="A2" s="2">
        <f t="shared" ref="A2:A65" si="0">ROW(A1)</f>
        <v>1</v>
      </c>
      <c r="B2" s="2" t="s">
        <v>74</v>
      </c>
      <c r="C2" s="2" t="s">
        <v>36</v>
      </c>
      <c r="D2" s="2" t="s">
        <v>697</v>
      </c>
      <c r="E2" s="2" t="s">
        <v>698</v>
      </c>
      <c r="F2" s="2"/>
      <c r="G2" s="2"/>
      <c r="H2" s="2" t="s">
        <v>92</v>
      </c>
      <c r="I2" s="2" t="s">
        <v>699</v>
      </c>
      <c r="J2" s="2">
        <v>2008</v>
      </c>
      <c r="K2" s="2">
        <v>1</v>
      </c>
      <c r="L2" s="2" t="s">
        <v>700</v>
      </c>
      <c r="M2" s="2" t="s">
        <v>56</v>
      </c>
      <c r="N2" s="2"/>
      <c r="O2" s="2" t="s">
        <v>56</v>
      </c>
      <c r="P2" s="2" t="s">
        <v>701</v>
      </c>
      <c r="Q2" s="2"/>
      <c r="R2" s="2" t="s">
        <v>455</v>
      </c>
      <c r="S2" s="2" t="s">
        <v>56</v>
      </c>
      <c r="T2" s="2"/>
      <c r="U2" s="9"/>
      <c r="Z2" s="126" t="s">
        <v>35</v>
      </c>
      <c r="AA2" s="128"/>
      <c r="AB2" s="131" t="s">
        <v>36</v>
      </c>
      <c r="AC2" s="134"/>
      <c r="AD2" s="127" t="s">
        <v>37</v>
      </c>
    </row>
    <row r="3" spans="1:30" ht="45" customHeight="1" x14ac:dyDescent="0.3">
      <c r="A3" s="2">
        <f t="shared" si="0"/>
        <v>2</v>
      </c>
      <c r="B3" s="2" t="s">
        <v>74</v>
      </c>
      <c r="C3" s="2" t="s">
        <v>36</v>
      </c>
      <c r="D3" s="2" t="s">
        <v>301</v>
      </c>
      <c r="E3" s="2" t="s">
        <v>774</v>
      </c>
      <c r="F3" s="2"/>
      <c r="G3" s="2"/>
      <c r="H3" s="2" t="s">
        <v>349</v>
      </c>
      <c r="I3" s="2" t="s">
        <v>775</v>
      </c>
      <c r="J3" s="2">
        <v>2009</v>
      </c>
      <c r="K3" s="2">
        <v>1</v>
      </c>
      <c r="L3" s="2" t="s">
        <v>132</v>
      </c>
      <c r="M3" s="2" t="s">
        <v>56</v>
      </c>
      <c r="N3" s="2" t="s">
        <v>177</v>
      </c>
      <c r="O3" s="2" t="s">
        <v>56</v>
      </c>
      <c r="P3" s="2" t="s">
        <v>776</v>
      </c>
      <c r="Q3" s="2"/>
      <c r="R3" s="2" t="s">
        <v>203</v>
      </c>
      <c r="S3" s="2" t="s">
        <v>56</v>
      </c>
      <c r="T3" s="2"/>
      <c r="U3" s="9"/>
      <c r="Z3" s="126" t="s">
        <v>1</v>
      </c>
      <c r="AA3" s="128"/>
      <c r="AB3" s="129" t="s">
        <v>46</v>
      </c>
      <c r="AC3" s="135"/>
      <c r="AD3" s="127" t="s">
        <v>47</v>
      </c>
    </row>
    <row r="4" spans="1:30" ht="45" hidden="1" customHeight="1" x14ac:dyDescent="0.3">
      <c r="A4" s="2">
        <f t="shared" si="0"/>
        <v>3</v>
      </c>
      <c r="B4" s="2" t="s">
        <v>74</v>
      </c>
      <c r="C4" s="2" t="s">
        <v>36</v>
      </c>
      <c r="D4" s="2" t="s">
        <v>317</v>
      </c>
      <c r="E4" s="2" t="s">
        <v>1003</v>
      </c>
      <c r="F4" s="2"/>
      <c r="G4" s="2"/>
      <c r="H4" s="2" t="s">
        <v>349</v>
      </c>
      <c r="I4" s="2" t="s">
        <v>1004</v>
      </c>
      <c r="J4" s="2">
        <v>2011</v>
      </c>
      <c r="K4" s="2">
        <v>1</v>
      </c>
      <c r="L4" s="2" t="s">
        <v>462</v>
      </c>
      <c r="M4" s="2" t="s">
        <v>56</v>
      </c>
      <c r="N4" s="2" t="s">
        <v>463</v>
      </c>
      <c r="O4" s="2" t="s">
        <v>56</v>
      </c>
      <c r="P4" s="2" t="s">
        <v>998</v>
      </c>
      <c r="Q4" s="2"/>
      <c r="R4" s="2" t="s">
        <v>203</v>
      </c>
      <c r="S4" s="2" t="s">
        <v>56</v>
      </c>
      <c r="T4" s="2"/>
      <c r="U4" s="9"/>
      <c r="Z4" s="126" t="s">
        <v>60</v>
      </c>
      <c r="AA4" s="128"/>
      <c r="AB4" s="131" t="s">
        <v>61</v>
      </c>
      <c r="AC4" s="134"/>
      <c r="AD4" s="127" t="s">
        <v>62</v>
      </c>
    </row>
    <row r="5" spans="1:30" ht="45" hidden="1" customHeight="1" x14ac:dyDescent="0.3">
      <c r="A5" s="2">
        <f t="shared" si="0"/>
        <v>4</v>
      </c>
      <c r="B5" s="2" t="s">
        <v>179</v>
      </c>
      <c r="C5" s="2" t="s">
        <v>36</v>
      </c>
      <c r="D5" s="2" t="s">
        <v>238</v>
      </c>
      <c r="E5" s="2" t="s">
        <v>1628</v>
      </c>
      <c r="F5" s="2"/>
      <c r="G5" s="2"/>
      <c r="H5" s="2" t="s">
        <v>92</v>
      </c>
      <c r="I5" s="2" t="s">
        <v>1629</v>
      </c>
      <c r="J5" s="2">
        <v>2015</v>
      </c>
      <c r="K5" s="2">
        <v>1</v>
      </c>
      <c r="L5" s="2" t="s">
        <v>1630</v>
      </c>
      <c r="M5" s="2" t="s">
        <v>1201</v>
      </c>
      <c r="N5" s="26" t="s">
        <v>1631</v>
      </c>
      <c r="O5" s="2" t="s">
        <v>1499</v>
      </c>
      <c r="P5" s="2" t="s">
        <v>1632</v>
      </c>
      <c r="Q5" s="2"/>
      <c r="R5" s="2"/>
      <c r="S5" s="2" t="s">
        <v>56</v>
      </c>
      <c r="T5" s="2"/>
      <c r="U5" s="9"/>
      <c r="Z5" s="126" t="s">
        <v>71</v>
      </c>
      <c r="AA5" s="128"/>
      <c r="AB5" s="129" t="s">
        <v>72</v>
      </c>
      <c r="AC5" s="136"/>
      <c r="AD5" s="127" t="s">
        <v>73</v>
      </c>
    </row>
    <row r="6" spans="1:30" ht="45" hidden="1" customHeight="1" x14ac:dyDescent="0.3">
      <c r="A6" s="2">
        <f t="shared" si="0"/>
        <v>5</v>
      </c>
      <c r="B6" s="2" t="s">
        <v>71</v>
      </c>
      <c r="C6" s="2" t="s">
        <v>36</v>
      </c>
      <c r="D6" s="2" t="s">
        <v>410</v>
      </c>
      <c r="E6" s="2" t="s">
        <v>1770</v>
      </c>
      <c r="F6" s="2"/>
      <c r="G6" s="2"/>
      <c r="H6" s="2" t="s">
        <v>92</v>
      </c>
      <c r="I6" s="2" t="s">
        <v>1771</v>
      </c>
      <c r="J6" s="2">
        <v>2015</v>
      </c>
      <c r="K6" s="2">
        <v>1</v>
      </c>
      <c r="L6" s="2" t="s">
        <v>1765</v>
      </c>
      <c r="M6" s="2" t="s">
        <v>56</v>
      </c>
      <c r="N6" s="2" t="s">
        <v>1766</v>
      </c>
      <c r="O6" s="2" t="s">
        <v>56</v>
      </c>
      <c r="P6" s="2" t="s">
        <v>1648</v>
      </c>
      <c r="Q6" s="2"/>
      <c r="R6" s="2"/>
      <c r="S6" s="2" t="s">
        <v>56</v>
      </c>
      <c r="T6" s="2"/>
      <c r="U6" s="9"/>
      <c r="Z6" s="126" t="s">
        <v>84</v>
      </c>
      <c r="AA6" s="128"/>
      <c r="AB6" s="129" t="s">
        <v>85</v>
      </c>
      <c r="AC6" s="136"/>
      <c r="AD6" s="127" t="s">
        <v>86</v>
      </c>
    </row>
    <row r="7" spans="1:30" ht="45" hidden="1" customHeight="1" x14ac:dyDescent="0.3">
      <c r="A7" s="2">
        <f t="shared" si="0"/>
        <v>6</v>
      </c>
      <c r="B7" s="2" t="s">
        <v>196</v>
      </c>
      <c r="C7" s="2" t="s">
        <v>36</v>
      </c>
      <c r="D7" s="2" t="s">
        <v>1776</v>
      </c>
      <c r="E7" s="2" t="s">
        <v>1777</v>
      </c>
      <c r="F7" s="2"/>
      <c r="G7" s="2"/>
      <c r="H7" s="2" t="s">
        <v>92</v>
      </c>
      <c r="I7" s="2" t="s">
        <v>1778</v>
      </c>
      <c r="J7" s="2">
        <v>2015</v>
      </c>
      <c r="K7" s="2">
        <v>1</v>
      </c>
      <c r="L7" s="2" t="s">
        <v>1765</v>
      </c>
      <c r="M7" s="2" t="s">
        <v>56</v>
      </c>
      <c r="N7" s="2" t="s">
        <v>1766</v>
      </c>
      <c r="O7" s="2" t="s">
        <v>56</v>
      </c>
      <c r="P7" s="2" t="s">
        <v>1779</v>
      </c>
      <c r="Q7" s="2"/>
      <c r="R7" s="2"/>
      <c r="S7" s="2" t="s">
        <v>56</v>
      </c>
      <c r="T7" s="2"/>
      <c r="U7" s="9"/>
      <c r="Z7" s="126" t="s">
        <v>97</v>
      </c>
      <c r="AA7" s="128"/>
      <c r="AB7" s="131" t="s">
        <v>98</v>
      </c>
      <c r="AC7" s="136"/>
      <c r="AD7" s="127" t="s">
        <v>99</v>
      </c>
    </row>
    <row r="8" spans="1:30" ht="45" hidden="1" customHeight="1" x14ac:dyDescent="0.3">
      <c r="A8" s="2">
        <f t="shared" si="0"/>
        <v>7</v>
      </c>
      <c r="B8" s="2" t="s">
        <v>71</v>
      </c>
      <c r="C8" s="2" t="s">
        <v>36</v>
      </c>
      <c r="D8" s="2" t="s">
        <v>1823</v>
      </c>
      <c r="E8" s="2" t="s">
        <v>1824</v>
      </c>
      <c r="F8" s="2"/>
      <c r="G8" s="2"/>
      <c r="H8" s="2" t="s">
        <v>648</v>
      </c>
      <c r="I8" s="2" t="s">
        <v>1825</v>
      </c>
      <c r="J8" s="2">
        <v>2015</v>
      </c>
      <c r="K8" s="2">
        <v>1</v>
      </c>
      <c r="L8" s="2" t="s">
        <v>462</v>
      </c>
      <c r="M8" s="2" t="s">
        <v>56</v>
      </c>
      <c r="N8" s="2" t="s">
        <v>463</v>
      </c>
      <c r="O8" s="2" t="s">
        <v>56</v>
      </c>
      <c r="P8" s="2" t="s">
        <v>1826</v>
      </c>
      <c r="Q8" s="2" t="s">
        <v>1827</v>
      </c>
      <c r="R8" s="2" t="s">
        <v>1071</v>
      </c>
      <c r="S8" s="2" t="s">
        <v>56</v>
      </c>
      <c r="T8" s="2"/>
      <c r="U8" s="9"/>
      <c r="Z8" s="126" t="s">
        <v>111</v>
      </c>
      <c r="AA8" s="128"/>
      <c r="AB8" s="131" t="s">
        <v>112</v>
      </c>
      <c r="AC8" s="136"/>
      <c r="AD8" s="127" t="s">
        <v>113</v>
      </c>
    </row>
    <row r="9" spans="1:30" ht="45" hidden="1" customHeight="1" x14ac:dyDescent="0.3">
      <c r="A9" s="2">
        <f t="shared" si="0"/>
        <v>8</v>
      </c>
      <c r="B9" s="2" t="s">
        <v>196</v>
      </c>
      <c r="C9" s="2" t="s">
        <v>36</v>
      </c>
      <c r="D9" s="2" t="s">
        <v>1828</v>
      </c>
      <c r="E9" s="2" t="s">
        <v>1829</v>
      </c>
      <c r="F9" s="2"/>
      <c r="G9" s="2" t="s">
        <v>1830</v>
      </c>
      <c r="H9" s="2" t="s">
        <v>349</v>
      </c>
      <c r="I9" s="2" t="s">
        <v>1831</v>
      </c>
      <c r="J9" s="2">
        <v>2015</v>
      </c>
      <c r="K9" s="2">
        <v>1</v>
      </c>
      <c r="L9" s="2" t="s">
        <v>462</v>
      </c>
      <c r="M9" s="2" t="s">
        <v>56</v>
      </c>
      <c r="N9" s="2" t="s">
        <v>463</v>
      </c>
      <c r="O9" s="2" t="s">
        <v>56</v>
      </c>
      <c r="P9" s="2" t="s">
        <v>1832</v>
      </c>
      <c r="Q9" s="2"/>
      <c r="R9" s="2"/>
      <c r="S9" s="2" t="s">
        <v>56</v>
      </c>
      <c r="T9" s="2"/>
      <c r="U9" s="9"/>
      <c r="Z9" s="126" t="s">
        <v>125</v>
      </c>
      <c r="AA9" s="128"/>
      <c r="AB9" s="129" t="s">
        <v>126</v>
      </c>
      <c r="AC9" s="134"/>
      <c r="AD9" s="127" t="s">
        <v>127</v>
      </c>
    </row>
    <row r="10" spans="1:30" ht="45" hidden="1" customHeight="1" x14ac:dyDescent="0.3">
      <c r="A10" s="2">
        <f t="shared" si="0"/>
        <v>9</v>
      </c>
      <c r="B10" s="2" t="s">
        <v>23</v>
      </c>
      <c r="C10" s="2" t="s">
        <v>48</v>
      </c>
      <c r="D10" s="2" t="s">
        <v>49</v>
      </c>
      <c r="E10" s="2" t="s">
        <v>50</v>
      </c>
      <c r="F10" s="2" t="s">
        <v>51</v>
      </c>
      <c r="G10" s="2" t="s">
        <v>52</v>
      </c>
      <c r="H10" s="2" t="s">
        <v>53</v>
      </c>
      <c r="I10" s="2" t="s">
        <v>54</v>
      </c>
      <c r="J10" s="2">
        <v>1977</v>
      </c>
      <c r="K10" s="2"/>
      <c r="L10" s="2" t="s">
        <v>55</v>
      </c>
      <c r="M10" s="2" t="s">
        <v>56</v>
      </c>
      <c r="N10" s="2" t="s">
        <v>57</v>
      </c>
      <c r="O10" s="2" t="s">
        <v>58</v>
      </c>
      <c r="P10" s="2"/>
      <c r="Q10" s="2"/>
      <c r="R10" s="2"/>
      <c r="S10" s="2" t="s">
        <v>59</v>
      </c>
      <c r="T10" s="2"/>
      <c r="U10" s="9"/>
      <c r="Z10" s="126" t="s">
        <v>23</v>
      </c>
      <c r="AA10" s="128"/>
      <c r="AB10" s="129" t="s">
        <v>134</v>
      </c>
      <c r="AC10" s="134"/>
      <c r="AD10" s="127" t="s">
        <v>135</v>
      </c>
    </row>
    <row r="11" spans="1:30" ht="45" hidden="1" customHeight="1" x14ac:dyDescent="0.3">
      <c r="A11" s="2">
        <f t="shared" si="0"/>
        <v>10</v>
      </c>
      <c r="B11" s="2" t="s">
        <v>71</v>
      </c>
      <c r="C11" s="2" t="s">
        <v>36</v>
      </c>
      <c r="D11" s="2" t="s">
        <v>238</v>
      </c>
      <c r="E11" s="2" t="s">
        <v>1975</v>
      </c>
      <c r="F11" s="2"/>
      <c r="G11" s="2"/>
      <c r="H11" s="2" t="s">
        <v>349</v>
      </c>
      <c r="I11" s="2" t="s">
        <v>1976</v>
      </c>
      <c r="J11" s="2">
        <v>2015</v>
      </c>
      <c r="K11" s="2">
        <v>1</v>
      </c>
      <c r="L11" s="2" t="s">
        <v>805</v>
      </c>
      <c r="M11" s="2" t="s">
        <v>56</v>
      </c>
      <c r="N11" s="2" t="s">
        <v>1283</v>
      </c>
      <c r="O11" s="2" t="s">
        <v>56</v>
      </c>
      <c r="P11" s="2" t="s">
        <v>1977</v>
      </c>
      <c r="Q11" s="2"/>
      <c r="R11" s="2"/>
      <c r="S11" s="2" t="s">
        <v>56</v>
      </c>
      <c r="T11" s="2"/>
      <c r="U11" s="9"/>
      <c r="Z11" s="126" t="s">
        <v>147</v>
      </c>
      <c r="AA11" s="128"/>
      <c r="AB11" s="129" t="s">
        <v>24</v>
      </c>
      <c r="AC11" s="136"/>
      <c r="AD11" s="127" t="s">
        <v>148</v>
      </c>
    </row>
    <row r="12" spans="1:30" ht="45" customHeight="1" x14ac:dyDescent="0.3">
      <c r="A12" s="2">
        <f t="shared" si="0"/>
        <v>11</v>
      </c>
      <c r="B12" s="2" t="s">
        <v>74</v>
      </c>
      <c r="C12" s="2" t="s">
        <v>75</v>
      </c>
      <c r="D12" s="2" t="s">
        <v>76</v>
      </c>
      <c r="E12" s="2" t="s">
        <v>77</v>
      </c>
      <c r="F12" s="2" t="s">
        <v>77</v>
      </c>
      <c r="G12" s="2" t="s">
        <v>78</v>
      </c>
      <c r="H12" s="2" t="s">
        <v>53</v>
      </c>
      <c r="I12" s="2" t="s">
        <v>79</v>
      </c>
      <c r="J12" s="2">
        <v>1986</v>
      </c>
      <c r="K12" s="2"/>
      <c r="L12" s="2" t="s">
        <v>80</v>
      </c>
      <c r="M12" s="2" t="s">
        <v>56</v>
      </c>
      <c r="N12" s="2" t="s">
        <v>81</v>
      </c>
      <c r="O12" s="2" t="s">
        <v>82</v>
      </c>
      <c r="P12" s="2" t="s">
        <v>83</v>
      </c>
      <c r="Q12" s="2"/>
      <c r="R12" s="2"/>
      <c r="S12" s="2" t="s">
        <v>56</v>
      </c>
      <c r="T12" s="2"/>
      <c r="U12" s="9"/>
      <c r="Z12" s="126" t="s">
        <v>160</v>
      </c>
      <c r="AA12" s="128"/>
      <c r="AB12" s="129" t="s">
        <v>161</v>
      </c>
      <c r="AC12" s="134"/>
      <c r="AD12" s="127" t="s">
        <v>162</v>
      </c>
    </row>
    <row r="13" spans="1:30" ht="45" hidden="1" customHeight="1" x14ac:dyDescent="0.3">
      <c r="A13" s="2">
        <f t="shared" si="0"/>
        <v>12</v>
      </c>
      <c r="B13" s="2" t="s">
        <v>71</v>
      </c>
      <c r="C13" s="2" t="s">
        <v>36</v>
      </c>
      <c r="D13" s="2" t="s">
        <v>2330</v>
      </c>
      <c r="E13" s="2" t="s">
        <v>2333</v>
      </c>
      <c r="F13" s="2"/>
      <c r="G13" s="2"/>
      <c r="H13" s="2" t="s">
        <v>92</v>
      </c>
      <c r="I13" s="2" t="s">
        <v>2334</v>
      </c>
      <c r="J13" s="2">
        <v>2016</v>
      </c>
      <c r="K13" s="2">
        <v>1</v>
      </c>
      <c r="L13" s="2" t="s">
        <v>1765</v>
      </c>
      <c r="M13" s="2" t="s">
        <v>56</v>
      </c>
      <c r="N13" s="2" t="s">
        <v>1766</v>
      </c>
      <c r="O13" s="2" t="s">
        <v>56</v>
      </c>
      <c r="P13" s="2" t="s">
        <v>34</v>
      </c>
      <c r="Q13" s="2"/>
      <c r="R13" s="2"/>
      <c r="S13" s="2" t="s">
        <v>56</v>
      </c>
      <c r="T13" s="2"/>
      <c r="U13" s="9"/>
      <c r="Z13" s="126" t="s">
        <v>171</v>
      </c>
      <c r="AA13" s="128"/>
      <c r="AB13" s="129" t="s">
        <v>172</v>
      </c>
      <c r="AC13" s="134"/>
      <c r="AD13" s="127" t="s">
        <v>173</v>
      </c>
    </row>
    <row r="14" spans="1:30" ht="45" hidden="1" customHeight="1" x14ac:dyDescent="0.3">
      <c r="A14" s="2">
        <f t="shared" si="0"/>
        <v>13</v>
      </c>
      <c r="B14" s="2" t="s">
        <v>196</v>
      </c>
      <c r="C14" s="2" t="s">
        <v>36</v>
      </c>
      <c r="D14" s="2" t="s">
        <v>1828</v>
      </c>
      <c r="E14" s="2" t="s">
        <v>2344</v>
      </c>
      <c r="F14" s="2"/>
      <c r="G14" s="2"/>
      <c r="H14" s="2" t="s">
        <v>349</v>
      </c>
      <c r="I14" s="2" t="s">
        <v>2345</v>
      </c>
      <c r="J14" s="2">
        <v>2016</v>
      </c>
      <c r="K14" s="2">
        <v>1</v>
      </c>
      <c r="L14" s="2" t="s">
        <v>462</v>
      </c>
      <c r="M14" s="2" t="s">
        <v>56</v>
      </c>
      <c r="N14" s="2" t="s">
        <v>463</v>
      </c>
      <c r="O14" s="2" t="s">
        <v>56</v>
      </c>
      <c r="P14" s="2" t="s">
        <v>2346</v>
      </c>
      <c r="Q14" s="2"/>
      <c r="R14" s="2"/>
      <c r="S14" s="2" t="s">
        <v>56</v>
      </c>
      <c r="T14" s="2"/>
      <c r="U14" s="9"/>
      <c r="Z14" s="126" t="s">
        <v>179</v>
      </c>
      <c r="AA14" s="128"/>
      <c r="AB14" s="131" t="s">
        <v>180</v>
      </c>
      <c r="AC14" s="135"/>
      <c r="AD14" s="127" t="s">
        <v>181</v>
      </c>
    </row>
    <row r="15" spans="1:30" ht="45" hidden="1" customHeight="1" x14ac:dyDescent="0.3">
      <c r="A15" s="2">
        <f t="shared" si="0"/>
        <v>14</v>
      </c>
      <c r="B15" s="2" t="s">
        <v>71</v>
      </c>
      <c r="C15" s="2" t="s">
        <v>36</v>
      </c>
      <c r="D15" s="2" t="s">
        <v>2355</v>
      </c>
      <c r="E15" s="2" t="s">
        <v>2356</v>
      </c>
      <c r="F15" s="2"/>
      <c r="G15" s="2"/>
      <c r="H15" s="2" t="s">
        <v>92</v>
      </c>
      <c r="I15" s="2" t="s">
        <v>2357</v>
      </c>
      <c r="J15" s="2">
        <v>2016</v>
      </c>
      <c r="K15" s="2">
        <v>1</v>
      </c>
      <c r="L15" s="2" t="s">
        <v>462</v>
      </c>
      <c r="M15" s="2" t="s">
        <v>56</v>
      </c>
      <c r="N15" s="2" t="s">
        <v>463</v>
      </c>
      <c r="O15" s="2" t="s">
        <v>56</v>
      </c>
      <c r="P15" s="2" t="s">
        <v>2358</v>
      </c>
      <c r="Q15" s="2"/>
      <c r="R15" s="2"/>
      <c r="S15" s="2" t="s">
        <v>56</v>
      </c>
      <c r="T15" s="2"/>
      <c r="U15" s="9"/>
      <c r="Z15" s="126" t="s">
        <v>185</v>
      </c>
      <c r="AA15" s="128"/>
      <c r="AB15" s="129" t="s">
        <v>186</v>
      </c>
      <c r="AC15" s="134"/>
      <c r="AD15" s="127" t="s">
        <v>187</v>
      </c>
    </row>
    <row r="16" spans="1:30" ht="45" hidden="1" customHeight="1" x14ac:dyDescent="0.3">
      <c r="A16" s="2">
        <f t="shared" si="0"/>
        <v>15</v>
      </c>
      <c r="B16" s="2" t="s">
        <v>196</v>
      </c>
      <c r="C16" s="2" t="s">
        <v>36</v>
      </c>
      <c r="D16" s="2" t="s">
        <v>2516</v>
      </c>
      <c r="E16" s="2" t="s">
        <v>2517</v>
      </c>
      <c r="F16" s="2"/>
      <c r="G16" s="2"/>
      <c r="H16" s="2" t="s">
        <v>349</v>
      </c>
      <c r="I16" s="2" t="s">
        <v>2518</v>
      </c>
      <c r="J16" s="2">
        <v>2016</v>
      </c>
      <c r="K16" s="2">
        <v>1</v>
      </c>
      <c r="L16" s="2" t="s">
        <v>805</v>
      </c>
      <c r="M16" s="2" t="s">
        <v>56</v>
      </c>
      <c r="N16" s="2" t="s">
        <v>1283</v>
      </c>
      <c r="O16" s="2" t="s">
        <v>56</v>
      </c>
      <c r="P16" s="2" t="s">
        <v>2519</v>
      </c>
      <c r="Q16" s="2"/>
      <c r="R16" s="2"/>
      <c r="S16" s="2" t="s">
        <v>56</v>
      </c>
      <c r="T16" s="2"/>
      <c r="U16" s="9"/>
      <c r="Z16" s="126" t="s">
        <v>196</v>
      </c>
      <c r="AA16" s="128"/>
      <c r="AB16" s="131" t="s">
        <v>197</v>
      </c>
      <c r="AC16" s="136"/>
      <c r="AD16" s="127" t="s">
        <v>198</v>
      </c>
    </row>
    <row r="17" spans="1:30" ht="45" hidden="1" customHeight="1" x14ac:dyDescent="0.3">
      <c r="A17" s="2">
        <f t="shared" si="0"/>
        <v>16</v>
      </c>
      <c r="B17" s="2" t="s">
        <v>196</v>
      </c>
      <c r="C17" s="2" t="s">
        <v>36</v>
      </c>
      <c r="D17" s="2" t="s">
        <v>2253</v>
      </c>
      <c r="E17" s="2" t="s">
        <v>2773</v>
      </c>
      <c r="F17" s="2"/>
      <c r="G17" s="2"/>
      <c r="H17" s="2" t="s">
        <v>92</v>
      </c>
      <c r="I17" s="2" t="s">
        <v>2774</v>
      </c>
      <c r="J17" s="2">
        <v>2017</v>
      </c>
      <c r="K17" s="2">
        <v>1</v>
      </c>
      <c r="L17" s="2" t="s">
        <v>1699</v>
      </c>
      <c r="M17" s="2" t="s">
        <v>56</v>
      </c>
      <c r="N17" s="2" t="s">
        <v>1700</v>
      </c>
      <c r="O17" s="2" t="s">
        <v>56</v>
      </c>
      <c r="P17" s="2" t="s">
        <v>2775</v>
      </c>
      <c r="Q17" s="2"/>
      <c r="R17" s="2" t="s">
        <v>643</v>
      </c>
      <c r="S17" s="2" t="s">
        <v>56</v>
      </c>
      <c r="T17" s="2"/>
      <c r="U17" s="9"/>
      <c r="Z17" s="126" t="s">
        <v>74</v>
      </c>
      <c r="AA17" s="128"/>
      <c r="AB17" s="129" t="s">
        <v>204</v>
      </c>
      <c r="AC17" s="134"/>
      <c r="AD17" s="127" t="s">
        <v>205</v>
      </c>
    </row>
    <row r="18" spans="1:30" ht="45" hidden="1" customHeight="1" x14ac:dyDescent="0.3">
      <c r="A18" s="2">
        <f t="shared" si="0"/>
        <v>17</v>
      </c>
      <c r="B18" s="2" t="s">
        <v>23</v>
      </c>
      <c r="C18" s="2" t="s">
        <v>24</v>
      </c>
      <c r="D18" s="2" t="s">
        <v>114</v>
      </c>
      <c r="E18" s="2" t="s">
        <v>115</v>
      </c>
      <c r="F18" s="2" t="s">
        <v>116</v>
      </c>
      <c r="G18" s="2" t="s">
        <v>117</v>
      </c>
      <c r="H18" s="2" t="s">
        <v>53</v>
      </c>
      <c r="I18" s="4" t="s">
        <v>118</v>
      </c>
      <c r="J18" s="2">
        <v>1989</v>
      </c>
      <c r="K18" s="2"/>
      <c r="L18" s="2" t="s">
        <v>119</v>
      </c>
      <c r="M18" s="2" t="s">
        <v>56</v>
      </c>
      <c r="N18" s="4" t="s">
        <v>120</v>
      </c>
      <c r="O18" s="2" t="s">
        <v>121</v>
      </c>
      <c r="P18" s="2" t="s">
        <v>122</v>
      </c>
      <c r="Q18" s="2" t="s">
        <v>123</v>
      </c>
      <c r="R18" s="2"/>
      <c r="S18" s="2" t="s">
        <v>124</v>
      </c>
      <c r="T18" s="2"/>
      <c r="U18" s="9"/>
      <c r="Z18" s="126" t="s">
        <v>213</v>
      </c>
      <c r="AA18" s="128"/>
      <c r="AB18" s="131" t="s">
        <v>214</v>
      </c>
      <c r="AC18" s="134"/>
      <c r="AD18" s="127" t="s">
        <v>215</v>
      </c>
    </row>
    <row r="19" spans="1:30" ht="45" hidden="1" customHeight="1" x14ac:dyDescent="0.3">
      <c r="A19" s="2">
        <f t="shared" si="0"/>
        <v>18</v>
      </c>
      <c r="B19" s="2" t="s">
        <v>125</v>
      </c>
      <c r="C19" s="2" t="s">
        <v>163</v>
      </c>
      <c r="D19" s="2" t="s">
        <v>164</v>
      </c>
      <c r="E19" s="2" t="s">
        <v>165</v>
      </c>
      <c r="F19" s="2" t="s">
        <v>165</v>
      </c>
      <c r="G19" s="2" t="s">
        <v>166</v>
      </c>
      <c r="H19" s="2" t="s">
        <v>53</v>
      </c>
      <c r="I19" s="2" t="s">
        <v>167</v>
      </c>
      <c r="J19" s="2">
        <v>1994</v>
      </c>
      <c r="K19" s="2">
        <v>1</v>
      </c>
      <c r="L19" s="2" t="s">
        <v>168</v>
      </c>
      <c r="M19" s="2" t="s">
        <v>56</v>
      </c>
      <c r="N19" s="2" t="s">
        <v>169</v>
      </c>
      <c r="O19" s="2" t="s">
        <v>56</v>
      </c>
      <c r="P19" s="2" t="s">
        <v>170</v>
      </c>
      <c r="Q19" s="2"/>
      <c r="R19" s="2"/>
      <c r="S19" s="2" t="s">
        <v>56</v>
      </c>
      <c r="T19" s="2"/>
      <c r="U19" s="9"/>
      <c r="Z19" s="126" t="s">
        <v>222</v>
      </c>
      <c r="AA19" s="128"/>
      <c r="AB19" s="129" t="s">
        <v>223</v>
      </c>
      <c r="AC19" s="134"/>
      <c r="AD19" s="127" t="s">
        <v>224</v>
      </c>
    </row>
    <row r="20" spans="1:30" ht="45" hidden="1" customHeight="1" x14ac:dyDescent="0.3">
      <c r="A20" s="2">
        <f t="shared" si="0"/>
        <v>19</v>
      </c>
      <c r="B20" s="2" t="s">
        <v>71</v>
      </c>
      <c r="C20" s="2" t="s">
        <v>36</v>
      </c>
      <c r="D20" s="2" t="s">
        <v>238</v>
      </c>
      <c r="E20" s="2" t="s">
        <v>3520</v>
      </c>
      <c r="F20" s="2"/>
      <c r="G20" s="2"/>
      <c r="H20" s="2" t="s">
        <v>510</v>
      </c>
      <c r="I20" s="2" t="s">
        <v>3521</v>
      </c>
      <c r="J20" s="2">
        <v>2018</v>
      </c>
      <c r="K20" s="2">
        <v>1</v>
      </c>
      <c r="L20" s="2" t="s">
        <v>1903</v>
      </c>
      <c r="M20" s="2" t="s">
        <v>56</v>
      </c>
      <c r="N20" s="2" t="s">
        <v>3518</v>
      </c>
      <c r="O20" s="2" t="s">
        <v>56</v>
      </c>
      <c r="P20" s="2"/>
      <c r="Q20" s="2"/>
      <c r="R20" s="2"/>
      <c r="S20" s="2" t="s">
        <v>56</v>
      </c>
      <c r="T20" s="2"/>
      <c r="U20" s="9"/>
      <c r="Z20" s="126" t="s">
        <v>229</v>
      </c>
      <c r="AA20" s="128"/>
      <c r="AB20" s="129" t="s">
        <v>230</v>
      </c>
      <c r="AC20" s="134"/>
      <c r="AD20" s="127" t="s">
        <v>231</v>
      </c>
    </row>
    <row r="21" spans="1:30" ht="45" customHeight="1" x14ac:dyDescent="0.3">
      <c r="A21" s="2">
        <f t="shared" si="0"/>
        <v>20</v>
      </c>
      <c r="B21" s="2" t="s">
        <v>87</v>
      </c>
      <c r="C21" s="2" t="s">
        <v>128</v>
      </c>
      <c r="D21" s="2" t="s">
        <v>253</v>
      </c>
      <c r="E21" s="2" t="s">
        <v>254</v>
      </c>
      <c r="F21" s="2" t="s">
        <v>255</v>
      </c>
      <c r="G21" s="2" t="s">
        <v>256</v>
      </c>
      <c r="H21" s="2" t="s">
        <v>257</v>
      </c>
      <c r="I21" s="2" t="s">
        <v>258</v>
      </c>
      <c r="J21" s="2">
        <v>2000</v>
      </c>
      <c r="K21" s="2">
        <v>1</v>
      </c>
      <c r="L21" s="2" t="s">
        <v>259</v>
      </c>
      <c r="M21" s="2" t="s">
        <v>56</v>
      </c>
      <c r="N21" s="2"/>
      <c r="O21" s="2" t="s">
        <v>56</v>
      </c>
      <c r="P21" s="2" t="s">
        <v>260</v>
      </c>
      <c r="Q21" s="2"/>
      <c r="R21" s="2" t="s">
        <v>203</v>
      </c>
      <c r="S21" s="2" t="s">
        <v>56</v>
      </c>
      <c r="T21" s="2"/>
      <c r="U21" s="9"/>
      <c r="Z21" s="126" t="s">
        <v>188</v>
      </c>
      <c r="AA21" s="128"/>
      <c r="AB21" s="131" t="s">
        <v>237</v>
      </c>
      <c r="AC21" s="136"/>
      <c r="AD21" s="127" t="s">
        <v>238</v>
      </c>
    </row>
    <row r="22" spans="1:30" ht="45" hidden="1" customHeight="1" x14ac:dyDescent="0.3">
      <c r="A22" s="2">
        <f t="shared" si="0"/>
        <v>21</v>
      </c>
      <c r="B22" s="2" t="s">
        <v>281</v>
      </c>
      <c r="C22" s="2" t="s">
        <v>331</v>
      </c>
      <c r="D22" s="2" t="s">
        <v>332</v>
      </c>
      <c r="E22" s="2" t="s">
        <v>333</v>
      </c>
      <c r="F22" s="2"/>
      <c r="G22" s="2" t="s">
        <v>334</v>
      </c>
      <c r="H22" s="2" t="s">
        <v>53</v>
      </c>
      <c r="I22" s="2" t="s">
        <v>335</v>
      </c>
      <c r="J22" s="2">
        <v>2002</v>
      </c>
      <c r="K22" s="2">
        <v>2</v>
      </c>
      <c r="L22" s="2" t="s">
        <v>297</v>
      </c>
      <c r="M22" s="2">
        <v>0</v>
      </c>
      <c r="N22" s="26" t="s">
        <v>298</v>
      </c>
      <c r="O22" s="2" t="s">
        <v>336</v>
      </c>
      <c r="P22" s="2"/>
      <c r="Q22" s="2" t="s">
        <v>337</v>
      </c>
      <c r="R22" s="2"/>
      <c r="S22" s="2" t="s">
        <v>152</v>
      </c>
      <c r="T22" s="2"/>
      <c r="U22" s="9"/>
      <c r="Z22" s="126" t="s">
        <v>242</v>
      </c>
      <c r="AA22" s="128"/>
      <c r="AB22" s="131" t="s">
        <v>243</v>
      </c>
      <c r="AC22" s="136"/>
      <c r="AD22" s="127" t="s">
        <v>244</v>
      </c>
    </row>
    <row r="23" spans="1:30" ht="45" hidden="1" customHeight="1" x14ac:dyDescent="0.3">
      <c r="A23" s="2">
        <f t="shared" si="0"/>
        <v>22</v>
      </c>
      <c r="B23" s="2" t="s">
        <v>222</v>
      </c>
      <c r="C23" s="2" t="s">
        <v>186</v>
      </c>
      <c r="D23" s="2" t="s">
        <v>339</v>
      </c>
      <c r="E23" s="2" t="s">
        <v>340</v>
      </c>
      <c r="F23" s="2" t="s">
        <v>341</v>
      </c>
      <c r="G23" s="2" t="s">
        <v>342</v>
      </c>
      <c r="H23" s="2" t="s">
        <v>53</v>
      </c>
      <c r="I23" s="2" t="s">
        <v>343</v>
      </c>
      <c r="J23" s="2">
        <v>2002</v>
      </c>
      <c r="K23" s="2">
        <v>1</v>
      </c>
      <c r="L23" s="2" t="s">
        <v>344</v>
      </c>
      <c r="M23" s="2">
        <v>0</v>
      </c>
      <c r="N23" s="2"/>
      <c r="O23" s="2" t="s">
        <v>345</v>
      </c>
      <c r="P23" s="2" t="s">
        <v>346</v>
      </c>
      <c r="Q23" s="2"/>
      <c r="R23" s="2"/>
      <c r="S23" s="2" t="s">
        <v>152</v>
      </c>
      <c r="T23" s="2"/>
      <c r="U23" s="9"/>
      <c r="Z23" s="126" t="s">
        <v>250</v>
      </c>
      <c r="AA23" s="128"/>
      <c r="AB23" s="130" t="s">
        <v>251</v>
      </c>
      <c r="AC23" s="134"/>
      <c r="AD23" s="127" t="s">
        <v>252</v>
      </c>
    </row>
    <row r="24" spans="1:30" ht="45" hidden="1" customHeight="1" x14ac:dyDescent="0.3">
      <c r="A24" s="2">
        <f t="shared" si="0"/>
        <v>23</v>
      </c>
      <c r="B24" s="2" t="s">
        <v>87</v>
      </c>
      <c r="C24" s="2" t="s">
        <v>36</v>
      </c>
      <c r="D24" s="2" t="s">
        <v>3549</v>
      </c>
      <c r="E24" s="2" t="s">
        <v>3550</v>
      </c>
      <c r="F24" s="2"/>
      <c r="G24" s="2" t="s">
        <v>3551</v>
      </c>
      <c r="H24" s="2" t="s">
        <v>648</v>
      </c>
      <c r="I24" s="2" t="s">
        <v>3552</v>
      </c>
      <c r="J24" s="2">
        <v>2018</v>
      </c>
      <c r="K24" s="2">
        <v>1</v>
      </c>
      <c r="L24" s="2" t="s">
        <v>3553</v>
      </c>
      <c r="M24" s="2" t="s">
        <v>56</v>
      </c>
      <c r="N24" s="2"/>
      <c r="O24" s="2" t="s">
        <v>56</v>
      </c>
      <c r="P24" s="2" t="s">
        <v>3554</v>
      </c>
      <c r="Q24" s="2"/>
      <c r="R24" s="2"/>
      <c r="S24" s="2" t="s">
        <v>56</v>
      </c>
      <c r="T24" s="2"/>
      <c r="U24" s="9"/>
      <c r="Z24" s="126" t="s">
        <v>261</v>
      </c>
      <c r="AA24" s="128"/>
      <c r="AB24" s="129" t="s">
        <v>262</v>
      </c>
      <c r="AC24" s="136"/>
      <c r="AD24" s="127" t="s">
        <v>263</v>
      </c>
    </row>
    <row r="25" spans="1:30" ht="45" hidden="1" customHeight="1" x14ac:dyDescent="0.3">
      <c r="A25" s="2">
        <f t="shared" si="0"/>
        <v>24</v>
      </c>
      <c r="B25" s="2" t="s">
        <v>23</v>
      </c>
      <c r="C25" s="2" t="s">
        <v>364</v>
      </c>
      <c r="D25" s="2" t="s">
        <v>365</v>
      </c>
      <c r="E25" s="2" t="s">
        <v>366</v>
      </c>
      <c r="F25" s="2" t="s">
        <v>367</v>
      </c>
      <c r="G25" s="2" t="s">
        <v>368</v>
      </c>
      <c r="H25" s="2"/>
      <c r="I25" s="4" t="s">
        <v>369</v>
      </c>
      <c r="J25" s="2">
        <v>2003</v>
      </c>
      <c r="K25" s="2"/>
      <c r="L25" s="2"/>
      <c r="M25" s="2"/>
      <c r="N25" s="4" t="s">
        <v>370</v>
      </c>
      <c r="O25" s="2" t="s">
        <v>371</v>
      </c>
      <c r="P25" s="2"/>
      <c r="Q25" s="2"/>
      <c r="R25" s="2"/>
      <c r="S25" s="2" t="s">
        <v>372</v>
      </c>
      <c r="T25" s="2"/>
      <c r="U25" s="9"/>
      <c r="Z25" s="126" t="s">
        <v>87</v>
      </c>
      <c r="AA25" s="128"/>
      <c r="AB25" s="131" t="s">
        <v>275</v>
      </c>
      <c r="AC25" s="137"/>
      <c r="AD25" s="127" t="s">
        <v>276</v>
      </c>
    </row>
    <row r="26" spans="1:30" ht="45" hidden="1" customHeight="1" x14ac:dyDescent="0.3">
      <c r="A26" s="2">
        <f t="shared" si="0"/>
        <v>25</v>
      </c>
      <c r="B26" s="2" t="s">
        <v>97</v>
      </c>
      <c r="C26" s="2" t="s">
        <v>36</v>
      </c>
      <c r="D26" s="2" t="s">
        <v>4069</v>
      </c>
      <c r="E26" s="2" t="s">
        <v>4070</v>
      </c>
      <c r="F26" s="2"/>
      <c r="G26" s="2"/>
      <c r="H26" s="2" t="s">
        <v>92</v>
      </c>
      <c r="I26" s="2" t="s">
        <v>4071</v>
      </c>
      <c r="J26" s="2">
        <v>2019</v>
      </c>
      <c r="K26" s="2">
        <v>1</v>
      </c>
      <c r="L26" s="2" t="s">
        <v>4072</v>
      </c>
      <c r="M26" s="2" t="s">
        <v>56</v>
      </c>
      <c r="N26" s="2"/>
      <c r="O26" s="2" t="s">
        <v>56</v>
      </c>
      <c r="P26" s="2" t="s">
        <v>4073</v>
      </c>
      <c r="Q26" s="2"/>
      <c r="R26" s="2" t="s">
        <v>203</v>
      </c>
      <c r="S26" s="2" t="s">
        <v>56</v>
      </c>
      <c r="T26" s="2"/>
      <c r="U26" s="9"/>
      <c r="Z26" s="126" t="s">
        <v>281</v>
      </c>
      <c r="AA26" s="128"/>
      <c r="AB26" s="131" t="s">
        <v>282</v>
      </c>
      <c r="AC26" s="137"/>
      <c r="AD26" s="127" t="s">
        <v>283</v>
      </c>
    </row>
    <row r="27" spans="1:30" ht="45" hidden="1" customHeight="1" x14ac:dyDescent="0.3">
      <c r="A27" s="2">
        <f t="shared" si="0"/>
        <v>26</v>
      </c>
      <c r="B27" s="2" t="s">
        <v>196</v>
      </c>
      <c r="C27" s="2" t="s">
        <v>36</v>
      </c>
      <c r="D27" s="2" t="s">
        <v>780</v>
      </c>
      <c r="E27" s="2" t="s">
        <v>4452</v>
      </c>
      <c r="F27" s="2"/>
      <c r="G27" s="2" t="s">
        <v>4453</v>
      </c>
      <c r="H27" s="2" t="s">
        <v>648</v>
      </c>
      <c r="I27" s="2" t="s">
        <v>4454</v>
      </c>
      <c r="J27" s="2">
        <v>2020</v>
      </c>
      <c r="K27" s="2"/>
      <c r="L27" s="2" t="s">
        <v>4455</v>
      </c>
      <c r="M27" s="2" t="s">
        <v>2391</v>
      </c>
      <c r="N27" s="2" t="s">
        <v>4456</v>
      </c>
      <c r="O27" s="2" t="s">
        <v>4457</v>
      </c>
      <c r="P27" s="2" t="s">
        <v>4458</v>
      </c>
      <c r="Q27" s="2" t="s">
        <v>4459</v>
      </c>
      <c r="R27" s="2" t="s">
        <v>455</v>
      </c>
      <c r="S27" s="2" t="s">
        <v>2389</v>
      </c>
      <c r="T27" s="2"/>
      <c r="U27" s="9"/>
      <c r="Z27" s="126"/>
      <c r="AA27" s="128"/>
      <c r="AB27" s="130" t="s">
        <v>288</v>
      </c>
      <c r="AC27" s="136"/>
      <c r="AD27" s="127" t="s">
        <v>289</v>
      </c>
    </row>
    <row r="28" spans="1:30" ht="45" customHeight="1" x14ac:dyDescent="0.3">
      <c r="A28" s="2">
        <f t="shared" si="0"/>
        <v>27</v>
      </c>
      <c r="B28" s="2" t="s">
        <v>74</v>
      </c>
      <c r="C28" s="2" t="s">
        <v>36</v>
      </c>
      <c r="D28" s="2" t="s">
        <v>4478</v>
      </c>
      <c r="E28" s="2" t="s">
        <v>4479</v>
      </c>
      <c r="F28" s="2"/>
      <c r="G28" s="2" t="s">
        <v>4480</v>
      </c>
      <c r="H28" s="2" t="s">
        <v>92</v>
      </c>
      <c r="I28" s="2" t="s">
        <v>4481</v>
      </c>
      <c r="J28" s="2">
        <v>2020</v>
      </c>
      <c r="K28" s="2">
        <v>1</v>
      </c>
      <c r="L28" s="2" t="s">
        <v>132</v>
      </c>
      <c r="M28" s="2" t="s">
        <v>56</v>
      </c>
      <c r="N28" s="2" t="s">
        <v>177</v>
      </c>
      <c r="O28" s="2" t="s">
        <v>56</v>
      </c>
      <c r="P28" s="2" t="s">
        <v>34</v>
      </c>
      <c r="Q28" s="2"/>
      <c r="R28" s="2"/>
      <c r="S28" s="2" t="s">
        <v>56</v>
      </c>
      <c r="T28" s="2"/>
      <c r="U28" s="9"/>
      <c r="Z28" s="126"/>
      <c r="AA28" s="128"/>
      <c r="AB28" s="131" t="s">
        <v>301</v>
      </c>
      <c r="AC28" s="136"/>
      <c r="AD28" s="127" t="s">
        <v>302</v>
      </c>
    </row>
    <row r="29" spans="1:30" ht="45" customHeight="1" x14ac:dyDescent="0.3">
      <c r="A29" s="2">
        <f t="shared" si="0"/>
        <v>28</v>
      </c>
      <c r="B29" s="2" t="s">
        <v>87</v>
      </c>
      <c r="C29" s="2" t="s">
        <v>128</v>
      </c>
      <c r="D29" s="2" t="s">
        <v>405</v>
      </c>
      <c r="E29" s="2" t="s">
        <v>406</v>
      </c>
      <c r="F29" s="2"/>
      <c r="G29" s="2" t="s">
        <v>407</v>
      </c>
      <c r="H29" s="2" t="s">
        <v>257</v>
      </c>
      <c r="I29" s="2" t="s">
        <v>408</v>
      </c>
      <c r="J29" s="2">
        <v>2004</v>
      </c>
      <c r="K29" s="2">
        <v>1</v>
      </c>
      <c r="L29" s="2" t="s">
        <v>321</v>
      </c>
      <c r="M29" s="2" t="s">
        <v>56</v>
      </c>
      <c r="N29" s="2"/>
      <c r="O29" s="2" t="s">
        <v>56</v>
      </c>
      <c r="P29" s="2" t="s">
        <v>409</v>
      </c>
      <c r="Q29" s="2"/>
      <c r="R29" s="2" t="s">
        <v>203</v>
      </c>
      <c r="S29" s="2" t="s">
        <v>56</v>
      </c>
      <c r="T29" s="2"/>
      <c r="U29" s="9"/>
      <c r="Z29" s="126"/>
      <c r="AA29" s="128"/>
      <c r="AB29" s="129" t="s">
        <v>128</v>
      </c>
      <c r="AC29" s="136"/>
      <c r="AD29" s="127" t="s">
        <v>309</v>
      </c>
    </row>
    <row r="30" spans="1:30" ht="45" customHeight="1" x14ac:dyDescent="0.3">
      <c r="A30" s="2">
        <f t="shared" si="0"/>
        <v>29</v>
      </c>
      <c r="B30" s="2" t="s">
        <v>87</v>
      </c>
      <c r="C30" s="2" t="s">
        <v>128</v>
      </c>
      <c r="D30" s="2" t="s">
        <v>427</v>
      </c>
      <c r="E30" s="2" t="s">
        <v>428</v>
      </c>
      <c r="F30" s="2" t="s">
        <v>429</v>
      </c>
      <c r="G30" s="2" t="s">
        <v>430</v>
      </c>
      <c r="H30" s="2" t="s">
        <v>257</v>
      </c>
      <c r="I30" s="2" t="s">
        <v>431</v>
      </c>
      <c r="J30" s="2">
        <v>2004</v>
      </c>
      <c r="K30" s="2">
        <v>1</v>
      </c>
      <c r="L30" s="2" t="s">
        <v>432</v>
      </c>
      <c r="M30" s="2" t="s">
        <v>56</v>
      </c>
      <c r="N30" s="2"/>
      <c r="O30" s="2" t="s">
        <v>56</v>
      </c>
      <c r="P30" s="2" t="s">
        <v>433</v>
      </c>
      <c r="Q30" s="2"/>
      <c r="R30" s="2" t="s">
        <v>380</v>
      </c>
      <c r="S30" s="2" t="s">
        <v>56</v>
      </c>
      <c r="T30" s="2"/>
      <c r="U30" s="9"/>
      <c r="Z30" s="126"/>
      <c r="AA30" s="128"/>
      <c r="AB30" s="132" t="s">
        <v>314</v>
      </c>
      <c r="AC30" s="134"/>
      <c r="AD30" s="127" t="s">
        <v>315</v>
      </c>
    </row>
    <row r="31" spans="1:30" ht="45" hidden="1" customHeight="1" x14ac:dyDescent="0.3">
      <c r="A31" s="2">
        <f t="shared" si="0"/>
        <v>30</v>
      </c>
      <c r="B31" s="2" t="s">
        <v>196</v>
      </c>
      <c r="C31" s="2" t="s">
        <v>316</v>
      </c>
      <c r="D31" s="2" t="s">
        <v>317</v>
      </c>
      <c r="E31" s="2" t="s">
        <v>318</v>
      </c>
      <c r="F31" s="2"/>
      <c r="G31" s="2" t="s">
        <v>319</v>
      </c>
      <c r="H31" s="2" t="s">
        <v>92</v>
      </c>
      <c r="I31" s="2" t="s">
        <v>320</v>
      </c>
      <c r="J31" s="2">
        <v>2002</v>
      </c>
      <c r="K31" s="2">
        <v>1</v>
      </c>
      <c r="L31" s="2" t="s">
        <v>321</v>
      </c>
      <c r="M31" s="2" t="s">
        <v>56</v>
      </c>
      <c r="N31" s="2"/>
      <c r="O31" s="2" t="s">
        <v>56</v>
      </c>
      <c r="P31" s="2" t="s">
        <v>322</v>
      </c>
      <c r="Q31" s="2"/>
      <c r="R31" s="2" t="s">
        <v>203</v>
      </c>
      <c r="S31" s="2" t="s">
        <v>56</v>
      </c>
      <c r="T31" s="2"/>
      <c r="U31" s="9"/>
      <c r="Z31" s="126"/>
      <c r="AA31" s="128"/>
      <c r="AB31" s="132" t="s">
        <v>323</v>
      </c>
      <c r="AC31" s="136"/>
      <c r="AD31" s="127" t="s">
        <v>324</v>
      </c>
    </row>
    <row r="32" spans="1:30" ht="45" hidden="1" customHeight="1" x14ac:dyDescent="0.3">
      <c r="A32" s="2">
        <f t="shared" si="0"/>
        <v>31</v>
      </c>
      <c r="B32" s="2" t="s">
        <v>261</v>
      </c>
      <c r="C32" s="2" t="s">
        <v>1691</v>
      </c>
      <c r="D32" s="2" t="s">
        <v>1692</v>
      </c>
      <c r="E32" s="2" t="s">
        <v>1693</v>
      </c>
      <c r="F32" s="2"/>
      <c r="G32" s="2"/>
      <c r="H32" s="2" t="s">
        <v>349</v>
      </c>
      <c r="I32" s="2" t="s">
        <v>1694</v>
      </c>
      <c r="J32" s="2">
        <v>2015</v>
      </c>
      <c r="K32" s="2">
        <v>1</v>
      </c>
      <c r="L32" s="2" t="s">
        <v>1674</v>
      </c>
      <c r="M32" s="2" t="s">
        <v>56</v>
      </c>
      <c r="N32" s="2" t="s">
        <v>1675</v>
      </c>
      <c r="O32" s="2" t="s">
        <v>56</v>
      </c>
      <c r="P32" s="2" t="s">
        <v>1695</v>
      </c>
      <c r="Q32" s="2"/>
      <c r="R32" s="2"/>
      <c r="S32" s="2" t="s">
        <v>56</v>
      </c>
      <c r="T32" s="2"/>
      <c r="U32" s="9"/>
      <c r="Z32" s="126"/>
      <c r="AA32" s="128"/>
      <c r="AB32" s="131"/>
      <c r="AC32" s="134"/>
      <c r="AD32" s="127" t="s">
        <v>330</v>
      </c>
    </row>
    <row r="33" spans="1:30" ht="45" hidden="1" customHeight="1" x14ac:dyDescent="0.3">
      <c r="A33" s="2">
        <f t="shared" si="0"/>
        <v>32</v>
      </c>
      <c r="B33" s="2" t="s">
        <v>261</v>
      </c>
      <c r="C33" s="2" t="s">
        <v>186</v>
      </c>
      <c r="D33" s="2" t="s">
        <v>517</v>
      </c>
      <c r="E33" s="2" t="s">
        <v>518</v>
      </c>
      <c r="F33" s="2" t="s">
        <v>519</v>
      </c>
      <c r="G33" s="2" t="s">
        <v>520</v>
      </c>
      <c r="H33" s="2" t="s">
        <v>53</v>
      </c>
      <c r="I33" s="2" t="s">
        <v>521</v>
      </c>
      <c r="J33" s="2">
        <v>2005</v>
      </c>
      <c r="K33" s="2">
        <v>13</v>
      </c>
      <c r="L33" s="2" t="s">
        <v>522</v>
      </c>
      <c r="M33" s="2" t="s">
        <v>27</v>
      </c>
      <c r="N33" s="2" t="s">
        <v>523</v>
      </c>
      <c r="O33" s="2" t="s">
        <v>524</v>
      </c>
      <c r="P33" s="2" t="s">
        <v>525</v>
      </c>
      <c r="Q33" s="2" t="s">
        <v>123</v>
      </c>
      <c r="R33" s="2"/>
      <c r="S33" s="2" t="s">
        <v>27</v>
      </c>
      <c r="T33" s="2"/>
      <c r="U33" s="9"/>
      <c r="Z33" s="126"/>
      <c r="AA33" s="128"/>
      <c r="AB33" s="133"/>
      <c r="AC33" s="128"/>
      <c r="AD33" s="127" t="s">
        <v>338</v>
      </c>
    </row>
    <row r="34" spans="1:30" ht="45" hidden="1" customHeight="1" x14ac:dyDescent="0.3">
      <c r="A34" s="2">
        <f t="shared" si="0"/>
        <v>33</v>
      </c>
      <c r="B34" s="2" t="s">
        <v>111</v>
      </c>
      <c r="C34" s="2" t="s">
        <v>251</v>
      </c>
      <c r="D34" s="2" t="s">
        <v>441</v>
      </c>
      <c r="E34" s="2" t="s">
        <v>442</v>
      </c>
      <c r="F34" s="2" t="s">
        <v>443</v>
      </c>
      <c r="G34" s="2" t="s">
        <v>444</v>
      </c>
      <c r="H34" s="2" t="s">
        <v>53</v>
      </c>
      <c r="I34" s="2" t="s">
        <v>445</v>
      </c>
      <c r="J34" s="2">
        <v>2005</v>
      </c>
      <c r="K34" s="2">
        <v>3</v>
      </c>
      <c r="L34" s="2"/>
      <c r="M34" s="2"/>
      <c r="N34" s="2" t="s">
        <v>446</v>
      </c>
      <c r="O34" s="2" t="s">
        <v>447</v>
      </c>
      <c r="P34" s="2"/>
      <c r="Q34" s="2" t="s">
        <v>448</v>
      </c>
      <c r="R34" s="2"/>
      <c r="S34" s="2" t="s">
        <v>449</v>
      </c>
      <c r="T34" s="2"/>
      <c r="U34" s="9"/>
      <c r="Z34" s="126"/>
      <c r="AA34" s="128"/>
      <c r="AB34" s="133"/>
      <c r="AC34" s="128"/>
      <c r="AD34" s="127" t="s">
        <v>347</v>
      </c>
    </row>
    <row r="35" spans="1:30" ht="45" hidden="1" customHeight="1" x14ac:dyDescent="0.3">
      <c r="A35" s="2">
        <f t="shared" si="0"/>
        <v>34</v>
      </c>
      <c r="B35" s="2" t="s">
        <v>71</v>
      </c>
      <c r="C35" s="2" t="s">
        <v>1642</v>
      </c>
      <c r="D35" s="2" t="s">
        <v>2193</v>
      </c>
      <c r="E35" s="2" t="s">
        <v>2194</v>
      </c>
      <c r="F35" s="2"/>
      <c r="G35" s="2"/>
      <c r="H35" s="2" t="s">
        <v>349</v>
      </c>
      <c r="I35" s="2" t="s">
        <v>2195</v>
      </c>
      <c r="J35" s="2">
        <v>2016</v>
      </c>
      <c r="K35" s="2">
        <v>1</v>
      </c>
      <c r="L35" s="2" t="s">
        <v>2196</v>
      </c>
      <c r="M35" s="2" t="s">
        <v>2197</v>
      </c>
      <c r="N35" s="2" t="s">
        <v>2198</v>
      </c>
      <c r="O35" s="2" t="s">
        <v>2199</v>
      </c>
      <c r="P35" s="2" t="s">
        <v>2200</v>
      </c>
      <c r="Q35" s="2"/>
      <c r="R35" s="2" t="s">
        <v>203</v>
      </c>
      <c r="S35" s="2" t="s">
        <v>56</v>
      </c>
      <c r="T35" s="2"/>
      <c r="U35" s="9"/>
      <c r="Z35" s="126"/>
      <c r="AA35" s="128"/>
      <c r="AB35" s="133"/>
      <c r="AC35" s="128"/>
      <c r="AD35" s="127" t="s">
        <v>353</v>
      </c>
    </row>
    <row r="36" spans="1:30" ht="45" hidden="1" customHeight="1" x14ac:dyDescent="0.3">
      <c r="A36" s="2">
        <f t="shared" si="0"/>
        <v>35</v>
      </c>
      <c r="B36" s="2" t="s">
        <v>250</v>
      </c>
      <c r="C36" s="2" t="s">
        <v>580</v>
      </c>
      <c r="D36" s="2" t="s">
        <v>581</v>
      </c>
      <c r="E36" s="2" t="s">
        <v>582</v>
      </c>
      <c r="F36" s="2" t="s">
        <v>583</v>
      </c>
      <c r="G36" s="2" t="s">
        <v>584</v>
      </c>
      <c r="H36" s="2" t="s">
        <v>53</v>
      </c>
      <c r="I36" s="26" t="s">
        <v>585</v>
      </c>
      <c r="J36" s="2">
        <v>2006</v>
      </c>
      <c r="K36" s="2">
        <v>1</v>
      </c>
      <c r="L36" s="2" t="s">
        <v>586</v>
      </c>
      <c r="M36" s="2" t="s">
        <v>587</v>
      </c>
      <c r="N36" s="2"/>
      <c r="O36" s="2" t="s">
        <v>588</v>
      </c>
      <c r="P36" s="2" t="s">
        <v>589</v>
      </c>
      <c r="Q36" s="2" t="s">
        <v>590</v>
      </c>
      <c r="R36" s="2"/>
      <c r="S36" s="2" t="s">
        <v>152</v>
      </c>
      <c r="T36" s="2"/>
      <c r="U36" s="9"/>
      <c r="Z36" s="126"/>
      <c r="AA36" s="128"/>
      <c r="AB36" s="133"/>
      <c r="AC36" s="128"/>
      <c r="AD36" s="127" t="s">
        <v>363</v>
      </c>
    </row>
    <row r="37" spans="1:30" ht="45" hidden="1" customHeight="1" x14ac:dyDescent="0.3">
      <c r="A37" s="2">
        <f t="shared" si="0"/>
        <v>36</v>
      </c>
      <c r="B37" s="2" t="s">
        <v>87</v>
      </c>
      <c r="C37" s="2" t="s">
        <v>128</v>
      </c>
      <c r="D37" s="2" t="s">
        <v>480</v>
      </c>
      <c r="E37" s="2" t="s">
        <v>540</v>
      </c>
      <c r="F37" s="2" t="s">
        <v>541</v>
      </c>
      <c r="G37" s="2"/>
      <c r="H37" s="2" t="s">
        <v>542</v>
      </c>
      <c r="I37" s="2" t="s">
        <v>543</v>
      </c>
      <c r="J37" s="2">
        <v>2006</v>
      </c>
      <c r="K37" s="2">
        <v>1</v>
      </c>
      <c r="L37" s="2" t="s">
        <v>132</v>
      </c>
      <c r="M37" s="2" t="s">
        <v>56</v>
      </c>
      <c r="N37" s="2" t="s">
        <v>177</v>
      </c>
      <c r="O37" s="2" t="s">
        <v>56</v>
      </c>
      <c r="P37" s="2" t="s">
        <v>544</v>
      </c>
      <c r="Q37" s="2"/>
      <c r="R37" s="2" t="s">
        <v>539</v>
      </c>
      <c r="S37" s="2" t="s">
        <v>56</v>
      </c>
      <c r="T37" s="2"/>
      <c r="U37" s="9"/>
      <c r="Z37" s="126"/>
      <c r="AA37" s="128"/>
      <c r="AB37" s="133"/>
      <c r="AC37" s="128"/>
      <c r="AD37" s="127" t="s">
        <v>373</v>
      </c>
    </row>
    <row r="38" spans="1:30" ht="45" hidden="1" customHeight="1" x14ac:dyDescent="0.3">
      <c r="A38" s="2">
        <f t="shared" si="0"/>
        <v>37</v>
      </c>
      <c r="B38" s="2" t="s">
        <v>111</v>
      </c>
      <c r="C38" s="2" t="s">
        <v>611</v>
      </c>
      <c r="D38" s="2" t="s">
        <v>612</v>
      </c>
      <c r="E38" s="2" t="s">
        <v>613</v>
      </c>
      <c r="F38" s="2"/>
      <c r="G38" s="2"/>
      <c r="H38" s="2" t="s">
        <v>257</v>
      </c>
      <c r="I38" s="2" t="s">
        <v>614</v>
      </c>
      <c r="J38" s="2">
        <v>2007</v>
      </c>
      <c r="K38" s="2"/>
      <c r="L38" s="2" t="s">
        <v>615</v>
      </c>
      <c r="M38" s="2" t="s">
        <v>616</v>
      </c>
      <c r="N38" s="4" t="s">
        <v>617</v>
      </c>
      <c r="O38" s="2" t="s">
        <v>616</v>
      </c>
      <c r="P38" s="2" t="s">
        <v>618</v>
      </c>
      <c r="Q38" s="2"/>
      <c r="R38" s="2"/>
      <c r="S38" s="2" t="s">
        <v>616</v>
      </c>
      <c r="T38" s="2"/>
      <c r="U38" s="9"/>
      <c r="Z38" s="126"/>
      <c r="AA38" s="128"/>
      <c r="AB38" s="133"/>
      <c r="AC38" s="128"/>
      <c r="AD38" s="127" t="s">
        <v>301</v>
      </c>
    </row>
    <row r="39" spans="1:30" ht="45" hidden="1" customHeight="1" x14ac:dyDescent="0.3">
      <c r="A39" s="2">
        <f t="shared" si="0"/>
        <v>38</v>
      </c>
      <c r="B39" s="2" t="s">
        <v>74</v>
      </c>
      <c r="C39" s="2" t="s">
        <v>1419</v>
      </c>
      <c r="D39" s="2" t="s">
        <v>1420</v>
      </c>
      <c r="E39" s="2" t="s">
        <v>1421</v>
      </c>
      <c r="F39" s="2"/>
      <c r="G39" s="2" t="s">
        <v>1422</v>
      </c>
      <c r="H39" s="2" t="s">
        <v>648</v>
      </c>
      <c r="I39" s="2" t="s">
        <v>1423</v>
      </c>
      <c r="J39" s="2">
        <v>2014</v>
      </c>
      <c r="K39" s="2">
        <v>1</v>
      </c>
      <c r="L39" s="2" t="s">
        <v>259</v>
      </c>
      <c r="M39" s="2" t="s">
        <v>56</v>
      </c>
      <c r="N39" s="2"/>
      <c r="O39" s="2" t="s">
        <v>56</v>
      </c>
      <c r="P39" s="2" t="s">
        <v>1424</v>
      </c>
      <c r="Q39" s="2"/>
      <c r="R39" s="2" t="s">
        <v>203</v>
      </c>
      <c r="S39" s="2" t="s">
        <v>56</v>
      </c>
      <c r="T39" s="2"/>
      <c r="U39" s="9"/>
      <c r="Z39" s="126"/>
      <c r="AA39" s="128"/>
      <c r="AB39" s="133"/>
      <c r="AC39" s="128"/>
      <c r="AD39" s="127" t="s">
        <v>386</v>
      </c>
    </row>
    <row r="40" spans="1:30" ht="45" hidden="1" customHeight="1" x14ac:dyDescent="0.3">
      <c r="A40" s="2">
        <f t="shared" si="0"/>
        <v>39</v>
      </c>
      <c r="B40" s="2" t="s">
        <v>71</v>
      </c>
      <c r="C40" s="2" t="s">
        <v>471</v>
      </c>
      <c r="D40" s="2" t="s">
        <v>472</v>
      </c>
      <c r="E40" s="2" t="s">
        <v>473</v>
      </c>
      <c r="F40" s="2"/>
      <c r="G40" s="2"/>
      <c r="H40" s="2" t="s">
        <v>349</v>
      </c>
      <c r="I40" s="2" t="s">
        <v>474</v>
      </c>
      <c r="J40" s="2">
        <v>2005</v>
      </c>
      <c r="K40" s="2">
        <v>1</v>
      </c>
      <c r="L40" s="2" t="s">
        <v>132</v>
      </c>
      <c r="M40" s="2" t="s">
        <v>56</v>
      </c>
      <c r="N40" s="2" t="s">
        <v>177</v>
      </c>
      <c r="O40" s="2" t="s">
        <v>56</v>
      </c>
      <c r="P40" s="2" t="s">
        <v>475</v>
      </c>
      <c r="Q40" s="2"/>
      <c r="R40" s="2" t="s">
        <v>203</v>
      </c>
      <c r="S40" s="2" t="s">
        <v>56</v>
      </c>
      <c r="T40" s="2"/>
      <c r="U40" s="9"/>
      <c r="Z40" s="126"/>
      <c r="AA40" s="128"/>
      <c r="AB40" s="133"/>
      <c r="AC40" s="128"/>
      <c r="AD40" s="127" t="s">
        <v>390</v>
      </c>
    </row>
    <row r="41" spans="1:30" ht="45" hidden="1" customHeight="1" x14ac:dyDescent="0.3">
      <c r="A41" s="2">
        <f t="shared" si="0"/>
        <v>40</v>
      </c>
      <c r="B41" s="2" t="s">
        <v>111</v>
      </c>
      <c r="C41" s="2" t="s">
        <v>619</v>
      </c>
      <c r="D41" s="2" t="s">
        <v>441</v>
      </c>
      <c r="E41" s="2" t="s">
        <v>620</v>
      </c>
      <c r="F41" s="2"/>
      <c r="G41" s="2"/>
      <c r="H41" s="2" t="s">
        <v>53</v>
      </c>
      <c r="I41" s="2" t="s">
        <v>621</v>
      </c>
      <c r="J41" s="2">
        <v>2007</v>
      </c>
      <c r="K41" s="2">
        <v>1</v>
      </c>
      <c r="L41" s="2" t="s">
        <v>615</v>
      </c>
      <c r="M41" s="2" t="s">
        <v>616</v>
      </c>
      <c r="N41" s="4" t="s">
        <v>622</v>
      </c>
      <c r="O41" s="2" t="s">
        <v>616</v>
      </c>
      <c r="P41" s="2" t="s">
        <v>623</v>
      </c>
      <c r="Q41" s="2"/>
      <c r="R41" s="2"/>
      <c r="S41" s="2"/>
      <c r="T41" s="2"/>
      <c r="U41" s="9"/>
      <c r="Z41" s="126"/>
      <c r="AA41" s="128"/>
      <c r="AB41" s="133"/>
      <c r="AC41" s="128"/>
      <c r="AD41" s="127" t="s">
        <v>396</v>
      </c>
    </row>
    <row r="42" spans="1:30" ht="45" hidden="1" customHeight="1" x14ac:dyDescent="0.3">
      <c r="A42" s="2">
        <f t="shared" si="0"/>
        <v>41</v>
      </c>
      <c r="B42" s="2" t="s">
        <v>281</v>
      </c>
      <c r="C42" s="2" t="s">
        <v>534</v>
      </c>
      <c r="D42" s="2" t="s">
        <v>535</v>
      </c>
      <c r="E42" s="2" t="s">
        <v>536</v>
      </c>
      <c r="F42" s="2"/>
      <c r="G42" s="2" t="s">
        <v>537</v>
      </c>
      <c r="H42" s="2" t="s">
        <v>92</v>
      </c>
      <c r="I42" s="2" t="s">
        <v>538</v>
      </c>
      <c r="J42" s="2">
        <v>2006</v>
      </c>
      <c r="K42" s="2">
        <v>1</v>
      </c>
      <c r="L42" s="2" t="s">
        <v>462</v>
      </c>
      <c r="M42" s="2" t="s">
        <v>56</v>
      </c>
      <c r="N42" s="2" t="s">
        <v>463</v>
      </c>
      <c r="O42" s="2" t="s">
        <v>56</v>
      </c>
      <c r="P42" s="2" t="s">
        <v>132</v>
      </c>
      <c r="Q42" s="2"/>
      <c r="R42" s="2" t="s">
        <v>539</v>
      </c>
      <c r="S42" s="2" t="s">
        <v>56</v>
      </c>
      <c r="T42" s="2"/>
      <c r="U42" s="9"/>
      <c r="Z42" s="126"/>
      <c r="AA42" s="128"/>
      <c r="AB42" s="133"/>
      <c r="AC42" s="128"/>
      <c r="AD42" s="127" t="s">
        <v>404</v>
      </c>
    </row>
    <row r="43" spans="1:30" ht="45" hidden="1" customHeight="1" x14ac:dyDescent="0.3">
      <c r="A43" s="2">
        <f t="shared" si="0"/>
        <v>42</v>
      </c>
      <c r="B43" s="2" t="s">
        <v>71</v>
      </c>
      <c r="C43" s="2" t="s">
        <v>531</v>
      </c>
      <c r="D43" s="2" t="s">
        <v>472</v>
      </c>
      <c r="E43" s="2" t="s">
        <v>532</v>
      </c>
      <c r="F43" s="2"/>
      <c r="G43" s="2"/>
      <c r="H43" s="2" t="s">
        <v>349</v>
      </c>
      <c r="I43" s="2" t="s">
        <v>533</v>
      </c>
      <c r="J43" s="2">
        <v>2006</v>
      </c>
      <c r="K43" s="2">
        <v>1</v>
      </c>
      <c r="L43" s="2" t="s">
        <v>462</v>
      </c>
      <c r="M43" s="2" t="s">
        <v>56</v>
      </c>
      <c r="N43" s="2" t="s">
        <v>463</v>
      </c>
      <c r="O43" s="2" t="s">
        <v>56</v>
      </c>
      <c r="P43" s="2" t="s">
        <v>132</v>
      </c>
      <c r="Q43" s="2"/>
      <c r="R43" s="2" t="s">
        <v>203</v>
      </c>
      <c r="S43" s="2" t="s">
        <v>56</v>
      </c>
      <c r="T43" s="2"/>
      <c r="U43" s="9"/>
      <c r="Z43" s="126"/>
      <c r="AA43" s="128"/>
      <c r="AB43" s="133"/>
      <c r="AC43" s="128"/>
      <c r="AD43" s="127" t="s">
        <v>410</v>
      </c>
    </row>
    <row r="44" spans="1:30" ht="45" hidden="1" customHeight="1" x14ac:dyDescent="0.3">
      <c r="A44" s="2">
        <f t="shared" si="0"/>
        <v>43</v>
      </c>
      <c r="B44" s="2" t="s">
        <v>111</v>
      </c>
      <c r="C44" s="2" t="s">
        <v>686</v>
      </c>
      <c r="D44" s="2" t="s">
        <v>687</v>
      </c>
      <c r="E44" s="2" t="s">
        <v>688</v>
      </c>
      <c r="F44" s="2" t="s">
        <v>689</v>
      </c>
      <c r="G44" s="2" t="s">
        <v>690</v>
      </c>
      <c r="H44" s="2" t="s">
        <v>53</v>
      </c>
      <c r="I44" s="2" t="s">
        <v>691</v>
      </c>
      <c r="J44" s="2">
        <v>2008</v>
      </c>
      <c r="K44" s="2">
        <v>5</v>
      </c>
      <c r="L44" s="2" t="s">
        <v>692</v>
      </c>
      <c r="M44" s="2" t="s">
        <v>27</v>
      </c>
      <c r="N44" s="2" t="s">
        <v>693</v>
      </c>
      <c r="O44" s="2" t="s">
        <v>694</v>
      </c>
      <c r="P44" s="2" t="s">
        <v>695</v>
      </c>
      <c r="Q44" s="2" t="s">
        <v>696</v>
      </c>
      <c r="R44" s="2"/>
      <c r="S44" s="2" t="s">
        <v>27</v>
      </c>
      <c r="T44" s="2"/>
      <c r="U44" s="9"/>
      <c r="Z44" s="126"/>
      <c r="AA44" s="128"/>
      <c r="AB44" s="133"/>
      <c r="AC44" s="128"/>
      <c r="AD44" s="127" t="s">
        <v>416</v>
      </c>
    </row>
    <row r="45" spans="1:30" ht="45" hidden="1" customHeight="1" x14ac:dyDescent="0.3">
      <c r="A45" s="2">
        <f t="shared" si="0"/>
        <v>44</v>
      </c>
      <c r="B45" s="2" t="s">
        <v>74</v>
      </c>
      <c r="C45" s="2" t="s">
        <v>526</v>
      </c>
      <c r="D45" s="2" t="s">
        <v>744</v>
      </c>
      <c r="E45" s="2" t="s">
        <v>745</v>
      </c>
      <c r="F45" s="2" t="s">
        <v>745</v>
      </c>
      <c r="G45" s="2" t="s">
        <v>746</v>
      </c>
      <c r="H45" s="2" t="s">
        <v>257</v>
      </c>
      <c r="I45" s="2" t="s">
        <v>747</v>
      </c>
      <c r="J45" s="2">
        <v>2008</v>
      </c>
      <c r="K45" s="2">
        <v>11</v>
      </c>
      <c r="L45" s="2" t="s">
        <v>748</v>
      </c>
      <c r="M45" s="2" t="s">
        <v>56</v>
      </c>
      <c r="N45" s="2" t="s">
        <v>749</v>
      </c>
      <c r="O45" s="2" t="s">
        <v>750</v>
      </c>
      <c r="P45" s="2" t="s">
        <v>751</v>
      </c>
      <c r="Q45" s="2" t="s">
        <v>752</v>
      </c>
      <c r="R45" s="2" t="s">
        <v>753</v>
      </c>
      <c r="S45" s="2" t="s">
        <v>56</v>
      </c>
      <c r="T45" s="2"/>
      <c r="U45" s="9"/>
      <c r="Z45" s="126"/>
      <c r="AA45" s="128"/>
      <c r="AB45" s="133"/>
      <c r="AC45" s="128"/>
      <c r="AD45" s="127" t="s">
        <v>421</v>
      </c>
    </row>
    <row r="46" spans="1:30" ht="45" hidden="1" customHeight="1" x14ac:dyDescent="0.3">
      <c r="A46" s="2">
        <f t="shared" si="0"/>
        <v>45</v>
      </c>
      <c r="B46" s="2" t="s">
        <v>281</v>
      </c>
      <c r="C46" s="2" t="s">
        <v>186</v>
      </c>
      <c r="D46" s="2" t="s">
        <v>723</v>
      </c>
      <c r="E46" s="2" t="s">
        <v>724</v>
      </c>
      <c r="F46" s="2"/>
      <c r="G46" s="2" t="s">
        <v>725</v>
      </c>
      <c r="H46" s="2" t="s">
        <v>53</v>
      </c>
      <c r="I46" s="2" t="s">
        <v>511</v>
      </c>
      <c r="J46" s="2">
        <v>2008</v>
      </c>
      <c r="K46" s="2">
        <v>1</v>
      </c>
      <c r="L46" s="2" t="s">
        <v>726</v>
      </c>
      <c r="M46" s="2" t="s">
        <v>727</v>
      </c>
      <c r="N46" s="2"/>
      <c r="O46" s="2" t="s">
        <v>728</v>
      </c>
      <c r="P46" s="2" t="s">
        <v>729</v>
      </c>
      <c r="Q46" s="2" t="s">
        <v>516</v>
      </c>
      <c r="R46" s="2"/>
      <c r="S46" s="2" t="s">
        <v>152</v>
      </c>
      <c r="T46" s="2"/>
      <c r="U46" s="9"/>
      <c r="Z46" s="126"/>
      <c r="AA46" s="128"/>
      <c r="AB46" s="133"/>
      <c r="AC46" s="128"/>
      <c r="AD46" s="127" t="s">
        <v>426</v>
      </c>
    </row>
    <row r="47" spans="1:30" ht="45" hidden="1" customHeight="1" x14ac:dyDescent="0.3">
      <c r="A47" s="2">
        <f t="shared" si="0"/>
        <v>46</v>
      </c>
      <c r="B47" s="2" t="s">
        <v>74</v>
      </c>
      <c r="C47" s="2" t="s">
        <v>713</v>
      </c>
      <c r="D47" s="2" t="s">
        <v>798</v>
      </c>
      <c r="E47" s="2" t="s">
        <v>799</v>
      </c>
      <c r="F47" s="2" t="s">
        <v>799</v>
      </c>
      <c r="G47" s="2" t="s">
        <v>800</v>
      </c>
      <c r="H47" s="2" t="s">
        <v>53</v>
      </c>
      <c r="I47" s="2" t="s">
        <v>801</v>
      </c>
      <c r="J47" s="2">
        <v>2009</v>
      </c>
      <c r="K47" s="2">
        <v>3</v>
      </c>
      <c r="L47" s="2" t="s">
        <v>802</v>
      </c>
      <c r="M47" s="2" t="s">
        <v>56</v>
      </c>
      <c r="N47" s="2" t="s">
        <v>803</v>
      </c>
      <c r="O47" s="2" t="s">
        <v>804</v>
      </c>
      <c r="P47" s="2" t="s">
        <v>805</v>
      </c>
      <c r="Q47" s="2" t="s">
        <v>806</v>
      </c>
      <c r="R47" s="2"/>
      <c r="S47" s="2" t="s">
        <v>56</v>
      </c>
      <c r="T47" s="2"/>
      <c r="U47" s="9"/>
      <c r="Z47" s="126"/>
      <c r="AA47" s="128"/>
      <c r="AB47" s="133"/>
      <c r="AC47" s="128"/>
      <c r="AD47" s="127" t="s">
        <v>434</v>
      </c>
    </row>
    <row r="48" spans="1:30" ht="45" hidden="1" customHeight="1" x14ac:dyDescent="0.3">
      <c r="A48" s="2">
        <f t="shared" si="0"/>
        <v>47</v>
      </c>
      <c r="B48" s="2" t="s">
        <v>74</v>
      </c>
      <c r="C48" s="2" t="s">
        <v>1784</v>
      </c>
      <c r="D48" s="2" t="s">
        <v>2113</v>
      </c>
      <c r="E48" s="2" t="s">
        <v>2385</v>
      </c>
      <c r="F48" s="2"/>
      <c r="G48" s="2"/>
      <c r="H48" s="2" t="s">
        <v>349</v>
      </c>
      <c r="I48" s="2" t="s">
        <v>2386</v>
      </c>
      <c r="J48" s="2">
        <v>2016</v>
      </c>
      <c r="K48" s="2">
        <v>1</v>
      </c>
      <c r="L48" s="2" t="s">
        <v>2387</v>
      </c>
      <c r="M48" s="2" t="s">
        <v>56</v>
      </c>
      <c r="N48" s="2"/>
      <c r="O48" s="2" t="s">
        <v>56</v>
      </c>
      <c r="P48" s="2" t="s">
        <v>2388</v>
      </c>
      <c r="Q48" s="2"/>
      <c r="R48" s="2"/>
      <c r="S48" s="2" t="s">
        <v>56</v>
      </c>
      <c r="T48" s="2"/>
      <c r="U48" s="9"/>
      <c r="Z48" s="126"/>
      <c r="AA48" s="128"/>
      <c r="AB48" s="133"/>
      <c r="AC48" s="128"/>
      <c r="AD48" s="127" t="s">
        <v>440</v>
      </c>
    </row>
    <row r="49" spans="1:30" ht="45" hidden="1" customHeight="1" x14ac:dyDescent="0.3">
      <c r="A49" s="2">
        <f t="shared" si="0"/>
        <v>48</v>
      </c>
      <c r="B49" s="2" t="s">
        <v>71</v>
      </c>
      <c r="C49" s="2" t="s">
        <v>1784</v>
      </c>
      <c r="D49" s="2" t="s">
        <v>2704</v>
      </c>
      <c r="E49" s="2" t="s">
        <v>2705</v>
      </c>
      <c r="F49" s="2"/>
      <c r="G49" s="2"/>
      <c r="H49" s="2" t="s">
        <v>92</v>
      </c>
      <c r="I49" s="2" t="s">
        <v>2706</v>
      </c>
      <c r="J49" s="2">
        <v>2017</v>
      </c>
      <c r="K49" s="2">
        <v>1</v>
      </c>
      <c r="L49" s="2" t="s">
        <v>2707</v>
      </c>
      <c r="M49" s="2" t="s">
        <v>56</v>
      </c>
      <c r="N49" s="2"/>
      <c r="O49" s="2" t="s">
        <v>56</v>
      </c>
      <c r="P49" s="2" t="s">
        <v>34</v>
      </c>
      <c r="Q49" s="2"/>
      <c r="R49" s="2"/>
      <c r="S49" s="2" t="s">
        <v>56</v>
      </c>
      <c r="T49" s="2"/>
      <c r="U49" s="9"/>
      <c r="Z49" s="126"/>
      <c r="AA49" s="128"/>
      <c r="AB49" s="133"/>
      <c r="AC49" s="128"/>
      <c r="AD49" s="127" t="s">
        <v>450</v>
      </c>
    </row>
    <row r="50" spans="1:30" ht="45" customHeight="1" x14ac:dyDescent="0.3">
      <c r="A50" s="2">
        <f t="shared" si="0"/>
        <v>49</v>
      </c>
      <c r="B50" s="2" t="s">
        <v>87</v>
      </c>
      <c r="C50" s="2" t="s">
        <v>807</v>
      </c>
      <c r="D50" s="2" t="s">
        <v>808</v>
      </c>
      <c r="E50" s="2" t="s">
        <v>809</v>
      </c>
      <c r="F50" s="2" t="s">
        <v>810</v>
      </c>
      <c r="G50" s="2" t="s">
        <v>811</v>
      </c>
      <c r="H50" s="2" t="s">
        <v>53</v>
      </c>
      <c r="I50" s="2" t="s">
        <v>812</v>
      </c>
      <c r="J50" s="2">
        <v>2009</v>
      </c>
      <c r="K50" s="2"/>
      <c r="L50" s="2" t="s">
        <v>813</v>
      </c>
      <c r="M50" s="2" t="s">
        <v>616</v>
      </c>
      <c r="N50" s="2"/>
      <c r="O50" s="2" t="s">
        <v>616</v>
      </c>
      <c r="P50" s="2"/>
      <c r="Q50" s="2"/>
      <c r="R50" s="2"/>
      <c r="S50" s="2" t="s">
        <v>616</v>
      </c>
      <c r="T50" s="2"/>
      <c r="U50" s="9"/>
      <c r="Z50" s="126"/>
      <c r="AA50" s="128"/>
      <c r="AB50" s="133"/>
      <c r="AC50" s="128"/>
      <c r="AD50" s="127" t="s">
        <v>456</v>
      </c>
    </row>
    <row r="51" spans="1:30" ht="45" hidden="1" customHeight="1" x14ac:dyDescent="0.3">
      <c r="A51" s="2">
        <f t="shared" si="0"/>
        <v>50</v>
      </c>
      <c r="B51" s="2" t="s">
        <v>125</v>
      </c>
      <c r="C51" s="2" t="s">
        <v>237</v>
      </c>
      <c r="D51" s="2" t="s">
        <v>764</v>
      </c>
      <c r="E51" s="2" t="s">
        <v>765</v>
      </c>
      <c r="F51" s="2"/>
      <c r="G51" s="2"/>
      <c r="H51" s="2" t="s">
        <v>53</v>
      </c>
      <c r="I51" s="2" t="s">
        <v>766</v>
      </c>
      <c r="J51" s="2">
        <v>2009</v>
      </c>
      <c r="K51" s="2">
        <v>4</v>
      </c>
      <c r="L51" s="2" t="s">
        <v>767</v>
      </c>
      <c r="M51" s="2" t="s">
        <v>768</v>
      </c>
      <c r="N51" s="2"/>
      <c r="O51" s="2"/>
      <c r="P51" s="2" t="s">
        <v>769</v>
      </c>
      <c r="Q51" s="2" t="s">
        <v>516</v>
      </c>
      <c r="R51" s="2"/>
      <c r="S51" s="2" t="s">
        <v>65</v>
      </c>
      <c r="T51" s="2" t="s">
        <v>770</v>
      </c>
      <c r="U51" s="9"/>
      <c r="Z51" s="126"/>
      <c r="AA51" s="128"/>
      <c r="AB51" s="133"/>
      <c r="AC51" s="128"/>
      <c r="AD51" s="127" t="s">
        <v>464</v>
      </c>
    </row>
    <row r="52" spans="1:30" ht="45" hidden="1" customHeight="1" x14ac:dyDescent="0.3">
      <c r="A52" s="2">
        <f t="shared" si="0"/>
        <v>51</v>
      </c>
      <c r="B52" s="2" t="s">
        <v>281</v>
      </c>
      <c r="C52" s="2" t="s">
        <v>251</v>
      </c>
      <c r="D52" s="2" t="s">
        <v>789</v>
      </c>
      <c r="E52" s="2" t="s">
        <v>790</v>
      </c>
      <c r="F52" s="2" t="s">
        <v>791</v>
      </c>
      <c r="G52" s="2" t="s">
        <v>792</v>
      </c>
      <c r="H52" s="2" t="s">
        <v>53</v>
      </c>
      <c r="I52" s="26" t="s">
        <v>793</v>
      </c>
      <c r="J52" s="2">
        <v>2009</v>
      </c>
      <c r="K52" s="2">
        <v>2</v>
      </c>
      <c r="L52" s="2" t="s">
        <v>794</v>
      </c>
      <c r="M52" s="2" t="s">
        <v>795</v>
      </c>
      <c r="N52" s="2" t="s">
        <v>446</v>
      </c>
      <c r="O52" s="2" t="s">
        <v>796</v>
      </c>
      <c r="P52" s="2" t="s">
        <v>797</v>
      </c>
      <c r="Q52" s="2" t="s">
        <v>448</v>
      </c>
      <c r="R52" s="2"/>
      <c r="S52" s="2" t="s">
        <v>449</v>
      </c>
      <c r="T52" s="2"/>
      <c r="U52" s="9"/>
      <c r="Z52" s="126"/>
      <c r="AA52" s="128"/>
      <c r="AB52" s="133"/>
      <c r="AC52" s="128"/>
      <c r="AD52" s="127" t="s">
        <v>470</v>
      </c>
    </row>
    <row r="53" spans="1:30" ht="45" hidden="1" customHeight="1" x14ac:dyDescent="0.3">
      <c r="A53" s="2">
        <f t="shared" si="0"/>
        <v>52</v>
      </c>
      <c r="B53" s="2" t="s">
        <v>74</v>
      </c>
      <c r="C53" s="2" t="s">
        <v>927</v>
      </c>
      <c r="D53" s="2" t="s">
        <v>928</v>
      </c>
      <c r="E53" s="2" t="s">
        <v>929</v>
      </c>
      <c r="F53" s="2"/>
      <c r="G53" s="2" t="s">
        <v>930</v>
      </c>
      <c r="H53" s="2" t="s">
        <v>53</v>
      </c>
      <c r="I53" s="2" t="s">
        <v>931</v>
      </c>
      <c r="J53" s="2">
        <v>2010</v>
      </c>
      <c r="K53" s="2">
        <v>4</v>
      </c>
      <c r="L53" s="2"/>
      <c r="M53" s="2" t="s">
        <v>881</v>
      </c>
      <c r="N53" s="2"/>
      <c r="O53" s="2" t="s">
        <v>932</v>
      </c>
      <c r="P53" s="2" t="s">
        <v>933</v>
      </c>
      <c r="Q53" s="2" t="s">
        <v>934</v>
      </c>
      <c r="R53" s="2" t="s">
        <v>885</v>
      </c>
      <c r="S53" s="2" t="s">
        <v>873</v>
      </c>
      <c r="T53" s="2"/>
      <c r="U53" s="9"/>
      <c r="Z53" s="126"/>
      <c r="AA53" s="128"/>
      <c r="AB53" s="133"/>
      <c r="AC53" s="128"/>
      <c r="AD53" s="127" t="s">
        <v>476</v>
      </c>
    </row>
    <row r="54" spans="1:30" ht="45" hidden="1" customHeight="1" x14ac:dyDescent="0.3">
      <c r="A54" s="2">
        <f t="shared" si="0"/>
        <v>53</v>
      </c>
      <c r="B54" s="2" t="s">
        <v>188</v>
      </c>
      <c r="C54" s="2" t="s">
        <v>134</v>
      </c>
      <c r="D54" s="2" t="s">
        <v>857</v>
      </c>
      <c r="E54" s="2" t="s">
        <v>858</v>
      </c>
      <c r="F54" s="2" t="s">
        <v>859</v>
      </c>
      <c r="G54" s="2" t="s">
        <v>860</v>
      </c>
      <c r="H54" s="2" t="s">
        <v>257</v>
      </c>
      <c r="I54" s="2" t="s">
        <v>861</v>
      </c>
      <c r="J54" s="2">
        <v>2010</v>
      </c>
      <c r="K54" s="2">
        <v>1</v>
      </c>
      <c r="L54" s="2" t="s">
        <v>862</v>
      </c>
      <c r="M54" s="2" t="s">
        <v>56</v>
      </c>
      <c r="N54" s="2" t="s">
        <v>863</v>
      </c>
      <c r="O54" s="2" t="s">
        <v>864</v>
      </c>
      <c r="P54" s="2" t="s">
        <v>748</v>
      </c>
      <c r="Q54" s="2"/>
      <c r="R54" s="2"/>
      <c r="S54" s="2" t="s">
        <v>56</v>
      </c>
      <c r="T54" s="2"/>
      <c r="U54" s="9"/>
      <c r="Z54" s="126"/>
      <c r="AA54" s="128"/>
      <c r="AB54" s="133"/>
      <c r="AC54" s="128"/>
      <c r="AD54" s="127" t="s">
        <v>479</v>
      </c>
    </row>
    <row r="55" spans="1:30" ht="45" hidden="1" customHeight="1" x14ac:dyDescent="0.3">
      <c r="A55" s="2">
        <f t="shared" si="0"/>
        <v>54</v>
      </c>
      <c r="B55" s="2" t="s">
        <v>20</v>
      </c>
      <c r="C55" s="2" t="s">
        <v>814</v>
      </c>
      <c r="D55" s="2" t="s">
        <v>127</v>
      </c>
      <c r="E55" s="2" t="s">
        <v>815</v>
      </c>
      <c r="F55" s="2" t="s">
        <v>816</v>
      </c>
      <c r="G55" s="2" t="s">
        <v>817</v>
      </c>
      <c r="H55" s="2" t="s">
        <v>53</v>
      </c>
      <c r="I55" s="2" t="s">
        <v>818</v>
      </c>
      <c r="J55" s="2">
        <v>2010</v>
      </c>
      <c r="K55" s="2">
        <v>33</v>
      </c>
      <c r="L55" s="2" t="s">
        <v>819</v>
      </c>
      <c r="M55" s="2" t="s">
        <v>27</v>
      </c>
      <c r="N55" s="2" t="s">
        <v>820</v>
      </c>
      <c r="O55" s="2" t="s">
        <v>821</v>
      </c>
      <c r="P55" s="2"/>
      <c r="Q55" s="2"/>
      <c r="R55" s="2"/>
      <c r="S55" s="2" t="s">
        <v>822</v>
      </c>
      <c r="T55" s="2"/>
      <c r="U55" s="9"/>
    </row>
    <row r="56" spans="1:30" ht="45" hidden="1" customHeight="1" x14ac:dyDescent="0.3">
      <c r="A56" s="2">
        <f t="shared" si="0"/>
        <v>55</v>
      </c>
      <c r="B56" s="2" t="s">
        <v>179</v>
      </c>
      <c r="C56" s="2" t="s">
        <v>874</v>
      </c>
      <c r="D56" s="2" t="s">
        <v>875</v>
      </c>
      <c r="E56" s="2" t="s">
        <v>876</v>
      </c>
      <c r="F56" s="2" t="s">
        <v>877</v>
      </c>
      <c r="G56" s="2" t="s">
        <v>878</v>
      </c>
      <c r="H56" s="2" t="s">
        <v>53</v>
      </c>
      <c r="I56" s="2" t="s">
        <v>879</v>
      </c>
      <c r="J56" s="2">
        <v>2010</v>
      </c>
      <c r="K56" s="2">
        <v>4</v>
      </c>
      <c r="L56" s="2" t="s">
        <v>880</v>
      </c>
      <c r="M56" s="2" t="s">
        <v>881</v>
      </c>
      <c r="N56" s="2"/>
      <c r="O56" s="2" t="s">
        <v>882</v>
      </c>
      <c r="P56" s="2" t="s">
        <v>883</v>
      </c>
      <c r="Q56" s="2" t="s">
        <v>884</v>
      </c>
      <c r="R56" s="2" t="s">
        <v>885</v>
      </c>
      <c r="S56" s="2" t="s">
        <v>873</v>
      </c>
      <c r="T56" s="2"/>
      <c r="U56" s="9"/>
    </row>
    <row r="57" spans="1:30" ht="45" hidden="1" customHeight="1" x14ac:dyDescent="0.3">
      <c r="A57" s="2">
        <f t="shared" si="0"/>
        <v>56</v>
      </c>
      <c r="B57" s="2" t="s">
        <v>281</v>
      </c>
      <c r="C57" s="2" t="s">
        <v>290</v>
      </c>
      <c r="D57" s="2" t="s">
        <v>916</v>
      </c>
      <c r="E57" s="2" t="s">
        <v>917</v>
      </c>
      <c r="F57" s="5" t="s">
        <v>918</v>
      </c>
      <c r="G57" s="2" t="s">
        <v>919</v>
      </c>
      <c r="H57" s="2" t="s">
        <v>53</v>
      </c>
      <c r="I57" s="2" t="s">
        <v>511</v>
      </c>
      <c r="J57" s="2">
        <v>2010</v>
      </c>
      <c r="K57" s="2">
        <v>2</v>
      </c>
      <c r="L57" s="2" t="s">
        <v>920</v>
      </c>
      <c r="M57" s="2" t="s">
        <v>156</v>
      </c>
      <c r="N57" s="26" t="s">
        <v>157</v>
      </c>
      <c r="O57" s="2" t="s">
        <v>921</v>
      </c>
      <c r="P57" s="2" t="s">
        <v>922</v>
      </c>
      <c r="Q57" s="2" t="s">
        <v>123</v>
      </c>
      <c r="R57" s="2"/>
      <c r="S57" s="2" t="s">
        <v>152</v>
      </c>
      <c r="T57" s="2"/>
      <c r="U57" s="9"/>
    </row>
    <row r="58" spans="1:30" ht="58.95" customHeight="1" x14ac:dyDescent="0.3">
      <c r="A58" s="2">
        <f t="shared" si="0"/>
        <v>57</v>
      </c>
      <c r="B58" s="2" t="s">
        <v>74</v>
      </c>
      <c r="C58" s="2" t="s">
        <v>636</v>
      </c>
      <c r="D58" s="2" t="s">
        <v>637</v>
      </c>
      <c r="E58" s="2" t="s">
        <v>638</v>
      </c>
      <c r="F58" s="2"/>
      <c r="G58" s="2"/>
      <c r="H58" s="2" t="s">
        <v>92</v>
      </c>
      <c r="I58" s="2" t="s">
        <v>639</v>
      </c>
      <c r="J58" s="2">
        <v>2007</v>
      </c>
      <c r="K58" s="2">
        <v>1</v>
      </c>
      <c r="L58" s="2" t="s">
        <v>640</v>
      </c>
      <c r="M58" s="2" t="s">
        <v>56</v>
      </c>
      <c r="N58" s="2" t="s">
        <v>641</v>
      </c>
      <c r="O58" s="2" t="s">
        <v>56</v>
      </c>
      <c r="P58" s="2" t="s">
        <v>642</v>
      </c>
      <c r="Q58" s="2"/>
      <c r="R58" s="2" t="s">
        <v>643</v>
      </c>
      <c r="S58" s="2" t="s">
        <v>56</v>
      </c>
      <c r="T58" s="2"/>
      <c r="U58" s="9"/>
    </row>
    <row r="59" spans="1:30" ht="45" hidden="1" customHeight="1" x14ac:dyDescent="0.3">
      <c r="A59" s="2">
        <f t="shared" si="0"/>
        <v>58</v>
      </c>
      <c r="B59" s="2" t="s">
        <v>87</v>
      </c>
      <c r="C59" s="2" t="s">
        <v>3063</v>
      </c>
      <c r="D59" s="2" t="s">
        <v>1801</v>
      </c>
      <c r="E59" s="2" t="s">
        <v>3064</v>
      </c>
      <c r="F59" s="2"/>
      <c r="G59" s="2"/>
      <c r="H59" s="2" t="s">
        <v>349</v>
      </c>
      <c r="I59" s="2" t="s">
        <v>3065</v>
      </c>
      <c r="J59" s="2">
        <v>2018</v>
      </c>
      <c r="K59" s="2">
        <v>1</v>
      </c>
      <c r="L59" s="2" t="s">
        <v>55</v>
      </c>
      <c r="M59" s="2" t="s">
        <v>56</v>
      </c>
      <c r="N59" s="2" t="s">
        <v>57</v>
      </c>
      <c r="O59" s="2"/>
      <c r="P59" s="2" t="s">
        <v>3066</v>
      </c>
      <c r="Q59" s="2"/>
      <c r="R59" s="2" t="s">
        <v>643</v>
      </c>
      <c r="S59" s="2" t="s">
        <v>56</v>
      </c>
      <c r="T59" s="2"/>
      <c r="U59" s="9"/>
    </row>
    <row r="60" spans="1:30" ht="45" hidden="1" customHeight="1" x14ac:dyDescent="0.3">
      <c r="A60" s="2">
        <f t="shared" si="0"/>
        <v>59</v>
      </c>
      <c r="B60" s="2" t="s">
        <v>281</v>
      </c>
      <c r="C60" s="2" t="s">
        <v>290</v>
      </c>
      <c r="D60" s="2" t="s">
        <v>835</v>
      </c>
      <c r="E60" s="2" t="s">
        <v>836</v>
      </c>
      <c r="F60" s="2" t="s">
        <v>837</v>
      </c>
      <c r="G60" s="2" t="s">
        <v>838</v>
      </c>
      <c r="H60" s="2" t="s">
        <v>53</v>
      </c>
      <c r="I60" s="2" t="s">
        <v>839</v>
      </c>
      <c r="J60" s="2">
        <v>2010</v>
      </c>
      <c r="K60" s="2"/>
      <c r="L60" s="2" t="s">
        <v>840</v>
      </c>
      <c r="M60" s="2" t="s">
        <v>156</v>
      </c>
      <c r="N60" s="2"/>
      <c r="O60" s="2" t="s">
        <v>841</v>
      </c>
      <c r="P60" s="2" t="s">
        <v>842</v>
      </c>
      <c r="Q60" s="2"/>
      <c r="R60" s="2"/>
      <c r="S60" s="2" t="s">
        <v>152</v>
      </c>
      <c r="T60" s="2"/>
      <c r="U60" s="9"/>
    </row>
    <row r="61" spans="1:30" ht="45" hidden="1" customHeight="1" x14ac:dyDescent="0.3">
      <c r="A61" s="2">
        <f t="shared" si="0"/>
        <v>60</v>
      </c>
      <c r="B61" s="2" t="s">
        <v>188</v>
      </c>
      <c r="C61" s="2" t="s">
        <v>197</v>
      </c>
      <c r="D61" s="2" t="s">
        <v>823</v>
      </c>
      <c r="E61" s="2" t="s">
        <v>824</v>
      </c>
      <c r="F61" s="2" t="s">
        <v>824</v>
      </c>
      <c r="G61" s="2" t="s">
        <v>825</v>
      </c>
      <c r="H61" s="2" t="s">
        <v>53</v>
      </c>
      <c r="I61" s="2" t="s">
        <v>826</v>
      </c>
      <c r="J61" s="2">
        <v>2010</v>
      </c>
      <c r="K61" s="2">
        <v>10</v>
      </c>
      <c r="L61" s="2" t="s">
        <v>827</v>
      </c>
      <c r="M61" s="2" t="s">
        <v>56</v>
      </c>
      <c r="N61" s="2" t="s">
        <v>828</v>
      </c>
      <c r="O61" s="2" t="s">
        <v>829</v>
      </c>
      <c r="P61" s="2" t="s">
        <v>830</v>
      </c>
      <c r="Q61" s="2"/>
      <c r="R61" s="2"/>
      <c r="S61" s="2" t="s">
        <v>56</v>
      </c>
      <c r="T61" s="2"/>
      <c r="U61" s="9"/>
    </row>
    <row r="62" spans="1:30" ht="45" hidden="1" customHeight="1" x14ac:dyDescent="0.3">
      <c r="A62" s="2">
        <f t="shared" si="0"/>
        <v>61</v>
      </c>
      <c r="B62" s="2" t="s">
        <v>261</v>
      </c>
      <c r="C62" s="2" t="s">
        <v>1439</v>
      </c>
      <c r="D62" s="2" t="s">
        <v>1465</v>
      </c>
      <c r="E62" s="2" t="s">
        <v>1466</v>
      </c>
      <c r="F62" s="2"/>
      <c r="G62" s="2"/>
      <c r="H62" s="2" t="s">
        <v>349</v>
      </c>
      <c r="I62" s="2" t="s">
        <v>1467</v>
      </c>
      <c r="J62" s="2">
        <v>2015</v>
      </c>
      <c r="K62" s="2">
        <v>1</v>
      </c>
      <c r="L62" s="2" t="s">
        <v>1468</v>
      </c>
      <c r="M62" s="2" t="s">
        <v>56</v>
      </c>
      <c r="N62" s="2" t="s">
        <v>1469</v>
      </c>
      <c r="O62" s="2" t="s">
        <v>56</v>
      </c>
      <c r="P62" s="2" t="s">
        <v>1470</v>
      </c>
      <c r="Q62" s="2"/>
      <c r="R62" s="2"/>
      <c r="S62" s="2" t="s">
        <v>56</v>
      </c>
      <c r="T62" s="2"/>
      <c r="U62" s="9"/>
    </row>
    <row r="63" spans="1:30" ht="45" hidden="1" customHeight="1" x14ac:dyDescent="0.3">
      <c r="A63" s="2">
        <f t="shared" si="0"/>
        <v>62</v>
      </c>
      <c r="B63" s="2" t="s">
        <v>111</v>
      </c>
      <c r="C63" s="2" t="s">
        <v>942</v>
      </c>
      <c r="D63" s="2" t="s">
        <v>943</v>
      </c>
      <c r="E63" s="2" t="s">
        <v>944</v>
      </c>
      <c r="F63" s="2" t="s">
        <v>945</v>
      </c>
      <c r="G63" s="2" t="s">
        <v>944</v>
      </c>
      <c r="H63" s="2" t="s">
        <v>53</v>
      </c>
      <c r="I63" s="2" t="s">
        <v>946</v>
      </c>
      <c r="J63" s="2">
        <v>2011</v>
      </c>
      <c r="K63" s="2">
        <v>11</v>
      </c>
      <c r="L63" s="2" t="s">
        <v>947</v>
      </c>
      <c r="M63" s="2" t="s">
        <v>27</v>
      </c>
      <c r="N63" s="2" t="s">
        <v>948</v>
      </c>
      <c r="O63" s="2" t="s">
        <v>949</v>
      </c>
      <c r="P63" s="2"/>
      <c r="Q63" s="2" t="s">
        <v>950</v>
      </c>
      <c r="R63" s="2"/>
      <c r="S63" s="2" t="s">
        <v>822</v>
      </c>
      <c r="T63" s="2"/>
      <c r="U63" s="9"/>
    </row>
    <row r="64" spans="1:30" ht="45" hidden="1" customHeight="1" x14ac:dyDescent="0.3">
      <c r="A64" s="2">
        <f t="shared" si="0"/>
        <v>63</v>
      </c>
      <c r="B64" s="2" t="s">
        <v>71</v>
      </c>
      <c r="C64" s="2" t="s">
        <v>974</v>
      </c>
      <c r="D64" s="2" t="s">
        <v>975</v>
      </c>
      <c r="E64" s="2" t="s">
        <v>976</v>
      </c>
      <c r="F64" s="2" t="s">
        <v>977</v>
      </c>
      <c r="G64" s="2" t="s">
        <v>978</v>
      </c>
      <c r="H64" s="2" t="s">
        <v>53</v>
      </c>
      <c r="I64" s="2" t="s">
        <v>979</v>
      </c>
      <c r="J64" s="2">
        <v>2011</v>
      </c>
      <c r="K64" s="2">
        <v>6</v>
      </c>
      <c r="L64" s="2" t="s">
        <v>980</v>
      </c>
      <c r="M64" s="2" t="s">
        <v>727</v>
      </c>
      <c r="N64" s="26" t="s">
        <v>981</v>
      </c>
      <c r="O64" s="2" t="s">
        <v>982</v>
      </c>
      <c r="P64" s="2" t="s">
        <v>983</v>
      </c>
      <c r="Q64" s="2" t="s">
        <v>123</v>
      </c>
      <c r="R64" s="2" t="s">
        <v>984</v>
      </c>
      <c r="S64" s="2" t="s">
        <v>985</v>
      </c>
      <c r="T64" s="2" t="s">
        <v>986</v>
      </c>
      <c r="U64" s="9"/>
    </row>
    <row r="65" spans="1:21" ht="45" hidden="1" customHeight="1" x14ac:dyDescent="0.3">
      <c r="A65" s="2">
        <f t="shared" si="0"/>
        <v>64</v>
      </c>
      <c r="B65" s="2" t="s">
        <v>111</v>
      </c>
      <c r="C65" s="2" t="s">
        <v>251</v>
      </c>
      <c r="D65" s="2" t="s">
        <v>441</v>
      </c>
      <c r="E65" s="2" t="s">
        <v>970</v>
      </c>
      <c r="F65" s="2" t="s">
        <v>970</v>
      </c>
      <c r="G65" s="2" t="s">
        <v>971</v>
      </c>
      <c r="H65" s="2" t="s">
        <v>53</v>
      </c>
      <c r="I65" s="2" t="s">
        <v>972</v>
      </c>
      <c r="J65" s="2">
        <v>2011</v>
      </c>
      <c r="K65" s="2">
        <v>3</v>
      </c>
      <c r="L65" s="2"/>
      <c r="M65" s="2"/>
      <c r="N65" s="2" t="s">
        <v>446</v>
      </c>
      <c r="O65" s="2" t="s">
        <v>973</v>
      </c>
      <c r="P65" s="2"/>
      <c r="Q65" s="2" t="s">
        <v>448</v>
      </c>
      <c r="R65" s="2"/>
      <c r="S65" s="2" t="s">
        <v>449</v>
      </c>
      <c r="T65" s="2"/>
      <c r="U65" s="9"/>
    </row>
    <row r="66" spans="1:21" ht="45" hidden="1" customHeight="1" x14ac:dyDescent="0.3">
      <c r="A66" s="2">
        <f t="shared" ref="A66:A129" si="1">ROW(A65)</f>
        <v>65</v>
      </c>
      <c r="B66" s="2" t="s">
        <v>229</v>
      </c>
      <c r="C66" s="2" t="s">
        <v>1011</v>
      </c>
      <c r="D66" s="2" t="s">
        <v>1012</v>
      </c>
      <c r="E66" s="2" t="s">
        <v>1013</v>
      </c>
      <c r="F66" s="2" t="s">
        <v>1014</v>
      </c>
      <c r="G66" s="2" t="s">
        <v>1013</v>
      </c>
      <c r="H66" s="2" t="s">
        <v>257</v>
      </c>
      <c r="I66" s="2" t="s">
        <v>1015</v>
      </c>
      <c r="J66" s="2">
        <v>2012</v>
      </c>
      <c r="K66" s="2">
        <v>6</v>
      </c>
      <c r="L66" s="2" t="s">
        <v>1016</v>
      </c>
      <c r="M66" s="2" t="s">
        <v>56</v>
      </c>
      <c r="N66" s="2" t="s">
        <v>1017</v>
      </c>
      <c r="O66" s="2" t="s">
        <v>56</v>
      </c>
      <c r="P66" s="2" t="s">
        <v>34</v>
      </c>
      <c r="Q66" s="2" t="s">
        <v>1018</v>
      </c>
      <c r="R66" s="2"/>
      <c r="S66" s="2" t="s">
        <v>56</v>
      </c>
      <c r="T66" s="2"/>
      <c r="U66" s="9"/>
    </row>
    <row r="67" spans="1:21" ht="45" hidden="1" customHeight="1" x14ac:dyDescent="0.3">
      <c r="A67" s="2">
        <f t="shared" si="1"/>
        <v>66</v>
      </c>
      <c r="B67" s="2" t="s">
        <v>125</v>
      </c>
      <c r="C67" s="2" t="s">
        <v>1108</v>
      </c>
      <c r="D67" s="2" t="s">
        <v>1109</v>
      </c>
      <c r="E67" s="2" t="s">
        <v>1110</v>
      </c>
      <c r="F67" s="2"/>
      <c r="G67" s="2" t="s">
        <v>1111</v>
      </c>
      <c r="H67" s="2" t="s">
        <v>257</v>
      </c>
      <c r="I67" s="2" t="s">
        <v>1112</v>
      </c>
      <c r="J67" s="2">
        <v>2012</v>
      </c>
      <c r="K67" s="2">
        <v>1</v>
      </c>
      <c r="L67" s="2" t="s">
        <v>1113</v>
      </c>
      <c r="M67" s="2" t="s">
        <v>768</v>
      </c>
      <c r="N67" s="2" t="s">
        <v>1114</v>
      </c>
      <c r="O67" s="2" t="s">
        <v>1115</v>
      </c>
      <c r="P67" s="2" t="s">
        <v>1116</v>
      </c>
      <c r="Q67" s="2" t="s">
        <v>123</v>
      </c>
      <c r="R67" s="2"/>
      <c r="S67" s="2" t="s">
        <v>1117</v>
      </c>
      <c r="T67" s="2" t="s">
        <v>1118</v>
      </c>
      <c r="U67" s="9"/>
    </row>
    <row r="68" spans="1:21" ht="55.95" hidden="1" customHeight="1" x14ac:dyDescent="0.3">
      <c r="A68" s="2">
        <f t="shared" si="1"/>
        <v>67</v>
      </c>
      <c r="B68" s="2" t="s">
        <v>261</v>
      </c>
      <c r="C68" s="2" t="s">
        <v>1439</v>
      </c>
      <c r="D68" s="2" t="s">
        <v>2338</v>
      </c>
      <c r="E68" s="2" t="s">
        <v>2339</v>
      </c>
      <c r="F68" s="2"/>
      <c r="G68" s="2"/>
      <c r="H68" s="2" t="s">
        <v>92</v>
      </c>
      <c r="I68" s="2" t="s">
        <v>2340</v>
      </c>
      <c r="J68" s="2">
        <v>2016</v>
      </c>
      <c r="K68" s="2">
        <v>1</v>
      </c>
      <c r="L68" s="2" t="s">
        <v>462</v>
      </c>
      <c r="M68" s="2" t="s">
        <v>56</v>
      </c>
      <c r="N68" s="2" t="s">
        <v>463</v>
      </c>
      <c r="O68" s="2" t="s">
        <v>56</v>
      </c>
      <c r="P68" s="2" t="s">
        <v>2341</v>
      </c>
      <c r="Q68" s="2"/>
      <c r="R68" s="2"/>
      <c r="S68" s="2" t="s">
        <v>56</v>
      </c>
      <c r="T68" s="2"/>
      <c r="U68" s="9"/>
    </row>
    <row r="69" spans="1:21" ht="45" hidden="1" customHeight="1" x14ac:dyDescent="0.3">
      <c r="A69" s="2">
        <f t="shared" si="1"/>
        <v>68</v>
      </c>
      <c r="B69" s="2" t="s">
        <v>261</v>
      </c>
      <c r="C69" s="2" t="s">
        <v>1439</v>
      </c>
      <c r="D69" s="2" t="s">
        <v>2338</v>
      </c>
      <c r="E69" s="2" t="s">
        <v>2342</v>
      </c>
      <c r="F69" s="2"/>
      <c r="G69" s="2"/>
      <c r="H69" s="2" t="s">
        <v>92</v>
      </c>
      <c r="I69" s="2" t="s">
        <v>2343</v>
      </c>
      <c r="J69" s="2">
        <v>2016</v>
      </c>
      <c r="K69" s="2">
        <v>1</v>
      </c>
      <c r="L69" s="2" t="s">
        <v>462</v>
      </c>
      <c r="M69" s="2" t="s">
        <v>56</v>
      </c>
      <c r="N69" s="2" t="s">
        <v>463</v>
      </c>
      <c r="O69" s="2" t="s">
        <v>56</v>
      </c>
      <c r="P69" s="2" t="s">
        <v>2341</v>
      </c>
      <c r="Q69" s="2"/>
      <c r="R69" s="2"/>
      <c r="S69" s="2" t="s">
        <v>56</v>
      </c>
      <c r="T69" s="2"/>
      <c r="U69" s="9"/>
    </row>
    <row r="70" spans="1:21" ht="45" hidden="1" customHeight="1" x14ac:dyDescent="0.3">
      <c r="A70" s="2">
        <f t="shared" si="1"/>
        <v>69</v>
      </c>
      <c r="B70" s="2" t="s">
        <v>261</v>
      </c>
      <c r="C70" s="2" t="s">
        <v>1439</v>
      </c>
      <c r="D70" s="2" t="s">
        <v>2924</v>
      </c>
      <c r="E70" s="2" t="s">
        <v>2925</v>
      </c>
      <c r="F70" s="2"/>
      <c r="G70" s="2"/>
      <c r="H70" s="2" t="s">
        <v>349</v>
      </c>
      <c r="I70" s="2" t="s">
        <v>2926</v>
      </c>
      <c r="J70" s="2">
        <v>2017</v>
      </c>
      <c r="K70" s="2">
        <v>1</v>
      </c>
      <c r="L70" s="2" t="s">
        <v>1919</v>
      </c>
      <c r="M70" s="2" t="s">
        <v>1201</v>
      </c>
      <c r="N70" s="2"/>
      <c r="O70" s="2" t="s">
        <v>56</v>
      </c>
      <c r="P70" s="2" t="s">
        <v>2927</v>
      </c>
      <c r="Q70" s="2"/>
      <c r="R70" s="2"/>
      <c r="S70" s="2" t="s">
        <v>56</v>
      </c>
      <c r="T70" s="2"/>
      <c r="U70" s="9"/>
    </row>
    <row r="71" spans="1:21" ht="45" hidden="1" customHeight="1" x14ac:dyDescent="0.3">
      <c r="A71" s="2">
        <f t="shared" si="1"/>
        <v>70</v>
      </c>
      <c r="B71" s="2" t="s">
        <v>185</v>
      </c>
      <c r="C71" s="2" t="s">
        <v>1086</v>
      </c>
      <c r="D71" s="2" t="s">
        <v>1087</v>
      </c>
      <c r="E71" s="2" t="s">
        <v>1088</v>
      </c>
      <c r="F71" s="2" t="s">
        <v>1089</v>
      </c>
      <c r="G71" s="2"/>
      <c r="H71" s="2" t="s">
        <v>53</v>
      </c>
      <c r="I71" s="4" t="s">
        <v>1090</v>
      </c>
      <c r="J71" s="2">
        <v>2012</v>
      </c>
      <c r="K71" s="2">
        <v>3</v>
      </c>
      <c r="L71" s="2" t="s">
        <v>132</v>
      </c>
      <c r="M71" s="2" t="s">
        <v>56</v>
      </c>
      <c r="N71" s="2" t="s">
        <v>177</v>
      </c>
      <c r="O71" s="2" t="s">
        <v>1091</v>
      </c>
      <c r="P71" s="2"/>
      <c r="Q71" s="2"/>
      <c r="R71" s="2"/>
      <c r="S71" s="2" t="s">
        <v>59</v>
      </c>
      <c r="T71" s="2"/>
      <c r="U71" s="9"/>
    </row>
    <row r="72" spans="1:21" ht="45" hidden="1" customHeight="1" x14ac:dyDescent="0.3">
      <c r="A72" s="2">
        <f t="shared" si="1"/>
        <v>71</v>
      </c>
      <c r="B72" s="2" t="s">
        <v>261</v>
      </c>
      <c r="C72" s="2" t="s">
        <v>1439</v>
      </c>
      <c r="D72" s="2" t="s">
        <v>1465</v>
      </c>
      <c r="E72" s="2" t="s">
        <v>3914</v>
      </c>
      <c r="F72" s="2"/>
      <c r="G72" s="2"/>
      <c r="H72" s="2" t="s">
        <v>92</v>
      </c>
      <c r="I72" s="2" t="s">
        <v>3915</v>
      </c>
      <c r="J72" s="2">
        <v>2019</v>
      </c>
      <c r="K72" s="2">
        <v>1</v>
      </c>
      <c r="L72" s="2" t="s">
        <v>1676</v>
      </c>
      <c r="M72" s="2" t="s">
        <v>56</v>
      </c>
      <c r="N72" s="2" t="s">
        <v>1580</v>
      </c>
      <c r="O72" s="2" t="s">
        <v>56</v>
      </c>
      <c r="P72" s="1" t="s">
        <v>34</v>
      </c>
      <c r="Q72" s="2"/>
      <c r="R72" s="2"/>
      <c r="S72" s="2" t="s">
        <v>56</v>
      </c>
      <c r="T72" s="2"/>
      <c r="U72" s="9"/>
    </row>
    <row r="73" spans="1:21" ht="45" hidden="1" customHeight="1" x14ac:dyDescent="0.3">
      <c r="A73" s="2">
        <f t="shared" si="1"/>
        <v>72</v>
      </c>
      <c r="B73" s="2" t="s">
        <v>261</v>
      </c>
      <c r="C73" s="2" t="s">
        <v>1439</v>
      </c>
      <c r="D73" s="2" t="s">
        <v>1465</v>
      </c>
      <c r="E73" s="2" t="s">
        <v>3916</v>
      </c>
      <c r="F73" s="2"/>
      <c r="G73" s="2"/>
      <c r="H73" s="2" t="s">
        <v>92</v>
      </c>
      <c r="I73" s="2" t="s">
        <v>3917</v>
      </c>
      <c r="J73" s="2">
        <v>2019</v>
      </c>
      <c r="K73" s="2">
        <v>1</v>
      </c>
      <c r="L73" s="2" t="s">
        <v>1676</v>
      </c>
      <c r="M73" s="2" t="s">
        <v>56</v>
      </c>
      <c r="N73" s="2" t="s">
        <v>1580</v>
      </c>
      <c r="O73" s="2" t="s">
        <v>56</v>
      </c>
      <c r="P73" s="2" t="s">
        <v>3918</v>
      </c>
      <c r="Q73" s="2"/>
      <c r="R73" s="2"/>
      <c r="S73" s="2" t="s">
        <v>56</v>
      </c>
      <c r="T73" s="2"/>
      <c r="U73" s="9"/>
    </row>
    <row r="74" spans="1:21" s="139" customFormat="1" ht="75" hidden="1" x14ac:dyDescent="0.3">
      <c r="A74" s="2">
        <f t="shared" si="1"/>
        <v>73</v>
      </c>
      <c r="B74" s="2" t="s">
        <v>261</v>
      </c>
      <c r="C74" s="2" t="s">
        <v>1439</v>
      </c>
      <c r="D74" s="2" t="s">
        <v>4219</v>
      </c>
      <c r="E74" s="2" t="s">
        <v>4220</v>
      </c>
      <c r="F74" s="2"/>
      <c r="G74" s="2"/>
      <c r="H74" s="2" t="s">
        <v>349</v>
      </c>
      <c r="I74" s="2" t="s">
        <v>4221</v>
      </c>
      <c r="J74" s="2">
        <v>2020</v>
      </c>
      <c r="K74" s="2">
        <v>1</v>
      </c>
      <c r="L74" s="2" t="s">
        <v>55</v>
      </c>
      <c r="M74" s="2" t="s">
        <v>56</v>
      </c>
      <c r="N74" s="2" t="s">
        <v>57</v>
      </c>
      <c r="O74" s="2" t="s">
        <v>4217</v>
      </c>
      <c r="P74" s="2" t="s">
        <v>4222</v>
      </c>
      <c r="Q74" s="2"/>
      <c r="R74" s="2" t="s">
        <v>643</v>
      </c>
      <c r="S74" s="2" t="s">
        <v>56</v>
      </c>
      <c r="T74" s="2"/>
      <c r="U74" s="141"/>
    </row>
    <row r="75" spans="1:21" ht="45" hidden="1" customHeight="1" x14ac:dyDescent="0.3">
      <c r="A75" s="2">
        <f t="shared" si="1"/>
        <v>74</v>
      </c>
      <c r="B75" s="2" t="s">
        <v>281</v>
      </c>
      <c r="C75" s="2" t="s">
        <v>1019</v>
      </c>
      <c r="D75" s="2" t="s">
        <v>916</v>
      </c>
      <c r="E75" s="2" t="s">
        <v>1020</v>
      </c>
      <c r="F75" s="2"/>
      <c r="G75" s="2" t="s">
        <v>1021</v>
      </c>
      <c r="H75" s="2" t="s">
        <v>53</v>
      </c>
      <c r="I75" s="2" t="s">
        <v>1022</v>
      </c>
      <c r="J75" s="2">
        <v>2012</v>
      </c>
      <c r="K75" s="2">
        <v>2</v>
      </c>
      <c r="L75" s="2" t="s">
        <v>1023</v>
      </c>
      <c r="M75" s="2" t="s">
        <v>727</v>
      </c>
      <c r="N75" s="26" t="s">
        <v>157</v>
      </c>
      <c r="O75" s="2" t="s">
        <v>1024</v>
      </c>
      <c r="P75" s="2" t="s">
        <v>1025</v>
      </c>
      <c r="Q75" s="2" t="s">
        <v>123</v>
      </c>
      <c r="R75" s="2"/>
      <c r="S75" s="2" t="s">
        <v>152</v>
      </c>
      <c r="T75" s="2"/>
      <c r="U75" s="9"/>
    </row>
    <row r="76" spans="1:21" ht="45" hidden="1" customHeight="1" x14ac:dyDescent="0.3">
      <c r="A76" s="2">
        <f t="shared" si="1"/>
        <v>75</v>
      </c>
      <c r="B76" s="2" t="s">
        <v>111</v>
      </c>
      <c r="C76" s="2" t="s">
        <v>1033</v>
      </c>
      <c r="D76" s="2" t="s">
        <v>1034</v>
      </c>
      <c r="E76" s="2" t="s">
        <v>1035</v>
      </c>
      <c r="F76" s="2" t="s">
        <v>1036</v>
      </c>
      <c r="G76" s="2" t="s">
        <v>1037</v>
      </c>
      <c r="H76" s="2" t="s">
        <v>53</v>
      </c>
      <c r="I76" s="26" t="s">
        <v>1038</v>
      </c>
      <c r="J76" s="2">
        <v>2012</v>
      </c>
      <c r="K76" s="2">
        <v>6</v>
      </c>
      <c r="L76" s="2"/>
      <c r="M76" s="2" t="s">
        <v>1039</v>
      </c>
      <c r="N76" s="2"/>
      <c r="O76" s="2" t="s">
        <v>1040</v>
      </c>
      <c r="P76" s="2" t="s">
        <v>1041</v>
      </c>
      <c r="Q76" s="2" t="s">
        <v>1042</v>
      </c>
      <c r="R76" s="2"/>
      <c r="S76" s="2" t="s">
        <v>1043</v>
      </c>
      <c r="T76" s="2"/>
      <c r="U76" s="9"/>
    </row>
    <row r="77" spans="1:21" ht="45" hidden="1" customHeight="1" x14ac:dyDescent="0.3">
      <c r="A77" s="2">
        <f t="shared" si="1"/>
        <v>76</v>
      </c>
      <c r="B77" s="2" t="s">
        <v>87</v>
      </c>
      <c r="C77" s="2" t="s">
        <v>1064</v>
      </c>
      <c r="D77" s="2" t="s">
        <v>1065</v>
      </c>
      <c r="E77" s="2" t="s">
        <v>1066</v>
      </c>
      <c r="F77" s="2" t="s">
        <v>1067</v>
      </c>
      <c r="G77" s="2"/>
      <c r="H77" s="2" t="s">
        <v>92</v>
      </c>
      <c r="I77" s="2" t="s">
        <v>1068</v>
      </c>
      <c r="J77" s="2">
        <v>2012</v>
      </c>
      <c r="K77" s="2">
        <v>1</v>
      </c>
      <c r="L77" s="2" t="s">
        <v>462</v>
      </c>
      <c r="M77" s="2" t="s">
        <v>56</v>
      </c>
      <c r="N77" s="2" t="s">
        <v>708</v>
      </c>
      <c r="O77" s="2" t="s">
        <v>1069</v>
      </c>
      <c r="P77" s="2" t="s">
        <v>1070</v>
      </c>
      <c r="Q77" s="2" t="s">
        <v>696</v>
      </c>
      <c r="R77" s="2" t="s">
        <v>1071</v>
      </c>
      <c r="S77" s="2" t="s">
        <v>56</v>
      </c>
      <c r="T77" s="2"/>
      <c r="U77" s="9"/>
    </row>
    <row r="78" spans="1:21" ht="45" hidden="1" customHeight="1" x14ac:dyDescent="0.3">
      <c r="A78" s="2">
        <f t="shared" si="1"/>
        <v>77</v>
      </c>
      <c r="B78" s="2" t="s">
        <v>87</v>
      </c>
      <c r="C78" s="2" t="s">
        <v>1064</v>
      </c>
      <c r="D78" s="2" t="s">
        <v>1065</v>
      </c>
      <c r="E78" s="2" t="s">
        <v>1083</v>
      </c>
      <c r="F78" s="2"/>
      <c r="G78" s="2" t="s">
        <v>1084</v>
      </c>
      <c r="H78" s="2" t="s">
        <v>92</v>
      </c>
      <c r="I78" s="2" t="s">
        <v>1085</v>
      </c>
      <c r="J78" s="2">
        <v>2012</v>
      </c>
      <c r="K78" s="2">
        <v>1</v>
      </c>
      <c r="L78" s="2" t="s">
        <v>462</v>
      </c>
      <c r="M78" s="2" t="s">
        <v>56</v>
      </c>
      <c r="N78" s="2" t="s">
        <v>463</v>
      </c>
      <c r="O78" s="2" t="s">
        <v>56</v>
      </c>
      <c r="P78" s="2" t="s">
        <v>909</v>
      </c>
      <c r="Q78" s="2"/>
      <c r="R78" s="2" t="s">
        <v>1071</v>
      </c>
      <c r="S78" s="2" t="s">
        <v>56</v>
      </c>
      <c r="T78" s="2"/>
      <c r="U78" s="9"/>
    </row>
    <row r="79" spans="1:21" ht="45" customHeight="1" x14ac:dyDescent="0.3">
      <c r="A79" s="2">
        <f t="shared" si="1"/>
        <v>78</v>
      </c>
      <c r="B79" s="2" t="s">
        <v>87</v>
      </c>
      <c r="C79" s="2" t="s">
        <v>994</v>
      </c>
      <c r="D79" s="2" t="s">
        <v>995</v>
      </c>
      <c r="E79" s="2" t="s">
        <v>996</v>
      </c>
      <c r="F79" s="2"/>
      <c r="G79" s="2"/>
      <c r="H79" s="2" t="s">
        <v>349</v>
      </c>
      <c r="I79" s="2" t="s">
        <v>997</v>
      </c>
      <c r="J79" s="2">
        <v>2011</v>
      </c>
      <c r="K79" s="2">
        <v>1</v>
      </c>
      <c r="L79" s="2" t="s">
        <v>462</v>
      </c>
      <c r="M79" s="2" t="s">
        <v>56</v>
      </c>
      <c r="N79" s="2" t="s">
        <v>708</v>
      </c>
      <c r="O79" s="2" t="s">
        <v>56</v>
      </c>
      <c r="P79" s="2" t="s">
        <v>998</v>
      </c>
      <c r="Q79" s="2"/>
      <c r="R79" s="2" t="s">
        <v>203</v>
      </c>
      <c r="S79" s="2" t="s">
        <v>56</v>
      </c>
      <c r="T79" s="2"/>
      <c r="U79" s="9"/>
    </row>
    <row r="80" spans="1:21" ht="45" customHeight="1" x14ac:dyDescent="0.3">
      <c r="A80" s="2">
        <f t="shared" si="1"/>
        <v>79</v>
      </c>
      <c r="B80" s="2" t="s">
        <v>87</v>
      </c>
      <c r="C80" s="2" t="s">
        <v>624</v>
      </c>
      <c r="D80" s="2" t="s">
        <v>310</v>
      </c>
      <c r="E80" s="2" t="s">
        <v>625</v>
      </c>
      <c r="F80" s="2" t="s">
        <v>626</v>
      </c>
      <c r="G80" s="2" t="s">
        <v>627</v>
      </c>
      <c r="H80" s="2" t="s">
        <v>349</v>
      </c>
      <c r="I80" s="2" t="s">
        <v>628</v>
      </c>
      <c r="J80" s="2">
        <v>2007</v>
      </c>
      <c r="K80" s="2">
        <v>1</v>
      </c>
      <c r="L80" s="2" t="s">
        <v>453</v>
      </c>
      <c r="M80" s="2" t="s">
        <v>56</v>
      </c>
      <c r="N80" s="2"/>
      <c r="O80" s="2" t="s">
        <v>56</v>
      </c>
      <c r="P80" s="2" t="s">
        <v>629</v>
      </c>
      <c r="Q80" s="2"/>
      <c r="R80" s="2" t="s">
        <v>455</v>
      </c>
      <c r="S80" s="2" t="s">
        <v>56</v>
      </c>
      <c r="U80" s="9"/>
    </row>
    <row r="81" spans="1:21" ht="45" customHeight="1" x14ac:dyDescent="0.3">
      <c r="A81" s="2">
        <f t="shared" si="1"/>
        <v>80</v>
      </c>
      <c r="B81" s="2" t="s">
        <v>87</v>
      </c>
      <c r="C81" s="2" t="s">
        <v>624</v>
      </c>
      <c r="D81" s="2" t="s">
        <v>630</v>
      </c>
      <c r="E81" s="2" t="s">
        <v>631</v>
      </c>
      <c r="F81" s="2" t="s">
        <v>632</v>
      </c>
      <c r="G81" s="2" t="s">
        <v>633</v>
      </c>
      <c r="H81" s="2" t="s">
        <v>349</v>
      </c>
      <c r="I81" s="2" t="s">
        <v>634</v>
      </c>
      <c r="J81" s="2">
        <v>2007</v>
      </c>
      <c r="K81" s="2">
        <v>1</v>
      </c>
      <c r="L81" s="2" t="s">
        <v>453</v>
      </c>
      <c r="M81" s="2" t="s">
        <v>56</v>
      </c>
      <c r="N81" s="2"/>
      <c r="O81" s="2" t="s">
        <v>56</v>
      </c>
      <c r="P81" s="2" t="s">
        <v>635</v>
      </c>
      <c r="Q81" s="2"/>
      <c r="R81" s="2" t="s">
        <v>455</v>
      </c>
      <c r="S81" s="2" t="s">
        <v>56</v>
      </c>
      <c r="U81" s="9"/>
    </row>
    <row r="82" spans="1:21" ht="45" hidden="1" customHeight="1" x14ac:dyDescent="0.3">
      <c r="A82" s="2">
        <f t="shared" si="1"/>
        <v>81</v>
      </c>
      <c r="B82" s="2" t="s">
        <v>87</v>
      </c>
      <c r="C82" s="2" t="s">
        <v>624</v>
      </c>
      <c r="D82" s="2" t="s">
        <v>3555</v>
      </c>
      <c r="E82" s="2" t="s">
        <v>3556</v>
      </c>
      <c r="F82" s="2"/>
      <c r="G82" s="2" t="s">
        <v>3557</v>
      </c>
      <c r="H82" s="2" t="s">
        <v>648</v>
      </c>
      <c r="I82" s="2" t="s">
        <v>3558</v>
      </c>
      <c r="J82" s="2">
        <v>2018</v>
      </c>
      <c r="K82" s="2">
        <v>1</v>
      </c>
      <c r="L82" s="2" t="s">
        <v>3553</v>
      </c>
      <c r="M82" s="2" t="s">
        <v>56</v>
      </c>
      <c r="N82" s="2"/>
      <c r="O82" s="2" t="s">
        <v>56</v>
      </c>
      <c r="P82" s="2" t="s">
        <v>3554</v>
      </c>
      <c r="Q82" s="2"/>
      <c r="R82" s="2"/>
      <c r="S82" s="2" t="s">
        <v>56</v>
      </c>
      <c r="T82" s="2"/>
      <c r="U82" s="9"/>
    </row>
    <row r="83" spans="1:21" ht="45" hidden="1" customHeight="1" x14ac:dyDescent="0.3">
      <c r="A83" s="2">
        <f t="shared" si="1"/>
        <v>82</v>
      </c>
      <c r="B83" s="2" t="s">
        <v>281</v>
      </c>
      <c r="C83" s="2" t="s">
        <v>290</v>
      </c>
      <c r="D83" s="2" t="s">
        <v>916</v>
      </c>
      <c r="E83" s="2" t="s">
        <v>1092</v>
      </c>
      <c r="F83" s="5" t="s">
        <v>1093</v>
      </c>
      <c r="G83" s="2" t="s">
        <v>1094</v>
      </c>
      <c r="H83" s="2" t="s">
        <v>53</v>
      </c>
      <c r="I83" s="2"/>
      <c r="J83" s="2">
        <v>2012</v>
      </c>
      <c r="K83" s="2">
        <v>2</v>
      </c>
      <c r="L83" s="2" t="s">
        <v>920</v>
      </c>
      <c r="M83" s="2" t="s">
        <v>156</v>
      </c>
      <c r="N83" s="26" t="s">
        <v>157</v>
      </c>
      <c r="O83" s="2" t="s">
        <v>841</v>
      </c>
      <c r="P83" s="2" t="s">
        <v>1095</v>
      </c>
      <c r="Q83" s="2"/>
      <c r="R83" s="2"/>
      <c r="S83" s="2" t="s">
        <v>152</v>
      </c>
      <c r="T83" s="2"/>
      <c r="U83" s="9"/>
    </row>
    <row r="84" spans="1:21" ht="45" hidden="1" customHeight="1" x14ac:dyDescent="0.3">
      <c r="A84" s="2">
        <f t="shared" si="1"/>
        <v>83</v>
      </c>
      <c r="B84" s="2" t="s">
        <v>185</v>
      </c>
      <c r="C84" s="2" t="s">
        <v>754</v>
      </c>
      <c r="D84" s="2" t="s">
        <v>755</v>
      </c>
      <c r="E84" s="2" t="s">
        <v>756</v>
      </c>
      <c r="F84" s="4"/>
      <c r="G84" s="2" t="s">
        <v>757</v>
      </c>
      <c r="H84" s="2" t="s">
        <v>349</v>
      </c>
      <c r="I84" s="4" t="s">
        <v>758</v>
      </c>
      <c r="J84" s="2">
        <v>2009</v>
      </c>
      <c r="K84" s="2">
        <v>1</v>
      </c>
      <c r="L84" s="2" t="s">
        <v>759</v>
      </c>
      <c r="M84" s="2" t="s">
        <v>56</v>
      </c>
      <c r="N84" s="2"/>
      <c r="O84" s="2" t="s">
        <v>56</v>
      </c>
      <c r="P84" s="2" t="s">
        <v>760</v>
      </c>
      <c r="Q84" s="2"/>
      <c r="R84" s="2"/>
      <c r="S84" s="2" t="s">
        <v>56</v>
      </c>
      <c r="T84" s="2"/>
      <c r="U84" s="9"/>
    </row>
    <row r="85" spans="1:21" ht="45" customHeight="1" x14ac:dyDescent="0.3">
      <c r="A85" s="2">
        <f t="shared" si="1"/>
        <v>84</v>
      </c>
      <c r="B85" s="2" t="s">
        <v>281</v>
      </c>
      <c r="C85" s="2" t="s">
        <v>754</v>
      </c>
      <c r="D85" s="2" t="s">
        <v>277</v>
      </c>
      <c r="E85" s="2" t="s">
        <v>901</v>
      </c>
      <c r="F85" s="2"/>
      <c r="G85" s="2" t="s">
        <v>902</v>
      </c>
      <c r="H85" s="2" t="s">
        <v>92</v>
      </c>
      <c r="I85" s="2" t="s">
        <v>903</v>
      </c>
      <c r="J85" s="2">
        <v>2010</v>
      </c>
      <c r="K85" s="2">
        <v>1</v>
      </c>
      <c r="L85" s="2" t="s">
        <v>462</v>
      </c>
      <c r="M85" s="2" t="s">
        <v>56</v>
      </c>
      <c r="N85" s="2" t="s">
        <v>708</v>
      </c>
      <c r="O85" s="2" t="s">
        <v>56</v>
      </c>
      <c r="P85" s="2" t="s">
        <v>904</v>
      </c>
      <c r="Q85" s="2"/>
      <c r="R85" s="2" t="s">
        <v>203</v>
      </c>
      <c r="S85" s="2" t="s">
        <v>56</v>
      </c>
      <c r="T85" s="2"/>
      <c r="U85" s="9"/>
    </row>
    <row r="86" spans="1:21" ht="45" customHeight="1" x14ac:dyDescent="0.3">
      <c r="A86" s="2">
        <f t="shared" si="1"/>
        <v>85</v>
      </c>
      <c r="B86" s="2" t="s">
        <v>74</v>
      </c>
      <c r="C86" s="2" t="s">
        <v>325</v>
      </c>
      <c r="D86" s="2" t="s">
        <v>326</v>
      </c>
      <c r="E86" s="2" t="s">
        <v>327</v>
      </c>
      <c r="F86" s="2"/>
      <c r="G86" s="2" t="s">
        <v>328</v>
      </c>
      <c r="H86" s="2" t="s">
        <v>92</v>
      </c>
      <c r="I86" s="2" t="s">
        <v>329</v>
      </c>
      <c r="J86" s="2">
        <v>2002</v>
      </c>
      <c r="K86" s="2">
        <v>1</v>
      </c>
      <c r="L86" s="2" t="s">
        <v>321</v>
      </c>
      <c r="M86" s="2" t="s">
        <v>56</v>
      </c>
      <c r="N86" s="2"/>
      <c r="O86" s="2" t="s">
        <v>56</v>
      </c>
      <c r="P86" s="2" t="s">
        <v>322</v>
      </c>
      <c r="Q86" s="2"/>
      <c r="R86" s="2" t="s">
        <v>203</v>
      </c>
      <c r="S86" s="2" t="s">
        <v>56</v>
      </c>
      <c r="T86" s="2"/>
      <c r="U86" s="9"/>
    </row>
    <row r="87" spans="1:21" ht="45" customHeight="1" x14ac:dyDescent="0.3">
      <c r="A87" s="2">
        <f t="shared" si="1"/>
        <v>86</v>
      </c>
      <c r="B87" s="2" t="s">
        <v>87</v>
      </c>
      <c r="C87" s="2" t="s">
        <v>457</v>
      </c>
      <c r="D87" s="2" t="s">
        <v>458</v>
      </c>
      <c r="E87" s="2" t="s">
        <v>459</v>
      </c>
      <c r="F87" s="2"/>
      <c r="G87" s="2" t="s">
        <v>460</v>
      </c>
      <c r="H87" s="2" t="s">
        <v>92</v>
      </c>
      <c r="I87" s="2" t="s">
        <v>461</v>
      </c>
      <c r="J87" s="2">
        <v>2005</v>
      </c>
      <c r="K87" s="2">
        <v>1</v>
      </c>
      <c r="L87" s="2" t="s">
        <v>462</v>
      </c>
      <c r="M87" s="2" t="s">
        <v>56</v>
      </c>
      <c r="N87" s="2" t="s">
        <v>463</v>
      </c>
      <c r="O87" s="2" t="s">
        <v>56</v>
      </c>
      <c r="P87" s="2" t="s">
        <v>132</v>
      </c>
      <c r="Q87" s="2"/>
      <c r="R87" s="2" t="s">
        <v>203</v>
      </c>
      <c r="S87" s="2" t="s">
        <v>56</v>
      </c>
      <c r="T87" s="2"/>
      <c r="U87" s="9"/>
    </row>
    <row r="88" spans="1:21" ht="45" hidden="1" customHeight="1" x14ac:dyDescent="0.3">
      <c r="A88" s="2">
        <f t="shared" si="1"/>
        <v>87</v>
      </c>
      <c r="B88" s="2" t="s">
        <v>111</v>
      </c>
      <c r="C88" s="2" t="s">
        <v>619</v>
      </c>
      <c r="D88" s="2" t="s">
        <v>441</v>
      </c>
      <c r="E88" s="2" t="s">
        <v>1031</v>
      </c>
      <c r="F88" s="2"/>
      <c r="G88" s="2"/>
      <c r="H88" s="2" t="s">
        <v>53</v>
      </c>
      <c r="I88" s="2" t="s">
        <v>1032</v>
      </c>
      <c r="J88" s="2">
        <v>2012</v>
      </c>
      <c r="K88" s="6">
        <v>44228</v>
      </c>
      <c r="L88" s="2" t="s">
        <v>615</v>
      </c>
      <c r="M88" s="2" t="s">
        <v>616</v>
      </c>
      <c r="N88" s="4" t="s">
        <v>622</v>
      </c>
      <c r="O88" s="2" t="s">
        <v>616</v>
      </c>
      <c r="P88" s="2"/>
      <c r="Q88" s="2"/>
      <c r="R88" s="2"/>
      <c r="S88" s="2"/>
      <c r="T88" s="2"/>
      <c r="U88" s="9"/>
    </row>
    <row r="89" spans="1:21" ht="45" hidden="1" customHeight="1" x14ac:dyDescent="0.3">
      <c r="A89" s="2">
        <f t="shared" si="1"/>
        <v>88</v>
      </c>
      <c r="B89" s="2" t="s">
        <v>74</v>
      </c>
      <c r="C89" s="2" t="s">
        <v>1277</v>
      </c>
      <c r="D89" s="2" t="s">
        <v>1278</v>
      </c>
      <c r="E89" s="2" t="s">
        <v>1279</v>
      </c>
      <c r="F89" s="2" t="s">
        <v>1280</v>
      </c>
      <c r="G89" s="2" t="s">
        <v>1281</v>
      </c>
      <c r="H89" s="2" t="s">
        <v>53</v>
      </c>
      <c r="I89" s="4" t="s">
        <v>1282</v>
      </c>
      <c r="J89" s="2">
        <v>2013</v>
      </c>
      <c r="K89" s="2"/>
      <c r="L89" s="2" t="s">
        <v>805</v>
      </c>
      <c r="M89" s="2" t="s">
        <v>56</v>
      </c>
      <c r="N89" s="2" t="s">
        <v>1283</v>
      </c>
      <c r="O89" s="2" t="s">
        <v>1284</v>
      </c>
      <c r="P89" s="2"/>
      <c r="Q89" s="2" t="s">
        <v>1285</v>
      </c>
      <c r="R89" s="2"/>
      <c r="S89" s="2" t="s">
        <v>1237</v>
      </c>
      <c r="T89" s="2"/>
      <c r="U89" s="9"/>
    </row>
    <row r="90" spans="1:21" ht="45" customHeight="1" x14ac:dyDescent="0.3">
      <c r="A90" s="2">
        <f t="shared" si="1"/>
        <v>89</v>
      </c>
      <c r="B90" s="2" t="s">
        <v>74</v>
      </c>
      <c r="C90" s="2" t="s">
        <v>1269</v>
      </c>
      <c r="D90" s="2" t="s">
        <v>1270</v>
      </c>
      <c r="E90" s="2" t="s">
        <v>1271</v>
      </c>
      <c r="F90" s="2" t="s">
        <v>1272</v>
      </c>
      <c r="G90" s="2" t="s">
        <v>1273</v>
      </c>
      <c r="H90" s="2" t="s">
        <v>53</v>
      </c>
      <c r="I90" s="4" t="s">
        <v>1274</v>
      </c>
      <c r="J90" s="2">
        <v>2013</v>
      </c>
      <c r="K90" s="2">
        <v>4</v>
      </c>
      <c r="L90" s="2" t="s">
        <v>1275</v>
      </c>
      <c r="M90" s="2" t="s">
        <v>56</v>
      </c>
      <c r="N90" s="2" t="s">
        <v>1276</v>
      </c>
      <c r="O90" s="2" t="s">
        <v>56</v>
      </c>
      <c r="P90" s="2" t="s">
        <v>34</v>
      </c>
      <c r="Q90" s="2" t="s">
        <v>1157</v>
      </c>
      <c r="R90" s="2" t="s">
        <v>455</v>
      </c>
      <c r="S90" s="2" t="s">
        <v>56</v>
      </c>
      <c r="T90" s="2"/>
      <c r="U90" s="9"/>
    </row>
    <row r="91" spans="1:21" ht="45" hidden="1" customHeight="1" x14ac:dyDescent="0.3">
      <c r="A91" s="2">
        <f t="shared" si="1"/>
        <v>90</v>
      </c>
      <c r="B91" s="2" t="s">
        <v>229</v>
      </c>
      <c r="C91" s="2" t="s">
        <v>1128</v>
      </c>
      <c r="D91" s="2" t="s">
        <v>1129</v>
      </c>
      <c r="E91" s="2" t="s">
        <v>1130</v>
      </c>
      <c r="F91" s="2" t="s">
        <v>1130</v>
      </c>
      <c r="G91" s="2" t="s">
        <v>1131</v>
      </c>
      <c r="H91" s="2" t="s">
        <v>53</v>
      </c>
      <c r="I91" s="2" t="s">
        <v>1132</v>
      </c>
      <c r="J91" s="2">
        <v>2013</v>
      </c>
      <c r="K91" s="2">
        <v>1</v>
      </c>
      <c r="L91" s="2" t="s">
        <v>1124</v>
      </c>
      <c r="M91" s="2" t="s">
        <v>56</v>
      </c>
      <c r="N91" s="2" t="s">
        <v>1125</v>
      </c>
      <c r="O91" s="2" t="s">
        <v>1133</v>
      </c>
      <c r="P91" s="2" t="s">
        <v>1134</v>
      </c>
      <c r="Q91" s="2" t="s">
        <v>1127</v>
      </c>
      <c r="R91" s="2"/>
      <c r="S91" s="2" t="s">
        <v>56</v>
      </c>
      <c r="T91" s="2"/>
      <c r="U91" s="9"/>
    </row>
    <row r="92" spans="1:21" ht="45" hidden="1" customHeight="1" x14ac:dyDescent="0.3">
      <c r="A92" s="2">
        <f t="shared" si="1"/>
        <v>91</v>
      </c>
      <c r="B92" s="2" t="s">
        <v>74</v>
      </c>
      <c r="C92" s="2" t="s">
        <v>24</v>
      </c>
      <c r="D92" s="2" t="s">
        <v>1119</v>
      </c>
      <c r="E92" s="2" t="s">
        <v>1120</v>
      </c>
      <c r="F92" s="2" t="s">
        <v>1121</v>
      </c>
      <c r="G92" s="2" t="s">
        <v>1122</v>
      </c>
      <c r="H92" s="2" t="s">
        <v>53</v>
      </c>
      <c r="I92" s="2" t="s">
        <v>1123</v>
      </c>
      <c r="J92" s="2">
        <v>2013</v>
      </c>
      <c r="K92" s="2">
        <v>1</v>
      </c>
      <c r="L92" s="2" t="s">
        <v>1124</v>
      </c>
      <c r="M92" s="2" t="s">
        <v>56</v>
      </c>
      <c r="N92" s="2" t="s">
        <v>1125</v>
      </c>
      <c r="O92" s="2" t="s">
        <v>56</v>
      </c>
      <c r="P92" s="2" t="s">
        <v>1126</v>
      </c>
      <c r="Q92" s="2" t="s">
        <v>1127</v>
      </c>
      <c r="R92" s="2"/>
      <c r="S92" s="2" t="s">
        <v>56</v>
      </c>
      <c r="T92" s="2"/>
      <c r="U92" s="9"/>
    </row>
    <row r="93" spans="1:21" ht="45" hidden="1" customHeight="1" x14ac:dyDescent="0.3">
      <c r="A93" s="2">
        <f t="shared" si="1"/>
        <v>92</v>
      </c>
      <c r="B93" s="2" t="s">
        <v>87</v>
      </c>
      <c r="C93" s="2" t="s">
        <v>999</v>
      </c>
      <c r="D93" s="2" t="s">
        <v>472</v>
      </c>
      <c r="E93" s="2" t="s">
        <v>1000</v>
      </c>
      <c r="F93" s="2"/>
      <c r="G93" s="2"/>
      <c r="H93" s="2" t="s">
        <v>349</v>
      </c>
      <c r="I93" s="2" t="s">
        <v>1001</v>
      </c>
      <c r="J93" s="2">
        <v>2011</v>
      </c>
      <c r="K93" s="2">
        <v>1</v>
      </c>
      <c r="L93" s="2" t="s">
        <v>462</v>
      </c>
      <c r="M93" s="2" t="s">
        <v>56</v>
      </c>
      <c r="N93" s="2" t="s">
        <v>463</v>
      </c>
      <c r="O93" s="2" t="s">
        <v>56</v>
      </c>
      <c r="P93" s="2" t="s">
        <v>1002</v>
      </c>
      <c r="Q93" s="2"/>
      <c r="R93" s="2" t="s">
        <v>203</v>
      </c>
      <c r="S93" s="2" t="s">
        <v>56</v>
      </c>
      <c r="T93" s="2"/>
      <c r="U93" s="9"/>
    </row>
    <row r="94" spans="1:21" ht="45" hidden="1" customHeight="1" x14ac:dyDescent="0.3">
      <c r="A94" s="2">
        <f t="shared" si="1"/>
        <v>93</v>
      </c>
      <c r="B94" s="2" t="s">
        <v>229</v>
      </c>
      <c r="C94" s="2" t="s">
        <v>1193</v>
      </c>
      <c r="D94" s="2" t="s">
        <v>1194</v>
      </c>
      <c r="E94" s="2" t="s">
        <v>1195</v>
      </c>
      <c r="F94" s="2" t="s">
        <v>1196</v>
      </c>
      <c r="G94" s="2" t="s">
        <v>1197</v>
      </c>
      <c r="H94" s="2" t="s">
        <v>1198</v>
      </c>
      <c r="I94" s="4" t="s">
        <v>1199</v>
      </c>
      <c r="J94" s="2">
        <v>2013</v>
      </c>
      <c r="K94" s="2">
        <v>4</v>
      </c>
      <c r="L94" s="2" t="s">
        <v>1200</v>
      </c>
      <c r="M94" s="2" t="s">
        <v>1201</v>
      </c>
      <c r="N94" s="4" t="s">
        <v>1202</v>
      </c>
      <c r="O94" s="2" t="s">
        <v>1203</v>
      </c>
      <c r="P94" s="1" t="s">
        <v>1204</v>
      </c>
      <c r="Q94" s="2" t="s">
        <v>1205</v>
      </c>
      <c r="R94" s="2" t="s">
        <v>1206</v>
      </c>
      <c r="S94" s="2" t="s">
        <v>1201</v>
      </c>
      <c r="T94" s="2"/>
      <c r="U94" s="9"/>
    </row>
    <row r="95" spans="1:21" ht="45" hidden="1" customHeight="1" x14ac:dyDescent="0.3">
      <c r="A95" s="2">
        <f t="shared" si="1"/>
        <v>94</v>
      </c>
      <c r="B95" s="2" t="s">
        <v>261</v>
      </c>
      <c r="C95" s="2" t="s">
        <v>1251</v>
      </c>
      <c r="D95" s="2" t="s">
        <v>1252</v>
      </c>
      <c r="E95" s="2" t="s">
        <v>1253</v>
      </c>
      <c r="F95" s="2" t="s">
        <v>1254</v>
      </c>
      <c r="G95" s="2" t="s">
        <v>1255</v>
      </c>
      <c r="H95" s="2" t="s">
        <v>53</v>
      </c>
      <c r="I95" s="4" t="s">
        <v>1256</v>
      </c>
      <c r="J95" s="2">
        <v>2013</v>
      </c>
      <c r="K95" s="2">
        <v>6</v>
      </c>
      <c r="L95" s="2" t="s">
        <v>1257</v>
      </c>
      <c r="M95" s="2" t="s">
        <v>727</v>
      </c>
      <c r="N95" s="2"/>
      <c r="O95" s="2" t="s">
        <v>1258</v>
      </c>
      <c r="P95" s="2" t="s">
        <v>1259</v>
      </c>
      <c r="Q95" s="2" t="s">
        <v>1018</v>
      </c>
      <c r="R95" s="2"/>
      <c r="S95" s="2"/>
      <c r="T95" s="2"/>
      <c r="U95" s="9"/>
    </row>
    <row r="96" spans="1:21" ht="45" customHeight="1" x14ac:dyDescent="0.3">
      <c r="A96" s="2">
        <f t="shared" si="1"/>
        <v>95</v>
      </c>
      <c r="B96" s="2" t="s">
        <v>281</v>
      </c>
      <c r="C96" s="2" t="s">
        <v>1072</v>
      </c>
      <c r="D96" s="2" t="s">
        <v>1073</v>
      </c>
      <c r="E96" s="2" t="s">
        <v>1074</v>
      </c>
      <c r="F96" s="2"/>
      <c r="G96" s="2" t="s">
        <v>1075</v>
      </c>
      <c r="H96" s="2" t="s">
        <v>349</v>
      </c>
      <c r="I96" s="2" t="s">
        <v>1076</v>
      </c>
      <c r="J96" s="2">
        <v>2012</v>
      </c>
      <c r="K96" s="2">
        <v>1</v>
      </c>
      <c r="L96" s="2" t="s">
        <v>462</v>
      </c>
      <c r="M96" s="2" t="s">
        <v>56</v>
      </c>
      <c r="N96" s="2" t="s">
        <v>463</v>
      </c>
      <c r="O96" s="2" t="s">
        <v>56</v>
      </c>
      <c r="P96" s="2" t="s">
        <v>1077</v>
      </c>
      <c r="Q96" s="2"/>
      <c r="R96" s="2" t="s">
        <v>203</v>
      </c>
      <c r="S96" s="2" t="s">
        <v>56</v>
      </c>
      <c r="T96" s="2"/>
      <c r="U96" s="9"/>
    </row>
    <row r="97" spans="1:21" ht="45" hidden="1" customHeight="1" x14ac:dyDescent="0.3">
      <c r="A97" s="2">
        <f t="shared" si="1"/>
        <v>96</v>
      </c>
      <c r="B97" s="2" t="s">
        <v>71</v>
      </c>
      <c r="C97" s="2" t="s">
        <v>1072</v>
      </c>
      <c r="D97" s="2" t="s">
        <v>339</v>
      </c>
      <c r="E97" s="2" t="s">
        <v>2132</v>
      </c>
      <c r="F97" s="2"/>
      <c r="G97" s="2"/>
      <c r="H97" s="2" t="s">
        <v>349</v>
      </c>
      <c r="I97" s="2" t="s">
        <v>2133</v>
      </c>
      <c r="J97" s="2">
        <v>2016</v>
      </c>
      <c r="K97" s="2">
        <v>1</v>
      </c>
      <c r="L97" s="2" t="s">
        <v>1614</v>
      </c>
      <c r="M97" s="2" t="s">
        <v>56</v>
      </c>
      <c r="N97" s="2"/>
      <c r="O97" s="2" t="s">
        <v>56</v>
      </c>
      <c r="P97" s="2" t="s">
        <v>1615</v>
      </c>
      <c r="Q97" s="2"/>
      <c r="R97" s="2"/>
      <c r="S97" s="2" t="s">
        <v>56</v>
      </c>
      <c r="T97" s="2"/>
      <c r="U97" s="9"/>
    </row>
    <row r="98" spans="1:21" ht="45" hidden="1" customHeight="1" x14ac:dyDescent="0.3">
      <c r="A98" s="2">
        <f t="shared" si="1"/>
        <v>97</v>
      </c>
      <c r="B98" s="2" t="s">
        <v>281</v>
      </c>
      <c r="C98" s="2" t="s">
        <v>1885</v>
      </c>
      <c r="D98" s="2" t="s">
        <v>1886</v>
      </c>
      <c r="E98" s="2" t="s">
        <v>1887</v>
      </c>
      <c r="F98" s="2"/>
      <c r="G98" s="2"/>
      <c r="H98" s="2" t="s">
        <v>349</v>
      </c>
      <c r="I98" s="2" t="s">
        <v>1888</v>
      </c>
      <c r="J98" s="2">
        <v>2015</v>
      </c>
      <c r="K98" s="2">
        <v>1</v>
      </c>
      <c r="L98" s="2" t="s">
        <v>1889</v>
      </c>
      <c r="M98" s="2" t="s">
        <v>56</v>
      </c>
      <c r="N98" s="2" t="s">
        <v>1890</v>
      </c>
      <c r="O98" s="2" t="s">
        <v>56</v>
      </c>
      <c r="P98" s="2" t="s">
        <v>1891</v>
      </c>
      <c r="Q98" s="2"/>
      <c r="R98" s="2" t="s">
        <v>1892</v>
      </c>
      <c r="S98" s="2" t="s">
        <v>56</v>
      </c>
      <c r="T98" s="2"/>
      <c r="U98" s="9"/>
    </row>
    <row r="99" spans="1:21" ht="45" hidden="1" customHeight="1" x14ac:dyDescent="0.3">
      <c r="A99" s="2">
        <f t="shared" si="1"/>
        <v>98</v>
      </c>
      <c r="B99" s="2" t="s">
        <v>185</v>
      </c>
      <c r="C99" s="2" t="s">
        <v>46</v>
      </c>
      <c r="D99" s="2" t="s">
        <v>2425</v>
      </c>
      <c r="E99" s="2" t="s">
        <v>2426</v>
      </c>
      <c r="F99" s="2"/>
      <c r="G99" s="2"/>
      <c r="H99" s="2" t="s">
        <v>92</v>
      </c>
      <c r="I99" s="2" t="s">
        <v>2427</v>
      </c>
      <c r="J99" s="2">
        <v>2016</v>
      </c>
      <c r="K99" s="2">
        <v>1</v>
      </c>
      <c r="L99" s="2" t="s">
        <v>2428</v>
      </c>
      <c r="M99" s="2" t="s">
        <v>56</v>
      </c>
      <c r="N99" s="2"/>
      <c r="O99" s="2" t="s">
        <v>56</v>
      </c>
      <c r="P99" s="2" t="s">
        <v>1610</v>
      </c>
      <c r="Q99" s="2"/>
      <c r="R99" s="2" t="s">
        <v>2429</v>
      </c>
      <c r="S99" s="2" t="s">
        <v>56</v>
      </c>
      <c r="T99" s="2"/>
      <c r="U99" s="9"/>
    </row>
    <row r="100" spans="1:21" ht="45" hidden="1" customHeight="1" x14ac:dyDescent="0.3">
      <c r="A100" s="2">
        <f t="shared" si="1"/>
        <v>99</v>
      </c>
      <c r="B100" s="2" t="s">
        <v>71</v>
      </c>
      <c r="C100" s="2" t="s">
        <v>46</v>
      </c>
      <c r="D100" s="2" t="s">
        <v>1369</v>
      </c>
      <c r="E100" s="2" t="s">
        <v>1370</v>
      </c>
      <c r="F100" s="2"/>
      <c r="G100" s="2"/>
      <c r="H100" s="2" t="s">
        <v>648</v>
      </c>
      <c r="I100" s="2" t="s">
        <v>1371</v>
      </c>
      <c r="J100" s="2">
        <v>2014</v>
      </c>
      <c r="K100" s="2">
        <v>1</v>
      </c>
      <c r="L100" s="2" t="s">
        <v>462</v>
      </c>
      <c r="M100" s="2" t="s">
        <v>56</v>
      </c>
      <c r="N100" s="2" t="s">
        <v>463</v>
      </c>
      <c r="O100" s="2" t="s">
        <v>56</v>
      </c>
      <c r="P100" s="2" t="s">
        <v>1372</v>
      </c>
      <c r="Q100" s="2"/>
      <c r="R100" s="2" t="s">
        <v>539</v>
      </c>
      <c r="S100" s="2" t="s">
        <v>56</v>
      </c>
      <c r="T100" s="2"/>
      <c r="U100" s="9"/>
    </row>
    <row r="101" spans="1:21" ht="45" hidden="1" customHeight="1" x14ac:dyDescent="0.3">
      <c r="A101" s="2">
        <f t="shared" si="1"/>
        <v>100</v>
      </c>
      <c r="B101" s="2" t="s">
        <v>111</v>
      </c>
      <c r="C101" s="2" t="s">
        <v>1158</v>
      </c>
      <c r="D101" s="2" t="s">
        <v>1159</v>
      </c>
      <c r="E101" s="2" t="s">
        <v>1160</v>
      </c>
      <c r="F101" s="2" t="s">
        <v>162</v>
      </c>
      <c r="G101" s="2" t="s">
        <v>1161</v>
      </c>
      <c r="H101" s="2" t="s">
        <v>53</v>
      </c>
      <c r="I101" s="2" t="s">
        <v>1162</v>
      </c>
      <c r="J101" s="2">
        <v>2013</v>
      </c>
      <c r="K101" s="2"/>
      <c r="L101" s="2"/>
      <c r="M101" s="2"/>
      <c r="N101" s="2"/>
      <c r="O101" s="2" t="s">
        <v>1163</v>
      </c>
      <c r="P101" s="2"/>
      <c r="Q101" s="2"/>
      <c r="R101" s="2"/>
      <c r="S101" s="2" t="s">
        <v>27</v>
      </c>
      <c r="T101" s="2"/>
      <c r="U101" s="9"/>
    </row>
    <row r="102" spans="1:21" ht="45" hidden="1" customHeight="1" x14ac:dyDescent="0.3">
      <c r="A102" s="2">
        <f t="shared" si="1"/>
        <v>101</v>
      </c>
      <c r="B102" s="2" t="s">
        <v>179</v>
      </c>
      <c r="C102" s="2" t="s">
        <v>46</v>
      </c>
      <c r="D102" s="2" t="s">
        <v>1772</v>
      </c>
      <c r="E102" s="2" t="s">
        <v>1773</v>
      </c>
      <c r="F102" s="2"/>
      <c r="G102" s="2"/>
      <c r="H102" s="2" t="s">
        <v>349</v>
      </c>
      <c r="I102" s="2" t="s">
        <v>1774</v>
      </c>
      <c r="J102" s="2">
        <v>2015</v>
      </c>
      <c r="K102" s="2">
        <v>1</v>
      </c>
      <c r="L102" s="2" t="s">
        <v>1765</v>
      </c>
      <c r="M102" s="2" t="s">
        <v>56</v>
      </c>
      <c r="N102" s="2" t="s">
        <v>1766</v>
      </c>
      <c r="O102" s="2" t="s">
        <v>56</v>
      </c>
      <c r="P102" s="2" t="s">
        <v>1775</v>
      </c>
      <c r="Q102" s="2"/>
      <c r="R102" s="2"/>
      <c r="S102" s="2" t="s">
        <v>56</v>
      </c>
      <c r="T102" s="2"/>
      <c r="U102" s="9"/>
    </row>
    <row r="103" spans="1:21" ht="45" hidden="1" customHeight="1" x14ac:dyDescent="0.3">
      <c r="A103" s="2">
        <f t="shared" si="1"/>
        <v>102</v>
      </c>
      <c r="B103" s="2" t="s">
        <v>196</v>
      </c>
      <c r="C103" s="2" t="s">
        <v>46</v>
      </c>
      <c r="D103" s="2" t="s">
        <v>347</v>
      </c>
      <c r="E103" s="2" t="s">
        <v>1996</v>
      </c>
      <c r="F103" s="2"/>
      <c r="G103" s="2"/>
      <c r="H103" s="2" t="s">
        <v>92</v>
      </c>
      <c r="I103" s="2" t="s">
        <v>1997</v>
      </c>
      <c r="J103" s="2">
        <v>2015</v>
      </c>
      <c r="K103" s="2">
        <v>1</v>
      </c>
      <c r="L103" s="2" t="s">
        <v>1991</v>
      </c>
      <c r="M103" s="2" t="s">
        <v>56</v>
      </c>
      <c r="N103" s="2"/>
      <c r="O103" s="2" t="s">
        <v>56</v>
      </c>
      <c r="P103" s="2" t="s">
        <v>1998</v>
      </c>
      <c r="Q103" s="2"/>
      <c r="R103" s="2" t="s">
        <v>643</v>
      </c>
      <c r="S103" s="2" t="s">
        <v>56</v>
      </c>
      <c r="T103" s="2"/>
      <c r="U103" s="9"/>
    </row>
    <row r="104" spans="1:21" ht="45" hidden="1" customHeight="1" x14ac:dyDescent="0.3">
      <c r="A104" s="2">
        <f t="shared" si="1"/>
        <v>103</v>
      </c>
      <c r="B104" s="2" t="s">
        <v>196</v>
      </c>
      <c r="C104" s="2" t="s">
        <v>46</v>
      </c>
      <c r="D104" s="2" t="s">
        <v>2330</v>
      </c>
      <c r="E104" s="2" t="s">
        <v>2331</v>
      </c>
      <c r="F104" s="2"/>
      <c r="G104" s="2"/>
      <c r="H104" s="2" t="s">
        <v>92</v>
      </c>
      <c r="I104" s="2" t="s">
        <v>2332</v>
      </c>
      <c r="J104" s="2">
        <v>2016</v>
      </c>
      <c r="K104" s="2">
        <v>1</v>
      </c>
      <c r="L104" s="2" t="s">
        <v>1765</v>
      </c>
      <c r="M104" s="2" t="s">
        <v>56</v>
      </c>
      <c r="N104" s="2" t="s">
        <v>1766</v>
      </c>
      <c r="O104" s="2" t="s">
        <v>56</v>
      </c>
      <c r="P104" s="2" t="s">
        <v>34</v>
      </c>
      <c r="Q104" s="2"/>
      <c r="R104" s="2"/>
      <c r="S104" s="2" t="s">
        <v>56</v>
      </c>
      <c r="T104" s="2"/>
      <c r="U104" s="9"/>
    </row>
    <row r="105" spans="1:21" ht="45" hidden="1" customHeight="1" x14ac:dyDescent="0.3">
      <c r="A105" s="2">
        <f t="shared" si="1"/>
        <v>104</v>
      </c>
      <c r="B105" s="2" t="s">
        <v>196</v>
      </c>
      <c r="C105" s="2" t="s">
        <v>46</v>
      </c>
      <c r="D105" s="2" t="s">
        <v>2335</v>
      </c>
      <c r="E105" s="2" t="s">
        <v>2336</v>
      </c>
      <c r="F105" s="2"/>
      <c r="G105" s="2"/>
      <c r="H105" s="2" t="s">
        <v>92</v>
      </c>
      <c r="I105" s="2" t="s">
        <v>2337</v>
      </c>
      <c r="J105" s="2">
        <v>2016</v>
      </c>
      <c r="K105" s="2">
        <v>1</v>
      </c>
      <c r="L105" s="2" t="s">
        <v>1765</v>
      </c>
      <c r="M105" s="2" t="s">
        <v>56</v>
      </c>
      <c r="N105" s="2" t="s">
        <v>1766</v>
      </c>
      <c r="O105" s="2" t="s">
        <v>56</v>
      </c>
      <c r="P105" s="2" t="s">
        <v>34</v>
      </c>
      <c r="Q105" s="2"/>
      <c r="R105" s="2"/>
      <c r="S105" s="2" t="s">
        <v>56</v>
      </c>
      <c r="T105" s="2"/>
      <c r="U105" s="9"/>
    </row>
    <row r="106" spans="1:21" ht="45" customHeight="1" x14ac:dyDescent="0.3">
      <c r="A106" s="2">
        <f t="shared" si="1"/>
        <v>105</v>
      </c>
      <c r="B106" s="2" t="s">
        <v>87</v>
      </c>
      <c r="C106" s="2" t="s">
        <v>46</v>
      </c>
      <c r="D106" s="2" t="s">
        <v>1944</v>
      </c>
      <c r="E106" s="2" t="s">
        <v>2776</v>
      </c>
      <c r="F106" s="2"/>
      <c r="G106" s="2"/>
      <c r="H106" s="2" t="s">
        <v>92</v>
      </c>
      <c r="I106" s="2" t="s">
        <v>2777</v>
      </c>
      <c r="J106" s="2">
        <v>2017</v>
      </c>
      <c r="K106" s="2">
        <v>1</v>
      </c>
      <c r="L106" s="2" t="s">
        <v>1699</v>
      </c>
      <c r="M106" s="2" t="s">
        <v>56</v>
      </c>
      <c r="N106" s="2" t="s">
        <v>1700</v>
      </c>
      <c r="O106" s="2" t="s">
        <v>56</v>
      </c>
      <c r="P106" s="2" t="s">
        <v>2778</v>
      </c>
      <c r="Q106" s="2"/>
      <c r="R106" s="2" t="s">
        <v>2779</v>
      </c>
      <c r="S106" s="2" t="s">
        <v>56</v>
      </c>
      <c r="T106" s="2"/>
      <c r="U106" s="9"/>
    </row>
    <row r="107" spans="1:21" ht="45" customHeight="1" x14ac:dyDescent="0.3">
      <c r="A107" s="2">
        <f t="shared" si="1"/>
        <v>106</v>
      </c>
      <c r="B107" s="2" t="s">
        <v>74</v>
      </c>
      <c r="C107" s="2" t="s">
        <v>46</v>
      </c>
      <c r="D107" s="2" t="s">
        <v>2780</v>
      </c>
      <c r="E107" s="2" t="s">
        <v>2781</v>
      </c>
      <c r="F107" s="2"/>
      <c r="G107" s="2"/>
      <c r="H107" s="2" t="s">
        <v>92</v>
      </c>
      <c r="I107" s="2" t="s">
        <v>2782</v>
      </c>
      <c r="J107" s="2">
        <v>2017</v>
      </c>
      <c r="K107" s="2">
        <v>1</v>
      </c>
      <c r="L107" s="2" t="s">
        <v>1699</v>
      </c>
      <c r="M107" s="2" t="s">
        <v>56</v>
      </c>
      <c r="N107" s="2" t="s">
        <v>1700</v>
      </c>
      <c r="O107" s="2" t="s">
        <v>56</v>
      </c>
      <c r="P107" s="2" t="s">
        <v>2778</v>
      </c>
      <c r="Q107" s="2"/>
      <c r="R107" s="2" t="s">
        <v>2779</v>
      </c>
      <c r="S107" s="2" t="s">
        <v>56</v>
      </c>
      <c r="T107" s="2"/>
      <c r="U107" s="9"/>
    </row>
    <row r="108" spans="1:21" ht="45" hidden="1" customHeight="1" x14ac:dyDescent="0.3">
      <c r="A108" s="2">
        <f t="shared" si="1"/>
        <v>107</v>
      </c>
      <c r="B108" s="2" t="s">
        <v>222</v>
      </c>
      <c r="C108" s="2" t="s">
        <v>46</v>
      </c>
      <c r="D108" s="2" t="s">
        <v>1846</v>
      </c>
      <c r="E108" s="2" t="s">
        <v>2790</v>
      </c>
      <c r="F108" s="2"/>
      <c r="G108" s="2" t="s">
        <v>2791</v>
      </c>
      <c r="H108" s="2" t="s">
        <v>510</v>
      </c>
      <c r="I108" s="2" t="s">
        <v>2792</v>
      </c>
      <c r="J108" s="2">
        <v>2017</v>
      </c>
      <c r="K108" s="2">
        <v>2</v>
      </c>
      <c r="L108" s="2" t="s">
        <v>785</v>
      </c>
      <c r="M108" s="2" t="s">
        <v>785</v>
      </c>
      <c r="N108" s="2"/>
      <c r="O108" s="2" t="s">
        <v>785</v>
      </c>
      <c r="P108" s="2" t="s">
        <v>2793</v>
      </c>
      <c r="Q108" s="2"/>
      <c r="R108" s="2"/>
      <c r="S108" s="2" t="s">
        <v>788</v>
      </c>
      <c r="T108" s="2"/>
      <c r="U108" s="9"/>
    </row>
    <row r="109" spans="1:21" ht="45" hidden="1" customHeight="1" x14ac:dyDescent="0.3">
      <c r="A109" s="2">
        <f t="shared" si="1"/>
        <v>108</v>
      </c>
      <c r="B109" s="2" t="s">
        <v>831</v>
      </c>
      <c r="C109" s="2" t="s">
        <v>46</v>
      </c>
      <c r="D109" s="2" t="s">
        <v>2845</v>
      </c>
      <c r="E109" s="2" t="s">
        <v>2846</v>
      </c>
      <c r="F109" s="2"/>
      <c r="G109" s="2"/>
      <c r="H109" s="2" t="s">
        <v>92</v>
      </c>
      <c r="I109" s="2" t="s">
        <v>2847</v>
      </c>
      <c r="J109" s="2">
        <v>2017</v>
      </c>
      <c r="K109" s="2">
        <v>1</v>
      </c>
      <c r="L109" s="2" t="s">
        <v>1844</v>
      </c>
      <c r="M109" s="2" t="s">
        <v>56</v>
      </c>
      <c r="N109" s="2"/>
      <c r="O109" s="2" t="s">
        <v>56</v>
      </c>
      <c r="P109" s="2" t="s">
        <v>1497</v>
      </c>
      <c r="Q109" s="2"/>
      <c r="R109" s="2" t="s">
        <v>455</v>
      </c>
      <c r="S109" s="2" t="s">
        <v>56</v>
      </c>
      <c r="T109" s="2"/>
      <c r="U109" s="9"/>
    </row>
    <row r="110" spans="1:21" ht="45" hidden="1" customHeight="1" x14ac:dyDescent="0.3">
      <c r="A110" s="2">
        <f t="shared" si="1"/>
        <v>109</v>
      </c>
      <c r="B110" s="2" t="s">
        <v>111</v>
      </c>
      <c r="C110" s="2" t="s">
        <v>1147</v>
      </c>
      <c r="D110" s="2" t="s">
        <v>1148</v>
      </c>
      <c r="E110" s="2" t="s">
        <v>1149</v>
      </c>
      <c r="F110" s="2" t="s">
        <v>1150</v>
      </c>
      <c r="G110" s="2" t="s">
        <v>1151</v>
      </c>
      <c r="H110" s="2" t="s">
        <v>53</v>
      </c>
      <c r="I110" s="2" t="s">
        <v>1152</v>
      </c>
      <c r="J110" s="2">
        <v>2013</v>
      </c>
      <c r="K110" s="2">
        <v>3</v>
      </c>
      <c r="L110" s="2" t="s">
        <v>1153</v>
      </c>
      <c r="M110" s="2" t="s">
        <v>27</v>
      </c>
      <c r="N110" s="2" t="s">
        <v>1154</v>
      </c>
      <c r="O110" s="2" t="s">
        <v>1155</v>
      </c>
      <c r="P110" s="2" t="s">
        <v>1156</v>
      </c>
      <c r="Q110" s="2" t="s">
        <v>1157</v>
      </c>
      <c r="R110" s="2"/>
      <c r="S110" s="2" t="s">
        <v>27</v>
      </c>
      <c r="T110" s="2"/>
      <c r="U110" s="9"/>
    </row>
    <row r="111" spans="1:21" ht="45" hidden="1" customHeight="1" x14ac:dyDescent="0.3">
      <c r="A111" s="2">
        <f t="shared" si="1"/>
        <v>110</v>
      </c>
      <c r="B111" s="2" t="s">
        <v>250</v>
      </c>
      <c r="C111" s="2" t="s">
        <v>1183</v>
      </c>
      <c r="D111" s="2" t="s">
        <v>1184</v>
      </c>
      <c r="E111" s="2" t="s">
        <v>1185</v>
      </c>
      <c r="F111" s="2" t="s">
        <v>1186</v>
      </c>
      <c r="G111" s="2" t="s">
        <v>1187</v>
      </c>
      <c r="H111" s="2" t="s">
        <v>542</v>
      </c>
      <c r="I111" s="2" t="s">
        <v>1188</v>
      </c>
      <c r="J111" s="2">
        <v>2013</v>
      </c>
      <c r="K111" s="2">
        <v>5</v>
      </c>
      <c r="L111" s="2" t="s">
        <v>1189</v>
      </c>
      <c r="M111" s="2" t="s">
        <v>27</v>
      </c>
      <c r="N111" s="2" t="s">
        <v>1190</v>
      </c>
      <c r="O111" s="2" t="s">
        <v>1191</v>
      </c>
      <c r="P111" s="2" t="s">
        <v>1192</v>
      </c>
      <c r="Q111" s="2" t="s">
        <v>1157</v>
      </c>
      <c r="R111" s="2"/>
      <c r="S111" s="2" t="s">
        <v>27</v>
      </c>
      <c r="T111" s="2" t="s">
        <v>34</v>
      </c>
      <c r="U111" s="9"/>
    </row>
    <row r="112" spans="1:21" ht="45" hidden="1" customHeight="1" x14ac:dyDescent="0.3">
      <c r="A112" s="2">
        <f t="shared" si="1"/>
        <v>111</v>
      </c>
      <c r="B112" s="2" t="s">
        <v>125</v>
      </c>
      <c r="C112" s="2" t="s">
        <v>237</v>
      </c>
      <c r="D112" s="2" t="s">
        <v>764</v>
      </c>
      <c r="E112" s="2" t="s">
        <v>1175</v>
      </c>
      <c r="F112" s="2"/>
      <c r="G112" s="2"/>
      <c r="H112" s="2" t="s">
        <v>53</v>
      </c>
      <c r="I112" s="2" t="s">
        <v>766</v>
      </c>
      <c r="J112" s="2">
        <v>2013</v>
      </c>
      <c r="K112" s="2">
        <v>2</v>
      </c>
      <c r="L112" s="2" t="s">
        <v>767</v>
      </c>
      <c r="M112" s="2" t="s">
        <v>768</v>
      </c>
      <c r="N112" s="2"/>
      <c r="O112" s="2"/>
      <c r="P112" s="2"/>
      <c r="Q112" s="2"/>
      <c r="R112" s="2"/>
      <c r="S112" s="2"/>
      <c r="T112" s="2" t="s">
        <v>1176</v>
      </c>
      <c r="U112" s="9"/>
    </row>
    <row r="113" spans="1:21" ht="45" hidden="1" customHeight="1" x14ac:dyDescent="0.3">
      <c r="A113" s="2">
        <f t="shared" si="1"/>
        <v>112</v>
      </c>
      <c r="B113" s="2" t="s">
        <v>20</v>
      </c>
      <c r="C113" s="2" t="s">
        <v>282</v>
      </c>
      <c r="D113" s="2" t="s">
        <v>1207</v>
      </c>
      <c r="E113" s="2" t="s">
        <v>1208</v>
      </c>
      <c r="F113" s="2" t="s">
        <v>1209</v>
      </c>
      <c r="G113" s="2" t="s">
        <v>1210</v>
      </c>
      <c r="H113" s="2" t="s">
        <v>53</v>
      </c>
      <c r="I113" s="2" t="s">
        <v>1211</v>
      </c>
      <c r="J113" s="2">
        <v>2013</v>
      </c>
      <c r="K113" s="2">
        <v>7</v>
      </c>
      <c r="L113" s="2" t="s">
        <v>1212</v>
      </c>
      <c r="M113" s="2" t="s">
        <v>27</v>
      </c>
      <c r="N113" s="2" t="s">
        <v>1213</v>
      </c>
      <c r="O113" s="2" t="s">
        <v>1214</v>
      </c>
      <c r="P113" s="2" t="s">
        <v>1215</v>
      </c>
      <c r="Q113" s="2" t="s">
        <v>1216</v>
      </c>
      <c r="R113" s="2"/>
      <c r="S113" s="2" t="s">
        <v>822</v>
      </c>
      <c r="T113" s="2"/>
      <c r="U113" s="9"/>
    </row>
    <row r="114" spans="1:21" ht="45" hidden="1" customHeight="1" x14ac:dyDescent="0.3">
      <c r="A114" s="2">
        <f t="shared" si="1"/>
        <v>113</v>
      </c>
      <c r="B114" s="2" t="s">
        <v>97</v>
      </c>
      <c r="C114" s="2" t="s">
        <v>1342</v>
      </c>
      <c r="D114" s="2" t="s">
        <v>1343</v>
      </c>
      <c r="E114" s="2" t="s">
        <v>1344</v>
      </c>
      <c r="F114" s="2" t="s">
        <v>1345</v>
      </c>
      <c r="G114" s="2" t="s">
        <v>1346</v>
      </c>
      <c r="H114" s="2" t="s">
        <v>53</v>
      </c>
      <c r="I114" s="2" t="s">
        <v>1347</v>
      </c>
      <c r="J114" s="2">
        <v>2014</v>
      </c>
      <c r="K114" s="2">
        <v>6</v>
      </c>
      <c r="L114" s="2" t="s">
        <v>1345</v>
      </c>
      <c r="M114" s="2" t="s">
        <v>1293</v>
      </c>
      <c r="N114" s="26" t="s">
        <v>1348</v>
      </c>
      <c r="O114" s="2"/>
      <c r="P114" s="2" t="s">
        <v>1349</v>
      </c>
      <c r="Q114" s="2" t="s">
        <v>1350</v>
      </c>
      <c r="R114" s="2"/>
      <c r="S114" s="2" t="s">
        <v>1351</v>
      </c>
      <c r="T114" s="2"/>
      <c r="U114" s="9"/>
    </row>
    <row r="115" spans="1:21" ht="45" hidden="1" customHeight="1" x14ac:dyDescent="0.3">
      <c r="A115" s="2">
        <f t="shared" si="1"/>
        <v>114</v>
      </c>
      <c r="B115" s="2" t="s">
        <v>196</v>
      </c>
      <c r="C115" s="2" t="s">
        <v>72</v>
      </c>
      <c r="D115" s="2" t="s">
        <v>780</v>
      </c>
      <c r="E115" s="2" t="s">
        <v>1411</v>
      </c>
      <c r="F115" s="2" t="s">
        <v>1412</v>
      </c>
      <c r="G115" s="2" t="s">
        <v>1413</v>
      </c>
      <c r="H115" s="2" t="s">
        <v>53</v>
      </c>
      <c r="I115" s="2" t="s">
        <v>1414</v>
      </c>
      <c r="J115" s="2">
        <v>2014</v>
      </c>
      <c r="K115" s="2">
        <v>10</v>
      </c>
      <c r="L115" s="2" t="s">
        <v>1415</v>
      </c>
      <c r="M115" s="2" t="s">
        <v>56</v>
      </c>
      <c r="N115" s="2" t="s">
        <v>1416</v>
      </c>
      <c r="O115" s="2" t="s">
        <v>1417</v>
      </c>
      <c r="P115" s="2" t="s">
        <v>1418</v>
      </c>
      <c r="Q115" s="2" t="s">
        <v>1293</v>
      </c>
      <c r="R115" s="2"/>
      <c r="S115" s="2" t="s">
        <v>56</v>
      </c>
      <c r="T115" s="2"/>
      <c r="U115" s="9"/>
    </row>
    <row r="116" spans="1:21" ht="45" hidden="1" customHeight="1" x14ac:dyDescent="0.3">
      <c r="A116" s="2">
        <f t="shared" si="1"/>
        <v>115</v>
      </c>
      <c r="B116" s="2" t="s">
        <v>74</v>
      </c>
      <c r="C116" s="2" t="s">
        <v>3924</v>
      </c>
      <c r="D116" s="2" t="s">
        <v>1801</v>
      </c>
      <c r="E116" s="2" t="s">
        <v>3925</v>
      </c>
      <c r="F116" s="2"/>
      <c r="G116" s="2" t="s">
        <v>3926</v>
      </c>
      <c r="H116" s="2" t="s">
        <v>510</v>
      </c>
      <c r="I116" s="2" t="s">
        <v>3927</v>
      </c>
      <c r="J116" s="2">
        <v>2019</v>
      </c>
      <c r="K116" s="2">
        <v>2</v>
      </c>
      <c r="L116" s="2" t="s">
        <v>3921</v>
      </c>
      <c r="M116" s="2" t="s">
        <v>1201</v>
      </c>
      <c r="N116" s="2"/>
      <c r="O116" s="2" t="s">
        <v>3922</v>
      </c>
      <c r="P116" s="2" t="s">
        <v>3928</v>
      </c>
      <c r="Q116" s="2" t="s">
        <v>123</v>
      </c>
      <c r="R116" s="2" t="s">
        <v>643</v>
      </c>
      <c r="S116" s="2" t="s">
        <v>3724</v>
      </c>
      <c r="T116" s="2"/>
      <c r="U116" s="9"/>
    </row>
    <row r="117" spans="1:21" ht="45" hidden="1" customHeight="1" x14ac:dyDescent="0.3">
      <c r="A117" s="2">
        <f t="shared" si="1"/>
        <v>116</v>
      </c>
      <c r="B117" s="2" t="s">
        <v>74</v>
      </c>
      <c r="C117" s="2" t="s">
        <v>3924</v>
      </c>
      <c r="D117" s="2" t="s">
        <v>1801</v>
      </c>
      <c r="E117" s="2" t="s">
        <v>4359</v>
      </c>
      <c r="F117" s="2"/>
      <c r="G117" s="2" t="s">
        <v>4360</v>
      </c>
      <c r="H117" s="2" t="s">
        <v>510</v>
      </c>
      <c r="I117" s="2" t="s">
        <v>4361</v>
      </c>
      <c r="J117" s="2">
        <v>2020</v>
      </c>
      <c r="K117" s="2">
        <v>1</v>
      </c>
      <c r="L117" s="2" t="s">
        <v>1636</v>
      </c>
      <c r="M117" s="2" t="s">
        <v>56</v>
      </c>
      <c r="N117" s="2" t="s">
        <v>1637</v>
      </c>
      <c r="O117" s="2" t="s">
        <v>4362</v>
      </c>
      <c r="P117" s="2" t="s">
        <v>4363</v>
      </c>
      <c r="Q117" s="2" t="s">
        <v>123</v>
      </c>
      <c r="R117" s="2" t="s">
        <v>643</v>
      </c>
      <c r="S117" s="2" t="s">
        <v>3724</v>
      </c>
      <c r="T117" s="2"/>
      <c r="U117" s="9"/>
    </row>
    <row r="118" spans="1:21" ht="45" hidden="1" customHeight="1" x14ac:dyDescent="0.3">
      <c r="A118" s="2">
        <f t="shared" si="1"/>
        <v>117</v>
      </c>
      <c r="B118" s="2" t="s">
        <v>74</v>
      </c>
      <c r="C118" s="2" t="s">
        <v>3924</v>
      </c>
      <c r="D118" s="2" t="s">
        <v>1801</v>
      </c>
      <c r="E118" s="2" t="s">
        <v>4369</v>
      </c>
      <c r="F118" s="2"/>
      <c r="G118" s="2" t="s">
        <v>4360</v>
      </c>
      <c r="H118" s="2" t="s">
        <v>510</v>
      </c>
      <c r="I118" s="2" t="s">
        <v>4361</v>
      </c>
      <c r="J118" s="2">
        <v>2020</v>
      </c>
      <c r="K118" s="2">
        <v>1</v>
      </c>
      <c r="L118" s="2" t="s">
        <v>1646</v>
      </c>
      <c r="M118" s="2" t="s">
        <v>56</v>
      </c>
      <c r="N118" s="2" t="s">
        <v>1647</v>
      </c>
      <c r="O118" s="2" t="s">
        <v>4362</v>
      </c>
      <c r="P118" s="2" t="s">
        <v>4370</v>
      </c>
      <c r="Q118" s="2" t="s">
        <v>123</v>
      </c>
      <c r="R118" s="2" t="s">
        <v>643</v>
      </c>
      <c r="S118" s="2" t="s">
        <v>3724</v>
      </c>
      <c r="T118" s="2"/>
      <c r="U118" s="9"/>
    </row>
    <row r="119" spans="1:21" ht="45" hidden="1" customHeight="1" x14ac:dyDescent="0.3">
      <c r="A119" s="2">
        <f t="shared" si="1"/>
        <v>118</v>
      </c>
      <c r="B119" s="2" t="s">
        <v>213</v>
      </c>
      <c r="C119" s="2" t="s">
        <v>3330</v>
      </c>
      <c r="D119" s="2" t="s">
        <v>1763</v>
      </c>
      <c r="E119" s="2" t="s">
        <v>3331</v>
      </c>
      <c r="F119" s="2"/>
      <c r="G119" s="2"/>
      <c r="H119" s="2" t="s">
        <v>349</v>
      </c>
      <c r="I119" s="2" t="s">
        <v>3332</v>
      </c>
      <c r="J119" s="2">
        <v>2018</v>
      </c>
      <c r="K119" s="2">
        <v>1</v>
      </c>
      <c r="L119" s="2" t="s">
        <v>1676</v>
      </c>
      <c r="M119" s="2" t="s">
        <v>56</v>
      </c>
      <c r="N119" s="2" t="s">
        <v>1580</v>
      </c>
      <c r="O119" s="2" t="s">
        <v>56</v>
      </c>
      <c r="P119" s="2" t="s">
        <v>1674</v>
      </c>
      <c r="Q119" s="2"/>
      <c r="R119" s="2"/>
      <c r="S119" s="2" t="s">
        <v>56</v>
      </c>
      <c r="T119" s="2"/>
      <c r="U119" s="9"/>
    </row>
    <row r="120" spans="1:21" ht="45" hidden="1" customHeight="1" x14ac:dyDescent="0.3">
      <c r="A120" s="2">
        <f t="shared" si="1"/>
        <v>119</v>
      </c>
      <c r="B120" s="2" t="s">
        <v>261</v>
      </c>
      <c r="C120" s="2" t="s">
        <v>3330</v>
      </c>
      <c r="D120" s="2" t="s">
        <v>1465</v>
      </c>
      <c r="E120" s="2" t="s">
        <v>3912</v>
      </c>
      <c r="F120" s="2"/>
      <c r="G120" s="2"/>
      <c r="H120" s="2" t="s">
        <v>349</v>
      </c>
      <c r="I120" s="2" t="s">
        <v>3913</v>
      </c>
      <c r="J120" s="2">
        <v>2019</v>
      </c>
      <c r="K120" s="2">
        <v>1</v>
      </c>
      <c r="L120" s="2" t="s">
        <v>1676</v>
      </c>
      <c r="M120" s="2" t="s">
        <v>56</v>
      </c>
      <c r="N120" s="2" t="s">
        <v>1580</v>
      </c>
      <c r="O120" s="2" t="s">
        <v>56</v>
      </c>
      <c r="P120" s="2" t="s">
        <v>34</v>
      </c>
      <c r="Q120" s="2"/>
      <c r="R120" s="2"/>
      <c r="S120" s="2" t="s">
        <v>56</v>
      </c>
      <c r="T120" s="2"/>
      <c r="U120" s="9"/>
    </row>
    <row r="121" spans="1:21" ht="45" hidden="1" customHeight="1" x14ac:dyDescent="0.3">
      <c r="A121" s="2">
        <f t="shared" si="1"/>
        <v>120</v>
      </c>
      <c r="B121" s="2" t="s">
        <v>179</v>
      </c>
      <c r="C121" s="2" t="s">
        <v>3333</v>
      </c>
      <c r="D121" s="2" t="s">
        <v>3337</v>
      </c>
      <c r="E121" s="2" t="s">
        <v>3338</v>
      </c>
      <c r="F121" s="2"/>
      <c r="G121" s="2"/>
      <c r="H121" s="2" t="s">
        <v>92</v>
      </c>
      <c r="I121" s="2" t="s">
        <v>3339</v>
      </c>
      <c r="J121" s="2">
        <v>2018</v>
      </c>
      <c r="K121" s="2">
        <v>1</v>
      </c>
      <c r="L121" s="2" t="s">
        <v>1676</v>
      </c>
      <c r="M121" s="2" t="s">
        <v>56</v>
      </c>
      <c r="N121" s="2" t="s">
        <v>1580</v>
      </c>
      <c r="O121" s="2" t="s">
        <v>56</v>
      </c>
      <c r="P121" s="2" t="s">
        <v>1674</v>
      </c>
      <c r="Q121" s="2"/>
      <c r="R121" s="2"/>
      <c r="S121" s="2" t="s">
        <v>56</v>
      </c>
      <c r="T121" s="2"/>
      <c r="U121" s="9"/>
    </row>
    <row r="122" spans="1:21" ht="45" hidden="1" customHeight="1" x14ac:dyDescent="0.3">
      <c r="A122" s="2">
        <f t="shared" si="1"/>
        <v>121</v>
      </c>
      <c r="B122" s="2" t="s">
        <v>179</v>
      </c>
      <c r="C122" s="2" t="s">
        <v>3333</v>
      </c>
      <c r="D122" s="2" t="s">
        <v>1763</v>
      </c>
      <c r="E122" s="2" t="s">
        <v>3334</v>
      </c>
      <c r="F122" s="2"/>
      <c r="G122" s="2"/>
      <c r="H122" s="2" t="s">
        <v>92</v>
      </c>
      <c r="I122" s="2" t="s">
        <v>3335</v>
      </c>
      <c r="J122" s="2">
        <v>2018</v>
      </c>
      <c r="K122" s="2">
        <v>1</v>
      </c>
      <c r="L122" s="2" t="s">
        <v>1676</v>
      </c>
      <c r="M122" s="2" t="s">
        <v>56</v>
      </c>
      <c r="N122" s="2" t="s">
        <v>1580</v>
      </c>
      <c r="O122" s="2" t="s">
        <v>56</v>
      </c>
      <c r="P122" s="2" t="s">
        <v>3336</v>
      </c>
      <c r="Q122" s="2"/>
      <c r="R122" s="2"/>
      <c r="S122" s="2" t="s">
        <v>56</v>
      </c>
      <c r="T122" s="2"/>
      <c r="U122" s="9"/>
    </row>
    <row r="123" spans="1:21" ht="45" hidden="1" customHeight="1" x14ac:dyDescent="0.3">
      <c r="A123" s="2">
        <f t="shared" si="1"/>
        <v>122</v>
      </c>
      <c r="B123" s="2" t="s">
        <v>261</v>
      </c>
      <c r="C123" s="2" t="s">
        <v>717</v>
      </c>
      <c r="D123" s="2" t="s">
        <v>718</v>
      </c>
      <c r="E123" s="2" t="s">
        <v>719</v>
      </c>
      <c r="F123" s="2"/>
      <c r="G123" s="2" t="s">
        <v>720</v>
      </c>
      <c r="H123" s="2" t="s">
        <v>349</v>
      </c>
      <c r="I123" s="2" t="s">
        <v>721</v>
      </c>
      <c r="J123" s="2">
        <v>2008</v>
      </c>
      <c r="K123" s="2">
        <v>1</v>
      </c>
      <c r="L123" s="2" t="s">
        <v>462</v>
      </c>
      <c r="M123" s="2" t="s">
        <v>56</v>
      </c>
      <c r="N123" s="2" t="s">
        <v>463</v>
      </c>
      <c r="O123" s="2" t="s">
        <v>56</v>
      </c>
      <c r="P123" s="2" t="s">
        <v>722</v>
      </c>
      <c r="Q123" s="2"/>
      <c r="R123" s="2"/>
      <c r="S123" s="2" t="s">
        <v>56</v>
      </c>
      <c r="T123" s="2"/>
      <c r="U123" s="9"/>
    </row>
    <row r="124" spans="1:21" ht="45" hidden="1" customHeight="1" x14ac:dyDescent="0.3">
      <c r="A124" s="2">
        <f t="shared" si="1"/>
        <v>123</v>
      </c>
      <c r="B124" s="2" t="s">
        <v>74</v>
      </c>
      <c r="C124" s="2" t="s">
        <v>738</v>
      </c>
      <c r="D124" s="2" t="s">
        <v>739</v>
      </c>
      <c r="E124" s="2" t="s">
        <v>740</v>
      </c>
      <c r="F124" s="2"/>
      <c r="G124" s="2" t="s">
        <v>741</v>
      </c>
      <c r="H124" s="2" t="s">
        <v>92</v>
      </c>
      <c r="I124" s="2" t="s">
        <v>742</v>
      </c>
      <c r="J124" s="2">
        <v>2008</v>
      </c>
      <c r="K124" s="2">
        <v>1</v>
      </c>
      <c r="L124" s="2" t="s">
        <v>578</v>
      </c>
      <c r="M124" s="2" t="s">
        <v>56</v>
      </c>
      <c r="N124" s="2"/>
      <c r="O124" s="2" t="s">
        <v>56</v>
      </c>
      <c r="P124" s="2" t="s">
        <v>743</v>
      </c>
      <c r="Q124" s="2"/>
      <c r="R124" s="2"/>
      <c r="S124" s="2" t="s">
        <v>56</v>
      </c>
      <c r="T124" s="2"/>
      <c r="U124" s="9"/>
    </row>
    <row r="125" spans="1:21" ht="45" hidden="1" customHeight="1" x14ac:dyDescent="0.3">
      <c r="A125" s="2">
        <f t="shared" si="1"/>
        <v>124</v>
      </c>
      <c r="B125" s="2" t="s">
        <v>74</v>
      </c>
      <c r="C125" s="2" t="s">
        <v>1028</v>
      </c>
      <c r="D125" s="2" t="s">
        <v>1352</v>
      </c>
      <c r="E125" s="2" t="s">
        <v>1353</v>
      </c>
      <c r="F125" s="2" t="s">
        <v>1354</v>
      </c>
      <c r="G125" s="2"/>
      <c r="H125" s="2" t="s">
        <v>53</v>
      </c>
      <c r="I125" s="26" t="s">
        <v>1355</v>
      </c>
      <c r="J125" s="2">
        <v>2014</v>
      </c>
      <c r="K125" s="2"/>
      <c r="L125" s="2" t="s">
        <v>862</v>
      </c>
      <c r="M125" s="2" t="s">
        <v>56</v>
      </c>
      <c r="N125" s="2" t="s">
        <v>863</v>
      </c>
      <c r="O125" s="2" t="s">
        <v>1356</v>
      </c>
      <c r="P125" s="2" t="s">
        <v>1357</v>
      </c>
      <c r="Q125" s="2" t="s">
        <v>1358</v>
      </c>
      <c r="R125" s="2" t="s">
        <v>643</v>
      </c>
      <c r="S125" s="2" t="s">
        <v>1359</v>
      </c>
      <c r="T125" s="2"/>
      <c r="U125" s="9"/>
    </row>
    <row r="126" spans="1:21" ht="45" hidden="1" customHeight="1" x14ac:dyDescent="0.3">
      <c r="A126" s="2">
        <f t="shared" si="1"/>
        <v>125</v>
      </c>
      <c r="B126" s="2" t="s">
        <v>74</v>
      </c>
      <c r="C126" s="2" t="s">
        <v>1294</v>
      </c>
      <c r="D126" s="2" t="s">
        <v>1295</v>
      </c>
      <c r="E126" s="2" t="s">
        <v>1296</v>
      </c>
      <c r="F126" s="2" t="s">
        <v>1296</v>
      </c>
      <c r="G126" s="2" t="s">
        <v>1297</v>
      </c>
      <c r="H126" s="2" t="s">
        <v>257</v>
      </c>
      <c r="I126" s="4" t="s">
        <v>1298</v>
      </c>
      <c r="J126" s="2">
        <v>2014</v>
      </c>
      <c r="K126" s="2">
        <v>5</v>
      </c>
      <c r="L126" s="2" t="s">
        <v>1124</v>
      </c>
      <c r="M126" s="2" t="s">
        <v>56</v>
      </c>
      <c r="N126" s="2" t="s">
        <v>1125</v>
      </c>
      <c r="O126" s="2" t="s">
        <v>1299</v>
      </c>
      <c r="P126" s="2" t="s">
        <v>1300</v>
      </c>
      <c r="Q126" s="2" t="s">
        <v>1301</v>
      </c>
      <c r="R126" s="2"/>
      <c r="S126" s="2" t="s">
        <v>56</v>
      </c>
      <c r="T126" s="2"/>
      <c r="U126" s="9"/>
    </row>
    <row r="127" spans="1:21" ht="45" hidden="1" customHeight="1" x14ac:dyDescent="0.3">
      <c r="A127" s="2">
        <f t="shared" si="1"/>
        <v>126</v>
      </c>
      <c r="B127" s="2" t="s">
        <v>196</v>
      </c>
      <c r="C127" s="2" t="s">
        <v>24</v>
      </c>
      <c r="D127" s="2" t="s">
        <v>1286</v>
      </c>
      <c r="E127" s="2" t="s">
        <v>1287</v>
      </c>
      <c r="F127" s="2" t="s">
        <v>1288</v>
      </c>
      <c r="G127" s="2" t="s">
        <v>1289</v>
      </c>
      <c r="H127" s="2" t="s">
        <v>257</v>
      </c>
      <c r="I127" s="2" t="s">
        <v>1290</v>
      </c>
      <c r="J127" s="2">
        <v>2014</v>
      </c>
      <c r="K127" s="2">
        <v>5</v>
      </c>
      <c r="L127" s="2" t="s">
        <v>1124</v>
      </c>
      <c r="M127" s="2" t="s">
        <v>56</v>
      </c>
      <c r="N127" s="2" t="s">
        <v>1125</v>
      </c>
      <c r="O127" s="2" t="s">
        <v>1291</v>
      </c>
      <c r="P127" s="2" t="s">
        <v>1292</v>
      </c>
      <c r="Q127" s="2" t="s">
        <v>1293</v>
      </c>
      <c r="R127" s="2"/>
      <c r="S127" s="2" t="s">
        <v>56</v>
      </c>
      <c r="U127" s="9"/>
    </row>
    <row r="128" spans="1:21" ht="45" hidden="1" customHeight="1" x14ac:dyDescent="0.3">
      <c r="A128" s="2">
        <f t="shared" si="1"/>
        <v>127</v>
      </c>
      <c r="B128" s="2" t="s">
        <v>196</v>
      </c>
      <c r="C128" s="2" t="s">
        <v>24</v>
      </c>
      <c r="D128" s="2" t="s">
        <v>1392</v>
      </c>
      <c r="E128" s="2" t="s">
        <v>1436</v>
      </c>
      <c r="F128" s="2" t="s">
        <v>1436</v>
      </c>
      <c r="G128" s="2" t="s">
        <v>1437</v>
      </c>
      <c r="H128" s="2" t="s">
        <v>53</v>
      </c>
      <c r="I128" s="2" t="s">
        <v>1438</v>
      </c>
      <c r="J128" s="2">
        <v>2014</v>
      </c>
      <c r="K128" s="2"/>
      <c r="L128" s="2"/>
      <c r="M128" s="2"/>
      <c r="N128" s="2"/>
      <c r="O128" s="2"/>
      <c r="P128" s="2"/>
      <c r="Q128" s="2"/>
      <c r="R128" s="2"/>
      <c r="S128" s="2" t="s">
        <v>27</v>
      </c>
      <c r="U128" s="9"/>
    </row>
    <row r="129" spans="1:21" ht="45" hidden="1" customHeight="1" x14ac:dyDescent="0.3">
      <c r="A129" s="2">
        <f t="shared" si="1"/>
        <v>128</v>
      </c>
      <c r="B129" s="2" t="s">
        <v>60</v>
      </c>
      <c r="C129" s="2" t="s">
        <v>942</v>
      </c>
      <c r="D129" s="2" t="s">
        <v>1332</v>
      </c>
      <c r="E129" s="2" t="s">
        <v>1333</v>
      </c>
      <c r="F129" s="2" t="s">
        <v>1334</v>
      </c>
      <c r="G129" s="2" t="s">
        <v>1335</v>
      </c>
      <c r="H129" s="2" t="s">
        <v>1336</v>
      </c>
      <c r="I129" s="4" t="s">
        <v>1337</v>
      </c>
      <c r="J129" s="2">
        <v>2014</v>
      </c>
      <c r="K129" s="2"/>
      <c r="L129" s="2" t="s">
        <v>1338</v>
      </c>
      <c r="M129" s="2" t="s">
        <v>616</v>
      </c>
      <c r="N129" s="4" t="s">
        <v>1339</v>
      </c>
      <c r="O129" s="2" t="s">
        <v>1340</v>
      </c>
      <c r="P129" s="2" t="s">
        <v>1341</v>
      </c>
      <c r="Q129" s="2"/>
      <c r="R129" s="2"/>
      <c r="S129" s="2" t="s">
        <v>59</v>
      </c>
      <c r="T129" s="2"/>
      <c r="U129" s="9"/>
    </row>
    <row r="130" spans="1:21" ht="45" hidden="1" customHeight="1" x14ac:dyDescent="0.3">
      <c r="A130" s="2">
        <f t="shared" ref="A130:A193" si="2">ROW(A129)</f>
        <v>129</v>
      </c>
      <c r="B130" s="2" t="s">
        <v>74</v>
      </c>
      <c r="C130" s="2" t="s">
        <v>1316</v>
      </c>
      <c r="D130" s="2" t="s">
        <v>1317</v>
      </c>
      <c r="E130" s="2" t="s">
        <v>1318</v>
      </c>
      <c r="F130" s="2" t="s">
        <v>1318</v>
      </c>
      <c r="G130" s="2" t="s">
        <v>1319</v>
      </c>
      <c r="H130" s="2" t="s">
        <v>53</v>
      </c>
      <c r="I130" s="2" t="s">
        <v>1320</v>
      </c>
      <c r="J130" s="2">
        <v>2014</v>
      </c>
      <c r="K130" s="2">
        <v>6</v>
      </c>
      <c r="L130" s="2" t="s">
        <v>1321</v>
      </c>
      <c r="M130" s="2" t="s">
        <v>56</v>
      </c>
      <c r="N130" s="2" t="s">
        <v>1322</v>
      </c>
      <c r="O130" s="2" t="s">
        <v>56</v>
      </c>
      <c r="P130" s="2" t="s">
        <v>1323</v>
      </c>
      <c r="Q130" s="2" t="s">
        <v>123</v>
      </c>
      <c r="R130" s="2"/>
      <c r="S130" s="2" t="s">
        <v>56</v>
      </c>
      <c r="T130" s="2"/>
      <c r="U130" s="9"/>
    </row>
    <row r="131" spans="1:21" ht="45" hidden="1" customHeight="1" x14ac:dyDescent="0.3">
      <c r="A131" s="2">
        <f t="shared" si="2"/>
        <v>130</v>
      </c>
      <c r="B131" s="2" t="s">
        <v>125</v>
      </c>
      <c r="C131" s="2" t="s">
        <v>1108</v>
      </c>
      <c r="D131" s="2" t="s">
        <v>1109</v>
      </c>
      <c r="E131" s="2" t="s">
        <v>1425</v>
      </c>
      <c r="F131" s="2"/>
      <c r="G131" s="2" t="s">
        <v>1426</v>
      </c>
      <c r="H131" s="2" t="s">
        <v>53</v>
      </c>
      <c r="I131" s="2" t="s">
        <v>1112</v>
      </c>
      <c r="J131" s="2">
        <v>2014</v>
      </c>
      <c r="K131" s="2">
        <v>2</v>
      </c>
      <c r="L131" s="2" t="s">
        <v>1113</v>
      </c>
      <c r="M131" s="2" t="s">
        <v>768</v>
      </c>
      <c r="N131" s="2" t="s">
        <v>1114</v>
      </c>
      <c r="O131" s="2" t="s">
        <v>1115</v>
      </c>
      <c r="P131" s="2" t="s">
        <v>1116</v>
      </c>
      <c r="Q131" s="2" t="s">
        <v>1427</v>
      </c>
      <c r="R131" s="2"/>
      <c r="S131" s="2" t="s">
        <v>1117</v>
      </c>
      <c r="T131" s="2" t="s">
        <v>1428</v>
      </c>
      <c r="U131" s="9"/>
    </row>
    <row r="132" spans="1:21" ht="45" hidden="1" customHeight="1" x14ac:dyDescent="0.3">
      <c r="A132" s="2">
        <f t="shared" si="2"/>
        <v>131</v>
      </c>
      <c r="B132" s="2" t="s">
        <v>281</v>
      </c>
      <c r="C132" s="2" t="s">
        <v>290</v>
      </c>
      <c r="D132" s="2" t="s">
        <v>916</v>
      </c>
      <c r="E132" s="2" t="s">
        <v>1398</v>
      </c>
      <c r="F132" s="5" t="s">
        <v>1399</v>
      </c>
      <c r="G132" s="2" t="s">
        <v>1094</v>
      </c>
      <c r="H132" s="2" t="s">
        <v>53</v>
      </c>
      <c r="I132" s="2"/>
      <c r="J132" s="2">
        <v>2014</v>
      </c>
      <c r="K132" s="2"/>
      <c r="L132" s="2" t="s">
        <v>920</v>
      </c>
      <c r="M132" s="2" t="s">
        <v>156</v>
      </c>
      <c r="N132" s="26" t="s">
        <v>157</v>
      </c>
      <c r="O132" s="2" t="s">
        <v>841</v>
      </c>
      <c r="P132" s="2" t="s">
        <v>1400</v>
      </c>
      <c r="Q132" s="2"/>
      <c r="R132" s="2"/>
      <c r="S132" s="2" t="s">
        <v>152</v>
      </c>
      <c r="T132" s="2"/>
      <c r="U132" s="9"/>
    </row>
    <row r="133" spans="1:21" ht="45" hidden="1" customHeight="1" x14ac:dyDescent="0.3">
      <c r="A133" s="2">
        <f t="shared" si="2"/>
        <v>132</v>
      </c>
      <c r="B133" s="2" t="s">
        <v>111</v>
      </c>
      <c r="C133" s="2" t="s">
        <v>1324</v>
      </c>
      <c r="D133" s="2" t="s">
        <v>441</v>
      </c>
      <c r="E133" s="2" t="s">
        <v>1325</v>
      </c>
      <c r="F133" s="2" t="s">
        <v>1326</v>
      </c>
      <c r="G133" s="2" t="s">
        <v>1327</v>
      </c>
      <c r="H133" s="2" t="s">
        <v>53</v>
      </c>
      <c r="I133" s="2" t="s">
        <v>1328</v>
      </c>
      <c r="J133" s="2">
        <v>2014</v>
      </c>
      <c r="K133" s="2">
        <v>6</v>
      </c>
      <c r="L133" s="2" t="s">
        <v>1329</v>
      </c>
      <c r="M133" s="2" t="s">
        <v>56</v>
      </c>
      <c r="N133" s="2" t="s">
        <v>1330</v>
      </c>
      <c r="O133" s="2" t="s">
        <v>56</v>
      </c>
      <c r="P133" s="2" t="s">
        <v>1331</v>
      </c>
      <c r="Q133" s="2" t="s">
        <v>1127</v>
      </c>
      <c r="R133" s="2"/>
      <c r="S133" s="2" t="s">
        <v>56</v>
      </c>
      <c r="T133" s="2"/>
      <c r="U133" s="9"/>
    </row>
    <row r="134" spans="1:21" ht="45" customHeight="1" x14ac:dyDescent="0.3">
      <c r="A134" s="2">
        <f t="shared" si="2"/>
        <v>133</v>
      </c>
      <c r="B134" s="2" t="s">
        <v>60</v>
      </c>
      <c r="C134" s="2" t="s">
        <v>237</v>
      </c>
      <c r="D134" s="2" t="s">
        <v>1385</v>
      </c>
      <c r="E134" s="2" t="s">
        <v>1386</v>
      </c>
      <c r="F134" s="2" t="s">
        <v>1386</v>
      </c>
      <c r="G134" s="2" t="s">
        <v>1387</v>
      </c>
      <c r="H134" s="2" t="s">
        <v>53</v>
      </c>
      <c r="I134" s="2" t="s">
        <v>1112</v>
      </c>
      <c r="J134" s="2">
        <v>2014</v>
      </c>
      <c r="K134" s="2">
        <v>6</v>
      </c>
      <c r="L134" s="2" t="s">
        <v>1388</v>
      </c>
      <c r="M134" s="2" t="s">
        <v>1201</v>
      </c>
      <c r="N134" s="2"/>
      <c r="O134" s="2" t="s">
        <v>1389</v>
      </c>
      <c r="P134" s="2" t="s">
        <v>1390</v>
      </c>
      <c r="Q134" s="2" t="s">
        <v>1042</v>
      </c>
      <c r="R134" s="2"/>
      <c r="S134" s="2" t="s">
        <v>1117</v>
      </c>
      <c r="T134" s="2" t="s">
        <v>1391</v>
      </c>
      <c r="U134" s="9"/>
    </row>
    <row r="135" spans="1:21" ht="45" hidden="1" customHeight="1" x14ac:dyDescent="0.3">
      <c r="A135" s="2">
        <f t="shared" si="2"/>
        <v>134</v>
      </c>
      <c r="B135" s="2" t="s">
        <v>179</v>
      </c>
      <c r="C135" s="2" t="s">
        <v>72</v>
      </c>
      <c r="D135" s="2" t="s">
        <v>865</v>
      </c>
      <c r="E135" s="2" t="s">
        <v>866</v>
      </c>
      <c r="F135" s="2"/>
      <c r="G135" s="2"/>
      <c r="H135" s="2" t="s">
        <v>92</v>
      </c>
      <c r="I135" s="2" t="s">
        <v>867</v>
      </c>
      <c r="J135" s="2">
        <v>2010</v>
      </c>
      <c r="K135" s="2">
        <v>1</v>
      </c>
      <c r="L135" s="2" t="s">
        <v>868</v>
      </c>
      <c r="M135" s="2" t="s">
        <v>869</v>
      </c>
      <c r="N135" s="2" t="s">
        <v>870</v>
      </c>
      <c r="O135" s="2" t="s">
        <v>871</v>
      </c>
      <c r="P135" s="2"/>
      <c r="Q135" s="2"/>
      <c r="R135" s="2" t="s">
        <v>872</v>
      </c>
      <c r="S135" s="2" t="s">
        <v>873</v>
      </c>
      <c r="T135" s="2"/>
      <c r="U135" s="9"/>
    </row>
    <row r="136" spans="1:21" ht="45" hidden="1" customHeight="1" x14ac:dyDescent="0.3">
      <c r="A136" s="2">
        <f t="shared" si="2"/>
        <v>135</v>
      </c>
      <c r="B136" s="2" t="s">
        <v>179</v>
      </c>
      <c r="C136" s="2" t="s">
        <v>72</v>
      </c>
      <c r="D136" s="2" t="s">
        <v>910</v>
      </c>
      <c r="E136" s="2" t="s">
        <v>911</v>
      </c>
      <c r="F136" s="2"/>
      <c r="G136" s="2"/>
      <c r="H136" s="2" t="s">
        <v>510</v>
      </c>
      <c r="I136" s="2" t="s">
        <v>912</v>
      </c>
      <c r="J136" s="2">
        <v>2010</v>
      </c>
      <c r="K136" s="2">
        <v>1</v>
      </c>
      <c r="L136" s="2" t="s">
        <v>913</v>
      </c>
      <c r="M136" s="2" t="s">
        <v>881</v>
      </c>
      <c r="N136" s="2" t="s">
        <v>914</v>
      </c>
      <c r="O136" s="2" t="s">
        <v>915</v>
      </c>
      <c r="P136" s="2"/>
      <c r="Q136" s="2"/>
      <c r="R136" s="2" t="s">
        <v>872</v>
      </c>
      <c r="S136" s="2" t="s">
        <v>873</v>
      </c>
      <c r="T136" s="2"/>
      <c r="U136" s="9"/>
    </row>
    <row r="137" spans="1:21" ht="45" customHeight="1" x14ac:dyDescent="0.3">
      <c r="A137" s="2">
        <f t="shared" si="2"/>
        <v>136</v>
      </c>
      <c r="B137" s="2" t="s">
        <v>179</v>
      </c>
      <c r="C137" s="2" t="s">
        <v>72</v>
      </c>
      <c r="D137" s="2" t="s">
        <v>935</v>
      </c>
      <c r="E137" s="2" t="s">
        <v>936</v>
      </c>
      <c r="F137" s="2"/>
      <c r="G137" s="2"/>
      <c r="H137" s="2" t="s">
        <v>92</v>
      </c>
      <c r="I137" s="2" t="s">
        <v>937</v>
      </c>
      <c r="J137" s="2">
        <v>2010</v>
      </c>
      <c r="K137" s="2">
        <v>1</v>
      </c>
      <c r="L137" s="2" t="s">
        <v>938</v>
      </c>
      <c r="M137" s="2" t="s">
        <v>939</v>
      </c>
      <c r="N137" s="2" t="s">
        <v>940</v>
      </c>
      <c r="O137" s="2" t="s">
        <v>941</v>
      </c>
      <c r="P137" s="2"/>
      <c r="Q137" s="2"/>
      <c r="R137" s="2" t="s">
        <v>872</v>
      </c>
      <c r="S137" s="2" t="s">
        <v>873</v>
      </c>
      <c r="T137" s="2"/>
      <c r="U137" s="9"/>
    </row>
    <row r="138" spans="1:21" ht="45" hidden="1" customHeight="1" x14ac:dyDescent="0.3">
      <c r="A138" s="2">
        <f t="shared" si="2"/>
        <v>137</v>
      </c>
      <c r="B138" s="2" t="s">
        <v>196</v>
      </c>
      <c r="C138" s="2" t="s">
        <v>72</v>
      </c>
      <c r="D138" s="2" t="s">
        <v>1378</v>
      </c>
      <c r="E138" s="2" t="s">
        <v>1379</v>
      </c>
      <c r="F138" s="2"/>
      <c r="G138" s="2"/>
      <c r="H138" s="2" t="s">
        <v>92</v>
      </c>
      <c r="I138" s="2" t="s">
        <v>1380</v>
      </c>
      <c r="J138" s="2">
        <v>2014</v>
      </c>
      <c r="K138" s="2">
        <v>1</v>
      </c>
      <c r="L138" s="2" t="s">
        <v>913</v>
      </c>
      <c r="M138" s="2" t="s">
        <v>881</v>
      </c>
      <c r="N138" s="2" t="s">
        <v>1381</v>
      </c>
      <c r="O138" s="2" t="s">
        <v>1382</v>
      </c>
      <c r="P138" s="2" t="s">
        <v>1383</v>
      </c>
      <c r="Q138" s="2" t="s">
        <v>1042</v>
      </c>
      <c r="R138" s="2" t="s">
        <v>1384</v>
      </c>
      <c r="S138" s="2" t="s">
        <v>873</v>
      </c>
      <c r="T138" s="2"/>
      <c r="U138" s="9"/>
    </row>
    <row r="139" spans="1:21" ht="45" hidden="1" customHeight="1" x14ac:dyDescent="0.3">
      <c r="A139" s="2">
        <f t="shared" si="2"/>
        <v>138</v>
      </c>
      <c r="B139" s="2" t="s">
        <v>20</v>
      </c>
      <c r="C139" s="2" t="s">
        <v>282</v>
      </c>
      <c r="D139" s="2" t="s">
        <v>1392</v>
      </c>
      <c r="E139" s="2" t="s">
        <v>1393</v>
      </c>
      <c r="F139" s="2" t="s">
        <v>1394</v>
      </c>
      <c r="G139" s="2" t="s">
        <v>1395</v>
      </c>
      <c r="H139" s="2" t="s">
        <v>53</v>
      </c>
      <c r="I139" s="2" t="s">
        <v>1396</v>
      </c>
      <c r="J139" s="2">
        <v>2014</v>
      </c>
      <c r="K139" s="2">
        <v>2</v>
      </c>
      <c r="L139" s="2" t="s">
        <v>1212</v>
      </c>
      <c r="M139" s="2" t="s">
        <v>27</v>
      </c>
      <c r="N139" s="2" t="s">
        <v>1213</v>
      </c>
      <c r="O139" s="2" t="s">
        <v>1397</v>
      </c>
      <c r="P139" s="2"/>
      <c r="Q139" s="2"/>
      <c r="R139" s="2"/>
      <c r="S139" s="2" t="s">
        <v>27</v>
      </c>
      <c r="T139" s="2"/>
      <c r="U139" s="9"/>
    </row>
    <row r="140" spans="1:21" ht="45" hidden="1" customHeight="1" x14ac:dyDescent="0.3">
      <c r="A140" s="2">
        <f t="shared" si="2"/>
        <v>139</v>
      </c>
      <c r="B140" s="2" t="s">
        <v>196</v>
      </c>
      <c r="C140" s="2" t="s">
        <v>72</v>
      </c>
      <c r="D140" s="2" t="s">
        <v>1548</v>
      </c>
      <c r="E140" s="2" t="s">
        <v>1549</v>
      </c>
      <c r="F140" s="2"/>
      <c r="G140" s="2" t="s">
        <v>1550</v>
      </c>
      <c r="H140" s="2" t="s">
        <v>92</v>
      </c>
      <c r="I140" s="2" t="s">
        <v>1551</v>
      </c>
      <c r="J140" s="2">
        <v>2015</v>
      </c>
      <c r="K140" s="2">
        <v>1</v>
      </c>
      <c r="L140" s="2" t="s">
        <v>1383</v>
      </c>
      <c r="M140" s="2" t="s">
        <v>881</v>
      </c>
      <c r="N140" s="2" t="s">
        <v>1381</v>
      </c>
      <c r="O140" s="2" t="s">
        <v>1552</v>
      </c>
      <c r="P140" s="2" t="s">
        <v>1553</v>
      </c>
      <c r="Q140" s="2"/>
      <c r="R140" s="2" t="s">
        <v>1384</v>
      </c>
      <c r="S140" s="2" t="s">
        <v>873</v>
      </c>
      <c r="T140" s="2"/>
      <c r="U140" s="9"/>
    </row>
    <row r="141" spans="1:21" ht="45" hidden="1" customHeight="1" x14ac:dyDescent="0.3">
      <c r="A141" s="2">
        <f t="shared" si="2"/>
        <v>140</v>
      </c>
      <c r="B141" s="2" t="s">
        <v>74</v>
      </c>
      <c r="C141" s="2" t="s">
        <v>72</v>
      </c>
      <c r="D141" s="2" t="s">
        <v>1664</v>
      </c>
      <c r="E141" s="2" t="s">
        <v>1665</v>
      </c>
      <c r="F141" s="2"/>
      <c r="G141" s="2" t="s">
        <v>1666</v>
      </c>
      <c r="H141" s="2" t="s">
        <v>1104</v>
      </c>
      <c r="I141" s="2" t="s">
        <v>1667</v>
      </c>
      <c r="J141" s="2">
        <v>2015</v>
      </c>
      <c r="K141" s="2">
        <v>4</v>
      </c>
      <c r="L141" s="2" t="s">
        <v>1668</v>
      </c>
      <c r="M141" s="2" t="s">
        <v>1669</v>
      </c>
      <c r="N141" s="2"/>
      <c r="O141" s="2" t="s">
        <v>1670</v>
      </c>
      <c r="P141" s="2" t="s">
        <v>1671</v>
      </c>
      <c r="Q141" s="2"/>
      <c r="R141" s="2"/>
      <c r="S141" s="2" t="s">
        <v>788</v>
      </c>
      <c r="T141" s="2"/>
      <c r="U141" s="9"/>
    </row>
    <row r="142" spans="1:21" ht="45" hidden="1" customHeight="1" x14ac:dyDescent="0.3">
      <c r="A142" s="2">
        <f t="shared" si="2"/>
        <v>141</v>
      </c>
      <c r="B142" s="2" t="s">
        <v>261</v>
      </c>
      <c r="C142" s="2" t="s">
        <v>36</v>
      </c>
      <c r="D142" s="2" t="s">
        <v>1962</v>
      </c>
      <c r="E142" s="2" t="s">
        <v>1963</v>
      </c>
      <c r="F142" s="2" t="s">
        <v>1964</v>
      </c>
      <c r="G142" s="2" t="s">
        <v>1965</v>
      </c>
      <c r="H142" s="2" t="s">
        <v>53</v>
      </c>
      <c r="I142" s="2" t="s">
        <v>1966</v>
      </c>
      <c r="J142" s="2">
        <v>2015</v>
      </c>
      <c r="K142" s="2">
        <v>5</v>
      </c>
      <c r="L142" s="2" t="s">
        <v>805</v>
      </c>
      <c r="M142" s="2" t="s">
        <v>56</v>
      </c>
      <c r="N142" s="2" t="s">
        <v>1283</v>
      </c>
      <c r="O142" s="2" t="s">
        <v>1967</v>
      </c>
      <c r="P142" s="2" t="s">
        <v>1968</v>
      </c>
      <c r="Q142" s="2" t="s">
        <v>1445</v>
      </c>
      <c r="R142" s="2"/>
      <c r="S142" s="2" t="s">
        <v>56</v>
      </c>
      <c r="T142" s="2"/>
      <c r="U142" s="9"/>
    </row>
    <row r="143" spans="1:21" ht="45" hidden="1" customHeight="1" x14ac:dyDescent="0.3">
      <c r="A143" s="2">
        <f t="shared" si="2"/>
        <v>142</v>
      </c>
      <c r="B143" s="2" t="s">
        <v>84</v>
      </c>
      <c r="C143" s="2" t="s">
        <v>72</v>
      </c>
      <c r="D143" s="2" t="s">
        <v>2113</v>
      </c>
      <c r="E143" s="2" t="s">
        <v>3044</v>
      </c>
      <c r="F143" s="2"/>
      <c r="G143" s="2" t="s">
        <v>3045</v>
      </c>
      <c r="H143" s="2" t="s">
        <v>349</v>
      </c>
      <c r="I143" s="2" t="s">
        <v>3046</v>
      </c>
      <c r="J143" s="2">
        <v>2017</v>
      </c>
      <c r="K143" s="2">
        <v>1</v>
      </c>
      <c r="L143" s="2"/>
      <c r="M143" s="2"/>
      <c r="N143" s="2"/>
      <c r="O143" s="2" t="s">
        <v>3047</v>
      </c>
      <c r="P143" s="2"/>
      <c r="Q143" s="2"/>
      <c r="R143" s="2" t="s">
        <v>885</v>
      </c>
      <c r="S143" s="2" t="s">
        <v>873</v>
      </c>
      <c r="T143" s="2"/>
      <c r="U143" s="9"/>
    </row>
    <row r="144" spans="1:21" ht="45" hidden="1" customHeight="1" x14ac:dyDescent="0.3">
      <c r="A144" s="2">
        <f t="shared" si="2"/>
        <v>143</v>
      </c>
      <c r="B144" s="2" t="s">
        <v>71</v>
      </c>
      <c r="C144" s="2" t="s">
        <v>36</v>
      </c>
      <c r="D144" s="2" t="s">
        <v>2013</v>
      </c>
      <c r="E144" s="2" t="s">
        <v>2014</v>
      </c>
      <c r="F144" s="2" t="s">
        <v>2015</v>
      </c>
      <c r="G144" s="2" t="s">
        <v>2016</v>
      </c>
      <c r="H144" s="2" t="s">
        <v>53</v>
      </c>
      <c r="I144" s="2" t="s">
        <v>2017</v>
      </c>
      <c r="J144" s="2">
        <v>2015</v>
      </c>
      <c r="K144" s="2">
        <v>3</v>
      </c>
      <c r="L144" s="2"/>
      <c r="M144" s="2"/>
      <c r="N144" s="2" t="s">
        <v>2018</v>
      </c>
      <c r="O144" s="2" t="s">
        <v>2019</v>
      </c>
      <c r="P144" s="2" t="s">
        <v>2020</v>
      </c>
      <c r="Q144" s="2" t="s">
        <v>1445</v>
      </c>
      <c r="R144" s="2"/>
      <c r="S144" s="2" t="s">
        <v>1351</v>
      </c>
      <c r="T144" s="2"/>
      <c r="U144" s="9"/>
    </row>
    <row r="145" spans="1:21" ht="45" hidden="1" customHeight="1" x14ac:dyDescent="0.3">
      <c r="A145" s="2">
        <f t="shared" si="2"/>
        <v>144</v>
      </c>
      <c r="B145" s="2" t="s">
        <v>74</v>
      </c>
      <c r="C145" s="2" t="s">
        <v>72</v>
      </c>
      <c r="D145" s="2" t="s">
        <v>1763</v>
      </c>
      <c r="E145" s="2" t="s">
        <v>4398</v>
      </c>
      <c r="F145" s="2"/>
      <c r="G145" s="2" t="s">
        <v>4399</v>
      </c>
      <c r="H145" s="2" t="s">
        <v>349</v>
      </c>
      <c r="I145" s="2" t="s">
        <v>4400</v>
      </c>
      <c r="J145" s="2">
        <v>2020</v>
      </c>
      <c r="K145" s="2">
        <v>1</v>
      </c>
      <c r="L145" s="2" t="s">
        <v>4401</v>
      </c>
      <c r="M145" s="2" t="s">
        <v>56</v>
      </c>
      <c r="N145" s="2" t="s">
        <v>4402</v>
      </c>
      <c r="O145" s="2" t="s">
        <v>1788</v>
      </c>
      <c r="P145" s="2" t="s">
        <v>34</v>
      </c>
      <c r="Q145" s="2"/>
      <c r="R145" s="2"/>
      <c r="S145" s="2" t="s">
        <v>56</v>
      </c>
      <c r="T145" s="2"/>
      <c r="U145" s="9"/>
    </row>
    <row r="146" spans="1:21" ht="45" hidden="1" customHeight="1" x14ac:dyDescent="0.3">
      <c r="A146" s="2">
        <f t="shared" si="2"/>
        <v>145</v>
      </c>
      <c r="B146" s="2" t="s">
        <v>84</v>
      </c>
      <c r="C146" s="2" t="s">
        <v>72</v>
      </c>
      <c r="D146" s="2" t="s">
        <v>780</v>
      </c>
      <c r="E146" s="2" t="s">
        <v>4560</v>
      </c>
      <c r="F146" s="2" t="s">
        <v>4561</v>
      </c>
      <c r="G146" s="2" t="s">
        <v>4562</v>
      </c>
      <c r="H146" s="2" t="s">
        <v>349</v>
      </c>
      <c r="I146" s="2" t="s">
        <v>4563</v>
      </c>
      <c r="J146" s="2">
        <v>2020</v>
      </c>
      <c r="K146" s="2">
        <v>1</v>
      </c>
      <c r="L146" s="2" t="s">
        <v>4088</v>
      </c>
      <c r="M146" s="2" t="s">
        <v>56</v>
      </c>
      <c r="N146" s="2" t="s">
        <v>4089</v>
      </c>
      <c r="O146" s="2" t="s">
        <v>4564</v>
      </c>
      <c r="P146" s="2" t="s">
        <v>4565</v>
      </c>
      <c r="Q146" s="2"/>
      <c r="R146" s="2"/>
      <c r="S146" s="2" t="s">
        <v>56</v>
      </c>
      <c r="T146" s="2"/>
      <c r="U146" s="9"/>
    </row>
    <row r="147" spans="1:21" ht="45" hidden="1" customHeight="1" x14ac:dyDescent="0.3">
      <c r="A147" s="2">
        <f t="shared" si="2"/>
        <v>146</v>
      </c>
      <c r="B147" s="2" t="s">
        <v>261</v>
      </c>
      <c r="C147" s="2" t="s">
        <v>1691</v>
      </c>
      <c r="D147" s="2" t="s">
        <v>987</v>
      </c>
      <c r="E147" s="2" t="s">
        <v>1780</v>
      </c>
      <c r="F147" s="2"/>
      <c r="G147" s="2" t="s">
        <v>1781</v>
      </c>
      <c r="H147" s="2" t="s">
        <v>53</v>
      </c>
      <c r="I147" s="2" t="s">
        <v>1443</v>
      </c>
      <c r="J147" s="2">
        <v>2015</v>
      </c>
      <c r="K147" s="2">
        <v>5</v>
      </c>
      <c r="L147" s="2" t="s">
        <v>462</v>
      </c>
      <c r="M147" s="2" t="s">
        <v>56</v>
      </c>
      <c r="N147" s="2" t="s">
        <v>708</v>
      </c>
      <c r="O147" s="2" t="s">
        <v>1782</v>
      </c>
      <c r="P147" s="2" t="s">
        <v>1783</v>
      </c>
      <c r="Q147" s="2" t="s">
        <v>1445</v>
      </c>
      <c r="R147" s="2"/>
      <c r="S147" s="2" t="s">
        <v>56</v>
      </c>
      <c r="T147" s="2"/>
      <c r="U147" s="9"/>
    </row>
    <row r="148" spans="1:21" ht="45" hidden="1" customHeight="1" x14ac:dyDescent="0.3">
      <c r="A148" s="2">
        <f t="shared" si="2"/>
        <v>147</v>
      </c>
      <c r="B148" s="2" t="s">
        <v>179</v>
      </c>
      <c r="C148" s="2" t="s">
        <v>927</v>
      </c>
      <c r="D148" s="2" t="s">
        <v>2349</v>
      </c>
      <c r="E148" s="2" t="s">
        <v>3919</v>
      </c>
      <c r="F148" s="2"/>
      <c r="G148" s="2"/>
      <c r="H148" s="2" t="s">
        <v>510</v>
      </c>
      <c r="I148" s="2" t="s">
        <v>3920</v>
      </c>
      <c r="J148" s="2">
        <v>2019</v>
      </c>
      <c r="K148" s="2">
        <v>2</v>
      </c>
      <c r="L148" s="2" t="s">
        <v>3921</v>
      </c>
      <c r="M148" s="2" t="s">
        <v>1201</v>
      </c>
      <c r="N148" s="2"/>
      <c r="O148" s="2" t="s">
        <v>3922</v>
      </c>
      <c r="P148" s="2" t="s">
        <v>3923</v>
      </c>
      <c r="Q148" s="2" t="s">
        <v>123</v>
      </c>
      <c r="R148" s="2" t="s">
        <v>643</v>
      </c>
      <c r="S148" s="2" t="s">
        <v>3724</v>
      </c>
      <c r="T148" s="2"/>
      <c r="U148" s="9"/>
    </row>
    <row r="149" spans="1:21" ht="45" hidden="1" customHeight="1" x14ac:dyDescent="0.3">
      <c r="A149" s="2">
        <f t="shared" si="2"/>
        <v>148</v>
      </c>
      <c r="B149" s="2" t="s">
        <v>179</v>
      </c>
      <c r="C149" s="2" t="s">
        <v>1642</v>
      </c>
      <c r="D149" s="2" t="s">
        <v>1643</v>
      </c>
      <c r="E149" s="2" t="s">
        <v>1644</v>
      </c>
      <c r="F149" s="2"/>
      <c r="G149" s="2" t="s">
        <v>1645</v>
      </c>
      <c r="H149" s="2" t="s">
        <v>53</v>
      </c>
      <c r="I149" s="2" t="s">
        <v>1443</v>
      </c>
      <c r="J149" s="2">
        <v>2015</v>
      </c>
      <c r="K149" s="2">
        <v>5</v>
      </c>
      <c r="L149" s="2" t="s">
        <v>1646</v>
      </c>
      <c r="M149" s="2" t="s">
        <v>56</v>
      </c>
      <c r="N149" s="2" t="s">
        <v>1647</v>
      </c>
      <c r="O149" s="2" t="s">
        <v>56</v>
      </c>
      <c r="P149" s="2" t="s">
        <v>1648</v>
      </c>
      <c r="Q149" s="2" t="s">
        <v>1445</v>
      </c>
      <c r="R149" s="2" t="s">
        <v>885</v>
      </c>
      <c r="S149" s="2" t="s">
        <v>56</v>
      </c>
      <c r="T149" s="2"/>
      <c r="U149" s="9"/>
    </row>
    <row r="150" spans="1:21" ht="90.6" hidden="1" customHeight="1" x14ac:dyDescent="0.3">
      <c r="A150" s="2">
        <f t="shared" si="2"/>
        <v>149</v>
      </c>
      <c r="B150" s="2" t="s">
        <v>23</v>
      </c>
      <c r="C150" s="2" t="s">
        <v>48</v>
      </c>
      <c r="D150" s="2" t="s">
        <v>264</v>
      </c>
      <c r="E150" s="2" t="s">
        <v>265</v>
      </c>
      <c r="F150" s="2" t="s">
        <v>266</v>
      </c>
      <c r="G150" s="2" t="s">
        <v>267</v>
      </c>
      <c r="H150" s="2" t="s">
        <v>29</v>
      </c>
      <c r="I150" s="2" t="s">
        <v>268</v>
      </c>
      <c r="J150" s="2">
        <v>2001</v>
      </c>
      <c r="K150" s="2" t="s">
        <v>34</v>
      </c>
      <c r="L150" s="2" t="s">
        <v>269</v>
      </c>
      <c r="M150" s="2" t="s">
        <v>270</v>
      </c>
      <c r="N150" s="2" t="s">
        <v>271</v>
      </c>
      <c r="O150" s="2" t="s">
        <v>270</v>
      </c>
      <c r="P150" s="2" t="s">
        <v>272</v>
      </c>
      <c r="Q150" s="2" t="s">
        <v>273</v>
      </c>
      <c r="R150" s="2" t="s">
        <v>274</v>
      </c>
      <c r="S150" s="2" t="s">
        <v>266</v>
      </c>
      <c r="T150" s="2"/>
      <c r="U150" s="9"/>
    </row>
    <row r="151" spans="1:21" ht="45" hidden="1" customHeight="1" x14ac:dyDescent="0.3">
      <c r="A151" s="2">
        <f t="shared" si="2"/>
        <v>150</v>
      </c>
      <c r="B151" s="2" t="s">
        <v>23</v>
      </c>
      <c r="C151" s="2" t="s">
        <v>48</v>
      </c>
      <c r="D151" s="2" t="s">
        <v>493</v>
      </c>
      <c r="E151" s="2" t="s">
        <v>494</v>
      </c>
      <c r="F151" s="2" t="s">
        <v>495</v>
      </c>
      <c r="G151" s="2" t="s">
        <v>496</v>
      </c>
      <c r="H151" s="2" t="s">
        <v>29</v>
      </c>
      <c r="I151" s="2" t="s">
        <v>497</v>
      </c>
      <c r="J151" s="2">
        <v>2005</v>
      </c>
      <c r="K151" s="2"/>
      <c r="L151" s="2" t="s">
        <v>498</v>
      </c>
      <c r="M151" s="2" t="s">
        <v>499</v>
      </c>
      <c r="N151" s="2" t="s">
        <v>500</v>
      </c>
      <c r="O151" s="2" t="s">
        <v>501</v>
      </c>
      <c r="P151" s="2" t="s">
        <v>502</v>
      </c>
      <c r="Q151" s="2" t="s">
        <v>123</v>
      </c>
      <c r="R151" s="2"/>
      <c r="S151" s="2" t="s">
        <v>59</v>
      </c>
      <c r="T151" s="2"/>
      <c r="U151" s="9"/>
    </row>
    <row r="152" spans="1:21" ht="45" hidden="1" customHeight="1" x14ac:dyDescent="0.3">
      <c r="A152" s="2">
        <f t="shared" si="2"/>
        <v>151</v>
      </c>
      <c r="B152" s="2" t="s">
        <v>74</v>
      </c>
      <c r="C152" s="2" t="s">
        <v>48</v>
      </c>
      <c r="D152" s="2" t="s">
        <v>1101</v>
      </c>
      <c r="E152" s="2" t="s">
        <v>1102</v>
      </c>
      <c r="F152" s="2"/>
      <c r="G152" s="2" t="s">
        <v>1103</v>
      </c>
      <c r="H152" s="2" t="s">
        <v>1104</v>
      </c>
      <c r="I152" s="2" t="s">
        <v>1105</v>
      </c>
      <c r="J152" s="2">
        <v>2012</v>
      </c>
      <c r="K152" s="2">
        <v>7</v>
      </c>
      <c r="L152" s="2" t="s">
        <v>1106</v>
      </c>
      <c r="M152" s="2" t="s">
        <v>785</v>
      </c>
      <c r="N152" s="2"/>
      <c r="O152" s="2" t="s">
        <v>1107</v>
      </c>
      <c r="P152" s="2"/>
      <c r="Q152" s="2"/>
      <c r="R152" s="2"/>
      <c r="S152" s="2" t="s">
        <v>788</v>
      </c>
      <c r="T152" s="2"/>
      <c r="U152" s="9"/>
    </row>
    <row r="153" spans="1:21" ht="45" hidden="1" customHeight="1" x14ac:dyDescent="0.3">
      <c r="A153" s="2">
        <f t="shared" si="2"/>
        <v>152</v>
      </c>
      <c r="B153" s="2" t="s">
        <v>74</v>
      </c>
      <c r="C153" s="2" t="s">
        <v>48</v>
      </c>
      <c r="D153" s="2" t="s">
        <v>2007</v>
      </c>
      <c r="E153" s="2" t="s">
        <v>2008</v>
      </c>
      <c r="F153" s="2"/>
      <c r="G153" s="2"/>
      <c r="H153" s="2" t="s">
        <v>349</v>
      </c>
      <c r="I153" s="2" t="s">
        <v>2009</v>
      </c>
      <c r="J153" s="2">
        <v>2015</v>
      </c>
      <c r="K153" s="2">
        <v>1</v>
      </c>
      <c r="L153" s="2" t="s">
        <v>2010</v>
      </c>
      <c r="M153" s="2" t="s">
        <v>56</v>
      </c>
      <c r="N153" s="2" t="s">
        <v>2011</v>
      </c>
      <c r="O153" s="2" t="s">
        <v>56</v>
      </c>
      <c r="P153" s="2" t="s">
        <v>2012</v>
      </c>
      <c r="Q153" s="2"/>
      <c r="R153" s="2"/>
      <c r="S153" s="2" t="s">
        <v>56</v>
      </c>
      <c r="T153" s="2"/>
      <c r="U153" s="9"/>
    </row>
    <row r="154" spans="1:21" ht="45" hidden="1" customHeight="1" x14ac:dyDescent="0.3">
      <c r="A154" s="2">
        <f t="shared" si="2"/>
        <v>153</v>
      </c>
      <c r="B154" s="2" t="s">
        <v>196</v>
      </c>
      <c r="C154" s="2" t="s">
        <v>48</v>
      </c>
      <c r="D154" s="2" t="s">
        <v>2113</v>
      </c>
      <c r="E154" s="2" t="s">
        <v>2114</v>
      </c>
      <c r="F154" s="2"/>
      <c r="G154" s="2" t="s">
        <v>2115</v>
      </c>
      <c r="H154" s="2" t="s">
        <v>92</v>
      </c>
      <c r="I154" s="2" t="s">
        <v>2116</v>
      </c>
      <c r="J154" s="2">
        <v>2016</v>
      </c>
      <c r="K154" s="2">
        <v>1</v>
      </c>
      <c r="L154" s="2" t="s">
        <v>1559</v>
      </c>
      <c r="M154" s="2" t="s">
        <v>56</v>
      </c>
      <c r="N154" s="2"/>
      <c r="O154" s="2" t="s">
        <v>56</v>
      </c>
      <c r="P154" s="2" t="s">
        <v>2117</v>
      </c>
      <c r="Q154" s="2"/>
      <c r="R154" s="2" t="s">
        <v>2118</v>
      </c>
      <c r="S154" s="2" t="s">
        <v>56</v>
      </c>
      <c r="T154" s="2" t="s">
        <v>2119</v>
      </c>
      <c r="U154" s="9"/>
    </row>
    <row r="155" spans="1:21" ht="45" hidden="1" customHeight="1" x14ac:dyDescent="0.3">
      <c r="A155" s="2">
        <f t="shared" si="2"/>
        <v>154</v>
      </c>
      <c r="B155" s="2" t="s">
        <v>179</v>
      </c>
      <c r="C155" s="2" t="s">
        <v>1642</v>
      </c>
      <c r="D155" s="2" t="s">
        <v>1643</v>
      </c>
      <c r="E155" s="2" t="s">
        <v>1649</v>
      </c>
      <c r="F155" s="2"/>
      <c r="G155" s="2" t="s">
        <v>1650</v>
      </c>
      <c r="H155" s="2" t="s">
        <v>53</v>
      </c>
      <c r="I155" s="2" t="s">
        <v>1443</v>
      </c>
      <c r="J155" s="2">
        <v>2015</v>
      </c>
      <c r="K155" s="2">
        <v>5</v>
      </c>
      <c r="L155" s="2" t="s">
        <v>1646</v>
      </c>
      <c r="M155" s="2" t="s">
        <v>56</v>
      </c>
      <c r="N155" s="2" t="s">
        <v>1647</v>
      </c>
      <c r="O155" s="2" t="s">
        <v>56</v>
      </c>
      <c r="P155" s="2" t="s">
        <v>34</v>
      </c>
      <c r="Q155" s="2" t="s">
        <v>1445</v>
      </c>
      <c r="R155" s="2" t="s">
        <v>885</v>
      </c>
      <c r="S155" s="2" t="s">
        <v>56</v>
      </c>
      <c r="T155" s="2"/>
      <c r="U155" s="9"/>
    </row>
    <row r="156" spans="1:21" ht="45" hidden="1" customHeight="1" x14ac:dyDescent="0.3">
      <c r="A156" s="2">
        <f t="shared" si="2"/>
        <v>155</v>
      </c>
      <c r="B156" s="2" t="s">
        <v>185</v>
      </c>
      <c r="C156" s="2" t="s">
        <v>1784</v>
      </c>
      <c r="D156" s="2" t="s">
        <v>1785</v>
      </c>
      <c r="E156" s="2" t="s">
        <v>1786</v>
      </c>
      <c r="F156" s="2"/>
      <c r="G156" s="2" t="s">
        <v>1787</v>
      </c>
      <c r="H156" s="2" t="s">
        <v>53</v>
      </c>
      <c r="I156" s="2" t="s">
        <v>1443</v>
      </c>
      <c r="J156" s="2">
        <v>2015</v>
      </c>
      <c r="K156" s="2">
        <v>5</v>
      </c>
      <c r="L156" s="2" t="s">
        <v>462</v>
      </c>
      <c r="M156" s="2" t="s">
        <v>56</v>
      </c>
      <c r="N156" s="2" t="s">
        <v>708</v>
      </c>
      <c r="O156" s="2" t="s">
        <v>1788</v>
      </c>
      <c r="P156" s="2" t="s">
        <v>1789</v>
      </c>
      <c r="Q156" s="2" t="s">
        <v>1445</v>
      </c>
      <c r="R156" s="2"/>
      <c r="S156" s="2" t="s">
        <v>56</v>
      </c>
      <c r="T156" s="2"/>
      <c r="U156" s="9"/>
    </row>
    <row r="157" spans="1:21" ht="45" hidden="1" customHeight="1" x14ac:dyDescent="0.3">
      <c r="A157" s="2">
        <f t="shared" si="2"/>
        <v>156</v>
      </c>
      <c r="B157" s="2" t="s">
        <v>74</v>
      </c>
      <c r="C157" s="2" t="s">
        <v>3714</v>
      </c>
      <c r="D157" s="2" t="s">
        <v>3715</v>
      </c>
      <c r="E157" s="2" t="s">
        <v>3716</v>
      </c>
      <c r="F157" s="2"/>
      <c r="G157" s="2" t="s">
        <v>3717</v>
      </c>
      <c r="H157" s="2" t="s">
        <v>510</v>
      </c>
      <c r="I157" s="2" t="s">
        <v>3718</v>
      </c>
      <c r="J157" s="2">
        <v>2019</v>
      </c>
      <c r="K157" s="2">
        <v>2</v>
      </c>
      <c r="L157" s="2" t="s">
        <v>3719</v>
      </c>
      <c r="M157" s="2" t="s">
        <v>499</v>
      </c>
      <c r="N157" s="26" t="s">
        <v>3720</v>
      </c>
      <c r="O157" s="2" t="s">
        <v>3721</v>
      </c>
      <c r="P157" s="2" t="s">
        <v>3722</v>
      </c>
      <c r="Q157" s="2" t="s">
        <v>1042</v>
      </c>
      <c r="R157" s="2" t="s">
        <v>3723</v>
      </c>
      <c r="S157" s="2" t="s">
        <v>3724</v>
      </c>
      <c r="T157" s="2"/>
      <c r="U157" s="9"/>
    </row>
    <row r="158" spans="1:21" ht="45" hidden="1" customHeight="1" x14ac:dyDescent="0.3">
      <c r="A158" s="2">
        <f t="shared" si="2"/>
        <v>157</v>
      </c>
      <c r="B158" s="2" t="s">
        <v>71</v>
      </c>
      <c r="C158" s="2" t="s">
        <v>1784</v>
      </c>
      <c r="D158" s="2" t="s">
        <v>780</v>
      </c>
      <c r="E158" s="2" t="s">
        <v>1948</v>
      </c>
      <c r="F158" s="2"/>
      <c r="G158" s="2" t="s">
        <v>1949</v>
      </c>
      <c r="H158" s="2" t="s">
        <v>53</v>
      </c>
      <c r="I158" s="2" t="s">
        <v>1443</v>
      </c>
      <c r="J158" s="2">
        <v>2015</v>
      </c>
      <c r="K158" s="2">
        <v>5</v>
      </c>
      <c r="L158" s="2" t="s">
        <v>1789</v>
      </c>
      <c r="M158" s="2" t="s">
        <v>56</v>
      </c>
      <c r="N158" s="2" t="s">
        <v>1942</v>
      </c>
      <c r="O158" s="2" t="s">
        <v>1950</v>
      </c>
      <c r="P158" s="2" t="s">
        <v>34</v>
      </c>
      <c r="Q158" s="2" t="s">
        <v>1445</v>
      </c>
      <c r="R158" s="2" t="s">
        <v>203</v>
      </c>
      <c r="S158" s="2" t="s">
        <v>56</v>
      </c>
      <c r="T158" s="2"/>
      <c r="U158" s="9"/>
    </row>
    <row r="159" spans="1:21" ht="45" hidden="1" customHeight="1" x14ac:dyDescent="0.3">
      <c r="A159" s="2">
        <f t="shared" si="2"/>
        <v>158</v>
      </c>
      <c r="B159" s="2" t="s">
        <v>71</v>
      </c>
      <c r="C159" s="2" t="s">
        <v>1800</v>
      </c>
      <c r="D159" s="2" t="s">
        <v>1801</v>
      </c>
      <c r="E159" s="2" t="s">
        <v>1802</v>
      </c>
      <c r="F159" s="2"/>
      <c r="G159" s="2" t="s">
        <v>1803</v>
      </c>
      <c r="H159" s="2" t="s">
        <v>53</v>
      </c>
      <c r="I159" s="2" t="s">
        <v>1443</v>
      </c>
      <c r="J159" s="2">
        <v>2015</v>
      </c>
      <c r="K159" s="2">
        <v>5</v>
      </c>
      <c r="L159" s="2" t="s">
        <v>462</v>
      </c>
      <c r="M159" s="2" t="s">
        <v>56</v>
      </c>
      <c r="N159" s="2" t="s">
        <v>708</v>
      </c>
      <c r="O159" s="2" t="s">
        <v>1788</v>
      </c>
      <c r="P159" s="2" t="s">
        <v>1804</v>
      </c>
      <c r="Q159" s="2" t="s">
        <v>1445</v>
      </c>
      <c r="R159" s="2" t="s">
        <v>1805</v>
      </c>
      <c r="S159" s="2" t="s">
        <v>56</v>
      </c>
      <c r="T159" s="2"/>
      <c r="U159" s="9"/>
    </row>
    <row r="160" spans="1:21" ht="45" hidden="1" customHeight="1" x14ac:dyDescent="0.3">
      <c r="A160" s="2">
        <f t="shared" si="2"/>
        <v>159</v>
      </c>
      <c r="B160" s="2" t="s">
        <v>71</v>
      </c>
      <c r="C160" s="2" t="s">
        <v>1800</v>
      </c>
      <c r="D160" s="2" t="s">
        <v>1801</v>
      </c>
      <c r="E160" s="2" t="s">
        <v>1806</v>
      </c>
      <c r="F160" s="2"/>
      <c r="G160" s="2" t="s">
        <v>1807</v>
      </c>
      <c r="H160" s="2" t="s">
        <v>53</v>
      </c>
      <c r="I160" s="2" t="s">
        <v>1443</v>
      </c>
      <c r="J160" s="2">
        <v>2015</v>
      </c>
      <c r="K160" s="2">
        <v>5</v>
      </c>
      <c r="L160" s="2" t="s">
        <v>462</v>
      </c>
      <c r="M160" s="2" t="s">
        <v>56</v>
      </c>
      <c r="N160" s="2" t="s">
        <v>708</v>
      </c>
      <c r="O160" s="2" t="s">
        <v>56</v>
      </c>
      <c r="P160" s="2" t="s">
        <v>1808</v>
      </c>
      <c r="Q160" s="2" t="s">
        <v>1445</v>
      </c>
      <c r="R160" s="2" t="s">
        <v>1809</v>
      </c>
      <c r="S160" s="2" t="s">
        <v>56</v>
      </c>
      <c r="T160" s="2"/>
      <c r="U160" s="9"/>
    </row>
    <row r="161" spans="1:21" ht="45" hidden="1" customHeight="1" x14ac:dyDescent="0.3">
      <c r="A161" s="2">
        <f t="shared" si="2"/>
        <v>160</v>
      </c>
      <c r="B161" s="2" t="s">
        <v>74</v>
      </c>
      <c r="C161" s="2" t="s">
        <v>206</v>
      </c>
      <c r="D161" s="2" t="s">
        <v>207</v>
      </c>
      <c r="E161" s="2" t="s">
        <v>208</v>
      </c>
      <c r="F161" s="2"/>
      <c r="G161" s="2" t="s">
        <v>209</v>
      </c>
      <c r="H161" s="2" t="s">
        <v>92</v>
      </c>
      <c r="I161" s="2" t="s">
        <v>210</v>
      </c>
      <c r="J161" s="2">
        <v>1996</v>
      </c>
      <c r="K161" s="2">
        <v>1</v>
      </c>
      <c r="L161" s="2" t="s">
        <v>211</v>
      </c>
      <c r="M161" s="2" t="s">
        <v>56</v>
      </c>
      <c r="N161" s="2"/>
      <c r="O161" s="2" t="s">
        <v>56</v>
      </c>
      <c r="P161" s="2" t="s">
        <v>212</v>
      </c>
      <c r="Q161" s="2"/>
      <c r="R161" s="2"/>
      <c r="S161" s="2" t="s">
        <v>56</v>
      </c>
      <c r="T161" s="2"/>
      <c r="U161" s="9"/>
    </row>
    <row r="162" spans="1:21" ht="45" hidden="1" customHeight="1" x14ac:dyDescent="0.3">
      <c r="A162" s="2">
        <f t="shared" si="2"/>
        <v>161</v>
      </c>
      <c r="B162" s="2" t="s">
        <v>71</v>
      </c>
      <c r="C162" s="2" t="s">
        <v>1800</v>
      </c>
      <c r="D162" s="2" t="s">
        <v>1801</v>
      </c>
      <c r="E162" s="2" t="s">
        <v>1810</v>
      </c>
      <c r="F162" s="2"/>
      <c r="G162" s="2" t="s">
        <v>1811</v>
      </c>
      <c r="H162" s="2" t="s">
        <v>53</v>
      </c>
      <c r="I162" s="2" t="s">
        <v>1443</v>
      </c>
      <c r="J162" s="2">
        <v>2015</v>
      </c>
      <c r="K162" s="2">
        <v>5</v>
      </c>
      <c r="L162" s="2" t="s">
        <v>462</v>
      </c>
      <c r="M162" s="2" t="s">
        <v>56</v>
      </c>
      <c r="N162" s="2" t="s">
        <v>708</v>
      </c>
      <c r="O162" s="2" t="s">
        <v>1812</v>
      </c>
      <c r="P162" s="2" t="s">
        <v>1813</v>
      </c>
      <c r="Q162" s="2" t="s">
        <v>1445</v>
      </c>
      <c r="R162" s="2" t="s">
        <v>1814</v>
      </c>
      <c r="S162" s="2" t="s">
        <v>56</v>
      </c>
      <c r="T162" s="2"/>
      <c r="U162" s="9"/>
    </row>
    <row r="163" spans="1:21" ht="45" hidden="1" customHeight="1" x14ac:dyDescent="0.3">
      <c r="A163" s="2">
        <f t="shared" si="2"/>
        <v>162</v>
      </c>
      <c r="B163" s="2" t="s">
        <v>179</v>
      </c>
      <c r="C163" s="2" t="s">
        <v>2279</v>
      </c>
      <c r="D163" s="2" t="s">
        <v>1833</v>
      </c>
      <c r="E163" s="2" t="s">
        <v>2280</v>
      </c>
      <c r="F163" s="2"/>
      <c r="G163" s="2" t="s">
        <v>2281</v>
      </c>
      <c r="H163" s="2" t="s">
        <v>92</v>
      </c>
      <c r="I163" s="2" t="s">
        <v>2282</v>
      </c>
      <c r="J163" s="2">
        <v>2016</v>
      </c>
      <c r="K163" s="2">
        <v>1</v>
      </c>
      <c r="L163" s="2" t="s">
        <v>2283</v>
      </c>
      <c r="M163" s="2" t="s">
        <v>56</v>
      </c>
      <c r="N163" s="2" t="s">
        <v>1567</v>
      </c>
      <c r="O163" s="2" t="s">
        <v>56</v>
      </c>
      <c r="P163" s="2" t="s">
        <v>2284</v>
      </c>
      <c r="Q163" s="2"/>
      <c r="R163" s="2"/>
      <c r="S163" s="2" t="s">
        <v>56</v>
      </c>
      <c r="T163" s="2"/>
      <c r="U163" s="9"/>
    </row>
    <row r="164" spans="1:21" ht="45" hidden="1" customHeight="1" x14ac:dyDescent="0.3">
      <c r="A164" s="2">
        <f t="shared" si="2"/>
        <v>163</v>
      </c>
      <c r="B164" s="2" t="s">
        <v>87</v>
      </c>
      <c r="C164" s="2" t="s">
        <v>4471</v>
      </c>
      <c r="D164" s="2" t="s">
        <v>4472</v>
      </c>
      <c r="E164" s="2" t="s">
        <v>4473</v>
      </c>
      <c r="F164" s="2"/>
      <c r="G164" s="2"/>
      <c r="H164" s="2" t="s">
        <v>92</v>
      </c>
      <c r="I164" s="2" t="s">
        <v>4474</v>
      </c>
      <c r="J164" s="2">
        <v>2020</v>
      </c>
      <c r="K164" s="2">
        <v>1</v>
      </c>
      <c r="L164" s="2" t="s">
        <v>913</v>
      </c>
      <c r="M164" s="2" t="s">
        <v>881</v>
      </c>
      <c r="N164" s="2" t="s">
        <v>1381</v>
      </c>
      <c r="O164" s="2" t="s">
        <v>4475</v>
      </c>
      <c r="P164" s="2" t="s">
        <v>4476</v>
      </c>
      <c r="Q164" s="2" t="s">
        <v>4477</v>
      </c>
      <c r="R164" s="2" t="s">
        <v>885</v>
      </c>
      <c r="S164" s="2" t="s">
        <v>873</v>
      </c>
      <c r="T164" s="2"/>
      <c r="U164" s="9"/>
    </row>
    <row r="165" spans="1:21" ht="45" hidden="1" customHeight="1" x14ac:dyDescent="0.3">
      <c r="A165" s="2">
        <f t="shared" si="2"/>
        <v>164</v>
      </c>
      <c r="B165" s="2" t="s">
        <v>74</v>
      </c>
      <c r="C165" s="2" t="s">
        <v>1727</v>
      </c>
      <c r="D165" s="2" t="s">
        <v>1728</v>
      </c>
      <c r="E165" s="2" t="s">
        <v>1729</v>
      </c>
      <c r="F165" s="2" t="s">
        <v>1730</v>
      </c>
      <c r="G165" s="2"/>
      <c r="H165" s="2" t="s">
        <v>349</v>
      </c>
      <c r="I165" s="2" t="s">
        <v>1731</v>
      </c>
      <c r="J165" s="2">
        <v>2015</v>
      </c>
      <c r="K165" s="2">
        <v>1</v>
      </c>
      <c r="L165" s="2" t="s">
        <v>168</v>
      </c>
      <c r="M165" s="2" t="s">
        <v>56</v>
      </c>
      <c r="N165" s="2" t="s">
        <v>169</v>
      </c>
      <c r="O165" s="2" t="s">
        <v>56</v>
      </c>
      <c r="P165" s="2" t="s">
        <v>1732</v>
      </c>
      <c r="Q165" s="2"/>
      <c r="R165" s="2" t="s">
        <v>455</v>
      </c>
      <c r="S165" s="2" t="s">
        <v>56</v>
      </c>
      <c r="T165" s="2"/>
      <c r="U165" s="9"/>
    </row>
    <row r="166" spans="1:21" ht="45" hidden="1" customHeight="1" x14ac:dyDescent="0.3">
      <c r="A166" s="2">
        <f t="shared" si="2"/>
        <v>165</v>
      </c>
      <c r="B166" s="2" t="s">
        <v>74</v>
      </c>
      <c r="C166" s="2" t="s">
        <v>1800</v>
      </c>
      <c r="D166" s="2" t="s">
        <v>1931</v>
      </c>
      <c r="E166" s="2" t="s">
        <v>1932</v>
      </c>
      <c r="F166" s="2"/>
      <c r="G166" s="2" t="s">
        <v>1933</v>
      </c>
      <c r="H166" s="2" t="s">
        <v>53</v>
      </c>
      <c r="I166" s="2" t="s">
        <v>1443</v>
      </c>
      <c r="J166" s="2">
        <v>2015</v>
      </c>
      <c r="K166" s="2">
        <v>5</v>
      </c>
      <c r="L166" s="2" t="s">
        <v>1934</v>
      </c>
      <c r="M166" s="2" t="s">
        <v>56</v>
      </c>
      <c r="N166" s="2" t="s">
        <v>1935</v>
      </c>
      <c r="O166" s="2" t="s">
        <v>56</v>
      </c>
      <c r="P166" s="2" t="s">
        <v>1889</v>
      </c>
      <c r="Q166" s="2" t="s">
        <v>1445</v>
      </c>
      <c r="R166" s="2" t="s">
        <v>872</v>
      </c>
      <c r="S166" s="2" t="s">
        <v>56</v>
      </c>
      <c r="T166" s="2"/>
      <c r="U166" s="9"/>
    </row>
    <row r="167" spans="1:21" ht="45" customHeight="1" x14ac:dyDescent="0.3">
      <c r="A167" s="2">
        <f t="shared" si="2"/>
        <v>166</v>
      </c>
      <c r="B167" s="2" t="s">
        <v>71</v>
      </c>
      <c r="C167" s="2" t="s">
        <v>1800</v>
      </c>
      <c r="D167" s="2" t="s">
        <v>1944</v>
      </c>
      <c r="E167" s="2" t="s">
        <v>1945</v>
      </c>
      <c r="F167" s="2"/>
      <c r="G167" s="2" t="s">
        <v>1946</v>
      </c>
      <c r="H167" s="2" t="s">
        <v>53</v>
      </c>
      <c r="I167" s="2" t="s">
        <v>1443</v>
      </c>
      <c r="J167" s="2">
        <v>2015</v>
      </c>
      <c r="K167" s="2">
        <v>5</v>
      </c>
      <c r="L167" s="2" t="s">
        <v>1789</v>
      </c>
      <c r="M167" s="2" t="s">
        <v>56</v>
      </c>
      <c r="N167" s="2" t="s">
        <v>1942</v>
      </c>
      <c r="O167" s="2" t="s">
        <v>1788</v>
      </c>
      <c r="P167" s="2" t="s">
        <v>462</v>
      </c>
      <c r="Q167" s="2" t="s">
        <v>1445</v>
      </c>
      <c r="R167" s="2" t="s">
        <v>1947</v>
      </c>
      <c r="S167" s="2" t="s">
        <v>56</v>
      </c>
      <c r="T167" s="2"/>
      <c r="U167" s="9"/>
    </row>
    <row r="168" spans="1:21" ht="45" hidden="1" customHeight="1" x14ac:dyDescent="0.3">
      <c r="A168" s="2">
        <f t="shared" si="2"/>
        <v>167</v>
      </c>
      <c r="B168" s="2" t="s">
        <v>229</v>
      </c>
      <c r="C168" s="2" t="s">
        <v>2551</v>
      </c>
      <c r="D168" s="2" t="s">
        <v>2552</v>
      </c>
      <c r="E168" s="2" t="s">
        <v>2553</v>
      </c>
      <c r="F168" s="2"/>
      <c r="G168" s="2"/>
      <c r="H168" s="2" t="s">
        <v>92</v>
      </c>
      <c r="I168" s="2" t="s">
        <v>2554</v>
      </c>
      <c r="J168" s="2">
        <v>2016</v>
      </c>
      <c r="K168" s="2">
        <v>1</v>
      </c>
      <c r="L168" s="2" t="s">
        <v>2555</v>
      </c>
      <c r="M168" s="2" t="s">
        <v>56</v>
      </c>
      <c r="N168" s="2" t="s">
        <v>1567</v>
      </c>
      <c r="O168" s="2" t="s">
        <v>56</v>
      </c>
      <c r="P168" s="2" t="s">
        <v>1568</v>
      </c>
      <c r="Q168" s="2"/>
      <c r="R168" s="2"/>
      <c r="S168" s="2" t="s">
        <v>56</v>
      </c>
      <c r="T168" s="2"/>
      <c r="U168" s="9"/>
    </row>
    <row r="169" spans="1:21" ht="45" customHeight="1" x14ac:dyDescent="0.3">
      <c r="A169" s="2">
        <f t="shared" si="2"/>
        <v>168</v>
      </c>
      <c r="B169" s="2" t="s">
        <v>97</v>
      </c>
      <c r="C169" s="2" t="s">
        <v>644</v>
      </c>
      <c r="D169" s="2" t="s">
        <v>645</v>
      </c>
      <c r="E169" s="2" t="s">
        <v>646</v>
      </c>
      <c r="F169" s="2"/>
      <c r="G169" s="2" t="s">
        <v>647</v>
      </c>
      <c r="H169" s="2" t="s">
        <v>648</v>
      </c>
      <c r="I169" s="2" t="s">
        <v>649</v>
      </c>
      <c r="J169" s="2">
        <v>2007</v>
      </c>
      <c r="K169" s="2">
        <v>1</v>
      </c>
      <c r="L169" s="2" t="s">
        <v>640</v>
      </c>
      <c r="M169" s="2" t="s">
        <v>56</v>
      </c>
      <c r="N169" s="2" t="s">
        <v>641</v>
      </c>
      <c r="O169" s="2" t="s">
        <v>56</v>
      </c>
      <c r="P169" s="2"/>
      <c r="Q169" s="2"/>
      <c r="R169" s="2" t="s">
        <v>643</v>
      </c>
      <c r="S169" s="2" t="s">
        <v>56</v>
      </c>
      <c r="T169" s="2"/>
      <c r="U169" s="9"/>
    </row>
    <row r="170" spans="1:21" ht="45" hidden="1" customHeight="1" x14ac:dyDescent="0.3">
      <c r="A170" s="2">
        <f t="shared" si="2"/>
        <v>169</v>
      </c>
      <c r="B170" s="2" t="s">
        <v>831</v>
      </c>
      <c r="C170" s="2" t="s">
        <v>1143</v>
      </c>
      <c r="D170" s="2" t="s">
        <v>1144</v>
      </c>
      <c r="E170" s="2" t="s">
        <v>1145</v>
      </c>
      <c r="F170" s="2"/>
      <c r="G170" s="2"/>
      <c r="H170" s="2" t="s">
        <v>92</v>
      </c>
      <c r="I170" s="2" t="s">
        <v>1146</v>
      </c>
      <c r="J170" s="2">
        <v>2013</v>
      </c>
      <c r="K170" s="2">
        <v>1</v>
      </c>
      <c r="L170" s="2" t="s">
        <v>827</v>
      </c>
      <c r="M170" s="2" t="s">
        <v>56</v>
      </c>
      <c r="N170" s="2" t="s">
        <v>828</v>
      </c>
      <c r="O170" s="2" t="s">
        <v>56</v>
      </c>
      <c r="P170" s="2" t="s">
        <v>34</v>
      </c>
      <c r="Q170" s="2"/>
      <c r="R170" s="2" t="s">
        <v>455</v>
      </c>
      <c r="S170" s="2" t="s">
        <v>56</v>
      </c>
      <c r="T170" s="2"/>
      <c r="U170" s="9"/>
    </row>
    <row r="171" spans="1:21" ht="45" customHeight="1" x14ac:dyDescent="0.3">
      <c r="A171" s="2">
        <f t="shared" si="2"/>
        <v>170</v>
      </c>
      <c r="B171" s="2" t="s">
        <v>60</v>
      </c>
      <c r="C171" s="2" t="s">
        <v>112</v>
      </c>
      <c r="D171" s="2" t="s">
        <v>326</v>
      </c>
      <c r="E171" s="2" t="s">
        <v>682</v>
      </c>
      <c r="F171" s="2"/>
      <c r="G171" s="2"/>
      <c r="H171" s="2" t="s">
        <v>92</v>
      </c>
      <c r="I171" s="2" t="s">
        <v>683</v>
      </c>
      <c r="J171" s="2">
        <v>2008</v>
      </c>
      <c r="K171" s="2">
        <v>1</v>
      </c>
      <c r="L171" s="2" t="s">
        <v>684</v>
      </c>
      <c r="M171" s="2" t="s">
        <v>56</v>
      </c>
      <c r="N171" s="2"/>
      <c r="O171" s="2" t="s">
        <v>56</v>
      </c>
      <c r="P171" s="2" t="s">
        <v>685</v>
      </c>
      <c r="Q171" s="2"/>
      <c r="R171" s="2" t="s">
        <v>455</v>
      </c>
      <c r="S171" s="2" t="s">
        <v>56</v>
      </c>
      <c r="T171" s="2"/>
      <c r="U171" s="9"/>
    </row>
    <row r="172" spans="1:21" ht="45" hidden="1" customHeight="1" x14ac:dyDescent="0.3">
      <c r="A172" s="2">
        <f t="shared" si="2"/>
        <v>171</v>
      </c>
      <c r="B172" s="2" t="s">
        <v>60</v>
      </c>
      <c r="C172" s="2" t="s">
        <v>112</v>
      </c>
      <c r="D172" s="2" t="s">
        <v>353</v>
      </c>
      <c r="E172" s="2" t="s">
        <v>702</v>
      </c>
      <c r="F172" s="2"/>
      <c r="G172" s="2"/>
      <c r="H172" s="2" t="s">
        <v>92</v>
      </c>
      <c r="I172" s="2" t="s">
        <v>703</v>
      </c>
      <c r="J172" s="2">
        <v>2008</v>
      </c>
      <c r="K172" s="2">
        <v>1</v>
      </c>
      <c r="L172" s="2" t="s">
        <v>700</v>
      </c>
      <c r="M172" s="2" t="s">
        <v>56</v>
      </c>
      <c r="N172" s="2"/>
      <c r="O172" s="2" t="s">
        <v>56</v>
      </c>
      <c r="P172" s="2" t="s">
        <v>704</v>
      </c>
      <c r="Q172" s="2"/>
      <c r="R172" s="2" t="s">
        <v>455</v>
      </c>
      <c r="S172" s="2" t="s">
        <v>56</v>
      </c>
      <c r="T172" s="2"/>
      <c r="U172" s="9"/>
    </row>
    <row r="173" spans="1:21" ht="45" hidden="1" customHeight="1" x14ac:dyDescent="0.3">
      <c r="A173" s="2">
        <f t="shared" si="2"/>
        <v>172</v>
      </c>
      <c r="B173" s="2" t="s">
        <v>831</v>
      </c>
      <c r="C173" s="2" t="s">
        <v>112</v>
      </c>
      <c r="D173" s="2" t="s">
        <v>3800</v>
      </c>
      <c r="E173" s="2" t="s">
        <v>3875</v>
      </c>
      <c r="F173" s="2"/>
      <c r="G173" s="2"/>
      <c r="H173" s="2" t="s">
        <v>92</v>
      </c>
      <c r="I173" s="2" t="s">
        <v>3876</v>
      </c>
      <c r="J173" s="2">
        <v>2019</v>
      </c>
      <c r="K173" s="2">
        <v>1</v>
      </c>
      <c r="L173" s="2" t="s">
        <v>3877</v>
      </c>
      <c r="M173" s="2" t="s">
        <v>56</v>
      </c>
      <c r="N173" s="2"/>
      <c r="O173" s="2" t="s">
        <v>56</v>
      </c>
      <c r="P173" s="2" t="s">
        <v>3878</v>
      </c>
      <c r="Q173" s="2"/>
      <c r="R173" s="2"/>
      <c r="S173" s="2" t="s">
        <v>56</v>
      </c>
      <c r="T173" s="2"/>
      <c r="U173" s="9"/>
    </row>
    <row r="174" spans="1:21" ht="45" customHeight="1" x14ac:dyDescent="0.3">
      <c r="A174" s="2">
        <f t="shared" si="2"/>
        <v>173</v>
      </c>
      <c r="B174" s="2" t="s">
        <v>229</v>
      </c>
      <c r="C174" s="2" t="s">
        <v>112</v>
      </c>
      <c r="D174" s="2" t="s">
        <v>310</v>
      </c>
      <c r="E174" s="2" t="s">
        <v>1406</v>
      </c>
      <c r="F174" s="2"/>
      <c r="G174" s="2" t="s">
        <v>1407</v>
      </c>
      <c r="H174" s="2" t="s">
        <v>349</v>
      </c>
      <c r="I174" s="2" t="s">
        <v>1408</v>
      </c>
      <c r="J174" s="2">
        <v>2014</v>
      </c>
      <c r="K174" s="2">
        <v>1</v>
      </c>
      <c r="L174" s="2" t="s">
        <v>1409</v>
      </c>
      <c r="M174" s="2" t="s">
        <v>56</v>
      </c>
      <c r="N174" s="2"/>
      <c r="O174" s="2" t="s">
        <v>56</v>
      </c>
      <c r="P174" s="2" t="s">
        <v>1410</v>
      </c>
      <c r="Q174" s="2"/>
      <c r="R174" s="2" t="s">
        <v>455</v>
      </c>
      <c r="S174" s="2" t="s">
        <v>56</v>
      </c>
      <c r="T174" s="2"/>
      <c r="U174" s="9"/>
    </row>
    <row r="175" spans="1:21" ht="45" hidden="1" customHeight="1" x14ac:dyDescent="0.3">
      <c r="A175" s="2">
        <f t="shared" si="2"/>
        <v>174</v>
      </c>
      <c r="B175" s="2" t="s">
        <v>97</v>
      </c>
      <c r="C175" s="2" t="s">
        <v>112</v>
      </c>
      <c r="D175" s="2" t="s">
        <v>1476</v>
      </c>
      <c r="E175" s="2" t="s">
        <v>1477</v>
      </c>
      <c r="F175" s="2"/>
      <c r="G175" s="2"/>
      <c r="H175" s="2" t="s">
        <v>92</v>
      </c>
      <c r="I175" s="2" t="s">
        <v>1478</v>
      </c>
      <c r="J175" s="2">
        <v>2015</v>
      </c>
      <c r="K175" s="2">
        <v>1</v>
      </c>
      <c r="L175" s="2" t="s">
        <v>1479</v>
      </c>
      <c r="M175" s="2" t="s">
        <v>56</v>
      </c>
      <c r="N175" s="2"/>
      <c r="O175" s="2" t="s">
        <v>56</v>
      </c>
      <c r="P175" s="2" t="s">
        <v>1480</v>
      </c>
      <c r="Q175" s="2"/>
      <c r="R175" s="2"/>
      <c r="S175" s="2" t="s">
        <v>56</v>
      </c>
      <c r="T175" s="2"/>
      <c r="U175" s="9"/>
    </row>
    <row r="176" spans="1:21" ht="45" hidden="1" customHeight="1" x14ac:dyDescent="0.3">
      <c r="A176" s="2">
        <f t="shared" si="2"/>
        <v>175</v>
      </c>
      <c r="B176" s="2" t="s">
        <v>97</v>
      </c>
      <c r="C176" s="2" t="s">
        <v>112</v>
      </c>
      <c r="D176" s="2" t="s">
        <v>1476</v>
      </c>
      <c r="E176" s="2" t="s">
        <v>1501</v>
      </c>
      <c r="F176" s="2"/>
      <c r="G176" s="2" t="s">
        <v>1502</v>
      </c>
      <c r="H176" s="2" t="s">
        <v>349</v>
      </c>
      <c r="I176" s="2" t="s">
        <v>1503</v>
      </c>
      <c r="J176" s="2">
        <v>2015</v>
      </c>
      <c r="K176" s="2">
        <v>1</v>
      </c>
      <c r="L176" s="2" t="s">
        <v>1497</v>
      </c>
      <c r="M176" s="2" t="s">
        <v>56</v>
      </c>
      <c r="N176" s="2"/>
      <c r="O176" s="2" t="s">
        <v>56</v>
      </c>
      <c r="P176" s="2" t="s">
        <v>1504</v>
      </c>
      <c r="Q176" s="2"/>
      <c r="R176" s="2" t="s">
        <v>643</v>
      </c>
      <c r="S176" s="2" t="s">
        <v>56</v>
      </c>
      <c r="T176" s="2"/>
      <c r="U176" s="9"/>
    </row>
    <row r="177" spans="1:21" ht="45" hidden="1" customHeight="1" x14ac:dyDescent="0.3">
      <c r="A177" s="2">
        <f t="shared" si="2"/>
        <v>176</v>
      </c>
      <c r="B177" s="2" t="s">
        <v>97</v>
      </c>
      <c r="C177" s="2" t="s">
        <v>112</v>
      </c>
      <c r="D177" s="2" t="s">
        <v>1978</v>
      </c>
      <c r="E177" s="2" t="s">
        <v>1979</v>
      </c>
      <c r="F177" s="2"/>
      <c r="G177" s="2"/>
      <c r="H177" s="2" t="s">
        <v>92</v>
      </c>
      <c r="I177" s="2" t="s">
        <v>1980</v>
      </c>
      <c r="J177" s="2">
        <v>2015</v>
      </c>
      <c r="K177" s="2">
        <v>1</v>
      </c>
      <c r="L177" s="2" t="s">
        <v>805</v>
      </c>
      <c r="M177" s="2" t="s">
        <v>56</v>
      </c>
      <c r="N177" s="2" t="s">
        <v>1283</v>
      </c>
      <c r="O177" s="2" t="s">
        <v>56</v>
      </c>
      <c r="P177" s="2" t="s">
        <v>1749</v>
      </c>
      <c r="Q177" s="2"/>
      <c r="R177" s="2"/>
      <c r="S177" s="2" t="s">
        <v>56</v>
      </c>
      <c r="T177" s="2"/>
      <c r="U177" s="9"/>
    </row>
    <row r="178" spans="1:21" ht="45" hidden="1" customHeight="1" x14ac:dyDescent="0.3">
      <c r="A178" s="2">
        <f t="shared" si="2"/>
        <v>177</v>
      </c>
      <c r="B178" s="2" t="s">
        <v>160</v>
      </c>
      <c r="C178" s="2" t="s">
        <v>112</v>
      </c>
      <c r="D178" s="2" t="s">
        <v>181</v>
      </c>
      <c r="E178" s="2" t="s">
        <v>2979</v>
      </c>
      <c r="F178" s="2"/>
      <c r="G178" s="2"/>
      <c r="H178" s="2" t="s">
        <v>92</v>
      </c>
      <c r="I178" s="2" t="s">
        <v>2980</v>
      </c>
      <c r="J178" s="2">
        <v>2017</v>
      </c>
      <c r="K178" s="2">
        <v>1</v>
      </c>
      <c r="L178" s="2" t="s">
        <v>529</v>
      </c>
      <c r="M178" s="2" t="s">
        <v>56</v>
      </c>
      <c r="N178" s="2"/>
      <c r="O178" s="2" t="s">
        <v>56</v>
      </c>
      <c r="P178" s="2" t="s">
        <v>2981</v>
      </c>
      <c r="Q178" s="2"/>
      <c r="R178" s="2" t="s">
        <v>2982</v>
      </c>
      <c r="S178" s="2" t="s">
        <v>56</v>
      </c>
      <c r="T178" s="2"/>
      <c r="U178" s="9"/>
    </row>
    <row r="179" spans="1:21" ht="45" hidden="1" customHeight="1" x14ac:dyDescent="0.3">
      <c r="A179" s="2">
        <f t="shared" si="2"/>
        <v>178</v>
      </c>
      <c r="B179" s="2" t="s">
        <v>160</v>
      </c>
      <c r="C179" s="2" t="s">
        <v>112</v>
      </c>
      <c r="D179" s="2" t="s">
        <v>181</v>
      </c>
      <c r="E179" s="2" t="s">
        <v>2983</v>
      </c>
      <c r="F179" s="2"/>
      <c r="G179" s="2"/>
      <c r="H179" s="2" t="s">
        <v>92</v>
      </c>
      <c r="I179" s="2" t="s">
        <v>2984</v>
      </c>
      <c r="J179" s="2">
        <v>2017</v>
      </c>
      <c r="K179" s="2">
        <v>1</v>
      </c>
      <c r="L179" s="2" t="s">
        <v>529</v>
      </c>
      <c r="M179" s="2" t="s">
        <v>56</v>
      </c>
      <c r="N179" s="2"/>
      <c r="O179" s="2" t="s">
        <v>56</v>
      </c>
      <c r="P179" s="2" t="s">
        <v>1953</v>
      </c>
      <c r="Q179" s="2"/>
      <c r="R179" s="2"/>
      <c r="S179" s="2" t="s">
        <v>56</v>
      </c>
      <c r="T179" s="2"/>
      <c r="U179" s="9"/>
    </row>
    <row r="180" spans="1:21" ht="45" hidden="1" customHeight="1" x14ac:dyDescent="0.3">
      <c r="A180" s="2">
        <f t="shared" si="2"/>
        <v>179</v>
      </c>
      <c r="B180" s="2" t="s">
        <v>97</v>
      </c>
      <c r="C180" s="2" t="s">
        <v>112</v>
      </c>
      <c r="D180" s="2" t="s">
        <v>164</v>
      </c>
      <c r="E180" s="2" t="s">
        <v>3174</v>
      </c>
      <c r="F180" s="2"/>
      <c r="G180" s="2" t="s">
        <v>3175</v>
      </c>
      <c r="H180" s="2" t="s">
        <v>92</v>
      </c>
      <c r="I180" s="2" t="s">
        <v>3176</v>
      </c>
      <c r="J180" s="2">
        <v>2018</v>
      </c>
      <c r="K180" s="2">
        <v>1</v>
      </c>
      <c r="L180" s="2" t="s">
        <v>1497</v>
      </c>
      <c r="M180" s="2" t="s">
        <v>56</v>
      </c>
      <c r="N180" s="2"/>
      <c r="O180" s="2" t="s">
        <v>56</v>
      </c>
      <c r="P180" s="2" t="s">
        <v>3177</v>
      </c>
      <c r="Q180" s="2"/>
      <c r="R180" s="2" t="s">
        <v>643</v>
      </c>
      <c r="S180" s="2" t="s">
        <v>56</v>
      </c>
      <c r="T180" s="2"/>
      <c r="U180" s="9"/>
    </row>
    <row r="181" spans="1:21" ht="45" hidden="1" customHeight="1" x14ac:dyDescent="0.3">
      <c r="A181" s="2">
        <f t="shared" si="2"/>
        <v>180</v>
      </c>
      <c r="B181" s="2" t="s">
        <v>97</v>
      </c>
      <c r="C181" s="2" t="s">
        <v>1815</v>
      </c>
      <c r="D181" s="2" t="s">
        <v>1816</v>
      </c>
      <c r="E181" s="2" t="s">
        <v>1817</v>
      </c>
      <c r="F181" s="2" t="s">
        <v>1818</v>
      </c>
      <c r="G181" s="2" t="s">
        <v>1819</v>
      </c>
      <c r="H181" s="2" t="s">
        <v>542</v>
      </c>
      <c r="I181" s="2" t="s">
        <v>1443</v>
      </c>
      <c r="J181" s="2">
        <v>2015</v>
      </c>
      <c r="K181" s="2">
        <v>5</v>
      </c>
      <c r="L181" s="2" t="s">
        <v>462</v>
      </c>
      <c r="M181" s="2" t="s">
        <v>56</v>
      </c>
      <c r="N181" s="2" t="s">
        <v>708</v>
      </c>
      <c r="O181" s="2" t="s">
        <v>1820</v>
      </c>
      <c r="P181" s="2" t="s">
        <v>1821</v>
      </c>
      <c r="Q181" s="2" t="s">
        <v>1822</v>
      </c>
      <c r="R181" s="2" t="s">
        <v>1071</v>
      </c>
      <c r="S181" s="2" t="s">
        <v>56</v>
      </c>
      <c r="T181" s="2"/>
      <c r="U181" s="9"/>
    </row>
    <row r="182" spans="1:21" ht="45" hidden="1" customHeight="1" x14ac:dyDescent="0.3">
      <c r="A182" s="2">
        <f t="shared" si="2"/>
        <v>181</v>
      </c>
      <c r="B182" s="2" t="s">
        <v>831</v>
      </c>
      <c r="C182" s="2" t="s">
        <v>1879</v>
      </c>
      <c r="D182" s="2" t="s">
        <v>1880</v>
      </c>
      <c r="E182" s="2" t="s">
        <v>1881</v>
      </c>
      <c r="F182" s="2"/>
      <c r="G182" s="2"/>
      <c r="H182" s="2" t="s">
        <v>92</v>
      </c>
      <c r="I182" s="2" t="s">
        <v>1882</v>
      </c>
      <c r="J182" s="2">
        <v>2015</v>
      </c>
      <c r="K182" s="2">
        <v>1</v>
      </c>
      <c r="L182" s="2" t="s">
        <v>1883</v>
      </c>
      <c r="M182" s="2" t="s">
        <v>56</v>
      </c>
      <c r="N182" s="2"/>
      <c r="O182" s="2" t="s">
        <v>56</v>
      </c>
      <c r="P182" s="2" t="s">
        <v>1884</v>
      </c>
      <c r="Q182" s="2"/>
      <c r="R182" s="2"/>
      <c r="S182" s="2" t="s">
        <v>56</v>
      </c>
      <c r="T182" s="2"/>
      <c r="U182" s="9"/>
    </row>
    <row r="183" spans="1:21" ht="45" hidden="1" customHeight="1" x14ac:dyDescent="0.3">
      <c r="A183" s="2">
        <f t="shared" si="2"/>
        <v>182</v>
      </c>
      <c r="B183" s="2" t="s">
        <v>831</v>
      </c>
      <c r="C183" s="2" t="s">
        <v>1217</v>
      </c>
      <c r="D183" s="2" t="s">
        <v>1218</v>
      </c>
      <c r="E183" s="2" t="s">
        <v>1219</v>
      </c>
      <c r="F183" s="2"/>
      <c r="G183" s="2"/>
      <c r="H183" s="2" t="s">
        <v>349</v>
      </c>
      <c r="I183" s="2" t="s">
        <v>1220</v>
      </c>
      <c r="J183" s="2">
        <v>2013</v>
      </c>
      <c r="K183" s="2">
        <v>1</v>
      </c>
      <c r="L183" s="2" t="s">
        <v>1221</v>
      </c>
      <c r="M183" s="2" t="s">
        <v>56</v>
      </c>
      <c r="N183" s="2"/>
      <c r="O183" s="2" t="s">
        <v>56</v>
      </c>
      <c r="P183" s="2" t="s">
        <v>1222</v>
      </c>
      <c r="Q183" s="2"/>
      <c r="R183" s="2"/>
      <c r="S183" s="2" t="s">
        <v>56</v>
      </c>
      <c r="T183" s="2"/>
      <c r="U183" s="9"/>
    </row>
    <row r="184" spans="1:21" ht="45" customHeight="1" x14ac:dyDescent="0.3">
      <c r="A184" s="2">
        <f t="shared" si="2"/>
        <v>183</v>
      </c>
      <c r="B184" s="2" t="s">
        <v>74</v>
      </c>
      <c r="C184" s="2" t="s">
        <v>4243</v>
      </c>
      <c r="D184" s="2" t="s">
        <v>4244</v>
      </c>
      <c r="E184" s="2" t="s">
        <v>4245</v>
      </c>
      <c r="F184" s="2"/>
      <c r="G184" s="2"/>
      <c r="H184" s="2" t="s">
        <v>92</v>
      </c>
      <c r="I184" s="2" t="s">
        <v>4246</v>
      </c>
      <c r="J184" s="2">
        <v>2020</v>
      </c>
      <c r="K184" s="2">
        <v>1</v>
      </c>
      <c r="L184" s="2" t="s">
        <v>3694</v>
      </c>
      <c r="M184" s="2" t="s">
        <v>56</v>
      </c>
      <c r="N184" s="2"/>
      <c r="O184" s="2" t="s">
        <v>56</v>
      </c>
      <c r="P184" s="2" t="s">
        <v>4247</v>
      </c>
      <c r="Q184" s="2"/>
      <c r="R184" s="2" t="s">
        <v>643</v>
      </c>
      <c r="S184" s="2" t="s">
        <v>56</v>
      </c>
      <c r="T184" s="2" t="s">
        <v>4248</v>
      </c>
      <c r="U184" s="9"/>
    </row>
    <row r="185" spans="1:21" ht="45" hidden="1" customHeight="1" x14ac:dyDescent="0.3">
      <c r="A185" s="2">
        <f t="shared" si="2"/>
        <v>184</v>
      </c>
      <c r="B185" s="2" t="s">
        <v>97</v>
      </c>
      <c r="C185" s="2" t="s">
        <v>3423</v>
      </c>
      <c r="D185" s="2" t="s">
        <v>895</v>
      </c>
      <c r="E185" s="2" t="s">
        <v>3424</v>
      </c>
      <c r="F185" s="2" t="s">
        <v>3425</v>
      </c>
      <c r="G185" s="2" t="s">
        <v>3426</v>
      </c>
      <c r="H185" s="2" t="s">
        <v>3427</v>
      </c>
      <c r="I185" s="2" t="s">
        <v>3428</v>
      </c>
      <c r="J185" s="2">
        <v>2018</v>
      </c>
      <c r="K185" s="2">
        <v>2</v>
      </c>
      <c r="L185" s="2" t="s">
        <v>980</v>
      </c>
      <c r="M185" s="2" t="s">
        <v>156</v>
      </c>
      <c r="N185" s="2" t="s">
        <v>981</v>
      </c>
      <c r="O185" s="2" t="s">
        <v>152</v>
      </c>
      <c r="P185" s="25"/>
      <c r="Q185" s="2" t="s">
        <v>1042</v>
      </c>
      <c r="R185" s="2" t="s">
        <v>3429</v>
      </c>
      <c r="S185" s="2" t="s">
        <v>152</v>
      </c>
      <c r="T185" s="2"/>
      <c r="U185" s="9"/>
    </row>
    <row r="186" spans="1:21" ht="45" hidden="1" customHeight="1" x14ac:dyDescent="0.3">
      <c r="A186" s="2">
        <f t="shared" si="2"/>
        <v>185</v>
      </c>
      <c r="B186" s="2" t="s">
        <v>74</v>
      </c>
      <c r="C186" s="2" t="s">
        <v>4446</v>
      </c>
      <c r="D186" s="2" t="s">
        <v>3963</v>
      </c>
      <c r="E186" s="2" t="s">
        <v>4447</v>
      </c>
      <c r="F186" s="2"/>
      <c r="G186" s="2"/>
      <c r="H186" s="2" t="s">
        <v>92</v>
      </c>
      <c r="I186" s="2" t="s">
        <v>4448</v>
      </c>
      <c r="J186" s="2">
        <v>2020</v>
      </c>
      <c r="K186" s="2">
        <v>1</v>
      </c>
      <c r="L186" s="2" t="s">
        <v>4449</v>
      </c>
      <c r="M186" s="2" t="s">
        <v>56</v>
      </c>
      <c r="N186" s="2"/>
      <c r="O186" s="2" t="s">
        <v>56</v>
      </c>
      <c r="P186" s="2" t="s">
        <v>4450</v>
      </c>
      <c r="Q186" s="2"/>
      <c r="R186" s="2"/>
      <c r="S186" s="2" t="s">
        <v>56</v>
      </c>
      <c r="T186" s="2" t="s">
        <v>4451</v>
      </c>
      <c r="U186" s="9"/>
    </row>
    <row r="187" spans="1:21" ht="45" customHeight="1" x14ac:dyDescent="0.3">
      <c r="A187" s="2">
        <f t="shared" si="2"/>
        <v>186</v>
      </c>
      <c r="B187" s="2" t="s">
        <v>87</v>
      </c>
      <c r="C187" s="2" t="s">
        <v>1908</v>
      </c>
      <c r="D187" s="2" t="s">
        <v>245</v>
      </c>
      <c r="E187" s="2" t="s">
        <v>1909</v>
      </c>
      <c r="F187" s="2"/>
      <c r="G187" s="2" t="s">
        <v>1910</v>
      </c>
      <c r="H187" s="2" t="s">
        <v>53</v>
      </c>
      <c r="I187" s="2" t="s">
        <v>1443</v>
      </c>
      <c r="J187" s="2">
        <v>2015</v>
      </c>
      <c r="K187" s="2">
        <v>5</v>
      </c>
      <c r="L187" s="2" t="s">
        <v>1911</v>
      </c>
      <c r="M187" s="2" t="s">
        <v>56</v>
      </c>
      <c r="N187" s="2" t="s">
        <v>1912</v>
      </c>
      <c r="O187" s="2" t="s">
        <v>56</v>
      </c>
      <c r="P187" s="2" t="s">
        <v>1913</v>
      </c>
      <c r="Q187" s="2" t="s">
        <v>1445</v>
      </c>
      <c r="R187" s="2" t="s">
        <v>455</v>
      </c>
      <c r="S187" s="2" t="s">
        <v>56</v>
      </c>
      <c r="T187" s="2"/>
      <c r="U187" s="9"/>
    </row>
    <row r="188" spans="1:21" ht="45" customHeight="1" x14ac:dyDescent="0.3">
      <c r="A188" s="2">
        <f t="shared" si="2"/>
        <v>187</v>
      </c>
      <c r="B188" s="2" t="s">
        <v>87</v>
      </c>
      <c r="C188" s="2" t="s">
        <v>1135</v>
      </c>
      <c r="D188" s="2" t="s">
        <v>190</v>
      </c>
      <c r="E188" s="2" t="s">
        <v>1136</v>
      </c>
      <c r="F188" s="2"/>
      <c r="G188" s="2" t="s">
        <v>1137</v>
      </c>
      <c r="H188" s="2" t="s">
        <v>648</v>
      </c>
      <c r="I188" s="2" t="s">
        <v>1138</v>
      </c>
      <c r="J188" s="2">
        <v>2013</v>
      </c>
      <c r="K188" s="2">
        <v>1</v>
      </c>
      <c r="L188" s="2" t="s">
        <v>1139</v>
      </c>
      <c r="M188" s="2" t="s">
        <v>56</v>
      </c>
      <c r="N188" s="2"/>
      <c r="O188" s="2" t="s">
        <v>56</v>
      </c>
      <c r="P188" s="2" t="s">
        <v>1140</v>
      </c>
      <c r="Q188" s="2"/>
      <c r="R188" s="2" t="s">
        <v>203</v>
      </c>
      <c r="S188" s="2" t="s">
        <v>56</v>
      </c>
      <c r="T188" s="2"/>
      <c r="U188" s="9"/>
    </row>
    <row r="189" spans="1:21" ht="45" customHeight="1" x14ac:dyDescent="0.3">
      <c r="A189" s="2">
        <f t="shared" si="2"/>
        <v>188</v>
      </c>
      <c r="B189" s="2" t="s">
        <v>242</v>
      </c>
      <c r="C189" s="2" t="s">
        <v>1760</v>
      </c>
      <c r="D189" s="2" t="s">
        <v>76</v>
      </c>
      <c r="E189" s="2" t="s">
        <v>1761</v>
      </c>
      <c r="F189" s="2"/>
      <c r="G189" s="2"/>
      <c r="H189" s="2" t="s">
        <v>92</v>
      </c>
      <c r="I189" s="2" t="s">
        <v>1762</v>
      </c>
      <c r="J189" s="2">
        <v>2015</v>
      </c>
      <c r="K189" s="2">
        <v>1</v>
      </c>
      <c r="L189" s="2" t="s">
        <v>80</v>
      </c>
      <c r="M189" s="2" t="s">
        <v>56</v>
      </c>
      <c r="N189" s="2" t="s">
        <v>81</v>
      </c>
      <c r="O189" s="2" t="s">
        <v>56</v>
      </c>
      <c r="P189" s="2" t="s">
        <v>34</v>
      </c>
      <c r="Q189" s="2"/>
      <c r="R189" s="2"/>
      <c r="S189" s="2" t="s">
        <v>56</v>
      </c>
      <c r="T189" s="2"/>
      <c r="U189" s="9"/>
    </row>
    <row r="190" spans="1:21" ht="45" hidden="1" customHeight="1" x14ac:dyDescent="0.3">
      <c r="A190" s="2">
        <f t="shared" si="2"/>
        <v>189</v>
      </c>
      <c r="B190" s="2" t="s">
        <v>74</v>
      </c>
      <c r="C190" s="2" t="s">
        <v>1760</v>
      </c>
      <c r="D190" s="2" t="s">
        <v>1801</v>
      </c>
      <c r="E190" s="2" t="s">
        <v>4500</v>
      </c>
      <c r="F190" s="2"/>
      <c r="G190" s="2"/>
      <c r="H190" s="2" t="s">
        <v>510</v>
      </c>
      <c r="I190" s="2" t="s">
        <v>4501</v>
      </c>
      <c r="J190" s="2">
        <v>2020</v>
      </c>
      <c r="K190" s="2">
        <v>1</v>
      </c>
      <c r="L190" s="2" t="s">
        <v>4502</v>
      </c>
      <c r="M190" s="2" t="s">
        <v>3405</v>
      </c>
      <c r="N190" s="2"/>
      <c r="O190" s="2" t="s">
        <v>4503</v>
      </c>
      <c r="P190" s="2" t="s">
        <v>4504</v>
      </c>
      <c r="Q190" s="2"/>
      <c r="R190" s="2" t="s">
        <v>4505</v>
      </c>
      <c r="S190" s="2" t="s">
        <v>3724</v>
      </c>
      <c r="T190" s="2" t="s">
        <v>4506</v>
      </c>
      <c r="U190" s="9"/>
    </row>
    <row r="191" spans="1:21" ht="45" hidden="1" customHeight="1" x14ac:dyDescent="0.3">
      <c r="A191" s="2">
        <f t="shared" si="2"/>
        <v>190</v>
      </c>
      <c r="B191" s="2" t="s">
        <v>250</v>
      </c>
      <c r="C191" s="2" t="s">
        <v>2916</v>
      </c>
      <c r="D191" s="2" t="s">
        <v>2917</v>
      </c>
      <c r="E191" s="2" t="s">
        <v>2918</v>
      </c>
      <c r="F191" s="2"/>
      <c r="G191" s="2" t="s">
        <v>2919</v>
      </c>
      <c r="H191" s="2" t="s">
        <v>648</v>
      </c>
      <c r="I191" s="2" t="s">
        <v>2920</v>
      </c>
      <c r="J191" s="2">
        <v>2017</v>
      </c>
      <c r="K191" s="2">
        <v>1</v>
      </c>
      <c r="L191" s="2" t="s">
        <v>2910</v>
      </c>
      <c r="M191" s="2" t="s">
        <v>56</v>
      </c>
      <c r="N191" s="2"/>
      <c r="O191" s="2" t="s">
        <v>56</v>
      </c>
      <c r="P191" s="2" t="s">
        <v>505</v>
      </c>
      <c r="Q191" s="2"/>
      <c r="R191" s="2"/>
      <c r="S191" s="2" t="s">
        <v>56</v>
      </c>
      <c r="T191" s="2"/>
      <c r="U191" s="9"/>
    </row>
    <row r="192" spans="1:21" ht="45" hidden="1" customHeight="1" x14ac:dyDescent="0.3">
      <c r="A192" s="2">
        <f t="shared" si="2"/>
        <v>191</v>
      </c>
      <c r="B192" s="2" t="s">
        <v>261</v>
      </c>
      <c r="C192" s="2" t="s">
        <v>1439</v>
      </c>
      <c r="D192" s="2" t="s">
        <v>1898</v>
      </c>
      <c r="E192" s="2" t="s">
        <v>1899</v>
      </c>
      <c r="F192" s="2" t="s">
        <v>1900</v>
      </c>
      <c r="G192" s="2" t="s">
        <v>1901</v>
      </c>
      <c r="H192" s="2" t="s">
        <v>53</v>
      </c>
      <c r="I192" s="2" t="s">
        <v>1902</v>
      </c>
      <c r="J192" s="2">
        <v>2015</v>
      </c>
      <c r="K192" s="2">
        <v>3</v>
      </c>
      <c r="L192" s="2" t="s">
        <v>1903</v>
      </c>
      <c r="M192" s="2" t="s">
        <v>56</v>
      </c>
      <c r="N192" s="2" t="s">
        <v>1904</v>
      </c>
      <c r="O192" s="2" t="s">
        <v>1905</v>
      </c>
      <c r="P192" s="2" t="s">
        <v>1906</v>
      </c>
      <c r="Q192" s="2" t="s">
        <v>1907</v>
      </c>
      <c r="R192" s="2"/>
      <c r="S192" s="2" t="s">
        <v>56</v>
      </c>
      <c r="T192" s="2"/>
      <c r="U192" s="9"/>
    </row>
    <row r="193" spans="1:21" ht="45" hidden="1" customHeight="1" x14ac:dyDescent="0.3">
      <c r="A193" s="2">
        <f t="shared" si="2"/>
        <v>192</v>
      </c>
      <c r="B193" s="2" t="s">
        <v>261</v>
      </c>
      <c r="C193" s="2" t="s">
        <v>1439</v>
      </c>
      <c r="D193" s="2" t="s">
        <v>1440</v>
      </c>
      <c r="E193" s="2" t="s">
        <v>1441</v>
      </c>
      <c r="F193" s="2"/>
      <c r="G193" s="2" t="s">
        <v>1442</v>
      </c>
      <c r="H193" s="2" t="s">
        <v>53</v>
      </c>
      <c r="I193" s="2" t="s">
        <v>1443</v>
      </c>
      <c r="J193" s="2">
        <v>2015</v>
      </c>
      <c r="K193" s="2">
        <v>5</v>
      </c>
      <c r="L193" s="2" t="s">
        <v>55</v>
      </c>
      <c r="M193" s="2" t="s">
        <v>56</v>
      </c>
      <c r="N193" s="2" t="s">
        <v>57</v>
      </c>
      <c r="O193" s="2" t="s">
        <v>1444</v>
      </c>
      <c r="P193" s="2" t="s">
        <v>34</v>
      </c>
      <c r="Q193" s="2" t="s">
        <v>1445</v>
      </c>
      <c r="R193" s="2"/>
      <c r="S193" s="2" t="s">
        <v>56</v>
      </c>
      <c r="T193" s="2"/>
      <c r="U193" s="9"/>
    </row>
    <row r="194" spans="1:21" ht="45" hidden="1" customHeight="1" x14ac:dyDescent="0.3">
      <c r="A194" s="2">
        <f t="shared" ref="A194:A257" si="3">ROW(A193)</f>
        <v>193</v>
      </c>
      <c r="B194" s="2" t="s">
        <v>261</v>
      </c>
      <c r="C194" s="2" t="s">
        <v>1439</v>
      </c>
      <c r="D194" s="2" t="s">
        <v>1677</v>
      </c>
      <c r="E194" s="2" t="s">
        <v>1678</v>
      </c>
      <c r="F194" s="2"/>
      <c r="G194" s="2" t="s">
        <v>1679</v>
      </c>
      <c r="H194" s="2" t="s">
        <v>53</v>
      </c>
      <c r="I194" s="2" t="s">
        <v>1443</v>
      </c>
      <c r="J194" s="2">
        <v>2015</v>
      </c>
      <c r="K194" s="2">
        <v>5</v>
      </c>
      <c r="L194" s="2" t="s">
        <v>1674</v>
      </c>
      <c r="M194" s="2" t="s">
        <v>56</v>
      </c>
      <c r="N194" s="2" t="s">
        <v>1675</v>
      </c>
      <c r="O194" s="2" t="s">
        <v>56</v>
      </c>
      <c r="P194" s="2" t="s">
        <v>1680</v>
      </c>
      <c r="Q194" s="2" t="s">
        <v>1445</v>
      </c>
      <c r="R194" s="2" t="s">
        <v>643</v>
      </c>
      <c r="S194" s="2" t="s">
        <v>56</v>
      </c>
      <c r="T194" s="2"/>
      <c r="U194" s="9"/>
    </row>
    <row r="195" spans="1:21" ht="45" hidden="1" customHeight="1" x14ac:dyDescent="0.3">
      <c r="A195" s="2">
        <f t="shared" si="3"/>
        <v>194</v>
      </c>
      <c r="B195" s="2" t="s">
        <v>261</v>
      </c>
      <c r="C195" s="2" t="s">
        <v>1439</v>
      </c>
      <c r="D195" s="2" t="s">
        <v>1677</v>
      </c>
      <c r="E195" s="2" t="s">
        <v>1681</v>
      </c>
      <c r="F195" s="2"/>
      <c r="G195" s="2" t="s">
        <v>1682</v>
      </c>
      <c r="H195" s="2" t="s">
        <v>53</v>
      </c>
      <c r="I195" s="2" t="s">
        <v>1443</v>
      </c>
      <c r="J195" s="2">
        <v>2015</v>
      </c>
      <c r="K195" s="2">
        <v>5</v>
      </c>
      <c r="L195" s="2" t="s">
        <v>1674</v>
      </c>
      <c r="M195" s="2" t="s">
        <v>56</v>
      </c>
      <c r="N195" s="2" t="s">
        <v>1675</v>
      </c>
      <c r="O195" s="2" t="s">
        <v>56</v>
      </c>
      <c r="P195" s="2" t="s">
        <v>34</v>
      </c>
      <c r="Q195" s="2" t="s">
        <v>1445</v>
      </c>
      <c r="R195" s="2"/>
      <c r="S195" s="2" t="s">
        <v>56</v>
      </c>
      <c r="T195" s="2"/>
      <c r="U195" s="9"/>
    </row>
    <row r="196" spans="1:21" ht="45" hidden="1" customHeight="1" x14ac:dyDescent="0.3">
      <c r="A196" s="2">
        <f t="shared" si="3"/>
        <v>195</v>
      </c>
      <c r="B196" s="2" t="s">
        <v>261</v>
      </c>
      <c r="C196" s="2" t="s">
        <v>1439</v>
      </c>
      <c r="D196" s="2" t="s">
        <v>1683</v>
      </c>
      <c r="E196" s="2" t="s">
        <v>1684</v>
      </c>
      <c r="F196" s="2"/>
      <c r="G196" s="2" t="s">
        <v>1685</v>
      </c>
      <c r="H196" s="2" t="s">
        <v>53</v>
      </c>
      <c r="I196" s="2" t="s">
        <v>1443</v>
      </c>
      <c r="J196" s="2">
        <v>2015</v>
      </c>
      <c r="K196" s="2">
        <v>5</v>
      </c>
      <c r="L196" s="2" t="s">
        <v>1674</v>
      </c>
      <c r="M196" s="2" t="s">
        <v>56</v>
      </c>
      <c r="N196" s="2" t="s">
        <v>1675</v>
      </c>
      <c r="O196" s="2" t="s">
        <v>56</v>
      </c>
      <c r="P196" s="2" t="s">
        <v>34</v>
      </c>
      <c r="Q196" s="2" t="s">
        <v>1445</v>
      </c>
      <c r="R196" s="2"/>
      <c r="S196" s="2" t="s">
        <v>56</v>
      </c>
      <c r="T196" s="2"/>
      <c r="U196" s="9"/>
    </row>
    <row r="197" spans="1:21" ht="45" customHeight="1" x14ac:dyDescent="0.3">
      <c r="A197" s="2">
        <f t="shared" si="3"/>
        <v>196</v>
      </c>
      <c r="B197" s="2" t="s">
        <v>87</v>
      </c>
      <c r="C197" s="2" t="s">
        <v>374</v>
      </c>
      <c r="D197" s="2" t="s">
        <v>375</v>
      </c>
      <c r="E197" s="2" t="s">
        <v>376</v>
      </c>
      <c r="F197" s="2"/>
      <c r="G197" s="2"/>
      <c r="H197" s="2" t="s">
        <v>92</v>
      </c>
      <c r="I197" s="2" t="s">
        <v>377</v>
      </c>
      <c r="J197" s="2">
        <v>2004</v>
      </c>
      <c r="K197" s="2">
        <v>1</v>
      </c>
      <c r="L197" s="2" t="s">
        <v>378</v>
      </c>
      <c r="M197" s="2" t="s">
        <v>56</v>
      </c>
      <c r="N197" s="2"/>
      <c r="O197" s="2" t="s">
        <v>56</v>
      </c>
      <c r="P197" s="2" t="s">
        <v>379</v>
      </c>
      <c r="Q197" s="2"/>
      <c r="R197" s="2" t="s">
        <v>380</v>
      </c>
      <c r="S197" s="2" t="s">
        <v>56</v>
      </c>
      <c r="T197" s="2"/>
      <c r="U197" s="9"/>
    </row>
    <row r="198" spans="1:21" ht="45" customHeight="1" x14ac:dyDescent="0.3">
      <c r="A198" s="2">
        <f t="shared" si="3"/>
        <v>197</v>
      </c>
      <c r="B198" s="2" t="s">
        <v>242</v>
      </c>
      <c r="C198" s="2" t="s">
        <v>374</v>
      </c>
      <c r="D198" s="2" t="s">
        <v>650</v>
      </c>
      <c r="E198" s="2" t="s">
        <v>651</v>
      </c>
      <c r="F198" s="2"/>
      <c r="G198" s="2" t="s">
        <v>652</v>
      </c>
      <c r="H198" s="2" t="s">
        <v>92</v>
      </c>
      <c r="I198" s="2" t="s">
        <v>653</v>
      </c>
      <c r="J198" s="2">
        <v>2007</v>
      </c>
      <c r="K198" s="2">
        <v>1</v>
      </c>
      <c r="L198" s="2" t="s">
        <v>462</v>
      </c>
      <c r="M198" s="2" t="s">
        <v>56</v>
      </c>
      <c r="N198" s="2" t="s">
        <v>463</v>
      </c>
      <c r="O198" s="2" t="s">
        <v>56</v>
      </c>
      <c r="P198" s="2" t="s">
        <v>654</v>
      </c>
      <c r="Q198" s="2"/>
      <c r="R198" s="2" t="s">
        <v>203</v>
      </c>
      <c r="S198" s="2" t="s">
        <v>56</v>
      </c>
      <c r="T198" s="2"/>
      <c r="U198" s="9"/>
    </row>
    <row r="199" spans="1:21" ht="45" hidden="1" customHeight="1" x14ac:dyDescent="0.3">
      <c r="A199" s="2">
        <f t="shared" si="3"/>
        <v>198</v>
      </c>
      <c r="B199" s="2" t="s">
        <v>261</v>
      </c>
      <c r="C199" s="2" t="s">
        <v>1439</v>
      </c>
      <c r="D199" s="2" t="s">
        <v>263</v>
      </c>
      <c r="E199" s="2" t="s">
        <v>1742</v>
      </c>
      <c r="F199" s="2"/>
      <c r="G199" s="2" t="s">
        <v>1743</v>
      </c>
      <c r="H199" s="2" t="s">
        <v>53</v>
      </c>
      <c r="I199" s="2" t="s">
        <v>1443</v>
      </c>
      <c r="J199" s="2">
        <v>2015</v>
      </c>
      <c r="K199" s="2">
        <v>5</v>
      </c>
      <c r="L199" s="2" t="s">
        <v>1676</v>
      </c>
      <c r="M199" s="2" t="s">
        <v>56</v>
      </c>
      <c r="N199" s="2" t="s">
        <v>1580</v>
      </c>
      <c r="O199" s="2" t="s">
        <v>56</v>
      </c>
      <c r="P199" s="2" t="s">
        <v>1744</v>
      </c>
      <c r="Q199" s="2" t="s">
        <v>1445</v>
      </c>
      <c r="R199" s="2" t="s">
        <v>1745</v>
      </c>
      <c r="S199" s="2" t="s">
        <v>56</v>
      </c>
      <c r="T199" s="2"/>
      <c r="U199" s="9"/>
    </row>
    <row r="200" spans="1:21" ht="45" hidden="1" customHeight="1" x14ac:dyDescent="0.3">
      <c r="A200" s="2">
        <f t="shared" si="3"/>
        <v>199</v>
      </c>
      <c r="B200" s="2" t="s">
        <v>97</v>
      </c>
      <c r="C200" s="2" t="s">
        <v>2812</v>
      </c>
      <c r="D200" s="2" t="s">
        <v>3800</v>
      </c>
      <c r="E200" s="2" t="s">
        <v>3801</v>
      </c>
      <c r="F200" s="2"/>
      <c r="G200" s="2" t="s">
        <v>3802</v>
      </c>
      <c r="H200" s="2" t="s">
        <v>92</v>
      </c>
      <c r="I200" s="2" t="s">
        <v>3803</v>
      </c>
      <c r="J200" s="2">
        <v>2019</v>
      </c>
      <c r="K200" s="2">
        <v>1</v>
      </c>
      <c r="L200" s="2" t="s">
        <v>1497</v>
      </c>
      <c r="M200" s="2" t="s">
        <v>56</v>
      </c>
      <c r="N200" s="2"/>
      <c r="O200" s="2" t="s">
        <v>56</v>
      </c>
      <c r="P200" s="2" t="s">
        <v>1528</v>
      </c>
      <c r="Q200" s="2"/>
      <c r="R200" s="2" t="s">
        <v>643</v>
      </c>
      <c r="S200" s="2" t="s">
        <v>56</v>
      </c>
      <c r="T200" s="2"/>
      <c r="U200" s="9"/>
    </row>
    <row r="201" spans="1:21" ht="45" hidden="1" customHeight="1" x14ac:dyDescent="0.3">
      <c r="A201" s="2">
        <f t="shared" si="3"/>
        <v>200</v>
      </c>
      <c r="B201" s="2" t="s">
        <v>261</v>
      </c>
      <c r="C201" s="2" t="s">
        <v>1439</v>
      </c>
      <c r="D201" s="2" t="s">
        <v>1687</v>
      </c>
      <c r="E201" s="2" t="s">
        <v>1767</v>
      </c>
      <c r="F201" s="2"/>
      <c r="G201" s="2" t="s">
        <v>1768</v>
      </c>
      <c r="H201" s="2" t="s">
        <v>53</v>
      </c>
      <c r="I201" s="2" t="s">
        <v>1443</v>
      </c>
      <c r="J201" s="2">
        <v>2015</v>
      </c>
      <c r="K201" s="2">
        <v>5</v>
      </c>
      <c r="L201" s="2" t="s">
        <v>1765</v>
      </c>
      <c r="M201" s="2" t="s">
        <v>56</v>
      </c>
      <c r="N201" s="2" t="s">
        <v>1766</v>
      </c>
      <c r="O201" s="2" t="s">
        <v>56</v>
      </c>
      <c r="P201" s="2"/>
      <c r="Q201" s="2" t="s">
        <v>1445</v>
      </c>
      <c r="R201" s="2" t="s">
        <v>1769</v>
      </c>
      <c r="S201" s="2" t="s">
        <v>56</v>
      </c>
      <c r="T201" s="2"/>
      <c r="U201" s="9"/>
    </row>
    <row r="202" spans="1:21" ht="45" hidden="1" customHeight="1" x14ac:dyDescent="0.3">
      <c r="A202" s="2">
        <f t="shared" si="3"/>
        <v>201</v>
      </c>
      <c r="B202" s="2" t="s">
        <v>261</v>
      </c>
      <c r="C202" s="2" t="s">
        <v>1686</v>
      </c>
      <c r="D202" s="2" t="s">
        <v>1687</v>
      </c>
      <c r="E202" s="2" t="s">
        <v>1688</v>
      </c>
      <c r="F202" s="2"/>
      <c r="G202" s="2" t="s">
        <v>1689</v>
      </c>
      <c r="H202" s="2" t="s">
        <v>53</v>
      </c>
      <c r="I202" s="2" t="s">
        <v>1443</v>
      </c>
      <c r="J202" s="2">
        <v>2015</v>
      </c>
      <c r="K202" s="2">
        <v>5</v>
      </c>
      <c r="L202" s="2" t="s">
        <v>1674</v>
      </c>
      <c r="M202" s="2" t="s">
        <v>56</v>
      </c>
      <c r="N202" s="2" t="s">
        <v>1675</v>
      </c>
      <c r="O202" s="2" t="s">
        <v>56</v>
      </c>
      <c r="P202" s="2" t="s">
        <v>1690</v>
      </c>
      <c r="Q202" s="2" t="s">
        <v>1445</v>
      </c>
      <c r="R202" s="2"/>
      <c r="S202" s="2" t="s">
        <v>56</v>
      </c>
      <c r="T202" s="2"/>
      <c r="U202" s="9"/>
    </row>
    <row r="203" spans="1:21" ht="45" hidden="1" customHeight="1" x14ac:dyDescent="0.3">
      <c r="A203" s="2">
        <f t="shared" si="3"/>
        <v>202</v>
      </c>
      <c r="B203" s="2" t="s">
        <v>71</v>
      </c>
      <c r="C203" s="2" t="s">
        <v>1851</v>
      </c>
      <c r="D203" s="2" t="s">
        <v>1852</v>
      </c>
      <c r="E203" s="2" t="s">
        <v>1853</v>
      </c>
      <c r="F203" s="2" t="s">
        <v>1854</v>
      </c>
      <c r="G203" s="2" t="s">
        <v>1855</v>
      </c>
      <c r="H203" s="2" t="s">
        <v>53</v>
      </c>
      <c r="I203" s="4" t="s">
        <v>1856</v>
      </c>
      <c r="J203" s="2">
        <v>2015</v>
      </c>
      <c r="K203" s="2">
        <v>2</v>
      </c>
      <c r="L203" s="2" t="s">
        <v>1857</v>
      </c>
      <c r="M203" s="2" t="s">
        <v>1858</v>
      </c>
      <c r="N203" s="4" t="s">
        <v>1859</v>
      </c>
      <c r="O203" s="2" t="s">
        <v>1860</v>
      </c>
      <c r="P203" s="2" t="s">
        <v>1861</v>
      </c>
      <c r="Q203" s="2"/>
      <c r="R203" s="2"/>
      <c r="S203" s="2" t="s">
        <v>59</v>
      </c>
      <c r="T203" s="2"/>
      <c r="U203" s="9"/>
    </row>
    <row r="204" spans="1:21" ht="45" customHeight="1" x14ac:dyDescent="0.3">
      <c r="A204" s="2">
        <f t="shared" si="3"/>
        <v>203</v>
      </c>
      <c r="B204" s="2" t="s">
        <v>87</v>
      </c>
      <c r="C204" s="2" t="s">
        <v>3067</v>
      </c>
      <c r="D204" s="2" t="s">
        <v>3068</v>
      </c>
      <c r="E204" s="2" t="s">
        <v>3069</v>
      </c>
      <c r="F204" s="2"/>
      <c r="G204" s="2" t="s">
        <v>3070</v>
      </c>
      <c r="H204" s="2" t="s">
        <v>92</v>
      </c>
      <c r="I204" s="2" t="s">
        <v>3071</v>
      </c>
      <c r="J204" s="2">
        <v>2018</v>
      </c>
      <c r="K204" s="2">
        <v>1</v>
      </c>
      <c r="L204" s="2" t="s">
        <v>3072</v>
      </c>
      <c r="M204" s="2" t="s">
        <v>56</v>
      </c>
      <c r="N204" s="2"/>
      <c r="O204" s="2" t="s">
        <v>56</v>
      </c>
      <c r="P204" s="2" t="s">
        <v>827</v>
      </c>
      <c r="Q204" s="2"/>
      <c r="R204" s="2" t="s">
        <v>455</v>
      </c>
      <c r="S204" s="2" t="s">
        <v>56</v>
      </c>
      <c r="T204" s="2"/>
      <c r="U204" s="9"/>
    </row>
    <row r="205" spans="1:21" ht="45" hidden="1" customHeight="1" x14ac:dyDescent="0.3">
      <c r="A205" s="2">
        <f t="shared" si="3"/>
        <v>204</v>
      </c>
      <c r="B205" s="2" t="s">
        <v>261</v>
      </c>
      <c r="C205" s="2" t="s">
        <v>1738</v>
      </c>
      <c r="D205" s="2" t="s">
        <v>1739</v>
      </c>
      <c r="E205" s="2" t="s">
        <v>1740</v>
      </c>
      <c r="F205" s="2"/>
      <c r="G205" s="2" t="s">
        <v>1741</v>
      </c>
      <c r="H205" s="2" t="s">
        <v>53</v>
      </c>
      <c r="I205" s="2" t="s">
        <v>1443</v>
      </c>
      <c r="J205" s="2">
        <v>2015</v>
      </c>
      <c r="K205" s="2">
        <v>5</v>
      </c>
      <c r="L205" s="2" t="s">
        <v>1676</v>
      </c>
      <c r="M205" s="2" t="s">
        <v>56</v>
      </c>
      <c r="N205" s="2" t="s">
        <v>1580</v>
      </c>
      <c r="O205" s="2" t="s">
        <v>56</v>
      </c>
      <c r="P205" s="2" t="s">
        <v>34</v>
      </c>
      <c r="Q205" s="2" t="s">
        <v>1445</v>
      </c>
      <c r="R205" s="2"/>
      <c r="S205" s="2" t="s">
        <v>56</v>
      </c>
      <c r="T205" s="2"/>
      <c r="U205" s="9"/>
    </row>
    <row r="206" spans="1:21" ht="45" hidden="1" customHeight="1" x14ac:dyDescent="0.3">
      <c r="A206" s="2">
        <f t="shared" si="3"/>
        <v>205</v>
      </c>
      <c r="B206" s="2" t="s">
        <v>60</v>
      </c>
      <c r="C206" s="2" t="s">
        <v>1938</v>
      </c>
      <c r="D206" s="2" t="s">
        <v>1939</v>
      </c>
      <c r="E206" s="2" t="s">
        <v>1940</v>
      </c>
      <c r="F206" s="2"/>
      <c r="G206" s="2" t="s">
        <v>1941</v>
      </c>
      <c r="H206" s="2" t="s">
        <v>53</v>
      </c>
      <c r="I206" s="2" t="s">
        <v>1443</v>
      </c>
      <c r="J206" s="2">
        <v>2015</v>
      </c>
      <c r="K206" s="2">
        <v>5</v>
      </c>
      <c r="L206" s="2" t="s">
        <v>1789</v>
      </c>
      <c r="M206" s="2" t="s">
        <v>56</v>
      </c>
      <c r="N206" s="2" t="s">
        <v>1942</v>
      </c>
      <c r="O206" s="2" t="s">
        <v>56</v>
      </c>
      <c r="P206" s="2" t="s">
        <v>1943</v>
      </c>
      <c r="Q206" s="2" t="s">
        <v>1445</v>
      </c>
      <c r="R206" s="2"/>
      <c r="S206" s="2" t="s">
        <v>56</v>
      </c>
      <c r="T206" s="2"/>
      <c r="U206" s="9"/>
    </row>
    <row r="207" spans="1:21" ht="45" hidden="1" customHeight="1" x14ac:dyDescent="0.3">
      <c r="A207" s="2">
        <f t="shared" si="3"/>
        <v>206</v>
      </c>
      <c r="B207" s="2" t="s">
        <v>97</v>
      </c>
      <c r="C207" s="2" t="s">
        <v>3606</v>
      </c>
      <c r="D207" s="2" t="s">
        <v>1144</v>
      </c>
      <c r="E207" s="2" t="s">
        <v>3607</v>
      </c>
      <c r="F207" s="2"/>
      <c r="G207" s="2"/>
      <c r="H207" s="2" t="s">
        <v>92</v>
      </c>
      <c r="I207" s="2" t="s">
        <v>3608</v>
      </c>
      <c r="J207" s="2">
        <v>2018</v>
      </c>
      <c r="K207" s="2">
        <v>1</v>
      </c>
      <c r="L207" s="2" t="s">
        <v>1275</v>
      </c>
      <c r="M207" s="2" t="s">
        <v>56</v>
      </c>
      <c r="N207" s="2" t="s">
        <v>1276</v>
      </c>
      <c r="O207" s="2" t="s">
        <v>56</v>
      </c>
      <c r="P207" s="2" t="s">
        <v>827</v>
      </c>
      <c r="Q207" s="2"/>
      <c r="R207" s="2" t="s">
        <v>455</v>
      </c>
      <c r="S207" s="2" t="s">
        <v>56</v>
      </c>
      <c r="T207" s="2"/>
      <c r="U207" s="9"/>
    </row>
    <row r="208" spans="1:21" ht="45" customHeight="1" x14ac:dyDescent="0.3">
      <c r="A208" s="2">
        <f t="shared" si="3"/>
        <v>207</v>
      </c>
      <c r="B208" s="2" t="s">
        <v>831</v>
      </c>
      <c r="C208" s="2" t="s">
        <v>959</v>
      </c>
      <c r="D208" s="2" t="s">
        <v>310</v>
      </c>
      <c r="E208" s="2" t="s">
        <v>960</v>
      </c>
      <c r="F208" s="2"/>
      <c r="G208" s="2"/>
      <c r="H208" s="2" t="s">
        <v>92</v>
      </c>
      <c r="I208" s="2" t="s">
        <v>961</v>
      </c>
      <c r="J208" s="2">
        <v>2011</v>
      </c>
      <c r="K208" s="2">
        <v>1</v>
      </c>
      <c r="L208" s="2" t="s">
        <v>827</v>
      </c>
      <c r="M208" s="2" t="s">
        <v>56</v>
      </c>
      <c r="N208" s="2" t="s">
        <v>828</v>
      </c>
      <c r="O208" s="2" t="s">
        <v>56</v>
      </c>
      <c r="P208" s="2" t="s">
        <v>34</v>
      </c>
      <c r="Q208" s="2"/>
      <c r="R208" s="2" t="s">
        <v>455</v>
      </c>
      <c r="S208" s="2" t="s">
        <v>56</v>
      </c>
      <c r="T208" s="2"/>
      <c r="U208" s="9"/>
    </row>
    <row r="209" spans="1:21" ht="45" customHeight="1" x14ac:dyDescent="0.3">
      <c r="A209" s="2">
        <f t="shared" si="3"/>
        <v>208</v>
      </c>
      <c r="B209" s="2" t="s">
        <v>831</v>
      </c>
      <c r="C209" s="2" t="s">
        <v>959</v>
      </c>
      <c r="D209" s="2" t="s">
        <v>310</v>
      </c>
      <c r="E209" s="2" t="s">
        <v>1026</v>
      </c>
      <c r="F209" s="2"/>
      <c r="G209" s="2"/>
      <c r="H209" s="2" t="s">
        <v>92</v>
      </c>
      <c r="I209" s="2" t="s">
        <v>1027</v>
      </c>
      <c r="J209" s="2">
        <v>2012</v>
      </c>
      <c r="K209" s="2">
        <v>1</v>
      </c>
      <c r="L209" s="2" t="s">
        <v>827</v>
      </c>
      <c r="M209" s="2" t="s">
        <v>56</v>
      </c>
      <c r="N209" s="2" t="s">
        <v>828</v>
      </c>
      <c r="O209" s="2" t="s">
        <v>56</v>
      </c>
      <c r="P209" s="2" t="s">
        <v>34</v>
      </c>
      <c r="Q209" s="2"/>
      <c r="R209" s="2" t="s">
        <v>455</v>
      </c>
      <c r="S209" s="2" t="s">
        <v>56</v>
      </c>
      <c r="T209" s="2"/>
      <c r="U209" s="9"/>
    </row>
    <row r="210" spans="1:21" ht="45" customHeight="1" x14ac:dyDescent="0.3">
      <c r="A210" s="2">
        <f t="shared" si="3"/>
        <v>209</v>
      </c>
      <c r="B210" s="2" t="s">
        <v>831</v>
      </c>
      <c r="C210" s="2" t="s">
        <v>959</v>
      </c>
      <c r="D210" s="2" t="s">
        <v>310</v>
      </c>
      <c r="E210" s="2" t="s">
        <v>1141</v>
      </c>
      <c r="F210" s="2"/>
      <c r="G210" s="2"/>
      <c r="H210" s="2" t="s">
        <v>92</v>
      </c>
      <c r="I210" s="2" t="s">
        <v>1142</v>
      </c>
      <c r="J210" s="2">
        <v>2013</v>
      </c>
      <c r="K210" s="2">
        <v>1</v>
      </c>
      <c r="L210" s="2" t="s">
        <v>827</v>
      </c>
      <c r="M210" s="2" t="s">
        <v>56</v>
      </c>
      <c r="N210" s="2" t="s">
        <v>828</v>
      </c>
      <c r="O210" s="2" t="s">
        <v>56</v>
      </c>
      <c r="P210" s="2" t="s">
        <v>34</v>
      </c>
      <c r="Q210" s="2"/>
      <c r="R210" s="2"/>
      <c r="S210" s="2" t="s">
        <v>56</v>
      </c>
      <c r="T210" s="2"/>
      <c r="U210" s="9"/>
    </row>
    <row r="211" spans="1:21" ht="45" customHeight="1" x14ac:dyDescent="0.3">
      <c r="A211" s="2">
        <f t="shared" si="3"/>
        <v>210</v>
      </c>
      <c r="B211" s="2" t="s">
        <v>831</v>
      </c>
      <c r="C211" s="2" t="s">
        <v>959</v>
      </c>
      <c r="D211" s="2" t="s">
        <v>310</v>
      </c>
      <c r="E211" s="2" t="s">
        <v>1309</v>
      </c>
      <c r="F211" s="2"/>
      <c r="G211" s="2"/>
      <c r="H211" s="2" t="s">
        <v>92</v>
      </c>
      <c r="I211" s="2" t="s">
        <v>1310</v>
      </c>
      <c r="J211" s="2">
        <v>2014</v>
      </c>
      <c r="K211" s="2">
        <v>1</v>
      </c>
      <c r="L211" s="2" t="s">
        <v>827</v>
      </c>
      <c r="M211" s="2" t="s">
        <v>56</v>
      </c>
      <c r="N211" s="2" t="s">
        <v>828</v>
      </c>
      <c r="O211" s="2" t="s">
        <v>56</v>
      </c>
      <c r="P211" s="2" t="s">
        <v>34</v>
      </c>
      <c r="Q211" s="2"/>
      <c r="R211" s="2" t="s">
        <v>455</v>
      </c>
      <c r="S211" s="2" t="s">
        <v>56</v>
      </c>
      <c r="T211" s="2"/>
      <c r="U211" s="9"/>
    </row>
    <row r="212" spans="1:21" ht="45" hidden="1" customHeight="1" x14ac:dyDescent="0.3">
      <c r="A212" s="2">
        <f t="shared" si="3"/>
        <v>211</v>
      </c>
      <c r="B212" s="2" t="s">
        <v>87</v>
      </c>
      <c r="C212" s="2" t="s">
        <v>88</v>
      </c>
      <c r="D212" s="2" t="s">
        <v>89</v>
      </c>
      <c r="E212" s="2" t="s">
        <v>90</v>
      </c>
      <c r="F212" s="2"/>
      <c r="G212" s="2" t="s">
        <v>91</v>
      </c>
      <c r="H212" s="2" t="s">
        <v>92</v>
      </c>
      <c r="I212" s="2" t="s">
        <v>93</v>
      </c>
      <c r="J212" s="2">
        <v>1987</v>
      </c>
      <c r="K212" s="2">
        <v>1</v>
      </c>
      <c r="L212" s="2" t="s">
        <v>94</v>
      </c>
      <c r="M212" s="2" t="s">
        <v>56</v>
      </c>
      <c r="N212" s="2"/>
      <c r="O212" s="2" t="s">
        <v>56</v>
      </c>
      <c r="P212" s="2" t="s">
        <v>95</v>
      </c>
      <c r="Q212" s="2"/>
      <c r="R212" s="2" t="s">
        <v>96</v>
      </c>
      <c r="S212" s="2" t="s">
        <v>56</v>
      </c>
      <c r="T212" s="2"/>
      <c r="U212" s="9"/>
    </row>
    <row r="213" spans="1:21" ht="45" hidden="1" customHeight="1" x14ac:dyDescent="0.3">
      <c r="A213" s="2">
        <f t="shared" si="3"/>
        <v>212</v>
      </c>
      <c r="B213" s="2" t="s">
        <v>281</v>
      </c>
      <c r="C213" s="2" t="s">
        <v>88</v>
      </c>
      <c r="D213" s="2" t="s">
        <v>733</v>
      </c>
      <c r="E213" s="2" t="s">
        <v>734</v>
      </c>
      <c r="F213" s="2"/>
      <c r="G213" s="2" t="s">
        <v>735</v>
      </c>
      <c r="H213" s="2" t="s">
        <v>349</v>
      </c>
      <c r="I213" s="2" t="s">
        <v>736</v>
      </c>
      <c r="J213" s="2">
        <v>2008</v>
      </c>
      <c r="K213" s="2">
        <v>1</v>
      </c>
      <c r="L213" s="2" t="s">
        <v>578</v>
      </c>
      <c r="M213" s="2" t="s">
        <v>56</v>
      </c>
      <c r="N213" s="2"/>
      <c r="O213" s="2" t="s">
        <v>56</v>
      </c>
      <c r="P213" s="2" t="s">
        <v>737</v>
      </c>
      <c r="Q213" s="2"/>
      <c r="R213" s="2" t="s">
        <v>455</v>
      </c>
      <c r="S213" s="2" t="s">
        <v>56</v>
      </c>
      <c r="T213" s="2"/>
      <c r="U213" s="9"/>
    </row>
    <row r="214" spans="1:21" ht="45" hidden="1" customHeight="1" x14ac:dyDescent="0.3">
      <c r="A214" s="2">
        <f t="shared" si="3"/>
        <v>213</v>
      </c>
      <c r="B214" s="2" t="s">
        <v>87</v>
      </c>
      <c r="C214" s="2" t="s">
        <v>88</v>
      </c>
      <c r="D214" s="2" t="s">
        <v>1453</v>
      </c>
      <c r="E214" s="2" t="s">
        <v>1454</v>
      </c>
      <c r="F214" s="2"/>
      <c r="G214" s="2" t="s">
        <v>1455</v>
      </c>
      <c r="H214" s="2" t="s">
        <v>92</v>
      </c>
      <c r="I214" s="2" t="s">
        <v>1456</v>
      </c>
      <c r="J214" s="2">
        <v>2015</v>
      </c>
      <c r="K214" s="2">
        <v>1</v>
      </c>
      <c r="L214" s="2" t="s">
        <v>1139</v>
      </c>
      <c r="M214" s="2" t="s">
        <v>56</v>
      </c>
      <c r="N214" s="2"/>
      <c r="O214" s="2" t="s">
        <v>56</v>
      </c>
      <c r="P214" s="2" t="s">
        <v>1457</v>
      </c>
      <c r="Q214" s="2"/>
      <c r="R214" s="2" t="s">
        <v>203</v>
      </c>
      <c r="S214" s="2" t="s">
        <v>56</v>
      </c>
      <c r="T214" s="2"/>
      <c r="U214" s="9"/>
    </row>
    <row r="215" spans="1:21" ht="45" customHeight="1" x14ac:dyDescent="0.3">
      <c r="A215" s="2">
        <f t="shared" si="3"/>
        <v>214</v>
      </c>
      <c r="B215" s="2" t="s">
        <v>281</v>
      </c>
      <c r="C215" s="2" t="s">
        <v>705</v>
      </c>
      <c r="D215" s="2" t="s">
        <v>326</v>
      </c>
      <c r="E215" s="2" t="s">
        <v>706</v>
      </c>
      <c r="F215" s="2"/>
      <c r="G215" s="2" t="s">
        <v>658</v>
      </c>
      <c r="H215" s="2" t="s">
        <v>92</v>
      </c>
      <c r="I215" s="2" t="s">
        <v>707</v>
      </c>
      <c r="J215" s="2">
        <v>2008</v>
      </c>
      <c r="K215" s="2">
        <v>1</v>
      </c>
      <c r="L215" s="2" t="s">
        <v>462</v>
      </c>
      <c r="M215" s="2" t="s">
        <v>56</v>
      </c>
      <c r="N215" s="2" t="s">
        <v>708</v>
      </c>
      <c r="O215" s="2" t="s">
        <v>56</v>
      </c>
      <c r="P215" s="2" t="s">
        <v>709</v>
      </c>
      <c r="Q215" s="2"/>
      <c r="R215" s="2" t="s">
        <v>203</v>
      </c>
      <c r="S215" s="2" t="s">
        <v>56</v>
      </c>
      <c r="T215" s="2"/>
      <c r="U215" s="9"/>
    </row>
    <row r="216" spans="1:21" ht="45" customHeight="1" x14ac:dyDescent="0.3">
      <c r="A216" s="2">
        <f t="shared" si="3"/>
        <v>215</v>
      </c>
      <c r="B216" s="2" t="s">
        <v>281</v>
      </c>
      <c r="C216" s="2" t="s">
        <v>705</v>
      </c>
      <c r="D216" s="2" t="s">
        <v>326</v>
      </c>
      <c r="E216" s="2" t="s">
        <v>710</v>
      </c>
      <c r="F216" s="2"/>
      <c r="G216" s="2"/>
      <c r="H216" s="2" t="s">
        <v>349</v>
      </c>
      <c r="I216" s="2" t="s">
        <v>711</v>
      </c>
      <c r="J216" s="2">
        <v>2008</v>
      </c>
      <c r="K216" s="2">
        <v>1</v>
      </c>
      <c r="L216" s="2" t="s">
        <v>462</v>
      </c>
      <c r="M216" s="2" t="s">
        <v>56</v>
      </c>
      <c r="N216" s="2" t="s">
        <v>708</v>
      </c>
      <c r="O216" s="2" t="s">
        <v>56</v>
      </c>
      <c r="P216" s="2" t="s">
        <v>712</v>
      </c>
      <c r="Q216" s="2"/>
      <c r="R216" s="2" t="s">
        <v>203</v>
      </c>
      <c r="S216" s="2" t="s">
        <v>56</v>
      </c>
      <c r="T216" s="2"/>
      <c r="U216" s="9"/>
    </row>
    <row r="217" spans="1:21" ht="45" hidden="1" customHeight="1" x14ac:dyDescent="0.3">
      <c r="A217" s="2">
        <f t="shared" si="3"/>
        <v>216</v>
      </c>
      <c r="B217" s="2" t="s">
        <v>74</v>
      </c>
      <c r="C217" s="2" t="s">
        <v>46</v>
      </c>
      <c r="D217" s="2" t="s">
        <v>1763</v>
      </c>
      <c r="E217" s="2" t="s">
        <v>1764</v>
      </c>
      <c r="F217" s="2"/>
      <c r="G217" s="2"/>
      <c r="H217" s="2" t="s">
        <v>53</v>
      </c>
      <c r="I217" s="2" t="s">
        <v>1443</v>
      </c>
      <c r="J217" s="2">
        <v>2015</v>
      </c>
      <c r="K217" s="2">
        <v>5</v>
      </c>
      <c r="L217" s="2" t="s">
        <v>1765</v>
      </c>
      <c r="M217" s="2" t="s">
        <v>56</v>
      </c>
      <c r="N217" s="2" t="s">
        <v>1766</v>
      </c>
      <c r="O217" s="2" t="s">
        <v>56</v>
      </c>
      <c r="P217" s="2"/>
      <c r="Q217" s="2" t="s">
        <v>1445</v>
      </c>
      <c r="R217" s="2"/>
      <c r="S217" s="2" t="s">
        <v>56</v>
      </c>
      <c r="T217" s="2"/>
      <c r="U217" s="9"/>
    </row>
    <row r="218" spans="1:21" ht="45" hidden="1" customHeight="1" x14ac:dyDescent="0.3">
      <c r="A218" s="2">
        <f t="shared" si="3"/>
        <v>217</v>
      </c>
      <c r="B218" s="2" t="s">
        <v>74</v>
      </c>
      <c r="C218" s="2" t="s">
        <v>1733</v>
      </c>
      <c r="D218" s="2" t="s">
        <v>1734</v>
      </c>
      <c r="E218" s="2" t="s">
        <v>1735</v>
      </c>
      <c r="F218" s="2"/>
      <c r="G218" s="2" t="s">
        <v>1736</v>
      </c>
      <c r="H218" s="2" t="s">
        <v>53</v>
      </c>
      <c r="I218" s="2" t="s">
        <v>1443</v>
      </c>
      <c r="J218" s="2">
        <v>2015</v>
      </c>
      <c r="K218" s="2">
        <v>5</v>
      </c>
      <c r="L218" s="2" t="s">
        <v>1676</v>
      </c>
      <c r="M218" s="2" t="s">
        <v>56</v>
      </c>
      <c r="N218" s="2" t="s">
        <v>1580</v>
      </c>
      <c r="O218" s="2" t="s">
        <v>56</v>
      </c>
      <c r="P218" s="2" t="s">
        <v>1737</v>
      </c>
      <c r="Q218" s="2" t="s">
        <v>1445</v>
      </c>
      <c r="R218" s="2" t="s">
        <v>643</v>
      </c>
      <c r="S218" s="2" t="s">
        <v>56</v>
      </c>
      <c r="T218" s="2"/>
      <c r="U218" s="9"/>
    </row>
    <row r="219" spans="1:21" ht="45" hidden="1" customHeight="1" x14ac:dyDescent="0.3">
      <c r="A219" s="2">
        <f t="shared" si="3"/>
        <v>218</v>
      </c>
      <c r="B219" s="2" t="s">
        <v>87</v>
      </c>
      <c r="C219" s="2" t="s">
        <v>1078</v>
      </c>
      <c r="D219" s="2" t="s">
        <v>472</v>
      </c>
      <c r="E219" s="2" t="s">
        <v>1079</v>
      </c>
      <c r="F219" s="2"/>
      <c r="G219" s="2" t="s">
        <v>1080</v>
      </c>
      <c r="H219" s="2" t="s">
        <v>92</v>
      </c>
      <c r="I219" s="2" t="s">
        <v>1081</v>
      </c>
      <c r="J219" s="2">
        <v>2012</v>
      </c>
      <c r="K219" s="2">
        <v>1</v>
      </c>
      <c r="L219" s="2" t="s">
        <v>462</v>
      </c>
      <c r="M219" s="2" t="s">
        <v>56</v>
      </c>
      <c r="N219" s="2" t="s">
        <v>463</v>
      </c>
      <c r="O219" s="2" t="s">
        <v>56</v>
      </c>
      <c r="P219" s="2" t="s">
        <v>1082</v>
      </c>
      <c r="Q219" s="2"/>
      <c r="R219" s="2"/>
      <c r="S219" s="2" t="s">
        <v>56</v>
      </c>
      <c r="T219" s="2"/>
      <c r="U219" s="9"/>
    </row>
    <row r="220" spans="1:21" ht="45" customHeight="1" x14ac:dyDescent="0.3">
      <c r="A220" s="2">
        <f t="shared" si="3"/>
        <v>219</v>
      </c>
      <c r="B220" s="2" t="s">
        <v>831</v>
      </c>
      <c r="C220" s="2" t="s">
        <v>1028</v>
      </c>
      <c r="D220" s="2" t="s">
        <v>310</v>
      </c>
      <c r="E220" s="2" t="s">
        <v>1029</v>
      </c>
      <c r="F220" s="2"/>
      <c r="G220" s="2"/>
      <c r="H220" s="2" t="s">
        <v>92</v>
      </c>
      <c r="I220" s="2" t="s">
        <v>1030</v>
      </c>
      <c r="J220" s="2">
        <v>2012</v>
      </c>
      <c r="K220" s="2">
        <v>1</v>
      </c>
      <c r="L220" s="2" t="s">
        <v>827</v>
      </c>
      <c r="M220" s="2" t="s">
        <v>56</v>
      </c>
      <c r="N220" s="2" t="s">
        <v>828</v>
      </c>
      <c r="O220" s="2" t="s">
        <v>56</v>
      </c>
      <c r="P220" s="2" t="s">
        <v>34</v>
      </c>
      <c r="Q220" s="2"/>
      <c r="R220" s="2" t="s">
        <v>455</v>
      </c>
      <c r="S220" s="2" t="s">
        <v>56</v>
      </c>
      <c r="T220" s="2"/>
      <c r="U220" s="9"/>
    </row>
    <row r="221" spans="1:21" ht="45" hidden="1" customHeight="1" x14ac:dyDescent="0.3">
      <c r="A221" s="2">
        <f t="shared" si="3"/>
        <v>220</v>
      </c>
      <c r="B221" s="2" t="s">
        <v>261</v>
      </c>
      <c r="C221" s="2" t="s">
        <v>1733</v>
      </c>
      <c r="D221" s="2" t="s">
        <v>1687</v>
      </c>
      <c r="E221" s="2" t="s">
        <v>1796</v>
      </c>
      <c r="F221" s="2"/>
      <c r="G221" s="2" t="s">
        <v>1797</v>
      </c>
      <c r="H221" s="2" t="s">
        <v>53</v>
      </c>
      <c r="I221" s="2" t="s">
        <v>1443</v>
      </c>
      <c r="J221" s="2">
        <v>2015</v>
      </c>
      <c r="K221" s="2">
        <v>5</v>
      </c>
      <c r="L221" s="2" t="s">
        <v>462</v>
      </c>
      <c r="M221" s="2" t="s">
        <v>56</v>
      </c>
      <c r="N221" s="2" t="s">
        <v>708</v>
      </c>
      <c r="O221" s="2" t="s">
        <v>1798</v>
      </c>
      <c r="P221" s="2" t="s">
        <v>1799</v>
      </c>
      <c r="Q221" s="2" t="s">
        <v>1445</v>
      </c>
      <c r="R221" s="2"/>
      <c r="S221" s="2" t="s">
        <v>56</v>
      </c>
      <c r="T221" s="2"/>
      <c r="U221" s="9"/>
    </row>
    <row r="222" spans="1:21" ht="45" hidden="1" customHeight="1" x14ac:dyDescent="0.3">
      <c r="A222" s="2">
        <f t="shared" si="3"/>
        <v>221</v>
      </c>
      <c r="B222" s="2" t="s">
        <v>87</v>
      </c>
      <c r="C222" s="2" t="s">
        <v>1028</v>
      </c>
      <c r="D222" s="2" t="s">
        <v>975</v>
      </c>
      <c r="E222" s="2" t="s">
        <v>2285</v>
      </c>
      <c r="F222" s="2"/>
      <c r="G222" s="2"/>
      <c r="H222" s="2" t="s">
        <v>349</v>
      </c>
      <c r="I222" s="2" t="s">
        <v>2286</v>
      </c>
      <c r="J222" s="2">
        <v>2016</v>
      </c>
      <c r="K222" s="2">
        <v>1</v>
      </c>
      <c r="L222" s="2" t="s">
        <v>2287</v>
      </c>
      <c r="M222" s="2" t="s">
        <v>56</v>
      </c>
      <c r="N222" s="2"/>
      <c r="O222" s="2" t="s">
        <v>56</v>
      </c>
      <c r="P222" s="2" t="s">
        <v>2288</v>
      </c>
      <c r="Q222" s="2"/>
      <c r="R222" s="2" t="s">
        <v>643</v>
      </c>
      <c r="S222" s="2" t="s">
        <v>56</v>
      </c>
      <c r="T222" s="2"/>
      <c r="U222" s="9"/>
    </row>
    <row r="223" spans="1:21" ht="45" hidden="1" customHeight="1" x14ac:dyDescent="0.3">
      <c r="A223" s="2">
        <f t="shared" si="3"/>
        <v>222</v>
      </c>
      <c r="B223" s="2" t="s">
        <v>87</v>
      </c>
      <c r="C223" s="2" t="s">
        <v>1028</v>
      </c>
      <c r="D223" s="2" t="s">
        <v>975</v>
      </c>
      <c r="E223" s="2" t="s">
        <v>2824</v>
      </c>
      <c r="F223" s="2"/>
      <c r="G223" s="2"/>
      <c r="H223" s="2" t="s">
        <v>349</v>
      </c>
      <c r="I223" s="2" t="s">
        <v>2825</v>
      </c>
      <c r="J223" s="2">
        <v>2017</v>
      </c>
      <c r="K223" s="2">
        <v>1</v>
      </c>
      <c r="L223" s="2" t="s">
        <v>2287</v>
      </c>
      <c r="M223" s="2" t="s">
        <v>56</v>
      </c>
      <c r="N223" s="2"/>
      <c r="O223" s="2" t="s">
        <v>56</v>
      </c>
      <c r="P223" s="2" t="s">
        <v>2288</v>
      </c>
      <c r="Q223" s="2"/>
      <c r="R223" s="2" t="s">
        <v>643</v>
      </c>
      <c r="S223" s="2" t="s">
        <v>56</v>
      </c>
      <c r="T223" s="2"/>
      <c r="U223" s="9"/>
    </row>
    <row r="224" spans="1:21" ht="45" hidden="1" customHeight="1" x14ac:dyDescent="0.3">
      <c r="A224" s="2">
        <f t="shared" si="3"/>
        <v>223</v>
      </c>
      <c r="B224" s="2" t="s">
        <v>179</v>
      </c>
      <c r="C224" s="2" t="s">
        <v>206</v>
      </c>
      <c r="D224" s="2" t="s">
        <v>1672</v>
      </c>
      <c r="E224" s="2" t="s">
        <v>1673</v>
      </c>
      <c r="F224" s="2"/>
      <c r="G224" s="2"/>
      <c r="H224" s="2" t="s">
        <v>53</v>
      </c>
      <c r="I224" s="2" t="s">
        <v>1443</v>
      </c>
      <c r="J224" s="2">
        <v>2015</v>
      </c>
      <c r="K224" s="2">
        <v>5</v>
      </c>
      <c r="L224" s="2" t="s">
        <v>1674</v>
      </c>
      <c r="M224" s="2" t="s">
        <v>56</v>
      </c>
      <c r="N224" s="2" t="s">
        <v>1675</v>
      </c>
      <c r="O224" s="2" t="s">
        <v>56</v>
      </c>
      <c r="P224" s="2" t="s">
        <v>1676</v>
      </c>
      <c r="Q224" s="2" t="s">
        <v>1445</v>
      </c>
      <c r="R224" s="2"/>
      <c r="S224" s="2" t="s">
        <v>56</v>
      </c>
      <c r="T224" s="2"/>
      <c r="U224" s="9"/>
    </row>
    <row r="225" spans="1:21" ht="45" customHeight="1" x14ac:dyDescent="0.3">
      <c r="A225" s="2">
        <f t="shared" si="3"/>
        <v>224</v>
      </c>
      <c r="B225" s="2" t="s">
        <v>87</v>
      </c>
      <c r="C225" s="2" t="s">
        <v>886</v>
      </c>
      <c r="D225" s="2" t="s">
        <v>561</v>
      </c>
      <c r="E225" s="2" t="s">
        <v>887</v>
      </c>
      <c r="F225" s="2"/>
      <c r="G225" s="2" t="s">
        <v>888</v>
      </c>
      <c r="H225" s="2" t="s">
        <v>349</v>
      </c>
      <c r="I225" s="2" t="s">
        <v>889</v>
      </c>
      <c r="J225" s="2">
        <v>2010</v>
      </c>
      <c r="K225" s="2">
        <v>1</v>
      </c>
      <c r="L225" s="2" t="s">
        <v>462</v>
      </c>
      <c r="M225" s="2" t="s">
        <v>56</v>
      </c>
      <c r="N225" s="2" t="s">
        <v>708</v>
      </c>
      <c r="O225" s="2" t="s">
        <v>56</v>
      </c>
      <c r="P225" s="2" t="s">
        <v>712</v>
      </c>
      <c r="Q225" s="2"/>
      <c r="R225" s="2" t="s">
        <v>203</v>
      </c>
      <c r="S225" s="2" t="s">
        <v>56</v>
      </c>
      <c r="T225" s="2"/>
      <c r="U225" s="9"/>
    </row>
    <row r="226" spans="1:21" ht="45" hidden="1" customHeight="1" x14ac:dyDescent="0.3">
      <c r="A226" s="2">
        <f t="shared" si="3"/>
        <v>225</v>
      </c>
      <c r="B226" s="2" t="s">
        <v>97</v>
      </c>
      <c r="C226" s="2" t="s">
        <v>886</v>
      </c>
      <c r="D226" s="2" t="s">
        <v>1746</v>
      </c>
      <c r="E226" s="2" t="s">
        <v>1747</v>
      </c>
      <c r="F226" s="2"/>
      <c r="G226" s="2"/>
      <c r="H226" s="2" t="s">
        <v>349</v>
      </c>
      <c r="I226" s="2" t="s">
        <v>1748</v>
      </c>
      <c r="J226" s="2">
        <v>2015</v>
      </c>
      <c r="K226" s="2">
        <v>1</v>
      </c>
      <c r="L226" s="2" t="s">
        <v>1749</v>
      </c>
      <c r="M226" s="2" t="s">
        <v>56</v>
      </c>
      <c r="N226" s="2" t="s">
        <v>1750</v>
      </c>
      <c r="O226" s="2" t="s">
        <v>56</v>
      </c>
      <c r="P226" s="2" t="s">
        <v>1751</v>
      </c>
      <c r="Q226" s="2"/>
      <c r="R226" s="2" t="s">
        <v>643</v>
      </c>
      <c r="S226" s="2" t="s">
        <v>56</v>
      </c>
      <c r="T226" s="2"/>
      <c r="U226" s="9"/>
    </row>
    <row r="227" spans="1:21" ht="45" customHeight="1" x14ac:dyDescent="0.3">
      <c r="A227" s="2">
        <f t="shared" si="3"/>
        <v>226</v>
      </c>
      <c r="B227" s="2" t="s">
        <v>74</v>
      </c>
      <c r="C227" s="2" t="s">
        <v>1862</v>
      </c>
      <c r="D227" s="2" t="s">
        <v>1863</v>
      </c>
      <c r="E227" s="2" t="s">
        <v>1864</v>
      </c>
      <c r="F227" s="2"/>
      <c r="G227" s="2" t="s">
        <v>1865</v>
      </c>
      <c r="H227" s="2" t="s">
        <v>53</v>
      </c>
      <c r="I227" s="2" t="s">
        <v>1443</v>
      </c>
      <c r="J227" s="2">
        <v>2015</v>
      </c>
      <c r="K227" s="2">
        <v>5</v>
      </c>
      <c r="L227" s="2" t="s">
        <v>132</v>
      </c>
      <c r="M227" s="2" t="s">
        <v>56</v>
      </c>
      <c r="N227" s="2" t="s">
        <v>177</v>
      </c>
      <c r="O227" s="2" t="s">
        <v>1866</v>
      </c>
      <c r="P227" s="2" t="s">
        <v>1867</v>
      </c>
      <c r="Q227" s="2" t="s">
        <v>1445</v>
      </c>
      <c r="R227" s="2" t="s">
        <v>203</v>
      </c>
      <c r="S227" s="2" t="s">
        <v>56</v>
      </c>
      <c r="T227" s="2"/>
      <c r="U227" s="9"/>
    </row>
    <row r="228" spans="1:21" ht="45" hidden="1" customHeight="1" x14ac:dyDescent="0.3">
      <c r="A228" s="2">
        <f t="shared" si="3"/>
        <v>227</v>
      </c>
      <c r="B228" s="2" t="s">
        <v>97</v>
      </c>
      <c r="C228" s="2" t="s">
        <v>126</v>
      </c>
      <c r="D228" s="2" t="s">
        <v>181</v>
      </c>
      <c r="E228" s="2" t="s">
        <v>2969</v>
      </c>
      <c r="F228" s="2"/>
      <c r="G228" s="2"/>
      <c r="H228" s="2" t="s">
        <v>92</v>
      </c>
      <c r="I228" s="2" t="s">
        <v>2970</v>
      </c>
      <c r="J228" s="2">
        <v>2017</v>
      </c>
      <c r="K228" s="2">
        <v>1</v>
      </c>
      <c r="L228" s="2" t="s">
        <v>529</v>
      </c>
      <c r="M228" s="2" t="s">
        <v>56</v>
      </c>
      <c r="N228" s="2"/>
      <c r="O228" s="2" t="s">
        <v>56</v>
      </c>
      <c r="P228" s="2" t="s">
        <v>2971</v>
      </c>
      <c r="Q228" s="2"/>
      <c r="R228" s="2" t="s">
        <v>1169</v>
      </c>
      <c r="S228" s="2" t="s">
        <v>56</v>
      </c>
      <c r="T228" s="2"/>
      <c r="U228" s="9"/>
    </row>
    <row r="229" spans="1:21" ht="45" hidden="1" customHeight="1" x14ac:dyDescent="0.3">
      <c r="A229" s="2">
        <f t="shared" si="3"/>
        <v>228</v>
      </c>
      <c r="B229" s="2" t="s">
        <v>831</v>
      </c>
      <c r="C229" s="2" t="s">
        <v>126</v>
      </c>
      <c r="D229" s="2" t="s">
        <v>181</v>
      </c>
      <c r="E229" s="2" t="s">
        <v>3597</v>
      </c>
      <c r="F229" s="2"/>
      <c r="G229" s="2"/>
      <c r="H229" s="2" t="s">
        <v>92</v>
      </c>
      <c r="I229" s="2" t="s">
        <v>3598</v>
      </c>
      <c r="J229" s="2">
        <v>2018</v>
      </c>
      <c r="K229" s="2">
        <v>1</v>
      </c>
      <c r="L229" s="2" t="s">
        <v>529</v>
      </c>
      <c r="M229" s="2" t="s">
        <v>56</v>
      </c>
      <c r="N229" s="2"/>
      <c r="O229" s="2" t="s">
        <v>56</v>
      </c>
      <c r="P229" s="2" t="s">
        <v>2971</v>
      </c>
      <c r="Q229" s="2"/>
      <c r="R229" s="2" t="s">
        <v>3599</v>
      </c>
      <c r="S229" s="2" t="s">
        <v>56</v>
      </c>
      <c r="T229" s="2"/>
      <c r="U229" s="9"/>
    </row>
    <row r="230" spans="1:21" ht="45" hidden="1" customHeight="1" x14ac:dyDescent="0.3">
      <c r="A230" s="2">
        <f t="shared" si="3"/>
        <v>229</v>
      </c>
      <c r="B230" s="2" t="s">
        <v>97</v>
      </c>
      <c r="C230" s="2" t="s">
        <v>1491</v>
      </c>
      <c r="D230" s="2" t="s">
        <v>1492</v>
      </c>
      <c r="E230" s="2" t="s">
        <v>1493</v>
      </c>
      <c r="F230" s="2" t="s">
        <v>1494</v>
      </c>
      <c r="G230" s="2" t="s">
        <v>1495</v>
      </c>
      <c r="H230" s="2" t="s">
        <v>257</v>
      </c>
      <c r="I230" s="4" t="s">
        <v>1496</v>
      </c>
      <c r="J230" s="2">
        <v>2015</v>
      </c>
      <c r="K230" s="2"/>
      <c r="L230" s="2" t="s">
        <v>1497</v>
      </c>
      <c r="M230" s="2" t="s">
        <v>56</v>
      </c>
      <c r="N230" s="4" t="s">
        <v>1498</v>
      </c>
      <c r="O230" s="2" t="s">
        <v>1499</v>
      </c>
      <c r="P230" s="2" t="s">
        <v>1500</v>
      </c>
      <c r="Q230" s="2" t="s">
        <v>1205</v>
      </c>
      <c r="R230" s="2" t="s">
        <v>643</v>
      </c>
      <c r="S230" s="2" t="s">
        <v>59</v>
      </c>
      <c r="T230" s="2"/>
      <c r="U230" s="9"/>
    </row>
    <row r="231" spans="1:21" ht="45" hidden="1" customHeight="1" x14ac:dyDescent="0.3">
      <c r="A231" s="2">
        <f t="shared" si="3"/>
        <v>230</v>
      </c>
      <c r="B231" s="2" t="s">
        <v>60</v>
      </c>
      <c r="C231" s="2" t="s">
        <v>126</v>
      </c>
      <c r="D231" s="2" t="s">
        <v>1914</v>
      </c>
      <c r="E231" s="2" t="s">
        <v>1915</v>
      </c>
      <c r="F231" s="2" t="s">
        <v>1916</v>
      </c>
      <c r="G231" s="2" t="s">
        <v>1917</v>
      </c>
      <c r="H231" s="2" t="s">
        <v>542</v>
      </c>
      <c r="I231" s="2" t="s">
        <v>1918</v>
      </c>
      <c r="J231" s="2">
        <v>2015</v>
      </c>
      <c r="K231" s="2">
        <v>1</v>
      </c>
      <c r="L231" s="2" t="s">
        <v>1919</v>
      </c>
      <c r="M231" s="2" t="s">
        <v>1201</v>
      </c>
      <c r="N231" s="2"/>
      <c r="O231" s="2" t="s">
        <v>1920</v>
      </c>
      <c r="P231" s="2" t="s">
        <v>1921</v>
      </c>
      <c r="Q231" s="2"/>
      <c r="R231" s="2"/>
      <c r="S231" s="2" t="s">
        <v>56</v>
      </c>
      <c r="T231" s="2"/>
      <c r="U231" s="9"/>
    </row>
    <row r="232" spans="1:21" ht="45" hidden="1" customHeight="1" x14ac:dyDescent="0.3">
      <c r="A232" s="2">
        <f t="shared" si="3"/>
        <v>231</v>
      </c>
      <c r="B232" s="2" t="s">
        <v>831</v>
      </c>
      <c r="C232" s="2" t="s">
        <v>1223</v>
      </c>
      <c r="D232" s="2" t="s">
        <v>1224</v>
      </c>
      <c r="E232" s="2" t="s">
        <v>1225</v>
      </c>
      <c r="F232" s="2"/>
      <c r="G232" s="2"/>
      <c r="H232" s="2" t="s">
        <v>349</v>
      </c>
      <c r="I232" s="2" t="s">
        <v>1226</v>
      </c>
      <c r="J232" s="2">
        <v>2013</v>
      </c>
      <c r="K232" s="2">
        <v>1</v>
      </c>
      <c r="L232" s="2" t="s">
        <v>1221</v>
      </c>
      <c r="M232" s="2" t="s">
        <v>56</v>
      </c>
      <c r="N232" s="2"/>
      <c r="O232" s="2" t="s">
        <v>56</v>
      </c>
      <c r="P232" s="2" t="s">
        <v>1227</v>
      </c>
      <c r="Q232" s="2"/>
      <c r="R232" s="2"/>
      <c r="S232" s="2" t="s">
        <v>56</v>
      </c>
      <c r="T232" s="2"/>
      <c r="U232" s="9"/>
    </row>
    <row r="233" spans="1:21" ht="45" hidden="1" customHeight="1" x14ac:dyDescent="0.3">
      <c r="A233" s="2">
        <f t="shared" si="3"/>
        <v>232</v>
      </c>
      <c r="B233" s="2" t="s">
        <v>74</v>
      </c>
      <c r="C233" s="2" t="s">
        <v>1223</v>
      </c>
      <c r="D233" s="2" t="s">
        <v>3690</v>
      </c>
      <c r="E233" s="2" t="s">
        <v>3691</v>
      </c>
      <c r="F233" s="2"/>
      <c r="G233" s="2" t="s">
        <v>3692</v>
      </c>
      <c r="H233" s="2" t="s">
        <v>349</v>
      </c>
      <c r="I233" s="2" t="s">
        <v>3693</v>
      </c>
      <c r="J233" s="2">
        <v>2019</v>
      </c>
      <c r="K233" s="2">
        <v>1</v>
      </c>
      <c r="L233" s="2" t="s">
        <v>3694</v>
      </c>
      <c r="M233" s="2" t="s">
        <v>56</v>
      </c>
      <c r="N233" s="2"/>
      <c r="O233" s="2" t="s">
        <v>56</v>
      </c>
      <c r="P233" s="2" t="s">
        <v>3695</v>
      </c>
      <c r="Q233" s="2"/>
      <c r="R233" s="2" t="s">
        <v>643</v>
      </c>
      <c r="S233" s="2" t="s">
        <v>56</v>
      </c>
      <c r="T233" s="2"/>
      <c r="U233" s="9"/>
    </row>
    <row r="234" spans="1:21" ht="68.400000000000006" hidden="1" customHeight="1" x14ac:dyDescent="0.3">
      <c r="A234" s="2">
        <f t="shared" si="3"/>
        <v>233</v>
      </c>
      <c r="B234" s="2" t="s">
        <v>74</v>
      </c>
      <c r="C234" s="2" t="s">
        <v>1223</v>
      </c>
      <c r="D234" s="2" t="s">
        <v>4121</v>
      </c>
      <c r="E234" s="2" t="s">
        <v>4122</v>
      </c>
      <c r="F234" s="2"/>
      <c r="G234" s="2" t="s">
        <v>4123</v>
      </c>
      <c r="H234" s="2" t="s">
        <v>92</v>
      </c>
      <c r="I234" s="2" t="s">
        <v>4124</v>
      </c>
      <c r="J234" s="2">
        <v>2019</v>
      </c>
      <c r="K234" s="2">
        <v>1</v>
      </c>
      <c r="L234" s="2" t="s">
        <v>4125</v>
      </c>
      <c r="M234" s="2" t="s">
        <v>56</v>
      </c>
      <c r="N234" s="2"/>
      <c r="O234" s="2" t="s">
        <v>56</v>
      </c>
      <c r="P234" s="2" t="s">
        <v>4126</v>
      </c>
      <c r="Q234" s="2"/>
      <c r="R234" s="2" t="s">
        <v>984</v>
      </c>
      <c r="S234" s="2" t="s">
        <v>56</v>
      </c>
      <c r="T234" s="2"/>
      <c r="U234" s="9"/>
    </row>
    <row r="235" spans="1:21" ht="45" hidden="1" customHeight="1" x14ac:dyDescent="0.3">
      <c r="A235" s="2">
        <f t="shared" si="3"/>
        <v>234</v>
      </c>
      <c r="B235" s="2" t="s">
        <v>831</v>
      </c>
      <c r="C235" s="2" t="s">
        <v>1223</v>
      </c>
      <c r="D235" s="2" t="s">
        <v>2096</v>
      </c>
      <c r="E235" s="2" t="s">
        <v>4275</v>
      </c>
      <c r="F235" s="2"/>
      <c r="G235" s="2"/>
      <c r="H235" s="2" t="s">
        <v>92</v>
      </c>
      <c r="I235" s="2" t="s">
        <v>4276</v>
      </c>
      <c r="J235" s="2">
        <v>2020</v>
      </c>
      <c r="K235" s="2">
        <v>1</v>
      </c>
      <c r="L235" s="2" t="s">
        <v>1460</v>
      </c>
      <c r="M235" s="2" t="s">
        <v>56</v>
      </c>
      <c r="N235" s="2"/>
      <c r="O235" s="2" t="s">
        <v>56</v>
      </c>
      <c r="P235" s="2" t="s">
        <v>4277</v>
      </c>
      <c r="Q235" s="2"/>
      <c r="R235" s="2" t="s">
        <v>3754</v>
      </c>
      <c r="S235" s="2" t="s">
        <v>56</v>
      </c>
      <c r="T235" s="2"/>
      <c r="U235" s="9"/>
    </row>
    <row r="236" spans="1:21" ht="45" hidden="1" customHeight="1" x14ac:dyDescent="0.3">
      <c r="A236" s="2">
        <f t="shared" si="3"/>
        <v>235</v>
      </c>
      <c r="B236" s="2" t="s">
        <v>196</v>
      </c>
      <c r="C236" s="2" t="s">
        <v>1223</v>
      </c>
      <c r="D236" s="2" t="s">
        <v>4374</v>
      </c>
      <c r="E236" s="2" t="s">
        <v>4375</v>
      </c>
      <c r="F236" s="2"/>
      <c r="G236" s="2" t="s">
        <v>4376</v>
      </c>
      <c r="H236" s="2" t="s">
        <v>92</v>
      </c>
      <c r="I236" s="2" t="s">
        <v>4377</v>
      </c>
      <c r="J236" s="2">
        <v>2020</v>
      </c>
      <c r="K236" s="2">
        <v>1</v>
      </c>
      <c r="L236" s="2" t="s">
        <v>4378</v>
      </c>
      <c r="M236" s="2" t="s">
        <v>56</v>
      </c>
      <c r="N236" s="2"/>
      <c r="O236" s="2" t="s">
        <v>56</v>
      </c>
      <c r="P236" s="2" t="s">
        <v>4379</v>
      </c>
      <c r="Q236" s="2"/>
      <c r="R236" s="2"/>
      <c r="S236" s="2" t="s">
        <v>56</v>
      </c>
      <c r="T236" s="2" t="s">
        <v>4380</v>
      </c>
      <c r="U236" s="9"/>
    </row>
    <row r="237" spans="1:21" ht="45" hidden="1" customHeight="1" x14ac:dyDescent="0.3">
      <c r="A237" s="2">
        <f t="shared" si="3"/>
        <v>236</v>
      </c>
      <c r="B237" s="2" t="s">
        <v>261</v>
      </c>
      <c r="C237" s="2" t="s">
        <v>1584</v>
      </c>
      <c r="D237" s="2" t="s">
        <v>687</v>
      </c>
      <c r="E237" s="2" t="s">
        <v>1585</v>
      </c>
      <c r="F237" s="2" t="s">
        <v>1586</v>
      </c>
      <c r="G237" s="2" t="s">
        <v>1587</v>
      </c>
      <c r="H237" s="2" t="s">
        <v>53</v>
      </c>
      <c r="I237" s="2" t="s">
        <v>1588</v>
      </c>
      <c r="J237" s="2">
        <v>2015</v>
      </c>
      <c r="K237" s="2">
        <v>4</v>
      </c>
      <c r="L237" s="2" t="s">
        <v>1589</v>
      </c>
      <c r="M237" s="2" t="s">
        <v>27</v>
      </c>
      <c r="N237" s="2" t="s">
        <v>1590</v>
      </c>
      <c r="O237" s="2" t="s">
        <v>1591</v>
      </c>
      <c r="P237" s="2" t="s">
        <v>1592</v>
      </c>
      <c r="Q237" s="2" t="s">
        <v>1157</v>
      </c>
      <c r="R237" s="2"/>
      <c r="S237" s="2" t="s">
        <v>27</v>
      </c>
      <c r="T237" s="2"/>
      <c r="U237" s="9"/>
    </row>
    <row r="238" spans="1:21" ht="45" hidden="1" customHeight="1" x14ac:dyDescent="0.3">
      <c r="A238" s="2">
        <f t="shared" si="3"/>
        <v>237</v>
      </c>
      <c r="B238" s="2" t="s">
        <v>250</v>
      </c>
      <c r="C238" s="2" t="s">
        <v>1593</v>
      </c>
      <c r="D238" s="2" t="s">
        <v>1594</v>
      </c>
      <c r="E238" s="2" t="s">
        <v>1595</v>
      </c>
      <c r="F238" s="2" t="s">
        <v>1596</v>
      </c>
      <c r="G238" s="2" t="s">
        <v>1597</v>
      </c>
      <c r="H238" s="2" t="s">
        <v>257</v>
      </c>
      <c r="I238" s="2" t="s">
        <v>1598</v>
      </c>
      <c r="J238" s="2">
        <v>2015</v>
      </c>
      <c r="K238" s="2">
        <v>1</v>
      </c>
      <c r="L238" s="2" t="s">
        <v>1599</v>
      </c>
      <c r="M238" s="2" t="s">
        <v>56</v>
      </c>
      <c r="N238" s="4" t="s">
        <v>1600</v>
      </c>
      <c r="O238" s="2" t="s">
        <v>56</v>
      </c>
      <c r="P238" s="2" t="s">
        <v>1601</v>
      </c>
      <c r="Q238" s="2" t="s">
        <v>1157</v>
      </c>
      <c r="R238" s="2"/>
      <c r="S238" s="2" t="s">
        <v>1201</v>
      </c>
      <c r="T238" s="2"/>
      <c r="U238" s="9"/>
    </row>
    <row r="239" spans="1:21" ht="45" hidden="1" customHeight="1" x14ac:dyDescent="0.3">
      <c r="A239" s="2">
        <f t="shared" si="3"/>
        <v>238</v>
      </c>
      <c r="B239" s="2" t="s">
        <v>74</v>
      </c>
      <c r="C239" s="2" t="s">
        <v>24</v>
      </c>
      <c r="D239" s="2" t="s">
        <v>1446</v>
      </c>
      <c r="E239" s="2" t="s">
        <v>1447</v>
      </c>
      <c r="F239" s="2" t="s">
        <v>1448</v>
      </c>
      <c r="G239" s="2" t="s">
        <v>1449</v>
      </c>
      <c r="H239" s="2" t="s">
        <v>257</v>
      </c>
      <c r="I239" s="2" t="s">
        <v>1450</v>
      </c>
      <c r="J239" s="2">
        <v>2015</v>
      </c>
      <c r="K239" s="2">
        <v>5</v>
      </c>
      <c r="L239" s="2" t="s">
        <v>1124</v>
      </c>
      <c r="M239" s="2" t="s">
        <v>56</v>
      </c>
      <c r="N239" s="2" t="s">
        <v>1125</v>
      </c>
      <c r="O239" s="2" t="s">
        <v>1451</v>
      </c>
      <c r="P239" s="2" t="s">
        <v>34</v>
      </c>
      <c r="Q239" s="2" t="s">
        <v>1452</v>
      </c>
      <c r="R239" s="2"/>
      <c r="S239" s="2" t="s">
        <v>56</v>
      </c>
      <c r="T239" s="2"/>
      <c r="U239" s="9"/>
    </row>
    <row r="240" spans="1:21" ht="45" hidden="1" customHeight="1" x14ac:dyDescent="0.3">
      <c r="A240" s="2">
        <f t="shared" si="3"/>
        <v>239</v>
      </c>
      <c r="B240" s="2" t="s">
        <v>229</v>
      </c>
      <c r="C240" s="2" t="s">
        <v>24</v>
      </c>
      <c r="D240" s="2" t="s">
        <v>1554</v>
      </c>
      <c r="E240" s="2" t="s">
        <v>1555</v>
      </c>
      <c r="F240" s="2" t="s">
        <v>1556</v>
      </c>
      <c r="G240" s="2" t="s">
        <v>1557</v>
      </c>
      <c r="H240" s="2" t="s">
        <v>542</v>
      </c>
      <c r="I240" s="2" t="s">
        <v>1558</v>
      </c>
      <c r="J240" s="2">
        <v>2015</v>
      </c>
      <c r="K240" s="2">
        <v>1</v>
      </c>
      <c r="L240" s="2" t="s">
        <v>1559</v>
      </c>
      <c r="M240" s="2" t="s">
        <v>56</v>
      </c>
      <c r="N240" s="2"/>
      <c r="O240" s="2" t="s">
        <v>121</v>
      </c>
      <c r="P240" s="2" t="s">
        <v>1560</v>
      </c>
      <c r="Q240" s="2"/>
      <c r="R240" s="2"/>
      <c r="S240" s="2" t="s">
        <v>56</v>
      </c>
      <c r="T240" s="2"/>
      <c r="U240" s="9"/>
    </row>
    <row r="241" spans="1:21" ht="45" hidden="1" customHeight="1" x14ac:dyDescent="0.3">
      <c r="A241" s="2">
        <f t="shared" si="3"/>
        <v>240</v>
      </c>
      <c r="B241" s="2" t="s">
        <v>74</v>
      </c>
      <c r="C241" s="2" t="s">
        <v>686</v>
      </c>
      <c r="D241" s="2" t="s">
        <v>1207</v>
      </c>
      <c r="E241" s="2" t="s">
        <v>1936</v>
      </c>
      <c r="F241" s="2"/>
      <c r="G241" s="2"/>
      <c r="H241" s="2" t="s">
        <v>349</v>
      </c>
      <c r="I241" s="2" t="s">
        <v>1937</v>
      </c>
      <c r="J241" s="2">
        <v>2015</v>
      </c>
      <c r="K241" s="2">
        <v>1</v>
      </c>
      <c r="L241" s="2" t="s">
        <v>1934</v>
      </c>
      <c r="M241" s="2" t="s">
        <v>56</v>
      </c>
      <c r="N241" s="2" t="s">
        <v>1935</v>
      </c>
      <c r="O241" s="2" t="s">
        <v>56</v>
      </c>
      <c r="P241" s="2" t="s">
        <v>34</v>
      </c>
      <c r="Q241" s="2"/>
      <c r="R241" s="2"/>
      <c r="S241" s="2" t="s">
        <v>56</v>
      </c>
      <c r="T241" s="2"/>
      <c r="U241" s="9"/>
    </row>
    <row r="242" spans="1:21" ht="45" hidden="1" customHeight="1" x14ac:dyDescent="0.3">
      <c r="A242" s="2">
        <f t="shared" si="3"/>
        <v>241</v>
      </c>
      <c r="B242" s="2" t="s">
        <v>97</v>
      </c>
      <c r="C242" s="2" t="s">
        <v>24</v>
      </c>
      <c r="D242" s="2" t="s">
        <v>895</v>
      </c>
      <c r="E242" s="2" t="s">
        <v>1569</v>
      </c>
      <c r="F242" s="2" t="s">
        <v>1570</v>
      </c>
      <c r="G242" s="2"/>
      <c r="H242" s="2" t="s">
        <v>542</v>
      </c>
      <c r="I242" s="2" t="s">
        <v>1571</v>
      </c>
      <c r="J242" s="2">
        <v>2015</v>
      </c>
      <c r="K242" s="2">
        <v>1</v>
      </c>
      <c r="L242" s="2" t="s">
        <v>1504</v>
      </c>
      <c r="M242" s="2" t="s">
        <v>56</v>
      </c>
      <c r="N242" s="2" t="s">
        <v>1572</v>
      </c>
      <c r="O242" s="2" t="s">
        <v>56</v>
      </c>
      <c r="P242" s="2" t="s">
        <v>1573</v>
      </c>
      <c r="Q242" s="2"/>
      <c r="R242" s="2"/>
      <c r="S242" s="2" t="s">
        <v>56</v>
      </c>
      <c r="T242" s="2"/>
      <c r="U242" s="9"/>
    </row>
    <row r="243" spans="1:21" ht="45" hidden="1" customHeight="1" x14ac:dyDescent="0.3">
      <c r="A243" s="2">
        <f t="shared" si="3"/>
        <v>242</v>
      </c>
      <c r="B243" s="2" t="s">
        <v>831</v>
      </c>
      <c r="C243" s="2" t="s">
        <v>134</v>
      </c>
      <c r="D243" s="2" t="s">
        <v>353</v>
      </c>
      <c r="E243" s="2" t="s">
        <v>1458</v>
      </c>
      <c r="F243" s="2"/>
      <c r="G243" s="2"/>
      <c r="H243" s="2" t="s">
        <v>92</v>
      </c>
      <c r="I243" s="2" t="s">
        <v>1459</v>
      </c>
      <c r="J243" s="2">
        <v>2015</v>
      </c>
      <c r="K243" s="2">
        <v>1</v>
      </c>
      <c r="L243" s="2" t="s">
        <v>1460</v>
      </c>
      <c r="M243" s="2" t="s">
        <v>56</v>
      </c>
      <c r="N243" s="2"/>
      <c r="O243" s="2" t="s">
        <v>56</v>
      </c>
      <c r="P243" s="2" t="s">
        <v>34</v>
      </c>
      <c r="Q243" s="2"/>
      <c r="R243" s="2"/>
      <c r="S243" s="2" t="s">
        <v>56</v>
      </c>
      <c r="T243" s="2"/>
      <c r="U243" s="9"/>
    </row>
    <row r="244" spans="1:21" ht="45" hidden="1" customHeight="1" x14ac:dyDescent="0.3">
      <c r="A244" s="2">
        <f t="shared" si="3"/>
        <v>243</v>
      </c>
      <c r="B244" s="2" t="s">
        <v>213</v>
      </c>
      <c r="C244" s="2" t="s">
        <v>134</v>
      </c>
      <c r="D244" s="2" t="s">
        <v>450</v>
      </c>
      <c r="E244" s="2" t="s">
        <v>1922</v>
      </c>
      <c r="F244" s="2"/>
      <c r="G244" s="2"/>
      <c r="H244" s="2" t="s">
        <v>648</v>
      </c>
      <c r="I244" s="2" t="s">
        <v>1923</v>
      </c>
      <c r="J244" s="2">
        <v>2015</v>
      </c>
      <c r="K244" s="2">
        <v>1</v>
      </c>
      <c r="L244" s="2" t="s">
        <v>1924</v>
      </c>
      <c r="M244" s="2" t="s">
        <v>56</v>
      </c>
      <c r="N244" s="2"/>
      <c r="O244" s="2" t="s">
        <v>56</v>
      </c>
      <c r="P244" s="2" t="s">
        <v>1464</v>
      </c>
      <c r="Q244" s="2"/>
      <c r="R244" s="2"/>
      <c r="S244" s="2" t="s">
        <v>56</v>
      </c>
      <c r="T244" s="2"/>
      <c r="U244" s="9"/>
    </row>
    <row r="245" spans="1:21" ht="45" hidden="1" customHeight="1" x14ac:dyDescent="0.3">
      <c r="A245" s="2">
        <f t="shared" si="3"/>
        <v>244</v>
      </c>
      <c r="B245" s="2" t="s">
        <v>97</v>
      </c>
      <c r="C245" s="2" t="s">
        <v>24</v>
      </c>
      <c r="D245" s="2" t="s">
        <v>1868</v>
      </c>
      <c r="E245" s="2" t="s">
        <v>1869</v>
      </c>
      <c r="F245" s="2" t="s">
        <v>1870</v>
      </c>
      <c r="G245" s="2" t="s">
        <v>1871</v>
      </c>
      <c r="H245" s="2" t="s">
        <v>53</v>
      </c>
      <c r="I245" s="2" t="s">
        <v>1443</v>
      </c>
      <c r="J245" s="2">
        <v>2015</v>
      </c>
      <c r="K245" s="2">
        <v>5</v>
      </c>
      <c r="L245" s="2" t="s">
        <v>132</v>
      </c>
      <c r="M245" s="2" t="s">
        <v>56</v>
      </c>
      <c r="N245" s="2" t="s">
        <v>177</v>
      </c>
      <c r="O245" s="2" t="s">
        <v>56</v>
      </c>
      <c r="P245" s="2" t="s">
        <v>1872</v>
      </c>
      <c r="Q245" s="2" t="s">
        <v>1873</v>
      </c>
      <c r="R245" s="2"/>
      <c r="S245" s="2" t="s">
        <v>56</v>
      </c>
      <c r="T245" s="2"/>
      <c r="U245" s="9"/>
    </row>
    <row r="246" spans="1:21" ht="45" hidden="1" customHeight="1" x14ac:dyDescent="0.3">
      <c r="A246" s="2">
        <f t="shared" si="3"/>
        <v>245</v>
      </c>
      <c r="B246" s="2" t="s">
        <v>250</v>
      </c>
      <c r="C246" s="2" t="s">
        <v>134</v>
      </c>
      <c r="D246" s="2" t="s">
        <v>2215</v>
      </c>
      <c r="E246" s="2" t="s">
        <v>2216</v>
      </c>
      <c r="F246" s="2"/>
      <c r="G246" s="2"/>
      <c r="H246" s="2" t="s">
        <v>349</v>
      </c>
      <c r="I246" s="2" t="s">
        <v>2217</v>
      </c>
      <c r="J246" s="2">
        <v>2016</v>
      </c>
      <c r="K246" s="2">
        <v>1</v>
      </c>
      <c r="L246" s="2" t="s">
        <v>2218</v>
      </c>
      <c r="M246" s="2" t="s">
        <v>56</v>
      </c>
      <c r="N246" s="2" t="s">
        <v>2219</v>
      </c>
      <c r="O246" s="2" t="s">
        <v>56</v>
      </c>
      <c r="P246" s="2" t="s">
        <v>2220</v>
      </c>
      <c r="Q246" s="2"/>
      <c r="R246" s="2"/>
      <c r="S246" s="2" t="s">
        <v>56</v>
      </c>
      <c r="T246" s="2"/>
      <c r="U246" s="9"/>
    </row>
    <row r="247" spans="1:21" ht="45" hidden="1" customHeight="1" x14ac:dyDescent="0.3">
      <c r="A247" s="2">
        <f t="shared" si="3"/>
        <v>246</v>
      </c>
      <c r="B247" s="2" t="s">
        <v>87</v>
      </c>
      <c r="C247" s="2" t="s">
        <v>1170</v>
      </c>
      <c r="D247" s="2" t="s">
        <v>1171</v>
      </c>
      <c r="E247" s="2" t="s">
        <v>1651</v>
      </c>
      <c r="F247" s="2"/>
      <c r="G247" s="2" t="s">
        <v>1652</v>
      </c>
      <c r="H247" s="2" t="s">
        <v>53</v>
      </c>
      <c r="I247" s="2" t="s">
        <v>1443</v>
      </c>
      <c r="J247" s="2">
        <v>2015</v>
      </c>
      <c r="K247" s="2">
        <v>5</v>
      </c>
      <c r="L247" s="2" t="s">
        <v>1646</v>
      </c>
      <c r="M247" s="2" t="s">
        <v>56</v>
      </c>
      <c r="N247" s="2" t="s">
        <v>1647</v>
      </c>
      <c r="O247" s="2" t="s">
        <v>1653</v>
      </c>
      <c r="P247" s="2" t="s">
        <v>55</v>
      </c>
      <c r="Q247" s="2" t="s">
        <v>1445</v>
      </c>
      <c r="R247" s="2" t="s">
        <v>643</v>
      </c>
      <c r="S247" s="2" t="s">
        <v>56</v>
      </c>
      <c r="T247" s="2"/>
      <c r="U247" s="9"/>
    </row>
    <row r="248" spans="1:21" ht="94.95" hidden="1" customHeight="1" x14ac:dyDescent="0.3">
      <c r="A248" s="2">
        <f t="shared" si="3"/>
        <v>247</v>
      </c>
      <c r="B248" s="2" t="s">
        <v>87</v>
      </c>
      <c r="C248" s="2" t="s">
        <v>1170</v>
      </c>
      <c r="D248" s="2" t="s">
        <v>1171</v>
      </c>
      <c r="E248" s="2" t="s">
        <v>1654</v>
      </c>
      <c r="F248" s="2"/>
      <c r="G248" s="2" t="s">
        <v>1655</v>
      </c>
      <c r="H248" s="2" t="s">
        <v>53</v>
      </c>
      <c r="I248" s="2" t="s">
        <v>1443</v>
      </c>
      <c r="J248" s="2">
        <v>2015</v>
      </c>
      <c r="K248" s="2">
        <v>5</v>
      </c>
      <c r="L248" s="2" t="s">
        <v>1646</v>
      </c>
      <c r="M248" s="2" t="s">
        <v>56</v>
      </c>
      <c r="N248" s="2" t="s">
        <v>1647</v>
      </c>
      <c r="O248" s="2" t="s">
        <v>1653</v>
      </c>
      <c r="P248" s="2" t="s">
        <v>55</v>
      </c>
      <c r="Q248" s="2" t="s">
        <v>1445</v>
      </c>
      <c r="R248" s="2" t="s">
        <v>643</v>
      </c>
      <c r="S248" s="2" t="s">
        <v>56</v>
      </c>
      <c r="T248" s="2"/>
      <c r="U248" s="9"/>
    </row>
    <row r="249" spans="1:21" ht="45" hidden="1" customHeight="1" x14ac:dyDescent="0.3">
      <c r="A249" s="2">
        <f t="shared" si="3"/>
        <v>248</v>
      </c>
      <c r="B249" s="2" t="s">
        <v>87</v>
      </c>
      <c r="C249" s="2" t="s">
        <v>1170</v>
      </c>
      <c r="D249" s="2" t="s">
        <v>1171</v>
      </c>
      <c r="E249" s="2" t="s">
        <v>1656</v>
      </c>
      <c r="F249" s="2"/>
      <c r="G249" s="2" t="s">
        <v>1657</v>
      </c>
      <c r="H249" s="2" t="s">
        <v>53</v>
      </c>
      <c r="I249" s="2" t="s">
        <v>1443</v>
      </c>
      <c r="J249" s="2">
        <v>2015</v>
      </c>
      <c r="K249" s="2">
        <v>5</v>
      </c>
      <c r="L249" s="2" t="s">
        <v>1646</v>
      </c>
      <c r="M249" s="2" t="s">
        <v>56</v>
      </c>
      <c r="N249" s="2" t="s">
        <v>1647</v>
      </c>
      <c r="O249" s="2" t="s">
        <v>1653</v>
      </c>
      <c r="P249" s="2" t="s">
        <v>55</v>
      </c>
      <c r="Q249" s="2" t="s">
        <v>1445</v>
      </c>
      <c r="R249" s="2" t="s">
        <v>643</v>
      </c>
      <c r="S249" s="2" t="s">
        <v>56</v>
      </c>
      <c r="T249" s="2"/>
      <c r="U249" s="9"/>
    </row>
    <row r="250" spans="1:21" ht="45" hidden="1" customHeight="1" x14ac:dyDescent="0.3">
      <c r="A250" s="2">
        <f t="shared" si="3"/>
        <v>249</v>
      </c>
      <c r="B250" s="2" t="s">
        <v>74</v>
      </c>
      <c r="C250" s="2" t="s">
        <v>1561</v>
      </c>
      <c r="D250" s="2" t="s">
        <v>1833</v>
      </c>
      <c r="E250" s="2" t="s">
        <v>1874</v>
      </c>
      <c r="F250" s="2"/>
      <c r="G250" s="2" t="s">
        <v>1875</v>
      </c>
      <c r="H250" s="2" t="s">
        <v>53</v>
      </c>
      <c r="I250" s="2" t="s">
        <v>1443</v>
      </c>
      <c r="J250" s="2">
        <v>2015</v>
      </c>
      <c r="K250" s="2">
        <v>5</v>
      </c>
      <c r="L250" s="2" t="s">
        <v>1876</v>
      </c>
      <c r="M250" s="2" t="s">
        <v>56</v>
      </c>
      <c r="N250" s="2" t="s">
        <v>1877</v>
      </c>
      <c r="O250" s="2" t="s">
        <v>56</v>
      </c>
      <c r="P250" s="2" t="s">
        <v>1878</v>
      </c>
      <c r="Q250" s="2" t="s">
        <v>1445</v>
      </c>
      <c r="R250" s="2"/>
      <c r="S250" s="2" t="s">
        <v>56</v>
      </c>
      <c r="T250" s="2"/>
      <c r="U250" s="9"/>
    </row>
    <row r="251" spans="1:21" ht="45" hidden="1" customHeight="1" x14ac:dyDescent="0.3">
      <c r="A251" s="2">
        <f t="shared" si="3"/>
        <v>250</v>
      </c>
      <c r="B251" s="2" t="s">
        <v>84</v>
      </c>
      <c r="C251" s="2" t="s">
        <v>134</v>
      </c>
      <c r="D251" s="2" t="s">
        <v>4268</v>
      </c>
      <c r="E251" s="2" t="s">
        <v>4269</v>
      </c>
      <c r="F251" s="2"/>
      <c r="G251" s="2" t="s">
        <v>4270</v>
      </c>
      <c r="H251" s="2" t="s">
        <v>349</v>
      </c>
      <c r="I251" s="2" t="s">
        <v>4271</v>
      </c>
      <c r="J251" s="2">
        <v>2020</v>
      </c>
      <c r="K251" s="2">
        <v>1</v>
      </c>
      <c r="L251" s="2" t="s">
        <v>4272</v>
      </c>
      <c r="M251" s="2" t="s">
        <v>56</v>
      </c>
      <c r="N251" s="26" t="s">
        <v>4273</v>
      </c>
      <c r="O251" s="2" t="s">
        <v>4274</v>
      </c>
      <c r="P251" s="2"/>
      <c r="Q251" s="2"/>
      <c r="R251" s="2"/>
      <c r="S251" s="2" t="s">
        <v>56</v>
      </c>
      <c r="T251" s="2"/>
      <c r="U251" s="9"/>
    </row>
    <row r="252" spans="1:21" ht="45" hidden="1" customHeight="1" x14ac:dyDescent="0.3">
      <c r="A252" s="2">
        <f t="shared" si="3"/>
        <v>251</v>
      </c>
      <c r="B252" s="2" t="s">
        <v>74</v>
      </c>
      <c r="C252" s="2" t="s">
        <v>1717</v>
      </c>
      <c r="D252" s="2" t="s">
        <v>1718</v>
      </c>
      <c r="E252" s="2" t="s">
        <v>1719</v>
      </c>
      <c r="F252" s="2" t="s">
        <v>1720</v>
      </c>
      <c r="G252" s="2" t="s">
        <v>1721</v>
      </c>
      <c r="H252" s="2" t="s">
        <v>542</v>
      </c>
      <c r="I252" s="2" t="s">
        <v>1722</v>
      </c>
      <c r="J252" s="2">
        <v>2015</v>
      </c>
      <c r="K252" s="2">
        <v>1</v>
      </c>
      <c r="L252" s="2" t="s">
        <v>1723</v>
      </c>
      <c r="M252" s="2" t="s">
        <v>56</v>
      </c>
      <c r="N252" s="2" t="s">
        <v>1724</v>
      </c>
      <c r="O252" s="2" t="s">
        <v>1725</v>
      </c>
      <c r="P252" s="2" t="s">
        <v>1726</v>
      </c>
      <c r="Q252" s="2"/>
      <c r="R252" s="2"/>
      <c r="S252" s="2" t="s">
        <v>56</v>
      </c>
      <c r="T252" s="2"/>
      <c r="U252" s="9"/>
    </row>
    <row r="253" spans="1:21" ht="45" hidden="1" customHeight="1" x14ac:dyDescent="0.3">
      <c r="A253" s="2">
        <f t="shared" si="3"/>
        <v>252</v>
      </c>
      <c r="B253" s="2" t="s">
        <v>261</v>
      </c>
      <c r="C253" s="2" t="s">
        <v>951</v>
      </c>
      <c r="D253" s="2" t="s">
        <v>952</v>
      </c>
      <c r="E253" s="2" t="s">
        <v>953</v>
      </c>
      <c r="F253" s="2"/>
      <c r="G253" s="2" t="s">
        <v>954</v>
      </c>
      <c r="H253" s="2" t="s">
        <v>510</v>
      </c>
      <c r="I253" s="2" t="s">
        <v>955</v>
      </c>
      <c r="J253" s="2">
        <v>2011</v>
      </c>
      <c r="K253" s="2">
        <v>1</v>
      </c>
      <c r="L253" s="2" t="s">
        <v>956</v>
      </c>
      <c r="M253" s="2" t="s">
        <v>785</v>
      </c>
      <c r="N253" s="2"/>
      <c r="O253" s="2" t="s">
        <v>785</v>
      </c>
      <c r="P253" s="2" t="s">
        <v>957</v>
      </c>
      <c r="Q253" s="2" t="s">
        <v>958</v>
      </c>
      <c r="R253" s="2"/>
      <c r="S253" s="2" t="s">
        <v>788</v>
      </c>
      <c r="T253" s="2"/>
      <c r="U253" s="9"/>
    </row>
    <row r="254" spans="1:21" ht="45" hidden="1" customHeight="1" x14ac:dyDescent="0.3">
      <c r="A254" s="2">
        <f t="shared" si="3"/>
        <v>253</v>
      </c>
      <c r="B254" s="2" t="s">
        <v>229</v>
      </c>
      <c r="C254" s="2" t="s">
        <v>951</v>
      </c>
      <c r="D254" s="2" t="s">
        <v>47</v>
      </c>
      <c r="E254" s="2" t="s">
        <v>991</v>
      </c>
      <c r="F254" s="2"/>
      <c r="G254" s="2"/>
      <c r="H254" s="2" t="s">
        <v>92</v>
      </c>
      <c r="I254" s="2" t="s">
        <v>992</v>
      </c>
      <c r="J254" s="2">
        <v>2011</v>
      </c>
      <c r="K254" s="2">
        <v>1</v>
      </c>
      <c r="L254" s="2" t="s">
        <v>640</v>
      </c>
      <c r="M254" s="2" t="s">
        <v>56</v>
      </c>
      <c r="N254" s="2" t="s">
        <v>641</v>
      </c>
      <c r="O254" s="2" t="s">
        <v>56</v>
      </c>
      <c r="P254" s="2" t="s">
        <v>993</v>
      </c>
      <c r="Q254" s="2"/>
      <c r="R254" s="2" t="s">
        <v>643</v>
      </c>
      <c r="S254" s="2" t="s">
        <v>56</v>
      </c>
      <c r="T254" s="2"/>
      <c r="U254" s="9"/>
    </row>
    <row r="255" spans="1:21" ht="45" hidden="1" customHeight="1" x14ac:dyDescent="0.3">
      <c r="A255" s="2">
        <f t="shared" si="3"/>
        <v>254</v>
      </c>
      <c r="B255" s="2" t="s">
        <v>229</v>
      </c>
      <c r="C255" s="2" t="s">
        <v>951</v>
      </c>
      <c r="D255" s="2" t="s">
        <v>47</v>
      </c>
      <c r="E255" s="2" t="s">
        <v>1044</v>
      </c>
      <c r="F255" s="2"/>
      <c r="G255" s="2"/>
      <c r="H255" s="2" t="s">
        <v>349</v>
      </c>
      <c r="I255" s="2" t="s">
        <v>1045</v>
      </c>
      <c r="J255" s="2">
        <v>2012</v>
      </c>
      <c r="K255" s="2">
        <v>1</v>
      </c>
      <c r="L255" s="2" t="s">
        <v>640</v>
      </c>
      <c r="M255" s="2" t="s">
        <v>56</v>
      </c>
      <c r="N255" s="2" t="s">
        <v>641</v>
      </c>
      <c r="O255" s="2" t="s">
        <v>56</v>
      </c>
      <c r="P255" s="2" t="s">
        <v>1046</v>
      </c>
      <c r="Q255" s="2"/>
      <c r="R255" s="2" t="s">
        <v>643</v>
      </c>
      <c r="S255" s="2" t="s">
        <v>56</v>
      </c>
      <c r="T255" s="2"/>
      <c r="U255" s="9"/>
    </row>
    <row r="256" spans="1:21" ht="45" hidden="1" customHeight="1" x14ac:dyDescent="0.3">
      <c r="A256" s="2">
        <f t="shared" si="3"/>
        <v>255</v>
      </c>
      <c r="B256" s="2" t="s">
        <v>229</v>
      </c>
      <c r="C256" s="2" t="s">
        <v>951</v>
      </c>
      <c r="D256" s="2" t="s">
        <v>1047</v>
      </c>
      <c r="E256" s="2" t="s">
        <v>1048</v>
      </c>
      <c r="F256" s="2"/>
      <c r="G256" s="2"/>
      <c r="H256" s="2" t="s">
        <v>92</v>
      </c>
      <c r="I256" s="2" t="s">
        <v>1049</v>
      </c>
      <c r="J256" s="2">
        <v>2012</v>
      </c>
      <c r="K256" s="2">
        <v>1</v>
      </c>
      <c r="L256" s="2" t="s">
        <v>640</v>
      </c>
      <c r="M256" s="2" t="s">
        <v>56</v>
      </c>
      <c r="N256" s="2" t="s">
        <v>641</v>
      </c>
      <c r="O256" s="2" t="s">
        <v>56</v>
      </c>
      <c r="P256" s="2" t="s">
        <v>1050</v>
      </c>
      <c r="Q256" s="2"/>
      <c r="R256" s="2" t="s">
        <v>643</v>
      </c>
      <c r="S256" s="2" t="s">
        <v>56</v>
      </c>
      <c r="T256" s="2"/>
      <c r="U256" s="9"/>
    </row>
    <row r="257" spans="1:21" ht="45" hidden="1" customHeight="1" x14ac:dyDescent="0.3">
      <c r="A257" s="2">
        <f t="shared" si="3"/>
        <v>256</v>
      </c>
      <c r="B257" s="2" t="s">
        <v>229</v>
      </c>
      <c r="C257" s="2" t="s">
        <v>951</v>
      </c>
      <c r="D257" s="2" t="s">
        <v>47</v>
      </c>
      <c r="E257" s="2" t="s">
        <v>1051</v>
      </c>
      <c r="F257" s="2"/>
      <c r="G257" s="2"/>
      <c r="H257" s="2" t="s">
        <v>92</v>
      </c>
      <c r="I257" s="2" t="s">
        <v>1052</v>
      </c>
      <c r="J257" s="2">
        <v>2012</v>
      </c>
      <c r="K257" s="2">
        <v>1</v>
      </c>
      <c r="L257" s="2" t="s">
        <v>640</v>
      </c>
      <c r="M257" s="2" t="s">
        <v>56</v>
      </c>
      <c r="N257" s="2" t="s">
        <v>641</v>
      </c>
      <c r="O257" s="2" t="s">
        <v>56</v>
      </c>
      <c r="P257" s="2" t="s">
        <v>1053</v>
      </c>
      <c r="Q257" s="2"/>
      <c r="R257" s="2" t="s">
        <v>643</v>
      </c>
      <c r="S257" s="2" t="s">
        <v>56</v>
      </c>
      <c r="T257" s="2"/>
      <c r="U257" s="9"/>
    </row>
    <row r="258" spans="1:21" s="150" customFormat="1" ht="120" hidden="1" x14ac:dyDescent="0.3">
      <c r="A258" s="2">
        <f t="shared" ref="A258:A321" si="4">ROW(A257)</f>
        <v>257</v>
      </c>
      <c r="B258" s="2" t="s">
        <v>196</v>
      </c>
      <c r="C258" s="2" t="s">
        <v>951</v>
      </c>
      <c r="D258" s="2" t="s">
        <v>1602</v>
      </c>
      <c r="E258" s="2" t="s">
        <v>1603</v>
      </c>
      <c r="F258" s="2"/>
      <c r="G258" s="2" t="s">
        <v>1604</v>
      </c>
      <c r="H258" s="2" t="s">
        <v>92</v>
      </c>
      <c r="I258" s="2" t="s">
        <v>1605</v>
      </c>
      <c r="J258" s="2">
        <v>2015</v>
      </c>
      <c r="K258" s="2">
        <v>1</v>
      </c>
      <c r="L258" s="2" t="s">
        <v>1599</v>
      </c>
      <c r="M258" s="2" t="s">
        <v>56</v>
      </c>
      <c r="N258" s="2"/>
      <c r="O258" s="2" t="s">
        <v>56</v>
      </c>
      <c r="P258" s="2" t="s">
        <v>1606</v>
      </c>
      <c r="Q258" s="2"/>
      <c r="R258" s="2"/>
      <c r="S258" s="2" t="s">
        <v>56</v>
      </c>
      <c r="T258" s="2"/>
      <c r="U258" s="149"/>
    </row>
    <row r="259" spans="1:21" ht="45" hidden="1" customHeight="1" x14ac:dyDescent="0.3">
      <c r="A259" s="2">
        <f t="shared" si="4"/>
        <v>258</v>
      </c>
      <c r="B259" s="2" t="s">
        <v>196</v>
      </c>
      <c r="C259" s="2" t="s">
        <v>951</v>
      </c>
      <c r="D259" s="2" t="s">
        <v>1711</v>
      </c>
      <c r="E259" s="2" t="s">
        <v>1712</v>
      </c>
      <c r="F259" s="2" t="s">
        <v>1713</v>
      </c>
      <c r="G259" s="2" t="s">
        <v>1714</v>
      </c>
      <c r="H259" s="2" t="s">
        <v>92</v>
      </c>
      <c r="I259" s="2" t="s">
        <v>1713</v>
      </c>
      <c r="J259" s="2">
        <v>2015</v>
      </c>
      <c r="K259" s="2">
        <v>1</v>
      </c>
      <c r="L259" s="2" t="s">
        <v>1699</v>
      </c>
      <c r="M259" s="2" t="s">
        <v>56</v>
      </c>
      <c r="N259" s="2" t="s">
        <v>1700</v>
      </c>
      <c r="O259" s="2" t="s">
        <v>56</v>
      </c>
      <c r="P259" s="2" t="s">
        <v>1715</v>
      </c>
      <c r="Q259" s="2"/>
      <c r="R259" s="2"/>
      <c r="S259" s="2" t="s">
        <v>56</v>
      </c>
      <c r="T259" s="2" t="s">
        <v>1716</v>
      </c>
      <c r="U259" s="9"/>
    </row>
    <row r="260" spans="1:21" ht="45" hidden="1" customHeight="1" x14ac:dyDescent="0.3">
      <c r="A260" s="2">
        <f t="shared" si="4"/>
        <v>259</v>
      </c>
      <c r="B260" s="2" t="s">
        <v>160</v>
      </c>
      <c r="C260" s="2" t="s">
        <v>951</v>
      </c>
      <c r="D260" s="2" t="s">
        <v>2096</v>
      </c>
      <c r="E260" s="2" t="s">
        <v>2097</v>
      </c>
      <c r="F260" s="2"/>
      <c r="G260" s="2"/>
      <c r="H260" s="2" t="s">
        <v>92</v>
      </c>
      <c r="I260" s="2" t="s">
        <v>2098</v>
      </c>
      <c r="J260" s="2">
        <v>2016</v>
      </c>
      <c r="K260" s="2">
        <v>1</v>
      </c>
      <c r="L260" s="2" t="s">
        <v>2092</v>
      </c>
      <c r="M260" s="2" t="s">
        <v>56</v>
      </c>
      <c r="N260" s="2" t="s">
        <v>2093</v>
      </c>
      <c r="O260" s="2" t="s">
        <v>56</v>
      </c>
      <c r="P260" s="2" t="s">
        <v>2099</v>
      </c>
      <c r="Q260" s="2"/>
      <c r="R260" s="2"/>
      <c r="S260" s="2" t="s">
        <v>56</v>
      </c>
      <c r="T260" s="2"/>
      <c r="U260" s="9"/>
    </row>
    <row r="261" spans="1:21" ht="45" hidden="1" customHeight="1" x14ac:dyDescent="0.3">
      <c r="A261" s="2">
        <f t="shared" si="4"/>
        <v>260</v>
      </c>
      <c r="B261" s="2" t="s">
        <v>71</v>
      </c>
      <c r="C261" s="2" t="s">
        <v>1574</v>
      </c>
      <c r="D261" s="2" t="s">
        <v>1575</v>
      </c>
      <c r="E261" s="2" t="s">
        <v>1576</v>
      </c>
      <c r="F261" s="2" t="s">
        <v>1577</v>
      </c>
      <c r="G261" s="2" t="s">
        <v>1578</v>
      </c>
      <c r="H261" s="2" t="s">
        <v>53</v>
      </c>
      <c r="I261" s="2" t="s">
        <v>1443</v>
      </c>
      <c r="J261" s="2">
        <v>2015</v>
      </c>
      <c r="K261" s="2">
        <v>5</v>
      </c>
      <c r="L261" s="2" t="s">
        <v>1579</v>
      </c>
      <c r="M261" s="2" t="s">
        <v>56</v>
      </c>
      <c r="N261" s="2" t="s">
        <v>1580</v>
      </c>
      <c r="O261" s="2" t="s">
        <v>1581</v>
      </c>
      <c r="P261" s="2" t="s">
        <v>1582</v>
      </c>
      <c r="Q261" s="2" t="s">
        <v>1583</v>
      </c>
      <c r="R261" s="2" t="s">
        <v>643</v>
      </c>
      <c r="S261" s="2" t="s">
        <v>1043</v>
      </c>
      <c r="T261" s="2"/>
      <c r="U261" s="9"/>
    </row>
    <row r="262" spans="1:21" ht="45" hidden="1" customHeight="1" x14ac:dyDescent="0.3">
      <c r="A262" s="2">
        <f t="shared" si="4"/>
        <v>261</v>
      </c>
      <c r="B262" s="2" t="s">
        <v>188</v>
      </c>
      <c r="C262" s="2" t="s">
        <v>951</v>
      </c>
      <c r="D262" s="2" t="s">
        <v>2120</v>
      </c>
      <c r="E262" s="2" t="s">
        <v>2248</v>
      </c>
      <c r="F262" s="2"/>
      <c r="G262" s="2"/>
      <c r="H262" s="2" t="s">
        <v>349</v>
      </c>
      <c r="I262" s="2" t="s">
        <v>2249</v>
      </c>
      <c r="J262" s="2">
        <v>2016</v>
      </c>
      <c r="K262" s="2">
        <v>1</v>
      </c>
      <c r="L262" s="2" t="s">
        <v>2250</v>
      </c>
      <c r="M262" s="2" t="s">
        <v>56</v>
      </c>
      <c r="N262" s="2" t="s">
        <v>2251</v>
      </c>
      <c r="O262" s="2" t="s">
        <v>56</v>
      </c>
      <c r="P262" s="2" t="s">
        <v>2252</v>
      </c>
      <c r="Q262" s="2"/>
      <c r="R262" s="2" t="s">
        <v>643</v>
      </c>
      <c r="S262" s="2" t="s">
        <v>56</v>
      </c>
      <c r="T262" s="2"/>
      <c r="U262" s="9"/>
    </row>
    <row r="263" spans="1:21" ht="45" hidden="1" customHeight="1" x14ac:dyDescent="0.3">
      <c r="A263" s="2">
        <f t="shared" si="4"/>
        <v>262</v>
      </c>
      <c r="B263" s="2" t="s">
        <v>196</v>
      </c>
      <c r="C263" s="2" t="s">
        <v>951</v>
      </c>
      <c r="D263" s="2" t="s">
        <v>2451</v>
      </c>
      <c r="E263" s="2" t="s">
        <v>2452</v>
      </c>
      <c r="F263" s="2"/>
      <c r="G263" s="2"/>
      <c r="H263" s="2" t="s">
        <v>92</v>
      </c>
      <c r="I263" s="2" t="s">
        <v>2453</v>
      </c>
      <c r="J263" s="2">
        <v>2016</v>
      </c>
      <c r="K263" s="2">
        <v>1</v>
      </c>
      <c r="L263" s="2" t="s">
        <v>2448</v>
      </c>
      <c r="M263" s="2" t="s">
        <v>56</v>
      </c>
      <c r="N263" s="2"/>
      <c r="O263" s="2" t="s">
        <v>56</v>
      </c>
      <c r="P263" s="2" t="s">
        <v>2449</v>
      </c>
      <c r="Q263" s="2"/>
      <c r="R263" s="2"/>
      <c r="S263" s="2" t="s">
        <v>56</v>
      </c>
      <c r="T263" s="2"/>
      <c r="U263" s="9"/>
    </row>
    <row r="264" spans="1:21" ht="45" hidden="1" customHeight="1" x14ac:dyDescent="0.3">
      <c r="A264" s="2">
        <f t="shared" si="4"/>
        <v>263</v>
      </c>
      <c r="B264" s="2" t="s">
        <v>222</v>
      </c>
      <c r="C264" s="2" t="s">
        <v>290</v>
      </c>
      <c r="D264" s="2" t="s">
        <v>723</v>
      </c>
      <c r="E264" s="2" t="s">
        <v>1533</v>
      </c>
      <c r="F264" s="2" t="s">
        <v>1534</v>
      </c>
      <c r="G264" s="2" t="s">
        <v>1535</v>
      </c>
      <c r="H264" s="2" t="s">
        <v>53</v>
      </c>
      <c r="I264" s="2" t="s">
        <v>1536</v>
      </c>
      <c r="J264" s="2">
        <v>2015</v>
      </c>
      <c r="K264" s="2">
        <v>1</v>
      </c>
      <c r="L264" s="2" t="s">
        <v>1537</v>
      </c>
      <c r="M264" s="2" t="s">
        <v>156</v>
      </c>
      <c r="N264" s="26" t="s">
        <v>157</v>
      </c>
      <c r="O264" s="2" t="s">
        <v>1538</v>
      </c>
      <c r="P264" s="2"/>
      <c r="Q264" s="2" t="s">
        <v>123</v>
      </c>
      <c r="R264" s="2"/>
      <c r="S264" s="2" t="s">
        <v>152</v>
      </c>
      <c r="T264" s="2"/>
      <c r="U264" s="9"/>
    </row>
    <row r="265" spans="1:21" ht="45" hidden="1" customHeight="1" x14ac:dyDescent="0.3">
      <c r="A265" s="2">
        <f t="shared" si="4"/>
        <v>264</v>
      </c>
      <c r="B265" s="2" t="s">
        <v>261</v>
      </c>
      <c r="C265" s="2" t="s">
        <v>951</v>
      </c>
      <c r="D265" s="2" t="s">
        <v>1639</v>
      </c>
      <c r="E265" s="2" t="s">
        <v>2950</v>
      </c>
      <c r="F265" s="2"/>
      <c r="G265" s="2"/>
      <c r="H265" s="2" t="s">
        <v>349</v>
      </c>
      <c r="I265" s="2" t="s">
        <v>2951</v>
      </c>
      <c r="J265" s="2">
        <v>2017</v>
      </c>
      <c r="K265" s="2">
        <v>1</v>
      </c>
      <c r="L265" s="2" t="s">
        <v>2952</v>
      </c>
      <c r="M265" s="2" t="s">
        <v>56</v>
      </c>
      <c r="N265" s="2"/>
      <c r="O265" s="2" t="s">
        <v>56</v>
      </c>
      <c r="P265" s="2" t="s">
        <v>2953</v>
      </c>
      <c r="Q265" s="2"/>
      <c r="R265" s="2"/>
      <c r="S265" s="2" t="s">
        <v>56</v>
      </c>
      <c r="T265" s="2"/>
      <c r="U265" s="9"/>
    </row>
    <row r="266" spans="1:21" ht="45" hidden="1" customHeight="1" x14ac:dyDescent="0.3">
      <c r="A266" s="2">
        <f t="shared" si="4"/>
        <v>265</v>
      </c>
      <c r="B266" s="2" t="s">
        <v>74</v>
      </c>
      <c r="C266" s="2" t="s">
        <v>951</v>
      </c>
      <c r="D266" s="2" t="s">
        <v>3299</v>
      </c>
      <c r="E266" s="2" t="s">
        <v>3300</v>
      </c>
      <c r="F266" s="2"/>
      <c r="G266" s="2"/>
      <c r="H266" s="2" t="s">
        <v>92</v>
      </c>
      <c r="I266" s="2" t="s">
        <v>3301</v>
      </c>
      <c r="J266" s="2">
        <v>2018</v>
      </c>
      <c r="K266" s="2">
        <v>1</v>
      </c>
      <c r="L266" s="2" t="s">
        <v>2250</v>
      </c>
      <c r="M266" s="2" t="s">
        <v>56</v>
      </c>
      <c r="N266" s="2" t="s">
        <v>2251</v>
      </c>
      <c r="O266" s="2" t="s">
        <v>56</v>
      </c>
      <c r="P266" s="2" t="s">
        <v>3302</v>
      </c>
      <c r="Q266" s="2"/>
      <c r="R266" s="2" t="s">
        <v>643</v>
      </c>
      <c r="S266" s="2" t="s">
        <v>56</v>
      </c>
      <c r="T266" s="2"/>
      <c r="U266" s="9"/>
    </row>
    <row r="267" spans="1:21" ht="45" hidden="1" customHeight="1" x14ac:dyDescent="0.3">
      <c r="A267" s="2">
        <f t="shared" si="4"/>
        <v>266</v>
      </c>
      <c r="B267" s="2" t="s">
        <v>74</v>
      </c>
      <c r="C267" s="2" t="s">
        <v>951</v>
      </c>
      <c r="D267" s="2" t="s">
        <v>3286</v>
      </c>
      <c r="E267" s="2" t="s">
        <v>3571</v>
      </c>
      <c r="F267" s="2"/>
      <c r="G267" s="2" t="s">
        <v>3572</v>
      </c>
      <c r="H267" s="2" t="s">
        <v>92</v>
      </c>
      <c r="I267" s="2" t="s">
        <v>3573</v>
      </c>
      <c r="J267" s="2">
        <v>2018</v>
      </c>
      <c r="K267" s="2">
        <v>1</v>
      </c>
      <c r="L267" s="2" t="s">
        <v>3574</v>
      </c>
      <c r="M267" s="2" t="s">
        <v>56</v>
      </c>
      <c r="N267" s="2"/>
      <c r="O267" s="2" t="s">
        <v>56</v>
      </c>
      <c r="P267" s="2" t="s">
        <v>3575</v>
      </c>
      <c r="Q267" s="2"/>
      <c r="R267" s="2"/>
      <c r="S267" s="2" t="s">
        <v>56</v>
      </c>
      <c r="T267" s="2" t="s">
        <v>3576</v>
      </c>
      <c r="U267" s="9"/>
    </row>
    <row r="268" spans="1:21" ht="81" hidden="1" customHeight="1" x14ac:dyDescent="0.3">
      <c r="A268" s="2">
        <f t="shared" si="4"/>
        <v>267</v>
      </c>
      <c r="B268" s="2" t="s">
        <v>196</v>
      </c>
      <c r="C268" s="2" t="s">
        <v>951</v>
      </c>
      <c r="D268" s="2" t="s">
        <v>3613</v>
      </c>
      <c r="E268" s="2" t="s">
        <v>3614</v>
      </c>
      <c r="F268" s="2"/>
      <c r="G268" s="2" t="s">
        <v>3615</v>
      </c>
      <c r="H268" s="2" t="s">
        <v>92</v>
      </c>
      <c r="I268" s="2" t="s">
        <v>3616</v>
      </c>
      <c r="J268" s="2">
        <v>2018</v>
      </c>
      <c r="K268" s="2">
        <v>1</v>
      </c>
      <c r="L268" s="2" t="s">
        <v>748</v>
      </c>
      <c r="M268" s="2" t="s">
        <v>56</v>
      </c>
      <c r="N268" s="2" t="s">
        <v>749</v>
      </c>
      <c r="O268" s="2" t="s">
        <v>56</v>
      </c>
      <c r="P268" s="2" t="s">
        <v>34</v>
      </c>
      <c r="Q268" s="2"/>
      <c r="R268" s="2"/>
      <c r="S268" s="2" t="s">
        <v>56</v>
      </c>
      <c r="T268" s="2"/>
      <c r="U268" s="9"/>
    </row>
    <row r="269" spans="1:21" ht="45" hidden="1" customHeight="1" x14ac:dyDescent="0.3">
      <c r="A269" s="2">
        <f t="shared" si="4"/>
        <v>268</v>
      </c>
      <c r="B269" s="2" t="s">
        <v>188</v>
      </c>
      <c r="C269" s="2" t="s">
        <v>951</v>
      </c>
      <c r="D269" s="2" t="s">
        <v>4121</v>
      </c>
      <c r="E269" s="2" t="s">
        <v>4127</v>
      </c>
      <c r="F269" s="2"/>
      <c r="G269" s="2" t="s">
        <v>4128</v>
      </c>
      <c r="H269" s="2" t="s">
        <v>92</v>
      </c>
      <c r="I269" s="2" t="s">
        <v>4129</v>
      </c>
      <c r="J269" s="2">
        <v>2019</v>
      </c>
      <c r="K269" s="2">
        <v>1</v>
      </c>
      <c r="L269" s="2" t="s">
        <v>4130</v>
      </c>
      <c r="M269" s="2" t="s">
        <v>56</v>
      </c>
      <c r="N269" s="2"/>
      <c r="O269" s="2" t="s">
        <v>56</v>
      </c>
      <c r="P269" s="2" t="s">
        <v>4131</v>
      </c>
      <c r="Q269" s="2"/>
      <c r="R269" s="2"/>
      <c r="S269" s="2" t="s">
        <v>56</v>
      </c>
      <c r="T269" s="2" t="s">
        <v>4132</v>
      </c>
      <c r="U269" s="9"/>
    </row>
    <row r="270" spans="1:21" ht="45" hidden="1" customHeight="1" x14ac:dyDescent="0.3">
      <c r="A270" s="2">
        <f t="shared" si="4"/>
        <v>269</v>
      </c>
      <c r="B270" s="2" t="s">
        <v>74</v>
      </c>
      <c r="C270" s="2" t="s">
        <v>951</v>
      </c>
      <c r="D270" s="2" t="s">
        <v>4175</v>
      </c>
      <c r="E270" s="2" t="s">
        <v>4176</v>
      </c>
      <c r="F270" s="2"/>
      <c r="G270" s="2" t="s">
        <v>4177</v>
      </c>
      <c r="H270" s="2" t="s">
        <v>92</v>
      </c>
      <c r="I270" s="2" t="s">
        <v>4178</v>
      </c>
      <c r="J270" s="2">
        <v>2019</v>
      </c>
      <c r="K270" s="2">
        <v>1</v>
      </c>
      <c r="L270" s="2" t="s">
        <v>4179</v>
      </c>
      <c r="M270" s="2" t="s">
        <v>56</v>
      </c>
      <c r="N270" s="2"/>
      <c r="O270" s="2" t="s">
        <v>56</v>
      </c>
      <c r="P270" s="2" t="s">
        <v>4180</v>
      </c>
      <c r="Q270" s="2"/>
      <c r="R270" s="2" t="s">
        <v>4181</v>
      </c>
      <c r="S270" s="2" t="s">
        <v>56</v>
      </c>
      <c r="T270" s="2" t="s">
        <v>4182</v>
      </c>
      <c r="U270" s="9"/>
    </row>
    <row r="271" spans="1:21" ht="45" hidden="1" customHeight="1" x14ac:dyDescent="0.3">
      <c r="A271" s="2">
        <f t="shared" si="4"/>
        <v>270</v>
      </c>
      <c r="B271" s="2" t="s">
        <v>185</v>
      </c>
      <c r="C271" s="2" t="s">
        <v>1969</v>
      </c>
      <c r="D271" s="2" t="s">
        <v>231</v>
      </c>
      <c r="E271" s="2" t="s">
        <v>1970</v>
      </c>
      <c r="F271" s="2" t="s">
        <v>1970</v>
      </c>
      <c r="G271" s="2" t="s">
        <v>1971</v>
      </c>
      <c r="H271" s="2" t="s">
        <v>53</v>
      </c>
      <c r="I271" s="2" t="s">
        <v>1972</v>
      </c>
      <c r="J271" s="2">
        <v>2015</v>
      </c>
      <c r="K271" s="2">
        <v>5</v>
      </c>
      <c r="L271" s="2" t="s">
        <v>805</v>
      </c>
      <c r="M271" s="2" t="s">
        <v>56</v>
      </c>
      <c r="N271" s="2" t="s">
        <v>1283</v>
      </c>
      <c r="O271" s="2" t="s">
        <v>1973</v>
      </c>
      <c r="P271" s="2" t="s">
        <v>1974</v>
      </c>
      <c r="Q271" s="2" t="s">
        <v>696</v>
      </c>
      <c r="R271" s="2"/>
      <c r="S271" s="2" t="s">
        <v>56</v>
      </c>
      <c r="T271" s="2"/>
      <c r="U271" s="9"/>
    </row>
    <row r="272" spans="1:21" ht="45" hidden="1" customHeight="1" x14ac:dyDescent="0.3">
      <c r="A272" s="2">
        <f t="shared" si="4"/>
        <v>271</v>
      </c>
      <c r="B272" s="2" t="s">
        <v>160</v>
      </c>
      <c r="C272" s="2" t="s">
        <v>951</v>
      </c>
      <c r="D272" s="2" t="s">
        <v>4482</v>
      </c>
      <c r="E272" s="2" t="s">
        <v>4483</v>
      </c>
      <c r="F272" s="2"/>
      <c r="G272" s="2"/>
      <c r="H272" s="2" t="s">
        <v>92</v>
      </c>
      <c r="I272" s="2" t="s">
        <v>4484</v>
      </c>
      <c r="J272" s="2">
        <v>2020</v>
      </c>
      <c r="K272" s="2">
        <v>1</v>
      </c>
      <c r="L272" s="2" t="s">
        <v>4485</v>
      </c>
      <c r="M272" s="2" t="s">
        <v>56</v>
      </c>
      <c r="N272" s="2"/>
      <c r="O272" s="2" t="s">
        <v>56</v>
      </c>
      <c r="P272" s="2" t="s">
        <v>4486</v>
      </c>
      <c r="Q272" s="2"/>
      <c r="R272" s="2"/>
      <c r="S272" s="2" t="s">
        <v>56</v>
      </c>
      <c r="T272" s="2"/>
      <c r="U272" s="9"/>
    </row>
    <row r="273" spans="1:21" ht="45" hidden="1" customHeight="1" x14ac:dyDescent="0.3">
      <c r="A273" s="2">
        <f t="shared" si="4"/>
        <v>272</v>
      </c>
      <c r="B273" s="2" t="s">
        <v>229</v>
      </c>
      <c r="C273" s="2" t="s">
        <v>1059</v>
      </c>
      <c r="D273" s="2" t="s">
        <v>1060</v>
      </c>
      <c r="E273" s="2" t="s">
        <v>1061</v>
      </c>
      <c r="F273" s="2"/>
      <c r="G273" s="2"/>
      <c r="H273" s="2" t="s">
        <v>92</v>
      </c>
      <c r="I273" s="2" t="s">
        <v>1062</v>
      </c>
      <c r="J273" s="2">
        <v>2012</v>
      </c>
      <c r="K273" s="2">
        <v>1</v>
      </c>
      <c r="L273" s="2" t="s">
        <v>640</v>
      </c>
      <c r="M273" s="2" t="s">
        <v>56</v>
      </c>
      <c r="N273" s="2" t="s">
        <v>641</v>
      </c>
      <c r="O273" s="2" t="s">
        <v>56</v>
      </c>
      <c r="P273" s="2" t="s">
        <v>1063</v>
      </c>
      <c r="Q273" s="2"/>
      <c r="R273" s="2" t="s">
        <v>643</v>
      </c>
      <c r="S273" s="2" t="s">
        <v>56</v>
      </c>
      <c r="T273" s="2"/>
      <c r="U273" s="9"/>
    </row>
    <row r="274" spans="1:21" ht="45" hidden="1" customHeight="1" x14ac:dyDescent="0.3">
      <c r="A274" s="2">
        <f t="shared" si="4"/>
        <v>273</v>
      </c>
      <c r="B274" s="2" t="s">
        <v>281</v>
      </c>
      <c r="C274" s="2" t="s">
        <v>1790</v>
      </c>
      <c r="D274" s="2" t="s">
        <v>1791</v>
      </c>
      <c r="E274" s="2" t="s">
        <v>1792</v>
      </c>
      <c r="F274" s="2"/>
      <c r="G274" s="2" t="s">
        <v>1793</v>
      </c>
      <c r="H274" s="2" t="s">
        <v>53</v>
      </c>
      <c r="I274" s="2" t="s">
        <v>1443</v>
      </c>
      <c r="J274" s="2">
        <v>2015</v>
      </c>
      <c r="K274" s="2">
        <v>5</v>
      </c>
      <c r="L274" s="2" t="s">
        <v>462</v>
      </c>
      <c r="M274" s="2" t="s">
        <v>56</v>
      </c>
      <c r="N274" s="2" t="s">
        <v>708</v>
      </c>
      <c r="O274" s="2" t="s">
        <v>1794</v>
      </c>
      <c r="P274" s="2" t="s">
        <v>1795</v>
      </c>
      <c r="Q274" s="2" t="s">
        <v>1445</v>
      </c>
      <c r="R274" s="2"/>
      <c r="S274" s="2" t="s">
        <v>56</v>
      </c>
      <c r="T274" s="2"/>
      <c r="U274" s="9"/>
    </row>
    <row r="275" spans="1:21" ht="45" hidden="1" customHeight="1" x14ac:dyDescent="0.3">
      <c r="A275" s="2">
        <f t="shared" si="4"/>
        <v>274</v>
      </c>
      <c r="B275" s="2" t="s">
        <v>97</v>
      </c>
      <c r="C275" s="2" t="s">
        <v>1539</v>
      </c>
      <c r="D275" s="2" t="s">
        <v>164</v>
      </c>
      <c r="E275" s="2" t="s">
        <v>1540</v>
      </c>
      <c r="F275" s="2" t="s">
        <v>1541</v>
      </c>
      <c r="G275" s="2" t="s">
        <v>1542</v>
      </c>
      <c r="H275" s="2" t="s">
        <v>53</v>
      </c>
      <c r="I275" s="2" t="s">
        <v>1543</v>
      </c>
      <c r="J275" s="2">
        <v>2015</v>
      </c>
      <c r="K275" s="2">
        <v>1</v>
      </c>
      <c r="L275" s="2" t="s">
        <v>56</v>
      </c>
      <c r="M275" s="2" t="s">
        <v>56</v>
      </c>
      <c r="N275" s="2" t="s">
        <v>1544</v>
      </c>
      <c r="O275" s="2" t="s">
        <v>1545</v>
      </c>
      <c r="P275" s="2" t="s">
        <v>1546</v>
      </c>
      <c r="Q275" s="2" t="s">
        <v>1547</v>
      </c>
      <c r="R275" s="2"/>
      <c r="S275" s="2" t="s">
        <v>56</v>
      </c>
      <c r="T275" s="2"/>
      <c r="U275" s="9"/>
    </row>
    <row r="276" spans="1:21" ht="45" hidden="1" customHeight="1" x14ac:dyDescent="0.3">
      <c r="A276" s="2">
        <f t="shared" si="4"/>
        <v>275</v>
      </c>
      <c r="B276" s="2" t="s">
        <v>74</v>
      </c>
      <c r="C276" s="2" t="s">
        <v>1128</v>
      </c>
      <c r="D276" s="2" t="s">
        <v>4206</v>
      </c>
      <c r="E276" s="2" t="s">
        <v>4207</v>
      </c>
      <c r="F276" s="2"/>
      <c r="G276" s="2" t="s">
        <v>4208</v>
      </c>
      <c r="H276" s="2" t="s">
        <v>92</v>
      </c>
      <c r="I276" s="2" t="s">
        <v>4209</v>
      </c>
      <c r="J276" s="2">
        <v>2019</v>
      </c>
      <c r="K276" s="2">
        <v>1</v>
      </c>
      <c r="L276" s="2" t="s">
        <v>748</v>
      </c>
      <c r="M276" s="2" t="s">
        <v>56</v>
      </c>
      <c r="N276" s="2" t="s">
        <v>749</v>
      </c>
      <c r="O276" s="2" t="s">
        <v>56</v>
      </c>
      <c r="P276" s="2" t="s">
        <v>1016</v>
      </c>
      <c r="Q276" s="2"/>
      <c r="R276" s="2"/>
      <c r="S276" s="2" t="s">
        <v>56</v>
      </c>
      <c r="T276" s="2"/>
      <c r="U276" s="9"/>
    </row>
    <row r="277" spans="1:21" ht="45" hidden="1" customHeight="1" x14ac:dyDescent="0.3">
      <c r="A277" s="2">
        <f t="shared" si="4"/>
        <v>276</v>
      </c>
      <c r="B277" s="2" t="s">
        <v>111</v>
      </c>
      <c r="C277" s="2" t="s">
        <v>288</v>
      </c>
      <c r="D277" s="2" t="s">
        <v>789</v>
      </c>
      <c r="E277" s="2" t="s">
        <v>1616</v>
      </c>
      <c r="F277" s="2" t="s">
        <v>1616</v>
      </c>
      <c r="G277" s="2" t="s">
        <v>1617</v>
      </c>
      <c r="H277" s="2" t="s">
        <v>53</v>
      </c>
      <c r="I277" s="2" t="s">
        <v>1618</v>
      </c>
      <c r="J277" s="2">
        <v>2015</v>
      </c>
      <c r="K277" s="2">
        <v>3</v>
      </c>
      <c r="L277" s="2" t="s">
        <v>1619</v>
      </c>
      <c r="M277" s="2" t="s">
        <v>27</v>
      </c>
      <c r="N277" s="2" t="s">
        <v>1620</v>
      </c>
      <c r="O277" s="2" t="s">
        <v>1621</v>
      </c>
      <c r="P277" s="2"/>
      <c r="Q277" s="2" t="s">
        <v>1157</v>
      </c>
      <c r="R277" s="2"/>
      <c r="S277" s="2" t="s">
        <v>27</v>
      </c>
      <c r="T277" s="2" t="s">
        <v>34</v>
      </c>
      <c r="U277" s="9"/>
    </row>
    <row r="278" spans="1:21" ht="45" hidden="1" customHeight="1" x14ac:dyDescent="0.3">
      <c r="A278" s="2">
        <f t="shared" si="4"/>
        <v>277</v>
      </c>
      <c r="B278" s="2" t="s">
        <v>222</v>
      </c>
      <c r="C278" s="2" t="s">
        <v>4223</v>
      </c>
      <c r="D278" s="2" t="s">
        <v>4679</v>
      </c>
      <c r="E278" s="2" t="s">
        <v>4680</v>
      </c>
      <c r="F278" s="2"/>
      <c r="G278" s="2" t="s">
        <v>4681</v>
      </c>
      <c r="H278" s="2" t="s">
        <v>1104</v>
      </c>
      <c r="I278" s="4" t="s">
        <v>4682</v>
      </c>
      <c r="J278" s="2">
        <v>2021</v>
      </c>
      <c r="K278" s="2"/>
      <c r="L278" s="2" t="s">
        <v>4683</v>
      </c>
      <c r="M278" s="2" t="s">
        <v>56</v>
      </c>
      <c r="N278" s="4" t="s">
        <v>506</v>
      </c>
      <c r="O278" s="2" t="s">
        <v>56</v>
      </c>
      <c r="P278" s="2" t="s">
        <v>4684</v>
      </c>
      <c r="Q278" s="2"/>
      <c r="R278" s="2"/>
      <c r="S278" s="2" t="s">
        <v>56</v>
      </c>
      <c r="T278" s="2"/>
      <c r="U278" s="9"/>
    </row>
    <row r="279" spans="1:21" ht="45" hidden="1" customHeight="1" x14ac:dyDescent="0.3">
      <c r="A279" s="2">
        <f t="shared" si="4"/>
        <v>278</v>
      </c>
      <c r="B279" s="2" t="s">
        <v>87</v>
      </c>
      <c r="C279" s="2" t="s">
        <v>128</v>
      </c>
      <c r="D279" s="2" t="s">
        <v>1999</v>
      </c>
      <c r="E279" s="2" t="s">
        <v>2000</v>
      </c>
      <c r="F279" s="2" t="s">
        <v>2000</v>
      </c>
      <c r="G279" s="2" t="s">
        <v>2001</v>
      </c>
      <c r="H279" s="2" t="s">
        <v>53</v>
      </c>
      <c r="I279" s="4" t="s">
        <v>2002</v>
      </c>
      <c r="J279" s="2">
        <v>2015</v>
      </c>
      <c r="K279" s="2">
        <v>2</v>
      </c>
      <c r="L279" s="2" t="s">
        <v>2003</v>
      </c>
      <c r="M279" s="2" t="s">
        <v>2004</v>
      </c>
      <c r="N279" s="2"/>
      <c r="O279" s="2" t="s">
        <v>2005</v>
      </c>
      <c r="P279" s="2" t="s">
        <v>2006</v>
      </c>
      <c r="Q279" s="2" t="s">
        <v>516</v>
      </c>
      <c r="R279" s="2" t="s">
        <v>872</v>
      </c>
      <c r="S279" s="2" t="s">
        <v>59</v>
      </c>
      <c r="T279" s="2"/>
      <c r="U279" s="9"/>
    </row>
    <row r="280" spans="1:21" ht="45" hidden="1" customHeight="1" x14ac:dyDescent="0.3">
      <c r="A280" s="2">
        <f t="shared" si="4"/>
        <v>279</v>
      </c>
      <c r="B280" s="2" t="s">
        <v>222</v>
      </c>
      <c r="C280" s="2" t="s">
        <v>4223</v>
      </c>
      <c r="D280" s="2" t="s">
        <v>4224</v>
      </c>
      <c r="E280" s="2" t="s">
        <v>4315</v>
      </c>
      <c r="F280" s="2"/>
      <c r="G280" s="2"/>
      <c r="H280" s="2" t="s">
        <v>92</v>
      </c>
      <c r="I280" s="4" t="s">
        <v>4316</v>
      </c>
      <c r="J280" s="2">
        <v>2020</v>
      </c>
      <c r="K280" s="2"/>
      <c r="L280" s="2" t="s">
        <v>2707</v>
      </c>
      <c r="M280" s="2" t="s">
        <v>56</v>
      </c>
      <c r="N280" s="4" t="s">
        <v>4313</v>
      </c>
      <c r="O280" s="2"/>
      <c r="P280" s="2" t="s">
        <v>4317</v>
      </c>
      <c r="Q280" s="2"/>
      <c r="R280" s="2"/>
      <c r="S280" s="2" t="s">
        <v>56</v>
      </c>
      <c r="T280" s="2"/>
      <c r="U280" s="9"/>
    </row>
    <row r="281" spans="1:21" ht="45" hidden="1" customHeight="1" x14ac:dyDescent="0.3">
      <c r="A281" s="2">
        <f t="shared" si="4"/>
        <v>280</v>
      </c>
      <c r="B281" s="2" t="s">
        <v>188</v>
      </c>
      <c r="C281" s="2" t="s">
        <v>1784</v>
      </c>
      <c r="D281" s="2" t="s">
        <v>2294</v>
      </c>
      <c r="E281" s="2" t="s">
        <v>2295</v>
      </c>
      <c r="F281" s="2" t="s">
        <v>2296</v>
      </c>
      <c r="G281" s="2" t="s">
        <v>2297</v>
      </c>
      <c r="H281" s="2" t="s">
        <v>542</v>
      </c>
      <c r="I281" s="2" t="s">
        <v>2298</v>
      </c>
      <c r="J281" s="2">
        <v>2016</v>
      </c>
      <c r="K281" s="2">
        <v>1</v>
      </c>
      <c r="L281" s="2" t="s">
        <v>2299</v>
      </c>
      <c r="M281" s="2" t="s">
        <v>56</v>
      </c>
      <c r="N281" s="2"/>
      <c r="O281" s="2" t="s">
        <v>56</v>
      </c>
      <c r="P281" s="2" t="s">
        <v>2300</v>
      </c>
      <c r="Q281" s="2"/>
      <c r="R281" s="2" t="s">
        <v>203</v>
      </c>
      <c r="S281" s="2" t="s">
        <v>56</v>
      </c>
      <c r="T281" s="2"/>
      <c r="U281" s="9"/>
    </row>
    <row r="282" spans="1:21" ht="45" hidden="1" customHeight="1" x14ac:dyDescent="0.3">
      <c r="A282" s="2">
        <f t="shared" si="4"/>
        <v>281</v>
      </c>
      <c r="B282" s="2" t="s">
        <v>179</v>
      </c>
      <c r="C282" s="2" t="s">
        <v>1738</v>
      </c>
      <c r="D282" s="2" t="s">
        <v>2253</v>
      </c>
      <c r="E282" s="2" t="s">
        <v>2254</v>
      </c>
      <c r="F282" s="2" t="s">
        <v>2255</v>
      </c>
      <c r="G282" s="2" t="s">
        <v>2256</v>
      </c>
      <c r="H282" s="2" t="s">
        <v>257</v>
      </c>
      <c r="I282" s="2" t="s">
        <v>2257</v>
      </c>
      <c r="J282" s="2">
        <v>2016</v>
      </c>
      <c r="K282" s="2">
        <v>4</v>
      </c>
      <c r="L282" s="2" t="s">
        <v>2258</v>
      </c>
      <c r="M282" s="2" t="s">
        <v>56</v>
      </c>
      <c r="N282" s="2" t="s">
        <v>2259</v>
      </c>
      <c r="O282" s="2" t="s">
        <v>2260</v>
      </c>
      <c r="P282" s="2" t="s">
        <v>34</v>
      </c>
      <c r="Q282" s="2" t="s">
        <v>2261</v>
      </c>
      <c r="R282" s="2"/>
      <c r="S282" s="2" t="s">
        <v>56</v>
      </c>
      <c r="T282" s="2"/>
      <c r="U282" s="9"/>
    </row>
    <row r="283" spans="1:21" ht="45" hidden="1" customHeight="1" x14ac:dyDescent="0.3">
      <c r="A283" s="2">
        <f t="shared" si="4"/>
        <v>282</v>
      </c>
      <c r="B283" s="2" t="s">
        <v>71</v>
      </c>
      <c r="C283" s="2" t="s">
        <v>2021</v>
      </c>
      <c r="D283" s="2" t="s">
        <v>2022</v>
      </c>
      <c r="E283" s="2" t="s">
        <v>2023</v>
      </c>
      <c r="F283" s="2" t="s">
        <v>2024</v>
      </c>
      <c r="G283" s="2" t="s">
        <v>2025</v>
      </c>
      <c r="H283" s="2" t="s">
        <v>53</v>
      </c>
      <c r="I283" s="151" t="s">
        <v>2026</v>
      </c>
      <c r="J283" s="2">
        <v>2016</v>
      </c>
      <c r="K283" s="2">
        <v>4</v>
      </c>
      <c r="L283" s="2" t="s">
        <v>2027</v>
      </c>
      <c r="M283" s="2" t="s">
        <v>2028</v>
      </c>
      <c r="N283" s="151" t="s">
        <v>2029</v>
      </c>
      <c r="O283" s="2" t="s">
        <v>2030</v>
      </c>
      <c r="P283" s="2" t="s">
        <v>2031</v>
      </c>
      <c r="Q283" s="2" t="s">
        <v>2032</v>
      </c>
      <c r="R283" s="2"/>
      <c r="S283" s="2" t="s">
        <v>1351</v>
      </c>
      <c r="T283" s="2"/>
      <c r="U283" s="9"/>
    </row>
    <row r="284" spans="1:21" ht="45" hidden="1" customHeight="1" x14ac:dyDescent="0.3">
      <c r="A284" s="2">
        <f t="shared" si="4"/>
        <v>283</v>
      </c>
      <c r="B284" s="2" t="s">
        <v>74</v>
      </c>
      <c r="C284" s="2" t="s">
        <v>3399</v>
      </c>
      <c r="D284" s="2" t="s">
        <v>1801</v>
      </c>
      <c r="E284" s="2" t="s">
        <v>4507</v>
      </c>
      <c r="F284" s="2"/>
      <c r="G284" s="2" t="s">
        <v>4508</v>
      </c>
      <c r="H284" s="2" t="s">
        <v>510</v>
      </c>
      <c r="I284" s="2" t="s">
        <v>4509</v>
      </c>
      <c r="J284" s="2">
        <v>2020</v>
      </c>
      <c r="K284" s="2">
        <v>1</v>
      </c>
      <c r="L284" s="2" t="s">
        <v>4510</v>
      </c>
      <c r="M284" s="2" t="s">
        <v>499</v>
      </c>
      <c r="N284" s="2" t="s">
        <v>4511</v>
      </c>
      <c r="O284" s="2"/>
      <c r="P284" s="2" t="s">
        <v>34</v>
      </c>
      <c r="Q284" s="2"/>
      <c r="R284" s="2" t="s">
        <v>643</v>
      </c>
      <c r="S284" s="2" t="s">
        <v>3724</v>
      </c>
      <c r="T284" s="2"/>
      <c r="U284" s="9"/>
    </row>
    <row r="285" spans="1:21" ht="45" hidden="1" customHeight="1" x14ac:dyDescent="0.3">
      <c r="A285" s="2">
        <f t="shared" si="4"/>
        <v>284</v>
      </c>
      <c r="B285" s="2" t="s">
        <v>160</v>
      </c>
      <c r="C285" s="2" t="s">
        <v>61</v>
      </c>
      <c r="D285" s="2" t="s">
        <v>2060</v>
      </c>
      <c r="E285" s="2" t="s">
        <v>2061</v>
      </c>
      <c r="F285" s="2" t="s">
        <v>2062</v>
      </c>
      <c r="G285" s="2" t="s">
        <v>2063</v>
      </c>
      <c r="H285" s="2" t="s">
        <v>53</v>
      </c>
      <c r="I285" s="26" t="s">
        <v>2064</v>
      </c>
      <c r="J285" s="2">
        <v>2016</v>
      </c>
      <c r="K285" s="2">
        <v>6</v>
      </c>
      <c r="L285" s="2" t="s">
        <v>2065</v>
      </c>
      <c r="M285" s="2" t="s">
        <v>2066</v>
      </c>
      <c r="N285" s="26" t="s">
        <v>2067</v>
      </c>
      <c r="O285" s="2" t="s">
        <v>2068</v>
      </c>
      <c r="P285" s="2"/>
      <c r="Q285" s="2" t="s">
        <v>958</v>
      </c>
      <c r="R285" s="2"/>
      <c r="S285" s="2" t="s">
        <v>1351</v>
      </c>
      <c r="T285" s="2"/>
      <c r="U285" s="9"/>
    </row>
    <row r="286" spans="1:21" ht="45" hidden="1" customHeight="1" x14ac:dyDescent="0.3">
      <c r="A286" s="2">
        <f t="shared" si="4"/>
        <v>285</v>
      </c>
      <c r="B286" s="2" t="s">
        <v>250</v>
      </c>
      <c r="C286" s="2" t="s">
        <v>4545</v>
      </c>
      <c r="D286" s="2" t="s">
        <v>4546</v>
      </c>
      <c r="E286" s="2" t="s">
        <v>4547</v>
      </c>
      <c r="F286" s="2"/>
      <c r="G286" s="2" t="s">
        <v>4548</v>
      </c>
      <c r="H286" s="2" t="s">
        <v>92</v>
      </c>
      <c r="I286" s="4" t="s">
        <v>4549</v>
      </c>
      <c r="J286" s="2">
        <v>2020</v>
      </c>
      <c r="K286" s="2"/>
      <c r="L286" s="2" t="s">
        <v>4550</v>
      </c>
      <c r="M286" s="2" t="s">
        <v>4551</v>
      </c>
      <c r="N286" s="2"/>
      <c r="O286" s="2"/>
      <c r="P286" s="2" t="s">
        <v>4552</v>
      </c>
      <c r="Q286" s="2" t="s">
        <v>3906</v>
      </c>
      <c r="R286" s="2"/>
      <c r="S286" s="2" t="s">
        <v>4553</v>
      </c>
      <c r="T286" s="2"/>
      <c r="U286" s="9"/>
    </row>
    <row r="287" spans="1:21" ht="45" hidden="1" customHeight="1" x14ac:dyDescent="0.3">
      <c r="A287" s="2">
        <f t="shared" si="4"/>
        <v>286</v>
      </c>
      <c r="B287" s="2" t="s">
        <v>261</v>
      </c>
      <c r="C287" s="2" t="s">
        <v>713</v>
      </c>
      <c r="D287" s="2" t="s">
        <v>317</v>
      </c>
      <c r="E287" s="2" t="s">
        <v>714</v>
      </c>
      <c r="F287" s="2"/>
      <c r="G287" s="2"/>
      <c r="H287" s="2" t="s">
        <v>349</v>
      </c>
      <c r="I287" s="2" t="s">
        <v>715</v>
      </c>
      <c r="J287" s="2">
        <v>2008</v>
      </c>
      <c r="K287" s="2">
        <v>1</v>
      </c>
      <c r="L287" s="2" t="s">
        <v>462</v>
      </c>
      <c r="M287" s="2" t="s">
        <v>56</v>
      </c>
      <c r="N287" s="2" t="s">
        <v>463</v>
      </c>
      <c r="O287" s="2" t="s">
        <v>56</v>
      </c>
      <c r="P287" s="2" t="s">
        <v>716</v>
      </c>
      <c r="Q287" s="2"/>
      <c r="R287" s="2"/>
      <c r="S287" s="2" t="s">
        <v>56</v>
      </c>
      <c r="T287" s="2"/>
      <c r="U287" s="9"/>
    </row>
    <row r="288" spans="1:21" ht="45" hidden="1" customHeight="1" x14ac:dyDescent="0.3">
      <c r="A288" s="2">
        <f t="shared" si="4"/>
        <v>287</v>
      </c>
      <c r="B288" s="2" t="s">
        <v>196</v>
      </c>
      <c r="C288" s="2" t="s">
        <v>61</v>
      </c>
      <c r="D288" s="2" t="s">
        <v>2561</v>
      </c>
      <c r="E288" s="2" t="s">
        <v>2562</v>
      </c>
      <c r="F288" s="2" t="s">
        <v>2563</v>
      </c>
      <c r="G288" s="2" t="s">
        <v>2564</v>
      </c>
      <c r="H288" s="2" t="s">
        <v>53</v>
      </c>
      <c r="I288" s="2" t="s">
        <v>2565</v>
      </c>
      <c r="J288" s="2">
        <v>2016</v>
      </c>
      <c r="K288" s="2">
        <v>4</v>
      </c>
      <c r="L288" s="2"/>
      <c r="M288" s="2"/>
      <c r="N288" s="2"/>
      <c r="O288" s="2" t="s">
        <v>2566</v>
      </c>
      <c r="P288" s="2"/>
      <c r="Q288" s="2" t="s">
        <v>696</v>
      </c>
      <c r="R288" s="2"/>
      <c r="S288" s="2" t="s">
        <v>1351</v>
      </c>
      <c r="T288" s="2"/>
      <c r="U288" s="9"/>
    </row>
    <row r="289" spans="1:21" ht="45" hidden="1" customHeight="1" x14ac:dyDescent="0.3">
      <c r="A289" s="2">
        <f t="shared" si="4"/>
        <v>288</v>
      </c>
      <c r="B289" s="2" t="s">
        <v>179</v>
      </c>
      <c r="C289" s="2" t="s">
        <v>72</v>
      </c>
      <c r="D289" s="2" t="s">
        <v>1643</v>
      </c>
      <c r="E289" s="2" t="s">
        <v>2187</v>
      </c>
      <c r="F289" s="2"/>
      <c r="G289" s="2" t="s">
        <v>2188</v>
      </c>
      <c r="H289" s="2" t="s">
        <v>53</v>
      </c>
      <c r="I289" s="2" t="s">
        <v>2189</v>
      </c>
      <c r="J289" s="2">
        <v>2016</v>
      </c>
      <c r="K289" s="2">
        <v>1</v>
      </c>
      <c r="L289" s="2" t="s">
        <v>2190</v>
      </c>
      <c r="M289" s="2" t="s">
        <v>881</v>
      </c>
      <c r="N289" s="2" t="s">
        <v>2191</v>
      </c>
      <c r="O289" s="2" t="s">
        <v>2192</v>
      </c>
      <c r="P289" s="2"/>
      <c r="Q289" s="2"/>
      <c r="R289" s="2" t="s">
        <v>885</v>
      </c>
      <c r="S289" s="2" t="s">
        <v>873</v>
      </c>
      <c r="T289" s="2"/>
      <c r="U289" s="9"/>
    </row>
    <row r="290" spans="1:21" ht="45" hidden="1" customHeight="1" x14ac:dyDescent="0.3">
      <c r="A290" s="2">
        <f t="shared" si="4"/>
        <v>289</v>
      </c>
      <c r="B290" s="2" t="s">
        <v>229</v>
      </c>
      <c r="C290" s="2" t="s">
        <v>526</v>
      </c>
      <c r="D290" s="2" t="s">
        <v>527</v>
      </c>
      <c r="E290" s="2" t="s">
        <v>528</v>
      </c>
      <c r="F290" s="2"/>
      <c r="G290" s="2"/>
      <c r="H290" s="2" t="s">
        <v>349</v>
      </c>
      <c r="I290" s="2"/>
      <c r="J290" s="2">
        <v>2005</v>
      </c>
      <c r="K290" s="2">
        <v>1</v>
      </c>
      <c r="L290" s="2" t="s">
        <v>529</v>
      </c>
      <c r="M290" s="2" t="s">
        <v>56</v>
      </c>
      <c r="N290" s="2"/>
      <c r="O290" s="2" t="s">
        <v>56</v>
      </c>
      <c r="P290" s="2" t="s">
        <v>530</v>
      </c>
      <c r="Q290" s="2"/>
      <c r="R290" s="2"/>
      <c r="S290" s="2" t="s">
        <v>56</v>
      </c>
      <c r="T290" s="2"/>
      <c r="U290" s="9"/>
    </row>
    <row r="291" spans="1:21" ht="45" hidden="1" customHeight="1" x14ac:dyDescent="0.3">
      <c r="A291" s="2">
        <f t="shared" si="4"/>
        <v>290</v>
      </c>
      <c r="B291" s="2" t="s">
        <v>23</v>
      </c>
      <c r="C291" s="2" t="s">
        <v>48</v>
      </c>
      <c r="D291" s="2" t="s">
        <v>2567</v>
      </c>
      <c r="E291" s="2" t="s">
        <v>2568</v>
      </c>
      <c r="F291" s="2" t="s">
        <v>2568</v>
      </c>
      <c r="G291" s="2" t="s">
        <v>2569</v>
      </c>
      <c r="H291" s="2"/>
      <c r="I291" s="2" t="s">
        <v>2570</v>
      </c>
      <c r="J291" s="2">
        <v>2016</v>
      </c>
      <c r="K291" s="2"/>
      <c r="L291" s="2"/>
      <c r="M291" s="2" t="s">
        <v>2571</v>
      </c>
      <c r="N291" s="2" t="s">
        <v>2572</v>
      </c>
      <c r="O291" s="2" t="s">
        <v>2571</v>
      </c>
      <c r="P291" s="2" t="s">
        <v>2573</v>
      </c>
      <c r="Q291" s="2" t="s">
        <v>123</v>
      </c>
      <c r="R291" s="2"/>
      <c r="S291" s="2" t="s">
        <v>2568</v>
      </c>
      <c r="T291" s="2"/>
      <c r="U291" s="9"/>
    </row>
    <row r="292" spans="1:21" ht="45" hidden="1" customHeight="1" x14ac:dyDescent="0.3">
      <c r="A292" s="2">
        <f t="shared" si="4"/>
        <v>291</v>
      </c>
      <c r="B292" s="2" t="s">
        <v>185</v>
      </c>
      <c r="C292" s="2" t="s">
        <v>526</v>
      </c>
      <c r="D292" s="2" t="s">
        <v>780</v>
      </c>
      <c r="E292" s="2" t="s">
        <v>781</v>
      </c>
      <c r="F292" s="2"/>
      <c r="G292" s="2" t="s">
        <v>782</v>
      </c>
      <c r="H292" s="2" t="s">
        <v>510</v>
      </c>
      <c r="I292" s="2" t="s">
        <v>783</v>
      </c>
      <c r="J292" s="2">
        <v>2009</v>
      </c>
      <c r="K292" s="2">
        <v>1</v>
      </c>
      <c r="L292" s="2" t="s">
        <v>784</v>
      </c>
      <c r="M292" s="2" t="s">
        <v>785</v>
      </c>
      <c r="N292" s="2"/>
      <c r="O292" s="2" t="s">
        <v>786</v>
      </c>
      <c r="P292" s="2" t="s">
        <v>787</v>
      </c>
      <c r="Q292" s="2"/>
      <c r="R292" s="2"/>
      <c r="S292" s="2" t="s">
        <v>788</v>
      </c>
      <c r="T292" s="2"/>
      <c r="U292" s="9"/>
    </row>
    <row r="293" spans="1:21" ht="45" hidden="1" customHeight="1" x14ac:dyDescent="0.3">
      <c r="A293" s="2">
        <f t="shared" si="4"/>
        <v>292</v>
      </c>
      <c r="B293" s="2" t="s">
        <v>250</v>
      </c>
      <c r="C293" s="2" t="s">
        <v>526</v>
      </c>
      <c r="D293" s="2" t="s">
        <v>1607</v>
      </c>
      <c r="E293" s="2" t="s">
        <v>1608</v>
      </c>
      <c r="F293" s="2"/>
      <c r="G293" s="2"/>
      <c r="H293" s="2" t="s">
        <v>349</v>
      </c>
      <c r="I293" s="2" t="s">
        <v>1609</v>
      </c>
      <c r="J293" s="2">
        <v>2015</v>
      </c>
      <c r="K293" s="2">
        <v>1</v>
      </c>
      <c r="L293" s="2" t="s">
        <v>1599</v>
      </c>
      <c r="M293" s="2" t="s">
        <v>56</v>
      </c>
      <c r="N293" s="2"/>
      <c r="O293" s="2" t="s">
        <v>56</v>
      </c>
      <c r="P293" s="2" t="s">
        <v>1610</v>
      </c>
      <c r="Q293" s="2"/>
      <c r="R293" s="2" t="s">
        <v>643</v>
      </c>
      <c r="S293" s="2" t="s">
        <v>56</v>
      </c>
      <c r="T293" s="2"/>
      <c r="U293" s="9"/>
    </row>
    <row r="294" spans="1:21" ht="45" hidden="1" customHeight="1" x14ac:dyDescent="0.3">
      <c r="A294" s="2">
        <f t="shared" si="4"/>
        <v>293</v>
      </c>
      <c r="B294" s="2" t="s">
        <v>261</v>
      </c>
      <c r="C294" s="2" t="s">
        <v>2301</v>
      </c>
      <c r="D294" s="2" t="s">
        <v>2302</v>
      </c>
      <c r="E294" s="2" t="s">
        <v>2303</v>
      </c>
      <c r="F294" s="2" t="s">
        <v>2304</v>
      </c>
      <c r="G294" s="2" t="s">
        <v>2305</v>
      </c>
      <c r="H294" s="2" t="s">
        <v>53</v>
      </c>
      <c r="I294" s="4" t="s">
        <v>2306</v>
      </c>
      <c r="J294" s="2">
        <v>2016</v>
      </c>
      <c r="K294" s="2">
        <v>5</v>
      </c>
      <c r="L294" s="2" t="s">
        <v>2307</v>
      </c>
      <c r="M294" s="2" t="s">
        <v>2308</v>
      </c>
      <c r="N294" s="4" t="s">
        <v>2309</v>
      </c>
      <c r="O294" s="2" t="s">
        <v>2310</v>
      </c>
      <c r="P294" s="2" t="s">
        <v>2311</v>
      </c>
      <c r="Q294" s="2" t="s">
        <v>1445</v>
      </c>
      <c r="R294" s="2"/>
      <c r="S294" s="2" t="s">
        <v>1351</v>
      </c>
      <c r="T294" s="2" t="s">
        <v>2312</v>
      </c>
      <c r="U294" s="9"/>
    </row>
    <row r="295" spans="1:21" ht="45" customHeight="1" x14ac:dyDescent="0.3">
      <c r="A295" s="2">
        <f t="shared" si="4"/>
        <v>294</v>
      </c>
      <c r="B295" s="2" t="s">
        <v>188</v>
      </c>
      <c r="C295" s="2" t="s">
        <v>189</v>
      </c>
      <c r="D295" s="2" t="s">
        <v>190</v>
      </c>
      <c r="E295" s="2" t="s">
        <v>191</v>
      </c>
      <c r="F295" s="2"/>
      <c r="G295" s="2" t="s">
        <v>192</v>
      </c>
      <c r="H295" s="2" t="s">
        <v>92</v>
      </c>
      <c r="I295" s="2" t="s">
        <v>193</v>
      </c>
      <c r="J295" s="2">
        <v>1995</v>
      </c>
      <c r="K295" s="2">
        <v>1</v>
      </c>
      <c r="L295" s="2" t="s">
        <v>194</v>
      </c>
      <c r="M295" s="2" t="s">
        <v>56</v>
      </c>
      <c r="N295" s="2"/>
      <c r="O295" s="2" t="s">
        <v>56</v>
      </c>
      <c r="P295" s="2" t="s">
        <v>195</v>
      </c>
      <c r="Q295" s="2"/>
      <c r="R295" s="2" t="s">
        <v>178</v>
      </c>
      <c r="S295" s="2" t="s">
        <v>56</v>
      </c>
      <c r="T295" s="2"/>
      <c r="U295" s="9"/>
    </row>
    <row r="296" spans="1:21" ht="45" hidden="1" customHeight="1" x14ac:dyDescent="0.3">
      <c r="A296" s="2">
        <f t="shared" si="4"/>
        <v>295</v>
      </c>
      <c r="B296" s="2" t="s">
        <v>74</v>
      </c>
      <c r="C296" s="2" t="s">
        <v>189</v>
      </c>
      <c r="D296" s="2" t="s">
        <v>676</v>
      </c>
      <c r="E296" s="2" t="s">
        <v>677</v>
      </c>
      <c r="F296" s="2"/>
      <c r="G296" s="2" t="s">
        <v>678</v>
      </c>
      <c r="H296" s="2" t="s">
        <v>92</v>
      </c>
      <c r="I296" s="2" t="s">
        <v>679</v>
      </c>
      <c r="J296" s="2">
        <v>2007</v>
      </c>
      <c r="K296" s="2">
        <v>1</v>
      </c>
      <c r="L296" s="2" t="s">
        <v>680</v>
      </c>
      <c r="M296" s="2" t="s">
        <v>56</v>
      </c>
      <c r="N296" s="2"/>
      <c r="O296" s="2" t="s">
        <v>56</v>
      </c>
      <c r="P296" s="2" t="s">
        <v>681</v>
      </c>
      <c r="Q296" s="2"/>
      <c r="R296" s="2"/>
      <c r="S296" s="2" t="s">
        <v>56</v>
      </c>
      <c r="T296" s="2"/>
      <c r="U296" s="9"/>
    </row>
    <row r="297" spans="1:21" ht="45" hidden="1" customHeight="1" x14ac:dyDescent="0.3">
      <c r="A297" s="2">
        <f t="shared" si="4"/>
        <v>296</v>
      </c>
      <c r="B297" s="2" t="s">
        <v>74</v>
      </c>
      <c r="C297" s="2" t="s">
        <v>189</v>
      </c>
      <c r="D297" s="2" t="s">
        <v>676</v>
      </c>
      <c r="E297" s="2" t="s">
        <v>730</v>
      </c>
      <c r="F297" s="2"/>
      <c r="G297" s="2" t="s">
        <v>678</v>
      </c>
      <c r="H297" s="2" t="s">
        <v>92</v>
      </c>
      <c r="I297" s="2" t="s">
        <v>731</v>
      </c>
      <c r="J297" s="2">
        <v>2008</v>
      </c>
      <c r="K297" s="2">
        <v>1</v>
      </c>
      <c r="L297" s="2" t="s">
        <v>680</v>
      </c>
      <c r="M297" s="2" t="s">
        <v>56</v>
      </c>
      <c r="N297" s="2"/>
      <c r="O297" s="2" t="s">
        <v>56</v>
      </c>
      <c r="P297" s="2" t="s">
        <v>732</v>
      </c>
      <c r="Q297" s="2"/>
      <c r="R297" s="2"/>
      <c r="S297" s="2" t="s">
        <v>56</v>
      </c>
      <c r="T297" s="2"/>
      <c r="U297" s="9"/>
    </row>
    <row r="298" spans="1:21" ht="45" hidden="1" customHeight="1" x14ac:dyDescent="0.3">
      <c r="A298" s="2">
        <f t="shared" si="4"/>
        <v>297</v>
      </c>
      <c r="B298" s="2" t="s">
        <v>281</v>
      </c>
      <c r="C298" s="2" t="s">
        <v>4493</v>
      </c>
      <c r="D298" s="2" t="s">
        <v>4494</v>
      </c>
      <c r="E298" s="2" t="s">
        <v>4495</v>
      </c>
      <c r="F298" s="2"/>
      <c r="G298" s="2"/>
      <c r="H298" s="2" t="s">
        <v>92</v>
      </c>
      <c r="I298" s="2" t="s">
        <v>4496</v>
      </c>
      <c r="J298" s="2">
        <v>2020</v>
      </c>
      <c r="K298" s="2">
        <v>1</v>
      </c>
      <c r="L298" s="2" t="s">
        <v>4497</v>
      </c>
      <c r="M298" s="2" t="s">
        <v>56</v>
      </c>
      <c r="N298" s="2"/>
      <c r="O298" s="2" t="s">
        <v>56</v>
      </c>
      <c r="P298" s="2" t="s">
        <v>4498</v>
      </c>
      <c r="Q298" s="2"/>
      <c r="R298" s="2"/>
      <c r="S298" s="2" t="s">
        <v>56</v>
      </c>
      <c r="T298" s="2" t="s">
        <v>4499</v>
      </c>
      <c r="U298" s="9"/>
    </row>
    <row r="299" spans="1:21" ht="45" hidden="1" customHeight="1" x14ac:dyDescent="0.3">
      <c r="A299" s="2">
        <f t="shared" si="4"/>
        <v>298</v>
      </c>
      <c r="B299" s="2" t="s">
        <v>229</v>
      </c>
      <c r="C299" s="2" t="s">
        <v>965</v>
      </c>
      <c r="D299" s="2" t="s">
        <v>966</v>
      </c>
      <c r="E299" s="2" t="s">
        <v>967</v>
      </c>
      <c r="F299" s="2"/>
      <c r="G299" s="2" t="s">
        <v>968</v>
      </c>
      <c r="H299" s="2" t="s">
        <v>349</v>
      </c>
      <c r="I299" s="2" t="s">
        <v>969</v>
      </c>
      <c r="J299" s="2">
        <v>2011</v>
      </c>
      <c r="K299" s="2">
        <v>1</v>
      </c>
      <c r="L299" s="2" t="s">
        <v>827</v>
      </c>
      <c r="M299" s="2" t="s">
        <v>56</v>
      </c>
      <c r="N299" s="2" t="s">
        <v>828</v>
      </c>
      <c r="O299" s="2" t="s">
        <v>56</v>
      </c>
      <c r="P299" s="2" t="s">
        <v>34</v>
      </c>
      <c r="Q299" s="2"/>
      <c r="R299" s="2"/>
      <c r="S299" s="2" t="s">
        <v>56</v>
      </c>
      <c r="T299" s="2"/>
      <c r="U299" s="9"/>
    </row>
    <row r="300" spans="1:21" ht="45" hidden="1" customHeight="1" x14ac:dyDescent="0.3">
      <c r="A300" s="2">
        <f t="shared" si="4"/>
        <v>299</v>
      </c>
      <c r="B300" s="2" t="s">
        <v>60</v>
      </c>
      <c r="C300" s="2" t="s">
        <v>24</v>
      </c>
      <c r="D300" s="2" t="s">
        <v>480</v>
      </c>
      <c r="E300" s="2" t="s">
        <v>556</v>
      </c>
      <c r="F300" s="2"/>
      <c r="G300" s="2"/>
      <c r="H300" s="2" t="s">
        <v>349</v>
      </c>
      <c r="I300" s="2" t="s">
        <v>557</v>
      </c>
      <c r="J300" s="2">
        <v>2006</v>
      </c>
      <c r="K300" s="2">
        <v>1</v>
      </c>
      <c r="L300" s="2" t="s">
        <v>132</v>
      </c>
      <c r="M300" s="2" t="s">
        <v>56</v>
      </c>
      <c r="N300" s="2" t="s">
        <v>177</v>
      </c>
      <c r="O300" s="2" t="s">
        <v>56</v>
      </c>
      <c r="P300" s="2" t="s">
        <v>558</v>
      </c>
      <c r="Q300" s="2"/>
      <c r="R300" s="2" t="s">
        <v>203</v>
      </c>
      <c r="S300" s="2" t="s">
        <v>56</v>
      </c>
      <c r="T300" s="2"/>
      <c r="U300" s="9"/>
    </row>
    <row r="301" spans="1:21" ht="45" hidden="1" customHeight="1" x14ac:dyDescent="0.3">
      <c r="A301" s="2">
        <f t="shared" si="4"/>
        <v>300</v>
      </c>
      <c r="B301" s="2" t="s">
        <v>229</v>
      </c>
      <c r="C301" s="2" t="s">
        <v>24</v>
      </c>
      <c r="D301" s="2" t="s">
        <v>987</v>
      </c>
      <c r="E301" s="2" t="s">
        <v>988</v>
      </c>
      <c r="F301" s="2"/>
      <c r="G301" s="2"/>
      <c r="H301" s="2" t="s">
        <v>92</v>
      </c>
      <c r="I301" s="2" t="s">
        <v>989</v>
      </c>
      <c r="J301" s="2">
        <v>2011</v>
      </c>
      <c r="K301" s="2">
        <v>1</v>
      </c>
      <c r="L301" s="2" t="s">
        <v>640</v>
      </c>
      <c r="M301" s="2" t="s">
        <v>56</v>
      </c>
      <c r="N301" s="2" t="s">
        <v>641</v>
      </c>
      <c r="O301" s="2" t="s">
        <v>56</v>
      </c>
      <c r="P301" s="2" t="s">
        <v>990</v>
      </c>
      <c r="Q301" s="2"/>
      <c r="R301" s="2" t="s">
        <v>643</v>
      </c>
      <c r="S301" s="2" t="s">
        <v>56</v>
      </c>
      <c r="T301" s="2"/>
      <c r="U301" s="9"/>
    </row>
    <row r="302" spans="1:21" ht="45" hidden="1" customHeight="1" x14ac:dyDescent="0.3">
      <c r="A302" s="2">
        <f t="shared" si="4"/>
        <v>301</v>
      </c>
      <c r="B302" s="2" t="s">
        <v>229</v>
      </c>
      <c r="C302" s="2" t="s">
        <v>24</v>
      </c>
      <c r="D302" s="2" t="s">
        <v>1054</v>
      </c>
      <c r="E302" s="2" t="s">
        <v>1055</v>
      </c>
      <c r="F302" s="2"/>
      <c r="G302" s="2"/>
      <c r="H302" s="2" t="s">
        <v>1056</v>
      </c>
      <c r="I302" s="2" t="s">
        <v>1057</v>
      </c>
      <c r="J302" s="2">
        <v>2012</v>
      </c>
      <c r="K302" s="2">
        <v>1</v>
      </c>
      <c r="L302" s="2" t="s">
        <v>640</v>
      </c>
      <c r="M302" s="2" t="s">
        <v>56</v>
      </c>
      <c r="N302" s="2" t="s">
        <v>641</v>
      </c>
      <c r="O302" s="2" t="s">
        <v>1058</v>
      </c>
      <c r="P302" s="2" t="s">
        <v>34</v>
      </c>
      <c r="Q302" s="2"/>
      <c r="R302" s="2" t="s">
        <v>643</v>
      </c>
      <c r="S302" s="2" t="s">
        <v>56</v>
      </c>
      <c r="T302" s="2"/>
      <c r="U302" s="9"/>
    </row>
    <row r="303" spans="1:21" ht="45" hidden="1" customHeight="1" x14ac:dyDescent="0.3">
      <c r="A303" s="2">
        <f t="shared" si="4"/>
        <v>302</v>
      </c>
      <c r="B303" s="2" t="s">
        <v>196</v>
      </c>
      <c r="C303" s="2" t="s">
        <v>24</v>
      </c>
      <c r="D303" s="2" t="s">
        <v>1096</v>
      </c>
      <c r="E303" s="2" t="s">
        <v>1097</v>
      </c>
      <c r="F303" s="2"/>
      <c r="G303" s="2" t="s">
        <v>1098</v>
      </c>
      <c r="H303" s="2" t="s">
        <v>92</v>
      </c>
      <c r="I303" s="2" t="s">
        <v>1099</v>
      </c>
      <c r="J303" s="2">
        <v>2012</v>
      </c>
      <c r="K303" s="2">
        <v>1</v>
      </c>
      <c r="L303" s="2" t="s">
        <v>512</v>
      </c>
      <c r="M303" s="2" t="s">
        <v>56</v>
      </c>
      <c r="N303" s="2" t="s">
        <v>513</v>
      </c>
      <c r="O303" s="2" t="s">
        <v>56</v>
      </c>
      <c r="P303" s="2" t="s">
        <v>1100</v>
      </c>
      <c r="Q303" s="2"/>
      <c r="R303" s="2" t="s">
        <v>203</v>
      </c>
      <c r="S303" s="2" t="s">
        <v>56</v>
      </c>
      <c r="T303" s="2"/>
      <c r="U303" s="9"/>
    </row>
    <row r="304" spans="1:21" ht="45" hidden="1" customHeight="1" x14ac:dyDescent="0.3">
      <c r="A304" s="2">
        <f t="shared" si="4"/>
        <v>303</v>
      </c>
      <c r="B304" s="2" t="s">
        <v>97</v>
      </c>
      <c r="C304" s="2" t="s">
        <v>2393</v>
      </c>
      <c r="D304" s="2" t="s">
        <v>733</v>
      </c>
      <c r="E304" s="2" t="s">
        <v>2394</v>
      </c>
      <c r="F304" s="2" t="s">
        <v>2395</v>
      </c>
      <c r="G304" s="2" t="s">
        <v>2396</v>
      </c>
      <c r="H304" s="2" t="s">
        <v>53</v>
      </c>
      <c r="I304" s="2" t="s">
        <v>2397</v>
      </c>
      <c r="J304" s="2">
        <v>2016</v>
      </c>
      <c r="K304" s="2"/>
      <c r="L304" s="2" t="s">
        <v>980</v>
      </c>
      <c r="M304" s="2" t="s">
        <v>727</v>
      </c>
      <c r="N304" s="2" t="s">
        <v>981</v>
      </c>
      <c r="O304" s="2" t="s">
        <v>2398</v>
      </c>
      <c r="P304" s="2" t="s">
        <v>34</v>
      </c>
      <c r="Q304" s="2"/>
      <c r="R304" s="2" t="s">
        <v>455</v>
      </c>
      <c r="S304" s="2" t="s">
        <v>2389</v>
      </c>
      <c r="T304" s="2"/>
      <c r="U304" s="9"/>
    </row>
    <row r="305" spans="1:21" ht="45" hidden="1" customHeight="1" x14ac:dyDescent="0.3">
      <c r="A305" s="2">
        <f t="shared" si="4"/>
        <v>304</v>
      </c>
      <c r="B305" s="2" t="s">
        <v>229</v>
      </c>
      <c r="C305" s="2" t="s">
        <v>24</v>
      </c>
      <c r="D305" s="2" t="s">
        <v>1164</v>
      </c>
      <c r="E305" s="2" t="s">
        <v>1165</v>
      </c>
      <c r="F305" s="2"/>
      <c r="G305" s="2" t="s">
        <v>1166</v>
      </c>
      <c r="H305" s="2" t="s">
        <v>349</v>
      </c>
      <c r="I305" s="2" t="s">
        <v>1167</v>
      </c>
      <c r="J305" s="2">
        <v>2013</v>
      </c>
      <c r="K305" s="2">
        <v>1</v>
      </c>
      <c r="L305" s="2" t="s">
        <v>846</v>
      </c>
      <c r="M305" s="2" t="s">
        <v>56</v>
      </c>
      <c r="N305" s="2"/>
      <c r="O305" s="2" t="s">
        <v>56</v>
      </c>
      <c r="P305" s="2" t="s">
        <v>1168</v>
      </c>
      <c r="Q305" s="2"/>
      <c r="R305" s="2" t="s">
        <v>1169</v>
      </c>
      <c r="S305" s="2" t="s">
        <v>56</v>
      </c>
      <c r="T305" s="2"/>
      <c r="U305" s="9"/>
    </row>
    <row r="306" spans="1:21" ht="45" hidden="1" customHeight="1" x14ac:dyDescent="0.3">
      <c r="A306" s="2">
        <f t="shared" si="4"/>
        <v>305</v>
      </c>
      <c r="B306" s="2" t="s">
        <v>23</v>
      </c>
      <c r="C306" s="2" t="s">
        <v>24</v>
      </c>
      <c r="D306" s="2" t="s">
        <v>1228</v>
      </c>
      <c r="E306" s="2" t="s">
        <v>1229</v>
      </c>
      <c r="F306" s="2"/>
      <c r="G306" s="2" t="s">
        <v>1230</v>
      </c>
      <c r="H306" s="2" t="s">
        <v>510</v>
      </c>
      <c r="I306" s="2" t="s">
        <v>1231</v>
      </c>
      <c r="J306" s="2">
        <v>2013</v>
      </c>
      <c r="K306" s="2">
        <v>3</v>
      </c>
      <c r="L306" s="2" t="s">
        <v>1232</v>
      </c>
      <c r="M306" s="2" t="s">
        <v>1233</v>
      </c>
      <c r="N306" s="2" t="s">
        <v>1234</v>
      </c>
      <c r="O306" s="2" t="s">
        <v>1235</v>
      </c>
      <c r="P306" s="2" t="s">
        <v>1236</v>
      </c>
      <c r="Q306" s="2"/>
      <c r="R306" s="2"/>
      <c r="S306" s="2" t="s">
        <v>1237</v>
      </c>
      <c r="T306" s="2"/>
      <c r="U306" s="9"/>
    </row>
    <row r="307" spans="1:21" ht="45" hidden="1" customHeight="1" x14ac:dyDescent="0.3">
      <c r="A307" s="2">
        <f t="shared" si="4"/>
        <v>306</v>
      </c>
      <c r="B307" s="2" t="s">
        <v>196</v>
      </c>
      <c r="C307" s="2" t="s">
        <v>24</v>
      </c>
      <c r="D307" s="2" t="s">
        <v>1238</v>
      </c>
      <c r="E307" s="2" t="s">
        <v>1239</v>
      </c>
      <c r="F307" s="2"/>
      <c r="G307" s="2" t="s">
        <v>1240</v>
      </c>
      <c r="H307" s="2" t="s">
        <v>92</v>
      </c>
      <c r="I307" s="2" t="s">
        <v>1241</v>
      </c>
      <c r="J307" s="2">
        <v>2013</v>
      </c>
      <c r="K307" s="2">
        <v>1</v>
      </c>
      <c r="L307" s="2" t="s">
        <v>512</v>
      </c>
      <c r="M307" s="2" t="s">
        <v>56</v>
      </c>
      <c r="N307" s="2" t="s">
        <v>513</v>
      </c>
      <c r="O307" s="2" t="s">
        <v>56</v>
      </c>
      <c r="P307" s="2" t="s">
        <v>1242</v>
      </c>
      <c r="Q307" s="2"/>
      <c r="R307" s="2" t="s">
        <v>203</v>
      </c>
      <c r="S307" s="2" t="s">
        <v>56</v>
      </c>
      <c r="T307" s="2"/>
      <c r="U307" s="9"/>
    </row>
    <row r="308" spans="1:21" ht="45" hidden="1" customHeight="1" x14ac:dyDescent="0.3">
      <c r="A308" s="2">
        <f t="shared" si="4"/>
        <v>307</v>
      </c>
      <c r="B308" s="2" t="s">
        <v>196</v>
      </c>
      <c r="C308" s="2" t="s">
        <v>24</v>
      </c>
      <c r="D308" s="2" t="s">
        <v>1243</v>
      </c>
      <c r="E308" s="2" t="s">
        <v>1248</v>
      </c>
      <c r="F308" s="2"/>
      <c r="G308" s="2"/>
      <c r="H308" s="2" t="s">
        <v>349</v>
      </c>
      <c r="I308" s="2" t="s">
        <v>1249</v>
      </c>
      <c r="J308" s="2">
        <v>2013</v>
      </c>
      <c r="K308" s="2">
        <v>1</v>
      </c>
      <c r="L308" s="2" t="s">
        <v>512</v>
      </c>
      <c r="M308" s="2" t="s">
        <v>56</v>
      </c>
      <c r="N308" s="2" t="s">
        <v>513</v>
      </c>
      <c r="O308" s="2" t="s">
        <v>56</v>
      </c>
      <c r="P308" s="2" t="s">
        <v>1250</v>
      </c>
      <c r="Q308" s="2"/>
      <c r="R308" s="2" t="s">
        <v>203</v>
      </c>
      <c r="S308" s="2" t="s">
        <v>56</v>
      </c>
      <c r="T308" s="2"/>
      <c r="U308" s="9"/>
    </row>
    <row r="309" spans="1:21" ht="45" hidden="1" customHeight="1" x14ac:dyDescent="0.3">
      <c r="A309" s="2">
        <f t="shared" si="4"/>
        <v>308</v>
      </c>
      <c r="B309" s="2" t="s">
        <v>71</v>
      </c>
      <c r="C309" s="2" t="s">
        <v>2408</v>
      </c>
      <c r="D309" s="2" t="s">
        <v>2409</v>
      </c>
      <c r="E309" s="2" t="s">
        <v>2410</v>
      </c>
      <c r="F309" s="2" t="s">
        <v>2411</v>
      </c>
      <c r="G309" s="2" t="s">
        <v>2412</v>
      </c>
      <c r="H309" s="2" t="s">
        <v>53</v>
      </c>
      <c r="I309" s="2" t="s">
        <v>2413</v>
      </c>
      <c r="J309" s="2">
        <v>2016</v>
      </c>
      <c r="K309" s="2">
        <v>4</v>
      </c>
      <c r="L309" s="2" t="s">
        <v>2414</v>
      </c>
      <c r="M309" s="2" t="s">
        <v>2415</v>
      </c>
      <c r="N309" s="2" t="s">
        <v>2416</v>
      </c>
      <c r="O309" s="2" t="s">
        <v>2417</v>
      </c>
      <c r="P309" s="2" t="s">
        <v>2418</v>
      </c>
      <c r="Q309" s="2" t="s">
        <v>2322</v>
      </c>
      <c r="R309" s="2"/>
      <c r="S309" s="2" t="s">
        <v>1351</v>
      </c>
      <c r="T309" s="2"/>
      <c r="U309" s="9"/>
    </row>
    <row r="310" spans="1:21" ht="45" customHeight="1" x14ac:dyDescent="0.3">
      <c r="A310" s="2">
        <f t="shared" si="4"/>
        <v>309</v>
      </c>
      <c r="B310" s="2" t="s">
        <v>229</v>
      </c>
      <c r="C310" s="2" t="s">
        <v>24</v>
      </c>
      <c r="D310" s="2" t="s">
        <v>1305</v>
      </c>
      <c r="E310" s="2" t="s">
        <v>1306</v>
      </c>
      <c r="F310" s="2"/>
      <c r="G310" s="2" t="s">
        <v>1307</v>
      </c>
      <c r="H310" s="2" t="s">
        <v>349</v>
      </c>
      <c r="I310" s="2" t="s">
        <v>1308</v>
      </c>
      <c r="J310" s="2">
        <v>2014</v>
      </c>
      <c r="K310" s="2">
        <v>1</v>
      </c>
      <c r="L310" s="2" t="s">
        <v>827</v>
      </c>
      <c r="M310" s="2" t="s">
        <v>56</v>
      </c>
      <c r="N310" s="2" t="s">
        <v>828</v>
      </c>
      <c r="O310" s="2" t="s">
        <v>56</v>
      </c>
      <c r="P310" s="2" t="s">
        <v>34</v>
      </c>
      <c r="Q310" s="2"/>
      <c r="R310" s="2" t="s">
        <v>455</v>
      </c>
      <c r="S310" s="2" t="s">
        <v>56</v>
      </c>
      <c r="T310" s="2"/>
      <c r="U310" s="9"/>
    </row>
    <row r="311" spans="1:21" ht="45" hidden="1" customHeight="1" x14ac:dyDescent="0.3">
      <c r="A311" s="2">
        <f t="shared" si="4"/>
        <v>310</v>
      </c>
      <c r="B311" s="2" t="s">
        <v>23</v>
      </c>
      <c r="C311" s="2" t="s">
        <v>24</v>
      </c>
      <c r="D311" s="2" t="s">
        <v>1360</v>
      </c>
      <c r="E311" s="2" t="s">
        <v>1361</v>
      </c>
      <c r="F311" s="2" t="s">
        <v>1362</v>
      </c>
      <c r="G311" s="2" t="s">
        <v>1363</v>
      </c>
      <c r="H311" s="2" t="s">
        <v>29</v>
      </c>
      <c r="I311" s="2" t="s">
        <v>1364</v>
      </c>
      <c r="J311" s="2">
        <v>2014</v>
      </c>
      <c r="K311" s="2"/>
      <c r="L311" s="2" t="s">
        <v>1365</v>
      </c>
      <c r="M311" s="2" t="s">
        <v>1366</v>
      </c>
      <c r="N311" s="2" t="s">
        <v>1367</v>
      </c>
      <c r="O311" s="2" t="s">
        <v>1368</v>
      </c>
      <c r="P311" s="2"/>
      <c r="Q311" s="2"/>
      <c r="R311" s="2"/>
      <c r="S311" s="2" t="s">
        <v>1362</v>
      </c>
      <c r="T311" s="2"/>
      <c r="U311" s="9"/>
    </row>
    <row r="312" spans="1:21" ht="45" hidden="1" customHeight="1" x14ac:dyDescent="0.3">
      <c r="A312" s="2">
        <f t="shared" si="4"/>
        <v>311</v>
      </c>
      <c r="B312" s="2" t="s">
        <v>229</v>
      </c>
      <c r="C312" s="2" t="s">
        <v>24</v>
      </c>
      <c r="D312" s="2" t="s">
        <v>480</v>
      </c>
      <c r="E312" s="2" t="s">
        <v>1401</v>
      </c>
      <c r="F312" s="2"/>
      <c r="G312" s="2"/>
      <c r="H312" s="2" t="s">
        <v>349</v>
      </c>
      <c r="I312" s="2" t="s">
        <v>1402</v>
      </c>
      <c r="J312" s="2">
        <v>2014</v>
      </c>
      <c r="K312" s="2">
        <v>1</v>
      </c>
      <c r="L312" s="2" t="s">
        <v>1403</v>
      </c>
      <c r="M312" s="2" t="s">
        <v>56</v>
      </c>
      <c r="N312" s="2" t="s">
        <v>1404</v>
      </c>
      <c r="O312" s="2" t="s">
        <v>56</v>
      </c>
      <c r="P312" s="2" t="s">
        <v>1405</v>
      </c>
      <c r="Q312" s="2"/>
      <c r="R312" s="2" t="s">
        <v>178</v>
      </c>
      <c r="S312" s="2" t="s">
        <v>56</v>
      </c>
      <c r="T312" s="2"/>
      <c r="U312" s="9"/>
    </row>
    <row r="313" spans="1:21" ht="45" hidden="1" customHeight="1" x14ac:dyDescent="0.3">
      <c r="A313" s="2">
        <f t="shared" si="4"/>
        <v>312</v>
      </c>
      <c r="B313" s="2" t="s">
        <v>71</v>
      </c>
      <c r="C313" s="2" t="s">
        <v>2399</v>
      </c>
      <c r="D313" s="2" t="s">
        <v>2400</v>
      </c>
      <c r="E313" s="2" t="s">
        <v>2401</v>
      </c>
      <c r="F313" s="2" t="s">
        <v>2401</v>
      </c>
      <c r="G313" s="2" t="s">
        <v>2402</v>
      </c>
      <c r="H313" s="2" t="s">
        <v>257</v>
      </c>
      <c r="I313" s="26" t="s">
        <v>2403</v>
      </c>
      <c r="J313" s="2">
        <v>2016</v>
      </c>
      <c r="K313" s="2">
        <v>6</v>
      </c>
      <c r="L313" s="2" t="s">
        <v>980</v>
      </c>
      <c r="M313" s="2" t="s">
        <v>727</v>
      </c>
      <c r="N313" s="2" t="s">
        <v>981</v>
      </c>
      <c r="O313" s="2" t="s">
        <v>727</v>
      </c>
      <c r="P313" s="2" t="s">
        <v>155</v>
      </c>
      <c r="Q313" s="2" t="s">
        <v>1042</v>
      </c>
      <c r="R313" s="2" t="s">
        <v>455</v>
      </c>
      <c r="S313" s="2" t="s">
        <v>2404</v>
      </c>
      <c r="T313" s="2"/>
      <c r="U313" s="9"/>
    </row>
    <row r="314" spans="1:21" ht="45" hidden="1" customHeight="1" x14ac:dyDescent="0.3">
      <c r="A314" s="2">
        <f t="shared" si="4"/>
        <v>313</v>
      </c>
      <c r="B314" s="2" t="s">
        <v>71</v>
      </c>
      <c r="C314" s="2" t="s">
        <v>2374</v>
      </c>
      <c r="D314" s="2" t="s">
        <v>2375</v>
      </c>
      <c r="E314" s="2" t="s">
        <v>2376</v>
      </c>
      <c r="F314" s="2" t="s">
        <v>2377</v>
      </c>
      <c r="G314" s="2" t="s">
        <v>2378</v>
      </c>
      <c r="H314" s="2" t="s">
        <v>53</v>
      </c>
      <c r="I314" s="2" t="s">
        <v>2379</v>
      </c>
      <c r="J314" s="2">
        <v>2016</v>
      </c>
      <c r="K314" s="2">
        <v>4</v>
      </c>
      <c r="L314" s="2" t="s">
        <v>2380</v>
      </c>
      <c r="M314" s="2" t="s">
        <v>2381</v>
      </c>
      <c r="N314" s="2" t="s">
        <v>2382</v>
      </c>
      <c r="O314" s="2" t="s">
        <v>2383</v>
      </c>
      <c r="P314" s="2" t="s">
        <v>2384</v>
      </c>
      <c r="Q314" s="2" t="s">
        <v>2322</v>
      </c>
      <c r="R314" s="2"/>
      <c r="S314" s="2" t="s">
        <v>1351</v>
      </c>
      <c r="T314" s="2"/>
      <c r="U314" s="9"/>
    </row>
    <row r="315" spans="1:21" ht="45" hidden="1" customHeight="1" x14ac:dyDescent="0.3">
      <c r="A315" s="2">
        <f t="shared" si="4"/>
        <v>314</v>
      </c>
      <c r="B315" s="2" t="s">
        <v>111</v>
      </c>
      <c r="C315" s="2" t="s">
        <v>2161</v>
      </c>
      <c r="D315" s="2" t="s">
        <v>2162</v>
      </c>
      <c r="E315" s="2" t="s">
        <v>2163</v>
      </c>
      <c r="F315" s="2" t="s">
        <v>2164</v>
      </c>
      <c r="G315" s="2" t="s">
        <v>2165</v>
      </c>
      <c r="H315" s="2" t="s">
        <v>53</v>
      </c>
      <c r="I315" s="4" t="s">
        <v>2166</v>
      </c>
      <c r="J315" s="2">
        <v>2016</v>
      </c>
      <c r="K315" s="2">
        <v>6</v>
      </c>
      <c r="L315" s="2" t="s">
        <v>2167</v>
      </c>
      <c r="M315" s="2" t="s">
        <v>1201</v>
      </c>
      <c r="N315" s="2"/>
      <c r="O315" s="2" t="s">
        <v>2168</v>
      </c>
      <c r="P315" s="2"/>
      <c r="Q315" s="2"/>
      <c r="R315" s="2"/>
      <c r="S315" s="2" t="s">
        <v>59</v>
      </c>
      <c r="T315" s="2"/>
      <c r="U315" s="9"/>
    </row>
    <row r="316" spans="1:21" ht="45" hidden="1" customHeight="1" x14ac:dyDescent="0.3">
      <c r="A316" s="2">
        <f t="shared" si="4"/>
        <v>315</v>
      </c>
      <c r="B316" s="2" t="s">
        <v>160</v>
      </c>
      <c r="C316" s="2" t="s">
        <v>134</v>
      </c>
      <c r="D316" s="2" t="s">
        <v>2060</v>
      </c>
      <c r="E316" s="2" t="s">
        <v>2069</v>
      </c>
      <c r="F316" s="2" t="s">
        <v>2070</v>
      </c>
      <c r="G316" s="2" t="s">
        <v>2071</v>
      </c>
      <c r="H316" s="2" t="s">
        <v>53</v>
      </c>
      <c r="I316" s="2" t="s">
        <v>2072</v>
      </c>
      <c r="J316" s="2">
        <v>2016</v>
      </c>
      <c r="K316" s="2">
        <v>5</v>
      </c>
      <c r="L316" s="2" t="s">
        <v>2073</v>
      </c>
      <c r="M316" s="2" t="s">
        <v>2074</v>
      </c>
      <c r="N316" s="26" t="s">
        <v>2075</v>
      </c>
      <c r="O316" s="2" t="s">
        <v>2076</v>
      </c>
      <c r="P316" s="2"/>
      <c r="Q316" s="2" t="s">
        <v>958</v>
      </c>
      <c r="R316" s="2"/>
      <c r="S316" s="2" t="s">
        <v>1351</v>
      </c>
      <c r="T316" s="2"/>
      <c r="U316" s="9"/>
    </row>
    <row r="317" spans="1:21" ht="45" hidden="1" customHeight="1" x14ac:dyDescent="0.3">
      <c r="A317" s="2">
        <f t="shared" si="4"/>
        <v>316</v>
      </c>
      <c r="B317" s="2" t="s">
        <v>97</v>
      </c>
      <c r="C317" s="2" t="s">
        <v>24</v>
      </c>
      <c r="D317" s="2" t="s">
        <v>1224</v>
      </c>
      <c r="E317" s="2" t="s">
        <v>1622</v>
      </c>
      <c r="F317" s="2"/>
      <c r="G317" s="2"/>
      <c r="H317" s="2" t="s">
        <v>92</v>
      </c>
      <c r="I317" s="26" t="s">
        <v>1623</v>
      </c>
      <c r="J317" s="2">
        <v>2015</v>
      </c>
      <c r="K317" s="2">
        <v>1</v>
      </c>
      <c r="L317" s="2" t="s">
        <v>1624</v>
      </c>
      <c r="M317" s="2" t="e">
        <v>#N/A</v>
      </c>
      <c r="N317" s="26" t="s">
        <v>1625</v>
      </c>
      <c r="O317" s="2" t="s">
        <v>1626</v>
      </c>
      <c r="P317" s="2" t="s">
        <v>1627</v>
      </c>
      <c r="Q317" s="2" t="s">
        <v>337</v>
      </c>
      <c r="R317" s="2"/>
      <c r="S317" s="2" t="s">
        <v>56</v>
      </c>
      <c r="T317" s="2"/>
      <c r="U317" s="9"/>
    </row>
    <row r="318" spans="1:21" ht="45" hidden="1" customHeight="1" x14ac:dyDescent="0.3">
      <c r="A318" s="2">
        <f t="shared" si="4"/>
        <v>317</v>
      </c>
      <c r="B318" s="2" t="s">
        <v>74</v>
      </c>
      <c r="C318" s="2" t="s">
        <v>24</v>
      </c>
      <c r="D318" s="2" t="s">
        <v>1696</v>
      </c>
      <c r="E318" s="2" t="s">
        <v>1697</v>
      </c>
      <c r="F318" s="2"/>
      <c r="G318" s="2"/>
      <c r="H318" s="2" t="s">
        <v>92</v>
      </c>
      <c r="I318" s="2" t="s">
        <v>1698</v>
      </c>
      <c r="J318" s="2">
        <v>2015</v>
      </c>
      <c r="K318" s="2">
        <v>1</v>
      </c>
      <c r="L318" s="2" t="s">
        <v>1699</v>
      </c>
      <c r="M318" s="2" t="s">
        <v>56</v>
      </c>
      <c r="N318" s="2" t="s">
        <v>1700</v>
      </c>
      <c r="O318" s="2" t="s">
        <v>56</v>
      </c>
      <c r="P318" s="2" t="s">
        <v>1701</v>
      </c>
      <c r="Q318" s="2"/>
      <c r="R318" s="2"/>
      <c r="S318" s="2" t="s">
        <v>56</v>
      </c>
      <c r="T318" s="2" t="s">
        <v>1702</v>
      </c>
      <c r="U318" s="9"/>
    </row>
    <row r="319" spans="1:21" ht="45" hidden="1" customHeight="1" x14ac:dyDescent="0.3">
      <c r="A319" s="2">
        <f t="shared" si="4"/>
        <v>318</v>
      </c>
      <c r="B319" s="2" t="s">
        <v>188</v>
      </c>
      <c r="C319" s="2" t="s">
        <v>24</v>
      </c>
      <c r="D319" s="2" t="s">
        <v>1703</v>
      </c>
      <c r="E319" s="2" t="s">
        <v>1704</v>
      </c>
      <c r="F319" s="2"/>
      <c r="G319" s="2"/>
      <c r="H319" s="2" t="s">
        <v>349</v>
      </c>
      <c r="I319" s="2" t="s">
        <v>1705</v>
      </c>
      <c r="J319" s="2">
        <v>2015</v>
      </c>
      <c r="K319" s="2">
        <v>1</v>
      </c>
      <c r="L319" s="2" t="s">
        <v>1699</v>
      </c>
      <c r="M319" s="2" t="s">
        <v>56</v>
      </c>
      <c r="N319" s="2" t="s">
        <v>1700</v>
      </c>
      <c r="O319" s="2" t="s">
        <v>56</v>
      </c>
      <c r="P319" s="2" t="s">
        <v>1706</v>
      </c>
      <c r="Q319" s="2"/>
      <c r="R319" s="2"/>
      <c r="S319" s="2" t="s">
        <v>56</v>
      </c>
      <c r="T319" s="2"/>
      <c r="U319" s="9"/>
    </row>
    <row r="320" spans="1:21" ht="45" hidden="1" customHeight="1" x14ac:dyDescent="0.3">
      <c r="A320" s="2">
        <f t="shared" si="4"/>
        <v>319</v>
      </c>
      <c r="B320" s="2" t="s">
        <v>188</v>
      </c>
      <c r="C320" s="2" t="s">
        <v>24</v>
      </c>
      <c r="D320" s="2" t="s">
        <v>1703</v>
      </c>
      <c r="E320" s="2" t="s">
        <v>1707</v>
      </c>
      <c r="F320" s="2"/>
      <c r="G320" s="2"/>
      <c r="H320" s="2" t="s">
        <v>92</v>
      </c>
      <c r="I320" s="2" t="s">
        <v>1708</v>
      </c>
      <c r="J320" s="2">
        <v>2015</v>
      </c>
      <c r="K320" s="2">
        <v>1</v>
      </c>
      <c r="L320" s="2" t="s">
        <v>1699</v>
      </c>
      <c r="M320" s="2" t="s">
        <v>56</v>
      </c>
      <c r="N320" s="2" t="s">
        <v>1700</v>
      </c>
      <c r="O320" s="2" t="s">
        <v>56</v>
      </c>
      <c r="P320" s="2" t="s">
        <v>1709</v>
      </c>
      <c r="Q320" s="2"/>
      <c r="R320" s="2"/>
      <c r="S320" s="2" t="s">
        <v>56</v>
      </c>
      <c r="T320" s="2" t="s">
        <v>1710</v>
      </c>
      <c r="U320" s="9"/>
    </row>
    <row r="321" spans="1:21" ht="45" hidden="1" customHeight="1" x14ac:dyDescent="0.3">
      <c r="A321" s="2">
        <f t="shared" si="4"/>
        <v>320</v>
      </c>
      <c r="B321" s="2" t="s">
        <v>222</v>
      </c>
      <c r="C321" s="2" t="s">
        <v>24</v>
      </c>
      <c r="D321" s="2" t="s">
        <v>1846</v>
      </c>
      <c r="E321" s="2" t="s">
        <v>1847</v>
      </c>
      <c r="F321" s="2"/>
      <c r="G321" s="2"/>
      <c r="H321" s="2" t="s">
        <v>1056</v>
      </c>
      <c r="I321" s="2" t="s">
        <v>1848</v>
      </c>
      <c r="J321" s="2">
        <v>2015</v>
      </c>
      <c r="K321" s="2">
        <v>1</v>
      </c>
      <c r="L321" s="2" t="s">
        <v>1849</v>
      </c>
      <c r="M321" s="2" t="s">
        <v>56</v>
      </c>
      <c r="N321" s="2"/>
      <c r="O321" s="2" t="s">
        <v>56</v>
      </c>
      <c r="P321" s="2" t="s">
        <v>1850</v>
      </c>
      <c r="Q321" s="2"/>
      <c r="R321" s="2"/>
      <c r="S321" s="2" t="s">
        <v>56</v>
      </c>
      <c r="T321" s="2"/>
      <c r="U321" s="9"/>
    </row>
    <row r="322" spans="1:21" ht="45" hidden="1" customHeight="1" x14ac:dyDescent="0.3">
      <c r="A322" s="2">
        <f t="shared" ref="A322:A385" si="5">ROW(A321)</f>
        <v>321</v>
      </c>
      <c r="B322" s="2" t="s">
        <v>74</v>
      </c>
      <c r="C322" s="2" t="s">
        <v>951</v>
      </c>
      <c r="D322" s="2" t="s">
        <v>2105</v>
      </c>
      <c r="E322" s="2" t="s">
        <v>2106</v>
      </c>
      <c r="F322" s="2" t="s">
        <v>2106</v>
      </c>
      <c r="G322" s="2" t="s">
        <v>2107</v>
      </c>
      <c r="H322" s="2" t="s">
        <v>53</v>
      </c>
      <c r="I322" s="4" t="s">
        <v>2108</v>
      </c>
      <c r="J322" s="2">
        <v>2016</v>
      </c>
      <c r="K322" s="2">
        <v>3</v>
      </c>
      <c r="L322" s="2" t="s">
        <v>2109</v>
      </c>
      <c r="M322" s="2" t="s">
        <v>56</v>
      </c>
      <c r="N322" s="2" t="s">
        <v>2110</v>
      </c>
      <c r="O322" s="2" t="s">
        <v>2111</v>
      </c>
      <c r="P322" s="2" t="s">
        <v>2112</v>
      </c>
      <c r="Q322" s="2"/>
      <c r="R322" s="2"/>
      <c r="S322" s="2" t="s">
        <v>56</v>
      </c>
      <c r="T322" s="2"/>
      <c r="U322" s="9"/>
    </row>
    <row r="323" spans="1:21" ht="45" hidden="1" customHeight="1" x14ac:dyDescent="0.3">
      <c r="A323" s="2">
        <f t="shared" si="5"/>
        <v>322</v>
      </c>
      <c r="B323" s="2" t="s">
        <v>229</v>
      </c>
      <c r="C323" s="2" t="s">
        <v>24</v>
      </c>
      <c r="D323" s="2" t="s">
        <v>1893</v>
      </c>
      <c r="E323" s="2" t="s">
        <v>1894</v>
      </c>
      <c r="F323" s="2"/>
      <c r="G323" s="2"/>
      <c r="H323" s="2" t="s">
        <v>349</v>
      </c>
      <c r="I323" s="2" t="s">
        <v>1895</v>
      </c>
      <c r="J323" s="2">
        <v>2015</v>
      </c>
      <c r="K323" s="2">
        <v>1</v>
      </c>
      <c r="L323" s="2" t="s">
        <v>1896</v>
      </c>
      <c r="M323" s="2" t="s">
        <v>56</v>
      </c>
      <c r="N323" s="2"/>
      <c r="O323" s="2" t="s">
        <v>56</v>
      </c>
      <c r="P323" s="2" t="s">
        <v>1897</v>
      </c>
      <c r="Q323" s="2"/>
      <c r="R323" s="2" t="s">
        <v>203</v>
      </c>
      <c r="S323" s="2" t="s">
        <v>56</v>
      </c>
      <c r="T323" s="2"/>
      <c r="U323" s="9"/>
    </row>
    <row r="324" spans="1:21" ht="45" hidden="1" customHeight="1" x14ac:dyDescent="0.3">
      <c r="A324" s="2">
        <f t="shared" si="5"/>
        <v>323</v>
      </c>
      <c r="B324" s="2" t="s">
        <v>23</v>
      </c>
      <c r="C324" s="2" t="s">
        <v>24</v>
      </c>
      <c r="D324" s="2" t="s">
        <v>1228</v>
      </c>
      <c r="E324" s="2" t="s">
        <v>1925</v>
      </c>
      <c r="F324" s="2"/>
      <c r="G324" s="2" t="s">
        <v>1926</v>
      </c>
      <c r="H324" s="2" t="s">
        <v>510</v>
      </c>
      <c r="I324" s="26" t="s">
        <v>1927</v>
      </c>
      <c r="J324" s="2">
        <v>2015</v>
      </c>
      <c r="K324" s="2">
        <v>2</v>
      </c>
      <c r="L324" s="2" t="s">
        <v>1232</v>
      </c>
      <c r="M324" s="2" t="s">
        <v>1233</v>
      </c>
      <c r="N324" s="2" t="s">
        <v>1234</v>
      </c>
      <c r="O324" s="2" t="s">
        <v>1928</v>
      </c>
      <c r="P324" s="2" t="s">
        <v>1929</v>
      </c>
      <c r="Q324" s="2" t="s">
        <v>1930</v>
      </c>
      <c r="R324" s="2"/>
      <c r="S324" s="2" t="s">
        <v>1237</v>
      </c>
      <c r="T324" s="2"/>
      <c r="U324" s="9"/>
    </row>
    <row r="325" spans="1:21" ht="45" hidden="1" customHeight="1" x14ac:dyDescent="0.3">
      <c r="A325" s="2">
        <f t="shared" si="5"/>
        <v>324</v>
      </c>
      <c r="B325" s="2" t="s">
        <v>23</v>
      </c>
      <c r="C325" s="2" t="s">
        <v>24</v>
      </c>
      <c r="D325" s="2" t="s">
        <v>25</v>
      </c>
      <c r="E325" s="2" t="s">
        <v>26</v>
      </c>
      <c r="F325" s="2" t="s">
        <v>27</v>
      </c>
      <c r="G325" s="2" t="s">
        <v>28</v>
      </c>
      <c r="H325" s="2" t="s">
        <v>29</v>
      </c>
      <c r="I325" s="2" t="s">
        <v>30</v>
      </c>
      <c r="J325" s="2">
        <v>1902</v>
      </c>
      <c r="K325" s="2"/>
      <c r="L325" s="2" t="s">
        <v>31</v>
      </c>
      <c r="M325" s="2" t="s">
        <v>27</v>
      </c>
      <c r="N325" s="2" t="s">
        <v>32</v>
      </c>
      <c r="O325" s="2" t="s">
        <v>27</v>
      </c>
      <c r="P325" s="2" t="s">
        <v>33</v>
      </c>
      <c r="Q325" s="2"/>
      <c r="R325" s="2" t="s">
        <v>34</v>
      </c>
      <c r="S325" s="2" t="s">
        <v>27</v>
      </c>
      <c r="T325" s="2"/>
      <c r="U325" s="9"/>
    </row>
    <row r="326" spans="1:21" ht="45" hidden="1" customHeight="1" x14ac:dyDescent="0.3">
      <c r="A326" s="2">
        <f t="shared" si="5"/>
        <v>325</v>
      </c>
      <c r="B326" s="2" t="s">
        <v>71</v>
      </c>
      <c r="C326" s="2" t="s">
        <v>24</v>
      </c>
      <c r="D326" s="2" t="s">
        <v>2134</v>
      </c>
      <c r="E326" s="2" t="s">
        <v>2135</v>
      </c>
      <c r="F326" s="2" t="s">
        <v>2136</v>
      </c>
      <c r="G326" s="2" t="s">
        <v>2137</v>
      </c>
      <c r="H326" s="2" t="s">
        <v>53</v>
      </c>
      <c r="I326" s="2" t="s">
        <v>2138</v>
      </c>
      <c r="J326" s="2">
        <v>2016</v>
      </c>
      <c r="K326" s="2">
        <v>4</v>
      </c>
      <c r="L326" s="2" t="s">
        <v>2139</v>
      </c>
      <c r="M326" s="2" t="s">
        <v>2140</v>
      </c>
      <c r="N326" s="2" t="s">
        <v>2141</v>
      </c>
      <c r="O326" s="2" t="s">
        <v>2142</v>
      </c>
      <c r="P326" s="2" t="s">
        <v>2143</v>
      </c>
      <c r="Q326" s="2" t="s">
        <v>2032</v>
      </c>
      <c r="R326" s="2"/>
      <c r="S326" s="2" t="s">
        <v>1351</v>
      </c>
      <c r="T326" s="2"/>
      <c r="U326" s="9"/>
    </row>
    <row r="327" spans="1:21" ht="45" hidden="1" customHeight="1" x14ac:dyDescent="0.3">
      <c r="A327" s="2">
        <f t="shared" si="5"/>
        <v>326</v>
      </c>
      <c r="B327" s="2" t="s">
        <v>229</v>
      </c>
      <c r="C327" s="2" t="s">
        <v>24</v>
      </c>
      <c r="D327" s="2" t="s">
        <v>865</v>
      </c>
      <c r="E327" s="2" t="s">
        <v>2033</v>
      </c>
      <c r="F327" s="2"/>
      <c r="G327" s="2"/>
      <c r="H327" s="2" t="s">
        <v>92</v>
      </c>
      <c r="I327" s="2" t="s">
        <v>2034</v>
      </c>
      <c r="J327" s="2">
        <v>2016</v>
      </c>
      <c r="K327" s="2">
        <v>1</v>
      </c>
      <c r="L327" s="2" t="s">
        <v>1016</v>
      </c>
      <c r="M327" s="2" t="s">
        <v>56</v>
      </c>
      <c r="N327" s="2" t="s">
        <v>1017</v>
      </c>
      <c r="O327" s="2" t="s">
        <v>56</v>
      </c>
      <c r="P327" s="2" t="s">
        <v>2035</v>
      </c>
      <c r="Q327" s="2"/>
      <c r="R327" s="2" t="s">
        <v>455</v>
      </c>
      <c r="S327" s="2" t="s">
        <v>56</v>
      </c>
      <c r="T327" s="2"/>
      <c r="U327" s="9"/>
    </row>
    <row r="328" spans="1:21" ht="45" hidden="1" customHeight="1" x14ac:dyDescent="0.3">
      <c r="A328" s="2">
        <f t="shared" si="5"/>
        <v>327</v>
      </c>
      <c r="B328" s="2" t="s">
        <v>229</v>
      </c>
      <c r="C328" s="2" t="s">
        <v>24</v>
      </c>
      <c r="D328" s="2" t="s">
        <v>865</v>
      </c>
      <c r="E328" s="2" t="s">
        <v>2036</v>
      </c>
      <c r="F328" s="2"/>
      <c r="G328" s="2"/>
      <c r="H328" s="2" t="s">
        <v>92</v>
      </c>
      <c r="I328" s="2" t="s">
        <v>2037</v>
      </c>
      <c r="J328" s="2">
        <v>2016</v>
      </c>
      <c r="K328" s="2">
        <v>1</v>
      </c>
      <c r="L328" s="2" t="s">
        <v>1016</v>
      </c>
      <c r="M328" s="2" t="s">
        <v>56</v>
      </c>
      <c r="N328" s="2" t="s">
        <v>1017</v>
      </c>
      <c r="O328" s="2" t="s">
        <v>56</v>
      </c>
      <c r="P328" s="2" t="s">
        <v>2038</v>
      </c>
      <c r="Q328" s="2"/>
      <c r="R328" s="2"/>
      <c r="S328" s="2" t="s">
        <v>56</v>
      </c>
      <c r="T328" s="2"/>
      <c r="U328" s="9"/>
    </row>
    <row r="329" spans="1:21" ht="45" hidden="1" customHeight="1" x14ac:dyDescent="0.3">
      <c r="A329" s="2">
        <f t="shared" si="5"/>
        <v>328</v>
      </c>
      <c r="B329" s="2" t="s">
        <v>229</v>
      </c>
      <c r="C329" s="2" t="s">
        <v>24</v>
      </c>
      <c r="D329" s="2" t="s">
        <v>2039</v>
      </c>
      <c r="E329" s="2" t="s">
        <v>2040</v>
      </c>
      <c r="F329" s="2"/>
      <c r="G329" s="2"/>
      <c r="H329" s="2" t="s">
        <v>92</v>
      </c>
      <c r="I329" s="2" t="s">
        <v>2041</v>
      </c>
      <c r="J329" s="2">
        <v>2016</v>
      </c>
      <c r="K329" s="2">
        <v>1</v>
      </c>
      <c r="L329" s="2" t="s">
        <v>2042</v>
      </c>
      <c r="M329" s="2" t="s">
        <v>56</v>
      </c>
      <c r="N329" s="2"/>
      <c r="O329" s="2" t="s">
        <v>56</v>
      </c>
      <c r="P329" s="2" t="s">
        <v>2043</v>
      </c>
      <c r="Q329" s="2"/>
      <c r="R329" s="2"/>
      <c r="S329" s="2" t="s">
        <v>56</v>
      </c>
      <c r="T329" s="2" t="s">
        <v>2044</v>
      </c>
      <c r="U329" s="9"/>
    </row>
    <row r="330" spans="1:21" ht="45" hidden="1" customHeight="1" x14ac:dyDescent="0.3">
      <c r="A330" s="2">
        <f t="shared" si="5"/>
        <v>329</v>
      </c>
      <c r="B330" s="2" t="s">
        <v>74</v>
      </c>
      <c r="C330" s="2" t="s">
        <v>24</v>
      </c>
      <c r="D330" s="2" t="s">
        <v>2494</v>
      </c>
      <c r="E330" s="2" t="s">
        <v>2495</v>
      </c>
      <c r="F330" s="2" t="s">
        <v>2496</v>
      </c>
      <c r="G330" s="2" t="s">
        <v>2497</v>
      </c>
      <c r="H330" s="2" t="s">
        <v>53</v>
      </c>
      <c r="I330" s="2" t="s">
        <v>2498</v>
      </c>
      <c r="J330" s="2">
        <v>2016</v>
      </c>
      <c r="K330" s="2">
        <v>2</v>
      </c>
      <c r="L330" s="2" t="s">
        <v>2499</v>
      </c>
      <c r="M330" s="2" t="s">
        <v>2500</v>
      </c>
      <c r="N330" s="2" t="s">
        <v>2501</v>
      </c>
      <c r="O330" s="2" t="s">
        <v>2502</v>
      </c>
      <c r="P330" s="2"/>
      <c r="Q330" s="2" t="s">
        <v>1445</v>
      </c>
      <c r="R330" s="2"/>
      <c r="S330" s="2" t="s">
        <v>1351</v>
      </c>
      <c r="T330" s="2"/>
      <c r="U330" s="9"/>
    </row>
    <row r="331" spans="1:21" ht="45" hidden="1" customHeight="1" x14ac:dyDescent="0.3">
      <c r="A331" s="2">
        <f t="shared" si="5"/>
        <v>330</v>
      </c>
      <c r="B331" s="2" t="s">
        <v>23</v>
      </c>
      <c r="C331" s="2" t="s">
        <v>24</v>
      </c>
      <c r="D331" s="2" t="s">
        <v>4237</v>
      </c>
      <c r="E331" s="2" t="s">
        <v>4953</v>
      </c>
      <c r="F331" s="2" t="s">
        <v>4954</v>
      </c>
      <c r="G331" s="2" t="s">
        <v>4955</v>
      </c>
      <c r="H331" s="2" t="s">
        <v>29</v>
      </c>
      <c r="I331" s="2" t="s">
        <v>4956</v>
      </c>
      <c r="J331" s="2"/>
      <c r="K331" s="2"/>
      <c r="L331" s="2" t="s">
        <v>2958</v>
      </c>
      <c r="M331" s="2" t="s">
        <v>56</v>
      </c>
      <c r="N331" s="2" t="s">
        <v>2959</v>
      </c>
      <c r="O331" s="2" t="s">
        <v>4957</v>
      </c>
      <c r="P331" s="2" t="s">
        <v>4958</v>
      </c>
      <c r="Q331" s="2"/>
      <c r="R331" s="2"/>
      <c r="S331" s="2"/>
      <c r="T331" s="2"/>
      <c r="U331" s="9"/>
    </row>
    <row r="332" spans="1:21" ht="45" hidden="1" customHeight="1" x14ac:dyDescent="0.3">
      <c r="A332" s="2">
        <f t="shared" si="5"/>
        <v>331</v>
      </c>
      <c r="B332" s="2" t="s">
        <v>229</v>
      </c>
      <c r="C332" s="2" t="s">
        <v>24</v>
      </c>
      <c r="D332" s="2" t="s">
        <v>2120</v>
      </c>
      <c r="E332" s="2" t="s">
        <v>2121</v>
      </c>
      <c r="F332" s="2"/>
      <c r="G332" s="2"/>
      <c r="H332" s="2" t="s">
        <v>349</v>
      </c>
      <c r="I332" s="2" t="s">
        <v>2122</v>
      </c>
      <c r="J332" s="2">
        <v>2016</v>
      </c>
      <c r="K332" s="2">
        <v>1</v>
      </c>
      <c r="L332" s="2" t="s">
        <v>1559</v>
      </c>
      <c r="M332" s="2" t="s">
        <v>56</v>
      </c>
      <c r="N332" s="2"/>
      <c r="O332" s="2" t="s">
        <v>56</v>
      </c>
      <c r="P332" s="2" t="s">
        <v>2123</v>
      </c>
      <c r="Q332" s="2"/>
      <c r="R332" s="2"/>
      <c r="S332" s="2" t="s">
        <v>56</v>
      </c>
      <c r="T332" s="2"/>
      <c r="U332" s="9"/>
    </row>
    <row r="333" spans="1:21" ht="45" hidden="1" customHeight="1" x14ac:dyDescent="0.3">
      <c r="A333" s="2">
        <f t="shared" si="5"/>
        <v>332</v>
      </c>
      <c r="B333" s="2" t="s">
        <v>229</v>
      </c>
      <c r="C333" s="2" t="s">
        <v>24</v>
      </c>
      <c r="D333" s="2" t="s">
        <v>2124</v>
      </c>
      <c r="E333" s="2" t="s">
        <v>2125</v>
      </c>
      <c r="F333" s="2"/>
      <c r="G333" s="2" t="s">
        <v>2126</v>
      </c>
      <c r="H333" s="2" t="s">
        <v>92</v>
      </c>
      <c r="I333" s="2" t="s">
        <v>2127</v>
      </c>
      <c r="J333" s="2">
        <v>2016</v>
      </c>
      <c r="K333" s="2">
        <v>1</v>
      </c>
      <c r="L333" s="2" t="s">
        <v>1559</v>
      </c>
      <c r="M333" s="2" t="s">
        <v>56</v>
      </c>
      <c r="N333" s="2"/>
      <c r="O333" s="2" t="s">
        <v>56</v>
      </c>
      <c r="P333" s="2" t="s">
        <v>2128</v>
      </c>
      <c r="Q333" s="2"/>
      <c r="R333" s="2"/>
      <c r="S333" s="2" t="s">
        <v>56</v>
      </c>
      <c r="T333" s="2"/>
      <c r="U333" s="9"/>
    </row>
    <row r="334" spans="1:21" ht="45" hidden="1" customHeight="1" x14ac:dyDescent="0.3">
      <c r="A334" s="2">
        <f t="shared" si="5"/>
        <v>333</v>
      </c>
      <c r="B334" s="2" t="s">
        <v>196</v>
      </c>
      <c r="C334" s="2" t="s">
        <v>24</v>
      </c>
      <c r="D334" s="2" t="s">
        <v>2129</v>
      </c>
      <c r="E334" s="2" t="s">
        <v>2130</v>
      </c>
      <c r="F334" s="2"/>
      <c r="G334" s="2"/>
      <c r="H334" s="2" t="s">
        <v>92</v>
      </c>
      <c r="I334" s="2" t="s">
        <v>2131</v>
      </c>
      <c r="J334" s="2">
        <v>2016</v>
      </c>
      <c r="K334" s="2">
        <v>1</v>
      </c>
      <c r="L334" s="2" t="s">
        <v>1566</v>
      </c>
      <c r="M334" s="2" t="s">
        <v>56</v>
      </c>
      <c r="N334" s="2" t="s">
        <v>1567</v>
      </c>
      <c r="O334" s="2" t="s">
        <v>56</v>
      </c>
      <c r="P334" s="2" t="s">
        <v>1568</v>
      </c>
      <c r="Q334" s="2"/>
      <c r="R334" s="2" t="s">
        <v>643</v>
      </c>
      <c r="S334" s="2" t="s">
        <v>56</v>
      </c>
      <c r="T334" s="2"/>
      <c r="U334" s="9"/>
    </row>
    <row r="335" spans="1:21" ht="45" hidden="1" customHeight="1" x14ac:dyDescent="0.3">
      <c r="A335" s="2">
        <f t="shared" si="5"/>
        <v>334</v>
      </c>
      <c r="B335" s="2" t="s">
        <v>74</v>
      </c>
      <c r="C335" s="2" t="s">
        <v>24</v>
      </c>
      <c r="D335" s="2" t="s">
        <v>2536</v>
      </c>
      <c r="E335" s="2" t="s">
        <v>2537</v>
      </c>
      <c r="F335" s="2" t="s">
        <v>2537</v>
      </c>
      <c r="G335" s="2" t="s">
        <v>2538</v>
      </c>
      <c r="H335" s="2" t="s">
        <v>53</v>
      </c>
      <c r="I335" s="2" t="s">
        <v>2539</v>
      </c>
      <c r="J335" s="2">
        <v>2016</v>
      </c>
      <c r="K335" s="2">
        <v>5</v>
      </c>
      <c r="L335" s="2" t="s">
        <v>748</v>
      </c>
      <c r="M335" s="2" t="s">
        <v>56</v>
      </c>
      <c r="N335" s="2" t="s">
        <v>749</v>
      </c>
      <c r="O335" s="2" t="s">
        <v>2540</v>
      </c>
      <c r="P335" s="2" t="s">
        <v>2541</v>
      </c>
      <c r="Q335" s="2" t="s">
        <v>337</v>
      </c>
      <c r="R335" s="2" t="s">
        <v>753</v>
      </c>
      <c r="S335" s="2" t="s">
        <v>56</v>
      </c>
      <c r="T335" s="2"/>
      <c r="U335" s="9"/>
    </row>
    <row r="336" spans="1:21" ht="45" hidden="1" customHeight="1" x14ac:dyDescent="0.3">
      <c r="A336" s="2">
        <f t="shared" si="5"/>
        <v>335</v>
      </c>
      <c r="B336" s="2" t="s">
        <v>229</v>
      </c>
      <c r="C336" s="2" t="s">
        <v>24</v>
      </c>
      <c r="D336" s="2" t="s">
        <v>2169</v>
      </c>
      <c r="E336" s="2" t="s">
        <v>2170</v>
      </c>
      <c r="F336" s="2"/>
      <c r="G336" s="2"/>
      <c r="H336" s="2" t="s">
        <v>349</v>
      </c>
      <c r="I336" s="2" t="s">
        <v>2171</v>
      </c>
      <c r="J336" s="2">
        <v>2016</v>
      </c>
      <c r="K336" s="2">
        <v>1</v>
      </c>
      <c r="L336" s="2" t="s">
        <v>2172</v>
      </c>
      <c r="M336" s="2" t="s">
        <v>56</v>
      </c>
      <c r="N336" s="2" t="s">
        <v>2173</v>
      </c>
      <c r="O336" s="2" t="s">
        <v>56</v>
      </c>
      <c r="P336" s="2" t="s">
        <v>2174</v>
      </c>
      <c r="Q336" s="2"/>
      <c r="R336" s="2" t="s">
        <v>1845</v>
      </c>
      <c r="S336" s="2" t="s">
        <v>56</v>
      </c>
      <c r="T336" s="2"/>
      <c r="U336" s="9"/>
    </row>
    <row r="337" spans="1:21" ht="45" hidden="1" customHeight="1" x14ac:dyDescent="0.3">
      <c r="A337" s="2">
        <f t="shared" si="5"/>
        <v>336</v>
      </c>
      <c r="B337" s="2" t="s">
        <v>74</v>
      </c>
      <c r="C337" s="2" t="s">
        <v>24</v>
      </c>
      <c r="D337" s="2" t="s">
        <v>1633</v>
      </c>
      <c r="E337" s="2" t="s">
        <v>2184</v>
      </c>
      <c r="F337" s="2"/>
      <c r="G337" s="2"/>
      <c r="H337" s="2" t="s">
        <v>349</v>
      </c>
      <c r="I337" s="2" t="s">
        <v>2185</v>
      </c>
      <c r="J337" s="2">
        <v>2016</v>
      </c>
      <c r="K337" s="2">
        <v>1</v>
      </c>
      <c r="L337" s="2" t="s">
        <v>1636</v>
      </c>
      <c r="M337" s="2" t="s">
        <v>56</v>
      </c>
      <c r="N337" s="2" t="s">
        <v>1637</v>
      </c>
      <c r="O337" s="2" t="s">
        <v>1499</v>
      </c>
      <c r="P337" s="2" t="s">
        <v>2186</v>
      </c>
      <c r="Q337" s="2"/>
      <c r="R337" s="2"/>
      <c r="S337" s="2" t="s">
        <v>56</v>
      </c>
      <c r="T337" s="2"/>
      <c r="U337" s="9"/>
    </row>
    <row r="338" spans="1:21" ht="45" hidden="1" customHeight="1" x14ac:dyDescent="0.3">
      <c r="A338" s="2">
        <f t="shared" si="5"/>
        <v>337</v>
      </c>
      <c r="B338" s="2" t="s">
        <v>196</v>
      </c>
      <c r="C338" s="2" t="s">
        <v>24</v>
      </c>
      <c r="D338" s="2" t="s">
        <v>2226</v>
      </c>
      <c r="E338" s="2" t="s">
        <v>2227</v>
      </c>
      <c r="F338" s="2"/>
      <c r="G338" s="2"/>
      <c r="H338" s="2" t="s">
        <v>92</v>
      </c>
      <c r="I338" s="2" t="s">
        <v>2228</v>
      </c>
      <c r="J338" s="2">
        <v>2016</v>
      </c>
      <c r="K338" s="2">
        <v>1</v>
      </c>
      <c r="L338" s="2" t="s">
        <v>1699</v>
      </c>
      <c r="M338" s="2" t="s">
        <v>56</v>
      </c>
      <c r="N338" s="2" t="s">
        <v>1700</v>
      </c>
      <c r="O338" s="2" t="s">
        <v>56</v>
      </c>
      <c r="P338" s="2" t="s">
        <v>2229</v>
      </c>
      <c r="Q338" s="2"/>
      <c r="R338" s="2"/>
      <c r="S338" s="2" t="s">
        <v>56</v>
      </c>
      <c r="T338" s="2"/>
      <c r="U338" s="9"/>
    </row>
    <row r="339" spans="1:21" ht="45" hidden="1" customHeight="1" x14ac:dyDescent="0.3">
      <c r="A339" s="2">
        <f t="shared" si="5"/>
        <v>338</v>
      </c>
      <c r="B339" s="2" t="s">
        <v>74</v>
      </c>
      <c r="C339" s="2" t="s">
        <v>24</v>
      </c>
      <c r="D339" s="2" t="s">
        <v>1054</v>
      </c>
      <c r="E339" s="2" t="s">
        <v>2230</v>
      </c>
      <c r="F339" s="2"/>
      <c r="G339" s="2"/>
      <c r="H339" s="2" t="s">
        <v>349</v>
      </c>
      <c r="I339" s="2" t="s">
        <v>2231</v>
      </c>
      <c r="J339" s="2">
        <v>2016</v>
      </c>
      <c r="K339" s="2">
        <v>1</v>
      </c>
      <c r="L339" s="2" t="s">
        <v>1699</v>
      </c>
      <c r="M339" s="2" t="s">
        <v>56</v>
      </c>
      <c r="N339" s="2" t="s">
        <v>1700</v>
      </c>
      <c r="O339" s="2" t="s">
        <v>56</v>
      </c>
      <c r="P339" s="2" t="s">
        <v>2232</v>
      </c>
      <c r="Q339" s="2"/>
      <c r="R339" s="2" t="s">
        <v>984</v>
      </c>
      <c r="S339" s="2" t="s">
        <v>56</v>
      </c>
      <c r="T339" s="2"/>
      <c r="U339" s="9"/>
    </row>
    <row r="340" spans="1:21" ht="45" hidden="1" customHeight="1" x14ac:dyDescent="0.3">
      <c r="A340" s="2">
        <f t="shared" si="5"/>
        <v>339</v>
      </c>
      <c r="B340" s="2" t="s">
        <v>74</v>
      </c>
      <c r="C340" s="2" t="s">
        <v>24</v>
      </c>
      <c r="D340" s="2" t="s">
        <v>2233</v>
      </c>
      <c r="E340" s="2" t="s">
        <v>2234</v>
      </c>
      <c r="F340" s="2"/>
      <c r="G340" s="2"/>
      <c r="H340" s="2" t="s">
        <v>349</v>
      </c>
      <c r="I340" s="2" t="s">
        <v>2235</v>
      </c>
      <c r="J340" s="2">
        <v>2016</v>
      </c>
      <c r="K340" s="2">
        <v>1</v>
      </c>
      <c r="L340" s="2" t="s">
        <v>1699</v>
      </c>
      <c r="M340" s="2" t="s">
        <v>56</v>
      </c>
      <c r="N340" s="2" t="s">
        <v>1700</v>
      </c>
      <c r="O340" s="2" t="s">
        <v>56</v>
      </c>
      <c r="P340" s="2" t="s">
        <v>2229</v>
      </c>
      <c r="Q340" s="2"/>
      <c r="R340" s="2"/>
      <c r="S340" s="2" t="s">
        <v>56</v>
      </c>
      <c r="T340" s="2"/>
      <c r="U340" s="9"/>
    </row>
    <row r="341" spans="1:21" ht="45" hidden="1" customHeight="1" x14ac:dyDescent="0.3">
      <c r="A341" s="2">
        <f t="shared" si="5"/>
        <v>340</v>
      </c>
      <c r="B341" s="2" t="s">
        <v>188</v>
      </c>
      <c r="C341" s="2" t="s">
        <v>24</v>
      </c>
      <c r="D341" s="2" t="s">
        <v>2369</v>
      </c>
      <c r="E341" s="2" t="s">
        <v>2370</v>
      </c>
      <c r="F341" s="2"/>
      <c r="G341" s="2"/>
      <c r="H341" s="2" t="s">
        <v>92</v>
      </c>
      <c r="I341" s="2" t="s">
        <v>2371</v>
      </c>
      <c r="J341" s="2">
        <v>2016</v>
      </c>
      <c r="K341" s="2">
        <v>1</v>
      </c>
      <c r="L341" s="2" t="s">
        <v>2372</v>
      </c>
      <c r="M341" s="2" t="s">
        <v>56</v>
      </c>
      <c r="N341" s="2"/>
      <c r="O341" s="2" t="s">
        <v>56</v>
      </c>
      <c r="P341" s="2" t="s">
        <v>2373</v>
      </c>
      <c r="Q341" s="2"/>
      <c r="R341" s="2"/>
      <c r="S341" s="2" t="s">
        <v>56</v>
      </c>
      <c r="T341" s="2"/>
      <c r="U341" s="9"/>
    </row>
    <row r="342" spans="1:21" ht="45" hidden="1" customHeight="1" x14ac:dyDescent="0.3">
      <c r="A342" s="2">
        <f t="shared" si="5"/>
        <v>341</v>
      </c>
      <c r="B342" s="2" t="s">
        <v>23</v>
      </c>
      <c r="C342" s="2" t="s">
        <v>24</v>
      </c>
      <c r="D342" s="2" t="s">
        <v>238</v>
      </c>
      <c r="E342" s="2" t="s">
        <v>2389</v>
      </c>
      <c r="F342" s="2"/>
      <c r="G342" s="2"/>
      <c r="H342" s="2" t="s">
        <v>92</v>
      </c>
      <c r="I342" s="2"/>
      <c r="J342" s="2">
        <v>2016</v>
      </c>
      <c r="K342" s="2"/>
      <c r="L342" s="2" t="s">
        <v>2390</v>
      </c>
      <c r="M342" s="2" t="s">
        <v>2391</v>
      </c>
      <c r="N342" s="2" t="s">
        <v>2392</v>
      </c>
      <c r="O342" s="2" t="s">
        <v>1315</v>
      </c>
      <c r="P342" s="2" t="s">
        <v>34</v>
      </c>
      <c r="Q342" s="2"/>
      <c r="R342" s="2" t="s">
        <v>455</v>
      </c>
      <c r="S342" s="2" t="s">
        <v>2389</v>
      </c>
      <c r="T342" s="2"/>
      <c r="U342" s="9"/>
    </row>
    <row r="343" spans="1:21" ht="45" hidden="1" customHeight="1" x14ac:dyDescent="0.3">
      <c r="A343" s="2">
        <f t="shared" si="5"/>
        <v>342</v>
      </c>
      <c r="B343" s="2" t="s">
        <v>74</v>
      </c>
      <c r="C343" s="2" t="s">
        <v>24</v>
      </c>
      <c r="D343" s="2" t="s">
        <v>2434</v>
      </c>
      <c r="E343" s="2" t="s">
        <v>2435</v>
      </c>
      <c r="F343" s="2"/>
      <c r="G343" s="2"/>
      <c r="H343" s="2" t="s">
        <v>648</v>
      </c>
      <c r="I343" s="2" t="s">
        <v>2436</v>
      </c>
      <c r="J343" s="2">
        <v>2016</v>
      </c>
      <c r="K343" s="2">
        <v>1</v>
      </c>
      <c r="L343" s="2" t="s">
        <v>2437</v>
      </c>
      <c r="M343" s="2" t="s">
        <v>56</v>
      </c>
      <c r="N343" s="2" t="s">
        <v>2438</v>
      </c>
      <c r="O343" s="2" t="s">
        <v>56</v>
      </c>
      <c r="P343" s="2" t="s">
        <v>2439</v>
      </c>
      <c r="Q343" s="2"/>
      <c r="R343" s="2"/>
      <c r="S343" s="2" t="s">
        <v>56</v>
      </c>
      <c r="T343" s="2"/>
      <c r="U343" s="9"/>
    </row>
    <row r="344" spans="1:21" ht="45" hidden="1" customHeight="1" x14ac:dyDescent="0.3">
      <c r="A344" s="2">
        <f t="shared" si="5"/>
        <v>343</v>
      </c>
      <c r="B344" s="2" t="s">
        <v>229</v>
      </c>
      <c r="C344" s="2" t="s">
        <v>24</v>
      </c>
      <c r="D344" s="2" t="s">
        <v>2440</v>
      </c>
      <c r="E344" s="2" t="s">
        <v>2441</v>
      </c>
      <c r="F344" s="2"/>
      <c r="G344" s="2" t="s">
        <v>2442</v>
      </c>
      <c r="H344" s="2" t="s">
        <v>349</v>
      </c>
      <c r="I344" s="2" t="s">
        <v>2443</v>
      </c>
      <c r="J344" s="2">
        <v>2016</v>
      </c>
      <c r="K344" s="2">
        <v>1</v>
      </c>
      <c r="L344" s="2" t="s">
        <v>2444</v>
      </c>
      <c r="M344" s="2" t="s">
        <v>56</v>
      </c>
      <c r="N344" s="2"/>
      <c r="O344" s="2" t="s">
        <v>56</v>
      </c>
      <c r="P344" s="2" t="s">
        <v>2445</v>
      </c>
      <c r="Q344" s="2"/>
      <c r="R344" s="2"/>
      <c r="S344" s="2" t="s">
        <v>56</v>
      </c>
      <c r="T344" s="2"/>
      <c r="U344" s="9"/>
    </row>
    <row r="345" spans="1:21" ht="45" hidden="1" customHeight="1" x14ac:dyDescent="0.3">
      <c r="A345" s="2">
        <f t="shared" si="5"/>
        <v>344</v>
      </c>
      <c r="B345" s="2" t="s">
        <v>229</v>
      </c>
      <c r="C345" s="2" t="s">
        <v>24</v>
      </c>
      <c r="D345" s="2" t="s">
        <v>1054</v>
      </c>
      <c r="E345" s="2" t="s">
        <v>2446</v>
      </c>
      <c r="F345" s="2"/>
      <c r="G345" s="2"/>
      <c r="H345" s="2" t="s">
        <v>92</v>
      </c>
      <c r="I345" s="2" t="s">
        <v>2447</v>
      </c>
      <c r="J345" s="2">
        <v>2016</v>
      </c>
      <c r="K345" s="2">
        <v>1</v>
      </c>
      <c r="L345" s="2" t="s">
        <v>2448</v>
      </c>
      <c r="M345" s="2" t="s">
        <v>56</v>
      </c>
      <c r="N345" s="2"/>
      <c r="O345" s="2" t="s">
        <v>56</v>
      </c>
      <c r="P345" s="2" t="s">
        <v>2449</v>
      </c>
      <c r="Q345" s="2"/>
      <c r="R345" s="2" t="s">
        <v>2450</v>
      </c>
      <c r="S345" s="2" t="s">
        <v>56</v>
      </c>
      <c r="T345" s="2"/>
      <c r="U345" s="9"/>
    </row>
    <row r="346" spans="1:21" ht="45" hidden="1" customHeight="1" x14ac:dyDescent="0.3">
      <c r="A346" s="2">
        <f t="shared" si="5"/>
        <v>345</v>
      </c>
      <c r="B346" s="2" t="s">
        <v>229</v>
      </c>
      <c r="C346" s="2" t="s">
        <v>24</v>
      </c>
      <c r="D346" s="2" t="s">
        <v>2487</v>
      </c>
      <c r="E346" s="2" t="s">
        <v>2488</v>
      </c>
      <c r="F346" s="2"/>
      <c r="G346" s="2" t="s">
        <v>2489</v>
      </c>
      <c r="H346" s="2" t="s">
        <v>92</v>
      </c>
      <c r="I346" s="2" t="s">
        <v>2490</v>
      </c>
      <c r="J346" s="2">
        <v>2016</v>
      </c>
      <c r="K346" s="2">
        <v>1</v>
      </c>
      <c r="L346" s="2" t="s">
        <v>512</v>
      </c>
      <c r="M346" s="2" t="s">
        <v>56</v>
      </c>
      <c r="N346" s="2" t="s">
        <v>513</v>
      </c>
      <c r="O346" s="2" t="s">
        <v>2491</v>
      </c>
      <c r="P346" s="2" t="s">
        <v>2492</v>
      </c>
      <c r="Q346" s="2"/>
      <c r="R346" s="2" t="s">
        <v>2493</v>
      </c>
      <c r="S346" s="2" t="s">
        <v>56</v>
      </c>
      <c r="T346" s="2"/>
      <c r="U346" s="9"/>
    </row>
    <row r="347" spans="1:21" ht="45" hidden="1" customHeight="1" x14ac:dyDescent="0.3">
      <c r="A347" s="2">
        <f t="shared" si="5"/>
        <v>346</v>
      </c>
      <c r="B347" s="2" t="s">
        <v>74</v>
      </c>
      <c r="C347" s="2" t="s">
        <v>38</v>
      </c>
      <c r="D347" s="2" t="s">
        <v>2267</v>
      </c>
      <c r="E347" s="2" t="s">
        <v>2268</v>
      </c>
      <c r="F347" s="2" t="s">
        <v>2269</v>
      </c>
      <c r="G347" s="2" t="s">
        <v>2270</v>
      </c>
      <c r="H347" s="2" t="s">
        <v>53</v>
      </c>
      <c r="I347" s="2" t="s">
        <v>2271</v>
      </c>
      <c r="J347" s="2">
        <v>2016</v>
      </c>
      <c r="K347" s="2">
        <v>4</v>
      </c>
      <c r="L347" s="2" t="s">
        <v>692</v>
      </c>
      <c r="M347" s="2" t="s">
        <v>27</v>
      </c>
      <c r="N347" s="2" t="s">
        <v>2272</v>
      </c>
      <c r="O347" s="2" t="s">
        <v>2273</v>
      </c>
      <c r="P347" s="2"/>
      <c r="Q347" s="2" t="s">
        <v>2274</v>
      </c>
      <c r="R347" s="2"/>
      <c r="S347" s="2" t="s">
        <v>822</v>
      </c>
      <c r="T347" s="2"/>
      <c r="U347" s="9"/>
    </row>
    <row r="348" spans="1:21" ht="45" hidden="1" customHeight="1" x14ac:dyDescent="0.3">
      <c r="A348" s="2">
        <f t="shared" si="5"/>
        <v>347</v>
      </c>
      <c r="B348" s="2" t="s">
        <v>111</v>
      </c>
      <c r="C348" s="2" t="s">
        <v>2205</v>
      </c>
      <c r="D348" s="2" t="s">
        <v>2206</v>
      </c>
      <c r="E348" s="2" t="s">
        <v>2207</v>
      </c>
      <c r="F348" s="2" t="s">
        <v>2208</v>
      </c>
      <c r="G348" s="2" t="s">
        <v>2209</v>
      </c>
      <c r="H348" s="2" t="s">
        <v>53</v>
      </c>
      <c r="I348" s="4" t="s">
        <v>2210</v>
      </c>
      <c r="J348" s="2">
        <v>2016</v>
      </c>
      <c r="K348" s="2">
        <v>3.5</v>
      </c>
      <c r="L348" s="2" t="s">
        <v>2211</v>
      </c>
      <c r="M348" s="2" t="s">
        <v>1201</v>
      </c>
      <c r="N348" s="4" t="s">
        <v>2212</v>
      </c>
      <c r="O348" s="2" t="s">
        <v>2168</v>
      </c>
      <c r="P348" s="2" t="s">
        <v>2213</v>
      </c>
      <c r="Q348" s="2" t="s">
        <v>337</v>
      </c>
      <c r="R348" s="2"/>
      <c r="S348" s="2" t="s">
        <v>59</v>
      </c>
      <c r="T348" s="2" t="s">
        <v>2214</v>
      </c>
      <c r="U348" s="9"/>
    </row>
    <row r="349" spans="1:21" ht="45" hidden="1" customHeight="1" x14ac:dyDescent="0.3">
      <c r="A349" s="2">
        <f t="shared" si="5"/>
        <v>348</v>
      </c>
      <c r="B349" s="2" t="s">
        <v>125</v>
      </c>
      <c r="C349" s="2" t="s">
        <v>1108</v>
      </c>
      <c r="D349" s="2" t="s">
        <v>1109</v>
      </c>
      <c r="E349" s="2" t="s">
        <v>2175</v>
      </c>
      <c r="F349" s="2" t="s">
        <v>2176</v>
      </c>
      <c r="G349" s="2" t="s">
        <v>2177</v>
      </c>
      <c r="H349" s="2" t="s">
        <v>1336</v>
      </c>
      <c r="I349" s="2" t="s">
        <v>1112</v>
      </c>
      <c r="J349" s="2">
        <v>2016</v>
      </c>
      <c r="K349" s="2">
        <v>1</v>
      </c>
      <c r="L349" s="2" t="s">
        <v>2178</v>
      </c>
      <c r="M349" s="2" t="s">
        <v>1201</v>
      </c>
      <c r="N349" s="2" t="s">
        <v>2179</v>
      </c>
      <c r="O349" s="2" t="s">
        <v>2180</v>
      </c>
      <c r="P349" s="2" t="s">
        <v>2181</v>
      </c>
      <c r="Q349" s="2" t="s">
        <v>2182</v>
      </c>
      <c r="R349" s="2"/>
      <c r="S349" s="2" t="s">
        <v>1117</v>
      </c>
      <c r="T349" s="2" t="s">
        <v>2183</v>
      </c>
      <c r="U349" s="9"/>
    </row>
    <row r="350" spans="1:21" ht="45" customHeight="1" x14ac:dyDescent="0.3">
      <c r="A350" s="2">
        <f t="shared" si="5"/>
        <v>349</v>
      </c>
      <c r="B350" s="2" t="s">
        <v>229</v>
      </c>
      <c r="C350" s="2" t="s">
        <v>24</v>
      </c>
      <c r="D350" s="2" t="s">
        <v>1305</v>
      </c>
      <c r="E350" s="2" t="s">
        <v>2632</v>
      </c>
      <c r="F350" s="2"/>
      <c r="G350" s="2" t="s">
        <v>2633</v>
      </c>
      <c r="H350" s="2" t="s">
        <v>349</v>
      </c>
      <c r="I350" s="2" t="s">
        <v>2634</v>
      </c>
      <c r="J350" s="2">
        <v>2017</v>
      </c>
      <c r="K350" s="2">
        <v>1</v>
      </c>
      <c r="L350" s="2" t="s">
        <v>827</v>
      </c>
      <c r="M350" s="2" t="s">
        <v>56</v>
      </c>
      <c r="N350" s="2" t="s">
        <v>828</v>
      </c>
      <c r="O350" s="2" t="s">
        <v>56</v>
      </c>
      <c r="P350" s="2" t="s">
        <v>34</v>
      </c>
      <c r="Q350" s="2"/>
      <c r="R350" s="2" t="s">
        <v>455</v>
      </c>
      <c r="S350" s="2" t="s">
        <v>56</v>
      </c>
      <c r="T350" s="2"/>
      <c r="U350" s="9"/>
    </row>
    <row r="351" spans="1:21" ht="45" hidden="1" customHeight="1" x14ac:dyDescent="0.3">
      <c r="A351" s="2">
        <f t="shared" si="5"/>
        <v>350</v>
      </c>
      <c r="B351" s="2" t="s">
        <v>125</v>
      </c>
      <c r="C351" s="2" t="s">
        <v>2153</v>
      </c>
      <c r="D351" s="2" t="s">
        <v>2154</v>
      </c>
      <c r="E351" s="2" t="s">
        <v>2155</v>
      </c>
      <c r="F351" s="2" t="s">
        <v>2156</v>
      </c>
      <c r="G351" s="2" t="s">
        <v>2157</v>
      </c>
      <c r="H351" s="2" t="s">
        <v>53</v>
      </c>
      <c r="I351" s="4" t="s">
        <v>2158</v>
      </c>
      <c r="J351" s="2">
        <v>2016</v>
      </c>
      <c r="K351" s="2">
        <v>2029</v>
      </c>
      <c r="L351" s="2" t="s">
        <v>1630</v>
      </c>
      <c r="M351" s="2" t="s">
        <v>1201</v>
      </c>
      <c r="N351" s="26" t="s">
        <v>1631</v>
      </c>
      <c r="O351" s="2" t="s">
        <v>2159</v>
      </c>
      <c r="P351" s="2" t="s">
        <v>2160</v>
      </c>
      <c r="Q351" s="2" t="s">
        <v>958</v>
      </c>
      <c r="R351" s="2"/>
      <c r="S351" s="2" t="s">
        <v>1201</v>
      </c>
      <c r="T351" s="2"/>
      <c r="U351" s="9"/>
    </row>
    <row r="352" spans="1:21" ht="45" hidden="1" customHeight="1" x14ac:dyDescent="0.3">
      <c r="A352" s="2">
        <f t="shared" si="5"/>
        <v>351</v>
      </c>
      <c r="B352" s="2" t="s">
        <v>196</v>
      </c>
      <c r="C352" s="2" t="s">
        <v>24</v>
      </c>
      <c r="D352" s="2" t="s">
        <v>2698</v>
      </c>
      <c r="E352" s="2" t="s">
        <v>2699</v>
      </c>
      <c r="F352" s="2"/>
      <c r="G352" s="2"/>
      <c r="H352" s="2" t="s">
        <v>349</v>
      </c>
      <c r="I352" s="2" t="s">
        <v>2700</v>
      </c>
      <c r="J352" s="2">
        <v>2017</v>
      </c>
      <c r="K352" s="2">
        <v>1</v>
      </c>
      <c r="L352" s="2" t="s">
        <v>1566</v>
      </c>
      <c r="M352" s="2" t="s">
        <v>56</v>
      </c>
      <c r="N352" s="2" t="s">
        <v>1567</v>
      </c>
      <c r="O352" s="2" t="s">
        <v>56</v>
      </c>
      <c r="P352" s="2" t="s">
        <v>1568</v>
      </c>
      <c r="Q352" s="2"/>
      <c r="R352" s="2" t="s">
        <v>643</v>
      </c>
      <c r="S352" s="2" t="s">
        <v>56</v>
      </c>
      <c r="T352" s="2"/>
      <c r="U352" s="9"/>
    </row>
    <row r="353" spans="1:21" ht="45" hidden="1" customHeight="1" x14ac:dyDescent="0.3">
      <c r="A353" s="2">
        <f t="shared" si="5"/>
        <v>352</v>
      </c>
      <c r="B353" s="2" t="s">
        <v>196</v>
      </c>
      <c r="C353" s="2" t="s">
        <v>24</v>
      </c>
      <c r="D353" s="2" t="s">
        <v>2451</v>
      </c>
      <c r="E353" s="2" t="s">
        <v>2701</v>
      </c>
      <c r="F353" s="2"/>
      <c r="G353" s="2" t="s">
        <v>2702</v>
      </c>
      <c r="H353" s="2" t="s">
        <v>92</v>
      </c>
      <c r="I353" s="2" t="s">
        <v>2703</v>
      </c>
      <c r="J353" s="2">
        <v>2017</v>
      </c>
      <c r="K353" s="2">
        <v>1</v>
      </c>
      <c r="L353" s="2" t="s">
        <v>1566</v>
      </c>
      <c r="M353" s="2" t="s">
        <v>56</v>
      </c>
      <c r="N353" s="2" t="s">
        <v>1567</v>
      </c>
      <c r="O353" s="2" t="s">
        <v>56</v>
      </c>
      <c r="P353" s="2" t="s">
        <v>1568</v>
      </c>
      <c r="Q353" s="2"/>
      <c r="R353" s="2" t="s">
        <v>643</v>
      </c>
      <c r="S353" s="2" t="s">
        <v>56</v>
      </c>
      <c r="T353" s="2"/>
      <c r="U353" s="9"/>
    </row>
    <row r="354" spans="1:21" ht="45" hidden="1" customHeight="1" x14ac:dyDescent="0.3">
      <c r="A354" s="2">
        <f t="shared" si="5"/>
        <v>353</v>
      </c>
      <c r="B354" s="2" t="s">
        <v>229</v>
      </c>
      <c r="C354" s="2" t="s">
        <v>24</v>
      </c>
      <c r="D354" s="2" t="s">
        <v>2708</v>
      </c>
      <c r="E354" s="2" t="s">
        <v>2709</v>
      </c>
      <c r="F354" s="2"/>
      <c r="G354" s="2"/>
      <c r="H354" s="2" t="s">
        <v>349</v>
      </c>
      <c r="I354" s="2" t="s">
        <v>2710</v>
      </c>
      <c r="J354" s="2">
        <v>2017</v>
      </c>
      <c r="K354" s="2">
        <v>1</v>
      </c>
      <c r="L354" s="2" t="s">
        <v>2172</v>
      </c>
      <c r="M354" s="2" t="s">
        <v>56</v>
      </c>
      <c r="N354" s="2" t="s">
        <v>2173</v>
      </c>
      <c r="O354" s="2" t="s">
        <v>56</v>
      </c>
      <c r="P354" s="2" t="s">
        <v>2174</v>
      </c>
      <c r="Q354" s="2"/>
      <c r="R354" s="2" t="s">
        <v>1845</v>
      </c>
      <c r="S354" s="2" t="s">
        <v>56</v>
      </c>
      <c r="T354" s="2"/>
      <c r="U354" s="9"/>
    </row>
    <row r="355" spans="1:21" ht="45" hidden="1" customHeight="1" x14ac:dyDescent="0.3">
      <c r="A355" s="2">
        <f t="shared" si="5"/>
        <v>354</v>
      </c>
      <c r="B355" s="2" t="s">
        <v>74</v>
      </c>
      <c r="C355" s="2" t="s">
        <v>24</v>
      </c>
      <c r="D355" s="2" t="s">
        <v>2728</v>
      </c>
      <c r="E355" s="2" t="s">
        <v>2729</v>
      </c>
      <c r="F355" s="2"/>
      <c r="G355" s="2"/>
      <c r="H355" s="2" t="s">
        <v>349</v>
      </c>
      <c r="I355" s="2" t="s">
        <v>2730</v>
      </c>
      <c r="J355" s="2">
        <v>2017</v>
      </c>
      <c r="K355" s="2">
        <v>1</v>
      </c>
      <c r="L355" s="2" t="s">
        <v>1636</v>
      </c>
      <c r="M355" s="2" t="s">
        <v>56</v>
      </c>
      <c r="N355" s="2" t="s">
        <v>1637</v>
      </c>
      <c r="O355" s="2" t="s">
        <v>56</v>
      </c>
      <c r="P355" s="2" t="s">
        <v>2731</v>
      </c>
      <c r="Q355" s="2"/>
      <c r="R355" s="2"/>
      <c r="S355" s="2" t="s">
        <v>56</v>
      </c>
      <c r="T355" s="2"/>
      <c r="U355" s="9"/>
    </row>
    <row r="356" spans="1:21" ht="45" hidden="1" customHeight="1" x14ac:dyDescent="0.3">
      <c r="A356" s="2">
        <f t="shared" si="5"/>
        <v>355</v>
      </c>
      <c r="B356" s="2" t="s">
        <v>23</v>
      </c>
      <c r="C356" s="2" t="s">
        <v>24</v>
      </c>
      <c r="D356" s="2" t="s">
        <v>2879</v>
      </c>
      <c r="E356" s="2" t="s">
        <v>2880</v>
      </c>
      <c r="F356" s="2" t="s">
        <v>2880</v>
      </c>
      <c r="G356" s="2" t="s">
        <v>2881</v>
      </c>
      <c r="H356" s="2" t="s">
        <v>29</v>
      </c>
      <c r="I356" s="2" t="s">
        <v>2882</v>
      </c>
      <c r="J356" s="2">
        <v>2017</v>
      </c>
      <c r="K356" s="2"/>
      <c r="L356" s="2" t="s">
        <v>2883</v>
      </c>
      <c r="M356" s="2" t="s">
        <v>2880</v>
      </c>
      <c r="N356" s="2" t="s">
        <v>2884</v>
      </c>
      <c r="O356" s="2" t="s">
        <v>2885</v>
      </c>
      <c r="P356" s="2"/>
      <c r="Q356" s="2"/>
      <c r="R356" s="2"/>
      <c r="S356" s="2" t="s">
        <v>1362</v>
      </c>
      <c r="T356" s="2"/>
      <c r="U356" s="9"/>
    </row>
    <row r="357" spans="1:21" ht="45" hidden="1" customHeight="1" x14ac:dyDescent="0.3">
      <c r="A357" s="2">
        <f t="shared" si="5"/>
        <v>356</v>
      </c>
      <c r="B357" s="2" t="s">
        <v>160</v>
      </c>
      <c r="C357" s="2" t="s">
        <v>1717</v>
      </c>
      <c r="D357" s="2" t="s">
        <v>2454</v>
      </c>
      <c r="E357" s="2" t="s">
        <v>2455</v>
      </c>
      <c r="F357" s="2" t="s">
        <v>2456</v>
      </c>
      <c r="G357" s="2" t="s">
        <v>2457</v>
      </c>
      <c r="H357" s="2" t="s">
        <v>53</v>
      </c>
      <c r="I357" s="4" t="s">
        <v>2458</v>
      </c>
      <c r="J357" s="2">
        <v>2016</v>
      </c>
      <c r="K357" s="2">
        <v>4</v>
      </c>
      <c r="L357" s="2" t="s">
        <v>2459</v>
      </c>
      <c r="M357" s="2">
        <v>0</v>
      </c>
      <c r="N357" s="2"/>
      <c r="O357" s="2" t="s">
        <v>2460</v>
      </c>
      <c r="P357" s="2"/>
      <c r="Q357" s="2" t="s">
        <v>2461</v>
      </c>
      <c r="R357" s="2"/>
      <c r="S357" s="2" t="s">
        <v>59</v>
      </c>
      <c r="T357" s="2"/>
      <c r="U357" s="9"/>
    </row>
    <row r="358" spans="1:21" ht="45" hidden="1" customHeight="1" x14ac:dyDescent="0.3">
      <c r="A358" s="2">
        <f t="shared" si="5"/>
        <v>357</v>
      </c>
      <c r="B358" s="2" t="s">
        <v>74</v>
      </c>
      <c r="C358" s="2" t="s">
        <v>24</v>
      </c>
      <c r="D358" s="2" t="s">
        <v>3018</v>
      </c>
      <c r="E358" s="2" t="s">
        <v>3019</v>
      </c>
      <c r="F358" s="2"/>
      <c r="G358" s="2"/>
      <c r="H358" s="2" t="s">
        <v>92</v>
      </c>
      <c r="I358" s="2" t="s">
        <v>3020</v>
      </c>
      <c r="J358" s="2">
        <v>2017</v>
      </c>
      <c r="K358" s="2">
        <v>1</v>
      </c>
      <c r="L358" s="2" t="s">
        <v>748</v>
      </c>
      <c r="M358" s="2" t="s">
        <v>56</v>
      </c>
      <c r="N358" s="2" t="s">
        <v>749</v>
      </c>
      <c r="O358" s="2" t="s">
        <v>56</v>
      </c>
      <c r="P358" s="2" t="s">
        <v>3017</v>
      </c>
      <c r="Q358" s="2"/>
      <c r="R358" s="2"/>
      <c r="S358" s="2" t="s">
        <v>56</v>
      </c>
      <c r="T358" s="2"/>
      <c r="U358" s="9"/>
    </row>
    <row r="359" spans="1:21" ht="70.95" hidden="1" customHeight="1" x14ac:dyDescent="0.3">
      <c r="A359" s="2">
        <f t="shared" si="5"/>
        <v>358</v>
      </c>
      <c r="B359" s="2" t="s">
        <v>74</v>
      </c>
      <c r="C359" s="2" t="s">
        <v>24</v>
      </c>
      <c r="D359" s="2" t="s">
        <v>3021</v>
      </c>
      <c r="E359" s="2" t="s">
        <v>3022</v>
      </c>
      <c r="F359" s="2"/>
      <c r="G359" s="2"/>
      <c r="H359" s="2" t="s">
        <v>349</v>
      </c>
      <c r="I359" s="2" t="s">
        <v>3023</v>
      </c>
      <c r="J359" s="2">
        <v>2017</v>
      </c>
      <c r="K359" s="2">
        <v>1</v>
      </c>
      <c r="L359" s="2" t="s">
        <v>3024</v>
      </c>
      <c r="M359" s="2" t="s">
        <v>56</v>
      </c>
      <c r="N359" s="2" t="s">
        <v>3025</v>
      </c>
      <c r="O359" s="2" t="s">
        <v>56</v>
      </c>
      <c r="P359" s="2" t="s">
        <v>3026</v>
      </c>
      <c r="Q359" s="2"/>
      <c r="R359" s="2"/>
      <c r="S359" s="2" t="s">
        <v>56</v>
      </c>
      <c r="T359" s="2"/>
      <c r="U359" s="9"/>
    </row>
    <row r="360" spans="1:21" ht="45" hidden="1" customHeight="1" x14ac:dyDescent="0.3">
      <c r="A360" s="2">
        <f t="shared" si="5"/>
        <v>359</v>
      </c>
      <c r="B360" s="2" t="s">
        <v>196</v>
      </c>
      <c r="C360" s="2" t="s">
        <v>2236</v>
      </c>
      <c r="D360" s="2" t="s">
        <v>2237</v>
      </c>
      <c r="E360" s="2" t="s">
        <v>2238</v>
      </c>
      <c r="F360" s="2" t="s">
        <v>2239</v>
      </c>
      <c r="G360" s="2" t="s">
        <v>2240</v>
      </c>
      <c r="H360" s="2" t="s">
        <v>53</v>
      </c>
      <c r="I360" s="2" t="s">
        <v>2241</v>
      </c>
      <c r="J360" s="2">
        <v>2016</v>
      </c>
      <c r="K360" s="2">
        <v>4</v>
      </c>
      <c r="L360" s="2" t="s">
        <v>2242</v>
      </c>
      <c r="M360" s="2" t="s">
        <v>2243</v>
      </c>
      <c r="N360" s="2" t="s">
        <v>2244</v>
      </c>
      <c r="O360" s="2" t="s">
        <v>2245</v>
      </c>
      <c r="P360" s="2" t="s">
        <v>2246</v>
      </c>
      <c r="Q360" s="2" t="s">
        <v>2247</v>
      </c>
      <c r="R360" s="2"/>
      <c r="S360" s="2" t="s">
        <v>1351</v>
      </c>
      <c r="T360" s="2"/>
      <c r="U360" s="9"/>
    </row>
    <row r="361" spans="1:21" ht="45" hidden="1" customHeight="1" x14ac:dyDescent="0.3">
      <c r="A361" s="2">
        <f t="shared" si="5"/>
        <v>360</v>
      </c>
      <c r="B361" s="2" t="s">
        <v>196</v>
      </c>
      <c r="C361" s="2" t="s">
        <v>24</v>
      </c>
      <c r="D361" s="2" t="s">
        <v>3096</v>
      </c>
      <c r="E361" s="2" t="s">
        <v>3097</v>
      </c>
      <c r="F361" s="2"/>
      <c r="G361" s="2"/>
      <c r="H361" s="2" t="s">
        <v>92</v>
      </c>
      <c r="I361" s="2" t="s">
        <v>3098</v>
      </c>
      <c r="J361" s="2">
        <v>2018</v>
      </c>
      <c r="K361" s="2">
        <v>1</v>
      </c>
      <c r="L361" s="2" t="s">
        <v>1016</v>
      </c>
      <c r="M361" s="2" t="s">
        <v>56</v>
      </c>
      <c r="N361" s="2" t="s">
        <v>1017</v>
      </c>
      <c r="O361" s="2" t="s">
        <v>56</v>
      </c>
      <c r="P361" s="2" t="s">
        <v>2038</v>
      </c>
      <c r="Q361" s="2"/>
      <c r="R361" s="2" t="s">
        <v>455</v>
      </c>
      <c r="S361" s="2" t="s">
        <v>56</v>
      </c>
      <c r="T361" s="2"/>
      <c r="U361" s="9"/>
    </row>
    <row r="362" spans="1:21" ht="45" hidden="1" customHeight="1" x14ac:dyDescent="0.3">
      <c r="A362" s="2">
        <f t="shared" si="5"/>
        <v>361</v>
      </c>
      <c r="B362" s="2" t="s">
        <v>229</v>
      </c>
      <c r="C362" s="2" t="s">
        <v>24</v>
      </c>
      <c r="D362" s="2" t="s">
        <v>2039</v>
      </c>
      <c r="E362" s="2" t="s">
        <v>3099</v>
      </c>
      <c r="F362" s="2"/>
      <c r="G362" s="2"/>
      <c r="H362" s="2" t="s">
        <v>648</v>
      </c>
      <c r="I362" s="2" t="s">
        <v>3100</v>
      </c>
      <c r="J362" s="2">
        <v>2018</v>
      </c>
      <c r="K362" s="2">
        <v>1</v>
      </c>
      <c r="L362" s="2" t="s">
        <v>2042</v>
      </c>
      <c r="M362" s="2" t="s">
        <v>56</v>
      </c>
      <c r="N362" s="2"/>
      <c r="O362" s="2" t="s">
        <v>56</v>
      </c>
      <c r="P362" s="2" t="s">
        <v>3101</v>
      </c>
      <c r="Q362" s="2"/>
      <c r="R362" s="2" t="s">
        <v>2493</v>
      </c>
      <c r="S362" s="2" t="s">
        <v>56</v>
      </c>
      <c r="T362" s="2" t="s">
        <v>3102</v>
      </c>
      <c r="U362" s="9"/>
    </row>
    <row r="363" spans="1:21" ht="45" hidden="1" customHeight="1" x14ac:dyDescent="0.3">
      <c r="A363" s="2">
        <f t="shared" si="5"/>
        <v>362</v>
      </c>
      <c r="B363" s="2" t="s">
        <v>229</v>
      </c>
      <c r="C363" s="2" t="s">
        <v>24</v>
      </c>
      <c r="D363" s="2" t="s">
        <v>3103</v>
      </c>
      <c r="E363" s="2" t="s">
        <v>3104</v>
      </c>
      <c r="F363" s="2"/>
      <c r="G363" s="2" t="s">
        <v>3105</v>
      </c>
      <c r="H363" s="2" t="s">
        <v>92</v>
      </c>
      <c r="I363" s="2" t="s">
        <v>3106</v>
      </c>
      <c r="J363" s="2">
        <v>2018</v>
      </c>
      <c r="K363" s="2">
        <v>1</v>
      </c>
      <c r="L363" s="2" t="s">
        <v>3107</v>
      </c>
      <c r="M363" s="2" t="s">
        <v>56</v>
      </c>
      <c r="N363" s="2"/>
      <c r="O363" s="2" t="s">
        <v>56</v>
      </c>
      <c r="P363" s="2" t="s">
        <v>3108</v>
      </c>
      <c r="Q363" s="2"/>
      <c r="R363" s="2" t="s">
        <v>3109</v>
      </c>
      <c r="S363" s="2" t="s">
        <v>56</v>
      </c>
      <c r="T363" s="2" t="s">
        <v>3110</v>
      </c>
      <c r="U363" s="9"/>
    </row>
    <row r="364" spans="1:21" ht="45" hidden="1" customHeight="1" x14ac:dyDescent="0.3">
      <c r="A364" s="2">
        <f t="shared" si="5"/>
        <v>363</v>
      </c>
      <c r="B364" s="2" t="s">
        <v>74</v>
      </c>
      <c r="C364" s="2" t="s">
        <v>24</v>
      </c>
      <c r="D364" s="2" t="s">
        <v>2728</v>
      </c>
      <c r="E364" s="2" t="s">
        <v>3189</v>
      </c>
      <c r="F364" s="2"/>
      <c r="G364" s="2" t="s">
        <v>3190</v>
      </c>
      <c r="H364" s="2" t="s">
        <v>349</v>
      </c>
      <c r="I364" s="2" t="s">
        <v>3191</v>
      </c>
      <c r="J364" s="2">
        <v>2018</v>
      </c>
      <c r="K364" s="2">
        <v>1</v>
      </c>
      <c r="L364" s="2" t="s">
        <v>3192</v>
      </c>
      <c r="M364" s="2" t="s">
        <v>56</v>
      </c>
      <c r="N364" s="2" t="s">
        <v>3193</v>
      </c>
      <c r="O364" s="2" t="s">
        <v>3194</v>
      </c>
      <c r="P364" s="2" t="s">
        <v>3195</v>
      </c>
      <c r="Q364" s="2"/>
      <c r="R364" s="2"/>
      <c r="S364" s="2" t="s">
        <v>56</v>
      </c>
      <c r="T364" s="2"/>
      <c r="U364" s="9"/>
    </row>
    <row r="365" spans="1:21" ht="45" hidden="1" customHeight="1" x14ac:dyDescent="0.3">
      <c r="A365" s="2">
        <f t="shared" si="5"/>
        <v>364</v>
      </c>
      <c r="B365" s="2" t="s">
        <v>74</v>
      </c>
      <c r="C365" s="2" t="s">
        <v>24</v>
      </c>
      <c r="D365" s="2" t="s">
        <v>3196</v>
      </c>
      <c r="E365" s="2" t="s">
        <v>3197</v>
      </c>
      <c r="F365" s="2"/>
      <c r="G365" s="2"/>
      <c r="H365" s="2" t="s">
        <v>349</v>
      </c>
      <c r="I365" s="2" t="s">
        <v>3198</v>
      </c>
      <c r="J365" s="2">
        <v>2018</v>
      </c>
      <c r="K365" s="2">
        <v>1</v>
      </c>
      <c r="L365" s="2" t="s">
        <v>3192</v>
      </c>
      <c r="M365" s="2" t="s">
        <v>56</v>
      </c>
      <c r="N365" s="2"/>
      <c r="O365" s="2" t="s">
        <v>56</v>
      </c>
      <c r="P365" s="2" t="s">
        <v>3199</v>
      </c>
      <c r="Q365" s="2"/>
      <c r="R365" s="2"/>
      <c r="S365" s="2" t="s">
        <v>56</v>
      </c>
      <c r="T365" s="2"/>
      <c r="U365" s="9"/>
    </row>
    <row r="366" spans="1:21" ht="45" hidden="1" customHeight="1" x14ac:dyDescent="0.3">
      <c r="A366" s="2">
        <f t="shared" si="5"/>
        <v>365</v>
      </c>
      <c r="B366" s="2" t="s">
        <v>229</v>
      </c>
      <c r="C366" s="2" t="s">
        <v>24</v>
      </c>
      <c r="D366" s="2" t="s">
        <v>3243</v>
      </c>
      <c r="E366" s="2" t="s">
        <v>3244</v>
      </c>
      <c r="F366" s="2"/>
      <c r="G366" s="2" t="s">
        <v>3245</v>
      </c>
      <c r="H366" s="2" t="s">
        <v>92</v>
      </c>
      <c r="I366" s="2" t="s">
        <v>3246</v>
      </c>
      <c r="J366" s="2">
        <v>2018</v>
      </c>
      <c r="K366" s="2">
        <v>1</v>
      </c>
      <c r="L366" s="2" t="s">
        <v>2172</v>
      </c>
      <c r="M366" s="2" t="s">
        <v>56</v>
      </c>
      <c r="N366" s="2" t="s">
        <v>2173</v>
      </c>
      <c r="O366" s="2" t="s">
        <v>56</v>
      </c>
      <c r="P366" s="2" t="s">
        <v>3247</v>
      </c>
      <c r="Q366" s="2"/>
      <c r="R366" s="2" t="s">
        <v>1845</v>
      </c>
      <c r="S366" s="2" t="s">
        <v>56</v>
      </c>
      <c r="T366" s="2"/>
      <c r="U366" s="9"/>
    </row>
    <row r="367" spans="1:21" ht="45" hidden="1" customHeight="1" x14ac:dyDescent="0.3">
      <c r="A367" s="2">
        <f t="shared" si="5"/>
        <v>366</v>
      </c>
      <c r="B367" s="2" t="s">
        <v>229</v>
      </c>
      <c r="C367" s="2" t="s">
        <v>24</v>
      </c>
      <c r="D367" s="2" t="s">
        <v>3248</v>
      </c>
      <c r="E367" s="2" t="s">
        <v>3249</v>
      </c>
      <c r="F367" s="2"/>
      <c r="G367" s="2" t="s">
        <v>3250</v>
      </c>
      <c r="H367" s="2" t="s">
        <v>92</v>
      </c>
      <c r="I367" s="2" t="s">
        <v>3251</v>
      </c>
      <c r="J367" s="2">
        <v>2018</v>
      </c>
      <c r="K367" s="2">
        <v>1</v>
      </c>
      <c r="L367" s="2" t="s">
        <v>2172</v>
      </c>
      <c r="M367" s="2" t="s">
        <v>56</v>
      </c>
      <c r="N367" s="2" t="s">
        <v>2173</v>
      </c>
      <c r="O367" s="2" t="s">
        <v>56</v>
      </c>
      <c r="P367" s="2" t="s">
        <v>3252</v>
      </c>
      <c r="Q367" s="2"/>
      <c r="R367" s="2" t="s">
        <v>1845</v>
      </c>
      <c r="S367" s="2" t="s">
        <v>56</v>
      </c>
      <c r="T367" s="2" t="s">
        <v>3253</v>
      </c>
      <c r="U367" s="9"/>
    </row>
    <row r="368" spans="1:21" ht="45" hidden="1" customHeight="1" x14ac:dyDescent="0.3">
      <c r="A368" s="2">
        <f t="shared" si="5"/>
        <v>367</v>
      </c>
      <c r="B368" s="2" t="s">
        <v>74</v>
      </c>
      <c r="C368" s="2" t="s">
        <v>24</v>
      </c>
      <c r="D368" s="2" t="s">
        <v>2728</v>
      </c>
      <c r="E368" s="2" t="s">
        <v>3292</v>
      </c>
      <c r="F368" s="2"/>
      <c r="G368" s="2"/>
      <c r="H368" s="2" t="s">
        <v>349</v>
      </c>
      <c r="I368" s="2" t="s">
        <v>3293</v>
      </c>
      <c r="J368" s="2">
        <v>2018</v>
      </c>
      <c r="K368" s="2">
        <v>1</v>
      </c>
      <c r="L368" s="2" t="s">
        <v>862</v>
      </c>
      <c r="M368" s="2" t="s">
        <v>56</v>
      </c>
      <c r="N368" s="2" t="s">
        <v>863</v>
      </c>
      <c r="O368" s="2" t="s">
        <v>56</v>
      </c>
      <c r="P368" s="2" t="s">
        <v>3294</v>
      </c>
      <c r="Q368" s="2"/>
      <c r="R368" s="2"/>
      <c r="S368" s="2" t="s">
        <v>56</v>
      </c>
      <c r="T368" s="2"/>
      <c r="U368" s="9"/>
    </row>
    <row r="369" spans="1:21" ht="45" hidden="1" customHeight="1" x14ac:dyDescent="0.3">
      <c r="A369" s="2">
        <f t="shared" si="5"/>
        <v>368</v>
      </c>
      <c r="B369" s="2" t="s">
        <v>196</v>
      </c>
      <c r="C369" s="2" t="s">
        <v>24</v>
      </c>
      <c r="D369" s="2" t="s">
        <v>1054</v>
      </c>
      <c r="E369" s="2" t="s">
        <v>3295</v>
      </c>
      <c r="F369" s="2"/>
      <c r="G369" s="2" t="s">
        <v>3296</v>
      </c>
      <c r="H369" s="2" t="s">
        <v>349</v>
      </c>
      <c r="I369" s="2" t="s">
        <v>3297</v>
      </c>
      <c r="J369" s="2">
        <v>2018</v>
      </c>
      <c r="K369" s="2">
        <v>1</v>
      </c>
      <c r="L369" s="2" t="s">
        <v>1699</v>
      </c>
      <c r="M369" s="2" t="s">
        <v>56</v>
      </c>
      <c r="N369" s="2" t="s">
        <v>1700</v>
      </c>
      <c r="O369" s="2" t="s">
        <v>56</v>
      </c>
      <c r="P369" s="2" t="s">
        <v>3298</v>
      </c>
      <c r="Q369" s="2"/>
      <c r="R369" s="2"/>
      <c r="S369" s="2" t="s">
        <v>56</v>
      </c>
      <c r="T369" s="2"/>
      <c r="U369" s="9"/>
    </row>
    <row r="370" spans="1:21" ht="45" hidden="1" customHeight="1" x14ac:dyDescent="0.3">
      <c r="A370" s="2">
        <f t="shared" si="5"/>
        <v>369</v>
      </c>
      <c r="B370" s="2" t="s">
        <v>250</v>
      </c>
      <c r="C370" s="2" t="s">
        <v>180</v>
      </c>
      <c r="D370" s="2" t="s">
        <v>404</v>
      </c>
      <c r="E370" s="2" t="s">
        <v>2479</v>
      </c>
      <c r="F370" s="2" t="s">
        <v>2480</v>
      </c>
      <c r="G370" s="2" t="s">
        <v>2481</v>
      </c>
      <c r="H370" s="2" t="s">
        <v>53</v>
      </c>
      <c r="I370" s="2" t="s">
        <v>2482</v>
      </c>
      <c r="J370" s="2">
        <v>2016</v>
      </c>
      <c r="K370" s="2">
        <v>3</v>
      </c>
      <c r="L370" s="2" t="s">
        <v>2483</v>
      </c>
      <c r="M370" s="2" t="s">
        <v>27</v>
      </c>
      <c r="N370" s="2" t="s">
        <v>2484</v>
      </c>
      <c r="O370" s="2" t="s">
        <v>2485</v>
      </c>
      <c r="P370" s="2"/>
      <c r="Q370" s="2" t="s">
        <v>2486</v>
      </c>
      <c r="R370" s="2"/>
      <c r="S370" s="2" t="s">
        <v>822</v>
      </c>
      <c r="T370" s="2"/>
      <c r="U370" s="9"/>
    </row>
    <row r="371" spans="1:21" ht="45" hidden="1" customHeight="1" x14ac:dyDescent="0.3">
      <c r="A371" s="2">
        <f t="shared" si="5"/>
        <v>370</v>
      </c>
      <c r="B371" s="2" t="s">
        <v>74</v>
      </c>
      <c r="C371" s="2" t="s">
        <v>24</v>
      </c>
      <c r="D371" s="2" t="s">
        <v>3407</v>
      </c>
      <c r="E371" s="2" t="s">
        <v>3408</v>
      </c>
      <c r="F371" s="2"/>
      <c r="G371" s="2"/>
      <c r="H371" s="2" t="s">
        <v>92</v>
      </c>
      <c r="I371" s="2" t="s">
        <v>3409</v>
      </c>
      <c r="J371" s="2">
        <v>2018</v>
      </c>
      <c r="K371" s="2">
        <v>1</v>
      </c>
      <c r="L371" s="2" t="s">
        <v>3410</v>
      </c>
      <c r="M371" s="2" t="s">
        <v>56</v>
      </c>
      <c r="N371" s="2"/>
      <c r="O371" s="2" t="s">
        <v>56</v>
      </c>
      <c r="P371" s="2" t="s">
        <v>3411</v>
      </c>
      <c r="Q371" s="2"/>
      <c r="R371" s="2"/>
      <c r="S371" s="2" t="s">
        <v>56</v>
      </c>
      <c r="T371" s="2" t="s">
        <v>3412</v>
      </c>
      <c r="U371" s="9"/>
    </row>
    <row r="372" spans="1:21" ht="45" hidden="1" customHeight="1" x14ac:dyDescent="0.3">
      <c r="A372" s="2">
        <f t="shared" si="5"/>
        <v>371</v>
      </c>
      <c r="B372" s="2" t="s">
        <v>74</v>
      </c>
      <c r="C372" s="2" t="s">
        <v>24</v>
      </c>
      <c r="D372" s="2" t="s">
        <v>3413</v>
      </c>
      <c r="E372" s="2" t="s">
        <v>3414</v>
      </c>
      <c r="F372" s="2"/>
      <c r="G372" s="2"/>
      <c r="H372" s="2" t="s">
        <v>648</v>
      </c>
      <c r="I372" s="2" t="s">
        <v>3415</v>
      </c>
      <c r="J372" s="2">
        <v>2018</v>
      </c>
      <c r="K372" s="2">
        <v>1</v>
      </c>
      <c r="L372" s="2" t="s">
        <v>3416</v>
      </c>
      <c r="M372" s="2" t="s">
        <v>56</v>
      </c>
      <c r="N372" s="2"/>
      <c r="O372" s="2" t="s">
        <v>56</v>
      </c>
      <c r="P372" s="2" t="s">
        <v>3417</v>
      </c>
      <c r="Q372" s="2"/>
      <c r="R372" s="2" t="s">
        <v>643</v>
      </c>
      <c r="S372" s="2" t="s">
        <v>56</v>
      </c>
      <c r="T372" s="2"/>
      <c r="U372" s="9"/>
    </row>
    <row r="373" spans="1:21" ht="45" hidden="1" customHeight="1" x14ac:dyDescent="0.3">
      <c r="A373" s="2">
        <f t="shared" si="5"/>
        <v>372</v>
      </c>
      <c r="B373" s="2" t="s">
        <v>196</v>
      </c>
      <c r="C373" s="2" t="s">
        <v>180</v>
      </c>
      <c r="D373" s="2" t="s">
        <v>2531</v>
      </c>
      <c r="E373" s="2" t="s">
        <v>2532</v>
      </c>
      <c r="F373" s="2" t="s">
        <v>2532</v>
      </c>
      <c r="G373" s="2" t="s">
        <v>2533</v>
      </c>
      <c r="H373" s="2" t="s">
        <v>53</v>
      </c>
      <c r="I373" s="2" t="s">
        <v>2534</v>
      </c>
      <c r="J373" s="2">
        <v>2016</v>
      </c>
      <c r="K373" s="2">
        <v>5</v>
      </c>
      <c r="L373" s="2" t="s">
        <v>2010</v>
      </c>
      <c r="M373" s="2" t="s">
        <v>56</v>
      </c>
      <c r="N373" s="2" t="s">
        <v>2011</v>
      </c>
      <c r="O373" s="2" t="s">
        <v>2535</v>
      </c>
      <c r="P373" s="2" t="s">
        <v>34</v>
      </c>
      <c r="Q373" s="2"/>
      <c r="R373" s="2"/>
      <c r="S373" s="2" t="s">
        <v>56</v>
      </c>
      <c r="T373" s="2"/>
      <c r="U373" s="9"/>
    </row>
    <row r="374" spans="1:21" ht="45" hidden="1" customHeight="1" x14ac:dyDescent="0.3">
      <c r="A374" s="2">
        <f t="shared" si="5"/>
        <v>373</v>
      </c>
      <c r="B374" s="2" t="s">
        <v>261</v>
      </c>
      <c r="C374" s="2" t="s">
        <v>1019</v>
      </c>
      <c r="D374" s="2" t="s">
        <v>2045</v>
      </c>
      <c r="E374" s="2" t="s">
        <v>2046</v>
      </c>
      <c r="F374" s="2" t="s">
        <v>2047</v>
      </c>
      <c r="G374" s="2" t="s">
        <v>2048</v>
      </c>
      <c r="H374" s="2" t="s">
        <v>53</v>
      </c>
      <c r="I374" s="4" t="s">
        <v>2049</v>
      </c>
      <c r="J374" s="2">
        <v>2016</v>
      </c>
      <c r="K374" s="2"/>
      <c r="L374" s="2" t="s">
        <v>2050</v>
      </c>
      <c r="M374" s="2" t="s">
        <v>56</v>
      </c>
      <c r="N374" s="2" t="s">
        <v>2051</v>
      </c>
      <c r="O374" s="2" t="s">
        <v>1499</v>
      </c>
      <c r="P374" s="2" t="s">
        <v>2052</v>
      </c>
      <c r="Q374" s="2" t="s">
        <v>1157</v>
      </c>
      <c r="R374" s="2"/>
      <c r="S374" s="2" t="s">
        <v>1201</v>
      </c>
      <c r="T374" s="2" t="s">
        <v>2053</v>
      </c>
      <c r="U374" s="9"/>
    </row>
    <row r="375" spans="1:21" ht="45" hidden="1" customHeight="1" x14ac:dyDescent="0.3">
      <c r="A375" s="2">
        <f t="shared" si="5"/>
        <v>374</v>
      </c>
      <c r="B375" s="2" t="s">
        <v>74</v>
      </c>
      <c r="C375" s="2" t="s">
        <v>24</v>
      </c>
      <c r="D375" s="2" t="s">
        <v>2728</v>
      </c>
      <c r="E375" s="2" t="s">
        <v>3562</v>
      </c>
      <c r="F375" s="2"/>
      <c r="G375" s="2" t="s">
        <v>3563</v>
      </c>
      <c r="H375" s="2" t="s">
        <v>92</v>
      </c>
      <c r="I375" s="2" t="s">
        <v>3564</v>
      </c>
      <c r="J375" s="2">
        <v>2018</v>
      </c>
      <c r="K375" s="2">
        <v>1</v>
      </c>
      <c r="L375" s="2" t="s">
        <v>512</v>
      </c>
      <c r="M375" s="2" t="s">
        <v>56</v>
      </c>
      <c r="N375" s="2" t="s">
        <v>513</v>
      </c>
      <c r="O375" s="2" t="s">
        <v>56</v>
      </c>
      <c r="P375" s="2" t="s">
        <v>3565</v>
      </c>
      <c r="Q375" s="2"/>
      <c r="R375" s="2" t="s">
        <v>203</v>
      </c>
      <c r="S375" s="2" t="s">
        <v>56</v>
      </c>
      <c r="T375" s="2"/>
      <c r="U375" s="9"/>
    </row>
    <row r="376" spans="1:21" ht="45" hidden="1" customHeight="1" x14ac:dyDescent="0.3">
      <c r="A376" s="2">
        <f t="shared" si="5"/>
        <v>375</v>
      </c>
      <c r="B376" s="2" t="s">
        <v>196</v>
      </c>
      <c r="C376" s="2" t="s">
        <v>24</v>
      </c>
      <c r="D376" s="2" t="s">
        <v>3566</v>
      </c>
      <c r="E376" s="2" t="s">
        <v>3567</v>
      </c>
      <c r="F376" s="2"/>
      <c r="G376" s="2" t="s">
        <v>3568</v>
      </c>
      <c r="H376" s="2" t="s">
        <v>349</v>
      </c>
      <c r="I376" s="2" t="s">
        <v>3569</v>
      </c>
      <c r="J376" s="2">
        <v>2018</v>
      </c>
      <c r="K376" s="2">
        <v>1</v>
      </c>
      <c r="L376" s="2" t="s">
        <v>512</v>
      </c>
      <c r="M376" s="2" t="s">
        <v>56</v>
      </c>
      <c r="N376" s="2" t="s">
        <v>513</v>
      </c>
      <c r="O376" s="2" t="s">
        <v>56</v>
      </c>
      <c r="P376" s="2" t="s">
        <v>3570</v>
      </c>
      <c r="Q376" s="2"/>
      <c r="R376" s="2"/>
      <c r="S376" s="2" t="s">
        <v>56</v>
      </c>
      <c r="T376" s="2"/>
      <c r="U376" s="9"/>
    </row>
    <row r="377" spans="1:21" ht="45" hidden="1" customHeight="1" x14ac:dyDescent="0.3">
      <c r="A377" s="2">
        <f t="shared" si="5"/>
        <v>376</v>
      </c>
      <c r="B377" s="2" t="s">
        <v>185</v>
      </c>
      <c r="C377" s="2" t="s">
        <v>186</v>
      </c>
      <c r="D377" s="2" t="s">
        <v>2419</v>
      </c>
      <c r="E377" s="2" t="s">
        <v>2420</v>
      </c>
      <c r="F377" s="2" t="s">
        <v>2420</v>
      </c>
      <c r="G377" s="2" t="s">
        <v>2071</v>
      </c>
      <c r="H377" s="2" t="s">
        <v>53</v>
      </c>
      <c r="I377" s="26" t="s">
        <v>2421</v>
      </c>
      <c r="J377" s="2">
        <v>2016</v>
      </c>
      <c r="K377" s="2">
        <v>6</v>
      </c>
      <c r="L377" s="2" t="s">
        <v>2422</v>
      </c>
      <c r="M377" s="2" t="s">
        <v>2423</v>
      </c>
      <c r="N377" s="2"/>
      <c r="O377" s="2" t="s">
        <v>2424</v>
      </c>
      <c r="P377" s="2"/>
      <c r="Q377" s="2" t="s">
        <v>696</v>
      </c>
      <c r="R377" s="2"/>
      <c r="S377" s="2" t="s">
        <v>1351</v>
      </c>
      <c r="T377" s="2"/>
      <c r="U377" s="9"/>
    </row>
    <row r="378" spans="1:21" ht="45" hidden="1" customHeight="1" x14ac:dyDescent="0.3">
      <c r="A378" s="2">
        <f t="shared" si="5"/>
        <v>377</v>
      </c>
      <c r="B378" s="2" t="s">
        <v>74</v>
      </c>
      <c r="C378" s="2" t="s">
        <v>24</v>
      </c>
      <c r="D378" s="2" t="s">
        <v>3600</v>
      </c>
      <c r="E378" s="2" t="s">
        <v>3601</v>
      </c>
      <c r="F378" s="2"/>
      <c r="G378" s="2"/>
      <c r="H378" s="2" t="s">
        <v>92</v>
      </c>
      <c r="I378" s="2" t="s">
        <v>3602</v>
      </c>
      <c r="J378" s="2">
        <v>2018</v>
      </c>
      <c r="K378" s="2">
        <v>1</v>
      </c>
      <c r="L378" s="2" t="s">
        <v>3603</v>
      </c>
      <c r="M378" s="2" t="s">
        <v>56</v>
      </c>
      <c r="N378" s="2"/>
      <c r="O378" s="2" t="s">
        <v>56</v>
      </c>
      <c r="P378" s="2" t="s">
        <v>3604</v>
      </c>
      <c r="Q378" s="2"/>
      <c r="R378" s="2"/>
      <c r="S378" s="2" t="s">
        <v>56</v>
      </c>
      <c r="T378" s="2" t="s">
        <v>3605</v>
      </c>
      <c r="U378" s="9"/>
    </row>
    <row r="379" spans="1:21" ht="45" hidden="1" customHeight="1" x14ac:dyDescent="0.3">
      <c r="A379" s="2">
        <f t="shared" si="5"/>
        <v>378</v>
      </c>
      <c r="B379" s="2" t="s">
        <v>74</v>
      </c>
      <c r="C379" s="2" t="s">
        <v>24</v>
      </c>
      <c r="D379" s="2" t="s">
        <v>3617</v>
      </c>
      <c r="E379" s="2" t="s">
        <v>3618</v>
      </c>
      <c r="F379" s="2"/>
      <c r="G379" s="2"/>
      <c r="H379" s="2" t="s">
        <v>92</v>
      </c>
      <c r="I379" s="2" t="s">
        <v>3619</v>
      </c>
      <c r="J379" s="2">
        <v>2018</v>
      </c>
      <c r="K379" s="2">
        <v>1</v>
      </c>
      <c r="L379" s="2" t="s">
        <v>748</v>
      </c>
      <c r="M379" s="2" t="s">
        <v>56</v>
      </c>
      <c r="N379" s="2" t="s">
        <v>749</v>
      </c>
      <c r="O379" s="2" t="s">
        <v>56</v>
      </c>
      <c r="P379" s="2" t="s">
        <v>3620</v>
      </c>
      <c r="Q379" s="2"/>
      <c r="R379" s="2" t="s">
        <v>643</v>
      </c>
      <c r="S379" s="2" t="s">
        <v>56</v>
      </c>
      <c r="T379" s="2" t="s">
        <v>3621</v>
      </c>
      <c r="U379" s="9"/>
    </row>
    <row r="380" spans="1:21" ht="45" hidden="1" customHeight="1" x14ac:dyDescent="0.3">
      <c r="A380" s="2">
        <f t="shared" si="5"/>
        <v>379</v>
      </c>
      <c r="B380" s="2" t="s">
        <v>74</v>
      </c>
      <c r="C380" s="2" t="s">
        <v>24</v>
      </c>
      <c r="D380" s="2" t="s">
        <v>3626</v>
      </c>
      <c r="E380" s="2" t="s">
        <v>3627</v>
      </c>
      <c r="F380" s="2"/>
      <c r="G380" s="2"/>
      <c r="H380" s="2" t="s">
        <v>349</v>
      </c>
      <c r="I380" s="2" t="s">
        <v>3628</v>
      </c>
      <c r="J380" s="2">
        <v>2018</v>
      </c>
      <c r="K380" s="2">
        <v>1</v>
      </c>
      <c r="L380" s="2" t="s">
        <v>748</v>
      </c>
      <c r="M380" s="2" t="s">
        <v>56</v>
      </c>
      <c r="N380" s="2" t="s">
        <v>749</v>
      </c>
      <c r="O380" s="2" t="s">
        <v>56</v>
      </c>
      <c r="P380" s="2" t="s">
        <v>3629</v>
      </c>
      <c r="Q380" s="2"/>
      <c r="R380" s="2"/>
      <c r="S380" s="2" t="s">
        <v>56</v>
      </c>
      <c r="T380" s="2"/>
      <c r="U380" s="9"/>
    </row>
    <row r="381" spans="1:21" ht="45" hidden="1" customHeight="1" x14ac:dyDescent="0.3">
      <c r="A381" s="2">
        <f t="shared" si="5"/>
        <v>380</v>
      </c>
      <c r="B381" s="2" t="s">
        <v>74</v>
      </c>
      <c r="C381" s="2" t="s">
        <v>24</v>
      </c>
      <c r="D381" s="2" t="s">
        <v>1238</v>
      </c>
      <c r="E381" s="2" t="s">
        <v>3678</v>
      </c>
      <c r="F381" s="2"/>
      <c r="G381" s="2"/>
      <c r="H381" s="2" t="s">
        <v>92</v>
      </c>
      <c r="I381" s="2" t="s">
        <v>3679</v>
      </c>
      <c r="J381" s="2">
        <v>2019</v>
      </c>
      <c r="K381" s="2">
        <v>1</v>
      </c>
      <c r="L381" s="2" t="s">
        <v>1124</v>
      </c>
      <c r="M381" s="2" t="s">
        <v>56</v>
      </c>
      <c r="N381" s="2" t="s">
        <v>1125</v>
      </c>
      <c r="O381" s="2" t="s">
        <v>56</v>
      </c>
      <c r="P381" s="2" t="s">
        <v>34</v>
      </c>
      <c r="Q381" s="2"/>
      <c r="R381" s="2"/>
      <c r="S381" s="2" t="s">
        <v>56</v>
      </c>
      <c r="T381" s="2"/>
      <c r="U381" s="9"/>
    </row>
    <row r="382" spans="1:21" ht="45" hidden="1" customHeight="1" x14ac:dyDescent="0.3">
      <c r="A382" s="2">
        <f t="shared" si="5"/>
        <v>381</v>
      </c>
      <c r="B382" s="2" t="s">
        <v>229</v>
      </c>
      <c r="C382" s="2" t="s">
        <v>24</v>
      </c>
      <c r="D382" s="2" t="s">
        <v>3103</v>
      </c>
      <c r="E382" s="2" t="s">
        <v>3702</v>
      </c>
      <c r="F382" s="2"/>
      <c r="G382" s="2" t="s">
        <v>3703</v>
      </c>
      <c r="H382" s="2" t="s">
        <v>92</v>
      </c>
      <c r="I382" s="2" t="s">
        <v>3704</v>
      </c>
      <c r="J382" s="2">
        <v>2019</v>
      </c>
      <c r="K382" s="2">
        <v>1</v>
      </c>
      <c r="L382" s="2" t="s">
        <v>3107</v>
      </c>
      <c r="M382" s="2" t="s">
        <v>56</v>
      </c>
      <c r="N382" s="2"/>
      <c r="O382" s="2" t="s">
        <v>56</v>
      </c>
      <c r="P382" s="2" t="s">
        <v>3705</v>
      </c>
      <c r="Q382" s="2"/>
      <c r="R382" s="2" t="s">
        <v>3109</v>
      </c>
      <c r="S382" s="2" t="s">
        <v>56</v>
      </c>
      <c r="T382" s="2"/>
      <c r="U382" s="9"/>
    </row>
    <row r="383" spans="1:21" ht="45" hidden="1" customHeight="1" x14ac:dyDescent="0.3">
      <c r="A383" s="2">
        <f t="shared" si="5"/>
        <v>382</v>
      </c>
      <c r="B383" s="2" t="s">
        <v>196</v>
      </c>
      <c r="C383" s="2" t="s">
        <v>24</v>
      </c>
      <c r="D383" s="2" t="s">
        <v>426</v>
      </c>
      <c r="E383" s="2" t="s">
        <v>3773</v>
      </c>
      <c r="F383" s="2"/>
      <c r="G383" s="2"/>
      <c r="H383" s="2" t="s">
        <v>349</v>
      </c>
      <c r="I383" s="2" t="s">
        <v>3774</v>
      </c>
      <c r="J383" s="2">
        <v>2019</v>
      </c>
      <c r="K383" s="2">
        <v>1</v>
      </c>
      <c r="L383" s="2" t="s">
        <v>3775</v>
      </c>
      <c r="M383" s="2" t="s">
        <v>56</v>
      </c>
      <c r="N383" s="2"/>
      <c r="O383" s="2" t="s">
        <v>56</v>
      </c>
      <c r="P383" s="2" t="s">
        <v>3776</v>
      </c>
      <c r="Q383" s="2"/>
      <c r="R383" s="2"/>
      <c r="S383" s="2" t="s">
        <v>56</v>
      </c>
      <c r="T383" s="2"/>
      <c r="U383" s="9"/>
    </row>
    <row r="384" spans="1:21" ht="45" customHeight="1" x14ac:dyDescent="0.3">
      <c r="A384" s="2">
        <f t="shared" si="5"/>
        <v>383</v>
      </c>
      <c r="B384" s="2" t="s">
        <v>229</v>
      </c>
      <c r="C384" s="2" t="s">
        <v>24</v>
      </c>
      <c r="D384" s="2" t="s">
        <v>1305</v>
      </c>
      <c r="E384" s="2" t="s">
        <v>3784</v>
      </c>
      <c r="F384" s="2"/>
      <c r="G384" s="2" t="s">
        <v>3785</v>
      </c>
      <c r="H384" s="2" t="s">
        <v>349</v>
      </c>
      <c r="I384" s="2" t="s">
        <v>3786</v>
      </c>
      <c r="J384" s="2">
        <v>2019</v>
      </c>
      <c r="K384" s="2">
        <v>1</v>
      </c>
      <c r="L384" s="2" t="s">
        <v>827</v>
      </c>
      <c r="M384" s="2" t="s">
        <v>56</v>
      </c>
      <c r="N384" s="2" t="s">
        <v>828</v>
      </c>
      <c r="O384" s="2" t="s">
        <v>56</v>
      </c>
      <c r="P384" s="2" t="s">
        <v>34</v>
      </c>
      <c r="Q384" s="2"/>
      <c r="R384" s="2" t="s">
        <v>455</v>
      </c>
      <c r="S384" s="2" t="s">
        <v>56</v>
      </c>
      <c r="T384" s="2"/>
      <c r="U384" s="9"/>
    </row>
    <row r="385" spans="1:21" ht="45" hidden="1" customHeight="1" x14ac:dyDescent="0.3">
      <c r="A385" s="2">
        <f t="shared" si="5"/>
        <v>384</v>
      </c>
      <c r="B385" s="2" t="s">
        <v>229</v>
      </c>
      <c r="C385" s="2" t="s">
        <v>24</v>
      </c>
      <c r="D385" s="2" t="s">
        <v>3822</v>
      </c>
      <c r="E385" s="2" t="s">
        <v>3823</v>
      </c>
      <c r="F385" s="2"/>
      <c r="G385" s="2" t="s">
        <v>3824</v>
      </c>
      <c r="H385" s="2" t="s">
        <v>92</v>
      </c>
      <c r="I385" s="2" t="s">
        <v>3825</v>
      </c>
      <c r="J385" s="2">
        <v>2019</v>
      </c>
      <c r="K385" s="2">
        <v>1</v>
      </c>
      <c r="L385" s="2" t="s">
        <v>3212</v>
      </c>
      <c r="M385" s="2" t="s">
        <v>56</v>
      </c>
      <c r="N385" s="2" t="s">
        <v>3213</v>
      </c>
      <c r="O385" s="2" t="s">
        <v>3826</v>
      </c>
      <c r="P385" s="2" t="s">
        <v>3827</v>
      </c>
      <c r="Q385" s="2"/>
      <c r="R385" s="2"/>
      <c r="S385" s="2" t="s">
        <v>56</v>
      </c>
      <c r="T385" s="2" t="s">
        <v>3828</v>
      </c>
      <c r="U385" s="9"/>
    </row>
    <row r="386" spans="1:21" ht="45" hidden="1" customHeight="1" x14ac:dyDescent="0.3">
      <c r="A386" s="2">
        <f t="shared" ref="A386:A449" si="6">ROW(A385)</f>
        <v>385</v>
      </c>
      <c r="B386" s="2" t="s">
        <v>74</v>
      </c>
      <c r="C386" s="2" t="s">
        <v>24</v>
      </c>
      <c r="D386" s="2" t="s">
        <v>3837</v>
      </c>
      <c r="E386" s="2" t="s">
        <v>3838</v>
      </c>
      <c r="F386" s="2"/>
      <c r="G386" s="2" t="s">
        <v>3839</v>
      </c>
      <c r="H386" s="2" t="s">
        <v>349</v>
      </c>
      <c r="I386" s="2" t="s">
        <v>3840</v>
      </c>
      <c r="J386" s="2">
        <v>2019</v>
      </c>
      <c r="K386" s="2">
        <v>1</v>
      </c>
      <c r="L386" s="2" t="s">
        <v>3212</v>
      </c>
      <c r="M386" s="2" t="s">
        <v>56</v>
      </c>
      <c r="N386" s="2" t="s">
        <v>3213</v>
      </c>
      <c r="O386" s="2" t="s">
        <v>56</v>
      </c>
      <c r="P386" s="2" t="s">
        <v>3841</v>
      </c>
      <c r="Q386" s="2"/>
      <c r="R386" s="2"/>
      <c r="S386" s="2" t="s">
        <v>56</v>
      </c>
      <c r="T386" s="2"/>
      <c r="U386" s="9"/>
    </row>
    <row r="387" spans="1:21" ht="45" hidden="1" customHeight="1" x14ac:dyDescent="0.3">
      <c r="A387" s="2">
        <f t="shared" si="6"/>
        <v>386</v>
      </c>
      <c r="B387" s="2" t="s">
        <v>229</v>
      </c>
      <c r="C387" s="2" t="s">
        <v>24</v>
      </c>
      <c r="D387" s="2" t="s">
        <v>2169</v>
      </c>
      <c r="E387" s="2" t="s">
        <v>3856</v>
      </c>
      <c r="F387" s="2"/>
      <c r="G387" s="2"/>
      <c r="H387" s="2" t="s">
        <v>1056</v>
      </c>
      <c r="I387" s="2" t="s">
        <v>3857</v>
      </c>
      <c r="J387" s="2">
        <v>2019</v>
      </c>
      <c r="K387" s="2">
        <v>1</v>
      </c>
      <c r="L387" s="2" t="s">
        <v>2172</v>
      </c>
      <c r="M387" s="2" t="s">
        <v>56</v>
      </c>
      <c r="N387" s="2" t="s">
        <v>2173</v>
      </c>
      <c r="O387" s="2" t="s">
        <v>56</v>
      </c>
      <c r="P387" s="2" t="s">
        <v>34</v>
      </c>
      <c r="Q387" s="2"/>
      <c r="R387" s="2" t="s">
        <v>1845</v>
      </c>
      <c r="S387" s="2" t="s">
        <v>56</v>
      </c>
      <c r="T387" s="2"/>
      <c r="U387" s="9"/>
    </row>
    <row r="388" spans="1:21" ht="45" hidden="1" customHeight="1" x14ac:dyDescent="0.3">
      <c r="A388" s="2">
        <f t="shared" si="6"/>
        <v>387</v>
      </c>
      <c r="B388" s="2" t="s">
        <v>74</v>
      </c>
      <c r="C388" s="2" t="s">
        <v>24</v>
      </c>
      <c r="D388" s="2" t="s">
        <v>1893</v>
      </c>
      <c r="E388" s="2" t="s">
        <v>3864</v>
      </c>
      <c r="F388" s="2"/>
      <c r="G388" s="2"/>
      <c r="H388" s="2" t="s">
        <v>92</v>
      </c>
      <c r="I388" s="2" t="s">
        <v>3865</v>
      </c>
      <c r="J388" s="2">
        <v>2019</v>
      </c>
      <c r="K388" s="2">
        <v>1</v>
      </c>
      <c r="L388" s="2" t="s">
        <v>1636</v>
      </c>
      <c r="M388" s="2" t="s">
        <v>56</v>
      </c>
      <c r="N388" s="2" t="s">
        <v>1637</v>
      </c>
      <c r="O388" s="2" t="s">
        <v>56</v>
      </c>
      <c r="P388" s="2" t="s">
        <v>3866</v>
      </c>
      <c r="Q388" s="2"/>
      <c r="R388" s="2"/>
      <c r="S388" s="2" t="s">
        <v>56</v>
      </c>
      <c r="T388" s="2"/>
      <c r="U388" s="9"/>
    </row>
    <row r="389" spans="1:21" ht="45" hidden="1" customHeight="1" x14ac:dyDescent="0.3">
      <c r="A389" s="2">
        <f t="shared" si="6"/>
        <v>388</v>
      </c>
      <c r="B389" s="2" t="s">
        <v>74</v>
      </c>
      <c r="C389" s="2" t="s">
        <v>24</v>
      </c>
      <c r="D389" s="2" t="s">
        <v>2728</v>
      </c>
      <c r="E389" s="2" t="s">
        <v>3867</v>
      </c>
      <c r="F389" s="2"/>
      <c r="G389" s="2"/>
      <c r="H389" s="2" t="s">
        <v>92</v>
      </c>
      <c r="I389" s="2" t="s">
        <v>3868</v>
      </c>
      <c r="J389" s="2">
        <v>2019</v>
      </c>
      <c r="K389" s="2">
        <v>1</v>
      </c>
      <c r="L389" s="2" t="s">
        <v>862</v>
      </c>
      <c r="M389" s="2" t="s">
        <v>56</v>
      </c>
      <c r="N389" s="2" t="s">
        <v>863</v>
      </c>
      <c r="O389" s="2" t="s">
        <v>56</v>
      </c>
      <c r="P389" s="2" t="s">
        <v>34</v>
      </c>
      <c r="Q389" s="2"/>
      <c r="R389" s="2"/>
      <c r="S389" s="2" t="s">
        <v>56</v>
      </c>
      <c r="T389" s="2"/>
      <c r="U389" s="9"/>
    </row>
    <row r="390" spans="1:21" ht="45" hidden="1" customHeight="1" x14ac:dyDescent="0.3">
      <c r="A390" s="2">
        <f t="shared" si="6"/>
        <v>389</v>
      </c>
      <c r="B390" s="2" t="s">
        <v>74</v>
      </c>
      <c r="C390" s="2" t="s">
        <v>24</v>
      </c>
      <c r="D390" s="2" t="s">
        <v>2728</v>
      </c>
      <c r="E390" s="2" t="s">
        <v>3869</v>
      </c>
      <c r="F390" s="2"/>
      <c r="G390" s="2"/>
      <c r="H390" s="2" t="s">
        <v>92</v>
      </c>
      <c r="I390" s="2" t="s">
        <v>3870</v>
      </c>
      <c r="J390" s="2">
        <v>2019</v>
      </c>
      <c r="K390" s="2">
        <v>1</v>
      </c>
      <c r="L390" s="2" t="s">
        <v>862</v>
      </c>
      <c r="M390" s="2" t="s">
        <v>56</v>
      </c>
      <c r="N390" s="2" t="s">
        <v>863</v>
      </c>
      <c r="O390" s="2" t="s">
        <v>56</v>
      </c>
      <c r="P390" s="2" t="s">
        <v>34</v>
      </c>
      <c r="Q390" s="2"/>
      <c r="R390" s="2"/>
      <c r="S390" s="2" t="s">
        <v>56</v>
      </c>
      <c r="T390" s="2"/>
      <c r="U390" s="9"/>
    </row>
    <row r="391" spans="1:21" ht="45" hidden="1" customHeight="1" x14ac:dyDescent="0.3">
      <c r="A391" s="2">
        <f t="shared" si="6"/>
        <v>390</v>
      </c>
      <c r="B391" s="2" t="s">
        <v>229</v>
      </c>
      <c r="C391" s="2" t="s">
        <v>24</v>
      </c>
      <c r="D391" s="2" t="s">
        <v>3933</v>
      </c>
      <c r="E391" s="2" t="s">
        <v>3934</v>
      </c>
      <c r="F391" s="2"/>
      <c r="G391" s="2" t="s">
        <v>3935</v>
      </c>
      <c r="H391" s="2" t="s">
        <v>349</v>
      </c>
      <c r="I391" s="2" t="s">
        <v>3936</v>
      </c>
      <c r="J391" s="2">
        <v>2019</v>
      </c>
      <c r="K391" s="2">
        <v>1</v>
      </c>
      <c r="L391" s="2" t="s">
        <v>3937</v>
      </c>
      <c r="M391" s="2" t="s">
        <v>56</v>
      </c>
      <c r="N391" s="2"/>
      <c r="O391" s="2" t="s">
        <v>56</v>
      </c>
      <c r="P391" s="2" t="s">
        <v>3938</v>
      </c>
      <c r="Q391" s="2"/>
      <c r="R391" s="2"/>
      <c r="S391" s="2" t="s">
        <v>56</v>
      </c>
      <c r="T391" s="2"/>
      <c r="U391" s="9"/>
    </row>
    <row r="392" spans="1:21" ht="45" hidden="1" customHeight="1" x14ac:dyDescent="0.3">
      <c r="A392" s="2">
        <f t="shared" si="6"/>
        <v>391</v>
      </c>
      <c r="B392" s="2" t="s">
        <v>196</v>
      </c>
      <c r="C392" s="2" t="s">
        <v>24</v>
      </c>
      <c r="D392" s="2" t="s">
        <v>3963</v>
      </c>
      <c r="E392" s="2" t="s">
        <v>3964</v>
      </c>
      <c r="F392" s="2"/>
      <c r="G392" s="2" t="s">
        <v>3965</v>
      </c>
      <c r="H392" s="2" t="s">
        <v>92</v>
      </c>
      <c r="I392" s="2" t="s">
        <v>3966</v>
      </c>
      <c r="J392" s="2">
        <v>2019</v>
      </c>
      <c r="K392" s="2">
        <v>1</v>
      </c>
      <c r="L392" s="2" t="s">
        <v>462</v>
      </c>
      <c r="M392" s="2" t="s">
        <v>56</v>
      </c>
      <c r="N392" s="2" t="s">
        <v>708</v>
      </c>
      <c r="O392" s="2" t="s">
        <v>56</v>
      </c>
      <c r="P392" s="2" t="s">
        <v>3967</v>
      </c>
      <c r="Q392" s="2"/>
      <c r="R392" s="2" t="s">
        <v>385</v>
      </c>
      <c r="S392" s="2" t="s">
        <v>56</v>
      </c>
      <c r="T392" s="2"/>
      <c r="U392" s="9"/>
    </row>
    <row r="393" spans="1:21" ht="45" hidden="1" customHeight="1" x14ac:dyDescent="0.3">
      <c r="A393" s="2">
        <f t="shared" si="6"/>
        <v>392</v>
      </c>
      <c r="B393" s="2" t="s">
        <v>179</v>
      </c>
      <c r="C393" s="2" t="s">
        <v>465</v>
      </c>
      <c r="D393" s="2" t="s">
        <v>2520</v>
      </c>
      <c r="E393" s="2" t="s">
        <v>2556</v>
      </c>
      <c r="F393" s="2" t="s">
        <v>2556</v>
      </c>
      <c r="G393" s="2" t="s">
        <v>2557</v>
      </c>
      <c r="H393" s="2" t="s">
        <v>53</v>
      </c>
      <c r="I393" s="2" t="s">
        <v>2558</v>
      </c>
      <c r="J393" s="2">
        <v>2016</v>
      </c>
      <c r="K393" s="2">
        <v>5</v>
      </c>
      <c r="L393" s="2" t="s">
        <v>2559</v>
      </c>
      <c r="M393" s="2">
        <v>0</v>
      </c>
      <c r="N393" s="2"/>
      <c r="O393" s="2" t="s">
        <v>2560</v>
      </c>
      <c r="P393" s="2"/>
      <c r="Q393" s="2" t="s">
        <v>696</v>
      </c>
      <c r="R393" s="2"/>
      <c r="S393" s="2" t="s">
        <v>1351</v>
      </c>
      <c r="T393" s="2"/>
      <c r="U393" s="9"/>
    </row>
    <row r="394" spans="1:21" ht="45" hidden="1" customHeight="1" x14ac:dyDescent="0.3">
      <c r="A394" s="2">
        <f t="shared" si="6"/>
        <v>393</v>
      </c>
      <c r="B394" s="2" t="s">
        <v>71</v>
      </c>
      <c r="C394" s="2" t="s">
        <v>807</v>
      </c>
      <c r="D394" s="2" t="s">
        <v>2323</v>
      </c>
      <c r="E394" s="2" t="s">
        <v>2324</v>
      </c>
      <c r="F394" s="2" t="s">
        <v>2324</v>
      </c>
      <c r="G394" s="2" t="s">
        <v>2325</v>
      </c>
      <c r="H394" s="2" t="s">
        <v>542</v>
      </c>
      <c r="I394" s="2" t="s">
        <v>2326</v>
      </c>
      <c r="J394" s="2">
        <v>2016</v>
      </c>
      <c r="K394" s="2"/>
      <c r="L394" s="2" t="s">
        <v>2318</v>
      </c>
      <c r="M394" s="2" t="s">
        <v>1201</v>
      </c>
      <c r="N394" s="2" t="s">
        <v>2319</v>
      </c>
      <c r="O394" s="2" t="s">
        <v>2327</v>
      </c>
      <c r="P394" s="2" t="s">
        <v>2328</v>
      </c>
      <c r="Q394" s="2" t="s">
        <v>2322</v>
      </c>
      <c r="R394" s="2"/>
      <c r="S394" s="2" t="s">
        <v>2329</v>
      </c>
      <c r="T394" s="2"/>
      <c r="U394" s="9"/>
    </row>
    <row r="395" spans="1:21" ht="45" hidden="1" customHeight="1" x14ac:dyDescent="0.3">
      <c r="A395" s="2">
        <f t="shared" si="6"/>
        <v>394</v>
      </c>
      <c r="B395" s="2" t="s">
        <v>74</v>
      </c>
      <c r="C395" s="2" t="s">
        <v>24</v>
      </c>
      <c r="D395" s="2" t="s">
        <v>2728</v>
      </c>
      <c r="E395" s="2" t="s">
        <v>4037</v>
      </c>
      <c r="F395" s="2"/>
      <c r="G395" s="2"/>
      <c r="H395" s="2" t="s">
        <v>349</v>
      </c>
      <c r="I395" s="2" t="s">
        <v>4038</v>
      </c>
      <c r="J395" s="2">
        <v>2019</v>
      </c>
      <c r="K395" s="2">
        <v>1</v>
      </c>
      <c r="L395" s="2" t="s">
        <v>2437</v>
      </c>
      <c r="M395" s="2" t="s">
        <v>56</v>
      </c>
      <c r="N395" s="2" t="s">
        <v>2438</v>
      </c>
      <c r="O395" s="2" t="s">
        <v>56</v>
      </c>
      <c r="P395" s="2" t="s">
        <v>4039</v>
      </c>
      <c r="Q395" s="2"/>
      <c r="R395" s="2"/>
      <c r="S395" s="2" t="s">
        <v>56</v>
      </c>
      <c r="T395" s="2"/>
      <c r="U395" s="9"/>
    </row>
    <row r="396" spans="1:21" ht="45" hidden="1" customHeight="1" x14ac:dyDescent="0.3">
      <c r="A396" s="2">
        <f t="shared" si="6"/>
        <v>395</v>
      </c>
      <c r="B396" s="2" t="s">
        <v>74</v>
      </c>
      <c r="C396" s="2" t="s">
        <v>24</v>
      </c>
      <c r="D396" s="2" t="s">
        <v>2728</v>
      </c>
      <c r="E396" s="2" t="s">
        <v>4040</v>
      </c>
      <c r="F396" s="2"/>
      <c r="G396" s="2"/>
      <c r="H396" s="2" t="s">
        <v>349</v>
      </c>
      <c r="I396" s="2" t="s">
        <v>4041</v>
      </c>
      <c r="J396" s="2">
        <v>2019</v>
      </c>
      <c r="K396" s="2">
        <v>1</v>
      </c>
      <c r="L396" s="2" t="s">
        <v>2437</v>
      </c>
      <c r="M396" s="2" t="s">
        <v>56</v>
      </c>
      <c r="N396" s="2" t="s">
        <v>2438</v>
      </c>
      <c r="O396" s="2" t="s">
        <v>56</v>
      </c>
      <c r="P396" s="2" t="s">
        <v>34</v>
      </c>
      <c r="Q396" s="2"/>
      <c r="R396" s="2"/>
      <c r="S396" s="2" t="s">
        <v>56</v>
      </c>
      <c r="T396" s="2"/>
      <c r="U396" s="9"/>
    </row>
    <row r="397" spans="1:21" ht="45" hidden="1" customHeight="1" x14ac:dyDescent="0.3">
      <c r="A397" s="2">
        <f t="shared" si="6"/>
        <v>396</v>
      </c>
      <c r="B397" s="2" t="s">
        <v>229</v>
      </c>
      <c r="C397" s="2" t="s">
        <v>24</v>
      </c>
      <c r="D397" s="2" t="s">
        <v>865</v>
      </c>
      <c r="E397" s="2" t="s">
        <v>4249</v>
      </c>
      <c r="F397" s="2"/>
      <c r="G397" s="2" t="s">
        <v>4250</v>
      </c>
      <c r="H397" s="2" t="s">
        <v>1056</v>
      </c>
      <c r="I397" s="2" t="s">
        <v>4251</v>
      </c>
      <c r="J397" s="2">
        <v>2020</v>
      </c>
      <c r="K397" s="2">
        <v>1</v>
      </c>
      <c r="L397" s="2" t="s">
        <v>1016</v>
      </c>
      <c r="M397" s="2" t="s">
        <v>56</v>
      </c>
      <c r="N397" s="2" t="s">
        <v>4252</v>
      </c>
      <c r="O397" s="2" t="s">
        <v>4253</v>
      </c>
      <c r="P397" s="2" t="s">
        <v>4254</v>
      </c>
      <c r="Q397" s="2"/>
      <c r="R397" s="2" t="s">
        <v>455</v>
      </c>
      <c r="S397" s="2" t="s">
        <v>56</v>
      </c>
      <c r="T397" s="2"/>
      <c r="U397" s="9"/>
    </row>
    <row r="398" spans="1:21" ht="45" customHeight="1" x14ac:dyDescent="0.3">
      <c r="A398" s="2">
        <f t="shared" si="6"/>
        <v>397</v>
      </c>
      <c r="B398" s="2" t="s">
        <v>74</v>
      </c>
      <c r="C398" s="2" t="s">
        <v>24</v>
      </c>
      <c r="D398" s="2" t="s">
        <v>4296</v>
      </c>
      <c r="E398" s="2" t="s">
        <v>4297</v>
      </c>
      <c r="F398" s="2"/>
      <c r="G398" s="2"/>
      <c r="H398" s="2" t="s">
        <v>92</v>
      </c>
      <c r="I398" s="2" t="s">
        <v>4298</v>
      </c>
      <c r="J398" s="2">
        <v>2020</v>
      </c>
      <c r="K398" s="2">
        <v>1</v>
      </c>
      <c r="L398" s="2" t="s">
        <v>4299</v>
      </c>
      <c r="M398" s="2" t="s">
        <v>56</v>
      </c>
      <c r="N398" s="2"/>
      <c r="O398" s="2" t="s">
        <v>56</v>
      </c>
      <c r="P398" s="2" t="s">
        <v>4300</v>
      </c>
      <c r="Q398" s="2"/>
      <c r="R398" s="2" t="s">
        <v>4301</v>
      </c>
      <c r="S398" s="2" t="s">
        <v>56</v>
      </c>
      <c r="T398" s="2" t="s">
        <v>4302</v>
      </c>
      <c r="U398" s="9"/>
    </row>
    <row r="399" spans="1:21" ht="45" hidden="1" customHeight="1" x14ac:dyDescent="0.3">
      <c r="A399" s="2">
        <f t="shared" si="6"/>
        <v>398</v>
      </c>
      <c r="B399" s="2" t="s">
        <v>261</v>
      </c>
      <c r="C399" s="2" t="s">
        <v>24</v>
      </c>
      <c r="D399" s="2" t="s">
        <v>4346</v>
      </c>
      <c r="E399" s="2" t="s">
        <v>4347</v>
      </c>
      <c r="F399" s="2"/>
      <c r="G399" s="2" t="s">
        <v>4348</v>
      </c>
      <c r="H399" s="2" t="s">
        <v>349</v>
      </c>
      <c r="I399" s="2" t="s">
        <v>4349</v>
      </c>
      <c r="J399" s="2">
        <v>2020</v>
      </c>
      <c r="K399" s="2">
        <v>1</v>
      </c>
      <c r="L399" s="2" t="s">
        <v>2172</v>
      </c>
      <c r="M399" s="2" t="s">
        <v>56</v>
      </c>
      <c r="N399" s="2" t="s">
        <v>2173</v>
      </c>
      <c r="O399" s="2" t="s">
        <v>56</v>
      </c>
      <c r="P399" s="2" t="s">
        <v>4350</v>
      </c>
      <c r="Q399" s="2"/>
      <c r="R399" s="2"/>
      <c r="S399" s="2" t="s">
        <v>56</v>
      </c>
      <c r="T399" s="2"/>
      <c r="U399" s="9"/>
    </row>
    <row r="400" spans="1:21" ht="45" hidden="1" customHeight="1" x14ac:dyDescent="0.3">
      <c r="A400" s="2">
        <f t="shared" si="6"/>
        <v>399</v>
      </c>
      <c r="B400" s="2" t="s">
        <v>250</v>
      </c>
      <c r="C400" s="2" t="s">
        <v>24</v>
      </c>
      <c r="D400" s="2" t="s">
        <v>2728</v>
      </c>
      <c r="E400" s="2" t="s">
        <v>4355</v>
      </c>
      <c r="F400" s="2"/>
      <c r="G400" s="2"/>
      <c r="H400" s="2" t="s">
        <v>92</v>
      </c>
      <c r="I400" s="2" t="s">
        <v>4356</v>
      </c>
      <c r="J400" s="2">
        <v>2020</v>
      </c>
      <c r="K400" s="2">
        <v>1</v>
      </c>
      <c r="L400" s="2" t="s">
        <v>4357</v>
      </c>
      <c r="M400" s="2" t="s">
        <v>56</v>
      </c>
      <c r="N400" s="2"/>
      <c r="O400" s="2" t="s">
        <v>56</v>
      </c>
      <c r="P400" s="2" t="s">
        <v>4358</v>
      </c>
      <c r="Q400" s="2"/>
      <c r="R400" s="2"/>
      <c r="S400" s="2" t="s">
        <v>56</v>
      </c>
      <c r="T400" s="2"/>
      <c r="U400" s="9"/>
    </row>
    <row r="401" spans="1:21" ht="45" hidden="1" customHeight="1" x14ac:dyDescent="0.3">
      <c r="A401" s="2">
        <f t="shared" si="6"/>
        <v>400</v>
      </c>
      <c r="B401" s="2" t="s">
        <v>74</v>
      </c>
      <c r="C401" s="2" t="s">
        <v>24</v>
      </c>
      <c r="D401" s="2" t="s">
        <v>2728</v>
      </c>
      <c r="E401" s="2" t="s">
        <v>4371</v>
      </c>
      <c r="F401" s="2"/>
      <c r="G401" s="2"/>
      <c r="H401" s="2" t="s">
        <v>648</v>
      </c>
      <c r="I401" s="2" t="s">
        <v>4372</v>
      </c>
      <c r="J401" s="2">
        <v>2020</v>
      </c>
      <c r="K401" s="2">
        <v>1</v>
      </c>
      <c r="L401" s="2" t="s">
        <v>862</v>
      </c>
      <c r="M401" s="2" t="s">
        <v>56</v>
      </c>
      <c r="N401" s="2" t="s">
        <v>863</v>
      </c>
      <c r="O401" s="2" t="s">
        <v>56</v>
      </c>
      <c r="P401" s="2" t="s">
        <v>4373</v>
      </c>
      <c r="Q401" s="2"/>
      <c r="R401" s="2"/>
      <c r="S401" s="2" t="s">
        <v>56</v>
      </c>
      <c r="T401" s="2"/>
      <c r="U401" s="9"/>
    </row>
    <row r="402" spans="1:21" ht="45" hidden="1" customHeight="1" x14ac:dyDescent="0.3">
      <c r="A402" s="2">
        <f t="shared" si="6"/>
        <v>401</v>
      </c>
      <c r="B402" s="2" t="s">
        <v>188</v>
      </c>
      <c r="C402" s="2" t="s">
        <v>24</v>
      </c>
      <c r="D402" s="2" t="s">
        <v>4403</v>
      </c>
      <c r="E402" s="2" t="s">
        <v>4404</v>
      </c>
      <c r="F402" s="2"/>
      <c r="G402" s="2"/>
      <c r="H402" s="2" t="s">
        <v>92</v>
      </c>
      <c r="I402" s="2" t="s">
        <v>4405</v>
      </c>
      <c r="J402" s="2">
        <v>2020</v>
      </c>
      <c r="K402" s="2">
        <v>1</v>
      </c>
      <c r="L402" s="2" t="s">
        <v>4406</v>
      </c>
      <c r="M402" s="2" t="s">
        <v>56</v>
      </c>
      <c r="N402" s="2"/>
      <c r="O402" s="2" t="s">
        <v>56</v>
      </c>
      <c r="P402" s="2" t="s">
        <v>4407</v>
      </c>
      <c r="Q402" s="2"/>
      <c r="R402" s="2"/>
      <c r="S402" s="2" t="s">
        <v>56</v>
      </c>
      <c r="T402" s="2"/>
      <c r="U402" s="9"/>
    </row>
    <row r="403" spans="1:21" ht="45" hidden="1" customHeight="1" x14ac:dyDescent="0.3">
      <c r="A403" s="2">
        <f t="shared" si="6"/>
        <v>402</v>
      </c>
      <c r="B403" s="2" t="s">
        <v>196</v>
      </c>
      <c r="C403" s="2" t="s">
        <v>24</v>
      </c>
      <c r="D403" s="2" t="s">
        <v>1054</v>
      </c>
      <c r="E403" s="2" t="s">
        <v>4413</v>
      </c>
      <c r="F403" s="2"/>
      <c r="G403" s="2" t="s">
        <v>4414</v>
      </c>
      <c r="H403" s="2" t="s">
        <v>349</v>
      </c>
      <c r="I403" s="2" t="s">
        <v>4415</v>
      </c>
      <c r="J403" s="2">
        <v>2020</v>
      </c>
      <c r="K403" s="2">
        <v>1</v>
      </c>
      <c r="L403" s="2" t="s">
        <v>1699</v>
      </c>
      <c r="M403" s="2" t="s">
        <v>56</v>
      </c>
      <c r="N403" s="2" t="s">
        <v>1700</v>
      </c>
      <c r="O403" s="2" t="s">
        <v>56</v>
      </c>
      <c r="P403" s="2" t="s">
        <v>4416</v>
      </c>
      <c r="Q403" s="2"/>
      <c r="R403" s="2"/>
      <c r="S403" s="2" t="s">
        <v>56</v>
      </c>
      <c r="T403" s="2"/>
      <c r="U403" s="9"/>
    </row>
    <row r="404" spans="1:21" ht="45" hidden="1" customHeight="1" x14ac:dyDescent="0.3">
      <c r="A404" s="2">
        <f t="shared" si="6"/>
        <v>403</v>
      </c>
      <c r="B404" s="2" t="s">
        <v>74</v>
      </c>
      <c r="C404" s="2" t="s">
        <v>24</v>
      </c>
      <c r="D404" s="2" t="s">
        <v>1696</v>
      </c>
      <c r="E404" s="2" t="s">
        <v>4417</v>
      </c>
      <c r="F404" s="2"/>
      <c r="G404" s="2" t="s">
        <v>4418</v>
      </c>
      <c r="H404" s="2" t="s">
        <v>92</v>
      </c>
      <c r="I404" s="2" t="s">
        <v>4419</v>
      </c>
      <c r="J404" s="2">
        <v>2020</v>
      </c>
      <c r="K404" s="2">
        <v>1</v>
      </c>
      <c r="L404" s="2" t="s">
        <v>1699</v>
      </c>
      <c r="M404" s="2" t="s">
        <v>56</v>
      </c>
      <c r="N404" s="2" t="s">
        <v>1700</v>
      </c>
      <c r="O404" s="2" t="s">
        <v>56</v>
      </c>
      <c r="P404" s="2" t="s">
        <v>4420</v>
      </c>
      <c r="Q404" s="2"/>
      <c r="R404" s="2" t="s">
        <v>643</v>
      </c>
      <c r="S404" s="2" t="s">
        <v>56</v>
      </c>
      <c r="T404" s="2"/>
      <c r="U404" s="9"/>
    </row>
    <row r="405" spans="1:21" ht="45" hidden="1" customHeight="1" x14ac:dyDescent="0.3">
      <c r="A405" s="2">
        <f t="shared" si="6"/>
        <v>404</v>
      </c>
      <c r="B405" s="2" t="s">
        <v>74</v>
      </c>
      <c r="C405" s="2" t="s">
        <v>24</v>
      </c>
      <c r="D405" s="2" t="s">
        <v>1054</v>
      </c>
      <c r="E405" s="2" t="s">
        <v>4421</v>
      </c>
      <c r="F405" s="2"/>
      <c r="G405" s="2" t="s">
        <v>4422</v>
      </c>
      <c r="H405" s="2" t="s">
        <v>349</v>
      </c>
      <c r="I405" s="2" t="s">
        <v>4423</v>
      </c>
      <c r="J405" s="2">
        <v>2020</v>
      </c>
      <c r="K405" s="2">
        <v>1</v>
      </c>
      <c r="L405" s="2" t="s">
        <v>1699</v>
      </c>
      <c r="M405" s="2" t="s">
        <v>56</v>
      </c>
      <c r="N405" s="2" t="s">
        <v>1700</v>
      </c>
      <c r="O405" s="2" t="s">
        <v>56</v>
      </c>
      <c r="P405" s="2" t="s">
        <v>4424</v>
      </c>
      <c r="Q405" s="2"/>
      <c r="R405" s="2"/>
      <c r="S405" s="2" t="s">
        <v>56</v>
      </c>
      <c r="T405" s="2"/>
      <c r="U405" s="9"/>
    </row>
    <row r="406" spans="1:21" ht="45" hidden="1" customHeight="1" x14ac:dyDescent="0.3">
      <c r="A406" s="2">
        <f t="shared" si="6"/>
        <v>405</v>
      </c>
      <c r="B406" s="2" t="s">
        <v>74</v>
      </c>
      <c r="C406" s="2" t="s">
        <v>24</v>
      </c>
      <c r="D406" s="2" t="s">
        <v>127</v>
      </c>
      <c r="E406" s="2" t="s">
        <v>4523</v>
      </c>
      <c r="F406" s="2"/>
      <c r="G406" s="2"/>
      <c r="H406" s="2" t="s">
        <v>92</v>
      </c>
      <c r="I406" s="2" t="s">
        <v>4524</v>
      </c>
      <c r="J406" s="2">
        <v>2020</v>
      </c>
      <c r="K406" s="2">
        <v>1</v>
      </c>
      <c r="L406" s="2" t="s">
        <v>2437</v>
      </c>
      <c r="M406" s="2" t="s">
        <v>56</v>
      </c>
      <c r="N406" s="2" t="s">
        <v>2438</v>
      </c>
      <c r="O406" s="2" t="s">
        <v>56</v>
      </c>
      <c r="P406" s="2" t="s">
        <v>4525</v>
      </c>
      <c r="Q406" s="2"/>
      <c r="R406" s="2"/>
      <c r="S406" s="2" t="s">
        <v>56</v>
      </c>
      <c r="T406" s="2"/>
      <c r="U406" s="9"/>
    </row>
    <row r="407" spans="1:21" ht="45" hidden="1" customHeight="1" x14ac:dyDescent="0.3">
      <c r="A407" s="2">
        <f t="shared" si="6"/>
        <v>406</v>
      </c>
      <c r="B407" s="2" t="s">
        <v>196</v>
      </c>
      <c r="C407" s="2" t="s">
        <v>24</v>
      </c>
      <c r="D407" s="2" t="s">
        <v>4554</v>
      </c>
      <c r="E407" s="2" t="s">
        <v>4555</v>
      </c>
      <c r="F407" s="2"/>
      <c r="G407" s="2"/>
      <c r="H407" s="2" t="s">
        <v>92</v>
      </c>
      <c r="I407" s="2" t="s">
        <v>4556</v>
      </c>
      <c r="J407" s="2">
        <v>2020</v>
      </c>
      <c r="K407" s="2">
        <v>1</v>
      </c>
      <c r="L407" s="2" t="s">
        <v>4557</v>
      </c>
      <c r="M407" s="2" t="s">
        <v>56</v>
      </c>
      <c r="N407" s="2"/>
      <c r="O407" s="2" t="s">
        <v>56</v>
      </c>
      <c r="P407" s="2" t="s">
        <v>4558</v>
      </c>
      <c r="Q407" s="2"/>
      <c r="R407" s="2"/>
      <c r="S407" s="2" t="s">
        <v>56</v>
      </c>
      <c r="T407" s="2" t="s">
        <v>4559</v>
      </c>
      <c r="U407" s="9"/>
    </row>
    <row r="408" spans="1:21" ht="45" hidden="1" customHeight="1" x14ac:dyDescent="0.3">
      <c r="A408" s="2">
        <f t="shared" si="6"/>
        <v>407</v>
      </c>
      <c r="B408" s="2" t="s">
        <v>185</v>
      </c>
      <c r="C408" s="2" t="s">
        <v>223</v>
      </c>
      <c r="D408" s="2" t="s">
        <v>238</v>
      </c>
      <c r="E408" s="2" t="s">
        <v>2503</v>
      </c>
      <c r="F408" s="2" t="s">
        <v>2503</v>
      </c>
      <c r="G408" s="2" t="s">
        <v>2504</v>
      </c>
      <c r="H408" s="2" t="s">
        <v>53</v>
      </c>
      <c r="I408" s="2" t="s">
        <v>2505</v>
      </c>
      <c r="J408" s="2">
        <v>2016</v>
      </c>
      <c r="K408" s="2">
        <v>5</v>
      </c>
      <c r="L408" s="2" t="s">
        <v>2506</v>
      </c>
      <c r="M408" s="2">
        <v>0</v>
      </c>
      <c r="N408" s="2"/>
      <c r="O408" s="2" t="s">
        <v>2507</v>
      </c>
      <c r="P408" s="2"/>
      <c r="Q408" s="2" t="s">
        <v>696</v>
      </c>
      <c r="R408" s="2"/>
      <c r="S408" s="2" t="s">
        <v>1351</v>
      </c>
      <c r="T408" s="2"/>
      <c r="U408" s="9"/>
    </row>
    <row r="409" spans="1:21" ht="45" hidden="1" customHeight="1" x14ac:dyDescent="0.3">
      <c r="A409" s="2">
        <f t="shared" si="6"/>
        <v>408</v>
      </c>
      <c r="B409" s="2" t="s">
        <v>281</v>
      </c>
      <c r="C409" s="2" t="s">
        <v>251</v>
      </c>
      <c r="D409" s="2" t="s">
        <v>2578</v>
      </c>
      <c r="E409" s="2" t="s">
        <v>2579</v>
      </c>
      <c r="F409" s="2"/>
      <c r="G409" s="2"/>
      <c r="H409" s="2" t="s">
        <v>53</v>
      </c>
      <c r="I409" s="2" t="s">
        <v>2580</v>
      </c>
      <c r="J409" s="2">
        <v>2016</v>
      </c>
      <c r="K409" s="2"/>
      <c r="L409" s="2"/>
      <c r="M409" s="2"/>
      <c r="N409" s="2"/>
      <c r="O409" s="2"/>
      <c r="P409" s="2" t="s">
        <v>34</v>
      </c>
      <c r="Q409" s="2"/>
      <c r="R409" s="2" t="s">
        <v>455</v>
      </c>
      <c r="S409" s="2" t="s">
        <v>2389</v>
      </c>
      <c r="T409" s="2"/>
      <c r="U409" s="9"/>
    </row>
    <row r="410" spans="1:21" ht="45" hidden="1" customHeight="1" x14ac:dyDescent="0.3">
      <c r="A410" s="2">
        <f t="shared" si="6"/>
        <v>409</v>
      </c>
      <c r="B410" s="2" t="s">
        <v>23</v>
      </c>
      <c r="C410" s="2" t="s">
        <v>24</v>
      </c>
      <c r="D410" s="2" t="s">
        <v>4896</v>
      </c>
      <c r="E410" s="2" t="s">
        <v>4897</v>
      </c>
      <c r="F410" s="2" t="s">
        <v>4898</v>
      </c>
      <c r="G410" s="2" t="s">
        <v>4899</v>
      </c>
      <c r="H410" s="2" t="s">
        <v>29</v>
      </c>
      <c r="I410" s="2" t="s">
        <v>4900</v>
      </c>
      <c r="J410" s="2"/>
      <c r="K410" s="2"/>
      <c r="L410" s="2" t="s">
        <v>2390</v>
      </c>
      <c r="M410" s="2" t="s">
        <v>2391</v>
      </c>
      <c r="N410" s="2" t="s">
        <v>2392</v>
      </c>
      <c r="O410" s="2" t="s">
        <v>2389</v>
      </c>
      <c r="P410" s="2" t="s">
        <v>4901</v>
      </c>
      <c r="Q410" s="2"/>
      <c r="R410" s="2" t="s">
        <v>455</v>
      </c>
      <c r="S410" s="2" t="s">
        <v>4898</v>
      </c>
      <c r="T410" s="2"/>
      <c r="U410" s="9"/>
    </row>
    <row r="411" spans="1:21" ht="45" hidden="1" customHeight="1" x14ac:dyDescent="0.3">
      <c r="A411" s="2">
        <f t="shared" si="6"/>
        <v>410</v>
      </c>
      <c r="B411" s="2" t="s">
        <v>185</v>
      </c>
      <c r="C411" s="2" t="s">
        <v>262</v>
      </c>
      <c r="D411" s="2" t="s">
        <v>2144</v>
      </c>
      <c r="E411" s="2" t="s">
        <v>2145</v>
      </c>
      <c r="F411" s="2" t="s">
        <v>2146</v>
      </c>
      <c r="G411" s="2" t="s">
        <v>2147</v>
      </c>
      <c r="H411" s="2" t="s">
        <v>53</v>
      </c>
      <c r="I411" s="2" t="s">
        <v>2148</v>
      </c>
      <c r="J411" s="2">
        <v>2016</v>
      </c>
      <c r="K411" s="2">
        <v>5</v>
      </c>
      <c r="L411" s="2" t="s">
        <v>2149</v>
      </c>
      <c r="M411" s="2" t="s">
        <v>2150</v>
      </c>
      <c r="N411" s="2" t="s">
        <v>2151</v>
      </c>
      <c r="O411" s="2" t="s">
        <v>2152</v>
      </c>
      <c r="P411" s="2"/>
      <c r="Q411" s="2" t="s">
        <v>958</v>
      </c>
      <c r="R411" s="2"/>
      <c r="S411" s="2" t="s">
        <v>1351</v>
      </c>
      <c r="T411" s="2"/>
      <c r="U411" s="9"/>
    </row>
    <row r="412" spans="1:21" ht="45" hidden="1" customHeight="1" x14ac:dyDescent="0.3">
      <c r="A412" s="2">
        <f t="shared" si="6"/>
        <v>411</v>
      </c>
      <c r="B412" s="2" t="s">
        <v>60</v>
      </c>
      <c r="C412" s="2" t="s">
        <v>262</v>
      </c>
      <c r="D412" s="2" t="s">
        <v>2520</v>
      </c>
      <c r="E412" s="2" t="s">
        <v>2521</v>
      </c>
      <c r="F412" s="2" t="s">
        <v>2521</v>
      </c>
      <c r="G412" s="2" t="s">
        <v>2522</v>
      </c>
      <c r="H412" s="2" t="s">
        <v>53</v>
      </c>
      <c r="I412" s="2" t="s">
        <v>2523</v>
      </c>
      <c r="J412" s="2">
        <v>2016</v>
      </c>
      <c r="K412" s="2">
        <v>5</v>
      </c>
      <c r="L412" s="2" t="s">
        <v>2524</v>
      </c>
      <c r="M412" s="2">
        <v>0</v>
      </c>
      <c r="N412" s="2"/>
      <c r="O412" s="2" t="s">
        <v>2525</v>
      </c>
      <c r="P412" s="2"/>
      <c r="Q412" s="2" t="s">
        <v>696</v>
      </c>
      <c r="R412" s="2"/>
      <c r="S412" s="2" t="s">
        <v>1351</v>
      </c>
      <c r="T412" s="2"/>
      <c r="U412" s="9"/>
    </row>
    <row r="413" spans="1:21" ht="45" hidden="1" customHeight="1" x14ac:dyDescent="0.3">
      <c r="A413" s="2">
        <f t="shared" si="6"/>
        <v>412</v>
      </c>
      <c r="B413" s="2" t="s">
        <v>87</v>
      </c>
      <c r="C413" s="2" t="s">
        <v>1170</v>
      </c>
      <c r="D413" s="2" t="s">
        <v>1171</v>
      </c>
      <c r="E413" s="2" t="s">
        <v>1172</v>
      </c>
      <c r="F413" s="2"/>
      <c r="G413" s="2"/>
      <c r="H413" s="2" t="s">
        <v>92</v>
      </c>
      <c r="I413" s="2" t="s">
        <v>1173</v>
      </c>
      <c r="J413" s="2">
        <v>2013</v>
      </c>
      <c r="K413" s="2">
        <v>1</v>
      </c>
      <c r="L413" s="2" t="s">
        <v>640</v>
      </c>
      <c r="M413" s="2" t="s">
        <v>56</v>
      </c>
      <c r="N413" s="2" t="s">
        <v>641</v>
      </c>
      <c r="O413" s="2" t="s">
        <v>56</v>
      </c>
      <c r="P413" s="2" t="s">
        <v>1174</v>
      </c>
      <c r="Q413" s="2"/>
      <c r="R413" s="2" t="s">
        <v>643</v>
      </c>
      <c r="S413" s="2" t="s">
        <v>56</v>
      </c>
      <c r="T413" s="2"/>
      <c r="U413" s="9"/>
    </row>
    <row r="414" spans="1:21" ht="45" hidden="1" customHeight="1" x14ac:dyDescent="0.3">
      <c r="A414" s="2">
        <f t="shared" si="6"/>
        <v>413</v>
      </c>
      <c r="B414" s="2" t="s">
        <v>71</v>
      </c>
      <c r="C414" s="2" t="s">
        <v>275</v>
      </c>
      <c r="D414" s="2" t="s">
        <v>2313</v>
      </c>
      <c r="E414" s="2" t="s">
        <v>2314</v>
      </c>
      <c r="F414" s="2" t="s">
        <v>2315</v>
      </c>
      <c r="G414" s="2" t="s">
        <v>2316</v>
      </c>
      <c r="H414" s="2" t="s">
        <v>53</v>
      </c>
      <c r="I414" s="2" t="s">
        <v>2317</v>
      </c>
      <c r="J414" s="2">
        <v>2016</v>
      </c>
      <c r="K414" s="2">
        <v>4</v>
      </c>
      <c r="L414" s="2" t="s">
        <v>2318</v>
      </c>
      <c r="M414" s="2" t="s">
        <v>1201</v>
      </c>
      <c r="N414" s="2" t="s">
        <v>2319</v>
      </c>
      <c r="O414" s="2" t="s">
        <v>2320</v>
      </c>
      <c r="P414" s="2" t="s">
        <v>2321</v>
      </c>
      <c r="Q414" s="2" t="s">
        <v>2322</v>
      </c>
      <c r="R414" s="2"/>
      <c r="S414" s="2" t="s">
        <v>1351</v>
      </c>
      <c r="T414" s="2"/>
      <c r="U414" s="9"/>
    </row>
    <row r="415" spans="1:21" ht="45" hidden="1" customHeight="1" x14ac:dyDescent="0.3">
      <c r="A415" s="2">
        <f t="shared" si="6"/>
        <v>414</v>
      </c>
      <c r="B415" s="2" t="s">
        <v>97</v>
      </c>
      <c r="C415" s="2" t="s">
        <v>2812</v>
      </c>
      <c r="D415" s="2" t="s">
        <v>2813</v>
      </c>
      <c r="E415" s="2" t="s">
        <v>2814</v>
      </c>
      <c r="F415" s="2" t="s">
        <v>2815</v>
      </c>
      <c r="G415" s="2" t="s">
        <v>2816</v>
      </c>
      <c r="H415" s="2" t="s">
        <v>53</v>
      </c>
      <c r="I415" s="2" t="s">
        <v>2693</v>
      </c>
      <c r="J415" s="2">
        <v>2017</v>
      </c>
      <c r="K415" s="2"/>
      <c r="L415" s="2" t="s">
        <v>2817</v>
      </c>
      <c r="M415" s="2" t="s">
        <v>727</v>
      </c>
      <c r="N415" s="2"/>
      <c r="O415" s="2" t="s">
        <v>727</v>
      </c>
      <c r="P415" s="2"/>
      <c r="Q415" s="2" t="s">
        <v>2818</v>
      </c>
      <c r="R415" s="2" t="s">
        <v>539</v>
      </c>
      <c r="S415" s="2" t="s">
        <v>1043</v>
      </c>
      <c r="T415" s="2"/>
      <c r="U415" s="9"/>
    </row>
    <row r="416" spans="1:21" ht="45" hidden="1" customHeight="1" x14ac:dyDescent="0.3">
      <c r="A416" s="2">
        <f t="shared" si="6"/>
        <v>415</v>
      </c>
      <c r="B416" s="2" t="s">
        <v>97</v>
      </c>
      <c r="C416" s="2" t="s">
        <v>134</v>
      </c>
      <c r="D416" s="2" t="s">
        <v>3027</v>
      </c>
      <c r="E416" s="2" t="s">
        <v>3028</v>
      </c>
      <c r="F416" s="2" t="s">
        <v>3028</v>
      </c>
      <c r="G416" s="2" t="s">
        <v>3029</v>
      </c>
      <c r="H416" s="2" t="s">
        <v>53</v>
      </c>
      <c r="I416" s="2" t="s">
        <v>3030</v>
      </c>
      <c r="J416" s="2">
        <v>2017</v>
      </c>
      <c r="K416" s="2">
        <v>1</v>
      </c>
      <c r="L416" s="2" t="s">
        <v>3031</v>
      </c>
      <c r="M416" s="2" t="s">
        <v>56</v>
      </c>
      <c r="N416" s="2" t="s">
        <v>3032</v>
      </c>
      <c r="O416" s="2" t="s">
        <v>3033</v>
      </c>
      <c r="P416" s="2" t="s">
        <v>34</v>
      </c>
      <c r="Q416" s="2"/>
      <c r="R416" s="2"/>
      <c r="S416" s="2" t="s">
        <v>56</v>
      </c>
      <c r="T416" s="2"/>
      <c r="U416" s="9"/>
    </row>
    <row r="417" spans="1:21" ht="45" hidden="1" customHeight="1" x14ac:dyDescent="0.3">
      <c r="A417" s="2">
        <f t="shared" si="6"/>
        <v>416</v>
      </c>
      <c r="B417" s="2" t="s">
        <v>74</v>
      </c>
      <c r="C417" s="2" t="s">
        <v>4512</v>
      </c>
      <c r="D417" s="2" t="s">
        <v>4513</v>
      </c>
      <c r="E417" s="2" t="s">
        <v>4514</v>
      </c>
      <c r="F417" s="2"/>
      <c r="G417" s="2" t="s">
        <v>4515</v>
      </c>
      <c r="H417" s="2" t="s">
        <v>349</v>
      </c>
      <c r="I417" s="2" t="s">
        <v>4516</v>
      </c>
      <c r="J417" s="2">
        <v>2020</v>
      </c>
      <c r="K417" s="2">
        <v>1</v>
      </c>
      <c r="L417" s="2" t="s">
        <v>2432</v>
      </c>
      <c r="M417" s="2" t="s">
        <v>56</v>
      </c>
      <c r="N417" s="2"/>
      <c r="O417" s="2" t="s">
        <v>56</v>
      </c>
      <c r="P417" s="2" t="s">
        <v>4517</v>
      </c>
      <c r="Q417" s="2"/>
      <c r="R417" s="2" t="s">
        <v>4518</v>
      </c>
      <c r="S417" s="2" t="s">
        <v>56</v>
      </c>
      <c r="T417" s="2"/>
      <c r="U417" s="9"/>
    </row>
    <row r="418" spans="1:21" ht="45" hidden="1" customHeight="1" x14ac:dyDescent="0.3">
      <c r="A418" s="2">
        <f t="shared" si="6"/>
        <v>417</v>
      </c>
      <c r="B418" s="2" t="s">
        <v>74</v>
      </c>
      <c r="C418" s="2" t="s">
        <v>4512</v>
      </c>
      <c r="D418" s="2" t="s">
        <v>4513</v>
      </c>
      <c r="E418" s="2" t="s">
        <v>4519</v>
      </c>
      <c r="F418" s="2"/>
      <c r="G418" s="2" t="s">
        <v>4520</v>
      </c>
      <c r="H418" s="2" t="s">
        <v>349</v>
      </c>
      <c r="I418" s="2" t="s">
        <v>4521</v>
      </c>
      <c r="J418" s="2">
        <v>2020</v>
      </c>
      <c r="K418" s="2">
        <v>1</v>
      </c>
      <c r="L418" s="2" t="s">
        <v>2432</v>
      </c>
      <c r="M418" s="2" t="s">
        <v>56</v>
      </c>
      <c r="N418" s="2"/>
      <c r="O418" s="2" t="s">
        <v>56</v>
      </c>
      <c r="P418" s="2" t="s">
        <v>4522</v>
      </c>
      <c r="Q418" s="2"/>
      <c r="R418" s="2" t="s">
        <v>4518</v>
      </c>
      <c r="S418" s="2" t="s">
        <v>56</v>
      </c>
      <c r="T418" s="2"/>
      <c r="U418" s="9"/>
    </row>
    <row r="419" spans="1:21" ht="45" hidden="1" customHeight="1" x14ac:dyDescent="0.3">
      <c r="A419" s="2">
        <f t="shared" si="6"/>
        <v>418</v>
      </c>
      <c r="B419" s="2" t="s">
        <v>74</v>
      </c>
      <c r="C419" s="2" t="s">
        <v>951</v>
      </c>
      <c r="D419" s="2" t="s">
        <v>2783</v>
      </c>
      <c r="E419" s="2" t="s">
        <v>2784</v>
      </c>
      <c r="F419" s="2" t="s">
        <v>2785</v>
      </c>
      <c r="G419" s="2" t="s">
        <v>2786</v>
      </c>
      <c r="H419" s="2" t="s">
        <v>53</v>
      </c>
      <c r="I419" s="2" t="s">
        <v>2787</v>
      </c>
      <c r="J419" s="2">
        <v>2017</v>
      </c>
      <c r="K419" s="2">
        <v>3</v>
      </c>
      <c r="L419" s="2" t="s">
        <v>1723</v>
      </c>
      <c r="M419" s="2" t="s">
        <v>56</v>
      </c>
      <c r="N419" s="2" t="s">
        <v>1724</v>
      </c>
      <c r="O419" s="2" t="s">
        <v>2788</v>
      </c>
      <c r="P419" s="2" t="s">
        <v>2789</v>
      </c>
      <c r="Q419" s="2" t="s">
        <v>337</v>
      </c>
      <c r="R419" s="2"/>
      <c r="S419" s="2" t="s">
        <v>56</v>
      </c>
      <c r="T419" s="2"/>
      <c r="U419" s="9"/>
    </row>
    <row r="420" spans="1:21" ht="45" hidden="1" customHeight="1" x14ac:dyDescent="0.3">
      <c r="A420" s="2">
        <f t="shared" si="6"/>
        <v>419</v>
      </c>
      <c r="B420" s="2" t="s">
        <v>74</v>
      </c>
      <c r="C420" s="2" t="s">
        <v>4685</v>
      </c>
      <c r="D420" s="2" t="s">
        <v>472</v>
      </c>
      <c r="E420" s="2" t="s">
        <v>4686</v>
      </c>
      <c r="F420" s="2" t="s">
        <v>4687</v>
      </c>
      <c r="G420" s="2" t="s">
        <v>4688</v>
      </c>
      <c r="H420" s="2" t="s">
        <v>29</v>
      </c>
      <c r="I420" s="2" t="s">
        <v>4689</v>
      </c>
      <c r="J420" s="2">
        <v>2021</v>
      </c>
      <c r="K420" s="2">
        <v>4</v>
      </c>
      <c r="L420" s="2" t="s">
        <v>4690</v>
      </c>
      <c r="M420" s="2" t="s">
        <v>616</v>
      </c>
      <c r="N420" s="2"/>
      <c r="O420" s="2" t="s">
        <v>4691</v>
      </c>
      <c r="P420" s="2"/>
      <c r="Q420" s="2" t="s">
        <v>123</v>
      </c>
      <c r="R420" s="2" t="s">
        <v>643</v>
      </c>
      <c r="S420" s="2"/>
      <c r="T420" s="2"/>
      <c r="U420" s="9"/>
    </row>
    <row r="421" spans="1:21" ht="45" hidden="1" customHeight="1" x14ac:dyDescent="0.3">
      <c r="A421" s="2">
        <f t="shared" si="6"/>
        <v>420</v>
      </c>
      <c r="B421" s="2" t="s">
        <v>261</v>
      </c>
      <c r="C421" s="2" t="s">
        <v>1471</v>
      </c>
      <c r="D421" s="2" t="s">
        <v>1472</v>
      </c>
      <c r="E421" s="2" t="s">
        <v>1473</v>
      </c>
      <c r="F421" s="2"/>
      <c r="G421" s="2"/>
      <c r="H421" s="2" t="s">
        <v>349</v>
      </c>
      <c r="I421" s="2" t="s">
        <v>1474</v>
      </c>
      <c r="J421" s="2">
        <v>2015</v>
      </c>
      <c r="K421" s="2">
        <v>1</v>
      </c>
      <c r="L421" s="2" t="s">
        <v>1468</v>
      </c>
      <c r="M421" s="2" t="s">
        <v>56</v>
      </c>
      <c r="N421" s="2" t="s">
        <v>1469</v>
      </c>
      <c r="O421" s="2" t="s">
        <v>56</v>
      </c>
      <c r="P421" s="2" t="s">
        <v>1475</v>
      </c>
      <c r="Q421" s="2"/>
      <c r="R421" s="2"/>
      <c r="S421" s="2" t="s">
        <v>56</v>
      </c>
      <c r="T421" s="2"/>
      <c r="U421" s="9"/>
    </row>
    <row r="422" spans="1:21" ht="45" hidden="1" customHeight="1" x14ac:dyDescent="0.3">
      <c r="A422" s="2">
        <f t="shared" si="6"/>
        <v>421</v>
      </c>
      <c r="B422" s="2" t="s">
        <v>261</v>
      </c>
      <c r="C422" s="2" t="s">
        <v>1471</v>
      </c>
      <c r="D422" s="2" t="s">
        <v>1633</v>
      </c>
      <c r="E422" s="2" t="s">
        <v>1634</v>
      </c>
      <c r="F422" s="2"/>
      <c r="G422" s="2"/>
      <c r="H422" s="2" t="s">
        <v>349</v>
      </c>
      <c r="I422" s="2" t="s">
        <v>1635</v>
      </c>
      <c r="J422" s="2">
        <v>2015</v>
      </c>
      <c r="K422" s="2">
        <v>1</v>
      </c>
      <c r="L422" s="2" t="s">
        <v>1636</v>
      </c>
      <c r="M422" s="2" t="s">
        <v>56</v>
      </c>
      <c r="N422" s="2" t="s">
        <v>1637</v>
      </c>
      <c r="O422" s="2" t="s">
        <v>56</v>
      </c>
      <c r="P422" s="2" t="s">
        <v>1638</v>
      </c>
      <c r="Q422" s="2"/>
      <c r="R422" s="2" t="s">
        <v>643</v>
      </c>
      <c r="S422" s="2" t="s">
        <v>56</v>
      </c>
      <c r="T422" s="2"/>
      <c r="U422" s="9"/>
    </row>
    <row r="423" spans="1:21" ht="45" hidden="1" customHeight="1" x14ac:dyDescent="0.3">
      <c r="A423" s="2">
        <f t="shared" si="6"/>
        <v>422</v>
      </c>
      <c r="B423" s="2" t="s">
        <v>261</v>
      </c>
      <c r="C423" s="2" t="s">
        <v>1471</v>
      </c>
      <c r="D423" s="2" t="s">
        <v>1639</v>
      </c>
      <c r="E423" s="2" t="s">
        <v>1640</v>
      </c>
      <c r="F423" s="2"/>
      <c r="G423" s="2"/>
      <c r="H423" s="2" t="s">
        <v>349</v>
      </c>
      <c r="I423" s="2" t="s">
        <v>1641</v>
      </c>
      <c r="J423" s="2">
        <v>2015</v>
      </c>
      <c r="K423" s="2">
        <v>1</v>
      </c>
      <c r="L423" s="2" t="s">
        <v>1636</v>
      </c>
      <c r="M423" s="2" t="s">
        <v>56</v>
      </c>
      <c r="N423" s="2" t="s">
        <v>1637</v>
      </c>
      <c r="O423" s="2" t="s">
        <v>56</v>
      </c>
      <c r="P423" s="2" t="s">
        <v>1638</v>
      </c>
      <c r="Q423" s="2"/>
      <c r="R423" s="2"/>
      <c r="S423" s="2" t="s">
        <v>56</v>
      </c>
      <c r="T423" s="2"/>
      <c r="U423" s="9"/>
    </row>
    <row r="424" spans="1:21" ht="45" hidden="1" customHeight="1" x14ac:dyDescent="0.3">
      <c r="A424" s="2">
        <f t="shared" si="6"/>
        <v>423</v>
      </c>
      <c r="B424" s="2" t="s">
        <v>229</v>
      </c>
      <c r="C424" s="2" t="s">
        <v>1471</v>
      </c>
      <c r="D424" s="2" t="s">
        <v>1981</v>
      </c>
      <c r="E424" s="2" t="s">
        <v>1982</v>
      </c>
      <c r="F424" s="2"/>
      <c r="G424" s="2" t="s">
        <v>1983</v>
      </c>
      <c r="H424" s="2" t="s">
        <v>92</v>
      </c>
      <c r="I424" s="2" t="s">
        <v>1984</v>
      </c>
      <c r="J424" s="2">
        <v>2015</v>
      </c>
      <c r="K424" s="2">
        <v>1</v>
      </c>
      <c r="L424" s="2" t="s">
        <v>1985</v>
      </c>
      <c r="M424" s="2" t="s">
        <v>56</v>
      </c>
      <c r="N424" s="2"/>
      <c r="O424" s="2" t="s">
        <v>56</v>
      </c>
      <c r="P424" s="2" t="s">
        <v>1986</v>
      </c>
      <c r="Q424" s="2"/>
      <c r="R424" s="2"/>
      <c r="S424" s="2" t="s">
        <v>56</v>
      </c>
      <c r="T424" s="2" t="s">
        <v>1987</v>
      </c>
      <c r="U424" s="9"/>
    </row>
    <row r="425" spans="1:21" ht="45" hidden="1" customHeight="1" x14ac:dyDescent="0.3">
      <c r="A425" s="2">
        <f t="shared" si="6"/>
        <v>424</v>
      </c>
      <c r="B425" s="2" t="s">
        <v>74</v>
      </c>
      <c r="C425" s="2" t="s">
        <v>1471</v>
      </c>
      <c r="D425" s="2" t="s">
        <v>3286</v>
      </c>
      <c r="E425" s="2" t="s">
        <v>3287</v>
      </c>
      <c r="F425" s="2"/>
      <c r="G425" s="2"/>
      <c r="H425" s="2" t="s">
        <v>1056</v>
      </c>
      <c r="I425" s="2" t="s">
        <v>3288</v>
      </c>
      <c r="J425" s="2">
        <v>2018</v>
      </c>
      <c r="K425" s="2">
        <v>1</v>
      </c>
      <c r="L425" s="2" t="s">
        <v>1636</v>
      </c>
      <c r="M425" s="2" t="s">
        <v>56</v>
      </c>
      <c r="N425" s="2" t="s">
        <v>1637</v>
      </c>
      <c r="O425" s="2" t="s">
        <v>56</v>
      </c>
      <c r="P425" s="2" t="s">
        <v>34</v>
      </c>
      <c r="Q425" s="2"/>
      <c r="R425" s="2"/>
      <c r="S425" s="2" t="s">
        <v>56</v>
      </c>
      <c r="T425" s="2"/>
      <c r="U425" s="9"/>
    </row>
    <row r="426" spans="1:21" ht="45" hidden="1" customHeight="1" x14ac:dyDescent="0.3">
      <c r="A426" s="2">
        <f t="shared" si="6"/>
        <v>425</v>
      </c>
      <c r="B426" s="2" t="s">
        <v>261</v>
      </c>
      <c r="C426" s="2" t="s">
        <v>1471</v>
      </c>
      <c r="D426" s="2" t="s">
        <v>1639</v>
      </c>
      <c r="E426" s="2" t="s">
        <v>3289</v>
      </c>
      <c r="F426" s="2"/>
      <c r="G426" s="2"/>
      <c r="H426" s="2" t="s">
        <v>92</v>
      </c>
      <c r="I426" s="2" t="s">
        <v>3290</v>
      </c>
      <c r="J426" s="2">
        <v>2018</v>
      </c>
      <c r="K426" s="2">
        <v>1</v>
      </c>
      <c r="L426" s="2" t="s">
        <v>1636</v>
      </c>
      <c r="M426" s="2" t="s">
        <v>56</v>
      </c>
      <c r="N426" s="2" t="s">
        <v>1637</v>
      </c>
      <c r="O426" s="2" t="s">
        <v>56</v>
      </c>
      <c r="P426" s="2" t="s">
        <v>3291</v>
      </c>
      <c r="Q426" s="2"/>
      <c r="R426" s="2"/>
      <c r="S426" s="2" t="s">
        <v>56</v>
      </c>
      <c r="T426" s="2"/>
      <c r="U426" s="9"/>
    </row>
    <row r="427" spans="1:21" ht="45" hidden="1" customHeight="1" x14ac:dyDescent="0.3">
      <c r="A427" s="2">
        <f t="shared" si="6"/>
        <v>426</v>
      </c>
      <c r="B427" s="2" t="s">
        <v>229</v>
      </c>
      <c r="C427" s="2" t="s">
        <v>2972</v>
      </c>
      <c r="D427" s="2" t="s">
        <v>2973</v>
      </c>
      <c r="E427" s="2" t="s">
        <v>2974</v>
      </c>
      <c r="F427" s="2"/>
      <c r="G427" s="2" t="s">
        <v>2975</v>
      </c>
      <c r="H427" s="2" t="s">
        <v>53</v>
      </c>
      <c r="I427" s="4" t="s">
        <v>2976</v>
      </c>
      <c r="J427" s="2">
        <v>2017</v>
      </c>
      <c r="K427" s="2"/>
      <c r="L427" s="2" t="s">
        <v>529</v>
      </c>
      <c r="M427" s="2" t="s">
        <v>56</v>
      </c>
      <c r="N427" s="4" t="s">
        <v>2977</v>
      </c>
      <c r="O427" s="2" t="s">
        <v>56</v>
      </c>
      <c r="P427" s="2" t="s">
        <v>2978</v>
      </c>
      <c r="Q427" s="2"/>
      <c r="R427" s="2"/>
      <c r="S427" s="2" t="s">
        <v>56</v>
      </c>
      <c r="T427" s="2"/>
      <c r="U427" s="9"/>
    </row>
    <row r="428" spans="1:21" ht="45" hidden="1" customHeight="1" x14ac:dyDescent="0.3">
      <c r="A428" s="2">
        <f t="shared" si="6"/>
        <v>427</v>
      </c>
      <c r="B428" s="2" t="s">
        <v>74</v>
      </c>
      <c r="C428" s="2" t="s">
        <v>24</v>
      </c>
      <c r="D428" s="2" t="s">
        <v>464</v>
      </c>
      <c r="E428" s="2" t="s">
        <v>2581</v>
      </c>
      <c r="F428" s="2" t="s">
        <v>2582</v>
      </c>
      <c r="G428" s="2" t="s">
        <v>2583</v>
      </c>
      <c r="H428" s="2" t="s">
        <v>53</v>
      </c>
      <c r="I428" s="2" t="s">
        <v>2584</v>
      </c>
      <c r="J428" s="2">
        <v>2017</v>
      </c>
      <c r="K428" s="2">
        <v>2</v>
      </c>
      <c r="L428" s="2" t="s">
        <v>2585</v>
      </c>
      <c r="M428" s="2" t="s">
        <v>27</v>
      </c>
      <c r="N428" s="2" t="s">
        <v>2586</v>
      </c>
      <c r="O428" s="2" t="s">
        <v>2587</v>
      </c>
      <c r="P428" s="2"/>
      <c r="Q428" s="2" t="s">
        <v>337</v>
      </c>
      <c r="R428" s="2"/>
      <c r="S428" s="2" t="s">
        <v>822</v>
      </c>
      <c r="T428" s="2"/>
      <c r="U428" s="9"/>
    </row>
    <row r="429" spans="1:21" ht="45" hidden="1" customHeight="1" x14ac:dyDescent="0.3">
      <c r="A429" s="2">
        <f t="shared" si="6"/>
        <v>428</v>
      </c>
      <c r="B429" s="2" t="s">
        <v>250</v>
      </c>
      <c r="C429" s="2" t="s">
        <v>3270</v>
      </c>
      <c r="D429" s="2" t="s">
        <v>3271</v>
      </c>
      <c r="E429" s="2" t="s">
        <v>3272</v>
      </c>
      <c r="F429" s="2"/>
      <c r="G429" s="2" t="s">
        <v>3273</v>
      </c>
      <c r="H429" s="2" t="s">
        <v>92</v>
      </c>
      <c r="I429" s="2" t="s">
        <v>3274</v>
      </c>
      <c r="J429" s="2">
        <v>2018</v>
      </c>
      <c r="K429" s="2">
        <v>1</v>
      </c>
      <c r="L429" s="2" t="s">
        <v>640</v>
      </c>
      <c r="M429" s="2" t="s">
        <v>56</v>
      </c>
      <c r="N429" s="2" t="s">
        <v>641</v>
      </c>
      <c r="O429" s="2" t="s">
        <v>56</v>
      </c>
      <c r="P429" s="2" t="s">
        <v>3275</v>
      </c>
      <c r="Q429" s="2"/>
      <c r="R429" s="2" t="s">
        <v>643</v>
      </c>
      <c r="S429" s="2" t="s">
        <v>56</v>
      </c>
      <c r="T429" s="2"/>
      <c r="U429" s="9"/>
    </row>
    <row r="430" spans="1:21" ht="45" hidden="1" customHeight="1" x14ac:dyDescent="0.3">
      <c r="A430" s="2">
        <f t="shared" si="6"/>
        <v>429</v>
      </c>
      <c r="B430" s="2" t="s">
        <v>74</v>
      </c>
      <c r="C430" s="2" t="s">
        <v>24</v>
      </c>
      <c r="D430" s="2" t="s">
        <v>2657</v>
      </c>
      <c r="E430" s="2" t="s">
        <v>2658</v>
      </c>
      <c r="F430" s="2" t="s">
        <v>2659</v>
      </c>
      <c r="G430" s="2" t="s">
        <v>2660</v>
      </c>
      <c r="H430" s="2" t="s">
        <v>53</v>
      </c>
      <c r="I430" s="2" t="s">
        <v>2661</v>
      </c>
      <c r="J430" s="2">
        <v>2017</v>
      </c>
      <c r="K430" s="2">
        <v>3</v>
      </c>
      <c r="L430" s="2" t="s">
        <v>2662</v>
      </c>
      <c r="M430" s="2" t="s">
        <v>27</v>
      </c>
      <c r="N430" s="2" t="s">
        <v>2663</v>
      </c>
      <c r="O430" s="2" t="s">
        <v>2664</v>
      </c>
      <c r="P430" s="2"/>
      <c r="Q430" s="2" t="s">
        <v>1157</v>
      </c>
      <c r="R430" s="2"/>
      <c r="S430" s="2" t="s">
        <v>822</v>
      </c>
      <c r="T430" s="2"/>
      <c r="U430" s="9"/>
    </row>
    <row r="431" spans="1:21" ht="45" hidden="1" customHeight="1" x14ac:dyDescent="0.3">
      <c r="A431" s="2">
        <f t="shared" si="6"/>
        <v>430</v>
      </c>
      <c r="B431" s="2" t="s">
        <v>179</v>
      </c>
      <c r="C431" s="2" t="s">
        <v>24</v>
      </c>
      <c r="D431" s="2" t="s">
        <v>238</v>
      </c>
      <c r="E431" s="2" t="s">
        <v>2899</v>
      </c>
      <c r="F431" s="2" t="s">
        <v>2900</v>
      </c>
      <c r="G431" s="2" t="s">
        <v>2901</v>
      </c>
      <c r="H431" s="2" t="s">
        <v>53</v>
      </c>
      <c r="I431" s="2" t="s">
        <v>2902</v>
      </c>
      <c r="J431" s="2">
        <v>2017</v>
      </c>
      <c r="K431" s="2">
        <v>1</v>
      </c>
      <c r="L431" s="2" t="s">
        <v>2903</v>
      </c>
      <c r="M431" s="2" t="s">
        <v>881</v>
      </c>
      <c r="N431" s="2"/>
      <c r="O431" s="2" t="s">
        <v>2904</v>
      </c>
      <c r="P431" s="2" t="s">
        <v>2905</v>
      </c>
      <c r="Q431" s="2" t="s">
        <v>2906</v>
      </c>
      <c r="R431" s="2" t="s">
        <v>885</v>
      </c>
      <c r="S431" s="2" t="s">
        <v>873</v>
      </c>
      <c r="T431" s="2"/>
      <c r="U431" s="9"/>
    </row>
    <row r="432" spans="1:21" ht="45" hidden="1" customHeight="1" x14ac:dyDescent="0.3">
      <c r="A432" s="2">
        <f t="shared" si="6"/>
        <v>431</v>
      </c>
      <c r="B432" s="2" t="s">
        <v>125</v>
      </c>
      <c r="C432" s="2" t="s">
        <v>1108</v>
      </c>
      <c r="D432" s="2" t="s">
        <v>1109</v>
      </c>
      <c r="E432" s="2" t="s">
        <v>2819</v>
      </c>
      <c r="F432" s="2" t="s">
        <v>2820</v>
      </c>
      <c r="G432" s="2" t="s">
        <v>2819</v>
      </c>
      <c r="H432" s="2" t="s">
        <v>53</v>
      </c>
      <c r="I432" s="2" t="s">
        <v>2821</v>
      </c>
      <c r="J432" s="2">
        <v>2017</v>
      </c>
      <c r="K432" s="2">
        <v>3</v>
      </c>
      <c r="L432" s="2" t="s">
        <v>1749</v>
      </c>
      <c r="M432" s="2" t="s">
        <v>56</v>
      </c>
      <c r="N432" s="151" t="s">
        <v>1750</v>
      </c>
      <c r="O432" s="2" t="s">
        <v>2822</v>
      </c>
      <c r="P432" s="2" t="s">
        <v>2823</v>
      </c>
      <c r="Q432" s="2" t="s">
        <v>1127</v>
      </c>
      <c r="R432" s="2"/>
      <c r="S432" s="2" t="s">
        <v>56</v>
      </c>
      <c r="T432" s="2"/>
      <c r="U432" s="9"/>
    </row>
    <row r="433" spans="1:21" ht="45" hidden="1" customHeight="1" x14ac:dyDescent="0.3">
      <c r="A433" s="2">
        <f t="shared" si="6"/>
        <v>432</v>
      </c>
      <c r="B433" s="2" t="s">
        <v>250</v>
      </c>
      <c r="C433" s="2" t="s">
        <v>3609</v>
      </c>
      <c r="D433" s="2" t="s">
        <v>2470</v>
      </c>
      <c r="E433" s="2" t="s">
        <v>3610</v>
      </c>
      <c r="F433" s="2"/>
      <c r="G433" s="2"/>
      <c r="H433" s="2" t="s">
        <v>92</v>
      </c>
      <c r="I433" s="2" t="s">
        <v>3611</v>
      </c>
      <c r="J433" s="2">
        <v>2018</v>
      </c>
      <c r="K433" s="2">
        <v>1</v>
      </c>
      <c r="L433" s="2" t="s">
        <v>3612</v>
      </c>
      <c r="M433" s="2" t="s">
        <v>56</v>
      </c>
      <c r="N433" s="2"/>
      <c r="O433" s="2" t="s">
        <v>56</v>
      </c>
      <c r="P433" s="2" t="s">
        <v>34</v>
      </c>
      <c r="Q433" s="2"/>
      <c r="R433" s="2"/>
      <c r="S433" s="2" t="s">
        <v>56</v>
      </c>
      <c r="T433" s="2"/>
      <c r="U433" s="9"/>
    </row>
    <row r="434" spans="1:21" ht="45" hidden="1" customHeight="1" x14ac:dyDescent="0.3">
      <c r="A434" s="2">
        <f t="shared" si="6"/>
        <v>433</v>
      </c>
      <c r="B434" s="2" t="s">
        <v>222</v>
      </c>
      <c r="C434" s="2" t="s">
        <v>3609</v>
      </c>
      <c r="D434" s="2" t="s">
        <v>4720</v>
      </c>
      <c r="E434" s="2" t="s">
        <v>4721</v>
      </c>
      <c r="F434" s="2"/>
      <c r="G434" s="2" t="s">
        <v>4722</v>
      </c>
      <c r="H434" s="2" t="s">
        <v>349</v>
      </c>
      <c r="I434" s="26" t="s">
        <v>4723</v>
      </c>
      <c r="J434" s="2">
        <v>2022</v>
      </c>
      <c r="K434" s="2"/>
      <c r="L434" s="2" t="s">
        <v>4724</v>
      </c>
      <c r="M434" s="102" t="s">
        <v>56</v>
      </c>
      <c r="N434" s="26" t="s">
        <v>2051</v>
      </c>
      <c r="O434" s="2" t="s">
        <v>4725</v>
      </c>
      <c r="P434" s="2" t="s">
        <v>4726</v>
      </c>
      <c r="Q434" s="2"/>
      <c r="R434" s="2"/>
      <c r="S434" s="2" t="s">
        <v>4727</v>
      </c>
      <c r="T434" s="2"/>
      <c r="U434" s="9"/>
    </row>
    <row r="435" spans="1:21" ht="45" hidden="1" customHeight="1" x14ac:dyDescent="0.3">
      <c r="A435" s="2">
        <f t="shared" si="6"/>
        <v>434</v>
      </c>
      <c r="B435" s="2" t="s">
        <v>23</v>
      </c>
      <c r="C435" s="2" t="s">
        <v>38</v>
      </c>
      <c r="D435" s="2" t="s">
        <v>39</v>
      </c>
      <c r="E435" s="2" t="s">
        <v>40</v>
      </c>
      <c r="F435" s="2" t="s">
        <v>40</v>
      </c>
      <c r="G435" s="2" t="s">
        <v>41</v>
      </c>
      <c r="H435" s="2" t="s">
        <v>29</v>
      </c>
      <c r="I435" s="4" t="s">
        <v>42</v>
      </c>
      <c r="J435" s="2">
        <v>1965</v>
      </c>
      <c r="K435" s="2"/>
      <c r="L435" s="2"/>
      <c r="M435" s="2"/>
      <c r="N435" s="4" t="s">
        <v>43</v>
      </c>
      <c r="O435" s="2" t="s">
        <v>44</v>
      </c>
      <c r="P435" s="2"/>
      <c r="Q435" s="2" t="s">
        <v>45</v>
      </c>
      <c r="R435" s="2"/>
      <c r="S435" s="2"/>
      <c r="T435" s="2"/>
      <c r="U435" s="9"/>
    </row>
    <row r="436" spans="1:21" ht="45" hidden="1" customHeight="1" x14ac:dyDescent="0.3">
      <c r="A436" s="2">
        <f t="shared" si="6"/>
        <v>435</v>
      </c>
      <c r="B436" s="2" t="s">
        <v>160</v>
      </c>
      <c r="C436" s="2" t="s">
        <v>38</v>
      </c>
      <c r="D436" s="2" t="s">
        <v>2100</v>
      </c>
      <c r="E436" s="2" t="s">
        <v>2101</v>
      </c>
      <c r="F436" s="2"/>
      <c r="G436" s="2"/>
      <c r="H436" s="2" t="s">
        <v>92</v>
      </c>
      <c r="I436" s="2" t="s">
        <v>2102</v>
      </c>
      <c r="J436" s="2">
        <v>2016</v>
      </c>
      <c r="K436" s="2">
        <v>1</v>
      </c>
      <c r="L436" s="2" t="s">
        <v>2103</v>
      </c>
      <c r="M436" s="2" t="s">
        <v>56</v>
      </c>
      <c r="N436" s="2" t="s">
        <v>1544</v>
      </c>
      <c r="O436" s="2" t="s">
        <v>56</v>
      </c>
      <c r="P436" s="2" t="s">
        <v>2104</v>
      </c>
      <c r="Q436" s="2"/>
      <c r="R436" s="2"/>
      <c r="S436" s="2" t="s">
        <v>56</v>
      </c>
      <c r="T436" s="2"/>
      <c r="U436" s="9"/>
    </row>
    <row r="437" spans="1:21" ht="45" hidden="1" customHeight="1" x14ac:dyDescent="0.3">
      <c r="A437" s="2">
        <f t="shared" si="6"/>
        <v>436</v>
      </c>
      <c r="B437" s="2" t="s">
        <v>111</v>
      </c>
      <c r="C437" s="2" t="s">
        <v>2801</v>
      </c>
      <c r="D437" s="2" t="s">
        <v>2802</v>
      </c>
      <c r="E437" s="2" t="s">
        <v>2803</v>
      </c>
      <c r="F437" s="2" t="s">
        <v>2804</v>
      </c>
      <c r="G437" s="2" t="s">
        <v>2805</v>
      </c>
      <c r="H437" s="2" t="s">
        <v>53</v>
      </c>
      <c r="I437" s="4" t="s">
        <v>2806</v>
      </c>
      <c r="J437" s="2">
        <v>2017</v>
      </c>
      <c r="K437" s="2">
        <v>3</v>
      </c>
      <c r="L437" s="2" t="s">
        <v>2807</v>
      </c>
      <c r="M437" s="2" t="s">
        <v>616</v>
      </c>
      <c r="N437" s="4" t="s">
        <v>2808</v>
      </c>
      <c r="O437" s="2" t="s">
        <v>2809</v>
      </c>
      <c r="P437" s="2" t="s">
        <v>2810</v>
      </c>
      <c r="Q437" s="2" t="s">
        <v>2811</v>
      </c>
      <c r="R437" s="2"/>
      <c r="S437" s="2" t="s">
        <v>616</v>
      </c>
      <c r="T437" s="2"/>
      <c r="U437" s="9"/>
    </row>
    <row r="438" spans="1:21" ht="45" hidden="1" customHeight="1" x14ac:dyDescent="0.3">
      <c r="A438" s="2">
        <f t="shared" si="6"/>
        <v>437</v>
      </c>
      <c r="B438" s="2" t="s">
        <v>160</v>
      </c>
      <c r="C438" s="2" t="s">
        <v>38</v>
      </c>
      <c r="D438" s="2" t="s">
        <v>3200</v>
      </c>
      <c r="E438" s="2" t="s">
        <v>3201</v>
      </c>
      <c r="F438" s="2" t="s">
        <v>3202</v>
      </c>
      <c r="G438" s="2" t="s">
        <v>3203</v>
      </c>
      <c r="H438" s="2" t="s">
        <v>29</v>
      </c>
      <c r="I438" s="2" t="s">
        <v>3204</v>
      </c>
      <c r="J438" s="2">
        <v>2018</v>
      </c>
      <c r="K438" s="2">
        <v>5</v>
      </c>
      <c r="L438" s="2" t="s">
        <v>3205</v>
      </c>
      <c r="M438" s="2" t="s">
        <v>616</v>
      </c>
      <c r="N438" s="26" t="s">
        <v>3206</v>
      </c>
      <c r="O438" s="2" t="s">
        <v>3207</v>
      </c>
      <c r="P438" s="2"/>
      <c r="Q438" s="2"/>
      <c r="R438" s="2"/>
      <c r="S438" s="2" t="s">
        <v>616</v>
      </c>
      <c r="T438" s="2"/>
      <c r="U438" s="9"/>
    </row>
    <row r="439" spans="1:21" ht="45" hidden="1" customHeight="1" x14ac:dyDescent="0.3">
      <c r="A439" s="2">
        <f t="shared" si="6"/>
        <v>438</v>
      </c>
      <c r="B439" s="2" t="s">
        <v>84</v>
      </c>
      <c r="C439" s="2" t="s">
        <v>2678</v>
      </c>
      <c r="D439" s="2" t="s">
        <v>2679</v>
      </c>
      <c r="E439" s="2" t="s">
        <v>2680</v>
      </c>
      <c r="F439" s="2" t="s">
        <v>2681</v>
      </c>
      <c r="G439" s="2" t="s">
        <v>2682</v>
      </c>
      <c r="H439" s="2" t="s">
        <v>53</v>
      </c>
      <c r="I439" s="2" t="s">
        <v>2683</v>
      </c>
      <c r="J439" s="2">
        <v>2017</v>
      </c>
      <c r="K439" s="2">
        <v>4</v>
      </c>
      <c r="L439" s="2" t="s">
        <v>2684</v>
      </c>
      <c r="M439" s="2" t="s">
        <v>2685</v>
      </c>
      <c r="N439" s="2" t="s">
        <v>2686</v>
      </c>
      <c r="O439" s="2" t="s">
        <v>2687</v>
      </c>
      <c r="P439" s="2"/>
      <c r="Q439" s="2" t="s">
        <v>2688</v>
      </c>
      <c r="R439" s="2"/>
      <c r="S439" s="2"/>
      <c r="T439" s="2"/>
      <c r="U439" s="9"/>
    </row>
    <row r="440" spans="1:21" ht="45" hidden="1" customHeight="1" x14ac:dyDescent="0.3">
      <c r="A440" s="2">
        <f t="shared" si="6"/>
        <v>439</v>
      </c>
      <c r="B440" s="2" t="s">
        <v>196</v>
      </c>
      <c r="C440" s="2" t="s">
        <v>2236</v>
      </c>
      <c r="D440" s="2" t="s">
        <v>2942</v>
      </c>
      <c r="E440" s="2" t="s">
        <v>2943</v>
      </c>
      <c r="F440" s="2" t="s">
        <v>2943</v>
      </c>
      <c r="G440" s="2" t="s">
        <v>2944</v>
      </c>
      <c r="H440" s="2" t="s">
        <v>53</v>
      </c>
      <c r="I440" s="2" t="s">
        <v>2945</v>
      </c>
      <c r="J440" s="2">
        <v>2017</v>
      </c>
      <c r="K440" s="2">
        <v>4</v>
      </c>
      <c r="L440" s="2" t="s">
        <v>2946</v>
      </c>
      <c r="M440" s="2" t="s">
        <v>2028</v>
      </c>
      <c r="N440" s="2" t="s">
        <v>2947</v>
      </c>
      <c r="O440" s="2" t="s">
        <v>2948</v>
      </c>
      <c r="P440" s="2" t="s">
        <v>2949</v>
      </c>
      <c r="Q440" s="2" t="s">
        <v>696</v>
      </c>
      <c r="R440" s="2" t="s">
        <v>643</v>
      </c>
      <c r="S440" s="2" t="s">
        <v>1201</v>
      </c>
      <c r="T440" s="2"/>
      <c r="U440" s="9"/>
    </row>
    <row r="441" spans="1:21" ht="45" hidden="1" customHeight="1" x14ac:dyDescent="0.3">
      <c r="A441" s="2">
        <f t="shared" si="6"/>
        <v>440</v>
      </c>
      <c r="B441" s="2" t="s">
        <v>250</v>
      </c>
      <c r="C441" s="2" t="s">
        <v>180</v>
      </c>
      <c r="D441" s="2" t="s">
        <v>2856</v>
      </c>
      <c r="E441" s="2" t="s">
        <v>2857</v>
      </c>
      <c r="F441" s="2" t="s">
        <v>2857</v>
      </c>
      <c r="G441" s="2" t="s">
        <v>2858</v>
      </c>
      <c r="H441" s="2" t="s">
        <v>53</v>
      </c>
      <c r="I441" s="2" t="s">
        <v>2859</v>
      </c>
      <c r="J441" s="2">
        <v>2017</v>
      </c>
      <c r="K441" s="2">
        <v>3</v>
      </c>
      <c r="L441" s="2" t="s">
        <v>2860</v>
      </c>
      <c r="M441" s="2" t="s">
        <v>27</v>
      </c>
      <c r="N441" s="2" t="s">
        <v>2861</v>
      </c>
      <c r="O441" s="2" t="s">
        <v>2862</v>
      </c>
      <c r="P441" s="2"/>
      <c r="Q441" s="2" t="s">
        <v>1157</v>
      </c>
      <c r="R441" s="2"/>
      <c r="S441" s="2" t="s">
        <v>822</v>
      </c>
      <c r="T441" s="2"/>
      <c r="U441" s="9"/>
    </row>
    <row r="442" spans="1:21" ht="45" hidden="1" customHeight="1" x14ac:dyDescent="0.3">
      <c r="A442" s="2">
        <f t="shared" si="6"/>
        <v>441</v>
      </c>
      <c r="B442" s="2" t="s">
        <v>20</v>
      </c>
      <c r="C442" s="2" t="s">
        <v>2613</v>
      </c>
      <c r="D442" s="2" t="s">
        <v>2614</v>
      </c>
      <c r="E442" s="2" t="s">
        <v>2615</v>
      </c>
      <c r="F442" s="2" t="s">
        <v>2616</v>
      </c>
      <c r="G442" s="2" t="s">
        <v>2617</v>
      </c>
      <c r="H442" s="2" t="s">
        <v>53</v>
      </c>
      <c r="I442" s="2" t="s">
        <v>2618</v>
      </c>
      <c r="J442" s="2">
        <v>2017</v>
      </c>
      <c r="K442" s="2">
        <v>3</v>
      </c>
      <c r="L442" s="2" t="s">
        <v>2619</v>
      </c>
      <c r="M442" s="2" t="s">
        <v>27</v>
      </c>
      <c r="N442" s="2" t="s">
        <v>2620</v>
      </c>
      <c r="O442" s="2" t="s">
        <v>2621</v>
      </c>
      <c r="P442" s="2" t="s">
        <v>2622</v>
      </c>
      <c r="Q442" s="2" t="s">
        <v>1157</v>
      </c>
      <c r="R442" s="2"/>
      <c r="S442" s="2" t="s">
        <v>822</v>
      </c>
      <c r="T442" s="2"/>
      <c r="U442" s="9"/>
    </row>
    <row r="443" spans="1:21" ht="45" hidden="1" customHeight="1" x14ac:dyDescent="0.3">
      <c r="A443" s="2">
        <f t="shared" si="6"/>
        <v>442</v>
      </c>
      <c r="B443" s="2" t="s">
        <v>261</v>
      </c>
      <c r="C443" s="2" t="s">
        <v>186</v>
      </c>
      <c r="D443" s="2" t="s">
        <v>2604</v>
      </c>
      <c r="E443" s="2" t="s">
        <v>2605</v>
      </c>
      <c r="F443" s="2" t="s">
        <v>2606</v>
      </c>
      <c r="G443" s="2" t="s">
        <v>2607</v>
      </c>
      <c r="H443" s="2" t="s">
        <v>53</v>
      </c>
      <c r="I443" s="2" t="s">
        <v>2608</v>
      </c>
      <c r="J443" s="2">
        <v>2017</v>
      </c>
      <c r="K443" s="2">
        <v>4</v>
      </c>
      <c r="L443" s="2" t="s">
        <v>2609</v>
      </c>
      <c r="M443" s="2" t="s">
        <v>27</v>
      </c>
      <c r="N443" s="2" t="s">
        <v>2610</v>
      </c>
      <c r="O443" s="2" t="s">
        <v>2611</v>
      </c>
      <c r="P443" s="2" t="s">
        <v>2612</v>
      </c>
      <c r="Q443" s="2"/>
      <c r="R443" s="2"/>
      <c r="S443" s="2" t="s">
        <v>27</v>
      </c>
      <c r="T443" s="2"/>
      <c r="U443" s="9"/>
    </row>
    <row r="444" spans="1:21" ht="45" hidden="1" customHeight="1" x14ac:dyDescent="0.3">
      <c r="A444" s="2">
        <f t="shared" si="6"/>
        <v>443</v>
      </c>
      <c r="B444" s="2" t="s">
        <v>188</v>
      </c>
      <c r="C444" s="2" t="s">
        <v>2588</v>
      </c>
      <c r="D444" s="2" t="s">
        <v>2589</v>
      </c>
      <c r="E444" s="2" t="s">
        <v>2590</v>
      </c>
      <c r="F444" s="2" t="s">
        <v>2591</v>
      </c>
      <c r="G444" s="2" t="s">
        <v>2590</v>
      </c>
      <c r="H444" s="2" t="s">
        <v>53</v>
      </c>
      <c r="I444" s="2" t="s">
        <v>2592</v>
      </c>
      <c r="J444" s="2">
        <v>2017</v>
      </c>
      <c r="K444" s="2">
        <v>2</v>
      </c>
      <c r="L444" s="2" t="s">
        <v>2585</v>
      </c>
      <c r="M444" s="2" t="s">
        <v>27</v>
      </c>
      <c r="N444" s="2" t="s">
        <v>2586</v>
      </c>
      <c r="O444" s="2" t="s">
        <v>2593</v>
      </c>
      <c r="P444" s="2" t="s">
        <v>2594</v>
      </c>
      <c r="Q444" s="2" t="s">
        <v>2595</v>
      </c>
      <c r="R444" s="2"/>
      <c r="S444" s="2" t="s">
        <v>27</v>
      </c>
      <c r="T444" s="2"/>
      <c r="U444" s="9"/>
    </row>
    <row r="445" spans="1:21" ht="45" hidden="1" customHeight="1" x14ac:dyDescent="0.3">
      <c r="A445" s="2">
        <f t="shared" si="6"/>
        <v>444</v>
      </c>
      <c r="B445" s="2" t="s">
        <v>281</v>
      </c>
      <c r="C445" s="2" t="s">
        <v>290</v>
      </c>
      <c r="D445" s="2" t="s">
        <v>2665</v>
      </c>
      <c r="E445" s="2" t="s">
        <v>2666</v>
      </c>
      <c r="F445" s="2" t="s">
        <v>2667</v>
      </c>
      <c r="G445" s="2" t="s">
        <v>2668</v>
      </c>
      <c r="H445" s="2" t="s">
        <v>53</v>
      </c>
      <c r="I445" s="2" t="s">
        <v>2669</v>
      </c>
      <c r="J445" s="2">
        <v>2017</v>
      </c>
      <c r="K445" s="2">
        <v>1</v>
      </c>
      <c r="L445" s="2" t="s">
        <v>1537</v>
      </c>
      <c r="M445" s="2" t="s">
        <v>156</v>
      </c>
      <c r="N445" s="26" t="s">
        <v>157</v>
      </c>
      <c r="O445" s="2" t="s">
        <v>2670</v>
      </c>
      <c r="P445" s="2"/>
      <c r="Q445" s="2" t="s">
        <v>123</v>
      </c>
      <c r="R445" s="2"/>
      <c r="S445" s="2" t="s">
        <v>152</v>
      </c>
      <c r="T445" s="2"/>
      <c r="U445" s="9"/>
    </row>
    <row r="446" spans="1:21" ht="45" hidden="1" customHeight="1" x14ac:dyDescent="0.3">
      <c r="A446" s="2">
        <f t="shared" si="6"/>
        <v>445</v>
      </c>
      <c r="B446" s="2" t="s">
        <v>831</v>
      </c>
      <c r="C446" s="2" t="s">
        <v>1969</v>
      </c>
      <c r="D446" s="2" t="s">
        <v>895</v>
      </c>
      <c r="E446" s="2" t="s">
        <v>2671</v>
      </c>
      <c r="F446" s="2" t="s">
        <v>2672</v>
      </c>
      <c r="G446" s="2" t="s">
        <v>2673</v>
      </c>
      <c r="H446" s="2" t="s">
        <v>53</v>
      </c>
      <c r="I446" s="2" t="s">
        <v>2674</v>
      </c>
      <c r="J446" s="2">
        <v>2017</v>
      </c>
      <c r="K446" s="2">
        <v>2</v>
      </c>
      <c r="L446" s="2" t="s">
        <v>1537</v>
      </c>
      <c r="M446" s="2" t="s">
        <v>156</v>
      </c>
      <c r="N446" s="26" t="s">
        <v>157</v>
      </c>
      <c r="O446" s="2" t="s">
        <v>2675</v>
      </c>
      <c r="P446" s="2"/>
      <c r="Q446" s="2"/>
      <c r="R446" s="2" t="s">
        <v>2676</v>
      </c>
      <c r="S446" s="2" t="s">
        <v>152</v>
      </c>
      <c r="T446" s="2" t="s">
        <v>2677</v>
      </c>
      <c r="U446" s="9"/>
    </row>
    <row r="447" spans="1:21" ht="45" hidden="1" customHeight="1" x14ac:dyDescent="0.3">
      <c r="A447" s="2">
        <f t="shared" si="6"/>
        <v>446</v>
      </c>
      <c r="B447" s="2" t="s">
        <v>87</v>
      </c>
      <c r="C447" s="2" t="s">
        <v>2872</v>
      </c>
      <c r="D447" s="2" t="s">
        <v>2873</v>
      </c>
      <c r="E447" s="2" t="s">
        <v>2874</v>
      </c>
      <c r="F447" s="2" t="s">
        <v>2875</v>
      </c>
      <c r="G447" s="2"/>
      <c r="H447" s="2" t="s">
        <v>53</v>
      </c>
      <c r="I447" s="4" t="s">
        <v>2876</v>
      </c>
      <c r="J447" s="2">
        <v>2017</v>
      </c>
      <c r="K447" s="2"/>
      <c r="L447" s="2" t="s">
        <v>132</v>
      </c>
      <c r="M447" s="2" t="s">
        <v>56</v>
      </c>
      <c r="N447" s="2" t="s">
        <v>177</v>
      </c>
      <c r="O447" s="2" t="s">
        <v>2877</v>
      </c>
      <c r="P447" s="2" t="s">
        <v>2878</v>
      </c>
      <c r="Q447" s="2"/>
      <c r="R447" s="2"/>
      <c r="S447" s="2" t="s">
        <v>59</v>
      </c>
      <c r="T447" s="2"/>
      <c r="U447" s="9"/>
    </row>
    <row r="448" spans="1:21" ht="45" hidden="1" customHeight="1" x14ac:dyDescent="0.25">
      <c r="A448" s="2">
        <f t="shared" si="6"/>
        <v>447</v>
      </c>
      <c r="B448" s="2" t="s">
        <v>23</v>
      </c>
      <c r="C448" s="2" t="s">
        <v>149</v>
      </c>
      <c r="D448" s="2" t="s">
        <v>150</v>
      </c>
      <c r="E448" s="2" t="s">
        <v>151</v>
      </c>
      <c r="F448" s="2" t="s">
        <v>152</v>
      </c>
      <c r="G448" s="2" t="s">
        <v>153</v>
      </c>
      <c r="H448" s="2" t="s">
        <v>29</v>
      </c>
      <c r="I448" s="26" t="s">
        <v>154</v>
      </c>
      <c r="J448" s="2">
        <v>1992</v>
      </c>
      <c r="K448" s="2"/>
      <c r="L448" s="2" t="s">
        <v>155</v>
      </c>
      <c r="M448" s="2" t="s">
        <v>156</v>
      </c>
      <c r="N448" s="26" t="s">
        <v>157</v>
      </c>
      <c r="O448" s="2" t="s">
        <v>158</v>
      </c>
      <c r="P448" s="125" t="s">
        <v>159</v>
      </c>
      <c r="Q448" s="25"/>
      <c r="R448" s="2"/>
      <c r="S448" s="2" t="s">
        <v>152</v>
      </c>
      <c r="T448" s="2"/>
      <c r="U448" s="9"/>
    </row>
    <row r="449" spans="1:21" ht="45" hidden="1" customHeight="1" x14ac:dyDescent="0.3">
      <c r="A449" s="2">
        <f t="shared" si="6"/>
        <v>448</v>
      </c>
      <c r="B449" s="2" t="s">
        <v>97</v>
      </c>
      <c r="C449" s="2" t="s">
        <v>100</v>
      </c>
      <c r="D449" s="2" t="s">
        <v>353</v>
      </c>
      <c r="E449" s="2" t="s">
        <v>1487</v>
      </c>
      <c r="F449" s="2"/>
      <c r="G449" s="2"/>
      <c r="H449" s="2" t="s">
        <v>92</v>
      </c>
      <c r="I449" s="2" t="s">
        <v>1488</v>
      </c>
      <c r="J449" s="2">
        <v>2015</v>
      </c>
      <c r="K449" s="2">
        <v>1</v>
      </c>
      <c r="L449" s="2" t="s">
        <v>827</v>
      </c>
      <c r="M449" s="2" t="s">
        <v>56</v>
      </c>
      <c r="N449" s="2" t="s">
        <v>828</v>
      </c>
      <c r="O449" s="2" t="s">
        <v>56</v>
      </c>
      <c r="P449" s="2" t="s">
        <v>34</v>
      </c>
      <c r="Q449" s="2"/>
      <c r="R449" s="2" t="s">
        <v>455</v>
      </c>
      <c r="S449" s="2" t="s">
        <v>56</v>
      </c>
      <c r="T449" s="2"/>
      <c r="U449" s="9"/>
    </row>
    <row r="450" spans="1:21" ht="45" hidden="1" customHeight="1" x14ac:dyDescent="0.3">
      <c r="A450" s="2">
        <f t="shared" ref="A450:A513" si="7">ROW(A449)</f>
        <v>449</v>
      </c>
      <c r="B450" s="2" t="s">
        <v>87</v>
      </c>
      <c r="C450" s="2" t="s">
        <v>100</v>
      </c>
      <c r="D450" s="2" t="s">
        <v>1658</v>
      </c>
      <c r="E450" s="2" t="s">
        <v>1659</v>
      </c>
      <c r="F450" s="2"/>
      <c r="G450" s="2" t="s">
        <v>1660</v>
      </c>
      <c r="H450" s="2" t="s">
        <v>92</v>
      </c>
      <c r="I450" s="2" t="s">
        <v>1661</v>
      </c>
      <c r="J450" s="2">
        <v>2015</v>
      </c>
      <c r="K450" s="2">
        <v>1</v>
      </c>
      <c r="L450" s="2" t="s">
        <v>881</v>
      </c>
      <c r="M450" s="2" t="s">
        <v>881</v>
      </c>
      <c r="N450" s="2" t="s">
        <v>1381</v>
      </c>
      <c r="O450" s="2" t="s">
        <v>1662</v>
      </c>
      <c r="P450" s="2"/>
      <c r="Q450" s="2" t="s">
        <v>1663</v>
      </c>
      <c r="R450" s="2"/>
      <c r="S450" s="2" t="s">
        <v>873</v>
      </c>
      <c r="T450" s="2"/>
      <c r="U450" s="9"/>
    </row>
    <row r="451" spans="1:21" ht="45" customHeight="1" x14ac:dyDescent="0.3">
      <c r="A451" s="2">
        <f t="shared" si="7"/>
        <v>450</v>
      </c>
      <c r="B451" s="2" t="s">
        <v>74</v>
      </c>
      <c r="C451" s="2" t="s">
        <v>100</v>
      </c>
      <c r="D451" s="2" t="s">
        <v>2054</v>
      </c>
      <c r="E451" s="2" t="s">
        <v>2055</v>
      </c>
      <c r="F451" s="2"/>
      <c r="G451" s="2" t="s">
        <v>2056</v>
      </c>
      <c r="H451" s="2" t="s">
        <v>92</v>
      </c>
      <c r="I451" s="2" t="s">
        <v>2057</v>
      </c>
      <c r="J451" s="2">
        <v>2016</v>
      </c>
      <c r="K451" s="2">
        <v>1</v>
      </c>
      <c r="L451" s="2" t="s">
        <v>2058</v>
      </c>
      <c r="M451" s="2" t="s">
        <v>56</v>
      </c>
      <c r="N451" s="2"/>
      <c r="O451" s="2" t="s">
        <v>56</v>
      </c>
      <c r="P451" s="2" t="s">
        <v>2059</v>
      </c>
      <c r="Q451" s="2"/>
      <c r="R451" s="2" t="s">
        <v>1384</v>
      </c>
      <c r="S451" s="2" t="s">
        <v>56</v>
      </c>
      <c r="T451" s="2"/>
      <c r="U451" s="9"/>
    </row>
    <row r="452" spans="1:21" ht="45" customHeight="1" x14ac:dyDescent="0.3">
      <c r="A452" s="2">
        <f t="shared" si="7"/>
        <v>451</v>
      </c>
      <c r="B452" s="2" t="s">
        <v>74</v>
      </c>
      <c r="C452" s="2" t="s">
        <v>100</v>
      </c>
      <c r="D452" s="2" t="s">
        <v>2054</v>
      </c>
      <c r="E452" s="2" t="s">
        <v>2623</v>
      </c>
      <c r="F452" s="2"/>
      <c r="G452" s="2" t="s">
        <v>2624</v>
      </c>
      <c r="H452" s="2" t="s">
        <v>92</v>
      </c>
      <c r="I452" s="2" t="s">
        <v>2625</v>
      </c>
      <c r="J452" s="2">
        <v>2017</v>
      </c>
      <c r="K452" s="2">
        <v>1</v>
      </c>
      <c r="L452" s="2" t="s">
        <v>2058</v>
      </c>
      <c r="M452" s="2" t="s">
        <v>56</v>
      </c>
      <c r="N452" s="2"/>
      <c r="O452" s="2" t="s">
        <v>56</v>
      </c>
      <c r="P452" s="2" t="s">
        <v>2626</v>
      </c>
      <c r="Q452" s="2"/>
      <c r="R452" s="2" t="s">
        <v>455</v>
      </c>
      <c r="S452" s="2" t="s">
        <v>56</v>
      </c>
      <c r="T452" s="2"/>
      <c r="U452" s="9"/>
    </row>
    <row r="453" spans="1:21" ht="45" hidden="1" customHeight="1" x14ac:dyDescent="0.3">
      <c r="A453" s="2">
        <f t="shared" si="7"/>
        <v>452</v>
      </c>
      <c r="B453" s="2" t="s">
        <v>23</v>
      </c>
      <c r="C453" s="2" t="s">
        <v>100</v>
      </c>
      <c r="D453" s="2" t="s">
        <v>101</v>
      </c>
      <c r="E453" s="2" t="s">
        <v>102</v>
      </c>
      <c r="F453" s="2" t="s">
        <v>103</v>
      </c>
      <c r="G453" s="2" t="s">
        <v>104</v>
      </c>
      <c r="H453" s="2" t="s">
        <v>29</v>
      </c>
      <c r="I453" s="2" t="s">
        <v>105</v>
      </c>
      <c r="J453" s="2">
        <v>1988</v>
      </c>
      <c r="K453" s="2"/>
      <c r="L453" s="2" t="s">
        <v>106</v>
      </c>
      <c r="M453" s="2" t="s">
        <v>107</v>
      </c>
      <c r="N453" s="2" t="s">
        <v>108</v>
      </c>
      <c r="O453" s="2" t="s">
        <v>109</v>
      </c>
      <c r="P453" s="2"/>
      <c r="Q453" s="2"/>
      <c r="R453" s="2"/>
      <c r="S453" s="2" t="s">
        <v>110</v>
      </c>
      <c r="T453" s="2"/>
      <c r="U453" s="9"/>
    </row>
    <row r="454" spans="1:21" ht="45" hidden="1" customHeight="1" x14ac:dyDescent="0.3">
      <c r="A454" s="2">
        <f t="shared" si="7"/>
        <v>453</v>
      </c>
      <c r="B454" s="2" t="s">
        <v>229</v>
      </c>
      <c r="C454" s="2" t="s">
        <v>100</v>
      </c>
      <c r="D454" s="2" t="s">
        <v>3143</v>
      </c>
      <c r="E454" s="2" t="s">
        <v>3144</v>
      </c>
      <c r="F454" s="2"/>
      <c r="G454" s="2" t="s">
        <v>3145</v>
      </c>
      <c r="H454" s="2" t="s">
        <v>92</v>
      </c>
      <c r="I454" s="2" t="s">
        <v>3146</v>
      </c>
      <c r="J454" s="2">
        <v>2018</v>
      </c>
      <c r="K454" s="2">
        <v>1</v>
      </c>
      <c r="L454" s="2" t="s">
        <v>1460</v>
      </c>
      <c r="M454" s="2" t="s">
        <v>56</v>
      </c>
      <c r="N454" s="2"/>
      <c r="O454" s="2" t="s">
        <v>56</v>
      </c>
      <c r="P454" s="2" t="s">
        <v>3147</v>
      </c>
      <c r="Q454" s="2"/>
      <c r="R454" s="2"/>
      <c r="S454" s="2" t="s">
        <v>56</v>
      </c>
      <c r="T454" s="2"/>
      <c r="U454" s="9"/>
    </row>
    <row r="455" spans="1:21" ht="45" customHeight="1" x14ac:dyDescent="0.3">
      <c r="A455" s="2">
        <f t="shared" si="7"/>
        <v>454</v>
      </c>
      <c r="B455" s="2" t="s">
        <v>97</v>
      </c>
      <c r="C455" s="2" t="s">
        <v>2994</v>
      </c>
      <c r="D455" s="2" t="s">
        <v>2995</v>
      </c>
      <c r="E455" s="2" t="s">
        <v>2996</v>
      </c>
      <c r="F455" s="2" t="s">
        <v>2996</v>
      </c>
      <c r="G455" s="2" t="s">
        <v>2997</v>
      </c>
      <c r="H455" s="2" t="s">
        <v>53</v>
      </c>
      <c r="I455" s="2" t="s">
        <v>2693</v>
      </c>
      <c r="J455" s="2">
        <v>2017</v>
      </c>
      <c r="K455" s="2"/>
      <c r="L455" s="2" t="s">
        <v>2998</v>
      </c>
      <c r="M455" s="2">
        <v>0</v>
      </c>
      <c r="N455" s="2"/>
      <c r="O455" s="2" t="s">
        <v>2999</v>
      </c>
      <c r="P455" s="2"/>
      <c r="Q455" s="2" t="s">
        <v>123</v>
      </c>
      <c r="R455" s="2"/>
      <c r="S455" s="2" t="s">
        <v>1043</v>
      </c>
      <c r="T455" s="2"/>
      <c r="U455" s="9"/>
    </row>
    <row r="456" spans="1:21" ht="45" hidden="1" customHeight="1" x14ac:dyDescent="0.3">
      <c r="A456" s="2">
        <f t="shared" si="7"/>
        <v>455</v>
      </c>
      <c r="B456" s="2" t="s">
        <v>97</v>
      </c>
      <c r="C456" s="2" t="s">
        <v>1752</v>
      </c>
      <c r="D456" s="2" t="s">
        <v>1981</v>
      </c>
      <c r="E456" s="2" t="s">
        <v>3008</v>
      </c>
      <c r="F456" s="2" t="s">
        <v>3009</v>
      </c>
      <c r="G456" s="2" t="s">
        <v>3010</v>
      </c>
      <c r="H456" s="2" t="s">
        <v>53</v>
      </c>
      <c r="I456" s="2" t="s">
        <v>3011</v>
      </c>
      <c r="J456" s="2">
        <v>2017</v>
      </c>
      <c r="K456" s="2"/>
      <c r="L456" s="2" t="s">
        <v>3012</v>
      </c>
      <c r="M456" s="2">
        <v>0</v>
      </c>
      <c r="N456" s="2"/>
      <c r="O456" s="2" t="s">
        <v>1133</v>
      </c>
      <c r="P456" s="2"/>
      <c r="Q456" s="2" t="s">
        <v>1205</v>
      </c>
      <c r="R456" s="2"/>
      <c r="S456" s="2" t="s">
        <v>1043</v>
      </c>
      <c r="T456" s="2"/>
      <c r="U456" s="9"/>
    </row>
    <row r="457" spans="1:21" ht="45" hidden="1" customHeight="1" x14ac:dyDescent="0.3">
      <c r="A457" s="2">
        <f t="shared" si="7"/>
        <v>456</v>
      </c>
      <c r="B457" s="2" t="s">
        <v>87</v>
      </c>
      <c r="C457" s="2" t="s">
        <v>1311</v>
      </c>
      <c r="D457" s="2" t="s">
        <v>1312</v>
      </c>
      <c r="E457" s="2" t="s">
        <v>3040</v>
      </c>
      <c r="F457" s="2"/>
      <c r="G457" s="2" t="s">
        <v>3041</v>
      </c>
      <c r="H457" s="2" t="s">
        <v>53</v>
      </c>
      <c r="I457" s="2" t="s">
        <v>3042</v>
      </c>
      <c r="J457" s="2">
        <v>2017</v>
      </c>
      <c r="K457" s="2"/>
      <c r="L457" s="2"/>
      <c r="M457" s="2"/>
      <c r="N457" s="2"/>
      <c r="O457" s="2" t="s">
        <v>3043</v>
      </c>
      <c r="P457" s="2" t="s">
        <v>34</v>
      </c>
      <c r="Q457" s="2"/>
      <c r="R457" s="2" t="s">
        <v>455</v>
      </c>
      <c r="S457" s="2" t="s">
        <v>2389</v>
      </c>
      <c r="T457" s="2"/>
      <c r="U457" s="9"/>
    </row>
    <row r="458" spans="1:21" ht="45" hidden="1" customHeight="1" x14ac:dyDescent="0.3">
      <c r="A458" s="2">
        <f t="shared" si="7"/>
        <v>457</v>
      </c>
      <c r="B458" s="2" t="s">
        <v>87</v>
      </c>
      <c r="C458" s="2" t="s">
        <v>214</v>
      </c>
      <c r="D458" s="2" t="s">
        <v>3034</v>
      </c>
      <c r="E458" s="2" t="s">
        <v>3035</v>
      </c>
      <c r="F458" s="2" t="s">
        <v>3036</v>
      </c>
      <c r="G458" s="2" t="s">
        <v>3037</v>
      </c>
      <c r="H458" s="2" t="s">
        <v>53</v>
      </c>
      <c r="I458" s="2" t="s">
        <v>3038</v>
      </c>
      <c r="J458" s="2">
        <v>2017</v>
      </c>
      <c r="K458" s="2">
        <v>4</v>
      </c>
      <c r="L458" s="2"/>
      <c r="M458" s="2"/>
      <c r="N458" s="2" t="s">
        <v>2018</v>
      </c>
      <c r="O458" s="2" t="s">
        <v>3039</v>
      </c>
      <c r="P458" s="2"/>
      <c r="Q458" s="2" t="s">
        <v>1445</v>
      </c>
      <c r="R458" s="2"/>
      <c r="S458" s="2" t="s">
        <v>1351</v>
      </c>
      <c r="T458" s="2"/>
      <c r="U458" s="9"/>
    </row>
    <row r="459" spans="1:21" ht="45" hidden="1" customHeight="1" x14ac:dyDescent="0.3">
      <c r="A459" s="2">
        <f t="shared" si="7"/>
        <v>458</v>
      </c>
      <c r="B459" s="2" t="s">
        <v>71</v>
      </c>
      <c r="C459" s="2" t="s">
        <v>905</v>
      </c>
      <c r="D459" s="2" t="s">
        <v>2689</v>
      </c>
      <c r="E459" s="2" t="s">
        <v>2690</v>
      </c>
      <c r="F459" s="2" t="s">
        <v>2691</v>
      </c>
      <c r="G459" s="2" t="s">
        <v>2692</v>
      </c>
      <c r="H459" s="2" t="s">
        <v>53</v>
      </c>
      <c r="I459" s="2" t="s">
        <v>2693</v>
      </c>
      <c r="J459" s="2">
        <v>2017</v>
      </c>
      <c r="K459" s="2"/>
      <c r="L459" s="2" t="s">
        <v>2694</v>
      </c>
      <c r="M459" s="2" t="s">
        <v>2695</v>
      </c>
      <c r="N459" s="26" t="s">
        <v>2696</v>
      </c>
      <c r="O459" s="2" t="s">
        <v>2697</v>
      </c>
      <c r="P459" s="2"/>
      <c r="Q459" s="2" t="s">
        <v>123</v>
      </c>
      <c r="R459" s="2"/>
      <c r="S459" s="2" t="s">
        <v>1043</v>
      </c>
      <c r="T459" s="2"/>
      <c r="U459" s="9"/>
    </row>
    <row r="460" spans="1:21" ht="45" hidden="1" customHeight="1" x14ac:dyDescent="0.3">
      <c r="A460" s="2">
        <f t="shared" si="7"/>
        <v>459</v>
      </c>
      <c r="B460" s="2" t="s">
        <v>20</v>
      </c>
      <c r="C460" s="2" t="s">
        <v>223</v>
      </c>
      <c r="D460" s="2" t="s">
        <v>2596</v>
      </c>
      <c r="E460" s="2" t="s">
        <v>2597</v>
      </c>
      <c r="F460" s="2" t="s">
        <v>2597</v>
      </c>
      <c r="G460" s="2" t="s">
        <v>2598</v>
      </c>
      <c r="H460" s="2" t="s">
        <v>53</v>
      </c>
      <c r="I460" s="2" t="s">
        <v>2599</v>
      </c>
      <c r="J460" s="2">
        <v>2017</v>
      </c>
      <c r="K460" s="2">
        <v>3</v>
      </c>
      <c r="L460" s="2" t="s">
        <v>2600</v>
      </c>
      <c r="M460" s="2" t="s">
        <v>56</v>
      </c>
      <c r="N460" s="2" t="s">
        <v>2601</v>
      </c>
      <c r="O460" s="2" t="s">
        <v>2602</v>
      </c>
      <c r="P460" s="2" t="s">
        <v>2603</v>
      </c>
      <c r="Q460" s="2"/>
      <c r="R460" s="2"/>
      <c r="S460" s="2" t="s">
        <v>56</v>
      </c>
      <c r="T460" s="2"/>
      <c r="U460" s="9"/>
    </row>
    <row r="461" spans="1:21" ht="45" hidden="1" customHeight="1" x14ac:dyDescent="0.3">
      <c r="A461" s="2">
        <f t="shared" si="7"/>
        <v>460</v>
      </c>
      <c r="B461" s="2" t="s">
        <v>74</v>
      </c>
      <c r="C461" s="2" t="s">
        <v>223</v>
      </c>
      <c r="D461" s="2" t="s">
        <v>2007</v>
      </c>
      <c r="E461" s="2" t="s">
        <v>2954</v>
      </c>
      <c r="F461" s="2" t="s">
        <v>2955</v>
      </c>
      <c r="G461" s="2" t="s">
        <v>2956</v>
      </c>
      <c r="H461" s="2" t="s">
        <v>53</v>
      </c>
      <c r="I461" s="2" t="s">
        <v>2957</v>
      </c>
      <c r="J461" s="2">
        <v>2017</v>
      </c>
      <c r="K461" s="2">
        <v>4</v>
      </c>
      <c r="L461" s="2" t="s">
        <v>2958</v>
      </c>
      <c r="M461" s="2" t="s">
        <v>56</v>
      </c>
      <c r="N461" s="2" t="s">
        <v>2959</v>
      </c>
      <c r="O461" s="2" t="s">
        <v>2960</v>
      </c>
      <c r="P461" s="2" t="s">
        <v>2961</v>
      </c>
      <c r="Q461" s="2" t="s">
        <v>1127</v>
      </c>
      <c r="R461" s="2"/>
      <c r="S461" s="2" t="s">
        <v>56</v>
      </c>
      <c r="T461" s="2"/>
      <c r="U461" s="9"/>
    </row>
    <row r="462" spans="1:21" ht="45" hidden="1" customHeight="1" x14ac:dyDescent="0.3">
      <c r="A462" s="2">
        <f t="shared" si="7"/>
        <v>461</v>
      </c>
      <c r="B462" s="2" t="s">
        <v>111</v>
      </c>
      <c r="C462" s="2" t="s">
        <v>619</v>
      </c>
      <c r="D462" s="2" t="s">
        <v>2747</v>
      </c>
      <c r="E462" s="2" t="s">
        <v>2748</v>
      </c>
      <c r="F462" s="2" t="s">
        <v>2749</v>
      </c>
      <c r="G462" s="2" t="s">
        <v>2750</v>
      </c>
      <c r="H462" s="2" t="s">
        <v>542</v>
      </c>
      <c r="I462" s="2" t="s">
        <v>2751</v>
      </c>
      <c r="J462" s="2">
        <v>2017</v>
      </c>
      <c r="K462" s="2">
        <v>2</v>
      </c>
      <c r="L462" s="2" t="s">
        <v>2203</v>
      </c>
      <c r="M462" s="2" t="s">
        <v>56</v>
      </c>
      <c r="N462" s="2"/>
      <c r="O462" s="2" t="s">
        <v>2752</v>
      </c>
      <c r="P462" s="2" t="s">
        <v>2753</v>
      </c>
      <c r="Q462" s="2" t="s">
        <v>123</v>
      </c>
      <c r="R462" s="2"/>
      <c r="S462" s="2" t="s">
        <v>27</v>
      </c>
      <c r="T462" s="2"/>
      <c r="U462" s="9"/>
    </row>
    <row r="463" spans="1:21" ht="45" hidden="1" customHeight="1" x14ac:dyDescent="0.3">
      <c r="A463" s="2">
        <f t="shared" si="7"/>
        <v>462</v>
      </c>
      <c r="B463" s="2" t="s">
        <v>160</v>
      </c>
      <c r="C463" s="2" t="s">
        <v>275</v>
      </c>
      <c r="D463" s="2" t="s">
        <v>2640</v>
      </c>
      <c r="E463" s="2" t="s">
        <v>2641</v>
      </c>
      <c r="F463" s="2" t="s">
        <v>2642</v>
      </c>
      <c r="G463" s="2" t="s">
        <v>2643</v>
      </c>
      <c r="H463" s="2" t="s">
        <v>53</v>
      </c>
      <c r="I463" s="2" t="s">
        <v>2644</v>
      </c>
      <c r="J463" s="2">
        <v>2017</v>
      </c>
      <c r="K463" s="2">
        <v>2</v>
      </c>
      <c r="L463" s="2" t="s">
        <v>2092</v>
      </c>
      <c r="M463" s="2" t="s">
        <v>56</v>
      </c>
      <c r="N463" s="2" t="s">
        <v>2093</v>
      </c>
      <c r="O463" s="2" t="s">
        <v>2645</v>
      </c>
      <c r="P463" s="2" t="s">
        <v>2646</v>
      </c>
      <c r="Q463" s="2"/>
      <c r="R463" s="2"/>
      <c r="S463" s="2" t="s">
        <v>56</v>
      </c>
      <c r="T463" s="2"/>
      <c r="U463" s="9"/>
    </row>
    <row r="464" spans="1:21" ht="45" hidden="1" customHeight="1" x14ac:dyDescent="0.3">
      <c r="A464" s="2">
        <f t="shared" si="7"/>
        <v>463</v>
      </c>
      <c r="B464" s="2" t="s">
        <v>20</v>
      </c>
      <c r="C464" s="2" t="s">
        <v>282</v>
      </c>
      <c r="D464" s="2" t="s">
        <v>1207</v>
      </c>
      <c r="E464" s="2" t="s">
        <v>2886</v>
      </c>
      <c r="F464" s="2" t="s">
        <v>2887</v>
      </c>
      <c r="G464" s="2" t="s">
        <v>2888</v>
      </c>
      <c r="H464" s="2" t="s">
        <v>53</v>
      </c>
      <c r="I464" s="2" t="s">
        <v>2889</v>
      </c>
      <c r="J464" s="2">
        <v>2017</v>
      </c>
      <c r="K464" s="2"/>
      <c r="L464" s="2" t="s">
        <v>1212</v>
      </c>
      <c r="M464" s="2" t="s">
        <v>27</v>
      </c>
      <c r="N464" s="2" t="s">
        <v>1213</v>
      </c>
      <c r="O464" s="2" t="s">
        <v>2890</v>
      </c>
      <c r="P464" s="2"/>
      <c r="Q464" s="2"/>
      <c r="R464" s="2"/>
      <c r="S464" s="2" t="s">
        <v>822</v>
      </c>
      <c r="T464" s="2"/>
      <c r="U464" s="9"/>
    </row>
    <row r="465" spans="1:21" ht="45" hidden="1" customHeight="1" x14ac:dyDescent="0.3">
      <c r="A465" s="2">
        <f t="shared" si="7"/>
        <v>464</v>
      </c>
      <c r="B465" s="2" t="s">
        <v>111</v>
      </c>
      <c r="C465" s="2" t="s">
        <v>288</v>
      </c>
      <c r="D465" s="2" t="s">
        <v>2732</v>
      </c>
      <c r="E465" s="2" t="s">
        <v>2733</v>
      </c>
      <c r="F465" s="2" t="s">
        <v>2734</v>
      </c>
      <c r="G465" s="2" t="s">
        <v>2735</v>
      </c>
      <c r="H465" s="2" t="s">
        <v>53</v>
      </c>
      <c r="I465" s="2" t="s">
        <v>2736</v>
      </c>
      <c r="J465" s="2">
        <v>2017</v>
      </c>
      <c r="K465" s="2">
        <v>3</v>
      </c>
      <c r="L465" s="2" t="s">
        <v>2737</v>
      </c>
      <c r="M465" s="2" t="s">
        <v>27</v>
      </c>
      <c r="N465" s="2" t="s">
        <v>2738</v>
      </c>
      <c r="O465" s="2" t="s">
        <v>2739</v>
      </c>
      <c r="P465" s="2"/>
      <c r="Q465" s="2" t="s">
        <v>1157</v>
      </c>
      <c r="R465" s="2"/>
      <c r="S465" s="2" t="s">
        <v>822</v>
      </c>
      <c r="T465" s="2"/>
      <c r="U465" s="9"/>
    </row>
    <row r="466" spans="1:21" ht="45" hidden="1" customHeight="1" x14ac:dyDescent="0.3">
      <c r="A466" s="2">
        <f t="shared" si="7"/>
        <v>465</v>
      </c>
      <c r="B466" s="2" t="s">
        <v>111</v>
      </c>
      <c r="C466" s="2" t="s">
        <v>288</v>
      </c>
      <c r="D466" s="2" t="s">
        <v>2740</v>
      </c>
      <c r="E466" s="2" t="s">
        <v>2741</v>
      </c>
      <c r="F466" s="2" t="s">
        <v>2742</v>
      </c>
      <c r="G466" s="2" t="s">
        <v>2743</v>
      </c>
      <c r="H466" s="2" t="s">
        <v>53</v>
      </c>
      <c r="I466" s="2" t="s">
        <v>2744</v>
      </c>
      <c r="J466" s="2">
        <v>2017</v>
      </c>
      <c r="K466" s="2">
        <v>3</v>
      </c>
      <c r="L466" s="2" t="s">
        <v>1153</v>
      </c>
      <c r="M466" s="2" t="s">
        <v>27</v>
      </c>
      <c r="N466" s="2" t="s">
        <v>1154</v>
      </c>
      <c r="O466" s="2" t="s">
        <v>2745</v>
      </c>
      <c r="P466" s="2" t="s">
        <v>2746</v>
      </c>
      <c r="Q466" s="2" t="s">
        <v>1157</v>
      </c>
      <c r="R466" s="2"/>
      <c r="S466" s="2" t="s">
        <v>822</v>
      </c>
      <c r="T466" s="2"/>
      <c r="U466" s="9"/>
    </row>
    <row r="467" spans="1:21" ht="45" hidden="1" customHeight="1" x14ac:dyDescent="0.3">
      <c r="A467" s="2">
        <f t="shared" si="7"/>
        <v>466</v>
      </c>
      <c r="B467" s="2" t="s">
        <v>23</v>
      </c>
      <c r="C467" s="2" t="s">
        <v>136</v>
      </c>
      <c r="D467" s="2" t="s">
        <v>137</v>
      </c>
      <c r="E467" s="2" t="s">
        <v>138</v>
      </c>
      <c r="F467" s="2" t="s">
        <v>139</v>
      </c>
      <c r="G467" s="2" t="s">
        <v>140</v>
      </c>
      <c r="H467" s="2" t="s">
        <v>29</v>
      </c>
      <c r="I467" s="4" t="s">
        <v>141</v>
      </c>
      <c r="J467" s="2">
        <v>1991</v>
      </c>
      <c r="K467" s="2"/>
      <c r="L467" s="2" t="s">
        <v>142</v>
      </c>
      <c r="M467" s="2" t="s">
        <v>138</v>
      </c>
      <c r="N467" s="4" t="s">
        <v>143</v>
      </c>
      <c r="O467" s="2"/>
      <c r="P467" s="2" t="s">
        <v>144</v>
      </c>
      <c r="Q467" s="2" t="s">
        <v>145</v>
      </c>
      <c r="R467" s="2"/>
      <c r="S467" s="2" t="s">
        <v>146</v>
      </c>
      <c r="T467" s="2"/>
      <c r="U467" s="9"/>
    </row>
    <row r="468" spans="1:21" ht="45" hidden="1" customHeight="1" x14ac:dyDescent="0.3">
      <c r="A468" s="2">
        <f t="shared" si="7"/>
        <v>467</v>
      </c>
      <c r="B468" s="2" t="s">
        <v>74</v>
      </c>
      <c r="C468" s="2" t="s">
        <v>1429</v>
      </c>
      <c r="D468" s="2" t="s">
        <v>1430</v>
      </c>
      <c r="E468" s="2" t="s">
        <v>1431</v>
      </c>
      <c r="F468" s="2"/>
      <c r="G468" s="2" t="s">
        <v>1432</v>
      </c>
      <c r="H468" s="2" t="s">
        <v>648</v>
      </c>
      <c r="I468" s="2" t="s">
        <v>1433</v>
      </c>
      <c r="J468" s="2">
        <v>2014</v>
      </c>
      <c r="K468" s="2">
        <v>1</v>
      </c>
      <c r="L468" s="2" t="s">
        <v>1434</v>
      </c>
      <c r="M468" s="2" t="s">
        <v>56</v>
      </c>
      <c r="N468" s="2"/>
      <c r="O468" s="2" t="s">
        <v>56</v>
      </c>
      <c r="P468" s="2" t="s">
        <v>1435</v>
      </c>
      <c r="Q468" s="2"/>
      <c r="R468" s="2"/>
      <c r="S468" s="2" t="s">
        <v>56</v>
      </c>
      <c r="T468" s="2"/>
      <c r="U468" s="9"/>
    </row>
    <row r="469" spans="1:21" ht="45" hidden="1" customHeight="1" x14ac:dyDescent="0.3">
      <c r="A469" s="2">
        <f t="shared" si="7"/>
        <v>468</v>
      </c>
      <c r="B469" s="2" t="s">
        <v>74</v>
      </c>
      <c r="C469" s="2" t="s">
        <v>1429</v>
      </c>
      <c r="D469" s="2" t="s">
        <v>3073</v>
      </c>
      <c r="E469" s="2" t="s">
        <v>3074</v>
      </c>
      <c r="F469" s="2"/>
      <c r="G469" s="2" t="s">
        <v>3075</v>
      </c>
      <c r="H469" s="2" t="s">
        <v>92</v>
      </c>
      <c r="I469" s="2" t="s">
        <v>3076</v>
      </c>
      <c r="J469" s="2">
        <v>2018</v>
      </c>
      <c r="K469" s="2">
        <v>1</v>
      </c>
      <c r="L469" s="2" t="s">
        <v>1124</v>
      </c>
      <c r="M469" s="2" t="s">
        <v>56</v>
      </c>
      <c r="N469" s="2" t="s">
        <v>1125</v>
      </c>
      <c r="O469" s="2" t="s">
        <v>56</v>
      </c>
      <c r="P469" s="2" t="s">
        <v>34</v>
      </c>
      <c r="Q469" s="2"/>
      <c r="R469" s="2"/>
      <c r="S469" s="2" t="s">
        <v>56</v>
      </c>
      <c r="T469" s="2"/>
      <c r="U469" s="9"/>
    </row>
    <row r="470" spans="1:21" ht="45" hidden="1" customHeight="1" x14ac:dyDescent="0.3">
      <c r="A470" s="2">
        <f t="shared" si="7"/>
        <v>469</v>
      </c>
      <c r="B470" s="2" t="s">
        <v>74</v>
      </c>
      <c r="C470" s="2" t="s">
        <v>1429</v>
      </c>
      <c r="D470" s="2" t="s">
        <v>4303</v>
      </c>
      <c r="E470" s="2" t="s">
        <v>4304</v>
      </c>
      <c r="F470" s="2"/>
      <c r="G470" s="2"/>
      <c r="H470" s="2" t="s">
        <v>1104</v>
      </c>
      <c r="I470" s="2" t="s">
        <v>4305</v>
      </c>
      <c r="J470" s="2">
        <v>2020</v>
      </c>
      <c r="K470" s="2">
        <v>1</v>
      </c>
      <c r="L470" s="2" t="s">
        <v>2109</v>
      </c>
      <c r="M470" s="2" t="s">
        <v>56</v>
      </c>
      <c r="N470" s="2" t="s">
        <v>2110</v>
      </c>
      <c r="O470" s="2" t="s">
        <v>56</v>
      </c>
      <c r="P470" s="2" t="s">
        <v>4306</v>
      </c>
      <c r="Q470" s="2"/>
      <c r="R470" s="2"/>
      <c r="S470" s="2" t="s">
        <v>56</v>
      </c>
      <c r="T470" s="2"/>
      <c r="U470" s="9"/>
    </row>
    <row r="471" spans="1:21" ht="45" hidden="1" customHeight="1" x14ac:dyDescent="0.3">
      <c r="A471" s="2">
        <f t="shared" si="7"/>
        <v>470</v>
      </c>
      <c r="B471" s="2" t="s">
        <v>74</v>
      </c>
      <c r="C471" s="2" t="s">
        <v>1429</v>
      </c>
      <c r="D471" s="2" t="s">
        <v>3787</v>
      </c>
      <c r="E471" s="2" t="s">
        <v>3788</v>
      </c>
      <c r="F471" s="2"/>
      <c r="G471" s="2"/>
      <c r="H471" s="2" t="s">
        <v>349</v>
      </c>
      <c r="I471" s="2" t="s">
        <v>3789</v>
      </c>
      <c r="J471" s="2">
        <v>2019</v>
      </c>
      <c r="K471" s="2">
        <v>1</v>
      </c>
      <c r="L471" s="2" t="s">
        <v>3171</v>
      </c>
      <c r="M471" s="2" t="s">
        <v>56</v>
      </c>
      <c r="N471" s="2" t="s">
        <v>3172</v>
      </c>
      <c r="O471" s="2" t="s">
        <v>56</v>
      </c>
      <c r="P471" s="2" t="s">
        <v>3790</v>
      </c>
      <c r="Q471" s="2"/>
      <c r="R471" s="2"/>
      <c r="S471" s="2" t="s">
        <v>56</v>
      </c>
      <c r="T471" s="2"/>
      <c r="U471" s="9"/>
    </row>
    <row r="472" spans="1:21" ht="45" hidden="1" customHeight="1" x14ac:dyDescent="0.3">
      <c r="A472" s="2">
        <f t="shared" si="7"/>
        <v>471</v>
      </c>
      <c r="B472" s="2" t="s">
        <v>87</v>
      </c>
      <c r="C472" s="2" t="s">
        <v>128</v>
      </c>
      <c r="D472" s="2" t="s">
        <v>2757</v>
      </c>
      <c r="E472" s="2" t="s">
        <v>2758</v>
      </c>
      <c r="F472" s="2" t="s">
        <v>2759</v>
      </c>
      <c r="G472" s="2" t="s">
        <v>2760</v>
      </c>
      <c r="H472" s="2" t="s">
        <v>53</v>
      </c>
      <c r="I472" s="2" t="s">
        <v>2761</v>
      </c>
      <c r="J472" s="2">
        <v>2017</v>
      </c>
      <c r="K472" s="2">
        <v>10</v>
      </c>
      <c r="L472" s="2" t="s">
        <v>2762</v>
      </c>
      <c r="M472" s="2" t="s">
        <v>56</v>
      </c>
      <c r="N472" s="2" t="s">
        <v>2763</v>
      </c>
      <c r="O472" s="2" t="s">
        <v>56</v>
      </c>
      <c r="P472" s="2" t="s">
        <v>34</v>
      </c>
      <c r="Q472" s="2"/>
      <c r="R472" s="2"/>
      <c r="S472" s="2" t="s">
        <v>56</v>
      </c>
      <c r="T472" s="2"/>
      <c r="U472" s="9"/>
    </row>
    <row r="473" spans="1:21" ht="45" hidden="1" customHeight="1" x14ac:dyDescent="0.3">
      <c r="A473" s="2">
        <f t="shared" si="7"/>
        <v>472</v>
      </c>
      <c r="B473" s="2" t="s">
        <v>196</v>
      </c>
      <c r="C473" s="2" t="s">
        <v>323</v>
      </c>
      <c r="D473" s="2" t="s">
        <v>2764</v>
      </c>
      <c r="E473" s="2" t="s">
        <v>2765</v>
      </c>
      <c r="F473" s="2" t="s">
        <v>2766</v>
      </c>
      <c r="G473" s="2" t="s">
        <v>2765</v>
      </c>
      <c r="H473" s="2" t="s">
        <v>53</v>
      </c>
      <c r="I473" s="2" t="s">
        <v>2767</v>
      </c>
      <c r="J473" s="2">
        <v>2017</v>
      </c>
      <c r="K473" s="2"/>
      <c r="L473" s="2" t="s">
        <v>2768</v>
      </c>
      <c r="M473" s="2" t="s">
        <v>727</v>
      </c>
      <c r="N473" s="2"/>
      <c r="O473" s="2" t="s">
        <v>727</v>
      </c>
      <c r="P473" s="2"/>
      <c r="Q473" s="2" t="s">
        <v>123</v>
      </c>
      <c r="R473" s="2" t="s">
        <v>643</v>
      </c>
      <c r="S473" s="2" t="s">
        <v>1043</v>
      </c>
      <c r="T473" s="2"/>
      <c r="U473" s="9"/>
    </row>
    <row r="474" spans="1:21" ht="45" hidden="1" customHeight="1" x14ac:dyDescent="0.3">
      <c r="A474" s="2">
        <f t="shared" si="7"/>
        <v>473</v>
      </c>
      <c r="B474" s="2" t="s">
        <v>60</v>
      </c>
      <c r="C474" s="2" t="s">
        <v>36</v>
      </c>
      <c r="D474" s="2" t="s">
        <v>3225</v>
      </c>
      <c r="E474" s="2" t="s">
        <v>3226</v>
      </c>
      <c r="F474" s="2" t="s">
        <v>3227</v>
      </c>
      <c r="G474" s="2" t="s">
        <v>2557</v>
      </c>
      <c r="H474" s="2" t="s">
        <v>53</v>
      </c>
      <c r="I474" s="2" t="s">
        <v>3228</v>
      </c>
      <c r="J474" s="2">
        <v>2018</v>
      </c>
      <c r="K474" s="2">
        <v>2</v>
      </c>
      <c r="L474" s="2" t="s">
        <v>3229</v>
      </c>
      <c r="M474" s="2" t="s">
        <v>3084</v>
      </c>
      <c r="N474" s="2"/>
      <c r="O474" s="2" t="s">
        <v>3230</v>
      </c>
      <c r="P474" s="2"/>
      <c r="Q474" s="2" t="s">
        <v>958</v>
      </c>
      <c r="R474" s="2"/>
      <c r="S474" s="2" t="s">
        <v>1351</v>
      </c>
      <c r="T474" s="2"/>
      <c r="U474" s="9"/>
    </row>
    <row r="475" spans="1:21" ht="45" hidden="1" customHeight="1" x14ac:dyDescent="0.3">
      <c r="A475" s="2">
        <f t="shared" si="7"/>
        <v>474</v>
      </c>
      <c r="B475" s="2" t="s">
        <v>71</v>
      </c>
      <c r="C475" s="2" t="s">
        <v>36</v>
      </c>
      <c r="D475" s="2" t="s">
        <v>1465</v>
      </c>
      <c r="E475" s="2" t="s">
        <v>3457</v>
      </c>
      <c r="F475" s="2"/>
      <c r="G475" s="2" t="s">
        <v>3458</v>
      </c>
      <c r="H475" s="2" t="s">
        <v>53</v>
      </c>
      <c r="I475" s="2" t="s">
        <v>3459</v>
      </c>
      <c r="J475" s="2">
        <v>2018</v>
      </c>
      <c r="K475" s="2">
        <v>12</v>
      </c>
      <c r="L475" s="2" t="s">
        <v>3460</v>
      </c>
      <c r="M475" s="2" t="s">
        <v>56</v>
      </c>
      <c r="N475" s="2" t="s">
        <v>57</v>
      </c>
      <c r="O475" s="2" t="s">
        <v>56</v>
      </c>
      <c r="P475" s="2" t="s">
        <v>34</v>
      </c>
      <c r="Q475" s="2"/>
      <c r="R475" s="2"/>
      <c r="S475" s="2" t="s">
        <v>56</v>
      </c>
      <c r="T475" s="2"/>
      <c r="U475" s="9"/>
    </row>
    <row r="476" spans="1:21" ht="45" hidden="1" customHeight="1" x14ac:dyDescent="0.3">
      <c r="A476" s="2">
        <f t="shared" si="7"/>
        <v>475</v>
      </c>
      <c r="B476" s="2" t="s">
        <v>97</v>
      </c>
      <c r="C476" s="2" t="s">
        <v>2205</v>
      </c>
      <c r="D476" s="2" t="s">
        <v>3804</v>
      </c>
      <c r="E476" s="2" t="s">
        <v>3805</v>
      </c>
      <c r="F476" s="2"/>
      <c r="G476" s="2"/>
      <c r="H476" s="2" t="s">
        <v>349</v>
      </c>
      <c r="I476" s="2" t="s">
        <v>3806</v>
      </c>
      <c r="J476" s="2">
        <v>2019</v>
      </c>
      <c r="K476" s="2">
        <v>1</v>
      </c>
      <c r="L476" s="2" t="s">
        <v>3807</v>
      </c>
      <c r="M476" s="2" t="s">
        <v>56</v>
      </c>
      <c r="N476" s="2"/>
      <c r="O476" s="2" t="s">
        <v>56</v>
      </c>
      <c r="P476" s="2" t="s">
        <v>3808</v>
      </c>
      <c r="Q476" s="2"/>
      <c r="R476" s="2" t="s">
        <v>455</v>
      </c>
      <c r="S476" s="2" t="s">
        <v>56</v>
      </c>
      <c r="T476" s="2"/>
      <c r="U476" s="9"/>
    </row>
    <row r="477" spans="1:21" ht="45" hidden="1" customHeight="1" x14ac:dyDescent="0.3">
      <c r="A477" s="2">
        <f t="shared" si="7"/>
        <v>476</v>
      </c>
      <c r="B477" s="2" t="s">
        <v>23</v>
      </c>
      <c r="C477" s="2" t="s">
        <v>63</v>
      </c>
      <c r="D477" s="2" t="s">
        <v>64</v>
      </c>
      <c r="E477" s="2" t="s">
        <v>65</v>
      </c>
      <c r="F477" s="2" t="s">
        <v>65</v>
      </c>
      <c r="G477" s="2" t="s">
        <v>66</v>
      </c>
      <c r="H477" s="2" t="s">
        <v>29</v>
      </c>
      <c r="I477" s="2" t="s">
        <v>67</v>
      </c>
      <c r="J477" s="2">
        <v>1983</v>
      </c>
      <c r="K477" s="2"/>
      <c r="L477" s="2"/>
      <c r="M477" s="2"/>
      <c r="N477" s="2" t="s">
        <v>68</v>
      </c>
      <c r="O477" s="2" t="s">
        <v>69</v>
      </c>
      <c r="P477" s="2"/>
      <c r="Q477" s="2" t="s">
        <v>70</v>
      </c>
      <c r="R477" s="2"/>
      <c r="S477" s="2" t="s">
        <v>65</v>
      </c>
      <c r="T477" s="2"/>
      <c r="U477" s="9"/>
    </row>
    <row r="478" spans="1:21" ht="45" hidden="1" customHeight="1" x14ac:dyDescent="0.3">
      <c r="A478" s="2">
        <f t="shared" si="7"/>
        <v>477</v>
      </c>
      <c r="B478" s="2" t="s">
        <v>125</v>
      </c>
      <c r="C478" s="2" t="s">
        <v>63</v>
      </c>
      <c r="D478" s="2" t="s">
        <v>3000</v>
      </c>
      <c r="E478" s="2" t="s">
        <v>3001</v>
      </c>
      <c r="F478" s="2"/>
      <c r="G478" s="2" t="s">
        <v>3002</v>
      </c>
      <c r="H478" s="2" t="s">
        <v>648</v>
      </c>
      <c r="I478" s="2" t="s">
        <v>3003</v>
      </c>
      <c r="J478" s="2">
        <v>2017</v>
      </c>
      <c r="K478" s="2">
        <v>3</v>
      </c>
      <c r="L478" s="2" t="s">
        <v>3004</v>
      </c>
      <c r="M478" s="2" t="s">
        <v>616</v>
      </c>
      <c r="N478" s="4" t="s">
        <v>3005</v>
      </c>
      <c r="O478" s="2" t="s">
        <v>3006</v>
      </c>
      <c r="P478" s="2" t="s">
        <v>3007</v>
      </c>
      <c r="Q478" s="2"/>
      <c r="R478" s="2"/>
      <c r="S478" s="2"/>
      <c r="T478" s="2"/>
      <c r="U478" s="9"/>
    </row>
    <row r="479" spans="1:21" ht="45" hidden="1" customHeight="1" x14ac:dyDescent="0.3">
      <c r="A479" s="2">
        <f t="shared" si="7"/>
        <v>478</v>
      </c>
      <c r="B479" s="2" t="s">
        <v>71</v>
      </c>
      <c r="C479" s="2" t="s">
        <v>36</v>
      </c>
      <c r="D479" s="2" t="s">
        <v>238</v>
      </c>
      <c r="E479" s="2" t="s">
        <v>3522</v>
      </c>
      <c r="F479" s="2"/>
      <c r="G479" s="2" t="s">
        <v>3523</v>
      </c>
      <c r="H479" s="2" t="s">
        <v>53</v>
      </c>
      <c r="I479" s="2" t="s">
        <v>3521</v>
      </c>
      <c r="J479" s="2">
        <v>2018</v>
      </c>
      <c r="K479" s="2">
        <v>1</v>
      </c>
      <c r="L479" s="2" t="s">
        <v>1903</v>
      </c>
      <c r="M479" s="2" t="s">
        <v>56</v>
      </c>
      <c r="N479" s="2" t="s">
        <v>3518</v>
      </c>
      <c r="O479" s="2" t="s">
        <v>3524</v>
      </c>
      <c r="P479" s="2" t="s">
        <v>34</v>
      </c>
      <c r="Q479" s="2"/>
      <c r="R479" s="2"/>
      <c r="S479" s="2" t="s">
        <v>56</v>
      </c>
      <c r="T479" s="2"/>
      <c r="U479" s="9"/>
    </row>
    <row r="480" spans="1:21" ht="45" hidden="1" customHeight="1" x14ac:dyDescent="0.3">
      <c r="A480" s="2">
        <f t="shared" si="7"/>
        <v>479</v>
      </c>
      <c r="B480" s="2" t="s">
        <v>71</v>
      </c>
      <c r="C480" s="2" t="s">
        <v>36</v>
      </c>
      <c r="D480" s="2" t="s">
        <v>238</v>
      </c>
      <c r="E480" s="2" t="s">
        <v>3525</v>
      </c>
      <c r="F480" s="2"/>
      <c r="G480" s="2" t="s">
        <v>3526</v>
      </c>
      <c r="H480" s="2" t="s">
        <v>53</v>
      </c>
      <c r="I480" s="2" t="s">
        <v>3521</v>
      </c>
      <c r="J480" s="2">
        <v>2018</v>
      </c>
      <c r="K480" s="2">
        <v>1</v>
      </c>
      <c r="L480" s="2" t="s">
        <v>1903</v>
      </c>
      <c r="M480" s="2" t="s">
        <v>56</v>
      </c>
      <c r="N480" s="2" t="s">
        <v>3518</v>
      </c>
      <c r="O480" s="2" t="s">
        <v>3527</v>
      </c>
      <c r="P480" s="2" t="s">
        <v>34</v>
      </c>
      <c r="Q480" s="2"/>
      <c r="R480" s="2"/>
      <c r="S480" s="2" t="s">
        <v>56</v>
      </c>
      <c r="T480" s="2"/>
      <c r="U480" s="9"/>
    </row>
    <row r="481" spans="1:21" ht="45" hidden="1" customHeight="1" x14ac:dyDescent="0.3">
      <c r="A481" s="2">
        <f t="shared" si="7"/>
        <v>480</v>
      </c>
      <c r="B481" s="2" t="s">
        <v>71</v>
      </c>
      <c r="C481" s="2" t="s">
        <v>36</v>
      </c>
      <c r="D481" s="2" t="s">
        <v>464</v>
      </c>
      <c r="E481" s="2" t="s">
        <v>3528</v>
      </c>
      <c r="F481" s="2" t="s">
        <v>3528</v>
      </c>
      <c r="G481" s="2" t="s">
        <v>3529</v>
      </c>
      <c r="H481" s="2" t="s">
        <v>53</v>
      </c>
      <c r="I481" s="2" t="s">
        <v>3530</v>
      </c>
      <c r="J481" s="2">
        <v>2018</v>
      </c>
      <c r="K481" s="2">
        <v>3</v>
      </c>
      <c r="L481" s="2" t="s">
        <v>3531</v>
      </c>
      <c r="M481" s="2" t="s">
        <v>56</v>
      </c>
      <c r="N481" s="2" t="s">
        <v>3532</v>
      </c>
      <c r="O481" s="2" t="s">
        <v>3533</v>
      </c>
      <c r="P481" s="2" t="s">
        <v>3534</v>
      </c>
      <c r="Q481" s="2"/>
      <c r="R481" s="2"/>
      <c r="S481" s="2" t="s">
        <v>56</v>
      </c>
      <c r="T481" s="2"/>
      <c r="U481" s="9"/>
    </row>
    <row r="482" spans="1:21" ht="45" hidden="1" customHeight="1" x14ac:dyDescent="0.3">
      <c r="A482" s="2">
        <f t="shared" si="7"/>
        <v>481</v>
      </c>
      <c r="B482" s="2" t="s">
        <v>179</v>
      </c>
      <c r="C482" s="2" t="s">
        <v>1642</v>
      </c>
      <c r="D482" s="2" t="s">
        <v>3166</v>
      </c>
      <c r="E482" s="2" t="s">
        <v>3167</v>
      </c>
      <c r="F482" s="2" t="s">
        <v>3168</v>
      </c>
      <c r="G482" s="2" t="s">
        <v>3169</v>
      </c>
      <c r="H482" s="2" t="s">
        <v>542</v>
      </c>
      <c r="I482" s="2" t="s">
        <v>3170</v>
      </c>
      <c r="J482" s="2">
        <v>2018</v>
      </c>
      <c r="K482" s="2">
        <v>2</v>
      </c>
      <c r="L482" s="2" t="s">
        <v>3171</v>
      </c>
      <c r="M482" s="2" t="s">
        <v>56</v>
      </c>
      <c r="N482" s="2" t="s">
        <v>3172</v>
      </c>
      <c r="O482" s="2" t="s">
        <v>56</v>
      </c>
      <c r="P482" s="2" t="s">
        <v>3173</v>
      </c>
      <c r="Q482" s="2" t="s">
        <v>1157</v>
      </c>
      <c r="R482" s="2"/>
      <c r="S482" s="2" t="s">
        <v>56</v>
      </c>
      <c r="T482" s="2"/>
      <c r="U482" s="9"/>
    </row>
    <row r="483" spans="1:21" ht="45" hidden="1" customHeight="1" x14ac:dyDescent="0.3">
      <c r="A483" s="2">
        <f t="shared" si="7"/>
        <v>482</v>
      </c>
      <c r="B483" s="2" t="s">
        <v>261</v>
      </c>
      <c r="C483" s="2" t="s">
        <v>3155</v>
      </c>
      <c r="D483" s="2" t="s">
        <v>3156</v>
      </c>
      <c r="E483" s="2" t="s">
        <v>3157</v>
      </c>
      <c r="F483" s="2" t="s">
        <v>3158</v>
      </c>
      <c r="G483" s="2" t="s">
        <v>3159</v>
      </c>
      <c r="H483" s="2" t="s">
        <v>53</v>
      </c>
      <c r="I483" s="2" t="s">
        <v>3160</v>
      </c>
      <c r="J483" s="2">
        <v>2018</v>
      </c>
      <c r="K483" s="2">
        <v>4</v>
      </c>
      <c r="L483" s="2" t="s">
        <v>1468</v>
      </c>
      <c r="M483" s="2" t="s">
        <v>56</v>
      </c>
      <c r="N483" s="4" t="s">
        <v>1469</v>
      </c>
      <c r="O483" s="2" t="s">
        <v>3161</v>
      </c>
      <c r="P483" s="2" t="s">
        <v>2519</v>
      </c>
      <c r="Q483" s="2" t="s">
        <v>3162</v>
      </c>
      <c r="R483" s="2"/>
      <c r="S483" s="2" t="s">
        <v>56</v>
      </c>
      <c r="T483" s="2"/>
      <c r="U483" s="9"/>
    </row>
    <row r="484" spans="1:21" ht="45" hidden="1" customHeight="1" x14ac:dyDescent="0.3">
      <c r="A484" s="2">
        <f t="shared" si="7"/>
        <v>483</v>
      </c>
      <c r="B484" s="2" t="s">
        <v>261</v>
      </c>
      <c r="C484" s="2" t="s">
        <v>1439</v>
      </c>
      <c r="D484" s="2" t="s">
        <v>3654</v>
      </c>
      <c r="E484" s="2" t="s">
        <v>3655</v>
      </c>
      <c r="F484" s="2" t="s">
        <v>3656</v>
      </c>
      <c r="G484" s="2" t="s">
        <v>3657</v>
      </c>
      <c r="H484" s="2" t="s">
        <v>53</v>
      </c>
      <c r="I484" s="2" t="s">
        <v>3658</v>
      </c>
      <c r="J484" s="2">
        <v>2018</v>
      </c>
      <c r="K484" s="2">
        <v>5</v>
      </c>
      <c r="L484" s="2" t="s">
        <v>3659</v>
      </c>
      <c r="M484" s="2" t="s">
        <v>3660</v>
      </c>
      <c r="N484" s="2" t="s">
        <v>3661</v>
      </c>
      <c r="O484" s="2" t="s">
        <v>3662</v>
      </c>
      <c r="P484" s="2" t="s">
        <v>3663</v>
      </c>
      <c r="Q484" s="2" t="s">
        <v>1445</v>
      </c>
      <c r="R484" s="2"/>
      <c r="S484" s="2" t="s">
        <v>1351</v>
      </c>
      <c r="T484" s="2"/>
      <c r="U484" s="9"/>
    </row>
    <row r="485" spans="1:21" ht="45" hidden="1" customHeight="1" x14ac:dyDescent="0.3">
      <c r="A485" s="2">
        <f t="shared" si="7"/>
        <v>484</v>
      </c>
      <c r="B485" s="2" t="s">
        <v>71</v>
      </c>
      <c r="C485" s="2" t="s">
        <v>46</v>
      </c>
      <c r="D485" s="2" t="s">
        <v>3373</v>
      </c>
      <c r="E485" s="2" t="s">
        <v>3374</v>
      </c>
      <c r="F485" s="2"/>
      <c r="G485" s="2" t="s">
        <v>3375</v>
      </c>
      <c r="H485" s="2" t="s">
        <v>53</v>
      </c>
      <c r="I485" s="2" t="s">
        <v>3376</v>
      </c>
      <c r="J485" s="2">
        <v>2018</v>
      </c>
      <c r="K485" s="2">
        <v>12</v>
      </c>
      <c r="L485" s="2" t="s">
        <v>462</v>
      </c>
      <c r="M485" s="2" t="s">
        <v>56</v>
      </c>
      <c r="N485" s="2" t="s">
        <v>708</v>
      </c>
      <c r="O485" s="2" t="s">
        <v>56</v>
      </c>
      <c r="P485" s="2" t="s">
        <v>34</v>
      </c>
      <c r="Q485" s="2"/>
      <c r="R485" s="2"/>
      <c r="S485" s="2" t="s">
        <v>56</v>
      </c>
      <c r="T485" s="2"/>
      <c r="U485" s="9"/>
    </row>
    <row r="486" spans="1:21" ht="45" hidden="1" customHeight="1" x14ac:dyDescent="0.3">
      <c r="A486" s="2">
        <f t="shared" si="7"/>
        <v>485</v>
      </c>
      <c r="B486" s="2" t="s">
        <v>74</v>
      </c>
      <c r="C486" s="2" t="s">
        <v>1561</v>
      </c>
      <c r="D486" s="2" t="s">
        <v>1562</v>
      </c>
      <c r="E486" s="2" t="s">
        <v>1563</v>
      </c>
      <c r="F486" s="2"/>
      <c r="G486" s="2" t="s">
        <v>1564</v>
      </c>
      <c r="H486" s="2" t="s">
        <v>92</v>
      </c>
      <c r="I486" s="2" t="s">
        <v>1565</v>
      </c>
      <c r="J486" s="2">
        <v>2015</v>
      </c>
      <c r="K486" s="2">
        <v>1</v>
      </c>
      <c r="L486" s="2" t="s">
        <v>1566</v>
      </c>
      <c r="M486" s="2" t="s">
        <v>56</v>
      </c>
      <c r="N486" s="2" t="s">
        <v>1567</v>
      </c>
      <c r="O486" s="2" t="s">
        <v>56</v>
      </c>
      <c r="P486" s="2" t="s">
        <v>1568</v>
      </c>
      <c r="Q486" s="2"/>
      <c r="R486" s="2" t="s">
        <v>643</v>
      </c>
      <c r="S486" s="2" t="s">
        <v>56</v>
      </c>
      <c r="T486" s="2"/>
      <c r="U486" s="9"/>
    </row>
    <row r="487" spans="1:21" ht="45" hidden="1" customHeight="1" x14ac:dyDescent="0.3">
      <c r="A487" s="2">
        <f t="shared" si="7"/>
        <v>486</v>
      </c>
      <c r="B487" s="2" t="s">
        <v>185</v>
      </c>
      <c r="C487" s="2" t="s">
        <v>46</v>
      </c>
      <c r="D487" s="2" t="s">
        <v>3382</v>
      </c>
      <c r="E487" s="2" t="s">
        <v>3383</v>
      </c>
      <c r="F487" s="2" t="s">
        <v>3383</v>
      </c>
      <c r="G487" s="2" t="s">
        <v>3384</v>
      </c>
      <c r="H487" s="2" t="s">
        <v>53</v>
      </c>
      <c r="I487" s="2" t="s">
        <v>3385</v>
      </c>
      <c r="J487" s="2">
        <v>2018</v>
      </c>
      <c r="K487" s="2">
        <v>3</v>
      </c>
      <c r="L487" s="2" t="s">
        <v>3386</v>
      </c>
      <c r="M487" s="2" t="s">
        <v>1201</v>
      </c>
      <c r="N487" s="4" t="s">
        <v>3387</v>
      </c>
      <c r="O487" s="2" t="s">
        <v>3388</v>
      </c>
      <c r="P487" s="2"/>
      <c r="Q487" s="2" t="s">
        <v>696</v>
      </c>
      <c r="R487" s="2"/>
      <c r="S487" s="2" t="s">
        <v>1351</v>
      </c>
      <c r="T487" s="2"/>
      <c r="U487" s="9"/>
    </row>
    <row r="488" spans="1:21" ht="45" hidden="1" customHeight="1" x14ac:dyDescent="0.3">
      <c r="A488" s="2">
        <f t="shared" si="7"/>
        <v>487</v>
      </c>
      <c r="B488" s="2" t="s">
        <v>74</v>
      </c>
      <c r="C488" s="2" t="s">
        <v>1561</v>
      </c>
      <c r="D488" s="2" t="s">
        <v>3600</v>
      </c>
      <c r="E488" s="2" t="s">
        <v>3680</v>
      </c>
      <c r="F488" s="2"/>
      <c r="G488" s="2"/>
      <c r="H488" s="2" t="s">
        <v>92</v>
      </c>
      <c r="I488" s="2" t="s">
        <v>3681</v>
      </c>
      <c r="J488" s="2">
        <v>2019</v>
      </c>
      <c r="K488" s="2">
        <v>1</v>
      </c>
      <c r="L488" s="2" t="s">
        <v>1124</v>
      </c>
      <c r="M488" s="2" t="s">
        <v>56</v>
      </c>
      <c r="N488" s="2" t="s">
        <v>1125</v>
      </c>
      <c r="O488" s="2" t="s">
        <v>56</v>
      </c>
      <c r="P488" s="2" t="s">
        <v>3682</v>
      </c>
      <c r="Q488" s="2"/>
      <c r="R488" s="2" t="s">
        <v>643</v>
      </c>
      <c r="S488" s="2" t="s">
        <v>56</v>
      </c>
      <c r="T488" s="2" t="s">
        <v>3683</v>
      </c>
      <c r="U488" s="9"/>
    </row>
    <row r="489" spans="1:21" ht="45" hidden="1" customHeight="1" x14ac:dyDescent="0.3">
      <c r="A489" s="2">
        <f t="shared" si="7"/>
        <v>488</v>
      </c>
      <c r="B489" s="2" t="s">
        <v>74</v>
      </c>
      <c r="C489" s="2" t="s">
        <v>3446</v>
      </c>
      <c r="D489" s="2" t="s">
        <v>3447</v>
      </c>
      <c r="E489" s="2" t="s">
        <v>3448</v>
      </c>
      <c r="F489" s="2" t="s">
        <v>3449</v>
      </c>
      <c r="G489" s="2" t="s">
        <v>3450</v>
      </c>
      <c r="H489" s="2" t="s">
        <v>257</v>
      </c>
      <c r="I489" s="2" t="s">
        <v>3451</v>
      </c>
      <c r="J489" s="2">
        <v>2018</v>
      </c>
      <c r="K489" s="2">
        <v>2</v>
      </c>
      <c r="L489" s="2" t="s">
        <v>3452</v>
      </c>
      <c r="M489" s="2" t="s">
        <v>56</v>
      </c>
      <c r="N489" s="2" t="s">
        <v>3453</v>
      </c>
      <c r="O489" s="2" t="s">
        <v>3454</v>
      </c>
      <c r="P489" s="2" t="s">
        <v>3455</v>
      </c>
      <c r="Q489" s="2" t="s">
        <v>3456</v>
      </c>
      <c r="R489" s="2"/>
      <c r="S489" s="2" t="s">
        <v>56</v>
      </c>
      <c r="T489" s="2"/>
      <c r="U489" s="9"/>
    </row>
    <row r="490" spans="1:21" ht="45" hidden="1" customHeight="1" x14ac:dyDescent="0.3">
      <c r="A490" s="2">
        <f t="shared" si="7"/>
        <v>489</v>
      </c>
      <c r="B490" s="2" t="s">
        <v>222</v>
      </c>
      <c r="C490" s="2" t="s">
        <v>2462</v>
      </c>
      <c r="D490" s="2" t="s">
        <v>2463</v>
      </c>
      <c r="E490" s="2" t="s">
        <v>2464</v>
      </c>
      <c r="F490" s="2"/>
      <c r="G490" s="2"/>
      <c r="H490" s="2" t="s">
        <v>349</v>
      </c>
      <c r="I490" s="2" t="s">
        <v>2465</v>
      </c>
      <c r="J490" s="2">
        <v>2016</v>
      </c>
      <c r="K490" s="2">
        <v>1</v>
      </c>
      <c r="L490" s="2" t="s">
        <v>505</v>
      </c>
      <c r="M490" s="2" t="s">
        <v>56</v>
      </c>
      <c r="N490" s="2" t="s">
        <v>506</v>
      </c>
      <c r="O490" s="2" t="s">
        <v>56</v>
      </c>
      <c r="P490" s="2" t="s">
        <v>34</v>
      </c>
      <c r="Q490" s="2"/>
      <c r="R490" s="2"/>
      <c r="S490" s="2" t="s">
        <v>56</v>
      </c>
      <c r="T490" s="2"/>
      <c r="U490" s="9"/>
    </row>
    <row r="491" spans="1:21" ht="45" hidden="1" customHeight="1" x14ac:dyDescent="0.3">
      <c r="A491" s="2">
        <f t="shared" si="7"/>
        <v>490</v>
      </c>
      <c r="B491" s="2" t="s">
        <v>281</v>
      </c>
      <c r="C491" s="2" t="s">
        <v>2462</v>
      </c>
      <c r="D491" s="2" t="s">
        <v>2542</v>
      </c>
      <c r="E491" s="2" t="s">
        <v>2543</v>
      </c>
      <c r="F491" s="2"/>
      <c r="G491" s="2" t="s">
        <v>2544</v>
      </c>
      <c r="H491" s="2" t="s">
        <v>349</v>
      </c>
      <c r="I491" s="2" t="s">
        <v>2545</v>
      </c>
      <c r="J491" s="2">
        <v>2016</v>
      </c>
      <c r="K491" s="2">
        <v>1</v>
      </c>
      <c r="L491" s="2" t="s">
        <v>748</v>
      </c>
      <c r="M491" s="2" t="s">
        <v>56</v>
      </c>
      <c r="N491" s="2" t="s">
        <v>749</v>
      </c>
      <c r="O491" s="2" t="s">
        <v>56</v>
      </c>
      <c r="P491" s="2" t="s">
        <v>2546</v>
      </c>
      <c r="Q491" s="2"/>
      <c r="R491" s="2" t="s">
        <v>643</v>
      </c>
      <c r="S491" s="2" t="s">
        <v>56</v>
      </c>
      <c r="T491" s="2"/>
      <c r="U491" s="9"/>
    </row>
    <row r="492" spans="1:21" ht="45" hidden="1" customHeight="1" x14ac:dyDescent="0.3">
      <c r="A492" s="2">
        <f t="shared" si="7"/>
        <v>491</v>
      </c>
      <c r="B492" s="2" t="s">
        <v>281</v>
      </c>
      <c r="C492" s="2" t="s">
        <v>2462</v>
      </c>
      <c r="D492" s="2" t="s">
        <v>2711</v>
      </c>
      <c r="E492" s="2" t="s">
        <v>2712</v>
      </c>
      <c r="F492" s="2"/>
      <c r="G492" s="2"/>
      <c r="H492" s="2" t="s">
        <v>349</v>
      </c>
      <c r="I492" s="2" t="s">
        <v>2713</v>
      </c>
      <c r="J492" s="2">
        <v>2017</v>
      </c>
      <c r="K492" s="2">
        <v>1</v>
      </c>
      <c r="L492" s="2" t="s">
        <v>2172</v>
      </c>
      <c r="M492" s="2" t="s">
        <v>56</v>
      </c>
      <c r="N492" s="2" t="s">
        <v>2173</v>
      </c>
      <c r="O492" s="2" t="s">
        <v>1499</v>
      </c>
      <c r="P492" s="2" t="s">
        <v>2714</v>
      </c>
      <c r="Q492" s="2"/>
      <c r="R492" s="2" t="s">
        <v>1845</v>
      </c>
      <c r="S492" s="2" t="s">
        <v>56</v>
      </c>
      <c r="T492" s="2"/>
      <c r="U492" s="9"/>
    </row>
    <row r="493" spans="1:21" ht="45" hidden="1" customHeight="1" x14ac:dyDescent="0.3">
      <c r="A493" s="2">
        <f t="shared" si="7"/>
        <v>492</v>
      </c>
      <c r="B493" s="2" t="s">
        <v>229</v>
      </c>
      <c r="C493" s="2" t="s">
        <v>2462</v>
      </c>
      <c r="D493" s="2" t="s">
        <v>2715</v>
      </c>
      <c r="E493" s="2" t="s">
        <v>2716</v>
      </c>
      <c r="F493" s="2"/>
      <c r="G493" s="2" t="s">
        <v>2717</v>
      </c>
      <c r="H493" s="2" t="s">
        <v>349</v>
      </c>
      <c r="I493" s="2" t="s">
        <v>2718</v>
      </c>
      <c r="J493" s="2">
        <v>2017</v>
      </c>
      <c r="K493" s="2">
        <v>1</v>
      </c>
      <c r="L493" s="2" t="s">
        <v>2172</v>
      </c>
      <c r="M493" s="2" t="s">
        <v>56</v>
      </c>
      <c r="N493" s="2" t="s">
        <v>2173</v>
      </c>
      <c r="O493" s="2" t="s">
        <v>56</v>
      </c>
      <c r="P493" s="2" t="s">
        <v>2719</v>
      </c>
      <c r="Q493" s="2"/>
      <c r="R493" s="2" t="s">
        <v>1845</v>
      </c>
      <c r="S493" s="2" t="s">
        <v>56</v>
      </c>
      <c r="T493" s="2"/>
      <c r="U493" s="9"/>
    </row>
    <row r="494" spans="1:21" ht="45" hidden="1" customHeight="1" x14ac:dyDescent="0.3">
      <c r="A494" s="2">
        <f t="shared" si="7"/>
        <v>493</v>
      </c>
      <c r="B494" s="2" t="s">
        <v>261</v>
      </c>
      <c r="C494" s="2" t="s">
        <v>2462</v>
      </c>
      <c r="D494" s="2" t="s">
        <v>3126</v>
      </c>
      <c r="E494" s="2" t="s">
        <v>3127</v>
      </c>
      <c r="F494" s="2"/>
      <c r="G494" s="2"/>
      <c r="H494" s="2" t="s">
        <v>92</v>
      </c>
      <c r="I494" s="2" t="s">
        <v>3128</v>
      </c>
      <c r="J494" s="2">
        <v>2018</v>
      </c>
      <c r="K494" s="2">
        <v>1</v>
      </c>
      <c r="L494" s="2" t="s">
        <v>2050</v>
      </c>
      <c r="M494" s="2" t="s">
        <v>56</v>
      </c>
      <c r="N494" s="2" t="s">
        <v>2051</v>
      </c>
      <c r="O494" s="2" t="s">
        <v>56</v>
      </c>
      <c r="P494" s="2" t="s">
        <v>3129</v>
      </c>
      <c r="Q494" s="2"/>
      <c r="R494" s="2"/>
      <c r="S494" s="2" t="s">
        <v>56</v>
      </c>
      <c r="T494" s="2" t="s">
        <v>3130</v>
      </c>
      <c r="U494" s="9"/>
    </row>
    <row r="495" spans="1:21" ht="45" hidden="1" customHeight="1" x14ac:dyDescent="0.3">
      <c r="A495" s="2">
        <f t="shared" si="7"/>
        <v>494</v>
      </c>
      <c r="B495" s="2" t="s">
        <v>261</v>
      </c>
      <c r="C495" s="2" t="s">
        <v>2462</v>
      </c>
      <c r="D495" s="2" t="s">
        <v>3126</v>
      </c>
      <c r="E495" s="2" t="s">
        <v>3131</v>
      </c>
      <c r="F495" s="2"/>
      <c r="G495" s="2"/>
      <c r="H495" s="2" t="s">
        <v>349</v>
      </c>
      <c r="I495" s="2" t="s">
        <v>3132</v>
      </c>
      <c r="J495" s="2">
        <v>2018</v>
      </c>
      <c r="K495" s="2">
        <v>1</v>
      </c>
      <c r="L495" s="2" t="s">
        <v>2050</v>
      </c>
      <c r="M495" s="2" t="s">
        <v>56</v>
      </c>
      <c r="N495" s="2" t="s">
        <v>2051</v>
      </c>
      <c r="O495" s="2" t="s">
        <v>56</v>
      </c>
      <c r="P495" s="2" t="s">
        <v>3129</v>
      </c>
      <c r="Q495" s="2"/>
      <c r="R495" s="2"/>
      <c r="S495" s="2" t="s">
        <v>56</v>
      </c>
      <c r="T495" s="2"/>
      <c r="U495" s="9"/>
    </row>
    <row r="496" spans="1:21" ht="45" hidden="1" customHeight="1" x14ac:dyDescent="0.3">
      <c r="A496" s="2">
        <f t="shared" si="7"/>
        <v>495</v>
      </c>
      <c r="B496" s="2" t="s">
        <v>229</v>
      </c>
      <c r="C496" s="2" t="s">
        <v>2462</v>
      </c>
      <c r="D496" s="2" t="s">
        <v>3208</v>
      </c>
      <c r="E496" s="2" t="s">
        <v>3209</v>
      </c>
      <c r="F496" s="2"/>
      <c r="G496" s="2" t="s">
        <v>3210</v>
      </c>
      <c r="H496" s="1" t="s">
        <v>92</v>
      </c>
      <c r="I496" s="2" t="s">
        <v>3211</v>
      </c>
      <c r="J496" s="2">
        <v>2018</v>
      </c>
      <c r="K496" s="2">
        <v>1</v>
      </c>
      <c r="L496" s="2" t="s">
        <v>3212</v>
      </c>
      <c r="M496" s="2" t="s">
        <v>56</v>
      </c>
      <c r="N496" s="2" t="s">
        <v>3213</v>
      </c>
      <c r="O496" s="2" t="s">
        <v>56</v>
      </c>
      <c r="P496" s="2" t="s">
        <v>3214</v>
      </c>
      <c r="Q496" s="2"/>
      <c r="R496" s="2"/>
      <c r="S496" s="2" t="s">
        <v>56</v>
      </c>
      <c r="T496" s="2"/>
      <c r="U496" s="9"/>
    </row>
    <row r="497" spans="1:21" ht="45" hidden="1" customHeight="1" x14ac:dyDescent="0.3">
      <c r="A497" s="2">
        <f t="shared" si="7"/>
        <v>496</v>
      </c>
      <c r="B497" s="2" t="s">
        <v>229</v>
      </c>
      <c r="C497" s="2" t="s">
        <v>2462</v>
      </c>
      <c r="D497" s="2" t="s">
        <v>3208</v>
      </c>
      <c r="E497" s="2" t="s">
        <v>3215</v>
      </c>
      <c r="F497" s="2"/>
      <c r="G497" s="2"/>
      <c r="H497" s="2" t="s">
        <v>92</v>
      </c>
      <c r="I497" s="2" t="s">
        <v>3216</v>
      </c>
      <c r="J497" s="2">
        <v>2018</v>
      </c>
      <c r="K497" s="2">
        <v>1</v>
      </c>
      <c r="L497" s="2" t="s">
        <v>3212</v>
      </c>
      <c r="M497" s="2" t="s">
        <v>56</v>
      </c>
      <c r="N497" s="2" t="s">
        <v>3213</v>
      </c>
      <c r="O497" s="2" t="s">
        <v>56</v>
      </c>
      <c r="P497" s="2" t="s">
        <v>3217</v>
      </c>
      <c r="Q497" s="2"/>
      <c r="R497" s="2" t="s">
        <v>455</v>
      </c>
      <c r="S497" s="2" t="s">
        <v>56</v>
      </c>
      <c r="T497" s="2"/>
      <c r="U497" s="9"/>
    </row>
    <row r="498" spans="1:21" ht="45" hidden="1" customHeight="1" x14ac:dyDescent="0.3">
      <c r="A498" s="2">
        <f t="shared" si="7"/>
        <v>497</v>
      </c>
      <c r="B498" s="2" t="s">
        <v>281</v>
      </c>
      <c r="C498" s="2" t="s">
        <v>2462</v>
      </c>
      <c r="D498" s="2" t="s">
        <v>2711</v>
      </c>
      <c r="E498" s="2" t="s">
        <v>3254</v>
      </c>
      <c r="F498" s="2"/>
      <c r="G498" s="2"/>
      <c r="H498" s="2" t="s">
        <v>92</v>
      </c>
      <c r="I498" s="2" t="s">
        <v>3255</v>
      </c>
      <c r="J498" s="2">
        <v>2018</v>
      </c>
      <c r="K498" s="2">
        <v>1</v>
      </c>
      <c r="L498" s="2" t="s">
        <v>2172</v>
      </c>
      <c r="M498" s="2" t="s">
        <v>56</v>
      </c>
      <c r="N498" s="2" t="s">
        <v>2173</v>
      </c>
      <c r="O498" s="2" t="s">
        <v>56</v>
      </c>
      <c r="P498" s="2" t="s">
        <v>2714</v>
      </c>
      <c r="Q498" s="2"/>
      <c r="R498" s="2" t="s">
        <v>1845</v>
      </c>
      <c r="S498" s="2" t="s">
        <v>56</v>
      </c>
      <c r="T498" s="2" t="s">
        <v>3256</v>
      </c>
      <c r="U498" s="9"/>
    </row>
    <row r="499" spans="1:21" ht="106.2" hidden="1" customHeight="1" x14ac:dyDescent="0.3">
      <c r="A499" s="2">
        <f t="shared" si="7"/>
        <v>498</v>
      </c>
      <c r="B499" s="2" t="s">
        <v>229</v>
      </c>
      <c r="C499" s="2" t="s">
        <v>2462</v>
      </c>
      <c r="D499" s="2" t="s">
        <v>3208</v>
      </c>
      <c r="E499" s="2" t="s">
        <v>3829</v>
      </c>
      <c r="F499" s="2"/>
      <c r="G499" s="2" t="s">
        <v>3830</v>
      </c>
      <c r="H499" s="2" t="s">
        <v>349</v>
      </c>
      <c r="I499" s="2" t="s">
        <v>3831</v>
      </c>
      <c r="J499" s="2">
        <v>2019</v>
      </c>
      <c r="K499" s="2">
        <v>1</v>
      </c>
      <c r="L499" s="2" t="s">
        <v>3212</v>
      </c>
      <c r="M499" s="2" t="s">
        <v>56</v>
      </c>
      <c r="N499" s="2" t="s">
        <v>3213</v>
      </c>
      <c r="O499" s="2" t="s">
        <v>56</v>
      </c>
      <c r="P499" s="2" t="s">
        <v>3832</v>
      </c>
      <c r="Q499" s="2"/>
      <c r="R499" s="2"/>
      <c r="S499" s="2" t="s">
        <v>56</v>
      </c>
      <c r="T499" s="2"/>
      <c r="U499" s="9"/>
    </row>
    <row r="500" spans="1:21" ht="45" hidden="1" customHeight="1" x14ac:dyDescent="0.3">
      <c r="A500" s="2">
        <f t="shared" si="7"/>
        <v>499</v>
      </c>
      <c r="B500" s="2" t="s">
        <v>74</v>
      </c>
      <c r="C500" s="2" t="s">
        <v>2462</v>
      </c>
      <c r="D500" s="2" t="s">
        <v>3208</v>
      </c>
      <c r="E500" s="2" t="s">
        <v>3833</v>
      </c>
      <c r="F500" s="2"/>
      <c r="G500" s="2" t="s">
        <v>3834</v>
      </c>
      <c r="H500" s="2" t="s">
        <v>648</v>
      </c>
      <c r="I500" s="2" t="s">
        <v>3835</v>
      </c>
      <c r="J500" s="2">
        <v>2019</v>
      </c>
      <c r="K500" s="2">
        <v>1</v>
      </c>
      <c r="L500" s="2" t="s">
        <v>3212</v>
      </c>
      <c r="M500" s="2" t="s">
        <v>56</v>
      </c>
      <c r="N500" s="2" t="s">
        <v>3213</v>
      </c>
      <c r="O500" s="2" t="s">
        <v>56</v>
      </c>
      <c r="P500" s="2" t="s">
        <v>3836</v>
      </c>
      <c r="Q500" s="2"/>
      <c r="R500" s="2"/>
      <c r="S500" s="2" t="s">
        <v>56</v>
      </c>
      <c r="T500" s="2"/>
      <c r="U500" s="9"/>
    </row>
    <row r="501" spans="1:21" ht="45" hidden="1" customHeight="1" x14ac:dyDescent="0.3">
      <c r="A501" s="2">
        <f t="shared" si="7"/>
        <v>500</v>
      </c>
      <c r="B501" s="2" t="s">
        <v>281</v>
      </c>
      <c r="C501" s="2" t="s">
        <v>2462</v>
      </c>
      <c r="D501" s="2" t="s">
        <v>3851</v>
      </c>
      <c r="E501" s="2" t="s">
        <v>3852</v>
      </c>
      <c r="F501" s="2"/>
      <c r="G501" s="2" t="s">
        <v>3853</v>
      </c>
      <c r="H501" s="2" t="s">
        <v>92</v>
      </c>
      <c r="I501" s="2" t="s">
        <v>3854</v>
      </c>
      <c r="J501" s="2">
        <v>2019</v>
      </c>
      <c r="K501" s="2">
        <v>1</v>
      </c>
      <c r="L501" s="2" t="s">
        <v>2172</v>
      </c>
      <c r="M501" s="2" t="s">
        <v>56</v>
      </c>
      <c r="N501" s="2" t="s">
        <v>2173</v>
      </c>
      <c r="O501" s="2" t="s">
        <v>1499</v>
      </c>
      <c r="P501" s="2" t="s">
        <v>2174</v>
      </c>
      <c r="Q501" s="2" t="s">
        <v>1127</v>
      </c>
      <c r="R501" s="2" t="s">
        <v>1845</v>
      </c>
      <c r="S501" s="2" t="s">
        <v>56</v>
      </c>
      <c r="T501" s="2" t="s">
        <v>3855</v>
      </c>
      <c r="U501" s="9"/>
    </row>
    <row r="502" spans="1:21" ht="45" hidden="1" customHeight="1" x14ac:dyDescent="0.3">
      <c r="A502" s="2">
        <f t="shared" si="7"/>
        <v>501</v>
      </c>
      <c r="B502" s="2" t="s">
        <v>229</v>
      </c>
      <c r="C502" s="2" t="s">
        <v>2462</v>
      </c>
      <c r="D502" s="2" t="s">
        <v>676</v>
      </c>
      <c r="E502" s="2" t="s">
        <v>4333</v>
      </c>
      <c r="F502" s="2"/>
      <c r="G502" s="2" t="s">
        <v>4334</v>
      </c>
      <c r="H502" s="2" t="s">
        <v>92</v>
      </c>
      <c r="I502" s="2" t="s">
        <v>4335</v>
      </c>
      <c r="J502" s="2">
        <v>2020</v>
      </c>
      <c r="K502" s="2">
        <v>1</v>
      </c>
      <c r="L502" s="2" t="s">
        <v>3212</v>
      </c>
      <c r="M502" s="2" t="s">
        <v>56</v>
      </c>
      <c r="N502" s="2" t="s">
        <v>3213</v>
      </c>
      <c r="O502" s="2" t="s">
        <v>4336</v>
      </c>
      <c r="P502" s="2" t="s">
        <v>4337</v>
      </c>
      <c r="Q502" s="2"/>
      <c r="R502" s="2"/>
      <c r="S502" s="2" t="s">
        <v>56</v>
      </c>
      <c r="T502" s="2" t="s">
        <v>4338</v>
      </c>
      <c r="U502" s="9"/>
    </row>
    <row r="503" spans="1:21" ht="45" hidden="1" customHeight="1" x14ac:dyDescent="0.3">
      <c r="A503" s="2">
        <f t="shared" si="7"/>
        <v>502</v>
      </c>
      <c r="B503" s="2" t="s">
        <v>281</v>
      </c>
      <c r="C503" s="2" t="s">
        <v>3013</v>
      </c>
      <c r="D503" s="2" t="s">
        <v>3014</v>
      </c>
      <c r="E503" s="2" t="s">
        <v>3015</v>
      </c>
      <c r="F503" s="2"/>
      <c r="G503" s="2"/>
      <c r="H503" s="2" t="s">
        <v>92</v>
      </c>
      <c r="I503" s="2" t="s">
        <v>3016</v>
      </c>
      <c r="J503" s="2">
        <v>2017</v>
      </c>
      <c r="K503" s="2">
        <v>1</v>
      </c>
      <c r="L503" s="2" t="s">
        <v>748</v>
      </c>
      <c r="M503" s="2" t="s">
        <v>56</v>
      </c>
      <c r="N503" s="2" t="s">
        <v>749</v>
      </c>
      <c r="O503" s="2" t="s">
        <v>56</v>
      </c>
      <c r="P503" s="2" t="s">
        <v>3017</v>
      </c>
      <c r="Q503" s="2"/>
      <c r="R503" s="2" t="s">
        <v>643</v>
      </c>
      <c r="S503" s="2" t="s">
        <v>56</v>
      </c>
      <c r="T503" s="2"/>
      <c r="U503" s="9"/>
    </row>
    <row r="504" spans="1:21" ht="45" hidden="1" customHeight="1" x14ac:dyDescent="0.3">
      <c r="A504" s="2">
        <f t="shared" si="7"/>
        <v>503</v>
      </c>
      <c r="B504" s="2" t="s">
        <v>23</v>
      </c>
      <c r="C504" s="2" t="s">
        <v>3013</v>
      </c>
      <c r="D504" s="2" t="s">
        <v>4959</v>
      </c>
      <c r="E504" s="2" t="s">
        <v>4960</v>
      </c>
      <c r="F504" s="2" t="s">
        <v>4961</v>
      </c>
      <c r="G504" s="2" t="s">
        <v>4962</v>
      </c>
      <c r="H504" s="2" t="s">
        <v>29</v>
      </c>
      <c r="I504" s="26" t="s">
        <v>4963</v>
      </c>
      <c r="J504" s="2"/>
      <c r="K504" s="2"/>
      <c r="L504" s="2" t="s">
        <v>4964</v>
      </c>
      <c r="M504" s="2" t="s">
        <v>4961</v>
      </c>
      <c r="N504" s="4" t="s">
        <v>4965</v>
      </c>
      <c r="O504" s="2" t="s">
        <v>4966</v>
      </c>
      <c r="P504" s="2" t="s">
        <v>4967</v>
      </c>
      <c r="Q504" s="2"/>
      <c r="R504" s="2"/>
      <c r="S504" s="2"/>
      <c r="T504" s="2"/>
      <c r="U504" s="9"/>
    </row>
    <row r="505" spans="1:21" ht="45" hidden="1" customHeight="1" x14ac:dyDescent="0.3">
      <c r="A505" s="2">
        <f t="shared" si="7"/>
        <v>504</v>
      </c>
      <c r="B505" s="2" t="s">
        <v>185</v>
      </c>
      <c r="C505" s="2" t="s">
        <v>61</v>
      </c>
      <c r="D505" s="2" t="s">
        <v>2640</v>
      </c>
      <c r="E505" s="2" t="s">
        <v>3630</v>
      </c>
      <c r="F505" s="2"/>
      <c r="G505" s="2" t="s">
        <v>3631</v>
      </c>
      <c r="H505" s="2" t="s">
        <v>53</v>
      </c>
      <c r="I505" s="2" t="s">
        <v>3632</v>
      </c>
      <c r="J505" s="2">
        <v>2018</v>
      </c>
      <c r="K505" s="2"/>
      <c r="L505" s="2" t="s">
        <v>3633</v>
      </c>
      <c r="M505" s="2" t="s">
        <v>270</v>
      </c>
      <c r="N505" s="2" t="s">
        <v>3634</v>
      </c>
      <c r="O505" s="2" t="s">
        <v>3635</v>
      </c>
      <c r="P505" s="2" t="s">
        <v>3636</v>
      </c>
      <c r="Q505" s="2" t="s">
        <v>696</v>
      </c>
      <c r="R505" s="2"/>
      <c r="S505" s="2" t="s">
        <v>266</v>
      </c>
      <c r="T505" s="2"/>
      <c r="U505" s="9"/>
    </row>
    <row r="506" spans="1:21" ht="45" hidden="1" customHeight="1" x14ac:dyDescent="0.3">
      <c r="A506" s="2">
        <f t="shared" si="7"/>
        <v>505</v>
      </c>
      <c r="B506" s="2" t="s">
        <v>160</v>
      </c>
      <c r="C506" s="2" t="s">
        <v>61</v>
      </c>
      <c r="D506" s="2" t="s">
        <v>2419</v>
      </c>
      <c r="E506" s="2" t="s">
        <v>3220</v>
      </c>
      <c r="F506" s="2" t="s">
        <v>3221</v>
      </c>
      <c r="G506" s="2" t="s">
        <v>2071</v>
      </c>
      <c r="H506" s="2" t="s">
        <v>53</v>
      </c>
      <c r="I506" s="2" t="s">
        <v>3222</v>
      </c>
      <c r="J506" s="2">
        <v>2018</v>
      </c>
      <c r="K506" s="2">
        <v>1</v>
      </c>
      <c r="L506" s="2" t="s">
        <v>3223</v>
      </c>
      <c r="M506" s="2" t="s">
        <v>3224</v>
      </c>
      <c r="N506" s="2"/>
      <c r="O506" s="2" t="s">
        <v>3224</v>
      </c>
      <c r="P506" s="2"/>
      <c r="Q506" s="2" t="s">
        <v>958</v>
      </c>
      <c r="R506" s="2"/>
      <c r="S506" s="2" t="s">
        <v>1351</v>
      </c>
      <c r="T506" s="2"/>
      <c r="U506" s="9"/>
    </row>
    <row r="507" spans="1:21" ht="45" hidden="1" customHeight="1" x14ac:dyDescent="0.3">
      <c r="A507" s="2">
        <f t="shared" si="7"/>
        <v>506</v>
      </c>
      <c r="B507" s="2" t="s">
        <v>185</v>
      </c>
      <c r="C507" s="2" t="s">
        <v>61</v>
      </c>
      <c r="D507" s="2" t="s">
        <v>2520</v>
      </c>
      <c r="E507" s="2" t="s">
        <v>3664</v>
      </c>
      <c r="F507" s="2" t="s">
        <v>3665</v>
      </c>
      <c r="G507" s="2" t="s">
        <v>3666</v>
      </c>
      <c r="H507" s="2" t="s">
        <v>53</v>
      </c>
      <c r="I507" s="2" t="s">
        <v>3667</v>
      </c>
      <c r="J507" s="2">
        <v>2018</v>
      </c>
      <c r="K507" s="2">
        <v>2</v>
      </c>
      <c r="L507" s="2" t="s">
        <v>3668</v>
      </c>
      <c r="M507" s="2" t="s">
        <v>3669</v>
      </c>
      <c r="N507" s="2"/>
      <c r="O507" s="2" t="s">
        <v>3669</v>
      </c>
      <c r="P507" s="2"/>
      <c r="Q507" s="2" t="s">
        <v>696</v>
      </c>
      <c r="R507" s="2"/>
      <c r="S507" s="2" t="s">
        <v>1351</v>
      </c>
      <c r="T507" s="2"/>
      <c r="U507" s="9"/>
    </row>
    <row r="508" spans="1:21" ht="45" hidden="1" customHeight="1" x14ac:dyDescent="0.3">
      <c r="A508" s="2">
        <f t="shared" si="7"/>
        <v>507</v>
      </c>
      <c r="B508" s="2" t="s">
        <v>125</v>
      </c>
      <c r="C508" s="2" t="s">
        <v>1717</v>
      </c>
      <c r="D508" s="2" t="s">
        <v>4441</v>
      </c>
      <c r="E508" s="2" t="s">
        <v>4442</v>
      </c>
      <c r="F508" s="2"/>
      <c r="G508" s="2"/>
      <c r="H508" s="2" t="s">
        <v>92</v>
      </c>
      <c r="I508" s="2" t="s">
        <v>4443</v>
      </c>
      <c r="J508" s="2">
        <v>2020</v>
      </c>
      <c r="K508" s="2">
        <v>1</v>
      </c>
      <c r="L508" s="2" t="s">
        <v>4444</v>
      </c>
      <c r="M508" s="2" t="s">
        <v>56</v>
      </c>
      <c r="N508" s="2"/>
      <c r="O508" s="2" t="s">
        <v>56</v>
      </c>
      <c r="P508" s="2" t="s">
        <v>4445</v>
      </c>
      <c r="Q508" s="2"/>
      <c r="R508" s="2"/>
      <c r="S508" s="2" t="s">
        <v>56</v>
      </c>
      <c r="T508" s="2"/>
      <c r="U508" s="9"/>
    </row>
    <row r="509" spans="1:21" ht="45" customHeight="1" x14ac:dyDescent="0.3">
      <c r="A509" s="2">
        <f t="shared" si="7"/>
        <v>508</v>
      </c>
      <c r="B509" s="2" t="s">
        <v>281</v>
      </c>
      <c r="C509" s="2" t="s">
        <v>1514</v>
      </c>
      <c r="D509" s="2" t="s">
        <v>1515</v>
      </c>
      <c r="E509" s="2" t="s">
        <v>1516</v>
      </c>
      <c r="F509" s="2"/>
      <c r="G509" s="2" t="s">
        <v>1517</v>
      </c>
      <c r="H509" s="2" t="s">
        <v>92</v>
      </c>
      <c r="I509" s="2" t="s">
        <v>1518</v>
      </c>
      <c r="J509" s="2">
        <v>2015</v>
      </c>
      <c r="K509" s="2">
        <v>1</v>
      </c>
      <c r="L509" s="2" t="s">
        <v>1497</v>
      </c>
      <c r="M509" s="2" t="s">
        <v>56</v>
      </c>
      <c r="N509" s="2"/>
      <c r="O509" s="2" t="s">
        <v>56</v>
      </c>
      <c r="P509" s="2" t="s">
        <v>1519</v>
      </c>
      <c r="Q509" s="2"/>
      <c r="R509" s="2" t="s">
        <v>643</v>
      </c>
      <c r="S509" s="2" t="s">
        <v>56</v>
      </c>
      <c r="T509" s="2"/>
      <c r="U509" s="9"/>
    </row>
    <row r="510" spans="1:21" ht="45" hidden="1" customHeight="1" x14ac:dyDescent="0.3">
      <c r="A510" s="2">
        <f t="shared" si="7"/>
        <v>509</v>
      </c>
      <c r="B510" s="2" t="s">
        <v>60</v>
      </c>
      <c r="C510" s="2" t="s">
        <v>1514</v>
      </c>
      <c r="D510" s="2" t="s">
        <v>2349</v>
      </c>
      <c r="E510" s="2" t="s">
        <v>2350</v>
      </c>
      <c r="F510" s="2"/>
      <c r="G510" s="2" t="s">
        <v>2351</v>
      </c>
      <c r="H510" s="2" t="s">
        <v>349</v>
      </c>
      <c r="I510" s="2" t="s">
        <v>2352</v>
      </c>
      <c r="J510" s="2">
        <v>2016</v>
      </c>
      <c r="K510" s="2">
        <v>1</v>
      </c>
      <c r="L510" s="2" t="s">
        <v>462</v>
      </c>
      <c r="M510" s="2" t="s">
        <v>56</v>
      </c>
      <c r="N510" s="2" t="s">
        <v>708</v>
      </c>
      <c r="O510" s="2" t="s">
        <v>2353</v>
      </c>
      <c r="P510" s="2" t="s">
        <v>2354</v>
      </c>
      <c r="Q510" s="2"/>
      <c r="R510" s="2" t="s">
        <v>539</v>
      </c>
      <c r="S510" s="2" t="s">
        <v>56</v>
      </c>
      <c r="T510" s="2"/>
      <c r="U510" s="9"/>
    </row>
    <row r="511" spans="1:21" ht="45" hidden="1" customHeight="1" x14ac:dyDescent="0.3">
      <c r="A511" s="2">
        <f t="shared" si="7"/>
        <v>510</v>
      </c>
      <c r="B511" s="2" t="s">
        <v>229</v>
      </c>
      <c r="C511" s="2" t="s">
        <v>1514</v>
      </c>
      <c r="D511" s="2" t="s">
        <v>2364</v>
      </c>
      <c r="E511" s="2" t="s">
        <v>2365</v>
      </c>
      <c r="F511" s="2"/>
      <c r="G511" s="2"/>
      <c r="H511" s="2" t="s">
        <v>92</v>
      </c>
      <c r="I511" s="2" t="s">
        <v>2366</v>
      </c>
      <c r="J511" s="2">
        <v>2016</v>
      </c>
      <c r="K511" s="2">
        <v>1</v>
      </c>
      <c r="L511" s="2" t="s">
        <v>2367</v>
      </c>
      <c r="M511" s="2" t="s">
        <v>56</v>
      </c>
      <c r="N511" s="2"/>
      <c r="O511" s="2" t="s">
        <v>56</v>
      </c>
      <c r="P511" s="2" t="s">
        <v>2368</v>
      </c>
      <c r="Q511" s="2"/>
      <c r="R511" s="2"/>
      <c r="S511" s="2" t="s">
        <v>56</v>
      </c>
      <c r="T511" s="2"/>
      <c r="U511" s="9"/>
    </row>
    <row r="512" spans="1:21" ht="45" hidden="1" customHeight="1" x14ac:dyDescent="0.3">
      <c r="A512" s="2">
        <f t="shared" si="7"/>
        <v>511</v>
      </c>
      <c r="B512" s="2" t="s">
        <v>229</v>
      </c>
      <c r="C512" s="2" t="s">
        <v>1514</v>
      </c>
      <c r="D512" s="2" t="s">
        <v>2850</v>
      </c>
      <c r="E512" s="2" t="s">
        <v>2851</v>
      </c>
      <c r="F512" s="2"/>
      <c r="G512" s="2" t="s">
        <v>2852</v>
      </c>
      <c r="H512" s="2" t="s">
        <v>92</v>
      </c>
      <c r="I512" s="2" t="s">
        <v>2853</v>
      </c>
      <c r="J512" s="2">
        <v>2017</v>
      </c>
      <c r="K512" s="2">
        <v>1</v>
      </c>
      <c r="L512" s="2" t="s">
        <v>2367</v>
      </c>
      <c r="M512" s="2" t="s">
        <v>56</v>
      </c>
      <c r="N512" s="2"/>
      <c r="O512" s="2" t="s">
        <v>56</v>
      </c>
      <c r="P512" s="2" t="s">
        <v>2854</v>
      </c>
      <c r="Q512" s="2"/>
      <c r="R512" s="2" t="s">
        <v>643</v>
      </c>
      <c r="S512" s="2" t="s">
        <v>56</v>
      </c>
      <c r="T512" s="2" t="s">
        <v>2855</v>
      </c>
      <c r="U512" s="9"/>
    </row>
    <row r="513" spans="1:21" ht="45" hidden="1" customHeight="1" x14ac:dyDescent="0.3">
      <c r="A513" s="2">
        <f t="shared" si="7"/>
        <v>512</v>
      </c>
      <c r="B513" s="2" t="s">
        <v>87</v>
      </c>
      <c r="C513" s="2" t="s">
        <v>1514</v>
      </c>
      <c r="D513" s="2" t="s">
        <v>3757</v>
      </c>
      <c r="E513" s="2" t="s">
        <v>3758</v>
      </c>
      <c r="F513" s="2"/>
      <c r="G513" s="2" t="s">
        <v>3759</v>
      </c>
      <c r="H513" s="2" t="s">
        <v>92</v>
      </c>
      <c r="I513" s="2" t="s">
        <v>3760</v>
      </c>
      <c r="J513" s="2">
        <v>2019</v>
      </c>
      <c r="K513" s="2">
        <v>1</v>
      </c>
      <c r="L513" s="2" t="s">
        <v>3761</v>
      </c>
      <c r="M513" s="2" t="s">
        <v>56</v>
      </c>
      <c r="N513" s="2"/>
      <c r="O513" s="2" t="s">
        <v>56</v>
      </c>
      <c r="P513" s="2" t="s">
        <v>3762</v>
      </c>
      <c r="Q513" s="2"/>
      <c r="R513" s="2" t="s">
        <v>203</v>
      </c>
      <c r="S513" s="2" t="s">
        <v>56</v>
      </c>
      <c r="T513" s="2"/>
      <c r="U513" s="9"/>
    </row>
    <row r="514" spans="1:21" ht="45" hidden="1" customHeight="1" x14ac:dyDescent="0.3">
      <c r="A514" s="2">
        <f t="shared" ref="A514:A577" si="8">ROW(A513)</f>
        <v>513</v>
      </c>
      <c r="B514" s="2" t="s">
        <v>229</v>
      </c>
      <c r="C514" s="2" t="s">
        <v>1514</v>
      </c>
      <c r="D514" s="2" t="s">
        <v>2120</v>
      </c>
      <c r="E514" s="2" t="s">
        <v>3929</v>
      </c>
      <c r="F514" s="2"/>
      <c r="G514" s="2" t="s">
        <v>3930</v>
      </c>
      <c r="H514" s="2" t="s">
        <v>92</v>
      </c>
      <c r="I514" s="2" t="s">
        <v>3931</v>
      </c>
      <c r="J514" s="2">
        <v>2019</v>
      </c>
      <c r="K514" s="2">
        <v>1</v>
      </c>
      <c r="L514" s="2" t="s">
        <v>2291</v>
      </c>
      <c r="M514" s="2" t="s">
        <v>56</v>
      </c>
      <c r="N514" s="2" t="s">
        <v>2292</v>
      </c>
      <c r="O514" s="2" t="s">
        <v>56</v>
      </c>
      <c r="P514" s="2" t="s">
        <v>2829</v>
      </c>
      <c r="Q514" s="2"/>
      <c r="R514" s="2" t="s">
        <v>2639</v>
      </c>
      <c r="S514" s="2" t="s">
        <v>56</v>
      </c>
      <c r="T514" s="2" t="s">
        <v>3932</v>
      </c>
      <c r="U514" s="9"/>
    </row>
    <row r="515" spans="1:21" ht="45" hidden="1" customHeight="1" x14ac:dyDescent="0.3">
      <c r="A515" s="2">
        <f t="shared" si="8"/>
        <v>514</v>
      </c>
      <c r="B515" s="2" t="s">
        <v>229</v>
      </c>
      <c r="C515" s="2" t="s">
        <v>1514</v>
      </c>
      <c r="D515" s="2" t="s">
        <v>3208</v>
      </c>
      <c r="E515" s="2" t="s">
        <v>4283</v>
      </c>
      <c r="F515" s="2"/>
      <c r="G515" s="2" t="s">
        <v>4284</v>
      </c>
      <c r="H515" s="2" t="s">
        <v>92</v>
      </c>
      <c r="I515" s="2" t="s">
        <v>4285</v>
      </c>
      <c r="J515" s="2">
        <v>2020</v>
      </c>
      <c r="K515" s="2">
        <v>1</v>
      </c>
      <c r="L515" s="2" t="s">
        <v>4286</v>
      </c>
      <c r="M515" s="2" t="s">
        <v>56</v>
      </c>
      <c r="N515" s="2"/>
      <c r="O515" s="2" t="s">
        <v>56</v>
      </c>
      <c r="P515" s="2" t="s">
        <v>4287</v>
      </c>
      <c r="Q515" s="2"/>
      <c r="R515" s="2" t="s">
        <v>455</v>
      </c>
      <c r="S515" s="2" t="s">
        <v>56</v>
      </c>
      <c r="T515" s="2" t="s">
        <v>4288</v>
      </c>
      <c r="U515" s="9"/>
    </row>
    <row r="516" spans="1:21" ht="45" hidden="1" customHeight="1" x14ac:dyDescent="0.3">
      <c r="A516" s="2">
        <f t="shared" si="8"/>
        <v>515</v>
      </c>
      <c r="B516" s="2" t="s">
        <v>97</v>
      </c>
      <c r="C516" s="2" t="s">
        <v>112</v>
      </c>
      <c r="D516" s="2" t="s">
        <v>2096</v>
      </c>
      <c r="E516" s="2" t="s">
        <v>3475</v>
      </c>
      <c r="F516" s="2" t="s">
        <v>3476</v>
      </c>
      <c r="G516" s="2" t="s">
        <v>3477</v>
      </c>
      <c r="H516" s="2" t="s">
        <v>53</v>
      </c>
      <c r="I516" s="4" t="s">
        <v>3478</v>
      </c>
      <c r="J516" s="2">
        <v>2018</v>
      </c>
      <c r="K516" s="2">
        <v>2</v>
      </c>
      <c r="L516" s="2" t="s">
        <v>3479</v>
      </c>
      <c r="M516" s="2" t="s">
        <v>56</v>
      </c>
      <c r="N516" s="2" t="s">
        <v>3480</v>
      </c>
      <c r="O516" s="2" t="s">
        <v>3481</v>
      </c>
      <c r="P516" s="2" t="s">
        <v>3482</v>
      </c>
      <c r="Q516" s="2" t="s">
        <v>1127</v>
      </c>
      <c r="R516" s="2"/>
      <c r="S516" s="2" t="s">
        <v>56</v>
      </c>
      <c r="T516" s="2"/>
      <c r="U516" s="9"/>
    </row>
    <row r="517" spans="1:21" ht="45" hidden="1" customHeight="1" x14ac:dyDescent="0.3">
      <c r="A517" s="2">
        <f t="shared" si="8"/>
        <v>516</v>
      </c>
      <c r="B517" s="2" t="s">
        <v>831</v>
      </c>
      <c r="C517" s="2" t="s">
        <v>134</v>
      </c>
      <c r="D517" s="2" t="s">
        <v>3183</v>
      </c>
      <c r="E517" s="2" t="s">
        <v>3184</v>
      </c>
      <c r="F517" s="2" t="s">
        <v>3185</v>
      </c>
      <c r="G517" s="2" t="s">
        <v>3186</v>
      </c>
      <c r="H517" s="2" t="s">
        <v>53</v>
      </c>
      <c r="I517" s="2" t="s">
        <v>3187</v>
      </c>
      <c r="J517" s="2">
        <v>2018</v>
      </c>
      <c r="K517" s="2">
        <v>3</v>
      </c>
      <c r="L517" s="2" t="s">
        <v>56</v>
      </c>
      <c r="M517" s="2" t="s">
        <v>56</v>
      </c>
      <c r="N517" s="2" t="s">
        <v>1544</v>
      </c>
      <c r="O517" s="2" t="s">
        <v>3188</v>
      </c>
      <c r="P517" s="2" t="s">
        <v>34</v>
      </c>
      <c r="Q517" s="2" t="s">
        <v>590</v>
      </c>
      <c r="R517" s="2"/>
      <c r="S517" s="2" t="s">
        <v>56</v>
      </c>
      <c r="T517" s="2"/>
      <c r="U517" s="9"/>
    </row>
    <row r="518" spans="1:21" ht="45" hidden="1" customHeight="1" x14ac:dyDescent="0.3">
      <c r="A518" s="2">
        <f t="shared" si="8"/>
        <v>517</v>
      </c>
      <c r="B518" s="2" t="s">
        <v>111</v>
      </c>
      <c r="C518" s="2" t="s">
        <v>1147</v>
      </c>
      <c r="D518" s="2" t="s">
        <v>2769</v>
      </c>
      <c r="E518" s="2" t="s">
        <v>2770</v>
      </c>
      <c r="F518" s="2"/>
      <c r="G518" s="2"/>
      <c r="H518" s="2" t="s">
        <v>349</v>
      </c>
      <c r="I518" s="2" t="s">
        <v>2771</v>
      </c>
      <c r="J518" s="2">
        <v>2017</v>
      </c>
      <c r="K518" s="2">
        <v>1</v>
      </c>
      <c r="L518" s="2" t="s">
        <v>2203</v>
      </c>
      <c r="M518" s="2" t="s">
        <v>56</v>
      </c>
      <c r="N518" s="2"/>
      <c r="O518" s="2" t="s">
        <v>56</v>
      </c>
      <c r="P518" s="2" t="s">
        <v>2772</v>
      </c>
      <c r="Q518" s="2"/>
      <c r="R518" s="2"/>
      <c r="S518" s="2" t="s">
        <v>56</v>
      </c>
      <c r="T518" s="2"/>
      <c r="U518" s="9"/>
    </row>
    <row r="519" spans="1:21" ht="45" hidden="1" customHeight="1" x14ac:dyDescent="0.3">
      <c r="A519" s="2">
        <f t="shared" si="8"/>
        <v>518</v>
      </c>
      <c r="B519" s="2" t="s">
        <v>23</v>
      </c>
      <c r="C519" s="2" t="s">
        <v>1147</v>
      </c>
      <c r="D519" s="2" t="s">
        <v>3048</v>
      </c>
      <c r="E519" s="2" t="s">
        <v>449</v>
      </c>
      <c r="F519" s="2" t="s">
        <v>449</v>
      </c>
      <c r="G519" s="2" t="s">
        <v>3049</v>
      </c>
      <c r="H519" s="2" t="s">
        <v>29</v>
      </c>
      <c r="I519" s="2" t="s">
        <v>3050</v>
      </c>
      <c r="J519" s="2">
        <v>2017</v>
      </c>
      <c r="K519" s="2" t="s">
        <v>34</v>
      </c>
      <c r="L519" s="2" t="s">
        <v>3051</v>
      </c>
      <c r="M519" s="2" t="s">
        <v>3052</v>
      </c>
      <c r="N519" s="2" t="s">
        <v>3053</v>
      </c>
      <c r="O519" s="2" t="s">
        <v>3052</v>
      </c>
      <c r="P519" s="2" t="s">
        <v>3054</v>
      </c>
      <c r="Q519" s="2" t="s">
        <v>273</v>
      </c>
      <c r="R519" s="2" t="s">
        <v>34</v>
      </c>
      <c r="S519" s="2" t="s">
        <v>449</v>
      </c>
      <c r="T519" s="2"/>
      <c r="U519" s="9"/>
    </row>
    <row r="520" spans="1:21" ht="45" hidden="1" customHeight="1" x14ac:dyDescent="0.3">
      <c r="A520" s="2">
        <f t="shared" si="8"/>
        <v>519</v>
      </c>
      <c r="B520" s="2" t="s">
        <v>261</v>
      </c>
      <c r="C520" s="2" t="s">
        <v>134</v>
      </c>
      <c r="D520" s="2" t="s">
        <v>3323</v>
      </c>
      <c r="E520" s="2" t="s">
        <v>3324</v>
      </c>
      <c r="F520" s="2" t="s">
        <v>3325</v>
      </c>
      <c r="G520" s="2" t="s">
        <v>3326</v>
      </c>
      <c r="H520" s="2" t="s">
        <v>53</v>
      </c>
      <c r="I520" s="2" t="s">
        <v>3327</v>
      </c>
      <c r="J520" s="2">
        <v>2018</v>
      </c>
      <c r="K520" s="2">
        <v>2</v>
      </c>
      <c r="L520" s="2" t="s">
        <v>692</v>
      </c>
      <c r="M520" s="2" t="s">
        <v>27</v>
      </c>
      <c r="N520" s="2" t="s">
        <v>2272</v>
      </c>
      <c r="O520" s="2" t="s">
        <v>3328</v>
      </c>
      <c r="P520" s="2" t="s">
        <v>3329</v>
      </c>
      <c r="Q520" s="2" t="s">
        <v>696</v>
      </c>
      <c r="R520" s="2"/>
      <c r="S520" s="2" t="s">
        <v>822</v>
      </c>
      <c r="T520" s="2"/>
      <c r="U520" s="9"/>
    </row>
    <row r="521" spans="1:21" ht="45" hidden="1" customHeight="1" x14ac:dyDescent="0.3">
      <c r="A521" s="2">
        <f t="shared" si="8"/>
        <v>520</v>
      </c>
      <c r="B521" s="2" t="s">
        <v>229</v>
      </c>
      <c r="C521" s="2" t="s">
        <v>3399</v>
      </c>
      <c r="D521" s="2" t="s">
        <v>3400</v>
      </c>
      <c r="E521" s="2" t="s">
        <v>3401</v>
      </c>
      <c r="F521" s="2" t="s">
        <v>3401</v>
      </c>
      <c r="G521" s="2" t="s">
        <v>3402</v>
      </c>
      <c r="H521" s="2" t="s">
        <v>53</v>
      </c>
      <c r="I521" s="2" t="s">
        <v>3403</v>
      </c>
      <c r="J521" s="2">
        <v>2018</v>
      </c>
      <c r="K521" s="2">
        <v>4</v>
      </c>
      <c r="L521" s="2" t="s">
        <v>3404</v>
      </c>
      <c r="M521" s="2" t="s">
        <v>3405</v>
      </c>
      <c r="N521" s="2"/>
      <c r="O521" s="2" t="s">
        <v>3406</v>
      </c>
      <c r="P521" s="2"/>
      <c r="Q521" s="2" t="s">
        <v>696</v>
      </c>
      <c r="R521" s="2" t="s">
        <v>455</v>
      </c>
      <c r="S521" s="2" t="s">
        <v>1351</v>
      </c>
      <c r="T521" s="2"/>
      <c r="U521" s="9"/>
    </row>
    <row r="522" spans="1:21" ht="45" hidden="1" customHeight="1" x14ac:dyDescent="0.3">
      <c r="A522" s="2">
        <f t="shared" si="8"/>
        <v>521</v>
      </c>
      <c r="B522" s="2" t="s">
        <v>185</v>
      </c>
      <c r="C522" s="2" t="s">
        <v>24</v>
      </c>
      <c r="D522" s="2" t="s">
        <v>3468</v>
      </c>
      <c r="E522" s="2" t="s">
        <v>3469</v>
      </c>
      <c r="F522" s="2" t="s">
        <v>3469</v>
      </c>
      <c r="G522" s="2" t="s">
        <v>3470</v>
      </c>
      <c r="H522" s="2" t="s">
        <v>53</v>
      </c>
      <c r="I522" s="2" t="s">
        <v>3471</v>
      </c>
      <c r="J522" s="2">
        <v>2018</v>
      </c>
      <c r="K522" s="2">
        <v>3</v>
      </c>
      <c r="L522" s="2" t="s">
        <v>3472</v>
      </c>
      <c r="M522" s="2" t="s">
        <v>3473</v>
      </c>
      <c r="N522" s="2"/>
      <c r="O522" s="2" t="s">
        <v>3474</v>
      </c>
      <c r="P522" s="2"/>
      <c r="Q522" s="2" t="s">
        <v>696</v>
      </c>
      <c r="R522" s="2"/>
      <c r="S522" s="2" t="s">
        <v>1351</v>
      </c>
      <c r="T522" s="2"/>
      <c r="U522" s="9"/>
    </row>
    <row r="523" spans="1:21" ht="45" hidden="1" customHeight="1" x14ac:dyDescent="0.3">
      <c r="A523" s="2">
        <f t="shared" si="8"/>
        <v>522</v>
      </c>
      <c r="B523" s="2" t="s">
        <v>74</v>
      </c>
      <c r="C523" s="2" t="s">
        <v>24</v>
      </c>
      <c r="D523" s="2" t="s">
        <v>464</v>
      </c>
      <c r="E523" s="2" t="s">
        <v>3090</v>
      </c>
      <c r="F523" s="2" t="s">
        <v>3091</v>
      </c>
      <c r="G523" s="2" t="s">
        <v>3092</v>
      </c>
      <c r="H523" s="2" t="s">
        <v>53</v>
      </c>
      <c r="I523" s="26" t="s">
        <v>3093</v>
      </c>
      <c r="J523" s="2">
        <v>2018</v>
      </c>
      <c r="K523" s="2">
        <v>2</v>
      </c>
      <c r="L523" s="2" t="s">
        <v>2585</v>
      </c>
      <c r="M523" s="2" t="s">
        <v>27</v>
      </c>
      <c r="N523" s="2" t="s">
        <v>2586</v>
      </c>
      <c r="O523" s="2" t="s">
        <v>3094</v>
      </c>
      <c r="P523" s="2"/>
      <c r="Q523" s="2" t="s">
        <v>3095</v>
      </c>
      <c r="R523" s="2"/>
      <c r="S523" s="2" t="s">
        <v>822</v>
      </c>
      <c r="T523" s="2"/>
      <c r="U523" s="9"/>
    </row>
    <row r="524" spans="1:21" ht="45" hidden="1" customHeight="1" x14ac:dyDescent="0.3">
      <c r="A524" s="2">
        <f t="shared" si="8"/>
        <v>523</v>
      </c>
      <c r="B524" s="2" t="s">
        <v>74</v>
      </c>
      <c r="C524" s="2" t="s">
        <v>24</v>
      </c>
      <c r="D524" s="2" t="s">
        <v>3366</v>
      </c>
      <c r="E524" s="2" t="s">
        <v>3367</v>
      </c>
      <c r="F524" s="2" t="s">
        <v>3368</v>
      </c>
      <c r="G524" s="2" t="s">
        <v>3369</v>
      </c>
      <c r="H524" s="2" t="s">
        <v>53</v>
      </c>
      <c r="I524" s="151" t="s">
        <v>3370</v>
      </c>
      <c r="J524" s="2">
        <v>2018</v>
      </c>
      <c r="K524" s="2">
        <v>12</v>
      </c>
      <c r="L524" s="2" t="s">
        <v>3371</v>
      </c>
      <c r="M524" s="2" t="s">
        <v>56</v>
      </c>
      <c r="N524" s="2" t="s">
        <v>3372</v>
      </c>
      <c r="O524" s="2" t="s">
        <v>56</v>
      </c>
      <c r="P524" s="2" t="s">
        <v>34</v>
      </c>
      <c r="Q524" s="2"/>
      <c r="R524" s="2"/>
      <c r="S524" s="2" t="s">
        <v>56</v>
      </c>
      <c r="T524" s="2"/>
      <c r="U524" s="9"/>
    </row>
    <row r="525" spans="1:21" ht="45" hidden="1" customHeight="1" x14ac:dyDescent="0.3">
      <c r="A525" s="2">
        <f t="shared" si="8"/>
        <v>524</v>
      </c>
      <c r="B525" s="2" t="s">
        <v>74</v>
      </c>
      <c r="C525" s="2" t="s">
        <v>161</v>
      </c>
      <c r="D525" s="2" t="s">
        <v>852</v>
      </c>
      <c r="E525" s="2" t="s">
        <v>853</v>
      </c>
      <c r="F525" s="2"/>
      <c r="G525" s="2" t="s">
        <v>854</v>
      </c>
      <c r="H525" s="2" t="s">
        <v>92</v>
      </c>
      <c r="I525" s="2" t="s">
        <v>855</v>
      </c>
      <c r="J525" s="2">
        <v>2010</v>
      </c>
      <c r="K525" s="2">
        <v>1</v>
      </c>
      <c r="L525" s="2" t="s">
        <v>640</v>
      </c>
      <c r="M525" s="2" t="s">
        <v>56</v>
      </c>
      <c r="N525" s="2" t="s">
        <v>641</v>
      </c>
      <c r="O525" s="2" t="s">
        <v>56</v>
      </c>
      <c r="P525" s="2" t="s">
        <v>856</v>
      </c>
      <c r="Q525" s="2"/>
      <c r="R525" s="2" t="s">
        <v>643</v>
      </c>
      <c r="S525" s="2" t="s">
        <v>56</v>
      </c>
      <c r="T525" s="2"/>
      <c r="U525" s="9"/>
    </row>
    <row r="526" spans="1:21" ht="45" hidden="1" customHeight="1" x14ac:dyDescent="0.3">
      <c r="A526" s="2">
        <f t="shared" si="8"/>
        <v>525</v>
      </c>
      <c r="B526" s="2" t="s">
        <v>87</v>
      </c>
      <c r="C526" s="2" t="s">
        <v>161</v>
      </c>
      <c r="D526" s="2" t="s">
        <v>1757</v>
      </c>
      <c r="E526" s="2" t="s">
        <v>1758</v>
      </c>
      <c r="F526" s="2"/>
      <c r="G526" s="2"/>
      <c r="H526" s="2" t="s">
        <v>349</v>
      </c>
      <c r="I526" s="2" t="s">
        <v>1759</v>
      </c>
      <c r="J526" s="2">
        <v>2015</v>
      </c>
      <c r="K526" s="2">
        <v>1</v>
      </c>
      <c r="L526" s="2" t="s">
        <v>80</v>
      </c>
      <c r="M526" s="2" t="s">
        <v>56</v>
      </c>
      <c r="N526" s="2" t="s">
        <v>81</v>
      </c>
      <c r="O526" s="2" t="s">
        <v>56</v>
      </c>
      <c r="P526" s="2" t="s">
        <v>34</v>
      </c>
      <c r="Q526" s="2"/>
      <c r="R526" s="2"/>
      <c r="S526" s="2" t="s">
        <v>56</v>
      </c>
      <c r="T526" s="2"/>
      <c r="U526" s="9"/>
    </row>
    <row r="527" spans="1:21" ht="45" customHeight="1" x14ac:dyDescent="0.3">
      <c r="A527" s="2">
        <f t="shared" si="8"/>
        <v>526</v>
      </c>
      <c r="B527" s="2" t="s">
        <v>87</v>
      </c>
      <c r="C527" s="2" t="s">
        <v>161</v>
      </c>
      <c r="D527" s="2" t="s">
        <v>76</v>
      </c>
      <c r="E527" s="2" t="s">
        <v>3670</v>
      </c>
      <c r="F527" s="2"/>
      <c r="G527" s="2"/>
      <c r="H527" s="2" t="s">
        <v>92</v>
      </c>
      <c r="I527" s="2" t="s">
        <v>3671</v>
      </c>
      <c r="J527" s="2">
        <v>2019</v>
      </c>
      <c r="K527" s="2">
        <v>1</v>
      </c>
      <c r="L527" s="2" t="s">
        <v>55</v>
      </c>
      <c r="M527" s="2" t="s">
        <v>56</v>
      </c>
      <c r="N527" s="2" t="s">
        <v>57</v>
      </c>
      <c r="O527" s="2"/>
      <c r="P527" s="2" t="s">
        <v>3672</v>
      </c>
      <c r="Q527" s="2"/>
      <c r="R527" s="2"/>
      <c r="S527" s="2" t="s">
        <v>56</v>
      </c>
      <c r="T527" s="2"/>
      <c r="U527" s="9"/>
    </row>
    <row r="528" spans="1:21" ht="45" hidden="1" customHeight="1" x14ac:dyDescent="0.3">
      <c r="A528" s="2">
        <f t="shared" si="8"/>
        <v>527</v>
      </c>
      <c r="B528" s="2" t="s">
        <v>229</v>
      </c>
      <c r="C528" s="2" t="s">
        <v>24</v>
      </c>
      <c r="D528" s="2" t="s">
        <v>3508</v>
      </c>
      <c r="E528" s="2" t="s">
        <v>3509</v>
      </c>
      <c r="F528" s="2" t="s">
        <v>3509</v>
      </c>
      <c r="G528" s="2" t="s">
        <v>3510</v>
      </c>
      <c r="H528" s="2" t="s">
        <v>257</v>
      </c>
      <c r="I528" s="4" t="s">
        <v>3511</v>
      </c>
      <c r="J528" s="2">
        <v>2018</v>
      </c>
      <c r="K528" s="2">
        <v>1</v>
      </c>
      <c r="L528" s="2" t="s">
        <v>1403</v>
      </c>
      <c r="M528" s="2" t="s">
        <v>56</v>
      </c>
      <c r="N528" s="2" t="s">
        <v>1404</v>
      </c>
      <c r="O528" s="2" t="s">
        <v>3512</v>
      </c>
      <c r="P528" s="2" t="s">
        <v>3513</v>
      </c>
      <c r="Q528" s="2"/>
      <c r="R528" s="2"/>
      <c r="S528" s="2" t="s">
        <v>56</v>
      </c>
      <c r="T528" s="2"/>
      <c r="U528" s="9"/>
    </row>
    <row r="529" spans="1:21" ht="45" customHeight="1" x14ac:dyDescent="0.3">
      <c r="A529" s="2">
        <f t="shared" si="8"/>
        <v>528</v>
      </c>
      <c r="B529" s="2" t="s">
        <v>87</v>
      </c>
      <c r="C529" s="2" t="s">
        <v>161</v>
      </c>
      <c r="D529" s="2" t="s">
        <v>76</v>
      </c>
      <c r="E529" s="2" t="s">
        <v>4215</v>
      </c>
      <c r="F529" s="2"/>
      <c r="G529" s="2"/>
      <c r="H529" s="2" t="s">
        <v>92</v>
      </c>
      <c r="I529" s="26" t="s">
        <v>4216</v>
      </c>
      <c r="J529" s="2">
        <v>2020</v>
      </c>
      <c r="K529" s="2">
        <v>1</v>
      </c>
      <c r="L529" s="2" t="s">
        <v>55</v>
      </c>
      <c r="M529" s="2" t="s">
        <v>56</v>
      </c>
      <c r="N529" s="2" t="s">
        <v>57</v>
      </c>
      <c r="O529" s="2" t="s">
        <v>4217</v>
      </c>
      <c r="P529" s="2" t="s">
        <v>4218</v>
      </c>
      <c r="Q529" s="2"/>
      <c r="R529" s="2"/>
      <c r="S529" s="2" t="s">
        <v>56</v>
      </c>
      <c r="T529" s="2"/>
      <c r="U529" s="9"/>
    </row>
    <row r="530" spans="1:21" ht="45" hidden="1" customHeight="1" x14ac:dyDescent="0.3">
      <c r="A530" s="2">
        <f t="shared" si="8"/>
        <v>529</v>
      </c>
      <c r="B530" s="2" t="s">
        <v>74</v>
      </c>
      <c r="C530" s="2" t="s">
        <v>161</v>
      </c>
      <c r="D530" s="2" t="s">
        <v>4408</v>
      </c>
      <c r="E530" s="2" t="s">
        <v>4409</v>
      </c>
      <c r="F530" s="2"/>
      <c r="G530" s="2"/>
      <c r="H530" s="2" t="s">
        <v>510</v>
      </c>
      <c r="I530" s="2" t="s">
        <v>4410</v>
      </c>
      <c r="J530" s="2">
        <v>2020</v>
      </c>
      <c r="K530" s="2">
        <v>1</v>
      </c>
      <c r="L530" s="2" t="s">
        <v>1699</v>
      </c>
      <c r="M530" s="2" t="s">
        <v>56</v>
      </c>
      <c r="N530" s="2" t="s">
        <v>1700</v>
      </c>
      <c r="O530" s="2" t="s">
        <v>4411</v>
      </c>
      <c r="P530" s="2" t="s">
        <v>4412</v>
      </c>
      <c r="Q530" s="2"/>
      <c r="R530" s="2" t="s">
        <v>643</v>
      </c>
      <c r="S530" s="2" t="s">
        <v>3724</v>
      </c>
      <c r="T530" s="2"/>
      <c r="U530" s="9"/>
    </row>
    <row r="531" spans="1:21" ht="45" hidden="1" customHeight="1" x14ac:dyDescent="0.3">
      <c r="A531" s="2">
        <f t="shared" si="8"/>
        <v>530</v>
      </c>
      <c r="B531" s="2" t="s">
        <v>196</v>
      </c>
      <c r="C531" s="2" t="s">
        <v>161</v>
      </c>
      <c r="D531" s="2" t="s">
        <v>4466</v>
      </c>
      <c r="E531" s="2" t="s">
        <v>4467</v>
      </c>
      <c r="F531" s="2"/>
      <c r="G531" s="2" t="s">
        <v>4468</v>
      </c>
      <c r="H531" s="2" t="s">
        <v>92</v>
      </c>
      <c r="I531" s="2" t="s">
        <v>4469</v>
      </c>
      <c r="J531" s="2">
        <v>2020</v>
      </c>
      <c r="K531" s="2">
        <v>1</v>
      </c>
      <c r="L531" s="2" t="s">
        <v>80</v>
      </c>
      <c r="M531" s="2" t="s">
        <v>56</v>
      </c>
      <c r="N531" s="2" t="s">
        <v>81</v>
      </c>
      <c r="O531" s="2" t="s">
        <v>56</v>
      </c>
      <c r="P531" s="2" t="s">
        <v>4470</v>
      </c>
      <c r="Q531" s="2"/>
      <c r="R531" s="2" t="s">
        <v>643</v>
      </c>
      <c r="S531" s="2" t="s">
        <v>56</v>
      </c>
      <c r="T531" s="2"/>
      <c r="U531" s="9"/>
    </row>
    <row r="532" spans="1:21" ht="45" hidden="1" customHeight="1" x14ac:dyDescent="0.3">
      <c r="A532" s="2">
        <f t="shared" si="8"/>
        <v>531</v>
      </c>
      <c r="B532" s="2" t="s">
        <v>261</v>
      </c>
      <c r="C532" s="2" t="s">
        <v>2720</v>
      </c>
      <c r="D532" s="2" t="s">
        <v>2721</v>
      </c>
      <c r="E532" s="2" t="s">
        <v>2722</v>
      </c>
      <c r="F532" s="2"/>
      <c r="G532" s="2" t="s">
        <v>2723</v>
      </c>
      <c r="H532" s="2" t="s">
        <v>349</v>
      </c>
      <c r="I532" s="2" t="s">
        <v>2724</v>
      </c>
      <c r="J532" s="2">
        <v>2017</v>
      </c>
      <c r="K532" s="2">
        <v>1</v>
      </c>
      <c r="L532" s="2" t="s">
        <v>640</v>
      </c>
      <c r="M532" s="2" t="s">
        <v>56</v>
      </c>
      <c r="N532" s="2" t="s">
        <v>641</v>
      </c>
      <c r="O532" s="2" t="s">
        <v>2725</v>
      </c>
      <c r="P532" s="2" t="s">
        <v>2726</v>
      </c>
      <c r="Q532" s="2"/>
      <c r="R532" s="2" t="s">
        <v>2727</v>
      </c>
      <c r="S532" s="2" t="s">
        <v>56</v>
      </c>
      <c r="T532" s="2"/>
      <c r="U532" s="9"/>
    </row>
    <row r="533" spans="1:21" ht="45" hidden="1" customHeight="1" x14ac:dyDescent="0.3">
      <c r="A533" s="2">
        <f t="shared" si="8"/>
        <v>532</v>
      </c>
      <c r="B533" s="2" t="s">
        <v>196</v>
      </c>
      <c r="C533" s="2" t="s">
        <v>24</v>
      </c>
      <c r="D533" s="2" t="s">
        <v>3540</v>
      </c>
      <c r="E533" s="2" t="s">
        <v>3541</v>
      </c>
      <c r="F533" s="2" t="s">
        <v>3542</v>
      </c>
      <c r="G533" s="2" t="s">
        <v>3543</v>
      </c>
      <c r="H533" s="2" t="s">
        <v>53</v>
      </c>
      <c r="I533" s="2" t="s">
        <v>3544</v>
      </c>
      <c r="J533" s="2">
        <v>2018</v>
      </c>
      <c r="K533" s="2">
        <v>2</v>
      </c>
      <c r="L533" s="2" t="s">
        <v>3545</v>
      </c>
      <c r="M533" s="2" t="s">
        <v>727</v>
      </c>
      <c r="N533" s="2" t="s">
        <v>3546</v>
      </c>
      <c r="O533" s="2" t="s">
        <v>3547</v>
      </c>
      <c r="P533" s="2"/>
      <c r="Q533" s="2" t="s">
        <v>1018</v>
      </c>
      <c r="R533" s="2" t="s">
        <v>984</v>
      </c>
      <c r="S533" s="2" t="s">
        <v>152</v>
      </c>
      <c r="T533" s="2" t="s">
        <v>3548</v>
      </c>
      <c r="U533" s="9"/>
    </row>
    <row r="534" spans="1:21" ht="45" customHeight="1" x14ac:dyDescent="0.3">
      <c r="A534" s="2">
        <f t="shared" si="8"/>
        <v>533</v>
      </c>
      <c r="B534" s="2" t="s">
        <v>74</v>
      </c>
      <c r="C534" s="2" t="s">
        <v>4848</v>
      </c>
      <c r="D534" s="2" t="s">
        <v>4849</v>
      </c>
      <c r="E534" s="2" t="s">
        <v>4850</v>
      </c>
      <c r="F534" s="2" t="s">
        <v>4851</v>
      </c>
      <c r="G534" s="2" t="s">
        <v>4852</v>
      </c>
      <c r="H534" s="2" t="s">
        <v>92</v>
      </c>
      <c r="I534" s="2"/>
      <c r="J534" s="2"/>
      <c r="K534" s="2"/>
      <c r="L534" s="2" t="s">
        <v>4853</v>
      </c>
      <c r="M534" s="2" t="s">
        <v>4854</v>
      </c>
      <c r="N534" s="2"/>
      <c r="O534" s="2" t="s">
        <v>4855</v>
      </c>
      <c r="P534" s="2" t="s">
        <v>34</v>
      </c>
      <c r="Q534" s="2"/>
      <c r="R534" s="2" t="s">
        <v>984</v>
      </c>
      <c r="S534" s="2" t="s">
        <v>2389</v>
      </c>
      <c r="T534" s="2"/>
      <c r="U534" s="9"/>
    </row>
    <row r="535" spans="1:21" ht="45" hidden="1" customHeight="1" x14ac:dyDescent="0.3">
      <c r="A535" s="2">
        <f t="shared" si="8"/>
        <v>534</v>
      </c>
      <c r="B535" s="2" t="s">
        <v>185</v>
      </c>
      <c r="C535" s="2" t="s">
        <v>24</v>
      </c>
      <c r="D535" s="2" t="s">
        <v>3583</v>
      </c>
      <c r="E535" s="2" t="s">
        <v>470</v>
      </c>
      <c r="F535" s="2" t="s">
        <v>3584</v>
      </c>
      <c r="G535" s="2" t="s">
        <v>2071</v>
      </c>
      <c r="H535" s="2" t="s">
        <v>53</v>
      </c>
      <c r="I535" s="2" t="s">
        <v>3585</v>
      </c>
      <c r="J535" s="2">
        <v>2018</v>
      </c>
      <c r="K535" s="2">
        <v>4</v>
      </c>
      <c r="L535" s="2" t="s">
        <v>3586</v>
      </c>
      <c r="M535" s="2" t="s">
        <v>3587</v>
      </c>
      <c r="N535" s="2"/>
      <c r="O535" s="2" t="s">
        <v>3588</v>
      </c>
      <c r="P535" s="2"/>
      <c r="Q535" s="2" t="s">
        <v>696</v>
      </c>
      <c r="R535" s="2"/>
      <c r="S535" s="2" t="s">
        <v>1351</v>
      </c>
      <c r="T535" s="2"/>
      <c r="U535" s="9"/>
    </row>
    <row r="536" spans="1:21" ht="45" hidden="1" customHeight="1" x14ac:dyDescent="0.3">
      <c r="A536" s="2">
        <f t="shared" si="8"/>
        <v>535</v>
      </c>
      <c r="B536" s="2" t="s">
        <v>250</v>
      </c>
      <c r="C536" s="2" t="s">
        <v>3270</v>
      </c>
      <c r="D536" s="2" t="s">
        <v>3461</v>
      </c>
      <c r="E536" s="2" t="s">
        <v>3462</v>
      </c>
      <c r="F536" s="2" t="s">
        <v>3462</v>
      </c>
      <c r="G536" s="2" t="s">
        <v>3463</v>
      </c>
      <c r="H536" s="2" t="s">
        <v>53</v>
      </c>
      <c r="I536" s="2" t="s">
        <v>3464</v>
      </c>
      <c r="J536" s="2">
        <v>2018</v>
      </c>
      <c r="K536" s="2">
        <v>1</v>
      </c>
      <c r="L536" s="2" t="s">
        <v>3465</v>
      </c>
      <c r="M536" s="2" t="s">
        <v>27</v>
      </c>
      <c r="N536" s="2" t="s">
        <v>3466</v>
      </c>
      <c r="O536" s="2" t="s">
        <v>3467</v>
      </c>
      <c r="P536" s="2" t="s">
        <v>522</v>
      </c>
      <c r="Q536" s="2" t="s">
        <v>123</v>
      </c>
      <c r="R536" s="2"/>
      <c r="S536" s="2" t="s">
        <v>822</v>
      </c>
      <c r="T536" s="2"/>
      <c r="U536" s="9"/>
    </row>
    <row r="537" spans="1:21" ht="45" hidden="1" customHeight="1" x14ac:dyDescent="0.3">
      <c r="A537" s="2">
        <f t="shared" si="8"/>
        <v>536</v>
      </c>
      <c r="B537" s="2" t="s">
        <v>125</v>
      </c>
      <c r="C537" s="2" t="s">
        <v>3077</v>
      </c>
      <c r="D537" s="2" t="s">
        <v>3078</v>
      </c>
      <c r="E537" s="2" t="s">
        <v>3079</v>
      </c>
      <c r="F537" s="2" t="s">
        <v>3080</v>
      </c>
      <c r="G537" s="2" t="s">
        <v>3081</v>
      </c>
      <c r="H537" s="2" t="s">
        <v>53</v>
      </c>
      <c r="I537" s="26" t="s">
        <v>3082</v>
      </c>
      <c r="J537" s="2">
        <v>2018</v>
      </c>
      <c r="K537" s="2">
        <v>5</v>
      </c>
      <c r="L537" s="2" t="s">
        <v>3083</v>
      </c>
      <c r="M537" s="2" t="s">
        <v>3084</v>
      </c>
      <c r="N537" s="2" t="s">
        <v>3085</v>
      </c>
      <c r="O537" s="2" t="s">
        <v>3086</v>
      </c>
      <c r="P537" s="2" t="s">
        <v>3087</v>
      </c>
      <c r="Q537" s="2" t="s">
        <v>1445</v>
      </c>
      <c r="R537" s="2"/>
      <c r="S537" s="2" t="s">
        <v>3088</v>
      </c>
      <c r="T537" s="2" t="s">
        <v>3089</v>
      </c>
      <c r="U537" s="9"/>
    </row>
    <row r="538" spans="1:21" ht="45" hidden="1" customHeight="1" x14ac:dyDescent="0.3">
      <c r="A538" s="2">
        <f t="shared" si="8"/>
        <v>537</v>
      </c>
      <c r="B538" s="2" t="s">
        <v>74</v>
      </c>
      <c r="C538" s="2" t="s">
        <v>3262</v>
      </c>
      <c r="D538" s="2" t="s">
        <v>3263</v>
      </c>
      <c r="E538" s="2" t="s">
        <v>3264</v>
      </c>
      <c r="F538" s="2" t="s">
        <v>3264</v>
      </c>
      <c r="G538" s="2" t="s">
        <v>3265</v>
      </c>
      <c r="H538" s="2" t="s">
        <v>53</v>
      </c>
      <c r="I538" s="2" t="s">
        <v>3266</v>
      </c>
      <c r="J538" s="2">
        <v>2018</v>
      </c>
      <c r="K538" s="2">
        <v>3</v>
      </c>
      <c r="L538" s="2" t="s">
        <v>640</v>
      </c>
      <c r="M538" s="2" t="s">
        <v>56</v>
      </c>
      <c r="N538" s="2" t="s">
        <v>641</v>
      </c>
      <c r="O538" s="2" t="s">
        <v>3267</v>
      </c>
      <c r="P538" s="2" t="s">
        <v>3268</v>
      </c>
      <c r="Q538" s="2" t="s">
        <v>3269</v>
      </c>
      <c r="R538" s="2" t="s">
        <v>643</v>
      </c>
      <c r="S538" s="2" t="s">
        <v>59</v>
      </c>
      <c r="T538" s="2"/>
      <c r="U538" s="9"/>
    </row>
    <row r="539" spans="1:21" ht="45" hidden="1" customHeight="1" x14ac:dyDescent="0.3">
      <c r="A539" s="2">
        <f t="shared" si="8"/>
        <v>538</v>
      </c>
      <c r="B539" s="2" t="s">
        <v>250</v>
      </c>
      <c r="C539" s="2" t="s">
        <v>1019</v>
      </c>
      <c r="D539" s="2" t="s">
        <v>3577</v>
      </c>
      <c r="E539" s="2" t="s">
        <v>3578</v>
      </c>
      <c r="F539" s="2" t="s">
        <v>3579</v>
      </c>
      <c r="G539" s="2" t="s">
        <v>3580</v>
      </c>
      <c r="H539" s="2" t="s">
        <v>53</v>
      </c>
      <c r="I539" s="2" t="s">
        <v>3581</v>
      </c>
      <c r="J539" s="2">
        <v>2018</v>
      </c>
      <c r="K539" s="2">
        <v>2</v>
      </c>
      <c r="L539" s="2" t="s">
        <v>522</v>
      </c>
      <c r="M539" s="2" t="s">
        <v>27</v>
      </c>
      <c r="N539" s="2" t="s">
        <v>1190</v>
      </c>
      <c r="O539" s="2" t="s">
        <v>3582</v>
      </c>
      <c r="P539" s="2"/>
      <c r="Q539" s="2" t="s">
        <v>1157</v>
      </c>
      <c r="R539" s="2"/>
      <c r="S539" s="2" t="s">
        <v>27</v>
      </c>
      <c r="T539" s="2" t="s">
        <v>34</v>
      </c>
      <c r="U539" s="9"/>
    </row>
    <row r="540" spans="1:21" ht="45" hidden="1" customHeight="1" x14ac:dyDescent="0.3">
      <c r="A540" s="2">
        <f t="shared" si="8"/>
        <v>539</v>
      </c>
      <c r="B540" s="2" t="s">
        <v>222</v>
      </c>
      <c r="C540" s="2" t="s">
        <v>2912</v>
      </c>
      <c r="D540" s="2" t="s">
        <v>2913</v>
      </c>
      <c r="E540" s="2" t="s">
        <v>2914</v>
      </c>
      <c r="F540" s="2"/>
      <c r="G540" s="2"/>
      <c r="H540" s="2" t="s">
        <v>349</v>
      </c>
      <c r="I540" s="2" t="s">
        <v>2915</v>
      </c>
      <c r="J540" s="2">
        <v>2017</v>
      </c>
      <c r="K540" s="2">
        <v>1</v>
      </c>
      <c r="L540" s="2" t="s">
        <v>2910</v>
      </c>
      <c r="M540" s="2" t="s">
        <v>56</v>
      </c>
      <c r="N540" s="2"/>
      <c r="O540" s="2" t="s">
        <v>56</v>
      </c>
      <c r="P540" s="2" t="s">
        <v>2911</v>
      </c>
      <c r="Q540" s="2"/>
      <c r="R540" s="2"/>
      <c r="S540" s="2" t="s">
        <v>56</v>
      </c>
      <c r="T540" s="2"/>
      <c r="U540" s="9"/>
    </row>
    <row r="541" spans="1:21" ht="45" hidden="1" customHeight="1" x14ac:dyDescent="0.3">
      <c r="A541" s="2">
        <f t="shared" si="8"/>
        <v>540</v>
      </c>
      <c r="B541" s="2" t="s">
        <v>222</v>
      </c>
      <c r="C541" s="2" t="s">
        <v>2912</v>
      </c>
      <c r="D541" s="2" t="s">
        <v>2913</v>
      </c>
      <c r="E541" s="2" t="s">
        <v>2939</v>
      </c>
      <c r="F541" s="2"/>
      <c r="G541" s="2"/>
      <c r="H541" s="2" t="s">
        <v>349</v>
      </c>
      <c r="I541" s="2" t="s">
        <v>2940</v>
      </c>
      <c r="J541" s="2">
        <v>2017</v>
      </c>
      <c r="K541" s="2">
        <v>1</v>
      </c>
      <c r="L541" s="2" t="s">
        <v>2941</v>
      </c>
      <c r="M541" s="2" t="s">
        <v>56</v>
      </c>
      <c r="N541" s="2"/>
      <c r="O541" s="2" t="s">
        <v>56</v>
      </c>
      <c r="P541" s="2" t="s">
        <v>505</v>
      </c>
      <c r="Q541" s="2"/>
      <c r="R541" s="2"/>
      <c r="S541" s="2" t="s">
        <v>56</v>
      </c>
      <c r="T541" s="2"/>
      <c r="U541" s="9"/>
    </row>
    <row r="542" spans="1:21" ht="45" hidden="1" customHeight="1" x14ac:dyDescent="0.3">
      <c r="A542" s="2">
        <f t="shared" si="8"/>
        <v>541</v>
      </c>
      <c r="B542" s="2" t="s">
        <v>97</v>
      </c>
      <c r="C542" s="2" t="s">
        <v>3648</v>
      </c>
      <c r="D542" s="2" t="s">
        <v>3649</v>
      </c>
      <c r="E542" s="2" t="s">
        <v>3650</v>
      </c>
      <c r="F542" s="2" t="s">
        <v>3650</v>
      </c>
      <c r="G542" s="2" t="s">
        <v>3651</v>
      </c>
      <c r="H542" s="2" t="s">
        <v>53</v>
      </c>
      <c r="I542" s="2" t="s">
        <v>3652</v>
      </c>
      <c r="J542" s="2">
        <v>2018</v>
      </c>
      <c r="K542" s="2">
        <v>1</v>
      </c>
      <c r="L542" s="2" t="s">
        <v>3031</v>
      </c>
      <c r="M542" s="2" t="s">
        <v>56</v>
      </c>
      <c r="N542" s="2" t="s">
        <v>3032</v>
      </c>
      <c r="O542" s="2" t="s">
        <v>3653</v>
      </c>
      <c r="P542" s="2" t="s">
        <v>34</v>
      </c>
      <c r="Q542" s="2"/>
      <c r="R542" s="2"/>
      <c r="S542" s="2" t="s">
        <v>56</v>
      </c>
      <c r="T542" s="2"/>
      <c r="U542" s="9"/>
    </row>
    <row r="543" spans="1:21" ht="45" hidden="1" customHeight="1" x14ac:dyDescent="0.3">
      <c r="A543" s="2">
        <f t="shared" si="8"/>
        <v>542</v>
      </c>
      <c r="B543" s="2" t="s">
        <v>242</v>
      </c>
      <c r="C543" s="2" t="s">
        <v>75</v>
      </c>
      <c r="D543" s="2" t="s">
        <v>661</v>
      </c>
      <c r="E543" s="2" t="s">
        <v>662</v>
      </c>
      <c r="F543" s="2"/>
      <c r="G543" s="2" t="s">
        <v>663</v>
      </c>
      <c r="H543" s="2" t="s">
        <v>92</v>
      </c>
      <c r="I543" s="2" t="s">
        <v>664</v>
      </c>
      <c r="J543" s="2">
        <v>2007</v>
      </c>
      <c r="K543" s="2">
        <v>1</v>
      </c>
      <c r="L543" s="2" t="s">
        <v>462</v>
      </c>
      <c r="M543" s="2" t="s">
        <v>56</v>
      </c>
      <c r="N543" s="2" t="s">
        <v>463</v>
      </c>
      <c r="O543" s="2" t="s">
        <v>56</v>
      </c>
      <c r="P543" s="2" t="s">
        <v>34</v>
      </c>
      <c r="Q543" s="2"/>
      <c r="R543" s="2"/>
      <c r="S543" s="2" t="s">
        <v>56</v>
      </c>
      <c r="T543" s="2"/>
      <c r="U543" s="9"/>
    </row>
    <row r="544" spans="1:21" ht="45" hidden="1" customHeight="1" x14ac:dyDescent="0.3">
      <c r="A544" s="2">
        <f t="shared" si="8"/>
        <v>543</v>
      </c>
      <c r="B544" s="2" t="s">
        <v>250</v>
      </c>
      <c r="C544" s="2" t="s">
        <v>2469</v>
      </c>
      <c r="D544" s="2" t="s">
        <v>3589</v>
      </c>
      <c r="E544" s="2" t="s">
        <v>3590</v>
      </c>
      <c r="F544" s="2" t="s">
        <v>3590</v>
      </c>
      <c r="G544" s="2" t="s">
        <v>3591</v>
      </c>
      <c r="H544" s="2" t="s">
        <v>53</v>
      </c>
      <c r="I544" s="2" t="s">
        <v>3592</v>
      </c>
      <c r="J544" s="2">
        <v>2018</v>
      </c>
      <c r="K544" s="2">
        <v>1</v>
      </c>
      <c r="L544" s="2" t="s">
        <v>3593</v>
      </c>
      <c r="M544" s="2" t="s">
        <v>27</v>
      </c>
      <c r="N544" s="2" t="s">
        <v>3594</v>
      </c>
      <c r="O544" s="2" t="s">
        <v>3595</v>
      </c>
      <c r="P544" s="2" t="s">
        <v>3596</v>
      </c>
      <c r="Q544" s="2" t="s">
        <v>123</v>
      </c>
      <c r="R544" s="2"/>
      <c r="S544" s="2" t="s">
        <v>27</v>
      </c>
      <c r="T544" s="2" t="s">
        <v>34</v>
      </c>
      <c r="U544" s="9"/>
    </row>
    <row r="545" spans="1:21" ht="45" hidden="1" customHeight="1" x14ac:dyDescent="0.3">
      <c r="A545" s="2">
        <f t="shared" si="8"/>
        <v>544</v>
      </c>
      <c r="B545" s="2" t="s">
        <v>97</v>
      </c>
      <c r="C545" s="2" t="s">
        <v>290</v>
      </c>
      <c r="D545" s="2" t="s">
        <v>3393</v>
      </c>
      <c r="E545" s="2" t="s">
        <v>3394</v>
      </c>
      <c r="F545" s="2" t="s">
        <v>3395</v>
      </c>
      <c r="G545" s="2" t="s">
        <v>3396</v>
      </c>
      <c r="H545" s="2" t="s">
        <v>257</v>
      </c>
      <c r="I545" s="2" t="s">
        <v>3397</v>
      </c>
      <c r="J545" s="2">
        <v>2018</v>
      </c>
      <c r="K545" s="2">
        <v>1</v>
      </c>
      <c r="L545" s="2" t="s">
        <v>2870</v>
      </c>
      <c r="M545" s="2" t="s">
        <v>56</v>
      </c>
      <c r="N545" s="2"/>
      <c r="O545" s="2" t="s">
        <v>56</v>
      </c>
      <c r="P545" s="2" t="s">
        <v>3398</v>
      </c>
      <c r="Q545" s="2"/>
      <c r="R545" s="2"/>
      <c r="S545" s="2" t="s">
        <v>56</v>
      </c>
      <c r="T545" s="2"/>
      <c r="U545" s="9"/>
    </row>
    <row r="546" spans="1:21" ht="45" hidden="1" customHeight="1" x14ac:dyDescent="0.3">
      <c r="A546" s="2">
        <f t="shared" si="8"/>
        <v>545</v>
      </c>
      <c r="B546" s="2" t="s">
        <v>125</v>
      </c>
      <c r="C546" s="2" t="s">
        <v>611</v>
      </c>
      <c r="D546" s="2" t="s">
        <v>3492</v>
      </c>
      <c r="E546" s="2" t="s">
        <v>3493</v>
      </c>
      <c r="F546" s="2" t="s">
        <v>3493</v>
      </c>
      <c r="G546" s="2" t="s">
        <v>3494</v>
      </c>
      <c r="H546" s="2" t="s">
        <v>53</v>
      </c>
      <c r="I546" s="2" t="s">
        <v>3495</v>
      </c>
      <c r="J546" s="2">
        <v>2018</v>
      </c>
      <c r="K546" s="2">
        <v>3</v>
      </c>
      <c r="L546" s="2" t="s">
        <v>3489</v>
      </c>
      <c r="M546" s="2" t="s">
        <v>1201</v>
      </c>
      <c r="N546" s="2" t="s">
        <v>3490</v>
      </c>
      <c r="O546" s="2" t="s">
        <v>3496</v>
      </c>
      <c r="P546" s="2" t="s">
        <v>3497</v>
      </c>
      <c r="Q546" s="2" t="s">
        <v>516</v>
      </c>
      <c r="R546" s="2"/>
      <c r="S546" s="2" t="s">
        <v>1043</v>
      </c>
      <c r="T546" s="2"/>
      <c r="U546" s="9"/>
    </row>
    <row r="547" spans="1:21" ht="45" customHeight="1" x14ac:dyDescent="0.3">
      <c r="A547" s="2">
        <f t="shared" si="8"/>
        <v>546</v>
      </c>
      <c r="B547" s="2" t="s">
        <v>196</v>
      </c>
      <c r="C547" s="2" t="s">
        <v>3262</v>
      </c>
      <c r="D547" s="2" t="s">
        <v>4364</v>
      </c>
      <c r="E547" s="2" t="s">
        <v>4365</v>
      </c>
      <c r="F547" s="2"/>
      <c r="G547" s="2"/>
      <c r="H547" s="2" t="s">
        <v>510</v>
      </c>
      <c r="I547" s="2" t="s">
        <v>4366</v>
      </c>
      <c r="J547" s="2">
        <v>2020</v>
      </c>
      <c r="K547" s="2">
        <v>1</v>
      </c>
      <c r="L547" s="2" t="s">
        <v>1636</v>
      </c>
      <c r="M547" s="2" t="s">
        <v>56</v>
      </c>
      <c r="N547" s="2" t="s">
        <v>1637</v>
      </c>
      <c r="O547" s="2" t="s">
        <v>4367</v>
      </c>
      <c r="P547" s="2" t="s">
        <v>4368</v>
      </c>
      <c r="Q547" s="2"/>
      <c r="R547" s="2" t="s">
        <v>643</v>
      </c>
      <c r="S547" s="2" t="s">
        <v>3724</v>
      </c>
      <c r="T547" s="2"/>
      <c r="U547" s="9"/>
    </row>
    <row r="548" spans="1:21" ht="45" hidden="1" customHeight="1" x14ac:dyDescent="0.3">
      <c r="A548" s="2">
        <f t="shared" si="8"/>
        <v>547</v>
      </c>
      <c r="B548" s="2" t="s">
        <v>87</v>
      </c>
      <c r="C548" s="2" t="s">
        <v>216</v>
      </c>
      <c r="D548" s="2" t="s">
        <v>217</v>
      </c>
      <c r="E548" s="2" t="s">
        <v>218</v>
      </c>
      <c r="F548" s="2"/>
      <c r="G548" s="2" t="s">
        <v>219</v>
      </c>
      <c r="H548" s="2" t="s">
        <v>92</v>
      </c>
      <c r="I548" s="2" t="s">
        <v>220</v>
      </c>
      <c r="J548" s="2">
        <v>1998</v>
      </c>
      <c r="K548" s="2">
        <v>1</v>
      </c>
      <c r="L548" s="2" t="s">
        <v>132</v>
      </c>
      <c r="M548" s="2" t="s">
        <v>56</v>
      </c>
      <c r="N548" s="2" t="s">
        <v>177</v>
      </c>
      <c r="O548" s="2" t="s">
        <v>56</v>
      </c>
      <c r="P548" s="2" t="s">
        <v>221</v>
      </c>
      <c r="Q548" s="2"/>
      <c r="R548" s="2" t="s">
        <v>178</v>
      </c>
      <c r="S548" s="2" t="s">
        <v>56</v>
      </c>
      <c r="T548" s="2"/>
      <c r="U548" s="9"/>
    </row>
    <row r="549" spans="1:21" ht="45" hidden="1" customHeight="1" x14ac:dyDescent="0.3">
      <c r="A549" s="2">
        <f t="shared" si="8"/>
        <v>548</v>
      </c>
      <c r="B549" s="2" t="s">
        <v>71</v>
      </c>
      <c r="C549" s="2" t="s">
        <v>172</v>
      </c>
      <c r="D549" s="2" t="s">
        <v>1692</v>
      </c>
      <c r="E549" s="2" t="s">
        <v>2347</v>
      </c>
      <c r="F549" s="2"/>
      <c r="G549" s="2"/>
      <c r="H549" s="2" t="s">
        <v>92</v>
      </c>
      <c r="I549" s="2" t="s">
        <v>2348</v>
      </c>
      <c r="J549" s="2">
        <v>2016</v>
      </c>
      <c r="K549" s="2">
        <v>1</v>
      </c>
      <c r="L549" s="2" t="s">
        <v>462</v>
      </c>
      <c r="M549" s="2" t="s">
        <v>56</v>
      </c>
      <c r="N549" s="2" t="s">
        <v>463</v>
      </c>
      <c r="O549" s="2" t="s">
        <v>56</v>
      </c>
      <c r="P549" s="2" t="s">
        <v>2341</v>
      </c>
      <c r="Q549" s="2"/>
      <c r="R549" s="2"/>
      <c r="S549" s="2" t="s">
        <v>56</v>
      </c>
      <c r="T549" s="2"/>
      <c r="U549" s="9"/>
    </row>
    <row r="550" spans="1:21" ht="45" hidden="1" customHeight="1" x14ac:dyDescent="0.3">
      <c r="A550" s="2">
        <f t="shared" si="8"/>
        <v>549</v>
      </c>
      <c r="B550" s="2" t="s">
        <v>179</v>
      </c>
      <c r="C550" s="2" t="s">
        <v>172</v>
      </c>
      <c r="D550" s="2" t="s">
        <v>2826</v>
      </c>
      <c r="E550" s="2" t="s">
        <v>2830</v>
      </c>
      <c r="F550" s="2"/>
      <c r="G550" s="2" t="s">
        <v>2831</v>
      </c>
      <c r="H550" s="2" t="s">
        <v>349</v>
      </c>
      <c r="I550" s="2" t="s">
        <v>2832</v>
      </c>
      <c r="J550" s="2">
        <v>2017</v>
      </c>
      <c r="K550" s="2">
        <v>1</v>
      </c>
      <c r="L550" s="2" t="s">
        <v>2291</v>
      </c>
      <c r="M550" s="2" t="s">
        <v>56</v>
      </c>
      <c r="N550" s="2" t="s">
        <v>2292</v>
      </c>
      <c r="O550" s="2" t="s">
        <v>56</v>
      </c>
      <c r="P550" s="2" t="s">
        <v>2829</v>
      </c>
      <c r="Q550" s="2"/>
      <c r="R550" s="2"/>
      <c r="S550" s="2" t="s">
        <v>56</v>
      </c>
      <c r="T550" s="2"/>
      <c r="U550" s="9"/>
    </row>
    <row r="551" spans="1:21" ht="45" hidden="1" customHeight="1" x14ac:dyDescent="0.3">
      <c r="A551" s="2">
        <f t="shared" si="8"/>
        <v>550</v>
      </c>
      <c r="B551" s="2" t="s">
        <v>261</v>
      </c>
      <c r="C551" s="2" t="s">
        <v>172</v>
      </c>
      <c r="D551" s="2" t="s">
        <v>3514</v>
      </c>
      <c r="E551" s="2" t="s">
        <v>3515</v>
      </c>
      <c r="F551" s="2"/>
      <c r="G551" s="2" t="s">
        <v>3516</v>
      </c>
      <c r="H551" s="2" t="s">
        <v>92</v>
      </c>
      <c r="I551" s="2" t="s">
        <v>3517</v>
      </c>
      <c r="J551" s="2">
        <v>2018</v>
      </c>
      <c r="K551" s="2">
        <v>1</v>
      </c>
      <c r="L551" s="2" t="s">
        <v>1903</v>
      </c>
      <c r="M551" s="2" t="s">
        <v>56</v>
      </c>
      <c r="N551" s="2" t="s">
        <v>3518</v>
      </c>
      <c r="O551" s="2" t="s">
        <v>56</v>
      </c>
      <c r="P551" s="2" t="s">
        <v>3519</v>
      </c>
      <c r="Q551" s="2"/>
      <c r="R551" s="2"/>
      <c r="S551" s="2" t="s">
        <v>56</v>
      </c>
      <c r="T551" s="2"/>
      <c r="U551" s="9"/>
    </row>
    <row r="552" spans="1:21" ht="45" hidden="1" customHeight="1" x14ac:dyDescent="0.3">
      <c r="A552" s="2">
        <f t="shared" si="8"/>
        <v>551</v>
      </c>
      <c r="B552" s="2" t="s">
        <v>84</v>
      </c>
      <c r="C552" s="2" t="s">
        <v>197</v>
      </c>
      <c r="D552" s="2" t="s">
        <v>3430</v>
      </c>
      <c r="E552" s="2" t="s">
        <v>3431</v>
      </c>
      <c r="F552" s="2" t="s">
        <v>3432</v>
      </c>
      <c r="G552" s="2"/>
      <c r="H552" s="2" t="s">
        <v>53</v>
      </c>
      <c r="I552" s="4" t="s">
        <v>3433</v>
      </c>
      <c r="J552" s="2">
        <v>2018</v>
      </c>
      <c r="K552" s="2">
        <v>2</v>
      </c>
      <c r="L552" s="2" t="s">
        <v>980</v>
      </c>
      <c r="M552" s="2" t="s">
        <v>727</v>
      </c>
      <c r="N552" s="2" t="s">
        <v>981</v>
      </c>
      <c r="O552" s="2" t="s">
        <v>841</v>
      </c>
      <c r="P552" s="2"/>
      <c r="Q552" s="2" t="s">
        <v>1042</v>
      </c>
      <c r="R552" s="2" t="s">
        <v>3429</v>
      </c>
      <c r="S552" s="2" t="s">
        <v>152</v>
      </c>
      <c r="T552" s="2"/>
      <c r="U552" s="9"/>
    </row>
    <row r="553" spans="1:21" ht="45" hidden="1" customHeight="1" x14ac:dyDescent="0.3">
      <c r="A553" s="2">
        <f t="shared" si="8"/>
        <v>552</v>
      </c>
      <c r="B553" s="2" t="s">
        <v>261</v>
      </c>
      <c r="C553" s="2" t="s">
        <v>172</v>
      </c>
      <c r="D553" s="2" t="s">
        <v>3816</v>
      </c>
      <c r="E553" s="2" t="s">
        <v>3817</v>
      </c>
      <c r="F553" s="2"/>
      <c r="G553" s="2"/>
      <c r="H553" s="2" t="s">
        <v>92</v>
      </c>
      <c r="I553" s="2" t="s">
        <v>3818</v>
      </c>
      <c r="J553" s="2">
        <v>2019</v>
      </c>
      <c r="K553" s="2">
        <v>1</v>
      </c>
      <c r="L553" s="2" t="s">
        <v>3819</v>
      </c>
      <c r="M553" s="2" t="s">
        <v>56</v>
      </c>
      <c r="N553" s="2"/>
      <c r="O553" s="2" t="s">
        <v>56</v>
      </c>
      <c r="P553" s="2" t="s">
        <v>3820</v>
      </c>
      <c r="Q553" s="2"/>
      <c r="R553" s="2" t="s">
        <v>3821</v>
      </c>
      <c r="S553" s="2" t="s">
        <v>56</v>
      </c>
      <c r="T553" s="2"/>
      <c r="U553" s="9"/>
    </row>
    <row r="554" spans="1:21" ht="45" hidden="1" customHeight="1" x14ac:dyDescent="0.3">
      <c r="A554" s="2">
        <f t="shared" si="8"/>
        <v>553</v>
      </c>
      <c r="B554" s="2" t="s">
        <v>261</v>
      </c>
      <c r="C554" s="2" t="s">
        <v>172</v>
      </c>
      <c r="D554" s="2" t="s">
        <v>1677</v>
      </c>
      <c r="E554" s="2" t="s">
        <v>4026</v>
      </c>
      <c r="F554" s="2"/>
      <c r="G554" s="2" t="s">
        <v>4027</v>
      </c>
      <c r="H554" s="2" t="s">
        <v>92</v>
      </c>
      <c r="I554" s="2" t="s">
        <v>4028</v>
      </c>
      <c r="J554" s="2">
        <v>2019</v>
      </c>
      <c r="K554" s="2">
        <v>1</v>
      </c>
      <c r="L554" s="2" t="s">
        <v>4029</v>
      </c>
      <c r="M554" s="2" t="s">
        <v>56</v>
      </c>
      <c r="N554" s="2"/>
      <c r="O554" s="2" t="s">
        <v>56</v>
      </c>
      <c r="P554" s="2" t="s">
        <v>4030</v>
      </c>
      <c r="Q554" s="2"/>
      <c r="R554" s="2"/>
      <c r="S554" s="2" t="s">
        <v>56</v>
      </c>
      <c r="T554" s="2"/>
      <c r="U554" s="9"/>
    </row>
    <row r="555" spans="1:21" ht="45" hidden="1" customHeight="1" x14ac:dyDescent="0.3">
      <c r="A555" s="2">
        <f t="shared" si="8"/>
        <v>554</v>
      </c>
      <c r="B555" s="2" t="s">
        <v>20</v>
      </c>
      <c r="C555" s="2" t="s">
        <v>223</v>
      </c>
      <c r="D555" s="2" t="s">
        <v>3440</v>
      </c>
      <c r="E555" s="2" t="s">
        <v>3441</v>
      </c>
      <c r="F555" s="2" t="s">
        <v>3441</v>
      </c>
      <c r="G555" s="2" t="s">
        <v>3442</v>
      </c>
      <c r="H555" s="2" t="s">
        <v>53</v>
      </c>
      <c r="I555" s="2" t="s">
        <v>3443</v>
      </c>
      <c r="J555" s="2">
        <v>2018</v>
      </c>
      <c r="K555" s="2">
        <v>3</v>
      </c>
      <c r="L555" s="2" t="s">
        <v>2896</v>
      </c>
      <c r="M555" s="2" t="s">
        <v>56</v>
      </c>
      <c r="N555" s="2" t="s">
        <v>2897</v>
      </c>
      <c r="O555" s="2" t="s">
        <v>3444</v>
      </c>
      <c r="P555" s="2" t="s">
        <v>3445</v>
      </c>
      <c r="Q555" s="2" t="s">
        <v>1127</v>
      </c>
      <c r="R555" s="2"/>
      <c r="S555" s="2" t="s">
        <v>56</v>
      </c>
      <c r="T555" s="2"/>
      <c r="U555" s="9"/>
    </row>
    <row r="556" spans="1:21" ht="45" hidden="1" customHeight="1" x14ac:dyDescent="0.3">
      <c r="A556" s="2">
        <f t="shared" si="8"/>
        <v>555</v>
      </c>
      <c r="B556" s="2" t="s">
        <v>74</v>
      </c>
      <c r="C556" s="2" t="s">
        <v>1539</v>
      </c>
      <c r="D556" s="2" t="s">
        <v>3018</v>
      </c>
      <c r="E556" s="2" t="s">
        <v>3418</v>
      </c>
      <c r="F556" s="2" t="s">
        <v>3418</v>
      </c>
      <c r="G556" s="2" t="s">
        <v>3419</v>
      </c>
      <c r="H556" s="2" t="s">
        <v>53</v>
      </c>
      <c r="I556" s="2" t="s">
        <v>3420</v>
      </c>
      <c r="J556" s="2">
        <v>2018</v>
      </c>
      <c r="K556" s="2">
        <v>6</v>
      </c>
      <c r="L556" s="2" t="s">
        <v>980</v>
      </c>
      <c r="M556" s="2" t="s">
        <v>727</v>
      </c>
      <c r="N556" s="2" t="s">
        <v>981</v>
      </c>
      <c r="O556" s="2" t="s">
        <v>3421</v>
      </c>
      <c r="P556" s="2" t="s">
        <v>3422</v>
      </c>
      <c r="Q556" s="2" t="s">
        <v>516</v>
      </c>
      <c r="R556" s="2" t="s">
        <v>455</v>
      </c>
      <c r="S556" s="2" t="s">
        <v>2329</v>
      </c>
      <c r="T556" s="2"/>
      <c r="U556" s="9"/>
    </row>
    <row r="557" spans="1:21" ht="45" hidden="1" customHeight="1" x14ac:dyDescent="0.3">
      <c r="A557" s="2">
        <f t="shared" si="8"/>
        <v>556</v>
      </c>
      <c r="B557" s="2" t="s">
        <v>20</v>
      </c>
      <c r="C557" s="2" t="s">
        <v>3118</v>
      </c>
      <c r="D557" s="2" t="s">
        <v>3111</v>
      </c>
      <c r="E557" s="2" t="s">
        <v>3119</v>
      </c>
      <c r="F557" s="2" t="s">
        <v>3120</v>
      </c>
      <c r="G557" s="2" t="s">
        <v>3121</v>
      </c>
      <c r="H557" s="2" t="s">
        <v>53</v>
      </c>
      <c r="I557" s="2" t="s">
        <v>3122</v>
      </c>
      <c r="J557" s="2">
        <v>2018</v>
      </c>
      <c r="K557" s="2">
        <v>3</v>
      </c>
      <c r="L557" s="2" t="s">
        <v>819</v>
      </c>
      <c r="M557" s="2" t="s">
        <v>27</v>
      </c>
      <c r="N557" s="2" t="s">
        <v>820</v>
      </c>
      <c r="O557" s="2" t="s">
        <v>3123</v>
      </c>
      <c r="P557" s="2" t="s">
        <v>3124</v>
      </c>
      <c r="Q557" s="2" t="s">
        <v>3125</v>
      </c>
      <c r="R557" s="2"/>
      <c r="S557" s="2" t="s">
        <v>822</v>
      </c>
      <c r="T557" s="2"/>
      <c r="U557" s="9"/>
    </row>
    <row r="558" spans="1:21" ht="45" hidden="1" customHeight="1" x14ac:dyDescent="0.3">
      <c r="A558" s="2">
        <f t="shared" si="8"/>
        <v>557</v>
      </c>
      <c r="B558" s="1" t="s">
        <v>111</v>
      </c>
      <c r="C558" s="2" t="s">
        <v>3312</v>
      </c>
      <c r="D558" s="2" t="s">
        <v>3313</v>
      </c>
      <c r="E558" s="2" t="s">
        <v>3314</v>
      </c>
      <c r="F558" s="2" t="s">
        <v>3315</v>
      </c>
      <c r="G558" s="2" t="s">
        <v>3316</v>
      </c>
      <c r="H558" s="2" t="s">
        <v>257</v>
      </c>
      <c r="I558" s="2" t="s">
        <v>3317</v>
      </c>
      <c r="J558" s="2">
        <v>2018</v>
      </c>
      <c r="K558" s="2">
        <v>1</v>
      </c>
      <c r="L558" s="2" t="s">
        <v>3318</v>
      </c>
      <c r="M558" s="2" t="s">
        <v>56</v>
      </c>
      <c r="N558" s="2" t="s">
        <v>3319</v>
      </c>
      <c r="O558" s="2" t="s">
        <v>3320</v>
      </c>
      <c r="P558" s="2" t="s">
        <v>3321</v>
      </c>
      <c r="Q558" s="2" t="s">
        <v>3322</v>
      </c>
      <c r="R558" s="2"/>
      <c r="S558" s="2" t="s">
        <v>56</v>
      </c>
      <c r="T558" s="2"/>
      <c r="U558" s="9"/>
    </row>
    <row r="559" spans="1:21" ht="45" hidden="1" customHeight="1" x14ac:dyDescent="0.3">
      <c r="A559" s="2">
        <f t="shared" si="8"/>
        <v>558</v>
      </c>
      <c r="B559" s="2" t="s">
        <v>196</v>
      </c>
      <c r="C559" s="2" t="s">
        <v>180</v>
      </c>
      <c r="D559" s="2" t="s">
        <v>1461</v>
      </c>
      <c r="E559" s="2" t="s">
        <v>1462</v>
      </c>
      <c r="F559" s="2"/>
      <c r="G559" s="2"/>
      <c r="H559" s="2" t="s">
        <v>349</v>
      </c>
      <c r="I559" s="2" t="s">
        <v>1463</v>
      </c>
      <c r="J559" s="2">
        <v>2015</v>
      </c>
      <c r="K559" s="2">
        <v>1</v>
      </c>
      <c r="L559" s="2" t="s">
        <v>1464</v>
      </c>
      <c r="M559" s="2" t="s">
        <v>56</v>
      </c>
      <c r="N559" s="2"/>
      <c r="O559" s="2" t="s">
        <v>56</v>
      </c>
      <c r="P559" s="2" t="s">
        <v>34</v>
      </c>
      <c r="Q559" s="2"/>
      <c r="R559" s="2" t="s">
        <v>643</v>
      </c>
      <c r="S559" s="2" t="s">
        <v>56</v>
      </c>
      <c r="T559" s="2"/>
      <c r="U559" s="9"/>
    </row>
    <row r="560" spans="1:21" ht="45" hidden="1" customHeight="1" x14ac:dyDescent="0.3">
      <c r="A560" s="2">
        <f t="shared" si="8"/>
        <v>559</v>
      </c>
      <c r="B560" s="2" t="s">
        <v>125</v>
      </c>
      <c r="C560" s="2" t="s">
        <v>237</v>
      </c>
      <c r="D560" s="2" t="s">
        <v>1109</v>
      </c>
      <c r="E560" s="2" t="s">
        <v>3340</v>
      </c>
      <c r="F560" s="2" t="s">
        <v>3340</v>
      </c>
      <c r="G560" s="2" t="s">
        <v>3341</v>
      </c>
      <c r="H560" s="2" t="s">
        <v>53</v>
      </c>
      <c r="I560" s="2" t="s">
        <v>3342</v>
      </c>
      <c r="J560" s="2">
        <v>2018</v>
      </c>
      <c r="K560" s="2">
        <v>2</v>
      </c>
      <c r="L560" s="2" t="s">
        <v>1749</v>
      </c>
      <c r="M560" s="2" t="s">
        <v>56</v>
      </c>
      <c r="N560" s="2" t="s">
        <v>1750</v>
      </c>
      <c r="O560" s="2" t="s">
        <v>3343</v>
      </c>
      <c r="P560" s="2" t="s">
        <v>3344</v>
      </c>
      <c r="Q560" s="2"/>
      <c r="R560" s="2"/>
      <c r="S560" s="2" t="s">
        <v>56</v>
      </c>
      <c r="T560" s="2"/>
      <c r="U560" s="9"/>
    </row>
    <row r="561" spans="1:21" ht="45" hidden="1" customHeight="1" x14ac:dyDescent="0.3">
      <c r="A561" s="2">
        <f t="shared" si="8"/>
        <v>560</v>
      </c>
      <c r="B561" s="2" t="s">
        <v>87</v>
      </c>
      <c r="C561" s="2" t="s">
        <v>251</v>
      </c>
      <c r="D561" s="2" t="s">
        <v>339</v>
      </c>
      <c r="E561" s="2" t="s">
        <v>3257</v>
      </c>
      <c r="F561" s="2" t="s">
        <v>3257</v>
      </c>
      <c r="G561" s="2" t="s">
        <v>3258</v>
      </c>
      <c r="H561" s="2" t="s">
        <v>53</v>
      </c>
      <c r="I561" s="2" t="s">
        <v>3259</v>
      </c>
      <c r="J561" s="2">
        <v>2018</v>
      </c>
      <c r="K561" s="2">
        <v>2</v>
      </c>
      <c r="L561" s="2" t="s">
        <v>3260</v>
      </c>
      <c r="M561" s="2" t="s">
        <v>56</v>
      </c>
      <c r="N561" s="2" t="s">
        <v>3261</v>
      </c>
      <c r="O561" s="2" t="s">
        <v>56</v>
      </c>
      <c r="P561" s="2" t="s">
        <v>34</v>
      </c>
      <c r="Q561" s="2"/>
      <c r="R561" s="2"/>
      <c r="S561" s="2" t="s">
        <v>56</v>
      </c>
      <c r="T561" s="2"/>
      <c r="U561" s="9"/>
    </row>
    <row r="562" spans="1:21" ht="45" hidden="1" customHeight="1" x14ac:dyDescent="0.3">
      <c r="A562" s="2">
        <f t="shared" si="8"/>
        <v>561</v>
      </c>
      <c r="B562" s="2" t="s">
        <v>281</v>
      </c>
      <c r="C562" s="2" t="s">
        <v>251</v>
      </c>
      <c r="D562" s="2" t="s">
        <v>3434</v>
      </c>
      <c r="E562" s="2" t="s">
        <v>3435</v>
      </c>
      <c r="F562" s="2" t="s">
        <v>3436</v>
      </c>
      <c r="G562" s="2" t="s">
        <v>3437</v>
      </c>
      <c r="H562" s="2" t="s">
        <v>53</v>
      </c>
      <c r="I562" s="2" t="s">
        <v>3438</v>
      </c>
      <c r="J562" s="2">
        <v>2018</v>
      </c>
      <c r="K562" s="2">
        <v>1</v>
      </c>
      <c r="L562" s="2" t="s">
        <v>1889</v>
      </c>
      <c r="M562" s="2" t="s">
        <v>56</v>
      </c>
      <c r="N562" s="2" t="s">
        <v>1890</v>
      </c>
      <c r="O562" s="2" t="s">
        <v>1315</v>
      </c>
      <c r="P562" s="2" t="s">
        <v>3439</v>
      </c>
      <c r="Q562" s="2" t="s">
        <v>1127</v>
      </c>
      <c r="R562" s="2" t="s">
        <v>455</v>
      </c>
      <c r="S562" s="2" t="s">
        <v>2389</v>
      </c>
      <c r="T562" s="2"/>
      <c r="U562" s="9"/>
    </row>
    <row r="563" spans="1:21" ht="45" hidden="1" customHeight="1" x14ac:dyDescent="0.3">
      <c r="A563" s="2">
        <f t="shared" si="8"/>
        <v>562</v>
      </c>
      <c r="B563" s="2" t="s">
        <v>281</v>
      </c>
      <c r="C563" s="2" t="s">
        <v>251</v>
      </c>
      <c r="D563" s="2" t="s">
        <v>3637</v>
      </c>
      <c r="E563" s="2" t="s">
        <v>3638</v>
      </c>
      <c r="F563" s="2" t="s">
        <v>3638</v>
      </c>
      <c r="G563" s="2" t="s">
        <v>3639</v>
      </c>
      <c r="H563" s="2" t="s">
        <v>53</v>
      </c>
      <c r="I563" s="4" t="s">
        <v>3640</v>
      </c>
      <c r="J563" s="2">
        <v>2018</v>
      </c>
      <c r="K563" s="2"/>
      <c r="L563" s="2"/>
      <c r="M563" s="2"/>
      <c r="N563" s="2"/>
      <c r="O563" s="2" t="s">
        <v>3641</v>
      </c>
      <c r="P563" s="2"/>
      <c r="Q563" s="2" t="s">
        <v>123</v>
      </c>
      <c r="R563" s="2"/>
      <c r="S563" s="2" t="s">
        <v>3642</v>
      </c>
      <c r="T563" s="2"/>
      <c r="U563" s="9"/>
    </row>
    <row r="564" spans="1:21" ht="45" hidden="1" customHeight="1" x14ac:dyDescent="0.3">
      <c r="A564" s="2">
        <f t="shared" si="8"/>
        <v>563</v>
      </c>
      <c r="B564" s="2" t="s">
        <v>281</v>
      </c>
      <c r="C564" s="2" t="s">
        <v>331</v>
      </c>
      <c r="D564" s="2" t="s">
        <v>339</v>
      </c>
      <c r="E564" s="2" t="s">
        <v>508</v>
      </c>
      <c r="F564" s="2"/>
      <c r="G564" s="2" t="s">
        <v>509</v>
      </c>
      <c r="H564" s="2" t="s">
        <v>510</v>
      </c>
      <c r="I564" s="2" t="s">
        <v>511</v>
      </c>
      <c r="J564" s="2">
        <v>2005</v>
      </c>
      <c r="K564" s="2">
        <v>1</v>
      </c>
      <c r="L564" s="2" t="s">
        <v>512</v>
      </c>
      <c r="M564" s="2" t="s">
        <v>56</v>
      </c>
      <c r="N564" s="2" t="s">
        <v>513</v>
      </c>
      <c r="O564" s="2" t="s">
        <v>514</v>
      </c>
      <c r="P564" s="2" t="s">
        <v>515</v>
      </c>
      <c r="Q564" s="2" t="s">
        <v>516</v>
      </c>
      <c r="R564" s="2"/>
      <c r="S564" s="2" t="s">
        <v>152</v>
      </c>
      <c r="T564" s="2"/>
      <c r="U564" s="9"/>
    </row>
    <row r="565" spans="1:21" ht="45" hidden="1" customHeight="1" x14ac:dyDescent="0.3">
      <c r="A565" s="2">
        <f t="shared" si="8"/>
        <v>564</v>
      </c>
      <c r="B565" s="2" t="s">
        <v>60</v>
      </c>
      <c r="C565" s="2" t="s">
        <v>262</v>
      </c>
      <c r="D565" s="2" t="s">
        <v>3133</v>
      </c>
      <c r="E565" s="2" t="s">
        <v>3134</v>
      </c>
      <c r="F565" s="2" t="s">
        <v>3135</v>
      </c>
      <c r="G565" s="2" t="s">
        <v>3136</v>
      </c>
      <c r="H565" s="2" t="s">
        <v>53</v>
      </c>
      <c r="I565" s="2" t="s">
        <v>3137</v>
      </c>
      <c r="J565" s="2">
        <v>2018</v>
      </c>
      <c r="K565" s="2">
        <v>2</v>
      </c>
      <c r="L565" s="2" t="s">
        <v>3138</v>
      </c>
      <c r="M565" s="2" t="s">
        <v>2685</v>
      </c>
      <c r="N565" s="2" t="s">
        <v>3139</v>
      </c>
      <c r="O565" s="2" t="s">
        <v>3140</v>
      </c>
      <c r="P565" s="2" t="s">
        <v>3141</v>
      </c>
      <c r="Q565" s="2" t="s">
        <v>3142</v>
      </c>
      <c r="R565" s="2"/>
      <c r="S565" s="2"/>
      <c r="T565" s="2"/>
      <c r="U565" s="9"/>
    </row>
    <row r="566" spans="1:21" ht="45" hidden="1" customHeight="1" x14ac:dyDescent="0.3">
      <c r="A566" s="2">
        <f t="shared" si="8"/>
        <v>565</v>
      </c>
      <c r="B566" s="2" t="s">
        <v>160</v>
      </c>
      <c r="C566" s="2" t="s">
        <v>262</v>
      </c>
      <c r="D566" s="2" t="s">
        <v>3276</v>
      </c>
      <c r="E566" s="2" t="s">
        <v>3277</v>
      </c>
      <c r="F566" s="2" t="s">
        <v>3277</v>
      </c>
      <c r="G566" s="2" t="s">
        <v>3278</v>
      </c>
      <c r="H566" s="2" t="s">
        <v>53</v>
      </c>
      <c r="I566" s="2" t="s">
        <v>3279</v>
      </c>
      <c r="J566" s="2">
        <v>2018</v>
      </c>
      <c r="K566" s="2"/>
      <c r="L566" s="2" t="s">
        <v>3280</v>
      </c>
      <c r="M566" s="2" t="s">
        <v>3281</v>
      </c>
      <c r="N566" s="2" t="s">
        <v>3282</v>
      </c>
      <c r="O566" s="2" t="s">
        <v>3283</v>
      </c>
      <c r="P566" s="2" t="s">
        <v>3284</v>
      </c>
      <c r="Q566" s="2" t="s">
        <v>3285</v>
      </c>
      <c r="R566" s="2"/>
      <c r="S566" s="2" t="s">
        <v>1351</v>
      </c>
      <c r="T566" s="2"/>
      <c r="U566" s="9"/>
    </row>
    <row r="567" spans="1:21" ht="45" hidden="1" customHeight="1" x14ac:dyDescent="0.3">
      <c r="A567" s="2">
        <f t="shared" si="8"/>
        <v>566</v>
      </c>
      <c r="B567" s="2" t="s">
        <v>87</v>
      </c>
      <c r="C567" s="2" t="s">
        <v>3483</v>
      </c>
      <c r="D567" s="2" t="s">
        <v>3484</v>
      </c>
      <c r="E567" s="2" t="s">
        <v>3485</v>
      </c>
      <c r="F567" s="2" t="s">
        <v>3486</v>
      </c>
      <c r="G567" s="2" t="s">
        <v>3487</v>
      </c>
      <c r="H567" s="2" t="s">
        <v>1198</v>
      </c>
      <c r="I567" s="2" t="s">
        <v>3488</v>
      </c>
      <c r="J567" s="2">
        <v>2018</v>
      </c>
      <c r="K567" s="2">
        <v>2</v>
      </c>
      <c r="L567" s="2" t="s">
        <v>3489</v>
      </c>
      <c r="M567" s="2" t="s">
        <v>1201</v>
      </c>
      <c r="N567" s="2" t="s">
        <v>3490</v>
      </c>
      <c r="O567" s="2" t="s">
        <v>1133</v>
      </c>
      <c r="P567" s="2" t="s">
        <v>3491</v>
      </c>
      <c r="Q567" s="2" t="s">
        <v>123</v>
      </c>
      <c r="R567" s="2" t="s">
        <v>643</v>
      </c>
      <c r="S567" s="2" t="s">
        <v>1043</v>
      </c>
      <c r="T567" s="2"/>
      <c r="U567" s="9"/>
    </row>
    <row r="568" spans="1:21" ht="45" hidden="1" customHeight="1" x14ac:dyDescent="0.3">
      <c r="A568" s="2">
        <f t="shared" si="8"/>
        <v>567</v>
      </c>
      <c r="B568" s="2" t="s">
        <v>20</v>
      </c>
      <c r="C568" s="2" t="s">
        <v>282</v>
      </c>
      <c r="D568" s="2" t="s">
        <v>3111</v>
      </c>
      <c r="E568" s="2" t="s">
        <v>3112</v>
      </c>
      <c r="F568" s="2" t="s">
        <v>3113</v>
      </c>
      <c r="G568" s="2" t="s">
        <v>3114</v>
      </c>
      <c r="H568" s="2" t="s">
        <v>53</v>
      </c>
      <c r="I568" s="2" t="s">
        <v>3115</v>
      </c>
      <c r="J568" s="2">
        <v>2018</v>
      </c>
      <c r="K568" s="2">
        <v>3</v>
      </c>
      <c r="L568" s="2" t="s">
        <v>819</v>
      </c>
      <c r="M568" s="2" t="s">
        <v>27</v>
      </c>
      <c r="N568" s="2" t="s">
        <v>820</v>
      </c>
      <c r="O568" s="2" t="s">
        <v>3116</v>
      </c>
      <c r="P568" s="2"/>
      <c r="Q568" s="2" t="s">
        <v>3117</v>
      </c>
      <c r="R568" s="2"/>
      <c r="S568" s="2" t="s">
        <v>822</v>
      </c>
      <c r="T568" s="2"/>
      <c r="U568" s="9"/>
    </row>
    <row r="569" spans="1:21" ht="45" hidden="1" customHeight="1" x14ac:dyDescent="0.3">
      <c r="A569" s="2">
        <f t="shared" si="8"/>
        <v>568</v>
      </c>
      <c r="B569" s="2" t="s">
        <v>20</v>
      </c>
      <c r="C569" s="2" t="s">
        <v>282</v>
      </c>
      <c r="D569" s="2" t="s">
        <v>1207</v>
      </c>
      <c r="E569" s="2" t="s">
        <v>3502</v>
      </c>
      <c r="F569" s="2" t="s">
        <v>3502</v>
      </c>
      <c r="G569" s="2" t="s">
        <v>3503</v>
      </c>
      <c r="H569" s="2" t="s">
        <v>53</v>
      </c>
      <c r="I569" s="2" t="s">
        <v>3504</v>
      </c>
      <c r="J569" s="2">
        <v>2018</v>
      </c>
      <c r="K569" s="2">
        <v>2</v>
      </c>
      <c r="L569" s="2" t="s">
        <v>3505</v>
      </c>
      <c r="M569" s="2" t="s">
        <v>27</v>
      </c>
      <c r="N569" s="2" t="s">
        <v>3506</v>
      </c>
      <c r="O569" s="2" t="s">
        <v>3507</v>
      </c>
      <c r="P569" s="2"/>
      <c r="Q569" s="2" t="s">
        <v>1157</v>
      </c>
      <c r="R569" s="2"/>
      <c r="S569" s="2" t="s">
        <v>822</v>
      </c>
      <c r="T569" s="2"/>
      <c r="U569" s="9"/>
    </row>
    <row r="570" spans="1:21" ht="45" hidden="1" customHeight="1" x14ac:dyDescent="0.3">
      <c r="A570" s="2">
        <f t="shared" si="8"/>
        <v>569</v>
      </c>
      <c r="B570" s="2" t="s">
        <v>111</v>
      </c>
      <c r="C570" s="2" t="s">
        <v>288</v>
      </c>
      <c r="D570" s="2" t="s">
        <v>3345</v>
      </c>
      <c r="E570" s="2" t="s">
        <v>3346</v>
      </c>
      <c r="F570" s="2" t="s">
        <v>3346</v>
      </c>
      <c r="G570" s="2" t="s">
        <v>3347</v>
      </c>
      <c r="H570" s="2" t="s">
        <v>53</v>
      </c>
      <c r="I570" s="2" t="s">
        <v>3348</v>
      </c>
      <c r="J570" s="2">
        <v>2018</v>
      </c>
      <c r="K570" s="2">
        <v>3</v>
      </c>
      <c r="L570" s="2" t="s">
        <v>3349</v>
      </c>
      <c r="M570" s="2" t="s">
        <v>56</v>
      </c>
      <c r="N570" s="2" t="s">
        <v>3350</v>
      </c>
      <c r="O570" s="2" t="s">
        <v>3351</v>
      </c>
      <c r="P570" s="2"/>
      <c r="Q570" s="2" t="s">
        <v>696</v>
      </c>
      <c r="R570" s="2"/>
      <c r="S570" s="2" t="s">
        <v>1351</v>
      </c>
      <c r="T570" s="2"/>
      <c r="U570" s="9"/>
    </row>
    <row r="571" spans="1:21" ht="45" hidden="1" customHeight="1" x14ac:dyDescent="0.3">
      <c r="A571" s="2">
        <f t="shared" si="8"/>
        <v>570</v>
      </c>
      <c r="B571" s="2" t="s">
        <v>111</v>
      </c>
      <c r="C571" s="2" t="s">
        <v>288</v>
      </c>
      <c r="D571" s="2" t="s">
        <v>441</v>
      </c>
      <c r="E571" s="2" t="s">
        <v>3355</v>
      </c>
      <c r="F571" s="2" t="s">
        <v>3356</v>
      </c>
      <c r="G571" s="2" t="s">
        <v>3357</v>
      </c>
      <c r="H571" s="2" t="s">
        <v>53</v>
      </c>
      <c r="I571" s="2" t="s">
        <v>3358</v>
      </c>
      <c r="J571" s="2">
        <v>2018</v>
      </c>
      <c r="K571" s="2">
        <v>3</v>
      </c>
      <c r="L571" s="2" t="s">
        <v>3359</v>
      </c>
      <c r="M571" s="2" t="s">
        <v>56</v>
      </c>
      <c r="N571" s="2" t="s">
        <v>3360</v>
      </c>
      <c r="O571" s="2" t="s">
        <v>56</v>
      </c>
      <c r="P571" s="2" t="s">
        <v>3361</v>
      </c>
      <c r="Q571" s="2" t="s">
        <v>1127</v>
      </c>
      <c r="R571" s="2"/>
      <c r="S571" s="2" t="s">
        <v>56</v>
      </c>
      <c r="T571" s="2"/>
      <c r="U571" s="9"/>
    </row>
    <row r="572" spans="1:21" ht="45" hidden="1" customHeight="1" x14ac:dyDescent="0.3">
      <c r="A572" s="2">
        <f t="shared" si="8"/>
        <v>571</v>
      </c>
      <c r="B572" s="2" t="s">
        <v>196</v>
      </c>
      <c r="C572" s="2" t="s">
        <v>2221</v>
      </c>
      <c r="D572" s="2" t="s">
        <v>2222</v>
      </c>
      <c r="E572" s="2" t="s">
        <v>2223</v>
      </c>
      <c r="F572" s="2"/>
      <c r="G572" s="2" t="s">
        <v>2224</v>
      </c>
      <c r="H572" s="2" t="s">
        <v>92</v>
      </c>
      <c r="I572" s="2" t="s">
        <v>2225</v>
      </c>
      <c r="J572" s="2">
        <v>2016</v>
      </c>
      <c r="K572" s="2">
        <v>1</v>
      </c>
      <c r="L572" s="2" t="s">
        <v>2218</v>
      </c>
      <c r="M572" s="2" t="s">
        <v>56</v>
      </c>
      <c r="N572" s="2" t="s">
        <v>2219</v>
      </c>
      <c r="O572" s="2" t="s">
        <v>56</v>
      </c>
      <c r="P572" s="2" t="s">
        <v>34</v>
      </c>
      <c r="Q572" s="2"/>
      <c r="R572" s="2"/>
      <c r="S572" s="2" t="s">
        <v>56</v>
      </c>
      <c r="T572" s="2"/>
      <c r="U572" s="9"/>
    </row>
    <row r="573" spans="1:21" ht="45" hidden="1" customHeight="1" x14ac:dyDescent="0.3">
      <c r="A573" s="2">
        <f t="shared" si="8"/>
        <v>572</v>
      </c>
      <c r="B573" s="2" t="s">
        <v>250</v>
      </c>
      <c r="C573" s="2" t="s">
        <v>2469</v>
      </c>
      <c r="D573" s="2" t="s">
        <v>2470</v>
      </c>
      <c r="E573" s="2" t="s">
        <v>2471</v>
      </c>
      <c r="F573" s="2"/>
      <c r="G573" s="2"/>
      <c r="H573" s="2" t="s">
        <v>349</v>
      </c>
      <c r="I573" s="2" t="s">
        <v>2472</v>
      </c>
      <c r="J573" s="2">
        <v>2016</v>
      </c>
      <c r="K573" s="2">
        <v>1</v>
      </c>
      <c r="L573" s="2" t="s">
        <v>505</v>
      </c>
      <c r="M573" s="2" t="s">
        <v>56</v>
      </c>
      <c r="N573" s="2" t="s">
        <v>506</v>
      </c>
      <c r="O573" s="2" t="s">
        <v>56</v>
      </c>
      <c r="P573" s="2" t="s">
        <v>2473</v>
      </c>
      <c r="Q573" s="2"/>
      <c r="R573" s="2"/>
      <c r="S573" s="2" t="s">
        <v>56</v>
      </c>
      <c r="T573" s="2"/>
      <c r="U573" s="9"/>
    </row>
    <row r="574" spans="1:21" ht="45" hidden="1" customHeight="1" x14ac:dyDescent="0.3">
      <c r="A574" s="2">
        <f t="shared" si="8"/>
        <v>573</v>
      </c>
      <c r="B574" s="2" t="s">
        <v>250</v>
      </c>
      <c r="C574" s="2" t="s">
        <v>2469</v>
      </c>
      <c r="D574" s="2" t="s">
        <v>2466</v>
      </c>
      <c r="E574" s="2" t="s">
        <v>2474</v>
      </c>
      <c r="F574" s="2"/>
      <c r="G574" s="2"/>
      <c r="H574" s="2" t="s">
        <v>349</v>
      </c>
      <c r="I574" s="2" t="s">
        <v>2475</v>
      </c>
      <c r="J574" s="2">
        <v>2016</v>
      </c>
      <c r="K574" s="2">
        <v>1</v>
      </c>
      <c r="L574" s="2" t="s">
        <v>505</v>
      </c>
      <c r="M574" s="2" t="s">
        <v>56</v>
      </c>
      <c r="N574" s="2" t="s">
        <v>506</v>
      </c>
      <c r="O574" s="2" t="s">
        <v>56</v>
      </c>
      <c r="P574" s="2" t="s">
        <v>34</v>
      </c>
      <c r="Q574" s="2"/>
      <c r="R574" s="2"/>
      <c r="S574" s="2" t="s">
        <v>56</v>
      </c>
      <c r="T574" s="2"/>
      <c r="U574" s="9"/>
    </row>
    <row r="575" spans="1:21" ht="45" hidden="1" customHeight="1" x14ac:dyDescent="0.3">
      <c r="A575" s="2">
        <f t="shared" si="8"/>
        <v>574</v>
      </c>
      <c r="B575" s="2" t="s">
        <v>213</v>
      </c>
      <c r="C575" s="2" t="s">
        <v>2469</v>
      </c>
      <c r="D575" s="2" t="s">
        <v>2476</v>
      </c>
      <c r="E575" s="2" t="s">
        <v>2936</v>
      </c>
      <c r="F575" s="2"/>
      <c r="G575" s="2"/>
      <c r="H575" s="2" t="s">
        <v>349</v>
      </c>
      <c r="I575" s="2" t="s">
        <v>2937</v>
      </c>
      <c r="J575" s="2">
        <v>2017</v>
      </c>
      <c r="K575" s="2">
        <v>1</v>
      </c>
      <c r="L575" s="2" t="s">
        <v>505</v>
      </c>
      <c r="M575" s="2" t="s">
        <v>56</v>
      </c>
      <c r="N575" s="2" t="s">
        <v>506</v>
      </c>
      <c r="O575" s="2" t="s">
        <v>56</v>
      </c>
      <c r="P575" s="2" t="s">
        <v>2938</v>
      </c>
      <c r="Q575" s="2"/>
      <c r="R575" s="2"/>
      <c r="S575" s="2" t="s">
        <v>56</v>
      </c>
      <c r="T575" s="2"/>
      <c r="U575" s="9"/>
    </row>
    <row r="576" spans="1:21" ht="45" hidden="1" customHeight="1" x14ac:dyDescent="0.3">
      <c r="A576" s="2">
        <f t="shared" si="8"/>
        <v>575</v>
      </c>
      <c r="B576" s="2" t="s">
        <v>97</v>
      </c>
      <c r="C576" s="2" t="s">
        <v>2469</v>
      </c>
      <c r="D576" s="2" t="s">
        <v>472</v>
      </c>
      <c r="E576" s="2" t="s">
        <v>2962</v>
      </c>
      <c r="F576" s="2"/>
      <c r="G576" s="2"/>
      <c r="H576" s="2" t="s">
        <v>92</v>
      </c>
      <c r="I576" s="2" t="s">
        <v>2963</v>
      </c>
      <c r="J576" s="2">
        <v>2017</v>
      </c>
      <c r="K576" s="2">
        <v>1</v>
      </c>
      <c r="L576" s="2" t="s">
        <v>2964</v>
      </c>
      <c r="M576" s="2" t="s">
        <v>56</v>
      </c>
      <c r="N576" s="2"/>
      <c r="O576" s="2" t="s">
        <v>56</v>
      </c>
      <c r="P576" s="2" t="s">
        <v>2965</v>
      </c>
      <c r="Q576" s="2"/>
      <c r="R576" s="2"/>
      <c r="S576" s="2" t="s">
        <v>56</v>
      </c>
      <c r="T576" s="2"/>
      <c r="U576" s="9"/>
    </row>
    <row r="577" spans="1:21" ht="45" hidden="1" customHeight="1" x14ac:dyDescent="0.3">
      <c r="A577" s="2">
        <f t="shared" si="8"/>
        <v>576</v>
      </c>
      <c r="B577" s="2" t="s">
        <v>213</v>
      </c>
      <c r="C577" s="2" t="s">
        <v>2469</v>
      </c>
      <c r="D577" s="2" t="s">
        <v>2476</v>
      </c>
      <c r="E577" s="2" t="s">
        <v>3559</v>
      </c>
      <c r="F577" s="2"/>
      <c r="G577" s="2"/>
      <c r="H577" s="2" t="s">
        <v>349</v>
      </c>
      <c r="I577" s="2" t="s">
        <v>3560</v>
      </c>
      <c r="J577" s="2">
        <v>2018</v>
      </c>
      <c r="K577" s="2">
        <v>1</v>
      </c>
      <c r="L577" s="2" t="s">
        <v>505</v>
      </c>
      <c r="M577" s="2" t="s">
        <v>56</v>
      </c>
      <c r="N577" s="2" t="s">
        <v>506</v>
      </c>
      <c r="O577" s="2" t="s">
        <v>56</v>
      </c>
      <c r="P577" s="2" t="s">
        <v>3561</v>
      </c>
      <c r="Q577" s="2"/>
      <c r="R577" s="2"/>
      <c r="S577" s="2" t="s">
        <v>56</v>
      </c>
      <c r="T577" s="2"/>
      <c r="U577" s="9"/>
    </row>
    <row r="578" spans="1:21" ht="45" hidden="1" customHeight="1" x14ac:dyDescent="0.3">
      <c r="A578" s="2">
        <f t="shared" ref="A578:A641" si="9">ROW(A577)</f>
        <v>577</v>
      </c>
      <c r="B578" s="2" t="s">
        <v>111</v>
      </c>
      <c r="C578" s="2" t="s">
        <v>288</v>
      </c>
      <c r="D578" s="2" t="s">
        <v>3303</v>
      </c>
      <c r="E578" s="2" t="s">
        <v>3304</v>
      </c>
      <c r="F578" s="2" t="s">
        <v>3305</v>
      </c>
      <c r="G578" s="2" t="s">
        <v>3306</v>
      </c>
      <c r="H578" s="2" t="s">
        <v>53</v>
      </c>
      <c r="I578" s="2" t="s">
        <v>3307</v>
      </c>
      <c r="J578" s="2">
        <v>2018</v>
      </c>
      <c r="K578" s="2">
        <v>3</v>
      </c>
      <c r="L578" s="2" t="s">
        <v>3308</v>
      </c>
      <c r="M578" s="2" t="s">
        <v>27</v>
      </c>
      <c r="N578" s="2" t="s">
        <v>3309</v>
      </c>
      <c r="O578" s="2" t="s">
        <v>3310</v>
      </c>
      <c r="P578" s="2"/>
      <c r="Q578" s="2" t="s">
        <v>3311</v>
      </c>
      <c r="R578" s="2"/>
      <c r="S578" s="2" t="s">
        <v>822</v>
      </c>
      <c r="T578" s="2"/>
      <c r="U578" s="9"/>
    </row>
    <row r="579" spans="1:21" ht="45" hidden="1" customHeight="1" x14ac:dyDescent="0.3">
      <c r="A579" s="2">
        <f t="shared" si="9"/>
        <v>578</v>
      </c>
      <c r="B579" s="2" t="s">
        <v>250</v>
      </c>
      <c r="C579" s="2" t="s">
        <v>2469</v>
      </c>
      <c r="D579" s="2" t="s">
        <v>3948</v>
      </c>
      <c r="E579" s="2" t="s">
        <v>3949</v>
      </c>
      <c r="F579" s="2"/>
      <c r="G579" s="2"/>
      <c r="H579" s="2" t="s">
        <v>349</v>
      </c>
      <c r="I579" s="2" t="s">
        <v>3950</v>
      </c>
      <c r="J579" s="2">
        <v>2019</v>
      </c>
      <c r="K579" s="2">
        <v>1</v>
      </c>
      <c r="L579" s="2" t="s">
        <v>3371</v>
      </c>
      <c r="M579" s="2" t="s">
        <v>56</v>
      </c>
      <c r="N579" s="2" t="s">
        <v>3372</v>
      </c>
      <c r="O579" s="2" t="s">
        <v>56</v>
      </c>
      <c r="P579" s="2" t="s">
        <v>3951</v>
      </c>
      <c r="Q579" s="2"/>
      <c r="R579" s="2"/>
      <c r="S579" s="2" t="s">
        <v>56</v>
      </c>
      <c r="T579" s="2"/>
      <c r="U579" s="9"/>
    </row>
    <row r="580" spans="1:21" ht="45" hidden="1" customHeight="1" x14ac:dyDescent="0.3">
      <c r="A580" s="2">
        <f t="shared" si="9"/>
        <v>579</v>
      </c>
      <c r="B580" s="2" t="s">
        <v>250</v>
      </c>
      <c r="C580" s="2" t="s">
        <v>2469</v>
      </c>
      <c r="D580" s="2" t="s">
        <v>3948</v>
      </c>
      <c r="E580" s="2" t="s">
        <v>4099</v>
      </c>
      <c r="F580" s="2"/>
      <c r="G580" s="2"/>
      <c r="H580" s="2" t="s">
        <v>349</v>
      </c>
      <c r="I580" s="2" t="s">
        <v>4100</v>
      </c>
      <c r="J580" s="2">
        <v>2019</v>
      </c>
      <c r="K580" s="2">
        <v>1</v>
      </c>
      <c r="L580" s="2" t="s">
        <v>3593</v>
      </c>
      <c r="M580" s="2" t="s">
        <v>27</v>
      </c>
      <c r="N580" s="2" t="s">
        <v>3594</v>
      </c>
      <c r="O580" s="2" t="s">
        <v>56</v>
      </c>
      <c r="P580" s="2" t="s">
        <v>4101</v>
      </c>
      <c r="Q580" s="2"/>
      <c r="R580" s="2"/>
      <c r="S580" s="2" t="s">
        <v>56</v>
      </c>
      <c r="T580" s="2"/>
      <c r="U580" s="9"/>
    </row>
    <row r="581" spans="1:21" ht="45" customHeight="1" x14ac:dyDescent="0.3">
      <c r="A581" s="2">
        <f t="shared" si="9"/>
        <v>580</v>
      </c>
      <c r="B581" s="2" t="s">
        <v>87</v>
      </c>
      <c r="C581" s="2" t="s">
        <v>36</v>
      </c>
      <c r="D581" s="2" t="s">
        <v>637</v>
      </c>
      <c r="E581" s="2" t="s">
        <v>4042</v>
      </c>
      <c r="F581" s="2" t="s">
        <v>4043</v>
      </c>
      <c r="G581" s="2" t="s">
        <v>4044</v>
      </c>
      <c r="H581" s="2" t="s">
        <v>53</v>
      </c>
      <c r="I581" s="2" t="s">
        <v>4045</v>
      </c>
      <c r="J581" s="2">
        <v>2019</v>
      </c>
      <c r="K581" s="2">
        <v>2</v>
      </c>
      <c r="L581" s="2" t="s">
        <v>1911</v>
      </c>
      <c r="M581" s="2" t="s">
        <v>56</v>
      </c>
      <c r="N581" s="2" t="s">
        <v>1912</v>
      </c>
      <c r="O581" s="2" t="s">
        <v>4046</v>
      </c>
      <c r="P581" s="2" t="s">
        <v>4047</v>
      </c>
      <c r="Q581" s="2" t="s">
        <v>4048</v>
      </c>
      <c r="R581" s="2" t="s">
        <v>455</v>
      </c>
      <c r="S581" s="2" t="s">
        <v>56</v>
      </c>
      <c r="T581" s="2"/>
      <c r="U581" s="9"/>
    </row>
    <row r="582" spans="1:21" ht="45" hidden="1" customHeight="1" x14ac:dyDescent="0.3">
      <c r="A582" s="138">
        <f t="shared" si="9"/>
        <v>581</v>
      </c>
      <c r="B582" s="138" t="s">
        <v>87</v>
      </c>
      <c r="C582" s="138" t="s">
        <v>1738</v>
      </c>
      <c r="D582" s="138" t="s">
        <v>3743</v>
      </c>
      <c r="E582" s="138" t="s">
        <v>3744</v>
      </c>
      <c r="F582" s="138" t="s">
        <v>3745</v>
      </c>
      <c r="G582" s="138" t="s">
        <v>3746</v>
      </c>
      <c r="H582" s="138" t="s">
        <v>257</v>
      </c>
      <c r="I582" s="138" t="s">
        <v>2693</v>
      </c>
      <c r="J582" s="138">
        <v>2019</v>
      </c>
      <c r="K582" s="138">
        <v>3</v>
      </c>
      <c r="L582" s="138" t="s">
        <v>155</v>
      </c>
      <c r="M582" s="138" t="s">
        <v>727</v>
      </c>
      <c r="N582" s="138" t="s">
        <v>3747</v>
      </c>
      <c r="O582" s="138" t="s">
        <v>3748</v>
      </c>
      <c r="P582" s="138" t="s">
        <v>3749</v>
      </c>
      <c r="Q582" s="138" t="s">
        <v>1018</v>
      </c>
      <c r="R582" s="138" t="s">
        <v>643</v>
      </c>
      <c r="S582" s="138" t="s">
        <v>2329</v>
      </c>
      <c r="T582" s="138"/>
      <c r="U582" s="9"/>
    </row>
    <row r="583" spans="1:21" ht="45" hidden="1" customHeight="1" x14ac:dyDescent="0.3">
      <c r="A583" s="2">
        <f t="shared" si="9"/>
        <v>582</v>
      </c>
      <c r="B583" s="2" t="s">
        <v>87</v>
      </c>
      <c r="C583" s="2" t="s">
        <v>46</v>
      </c>
      <c r="D583" s="2" t="s">
        <v>3958</v>
      </c>
      <c r="E583" s="2" t="s">
        <v>3959</v>
      </c>
      <c r="F583" s="2" t="s">
        <v>3960</v>
      </c>
      <c r="G583" s="2" t="s">
        <v>3961</v>
      </c>
      <c r="H583" s="2" t="s">
        <v>257</v>
      </c>
      <c r="I583" s="2" t="s">
        <v>3962</v>
      </c>
      <c r="J583" s="2">
        <v>2019</v>
      </c>
      <c r="K583" s="2">
        <v>1</v>
      </c>
      <c r="L583" s="2" t="s">
        <v>462</v>
      </c>
      <c r="M583" s="2" t="s">
        <v>56</v>
      </c>
      <c r="N583" s="2" t="s">
        <v>708</v>
      </c>
      <c r="O583" s="2" t="s">
        <v>56</v>
      </c>
      <c r="P583" s="2" t="s">
        <v>1872</v>
      </c>
      <c r="Q583" s="2" t="s">
        <v>696</v>
      </c>
      <c r="R583" s="2"/>
      <c r="S583" s="2" t="s">
        <v>56</v>
      </c>
      <c r="T583" s="2"/>
      <c r="U583" s="9"/>
    </row>
    <row r="584" spans="1:21" ht="45" hidden="1" customHeight="1" x14ac:dyDescent="0.3">
      <c r="A584" s="2">
        <f t="shared" si="9"/>
        <v>583</v>
      </c>
      <c r="B584" s="2" t="s">
        <v>196</v>
      </c>
      <c r="C584" s="2" t="s">
        <v>3763</v>
      </c>
      <c r="D584" s="2" t="s">
        <v>3764</v>
      </c>
      <c r="E584" s="2" t="s">
        <v>3765</v>
      </c>
      <c r="F584" s="2" t="s">
        <v>3766</v>
      </c>
      <c r="G584" s="2" t="s">
        <v>3767</v>
      </c>
      <c r="H584" s="2" t="s">
        <v>53</v>
      </c>
      <c r="I584" s="2" t="s">
        <v>3768</v>
      </c>
      <c r="J584" s="2">
        <v>2019</v>
      </c>
      <c r="K584" s="2">
        <v>3</v>
      </c>
      <c r="L584" s="2" t="s">
        <v>3769</v>
      </c>
      <c r="M584" s="2" t="s">
        <v>2695</v>
      </c>
      <c r="N584" s="2" t="s">
        <v>3770</v>
      </c>
      <c r="O584" s="2" t="s">
        <v>3771</v>
      </c>
      <c r="P584" s="2" t="s">
        <v>3772</v>
      </c>
      <c r="Q584" s="2" t="s">
        <v>1452</v>
      </c>
      <c r="R584" s="2"/>
      <c r="S584" s="2" t="s">
        <v>1351</v>
      </c>
      <c r="T584" s="2"/>
      <c r="U584" s="9"/>
    </row>
    <row r="585" spans="1:21" ht="45" hidden="1" customHeight="1" x14ac:dyDescent="0.3">
      <c r="A585" s="2">
        <f t="shared" si="9"/>
        <v>584</v>
      </c>
      <c r="B585" s="2" t="s">
        <v>196</v>
      </c>
      <c r="C585" s="2" t="s">
        <v>3763</v>
      </c>
      <c r="D585" s="2" t="s">
        <v>4083</v>
      </c>
      <c r="E585" s="2" t="s">
        <v>4084</v>
      </c>
      <c r="F585" s="2" t="s">
        <v>4085</v>
      </c>
      <c r="G585" s="2" t="s">
        <v>4086</v>
      </c>
      <c r="H585" s="2" t="s">
        <v>53</v>
      </c>
      <c r="I585" s="2" t="s">
        <v>4087</v>
      </c>
      <c r="J585" s="2">
        <v>2019</v>
      </c>
      <c r="K585" s="2">
        <v>4</v>
      </c>
      <c r="L585" s="2" t="s">
        <v>4088</v>
      </c>
      <c r="M585" s="2" t="s">
        <v>56</v>
      </c>
      <c r="N585" s="2" t="s">
        <v>4089</v>
      </c>
      <c r="O585" s="2" t="s">
        <v>4090</v>
      </c>
      <c r="P585" s="2" t="s">
        <v>4091</v>
      </c>
      <c r="Q585" s="2" t="s">
        <v>123</v>
      </c>
      <c r="R585" s="2" t="s">
        <v>455</v>
      </c>
      <c r="S585" s="2" t="s">
        <v>56</v>
      </c>
      <c r="T585" s="2"/>
      <c r="U585" s="9"/>
    </row>
    <row r="586" spans="1:21" ht="45" hidden="1" customHeight="1" x14ac:dyDescent="0.3">
      <c r="A586" s="2">
        <f t="shared" si="9"/>
        <v>585</v>
      </c>
      <c r="B586" s="2" t="s">
        <v>250</v>
      </c>
      <c r="C586" s="2" t="s">
        <v>3231</v>
      </c>
      <c r="D586" s="2" t="s">
        <v>3232</v>
      </c>
      <c r="E586" s="2" t="s">
        <v>3233</v>
      </c>
      <c r="F586" s="2"/>
      <c r="G586" s="2"/>
      <c r="H586" s="2" t="s">
        <v>1056</v>
      </c>
      <c r="I586" s="2" t="s">
        <v>3234</v>
      </c>
      <c r="J586" s="2">
        <v>2018</v>
      </c>
      <c r="K586" s="2">
        <v>1</v>
      </c>
      <c r="L586" s="2" t="s">
        <v>3235</v>
      </c>
      <c r="M586" s="2" t="s">
        <v>56</v>
      </c>
      <c r="N586" s="2" t="s">
        <v>3236</v>
      </c>
      <c r="O586" s="2" t="s">
        <v>56</v>
      </c>
      <c r="P586" s="2" t="s">
        <v>34</v>
      </c>
      <c r="Q586" s="2"/>
      <c r="R586" s="2" t="s">
        <v>3237</v>
      </c>
      <c r="S586" s="2" t="s">
        <v>56</v>
      </c>
      <c r="T586" s="2"/>
      <c r="U586" s="9"/>
    </row>
    <row r="587" spans="1:21" ht="45" hidden="1" customHeight="1" x14ac:dyDescent="0.3">
      <c r="A587" s="2">
        <f t="shared" si="9"/>
        <v>586</v>
      </c>
      <c r="B587" s="2" t="s">
        <v>196</v>
      </c>
      <c r="C587" s="2" t="s">
        <v>72</v>
      </c>
      <c r="D587" s="2" t="s">
        <v>1992</v>
      </c>
      <c r="E587" s="2" t="s">
        <v>4166</v>
      </c>
      <c r="F587" s="2" t="s">
        <v>4167</v>
      </c>
      <c r="G587" s="2" t="s">
        <v>4168</v>
      </c>
      <c r="H587" s="2" t="s">
        <v>53</v>
      </c>
      <c r="I587" s="4" t="s">
        <v>4169</v>
      </c>
      <c r="J587" s="2">
        <v>2019</v>
      </c>
      <c r="K587" s="2">
        <v>2</v>
      </c>
      <c r="L587" s="2" t="s">
        <v>3847</v>
      </c>
      <c r="M587" s="2" t="s">
        <v>3847</v>
      </c>
      <c r="N587" s="2" t="s">
        <v>3848</v>
      </c>
      <c r="O587" s="2" t="s">
        <v>4170</v>
      </c>
      <c r="P587" s="2" t="s">
        <v>34</v>
      </c>
      <c r="Q587" s="2" t="s">
        <v>273</v>
      </c>
      <c r="R587" s="2"/>
      <c r="S587" s="2" t="s">
        <v>2404</v>
      </c>
      <c r="T587" s="2"/>
      <c r="U587" s="9"/>
    </row>
    <row r="588" spans="1:21" ht="45" hidden="1" customHeight="1" x14ac:dyDescent="0.3">
      <c r="A588" s="2">
        <f t="shared" si="9"/>
        <v>587</v>
      </c>
      <c r="B588" s="2" t="s">
        <v>71</v>
      </c>
      <c r="C588" s="2" t="s">
        <v>4191</v>
      </c>
      <c r="D588" s="2" t="s">
        <v>4192</v>
      </c>
      <c r="E588" s="2" t="s">
        <v>4193</v>
      </c>
      <c r="F588" s="2" t="s">
        <v>4194</v>
      </c>
      <c r="G588" s="2" t="s">
        <v>4195</v>
      </c>
      <c r="H588" s="2" t="s">
        <v>53</v>
      </c>
      <c r="I588" s="2" t="s">
        <v>4196</v>
      </c>
      <c r="J588" s="2">
        <v>2019</v>
      </c>
      <c r="K588" s="2">
        <v>4</v>
      </c>
      <c r="L588" s="2" t="s">
        <v>4197</v>
      </c>
      <c r="M588" s="2" t="s">
        <v>2004</v>
      </c>
      <c r="N588" s="2" t="s">
        <v>4198</v>
      </c>
      <c r="O588" s="2" t="s">
        <v>727</v>
      </c>
      <c r="P588" s="2" t="s">
        <v>1579</v>
      </c>
      <c r="Q588" s="2" t="s">
        <v>3269</v>
      </c>
      <c r="R588" s="2"/>
      <c r="S588" s="2" t="s">
        <v>1201</v>
      </c>
      <c r="T588" s="2"/>
      <c r="U588" s="9"/>
    </row>
    <row r="589" spans="1:21" ht="45" hidden="1" customHeight="1" x14ac:dyDescent="0.3">
      <c r="A589" s="2">
        <f t="shared" si="9"/>
        <v>588</v>
      </c>
      <c r="B589" s="2" t="s">
        <v>87</v>
      </c>
      <c r="C589" s="2" t="s">
        <v>2812</v>
      </c>
      <c r="D589" s="2" t="s">
        <v>4210</v>
      </c>
      <c r="E589" s="2" t="s">
        <v>4211</v>
      </c>
      <c r="F589" s="2"/>
      <c r="G589" s="2" t="s">
        <v>4212</v>
      </c>
      <c r="H589" s="2" t="s">
        <v>53</v>
      </c>
      <c r="I589" s="2" t="s">
        <v>4213</v>
      </c>
      <c r="J589" s="2">
        <v>2019</v>
      </c>
      <c r="K589" s="2">
        <v>2</v>
      </c>
      <c r="L589" s="2"/>
      <c r="M589" s="2"/>
      <c r="N589" s="2"/>
      <c r="O589" s="2" t="s">
        <v>4214</v>
      </c>
      <c r="P589" s="2"/>
      <c r="Q589" s="2" t="s">
        <v>1285</v>
      </c>
      <c r="R589" s="2" t="s">
        <v>380</v>
      </c>
      <c r="S589" s="2" t="s">
        <v>1351</v>
      </c>
      <c r="T589" s="2"/>
      <c r="U589" s="9"/>
    </row>
    <row r="590" spans="1:21" ht="45" hidden="1" customHeight="1" x14ac:dyDescent="0.3">
      <c r="A590" s="2">
        <f t="shared" si="9"/>
        <v>589</v>
      </c>
      <c r="B590" s="2" t="s">
        <v>71</v>
      </c>
      <c r="C590" s="2" t="s">
        <v>2374</v>
      </c>
      <c r="D590" s="2" t="s">
        <v>4183</v>
      </c>
      <c r="E590" s="2" t="s">
        <v>4184</v>
      </c>
      <c r="F590" s="2" t="s">
        <v>4184</v>
      </c>
      <c r="G590" s="2" t="s">
        <v>4185</v>
      </c>
      <c r="H590" s="2" t="s">
        <v>53</v>
      </c>
      <c r="I590" s="4" t="s">
        <v>4186</v>
      </c>
      <c r="J590" s="2">
        <v>2019</v>
      </c>
      <c r="K590" s="2">
        <v>4</v>
      </c>
      <c r="L590" s="2" t="s">
        <v>813</v>
      </c>
      <c r="M590" s="2" t="s">
        <v>616</v>
      </c>
      <c r="N590" s="4" t="s">
        <v>4187</v>
      </c>
      <c r="O590" s="2" t="s">
        <v>4188</v>
      </c>
      <c r="P590" s="2" t="s">
        <v>4189</v>
      </c>
      <c r="Q590" s="2" t="s">
        <v>4190</v>
      </c>
      <c r="R590" s="2"/>
      <c r="S590" s="2" t="s">
        <v>616</v>
      </c>
      <c r="T590" s="2"/>
      <c r="U590" s="9"/>
    </row>
    <row r="591" spans="1:21" ht="45" hidden="1" customHeight="1" x14ac:dyDescent="0.3">
      <c r="A591" s="2">
        <f t="shared" si="9"/>
        <v>590</v>
      </c>
      <c r="B591" s="2" t="s">
        <v>160</v>
      </c>
      <c r="C591" s="2" t="s">
        <v>134</v>
      </c>
      <c r="D591" s="2" t="s">
        <v>3735</v>
      </c>
      <c r="E591" s="2" t="s">
        <v>3736</v>
      </c>
      <c r="F591" s="2" t="s">
        <v>3736</v>
      </c>
      <c r="G591" s="2" t="s">
        <v>3737</v>
      </c>
      <c r="H591" s="2" t="s">
        <v>53</v>
      </c>
      <c r="I591" s="2" t="s">
        <v>3738</v>
      </c>
      <c r="J591" s="2">
        <v>2019</v>
      </c>
      <c r="K591" s="2" t="s">
        <v>3739</v>
      </c>
      <c r="L591" s="2" t="s">
        <v>3740</v>
      </c>
      <c r="M591" s="2" t="s">
        <v>2381</v>
      </c>
      <c r="N591" s="26" t="s">
        <v>3741</v>
      </c>
      <c r="O591" s="2" t="s">
        <v>3742</v>
      </c>
      <c r="P591" s="2"/>
      <c r="Q591" s="2" t="s">
        <v>958</v>
      </c>
      <c r="R591" s="2"/>
      <c r="S591" s="2" t="s">
        <v>1351</v>
      </c>
      <c r="T591" s="2"/>
      <c r="U591" s="9"/>
    </row>
    <row r="592" spans="1:21" ht="45" hidden="1" customHeight="1" x14ac:dyDescent="0.3">
      <c r="A592" s="2">
        <f t="shared" si="9"/>
        <v>591</v>
      </c>
      <c r="B592" s="2" t="s">
        <v>160</v>
      </c>
      <c r="C592" s="2" t="s">
        <v>526</v>
      </c>
      <c r="D592" s="2" t="s">
        <v>3809</v>
      </c>
      <c r="E592" s="2" t="s">
        <v>3810</v>
      </c>
      <c r="F592" s="2" t="s">
        <v>3811</v>
      </c>
      <c r="G592" s="2" t="s">
        <v>3812</v>
      </c>
      <c r="H592" s="2" t="s">
        <v>53</v>
      </c>
      <c r="I592" s="2" t="s">
        <v>3813</v>
      </c>
      <c r="J592" s="2">
        <v>2019</v>
      </c>
      <c r="K592" s="2">
        <v>3</v>
      </c>
      <c r="L592" s="2" t="s">
        <v>2109</v>
      </c>
      <c r="M592" s="2" t="s">
        <v>56</v>
      </c>
      <c r="N592" s="2" t="s">
        <v>2110</v>
      </c>
      <c r="O592" s="2" t="s">
        <v>1133</v>
      </c>
      <c r="P592" s="2" t="s">
        <v>3814</v>
      </c>
      <c r="Q592" s="2" t="s">
        <v>123</v>
      </c>
      <c r="R592" s="2" t="s">
        <v>3815</v>
      </c>
      <c r="S592" s="2" t="s">
        <v>56</v>
      </c>
      <c r="T592" s="2"/>
      <c r="U592" s="9"/>
    </row>
    <row r="593" spans="1:21" ht="45" hidden="1" customHeight="1" x14ac:dyDescent="0.3">
      <c r="A593" s="2">
        <f t="shared" si="9"/>
        <v>592</v>
      </c>
      <c r="B593" s="2" t="s">
        <v>87</v>
      </c>
      <c r="C593" s="2" t="s">
        <v>605</v>
      </c>
      <c r="D593" s="2" t="s">
        <v>606</v>
      </c>
      <c r="E593" s="2" t="s">
        <v>607</v>
      </c>
      <c r="F593" s="2"/>
      <c r="G593" s="2" t="s">
        <v>608</v>
      </c>
      <c r="H593" s="2" t="s">
        <v>92</v>
      </c>
      <c r="I593" s="2" t="s">
        <v>609</v>
      </c>
      <c r="J593" s="2">
        <v>2007</v>
      </c>
      <c r="K593" s="2">
        <v>1</v>
      </c>
      <c r="L593" s="2" t="s">
        <v>599</v>
      </c>
      <c r="M593" s="2" t="s">
        <v>56</v>
      </c>
      <c r="N593" s="2"/>
      <c r="O593" s="2" t="s">
        <v>56</v>
      </c>
      <c r="P593" s="2" t="s">
        <v>610</v>
      </c>
      <c r="Q593" s="2"/>
      <c r="R593" s="2" t="s">
        <v>203</v>
      </c>
      <c r="S593" s="2" t="s">
        <v>56</v>
      </c>
      <c r="T593" s="2"/>
      <c r="U593" s="9"/>
    </row>
    <row r="594" spans="1:21" ht="45" hidden="1" customHeight="1" x14ac:dyDescent="0.3">
      <c r="A594" s="2">
        <f t="shared" si="9"/>
        <v>593</v>
      </c>
      <c r="B594" s="2" t="s">
        <v>60</v>
      </c>
      <c r="C594" s="2" t="s">
        <v>24</v>
      </c>
      <c r="D594" s="2" t="s">
        <v>2520</v>
      </c>
      <c r="E594" s="2" t="s">
        <v>4000</v>
      </c>
      <c r="F594" s="2"/>
      <c r="G594" s="2" t="s">
        <v>4001</v>
      </c>
      <c r="H594" s="2" t="s">
        <v>1198</v>
      </c>
      <c r="I594" s="2" t="s">
        <v>4002</v>
      </c>
      <c r="J594" s="2">
        <v>2019</v>
      </c>
      <c r="K594" s="2"/>
      <c r="L594" s="2" t="s">
        <v>4003</v>
      </c>
      <c r="M594" s="2" t="s">
        <v>270</v>
      </c>
      <c r="N594" s="2" t="s">
        <v>4004</v>
      </c>
      <c r="O594" s="2" t="s">
        <v>270</v>
      </c>
      <c r="P594" s="2"/>
      <c r="Q594" s="2"/>
      <c r="R594" s="2"/>
      <c r="S594" s="2" t="s">
        <v>266</v>
      </c>
      <c r="T594" s="2"/>
      <c r="U594" s="9"/>
    </row>
    <row r="595" spans="1:21" ht="45" hidden="1" customHeight="1" x14ac:dyDescent="0.3">
      <c r="A595" s="2">
        <f t="shared" si="9"/>
        <v>594</v>
      </c>
      <c r="B595" s="2" t="s">
        <v>87</v>
      </c>
      <c r="C595" s="2" t="s">
        <v>24</v>
      </c>
      <c r="D595" s="2" t="s">
        <v>780</v>
      </c>
      <c r="E595" s="2" t="s">
        <v>4005</v>
      </c>
      <c r="F595" s="2"/>
      <c r="G595" s="2" t="s">
        <v>4006</v>
      </c>
      <c r="H595" s="2" t="s">
        <v>53</v>
      </c>
      <c r="I595" s="2" t="s">
        <v>4007</v>
      </c>
      <c r="J595" s="2">
        <v>2019</v>
      </c>
      <c r="K595" s="2">
        <v>3</v>
      </c>
      <c r="L595" s="2" t="s">
        <v>1876</v>
      </c>
      <c r="M595" s="2" t="s">
        <v>56</v>
      </c>
      <c r="N595" s="2" t="s">
        <v>1877</v>
      </c>
      <c r="O595" s="2" t="s">
        <v>56</v>
      </c>
      <c r="P595" s="2" t="s">
        <v>4008</v>
      </c>
      <c r="Q595" s="2"/>
      <c r="R595" s="2"/>
      <c r="S595" s="2" t="s">
        <v>56</v>
      </c>
      <c r="T595" s="2"/>
      <c r="U595" s="9"/>
    </row>
    <row r="596" spans="1:21" ht="45" hidden="1" customHeight="1" x14ac:dyDescent="0.3">
      <c r="A596" s="2">
        <f t="shared" si="9"/>
        <v>595</v>
      </c>
      <c r="B596" s="2" t="s">
        <v>250</v>
      </c>
      <c r="C596" s="2" t="s">
        <v>3270</v>
      </c>
      <c r="D596" s="2" t="s">
        <v>2813</v>
      </c>
      <c r="E596" s="2" t="s">
        <v>3871</v>
      </c>
      <c r="F596" s="2" t="s">
        <v>3871</v>
      </c>
      <c r="G596" s="2" t="s">
        <v>3872</v>
      </c>
      <c r="H596" s="2" t="s">
        <v>53</v>
      </c>
      <c r="I596" s="2" t="s">
        <v>3873</v>
      </c>
      <c r="J596" s="2">
        <v>2019</v>
      </c>
      <c r="K596" s="2">
        <v>1</v>
      </c>
      <c r="L596" s="2" t="s">
        <v>3874</v>
      </c>
      <c r="M596" s="2" t="s">
        <v>2391</v>
      </c>
      <c r="N596" s="2"/>
      <c r="O596" s="2"/>
      <c r="P596" s="2" t="s">
        <v>34</v>
      </c>
      <c r="Q596" s="2"/>
      <c r="R596" s="2" t="s">
        <v>455</v>
      </c>
      <c r="S596" s="2" t="s">
        <v>2389</v>
      </c>
      <c r="T596" s="2"/>
      <c r="U596" s="9"/>
    </row>
    <row r="597" spans="1:21" ht="45" hidden="1" customHeight="1" x14ac:dyDescent="0.3">
      <c r="A597" s="2">
        <f t="shared" si="9"/>
        <v>596</v>
      </c>
      <c r="B597" s="2" t="s">
        <v>281</v>
      </c>
      <c r="C597" s="2" t="s">
        <v>411</v>
      </c>
      <c r="D597" s="2" t="s">
        <v>412</v>
      </c>
      <c r="E597" s="2" t="s">
        <v>413</v>
      </c>
      <c r="F597" s="2"/>
      <c r="G597" s="2" t="s">
        <v>414</v>
      </c>
      <c r="H597" s="2" t="s">
        <v>349</v>
      </c>
      <c r="I597" s="2" t="s">
        <v>335</v>
      </c>
      <c r="J597" s="2">
        <v>2004</v>
      </c>
      <c r="K597" s="2">
        <v>1</v>
      </c>
      <c r="L597" s="2" t="s">
        <v>297</v>
      </c>
      <c r="M597" s="2">
        <v>0</v>
      </c>
      <c r="N597" s="26" t="s">
        <v>298</v>
      </c>
      <c r="O597" s="2" t="s">
        <v>345</v>
      </c>
      <c r="P597" s="2" t="s">
        <v>415</v>
      </c>
      <c r="Q597" s="2" t="s">
        <v>337</v>
      </c>
      <c r="R597" s="2"/>
      <c r="S597" s="2" t="s">
        <v>152</v>
      </c>
      <c r="T597" s="2"/>
      <c r="U597" s="9"/>
    </row>
    <row r="598" spans="1:21" ht="45" hidden="1" customHeight="1" x14ac:dyDescent="0.3">
      <c r="A598" s="2">
        <f t="shared" si="9"/>
        <v>597</v>
      </c>
      <c r="B598" s="2" t="s">
        <v>281</v>
      </c>
      <c r="C598" s="2" t="s">
        <v>290</v>
      </c>
      <c r="D598" s="2" t="s">
        <v>291</v>
      </c>
      <c r="E598" s="2" t="s">
        <v>292</v>
      </c>
      <c r="F598" s="2" t="s">
        <v>293</v>
      </c>
      <c r="G598" s="2" t="s">
        <v>294</v>
      </c>
      <c r="H598" s="2" t="s">
        <v>92</v>
      </c>
      <c r="I598" s="2" t="s">
        <v>295</v>
      </c>
      <c r="J598" s="2">
        <v>2001</v>
      </c>
      <c r="K598" s="2" t="s">
        <v>296</v>
      </c>
      <c r="L598" s="2" t="s">
        <v>297</v>
      </c>
      <c r="M598" s="2">
        <v>0</v>
      </c>
      <c r="N598" s="26" t="s">
        <v>298</v>
      </c>
      <c r="O598" s="2" t="s">
        <v>299</v>
      </c>
      <c r="P598" s="2" t="s">
        <v>300</v>
      </c>
      <c r="Q598" s="2"/>
      <c r="R598" s="2"/>
      <c r="S598" s="2" t="s">
        <v>152</v>
      </c>
      <c r="T598" s="2"/>
      <c r="U598" s="9"/>
    </row>
    <row r="599" spans="1:21" ht="45" hidden="1" customHeight="1" x14ac:dyDescent="0.3">
      <c r="A599" s="2">
        <f t="shared" si="9"/>
        <v>598</v>
      </c>
      <c r="B599" s="2" t="s">
        <v>281</v>
      </c>
      <c r="C599" s="2" t="s">
        <v>290</v>
      </c>
      <c r="D599" s="2" t="s">
        <v>890</v>
      </c>
      <c r="E599" s="2" t="s">
        <v>891</v>
      </c>
      <c r="F599" s="2"/>
      <c r="G599" s="2" t="s">
        <v>892</v>
      </c>
      <c r="H599" s="2" t="s">
        <v>92</v>
      </c>
      <c r="I599" s="2" t="s">
        <v>893</v>
      </c>
      <c r="J599" s="2">
        <v>2010</v>
      </c>
      <c r="K599" s="2">
        <v>1</v>
      </c>
      <c r="L599" s="2" t="s">
        <v>462</v>
      </c>
      <c r="M599" s="2" t="s">
        <v>56</v>
      </c>
      <c r="N599" s="2" t="s">
        <v>708</v>
      </c>
      <c r="O599" s="2" t="s">
        <v>56</v>
      </c>
      <c r="P599" s="2" t="s">
        <v>894</v>
      </c>
      <c r="Q599" s="2"/>
      <c r="R599" s="2" t="s">
        <v>203</v>
      </c>
      <c r="S599" s="2" t="s">
        <v>56</v>
      </c>
      <c r="T599" s="2"/>
      <c r="U599" s="9"/>
    </row>
    <row r="600" spans="1:21" ht="45" hidden="1" customHeight="1" x14ac:dyDescent="0.3">
      <c r="A600" s="2">
        <f t="shared" si="9"/>
        <v>599</v>
      </c>
      <c r="B600" s="2" t="s">
        <v>188</v>
      </c>
      <c r="C600" s="2" t="s">
        <v>38</v>
      </c>
      <c r="D600" s="2" t="s">
        <v>3891</v>
      </c>
      <c r="E600" s="2" t="s">
        <v>3892</v>
      </c>
      <c r="F600" s="2" t="s">
        <v>3893</v>
      </c>
      <c r="G600" s="2" t="s">
        <v>3894</v>
      </c>
      <c r="H600" s="2" t="s">
        <v>53</v>
      </c>
      <c r="I600" s="2" t="s">
        <v>3895</v>
      </c>
      <c r="J600" s="2">
        <v>2019</v>
      </c>
      <c r="K600" s="2">
        <v>2</v>
      </c>
      <c r="L600" s="2" t="s">
        <v>3896</v>
      </c>
      <c r="M600" s="2" t="s">
        <v>27</v>
      </c>
      <c r="N600" s="2" t="s">
        <v>3897</v>
      </c>
      <c r="O600" s="2" t="s">
        <v>3898</v>
      </c>
      <c r="P600" s="2"/>
      <c r="Q600" s="2" t="s">
        <v>3899</v>
      </c>
      <c r="R600" s="2"/>
      <c r="S600" s="2" t="s">
        <v>822</v>
      </c>
      <c r="T600" s="2"/>
      <c r="U600" s="9"/>
    </row>
    <row r="601" spans="1:21" ht="45" hidden="1" customHeight="1" x14ac:dyDescent="0.3">
      <c r="A601" s="2">
        <f t="shared" si="9"/>
        <v>600</v>
      </c>
      <c r="B601" s="2" t="s">
        <v>74</v>
      </c>
      <c r="C601" s="2" t="s">
        <v>942</v>
      </c>
      <c r="D601" s="2" t="s">
        <v>3684</v>
      </c>
      <c r="E601" s="2" t="s">
        <v>3685</v>
      </c>
      <c r="F601" s="2" t="s">
        <v>3686</v>
      </c>
      <c r="G601" s="2" t="s">
        <v>3687</v>
      </c>
      <c r="H601" s="2" t="s">
        <v>53</v>
      </c>
      <c r="I601" s="2" t="s">
        <v>3688</v>
      </c>
      <c r="J601" s="2">
        <v>2019</v>
      </c>
      <c r="K601" s="2">
        <v>1</v>
      </c>
      <c r="L601" s="2" t="s">
        <v>2585</v>
      </c>
      <c r="M601" s="2" t="s">
        <v>27</v>
      </c>
      <c r="N601" s="2" t="s">
        <v>2586</v>
      </c>
      <c r="O601" s="2" t="s">
        <v>3689</v>
      </c>
      <c r="P601" s="2"/>
      <c r="Q601" s="2" t="s">
        <v>1157</v>
      </c>
      <c r="R601" s="2"/>
      <c r="S601" s="2" t="s">
        <v>822</v>
      </c>
      <c r="T601" s="2"/>
      <c r="U601" s="9"/>
    </row>
    <row r="602" spans="1:21" ht="45" hidden="1" customHeight="1" x14ac:dyDescent="0.3">
      <c r="A602" s="2">
        <f t="shared" si="9"/>
        <v>601</v>
      </c>
      <c r="B602" s="2" t="s">
        <v>111</v>
      </c>
      <c r="C602" s="2" t="s">
        <v>4138</v>
      </c>
      <c r="D602" s="2" t="s">
        <v>4139</v>
      </c>
      <c r="E602" s="2" t="s">
        <v>4140</v>
      </c>
      <c r="F602" s="2" t="s">
        <v>4141</v>
      </c>
      <c r="G602" s="2" t="s">
        <v>4142</v>
      </c>
      <c r="H602" s="2" t="s">
        <v>53</v>
      </c>
      <c r="I602" s="2" t="s">
        <v>4143</v>
      </c>
      <c r="J602" s="2">
        <v>2019</v>
      </c>
      <c r="K602" s="2">
        <v>3</v>
      </c>
      <c r="L602" s="2" t="s">
        <v>4144</v>
      </c>
      <c r="M602" s="2" t="s">
        <v>3847</v>
      </c>
      <c r="N602" s="2" t="s">
        <v>4145</v>
      </c>
      <c r="O602" s="2" t="s">
        <v>4146</v>
      </c>
      <c r="P602" s="2"/>
      <c r="Q602" s="2" t="s">
        <v>3847</v>
      </c>
      <c r="R602" s="2"/>
      <c r="S602" s="2" t="s">
        <v>727</v>
      </c>
      <c r="T602" s="2"/>
      <c r="U602" s="9"/>
    </row>
    <row r="603" spans="1:21" ht="45" hidden="1" customHeight="1" x14ac:dyDescent="0.3">
      <c r="A603" s="2">
        <f t="shared" si="9"/>
        <v>602</v>
      </c>
      <c r="B603" s="2" t="s">
        <v>196</v>
      </c>
      <c r="C603" s="2" t="s">
        <v>3725</v>
      </c>
      <c r="D603" s="2" t="s">
        <v>3726</v>
      </c>
      <c r="E603" s="2" t="s">
        <v>3727</v>
      </c>
      <c r="F603" s="2" t="s">
        <v>3728</v>
      </c>
      <c r="G603" s="2" t="s">
        <v>3729</v>
      </c>
      <c r="H603" s="2" t="s">
        <v>53</v>
      </c>
      <c r="I603" s="2" t="s">
        <v>3730</v>
      </c>
      <c r="J603" s="2">
        <v>2019</v>
      </c>
      <c r="K603" s="2">
        <v>3</v>
      </c>
      <c r="L603" s="2" t="s">
        <v>3731</v>
      </c>
      <c r="M603" s="2" t="s">
        <v>1201</v>
      </c>
      <c r="N603" s="2" t="s">
        <v>3732</v>
      </c>
      <c r="O603" s="2" t="s">
        <v>2168</v>
      </c>
      <c r="P603" s="2" t="s">
        <v>3733</v>
      </c>
      <c r="Q603" s="2" t="s">
        <v>2818</v>
      </c>
      <c r="R603" s="2" t="s">
        <v>3734</v>
      </c>
      <c r="S603" s="2" t="s">
        <v>1043</v>
      </c>
      <c r="T603" s="2"/>
      <c r="U603" s="9"/>
    </row>
    <row r="604" spans="1:21" ht="45" hidden="1" customHeight="1" x14ac:dyDescent="0.3">
      <c r="A604" s="2">
        <f t="shared" si="9"/>
        <v>603</v>
      </c>
      <c r="B604" s="2" t="s">
        <v>213</v>
      </c>
      <c r="C604" s="2" t="s">
        <v>290</v>
      </c>
      <c r="D604" s="2" t="s">
        <v>2466</v>
      </c>
      <c r="E604" s="2" t="s">
        <v>2467</v>
      </c>
      <c r="F604" s="2"/>
      <c r="G604" s="2"/>
      <c r="H604" s="2" t="s">
        <v>349</v>
      </c>
      <c r="I604" s="2" t="s">
        <v>2468</v>
      </c>
      <c r="J604" s="2">
        <v>2016</v>
      </c>
      <c r="K604" s="2">
        <v>1</v>
      </c>
      <c r="L604" s="2" t="s">
        <v>505</v>
      </c>
      <c r="M604" s="2" t="s">
        <v>56</v>
      </c>
      <c r="N604" s="2" t="s">
        <v>506</v>
      </c>
      <c r="O604" s="2" t="s">
        <v>56</v>
      </c>
      <c r="P604" s="2" t="s">
        <v>34</v>
      </c>
      <c r="Q604" s="2"/>
      <c r="R604" s="2"/>
      <c r="S604" s="2" t="s">
        <v>56</v>
      </c>
      <c r="T604" s="2"/>
      <c r="U604" s="9"/>
    </row>
    <row r="605" spans="1:21" ht="45" hidden="1" customHeight="1" x14ac:dyDescent="0.3">
      <c r="A605" s="2">
        <f t="shared" si="9"/>
        <v>604</v>
      </c>
      <c r="B605" s="2" t="s">
        <v>222</v>
      </c>
      <c r="C605" s="2" t="s">
        <v>290</v>
      </c>
      <c r="D605" s="2" t="s">
        <v>2476</v>
      </c>
      <c r="E605" s="2" t="s">
        <v>2477</v>
      </c>
      <c r="F605" s="2"/>
      <c r="G605" s="2"/>
      <c r="H605" s="2" t="s">
        <v>349</v>
      </c>
      <c r="I605" s="2" t="s">
        <v>2478</v>
      </c>
      <c r="J605" s="2">
        <v>2016</v>
      </c>
      <c r="K605" s="2">
        <v>1</v>
      </c>
      <c r="L605" s="2" t="s">
        <v>505</v>
      </c>
      <c r="M605" s="2" t="s">
        <v>56</v>
      </c>
      <c r="N605" s="2" t="s">
        <v>506</v>
      </c>
      <c r="O605" s="2" t="s">
        <v>56</v>
      </c>
      <c r="P605" s="2" t="s">
        <v>34</v>
      </c>
      <c r="Q605" s="2"/>
      <c r="R605" s="2"/>
      <c r="S605" s="2" t="s">
        <v>56</v>
      </c>
      <c r="T605" s="2"/>
      <c r="U605" s="9"/>
    </row>
    <row r="606" spans="1:21" ht="45" hidden="1" customHeight="1" x14ac:dyDescent="0.3">
      <c r="A606" s="2">
        <f t="shared" si="9"/>
        <v>605</v>
      </c>
      <c r="B606" s="2" t="s">
        <v>831</v>
      </c>
      <c r="C606" s="2" t="s">
        <v>3706</v>
      </c>
      <c r="D606" s="2" t="s">
        <v>3707</v>
      </c>
      <c r="E606" s="2" t="s">
        <v>3708</v>
      </c>
      <c r="F606" s="2"/>
      <c r="G606" s="2" t="s">
        <v>3709</v>
      </c>
      <c r="H606" s="2" t="s">
        <v>53</v>
      </c>
      <c r="I606" s="2" t="s">
        <v>3710</v>
      </c>
      <c r="J606" s="2">
        <v>2019</v>
      </c>
      <c r="K606" s="2"/>
      <c r="L606" s="2" t="s">
        <v>3711</v>
      </c>
      <c r="M606" s="2" t="s">
        <v>27</v>
      </c>
      <c r="N606" s="2" t="s">
        <v>3712</v>
      </c>
      <c r="O606" s="2" t="s">
        <v>3713</v>
      </c>
      <c r="P606" s="2"/>
      <c r="Q606" s="2"/>
      <c r="R606" s="2"/>
      <c r="S606" s="2" t="s">
        <v>266</v>
      </c>
      <c r="T606" s="2"/>
      <c r="U606" s="9"/>
    </row>
    <row r="607" spans="1:21" ht="45" hidden="1" customHeight="1" x14ac:dyDescent="0.3">
      <c r="A607" s="2">
        <f t="shared" si="9"/>
        <v>606</v>
      </c>
      <c r="B607" s="2" t="s">
        <v>281</v>
      </c>
      <c r="C607" s="2" t="s">
        <v>290</v>
      </c>
      <c r="D607" s="2" t="s">
        <v>2931</v>
      </c>
      <c r="E607" s="2" t="s">
        <v>2932</v>
      </c>
      <c r="F607" s="2"/>
      <c r="G607" s="2"/>
      <c r="H607" s="2" t="s">
        <v>648</v>
      </c>
      <c r="I607" s="2" t="s">
        <v>2933</v>
      </c>
      <c r="J607" s="2">
        <v>2017</v>
      </c>
      <c r="K607" s="2">
        <v>1</v>
      </c>
      <c r="L607" s="2" t="s">
        <v>505</v>
      </c>
      <c r="M607" s="2" t="s">
        <v>56</v>
      </c>
      <c r="N607" s="2" t="s">
        <v>506</v>
      </c>
      <c r="O607" s="2" t="s">
        <v>56</v>
      </c>
      <c r="P607" s="2" t="s">
        <v>2934</v>
      </c>
      <c r="Q607" s="2"/>
      <c r="R607" s="2"/>
      <c r="S607" s="2" t="s">
        <v>56</v>
      </c>
      <c r="T607" s="2" t="s">
        <v>2935</v>
      </c>
      <c r="U607" s="9"/>
    </row>
    <row r="608" spans="1:21" ht="45" hidden="1" customHeight="1" x14ac:dyDescent="0.3">
      <c r="A608" s="2">
        <f t="shared" si="9"/>
        <v>607</v>
      </c>
      <c r="B608" s="2" t="s">
        <v>74</v>
      </c>
      <c r="C608" s="2" t="s">
        <v>1429</v>
      </c>
      <c r="D608" s="2" t="s">
        <v>517</v>
      </c>
      <c r="E608" s="2" t="s">
        <v>3842</v>
      </c>
      <c r="F608" s="2" t="s">
        <v>3843</v>
      </c>
      <c r="G608" s="2" t="s">
        <v>3844</v>
      </c>
      <c r="H608" s="2" t="s">
        <v>53</v>
      </c>
      <c r="I608" s="4" t="s">
        <v>3845</v>
      </c>
      <c r="J608" s="2">
        <v>2019</v>
      </c>
      <c r="K608" s="2">
        <v>2</v>
      </c>
      <c r="L608" s="2" t="s">
        <v>3846</v>
      </c>
      <c r="M608" s="2" t="s">
        <v>3847</v>
      </c>
      <c r="N608" s="2" t="s">
        <v>3848</v>
      </c>
      <c r="O608" s="2" t="s">
        <v>3849</v>
      </c>
      <c r="P608" s="2" t="s">
        <v>3850</v>
      </c>
      <c r="Q608" s="2" t="s">
        <v>273</v>
      </c>
      <c r="R608" s="2"/>
      <c r="S608" s="2" t="s">
        <v>3847</v>
      </c>
      <c r="T608" s="2"/>
      <c r="U608" s="9"/>
    </row>
    <row r="609" spans="1:21" ht="45" hidden="1" customHeight="1" x14ac:dyDescent="0.3">
      <c r="A609" s="2">
        <f t="shared" si="9"/>
        <v>608</v>
      </c>
      <c r="B609" s="2" t="s">
        <v>23</v>
      </c>
      <c r="C609" s="2" t="s">
        <v>1429</v>
      </c>
      <c r="D609" s="2" t="s">
        <v>3972</v>
      </c>
      <c r="E609" s="2" t="s">
        <v>3973</v>
      </c>
      <c r="F609" s="2" t="s">
        <v>3974</v>
      </c>
      <c r="G609" s="2" t="s">
        <v>3975</v>
      </c>
      <c r="H609" s="2" t="s">
        <v>1336</v>
      </c>
      <c r="I609" s="26" t="s">
        <v>3976</v>
      </c>
      <c r="J609" s="2">
        <v>2019</v>
      </c>
      <c r="K609" s="2"/>
      <c r="L609" s="2" t="s">
        <v>3977</v>
      </c>
      <c r="M609" s="2" t="s">
        <v>3978</v>
      </c>
      <c r="N609" s="26" t="s">
        <v>3979</v>
      </c>
      <c r="O609" s="2" t="s">
        <v>3978</v>
      </c>
      <c r="P609" s="2" t="s">
        <v>3386</v>
      </c>
      <c r="Q609" s="2" t="s">
        <v>3980</v>
      </c>
      <c r="R609" s="2"/>
      <c r="S609" s="2" t="s">
        <v>1201</v>
      </c>
      <c r="T609" s="2"/>
      <c r="U609" s="9"/>
    </row>
    <row r="610" spans="1:21" ht="45" hidden="1" customHeight="1" x14ac:dyDescent="0.3">
      <c r="A610" s="2">
        <f t="shared" si="9"/>
        <v>609</v>
      </c>
      <c r="B610" s="2" t="s">
        <v>111</v>
      </c>
      <c r="C610" s="2" t="s">
        <v>2205</v>
      </c>
      <c r="D610" s="2" t="s">
        <v>3939</v>
      </c>
      <c r="E610" s="2" t="s">
        <v>3940</v>
      </c>
      <c r="F610" s="2" t="s">
        <v>3941</v>
      </c>
      <c r="G610" s="2" t="s">
        <v>3942</v>
      </c>
      <c r="H610" s="2" t="s">
        <v>53</v>
      </c>
      <c r="I610" s="4" t="s">
        <v>3943</v>
      </c>
      <c r="J610" s="2">
        <v>2019</v>
      </c>
      <c r="K610" s="2"/>
      <c r="L610" s="2" t="s">
        <v>3944</v>
      </c>
      <c r="M610" s="2" t="s">
        <v>1201</v>
      </c>
      <c r="N610" s="4" t="s">
        <v>3945</v>
      </c>
      <c r="O610" s="2" t="s">
        <v>3946</v>
      </c>
      <c r="P610" s="2" t="s">
        <v>3947</v>
      </c>
      <c r="Q610" s="2" t="s">
        <v>123</v>
      </c>
      <c r="R610" s="2"/>
      <c r="S610" s="2" t="s">
        <v>59</v>
      </c>
      <c r="T610" s="2"/>
      <c r="U610" s="9"/>
    </row>
    <row r="611" spans="1:21" ht="45" hidden="1" customHeight="1" x14ac:dyDescent="0.3">
      <c r="A611" s="148">
        <f t="shared" si="9"/>
        <v>610</v>
      </c>
      <c r="B611" s="148" t="s">
        <v>125</v>
      </c>
      <c r="C611" s="148" t="s">
        <v>1108</v>
      </c>
      <c r="D611" s="148" t="s">
        <v>1109</v>
      </c>
      <c r="E611" s="148" t="s">
        <v>3858</v>
      </c>
      <c r="F611" s="148" t="s">
        <v>3859</v>
      </c>
      <c r="G611" s="148" t="s">
        <v>3860</v>
      </c>
      <c r="H611" s="148" t="s">
        <v>1336</v>
      </c>
      <c r="I611" s="148" t="s">
        <v>3861</v>
      </c>
      <c r="J611" s="148">
        <v>2019</v>
      </c>
      <c r="K611" s="148">
        <v>1</v>
      </c>
      <c r="L611" s="148" t="s">
        <v>2178</v>
      </c>
      <c r="M611" s="148" t="s">
        <v>1201</v>
      </c>
      <c r="N611" s="148" t="s">
        <v>2179</v>
      </c>
      <c r="O611" s="148" t="s">
        <v>3862</v>
      </c>
      <c r="P611" s="148" t="s">
        <v>2181</v>
      </c>
      <c r="Q611" s="148" t="s">
        <v>2182</v>
      </c>
      <c r="R611" s="148"/>
      <c r="S611" s="148" t="s">
        <v>1117</v>
      </c>
      <c r="T611" s="148" t="s">
        <v>3863</v>
      </c>
      <c r="U611" s="9"/>
    </row>
    <row r="612" spans="1:21" ht="45" hidden="1" customHeight="1" x14ac:dyDescent="0.3">
      <c r="A612" s="2">
        <f t="shared" si="9"/>
        <v>611</v>
      </c>
      <c r="B612" s="2" t="s">
        <v>87</v>
      </c>
      <c r="C612" s="2" t="s">
        <v>161</v>
      </c>
      <c r="D612" s="2" t="s">
        <v>4199</v>
      </c>
      <c r="E612" s="2" t="s">
        <v>4200</v>
      </c>
      <c r="F612" s="2" t="s">
        <v>4201</v>
      </c>
      <c r="G612" s="2" t="s">
        <v>4202</v>
      </c>
      <c r="H612" s="2" t="s">
        <v>53</v>
      </c>
      <c r="I612" s="2" t="s">
        <v>4203</v>
      </c>
      <c r="J612" s="2">
        <v>2019</v>
      </c>
      <c r="K612" s="2">
        <v>5</v>
      </c>
      <c r="L612" s="2" t="s">
        <v>748</v>
      </c>
      <c r="M612" s="2" t="s">
        <v>56</v>
      </c>
      <c r="N612" s="2" t="s">
        <v>749</v>
      </c>
      <c r="O612" s="2" t="s">
        <v>4204</v>
      </c>
      <c r="P612" s="2" t="s">
        <v>4205</v>
      </c>
      <c r="Q612" s="2" t="s">
        <v>1445</v>
      </c>
      <c r="R612" s="2"/>
      <c r="S612" s="2" t="s">
        <v>56</v>
      </c>
      <c r="T612" s="2"/>
      <c r="U612" s="9"/>
    </row>
    <row r="613" spans="1:21" ht="45" hidden="1" customHeight="1" x14ac:dyDescent="0.3">
      <c r="A613" s="2">
        <f t="shared" si="9"/>
        <v>612</v>
      </c>
      <c r="B613" s="2" t="s">
        <v>84</v>
      </c>
      <c r="C613" s="2" t="s">
        <v>4109</v>
      </c>
      <c r="D613" s="2" t="s">
        <v>4110</v>
      </c>
      <c r="E613" s="2" t="s">
        <v>4111</v>
      </c>
      <c r="F613" s="2"/>
      <c r="G613" s="2"/>
      <c r="H613" s="2" t="s">
        <v>257</v>
      </c>
      <c r="I613" s="2" t="s">
        <v>4112</v>
      </c>
      <c r="J613" s="2">
        <v>2019</v>
      </c>
      <c r="K613" s="2"/>
      <c r="L613" s="2" t="s">
        <v>2631</v>
      </c>
      <c r="M613" s="2" t="s">
        <v>2391</v>
      </c>
      <c r="N613" s="2"/>
      <c r="O613" s="2" t="s">
        <v>4113</v>
      </c>
      <c r="P613" s="2" t="s">
        <v>4114</v>
      </c>
      <c r="Q613" s="2"/>
      <c r="R613" s="2" t="s">
        <v>455</v>
      </c>
      <c r="S613" s="2" t="s">
        <v>2389</v>
      </c>
      <c r="T613" s="2"/>
      <c r="U613" s="9"/>
    </row>
    <row r="614" spans="1:21" ht="45" hidden="1" customHeight="1" x14ac:dyDescent="0.3">
      <c r="A614" s="2">
        <f t="shared" si="9"/>
        <v>613</v>
      </c>
      <c r="B614" s="2" t="s">
        <v>261</v>
      </c>
      <c r="C614" s="2" t="s">
        <v>3989</v>
      </c>
      <c r="D614" s="2" t="s">
        <v>3990</v>
      </c>
      <c r="E614" s="2" t="s">
        <v>3991</v>
      </c>
      <c r="F614" s="2" t="s">
        <v>3991</v>
      </c>
      <c r="G614" s="2" t="s">
        <v>3992</v>
      </c>
      <c r="H614" s="2" t="s">
        <v>53</v>
      </c>
      <c r="I614" s="2" t="s">
        <v>3993</v>
      </c>
      <c r="J614" s="2">
        <v>2019</v>
      </c>
      <c r="K614" s="2">
        <v>1</v>
      </c>
      <c r="L614" s="2" t="s">
        <v>3994</v>
      </c>
      <c r="M614" s="2" t="s">
        <v>27</v>
      </c>
      <c r="N614" s="2" t="s">
        <v>3995</v>
      </c>
      <c r="O614" s="2" t="s">
        <v>3996</v>
      </c>
      <c r="P614" s="2"/>
      <c r="Q614" s="2" t="s">
        <v>1157</v>
      </c>
      <c r="R614" s="2"/>
      <c r="S614" s="2" t="s">
        <v>822</v>
      </c>
      <c r="T614" s="2"/>
      <c r="U614" s="9"/>
    </row>
    <row r="615" spans="1:21" ht="45" hidden="1" customHeight="1" x14ac:dyDescent="0.3">
      <c r="A615" s="2">
        <f t="shared" si="9"/>
        <v>614</v>
      </c>
      <c r="B615" s="2" t="s">
        <v>111</v>
      </c>
      <c r="C615" s="2" t="s">
        <v>4092</v>
      </c>
      <c r="D615" s="2" t="s">
        <v>4093</v>
      </c>
      <c r="E615" s="2" t="s">
        <v>4094</v>
      </c>
      <c r="F615" s="2" t="s">
        <v>4095</v>
      </c>
      <c r="G615" s="2" t="s">
        <v>4096</v>
      </c>
      <c r="H615" s="2" t="s">
        <v>53</v>
      </c>
      <c r="I615" s="2" t="s">
        <v>4097</v>
      </c>
      <c r="J615" s="2">
        <v>2019</v>
      </c>
      <c r="K615" s="2">
        <v>3</v>
      </c>
      <c r="L615" s="2" t="s">
        <v>3847</v>
      </c>
      <c r="M615" s="2" t="s">
        <v>3847</v>
      </c>
      <c r="N615" s="2" t="s">
        <v>3848</v>
      </c>
      <c r="O615" s="2" t="s">
        <v>4098</v>
      </c>
      <c r="P615" s="2" t="s">
        <v>34</v>
      </c>
      <c r="Q615" s="2" t="s">
        <v>273</v>
      </c>
      <c r="R615" s="2"/>
      <c r="S615" s="2" t="s">
        <v>3847</v>
      </c>
      <c r="T615" s="2"/>
      <c r="U615" s="9"/>
    </row>
    <row r="616" spans="1:21" ht="45" hidden="1" customHeight="1" x14ac:dyDescent="0.3">
      <c r="A616" s="2">
        <f t="shared" si="9"/>
        <v>615</v>
      </c>
      <c r="B616" s="2" t="s">
        <v>20</v>
      </c>
      <c r="C616" s="2" t="s">
        <v>3791</v>
      </c>
      <c r="D616" s="2" t="s">
        <v>2856</v>
      </c>
      <c r="E616" s="2" t="s">
        <v>3792</v>
      </c>
      <c r="F616" s="2" t="s">
        <v>3793</v>
      </c>
      <c r="G616" s="2" t="s">
        <v>3794</v>
      </c>
      <c r="H616" s="2" t="s">
        <v>53</v>
      </c>
      <c r="I616" s="2" t="s">
        <v>3795</v>
      </c>
      <c r="J616" s="2">
        <v>2019</v>
      </c>
      <c r="K616" s="2"/>
      <c r="L616" s="2" t="s">
        <v>3796</v>
      </c>
      <c r="M616" s="2" t="s">
        <v>27</v>
      </c>
      <c r="N616" s="2" t="s">
        <v>3797</v>
      </c>
      <c r="O616" s="2" t="s">
        <v>3798</v>
      </c>
      <c r="P616" s="2" t="s">
        <v>3799</v>
      </c>
      <c r="Q616" s="2" t="s">
        <v>123</v>
      </c>
      <c r="R616" s="2"/>
      <c r="S616" s="2" t="s">
        <v>27</v>
      </c>
      <c r="T616" s="2"/>
      <c r="U616" s="9"/>
    </row>
    <row r="617" spans="1:21" ht="45" hidden="1" customHeight="1" x14ac:dyDescent="0.3">
      <c r="A617" s="2">
        <f t="shared" si="9"/>
        <v>616</v>
      </c>
      <c r="B617" s="2" t="s">
        <v>20</v>
      </c>
      <c r="C617" s="2" t="s">
        <v>3791</v>
      </c>
      <c r="D617" s="2" t="s">
        <v>2856</v>
      </c>
      <c r="E617" s="2" t="s">
        <v>3907</v>
      </c>
      <c r="F617" s="2" t="s">
        <v>3908</v>
      </c>
      <c r="G617" s="2" t="s">
        <v>3909</v>
      </c>
      <c r="H617" s="2" t="s">
        <v>53</v>
      </c>
      <c r="I617" s="2" t="s">
        <v>3910</v>
      </c>
      <c r="J617" s="2">
        <v>2019</v>
      </c>
      <c r="K617" s="2">
        <v>2</v>
      </c>
      <c r="L617" s="2" t="s">
        <v>692</v>
      </c>
      <c r="M617" s="2" t="s">
        <v>27</v>
      </c>
      <c r="N617" s="2" t="s">
        <v>2272</v>
      </c>
      <c r="O617" s="2" t="s">
        <v>3911</v>
      </c>
      <c r="P617" s="2"/>
      <c r="Q617" s="2" t="s">
        <v>2274</v>
      </c>
      <c r="R617" s="2"/>
      <c r="S617" s="2" t="s">
        <v>822</v>
      </c>
      <c r="T617" s="2"/>
      <c r="U617" s="9"/>
    </row>
    <row r="618" spans="1:21" ht="45" hidden="1" customHeight="1" x14ac:dyDescent="0.3">
      <c r="A618" s="2">
        <f t="shared" si="9"/>
        <v>617</v>
      </c>
      <c r="B618" s="2" t="s">
        <v>250</v>
      </c>
      <c r="C618" s="2" t="s">
        <v>290</v>
      </c>
      <c r="D618" s="2" t="s">
        <v>3900</v>
      </c>
      <c r="E618" s="2" t="s">
        <v>3901</v>
      </c>
      <c r="F618" s="2" t="s">
        <v>3902</v>
      </c>
      <c r="G618" s="2" t="s">
        <v>3903</v>
      </c>
      <c r="H618" s="2" t="s">
        <v>53</v>
      </c>
      <c r="I618" s="2" t="s">
        <v>3904</v>
      </c>
      <c r="J618" s="2">
        <v>2019</v>
      </c>
      <c r="K618" s="2">
        <v>3</v>
      </c>
      <c r="L618" s="2" t="s">
        <v>3896</v>
      </c>
      <c r="M618" s="2" t="s">
        <v>27</v>
      </c>
      <c r="N618" s="2" t="s">
        <v>3897</v>
      </c>
      <c r="O618" s="2" t="s">
        <v>3905</v>
      </c>
      <c r="P618" s="2" t="s">
        <v>522</v>
      </c>
      <c r="Q618" s="2" t="s">
        <v>3906</v>
      </c>
      <c r="R618" s="2"/>
      <c r="S618" s="2" t="s">
        <v>27</v>
      </c>
      <c r="T618" s="2"/>
      <c r="U618" s="9"/>
    </row>
    <row r="619" spans="1:21" ht="45" hidden="1" customHeight="1" x14ac:dyDescent="0.3">
      <c r="A619" s="2">
        <f t="shared" si="9"/>
        <v>618</v>
      </c>
      <c r="B619" s="2" t="s">
        <v>111</v>
      </c>
      <c r="C619" s="2" t="s">
        <v>611</v>
      </c>
      <c r="D619" s="2" t="s">
        <v>3952</v>
      </c>
      <c r="E619" s="2" t="s">
        <v>3953</v>
      </c>
      <c r="F619" s="2" t="s">
        <v>3953</v>
      </c>
      <c r="G619" s="2" t="s">
        <v>3954</v>
      </c>
      <c r="H619" s="2" t="s">
        <v>53</v>
      </c>
      <c r="I619" s="2" t="s">
        <v>3955</v>
      </c>
      <c r="J619" s="2">
        <v>2019</v>
      </c>
      <c r="K619" s="2">
        <v>2</v>
      </c>
      <c r="L619" s="2" t="s">
        <v>2172</v>
      </c>
      <c r="M619" s="2" t="s">
        <v>56</v>
      </c>
      <c r="N619" s="2" t="s">
        <v>2173</v>
      </c>
      <c r="O619" s="2" t="s">
        <v>3956</v>
      </c>
      <c r="P619" s="2" t="s">
        <v>3957</v>
      </c>
      <c r="Q619" s="2" t="s">
        <v>273</v>
      </c>
      <c r="R619" s="2"/>
      <c r="S619" s="2" t="s">
        <v>56</v>
      </c>
      <c r="T619" s="2"/>
      <c r="U619" s="9"/>
    </row>
    <row r="620" spans="1:21" ht="45" hidden="1" customHeight="1" x14ac:dyDescent="0.3">
      <c r="A620" s="2">
        <f t="shared" si="9"/>
        <v>619</v>
      </c>
      <c r="B620" s="2" t="s">
        <v>60</v>
      </c>
      <c r="C620" s="2" t="s">
        <v>197</v>
      </c>
      <c r="D620" s="2" t="s">
        <v>2144</v>
      </c>
      <c r="E620" s="2" t="s">
        <v>4171</v>
      </c>
      <c r="F620" s="2"/>
      <c r="G620" s="2" t="s">
        <v>2557</v>
      </c>
      <c r="H620" s="2" t="s">
        <v>53</v>
      </c>
      <c r="I620" s="2" t="s">
        <v>4172</v>
      </c>
      <c r="J620" s="2">
        <v>2019</v>
      </c>
      <c r="K620" s="2">
        <v>2</v>
      </c>
      <c r="L620" s="2" t="s">
        <v>4173</v>
      </c>
      <c r="M620" s="2">
        <v>0</v>
      </c>
      <c r="N620" s="2"/>
      <c r="O620" s="2" t="s">
        <v>4174</v>
      </c>
      <c r="P620" s="2"/>
      <c r="Q620" s="2" t="s">
        <v>696</v>
      </c>
      <c r="R620" s="2"/>
      <c r="S620" s="2" t="s">
        <v>1351</v>
      </c>
      <c r="T620" s="2"/>
      <c r="U620" s="9"/>
    </row>
    <row r="621" spans="1:21" ht="45" hidden="1" customHeight="1" x14ac:dyDescent="0.3">
      <c r="A621" s="2">
        <f t="shared" si="9"/>
        <v>620</v>
      </c>
      <c r="B621" s="2" t="s">
        <v>185</v>
      </c>
      <c r="C621" s="2" t="s">
        <v>214</v>
      </c>
      <c r="D621" s="2" t="s">
        <v>4031</v>
      </c>
      <c r="E621" s="2" t="s">
        <v>4032</v>
      </c>
      <c r="F621" s="2" t="s">
        <v>4032</v>
      </c>
      <c r="G621" s="2" t="s">
        <v>4033</v>
      </c>
      <c r="H621" s="2" t="s">
        <v>53</v>
      </c>
      <c r="I621" s="2" t="s">
        <v>4034</v>
      </c>
      <c r="J621" s="2">
        <v>2019</v>
      </c>
      <c r="K621" s="2">
        <v>3</v>
      </c>
      <c r="L621" s="2" t="s">
        <v>4035</v>
      </c>
      <c r="M621" s="2" t="s">
        <v>3084</v>
      </c>
      <c r="N621" s="2"/>
      <c r="O621" s="2" t="s">
        <v>4036</v>
      </c>
      <c r="P621" s="2"/>
      <c r="Q621" s="2" t="s">
        <v>696</v>
      </c>
      <c r="R621" s="2"/>
      <c r="S621" s="2" t="s">
        <v>1351</v>
      </c>
      <c r="T621" s="2"/>
      <c r="U621" s="9"/>
    </row>
    <row r="622" spans="1:21" ht="45" hidden="1" customHeight="1" x14ac:dyDescent="0.3">
      <c r="A622" s="2">
        <f t="shared" si="9"/>
        <v>621</v>
      </c>
      <c r="B622" s="2" t="s">
        <v>111</v>
      </c>
      <c r="C622" s="2" t="s">
        <v>1324</v>
      </c>
      <c r="D622" s="2" t="s">
        <v>3303</v>
      </c>
      <c r="E622" s="2" t="s">
        <v>3997</v>
      </c>
      <c r="F622" s="2"/>
      <c r="G622" s="2"/>
      <c r="H622" s="2" t="s">
        <v>349</v>
      </c>
      <c r="I622" s="2" t="s">
        <v>3998</v>
      </c>
      <c r="J622" s="2">
        <v>2019</v>
      </c>
      <c r="K622" s="2">
        <v>1</v>
      </c>
      <c r="L622" s="2" t="s">
        <v>2203</v>
      </c>
      <c r="M622" s="2" t="s">
        <v>56</v>
      </c>
      <c r="N622" s="2"/>
      <c r="O622" s="2" t="s">
        <v>56</v>
      </c>
      <c r="P622" s="2" t="s">
        <v>3999</v>
      </c>
      <c r="Q622" s="2"/>
      <c r="R622" s="2"/>
      <c r="S622" s="2" t="s">
        <v>56</v>
      </c>
      <c r="T622" s="2"/>
      <c r="U622" s="9"/>
    </row>
    <row r="623" spans="1:21" ht="45" hidden="1" customHeight="1" x14ac:dyDescent="0.3">
      <c r="A623" s="2">
        <f t="shared" si="9"/>
        <v>622</v>
      </c>
      <c r="B623" s="2" t="s">
        <v>111</v>
      </c>
      <c r="C623" s="2" t="s">
        <v>4009</v>
      </c>
      <c r="D623" s="2" t="s">
        <v>4010</v>
      </c>
      <c r="E623" s="2" t="s">
        <v>4011</v>
      </c>
      <c r="F623" s="2" t="s">
        <v>4012</v>
      </c>
      <c r="G623" s="2" t="s">
        <v>4013</v>
      </c>
      <c r="H623" s="2" t="s">
        <v>53</v>
      </c>
      <c r="I623" s="2" t="s">
        <v>4014</v>
      </c>
      <c r="J623" s="2">
        <v>2019</v>
      </c>
      <c r="K623" s="2">
        <v>2</v>
      </c>
      <c r="L623" s="2" t="s">
        <v>2291</v>
      </c>
      <c r="M623" s="2" t="s">
        <v>56</v>
      </c>
      <c r="N623" s="2" t="s">
        <v>2292</v>
      </c>
      <c r="O623" s="2" t="s">
        <v>4015</v>
      </c>
      <c r="P623" s="2" t="s">
        <v>3371</v>
      </c>
      <c r="Q623" s="2" t="s">
        <v>273</v>
      </c>
      <c r="R623" s="2"/>
      <c r="S623" s="2" t="s">
        <v>3847</v>
      </c>
      <c r="T623" s="2"/>
      <c r="U623" s="9"/>
    </row>
    <row r="624" spans="1:21" ht="45" hidden="1" customHeight="1" x14ac:dyDescent="0.3">
      <c r="A624" s="2">
        <f t="shared" si="9"/>
        <v>623</v>
      </c>
      <c r="B624" s="2" t="s">
        <v>97</v>
      </c>
      <c r="C624" s="2" t="s">
        <v>197</v>
      </c>
      <c r="D624" s="2" t="s">
        <v>1476</v>
      </c>
      <c r="E624" s="2" t="s">
        <v>1481</v>
      </c>
      <c r="F624" s="2"/>
      <c r="G624" s="2"/>
      <c r="H624" s="2" t="s">
        <v>349</v>
      </c>
      <c r="I624" s="2" t="s">
        <v>1482</v>
      </c>
      <c r="J624" s="2">
        <v>2015</v>
      </c>
      <c r="K624" s="2">
        <v>1</v>
      </c>
      <c r="L624" s="2" t="s">
        <v>1479</v>
      </c>
      <c r="M624" s="2" t="s">
        <v>56</v>
      </c>
      <c r="N624" s="2"/>
      <c r="O624" s="2" t="s">
        <v>56</v>
      </c>
      <c r="P624" s="2" t="s">
        <v>1483</v>
      </c>
      <c r="Q624" s="2"/>
      <c r="R624" s="2" t="s">
        <v>643</v>
      </c>
      <c r="S624" s="2" t="s">
        <v>56</v>
      </c>
      <c r="T624" s="2"/>
      <c r="U624" s="9"/>
    </row>
    <row r="625" spans="1:21" ht="45" hidden="1" customHeight="1" x14ac:dyDescent="0.3">
      <c r="A625" s="2">
        <f t="shared" si="9"/>
        <v>624</v>
      </c>
      <c r="B625" s="2" t="s">
        <v>87</v>
      </c>
      <c r="C625" s="2" t="s">
        <v>197</v>
      </c>
      <c r="D625" s="2" t="s">
        <v>1520</v>
      </c>
      <c r="E625" s="2" t="s">
        <v>1521</v>
      </c>
      <c r="F625" s="2"/>
      <c r="G625" s="2"/>
      <c r="H625" s="2" t="s">
        <v>349</v>
      </c>
      <c r="I625" s="2" t="s">
        <v>1522</v>
      </c>
      <c r="J625" s="2">
        <v>2015</v>
      </c>
      <c r="K625" s="2">
        <v>1</v>
      </c>
      <c r="L625" s="2" t="s">
        <v>1497</v>
      </c>
      <c r="M625" s="2" t="s">
        <v>56</v>
      </c>
      <c r="N625" s="2"/>
      <c r="O625" s="2" t="s">
        <v>56</v>
      </c>
      <c r="P625" s="2" t="s">
        <v>1504</v>
      </c>
      <c r="Q625" s="2"/>
      <c r="R625" s="2" t="s">
        <v>643</v>
      </c>
      <c r="S625" s="2" t="s">
        <v>56</v>
      </c>
      <c r="T625" s="2"/>
      <c r="U625" s="9"/>
    </row>
    <row r="626" spans="1:21" ht="45" hidden="1" customHeight="1" x14ac:dyDescent="0.3">
      <c r="A626" s="2">
        <f t="shared" si="9"/>
        <v>625</v>
      </c>
      <c r="B626" s="2" t="s">
        <v>87</v>
      </c>
      <c r="C626" s="2" t="s">
        <v>197</v>
      </c>
      <c r="D626" s="2" t="s">
        <v>1520</v>
      </c>
      <c r="E626" s="2" t="s">
        <v>1523</v>
      </c>
      <c r="F626" s="2"/>
      <c r="G626" s="2"/>
      <c r="H626" s="2" t="s">
        <v>349</v>
      </c>
      <c r="I626" s="2" t="s">
        <v>1524</v>
      </c>
      <c r="J626" s="2">
        <v>2015</v>
      </c>
      <c r="K626" s="2">
        <v>1</v>
      </c>
      <c r="L626" s="2" t="s">
        <v>1497</v>
      </c>
      <c r="M626" s="2" t="s">
        <v>56</v>
      </c>
      <c r="N626" s="2"/>
      <c r="O626" s="2" t="s">
        <v>56</v>
      </c>
      <c r="P626" s="2" t="s">
        <v>1504</v>
      </c>
      <c r="Q626" s="2"/>
      <c r="R626" s="2" t="s">
        <v>643</v>
      </c>
      <c r="S626" s="2" t="s">
        <v>56</v>
      </c>
      <c r="T626" s="2"/>
      <c r="U626" s="9"/>
    </row>
    <row r="627" spans="1:21" ht="45" hidden="1" customHeight="1" x14ac:dyDescent="0.3">
      <c r="A627" s="2">
        <f t="shared" si="9"/>
        <v>626</v>
      </c>
      <c r="B627" s="2" t="s">
        <v>87</v>
      </c>
      <c r="C627" s="2" t="s">
        <v>197</v>
      </c>
      <c r="D627" s="2" t="s">
        <v>1833</v>
      </c>
      <c r="E627" s="2" t="s">
        <v>1834</v>
      </c>
      <c r="F627" s="2"/>
      <c r="G627" s="2"/>
      <c r="H627" s="2" t="s">
        <v>349</v>
      </c>
      <c r="I627" s="2" t="s">
        <v>1835</v>
      </c>
      <c r="J627" s="2">
        <v>2015</v>
      </c>
      <c r="K627" s="2">
        <v>1</v>
      </c>
      <c r="L627" s="2" t="s">
        <v>462</v>
      </c>
      <c r="M627" s="2" t="s">
        <v>56</v>
      </c>
      <c r="N627" s="2" t="s">
        <v>463</v>
      </c>
      <c r="O627" s="2" t="s">
        <v>56</v>
      </c>
      <c r="P627" s="2" t="s">
        <v>195</v>
      </c>
      <c r="Q627" s="2"/>
      <c r="R627" s="2"/>
      <c r="S627" s="2" t="s">
        <v>56</v>
      </c>
      <c r="T627" s="2"/>
      <c r="U627" s="9"/>
    </row>
    <row r="628" spans="1:21" ht="45" customHeight="1" x14ac:dyDescent="0.3">
      <c r="A628" s="2">
        <f t="shared" si="9"/>
        <v>627</v>
      </c>
      <c r="B628" s="2" t="s">
        <v>74</v>
      </c>
      <c r="C628" s="2" t="s">
        <v>197</v>
      </c>
      <c r="D628" s="2" t="s">
        <v>1955</v>
      </c>
      <c r="E628" s="2" t="s">
        <v>1956</v>
      </c>
      <c r="F628" s="2"/>
      <c r="G628" s="2" t="s">
        <v>1957</v>
      </c>
      <c r="H628" s="2" t="s">
        <v>92</v>
      </c>
      <c r="I628" s="2" t="s">
        <v>1958</v>
      </c>
      <c r="J628" s="2">
        <v>2015</v>
      </c>
      <c r="K628" s="2">
        <v>1</v>
      </c>
      <c r="L628" s="2" t="s">
        <v>1275</v>
      </c>
      <c r="M628" s="2" t="s">
        <v>56</v>
      </c>
      <c r="N628" s="2" t="s">
        <v>1276</v>
      </c>
      <c r="O628" s="2" t="s">
        <v>56</v>
      </c>
      <c r="P628" s="2" t="s">
        <v>34</v>
      </c>
      <c r="Q628" s="2"/>
      <c r="R628" s="2" t="s">
        <v>455</v>
      </c>
      <c r="S628" s="2" t="s">
        <v>56</v>
      </c>
      <c r="T628" s="2"/>
      <c r="U628" s="9"/>
    </row>
    <row r="629" spans="1:21" ht="45" hidden="1" customHeight="1" x14ac:dyDescent="0.3">
      <c r="A629" s="2">
        <f t="shared" si="9"/>
        <v>628</v>
      </c>
      <c r="B629" s="2" t="s">
        <v>97</v>
      </c>
      <c r="C629" s="2" t="s">
        <v>197</v>
      </c>
      <c r="D629" s="2" t="s">
        <v>1476</v>
      </c>
      <c r="E629" s="2" t="s">
        <v>2083</v>
      </c>
      <c r="F629" s="2"/>
      <c r="G629" s="2" t="s">
        <v>2084</v>
      </c>
      <c r="H629" s="2" t="s">
        <v>92</v>
      </c>
      <c r="I629" s="2" t="s">
        <v>2085</v>
      </c>
      <c r="J629" s="2">
        <v>2016</v>
      </c>
      <c r="K629" s="2">
        <v>1</v>
      </c>
      <c r="L629" s="2" t="s">
        <v>1479</v>
      </c>
      <c r="M629" s="2" t="s">
        <v>56</v>
      </c>
      <c r="N629" s="2"/>
      <c r="O629" s="2" t="s">
        <v>56</v>
      </c>
      <c r="P629" s="2" t="s">
        <v>2086</v>
      </c>
      <c r="Q629" s="2"/>
      <c r="R629" s="2" t="s">
        <v>643</v>
      </c>
      <c r="S629" s="2" t="s">
        <v>56</v>
      </c>
      <c r="T629" s="2"/>
      <c r="U629" s="9"/>
    </row>
    <row r="630" spans="1:21" ht="45" hidden="1" customHeight="1" x14ac:dyDescent="0.3">
      <c r="A630" s="2">
        <f t="shared" si="9"/>
        <v>629</v>
      </c>
      <c r="B630" s="2" t="s">
        <v>87</v>
      </c>
      <c r="C630" s="2" t="s">
        <v>197</v>
      </c>
      <c r="D630" s="2" t="s">
        <v>1520</v>
      </c>
      <c r="E630" s="2" t="s">
        <v>2650</v>
      </c>
      <c r="F630" s="2"/>
      <c r="G630" s="2"/>
      <c r="H630" s="2" t="s">
        <v>349</v>
      </c>
      <c r="I630" s="2" t="s">
        <v>2651</v>
      </c>
      <c r="J630" s="2">
        <v>2017</v>
      </c>
      <c r="K630" s="2">
        <v>1</v>
      </c>
      <c r="L630" s="2" t="s">
        <v>1497</v>
      </c>
      <c r="M630" s="2" t="s">
        <v>56</v>
      </c>
      <c r="N630" s="2"/>
      <c r="O630" s="2" t="s">
        <v>56</v>
      </c>
      <c r="P630" s="2" t="s">
        <v>2652</v>
      </c>
      <c r="Q630" s="2"/>
      <c r="R630" s="2" t="s">
        <v>643</v>
      </c>
      <c r="S630" s="2" t="s">
        <v>56</v>
      </c>
      <c r="T630" s="2"/>
      <c r="U630" s="9"/>
    </row>
    <row r="631" spans="1:21" ht="45" hidden="1" customHeight="1" x14ac:dyDescent="0.3">
      <c r="A631" s="2">
        <f t="shared" si="9"/>
        <v>630</v>
      </c>
      <c r="B631" s="2" t="s">
        <v>97</v>
      </c>
      <c r="C631" s="2" t="s">
        <v>197</v>
      </c>
      <c r="D631" s="2" t="s">
        <v>2653</v>
      </c>
      <c r="E631" s="2" t="s">
        <v>2654</v>
      </c>
      <c r="F631" s="2"/>
      <c r="G631" s="2"/>
      <c r="H631" s="2" t="s">
        <v>349</v>
      </c>
      <c r="I631" s="2" t="s">
        <v>2655</v>
      </c>
      <c r="J631" s="2">
        <v>2017</v>
      </c>
      <c r="K631" s="2">
        <v>1</v>
      </c>
      <c r="L631" s="2" t="s">
        <v>1497</v>
      </c>
      <c r="M631" s="2" t="s">
        <v>56</v>
      </c>
      <c r="N631" s="2"/>
      <c r="O631" s="2" t="s">
        <v>56</v>
      </c>
      <c r="P631" s="2" t="s">
        <v>2656</v>
      </c>
      <c r="Q631" s="2"/>
      <c r="R631" s="2"/>
      <c r="S631" s="2" t="s">
        <v>56</v>
      </c>
      <c r="T631" s="2"/>
      <c r="U631" s="9"/>
    </row>
    <row r="632" spans="1:21" ht="45" hidden="1" customHeight="1" x14ac:dyDescent="0.3">
      <c r="A632" s="2">
        <f t="shared" si="9"/>
        <v>631</v>
      </c>
      <c r="B632" s="2" t="s">
        <v>87</v>
      </c>
      <c r="C632" s="2" t="s">
        <v>197</v>
      </c>
      <c r="D632" s="2" t="s">
        <v>2826</v>
      </c>
      <c r="E632" s="2" t="s">
        <v>2827</v>
      </c>
      <c r="F632" s="2"/>
      <c r="G632" s="2"/>
      <c r="H632" s="2" t="s">
        <v>349</v>
      </c>
      <c r="I632" s="2" t="s">
        <v>2828</v>
      </c>
      <c r="J632" s="2">
        <v>2017</v>
      </c>
      <c r="K632" s="2">
        <v>1</v>
      </c>
      <c r="L632" s="2" t="s">
        <v>2291</v>
      </c>
      <c r="M632" s="2" t="s">
        <v>56</v>
      </c>
      <c r="N632" s="2" t="s">
        <v>2292</v>
      </c>
      <c r="O632" s="2" t="s">
        <v>56</v>
      </c>
      <c r="P632" s="2" t="s">
        <v>2829</v>
      </c>
      <c r="Q632" s="2"/>
      <c r="R632" s="2"/>
      <c r="S632" s="2" t="s">
        <v>56</v>
      </c>
      <c r="T632" s="2"/>
      <c r="U632" s="9"/>
    </row>
    <row r="633" spans="1:21" ht="45" hidden="1" customHeight="1" x14ac:dyDescent="0.3">
      <c r="A633" s="2">
        <f t="shared" si="9"/>
        <v>632</v>
      </c>
      <c r="B633" s="2" t="s">
        <v>97</v>
      </c>
      <c r="C633" s="2" t="s">
        <v>197</v>
      </c>
      <c r="D633" s="2" t="s">
        <v>2867</v>
      </c>
      <c r="E633" s="2" t="s">
        <v>2868</v>
      </c>
      <c r="F633" s="2"/>
      <c r="G633" s="2"/>
      <c r="H633" s="2" t="s">
        <v>92</v>
      </c>
      <c r="I633" s="2" t="s">
        <v>2869</v>
      </c>
      <c r="J633" s="2">
        <v>2017</v>
      </c>
      <c r="K633" s="2">
        <v>1</v>
      </c>
      <c r="L633" s="2" t="s">
        <v>2870</v>
      </c>
      <c r="M633" s="2" t="s">
        <v>56</v>
      </c>
      <c r="N633" s="2"/>
      <c r="O633" s="2" t="s">
        <v>56</v>
      </c>
      <c r="P633" s="2" t="s">
        <v>2871</v>
      </c>
      <c r="Q633" s="2"/>
      <c r="R633" s="2"/>
      <c r="S633" s="2" t="s">
        <v>56</v>
      </c>
      <c r="T633" s="2"/>
      <c r="U633" s="9"/>
    </row>
    <row r="634" spans="1:21" ht="45" hidden="1" customHeight="1" x14ac:dyDescent="0.3">
      <c r="A634" s="2">
        <f t="shared" si="9"/>
        <v>633</v>
      </c>
      <c r="B634" s="2" t="s">
        <v>87</v>
      </c>
      <c r="C634" s="2" t="s">
        <v>3879</v>
      </c>
      <c r="D634" s="2" t="s">
        <v>3880</v>
      </c>
      <c r="E634" s="2" t="s">
        <v>3881</v>
      </c>
      <c r="F634" s="2"/>
      <c r="G634" s="2" t="s">
        <v>3882</v>
      </c>
      <c r="H634" s="2" t="s">
        <v>53</v>
      </c>
      <c r="I634" s="2" t="s">
        <v>3883</v>
      </c>
      <c r="J634" s="2">
        <v>2019</v>
      </c>
      <c r="K634" s="2"/>
      <c r="L634" s="2" t="s">
        <v>3884</v>
      </c>
      <c r="M634" s="2" t="s">
        <v>3885</v>
      </c>
      <c r="N634" s="2" t="s">
        <v>3886</v>
      </c>
      <c r="O634" s="2" t="s">
        <v>3887</v>
      </c>
      <c r="P634" s="2" t="s">
        <v>3888</v>
      </c>
      <c r="Q634" s="2" t="s">
        <v>3889</v>
      </c>
      <c r="R634" s="2"/>
      <c r="S634" s="2" t="s">
        <v>3890</v>
      </c>
      <c r="T634" s="2"/>
      <c r="U634" s="9"/>
    </row>
    <row r="635" spans="1:21" ht="45" hidden="1" customHeight="1" x14ac:dyDescent="0.3">
      <c r="A635" s="2">
        <f t="shared" si="9"/>
        <v>634</v>
      </c>
      <c r="B635" s="2" t="s">
        <v>60</v>
      </c>
      <c r="C635" s="2" t="s">
        <v>223</v>
      </c>
      <c r="D635" s="2" t="s">
        <v>4147</v>
      </c>
      <c r="E635" s="2" t="s">
        <v>4148</v>
      </c>
      <c r="F635" s="2" t="s">
        <v>4149</v>
      </c>
      <c r="G635" s="2" t="s">
        <v>4150</v>
      </c>
      <c r="H635" s="2" t="s">
        <v>53</v>
      </c>
      <c r="I635" s="2" t="s">
        <v>4151</v>
      </c>
      <c r="J635" s="2">
        <v>2019</v>
      </c>
      <c r="K635" s="2">
        <v>2</v>
      </c>
      <c r="L635" s="2" t="s">
        <v>3847</v>
      </c>
      <c r="M635" s="2" t="s">
        <v>3847</v>
      </c>
      <c r="N635" s="2" t="s">
        <v>3848</v>
      </c>
      <c r="O635" s="2" t="s">
        <v>4152</v>
      </c>
      <c r="P635" s="2" t="s">
        <v>34</v>
      </c>
      <c r="Q635" s="2" t="s">
        <v>273</v>
      </c>
      <c r="R635" s="2"/>
      <c r="S635" s="2" t="s">
        <v>3847</v>
      </c>
      <c r="T635" s="2"/>
      <c r="U635" s="9"/>
    </row>
    <row r="636" spans="1:21" ht="45" customHeight="1" x14ac:dyDescent="0.3">
      <c r="A636" s="2">
        <f t="shared" si="9"/>
        <v>635</v>
      </c>
      <c r="B636" s="2" t="s">
        <v>87</v>
      </c>
      <c r="C636" s="2" t="s">
        <v>465</v>
      </c>
      <c r="D636" s="2" t="s">
        <v>466</v>
      </c>
      <c r="E636" s="2" t="s">
        <v>467</v>
      </c>
      <c r="F636" s="2"/>
      <c r="G636" s="2" t="s">
        <v>468</v>
      </c>
      <c r="H636" s="2" t="s">
        <v>92</v>
      </c>
      <c r="I636" s="2" t="s">
        <v>469</v>
      </c>
      <c r="J636" s="2">
        <v>2005</v>
      </c>
      <c r="K636" s="2">
        <v>1</v>
      </c>
      <c r="L636" s="2" t="s">
        <v>462</v>
      </c>
      <c r="M636" s="2" t="s">
        <v>56</v>
      </c>
      <c r="N636" s="2" t="s">
        <v>463</v>
      </c>
      <c r="O636" s="2" t="s">
        <v>56</v>
      </c>
      <c r="P636" s="2" t="s">
        <v>132</v>
      </c>
      <c r="Q636" s="2"/>
      <c r="R636" s="2" t="s">
        <v>203</v>
      </c>
      <c r="S636" s="2" t="s">
        <v>56</v>
      </c>
      <c r="T636" s="2"/>
      <c r="U636" s="9"/>
    </row>
    <row r="637" spans="1:21" ht="45" hidden="1" customHeight="1" x14ac:dyDescent="0.3">
      <c r="A637" s="2">
        <f t="shared" si="9"/>
        <v>636</v>
      </c>
      <c r="B637" s="2" t="s">
        <v>87</v>
      </c>
      <c r="C637" s="2" t="s">
        <v>465</v>
      </c>
      <c r="D637" s="2" t="s">
        <v>594</v>
      </c>
      <c r="E637" s="2" t="s">
        <v>595</v>
      </c>
      <c r="F637" s="2" t="s">
        <v>596</v>
      </c>
      <c r="G637" s="2" t="s">
        <v>597</v>
      </c>
      <c r="H637" s="2" t="s">
        <v>92</v>
      </c>
      <c r="I637" s="2" t="s">
        <v>598</v>
      </c>
      <c r="J637" s="2">
        <v>2007</v>
      </c>
      <c r="K637" s="2">
        <v>1</v>
      </c>
      <c r="L637" s="2" t="s">
        <v>599</v>
      </c>
      <c r="M637" s="2" t="s">
        <v>56</v>
      </c>
      <c r="N637" s="2"/>
      <c r="O637" s="2" t="s">
        <v>56</v>
      </c>
      <c r="P637" s="2" t="s">
        <v>600</v>
      </c>
      <c r="Q637" s="2"/>
      <c r="R637" s="2" t="s">
        <v>601</v>
      </c>
      <c r="S637" s="2" t="s">
        <v>56</v>
      </c>
      <c r="T637" s="2"/>
      <c r="U637" s="9"/>
    </row>
    <row r="638" spans="1:21" ht="45" hidden="1" customHeight="1" x14ac:dyDescent="0.3">
      <c r="A638" s="2">
        <f t="shared" si="9"/>
        <v>637</v>
      </c>
      <c r="B638" s="2" t="s">
        <v>87</v>
      </c>
      <c r="C638" s="2" t="s">
        <v>465</v>
      </c>
      <c r="D638" s="2" t="s">
        <v>594</v>
      </c>
      <c r="E638" s="2" t="s">
        <v>602</v>
      </c>
      <c r="F638" s="2"/>
      <c r="G638" s="2" t="s">
        <v>603</v>
      </c>
      <c r="H638" s="2" t="s">
        <v>349</v>
      </c>
      <c r="I638" s="2" t="s">
        <v>604</v>
      </c>
      <c r="J638" s="2">
        <v>2007</v>
      </c>
      <c r="K638" s="2">
        <v>1</v>
      </c>
      <c r="L638" s="2" t="s">
        <v>599</v>
      </c>
      <c r="M638" s="2" t="s">
        <v>56</v>
      </c>
      <c r="N638" s="2"/>
      <c r="O638" s="2" t="s">
        <v>56</v>
      </c>
      <c r="P638" s="2" t="s">
        <v>600</v>
      </c>
      <c r="Q638" s="2"/>
      <c r="R638" s="2" t="s">
        <v>601</v>
      </c>
      <c r="S638" s="2" t="s">
        <v>56</v>
      </c>
      <c r="T638" s="2"/>
      <c r="U638" s="9"/>
    </row>
    <row r="639" spans="1:21" ht="45" hidden="1" customHeight="1" x14ac:dyDescent="0.3">
      <c r="A639" s="2">
        <f t="shared" si="9"/>
        <v>638</v>
      </c>
      <c r="B639" s="2" t="s">
        <v>111</v>
      </c>
      <c r="C639" s="2" t="s">
        <v>4016</v>
      </c>
      <c r="D639" s="2" t="s">
        <v>4017</v>
      </c>
      <c r="E639" s="2" t="s">
        <v>4018</v>
      </c>
      <c r="F639" s="2" t="s">
        <v>4019</v>
      </c>
      <c r="G639" s="2" t="s">
        <v>4020</v>
      </c>
      <c r="H639" s="2" t="s">
        <v>53</v>
      </c>
      <c r="I639" s="2" t="s">
        <v>4021</v>
      </c>
      <c r="J639" s="2">
        <v>2019</v>
      </c>
      <c r="K639" s="2">
        <v>2</v>
      </c>
      <c r="L639" s="2" t="s">
        <v>4022</v>
      </c>
      <c r="M639" s="2" t="s">
        <v>4023</v>
      </c>
      <c r="N639" s="2" t="s">
        <v>4024</v>
      </c>
      <c r="O639" s="2" t="s">
        <v>4025</v>
      </c>
      <c r="P639" s="2" t="s">
        <v>34</v>
      </c>
      <c r="Q639" s="2" t="s">
        <v>273</v>
      </c>
      <c r="R639" s="2"/>
      <c r="S639" s="2" t="s">
        <v>3847</v>
      </c>
      <c r="T639" s="2"/>
      <c r="U639" s="9"/>
    </row>
    <row r="640" spans="1:21" ht="45" hidden="1" customHeight="1" x14ac:dyDescent="0.3">
      <c r="A640" s="2">
        <f t="shared" si="9"/>
        <v>639</v>
      </c>
      <c r="B640" s="2" t="s">
        <v>125</v>
      </c>
      <c r="C640" s="2" t="s">
        <v>465</v>
      </c>
      <c r="D640" s="2" t="s">
        <v>2841</v>
      </c>
      <c r="E640" s="2" t="s">
        <v>2842</v>
      </c>
      <c r="F640" s="2"/>
      <c r="G640" s="2" t="s">
        <v>2843</v>
      </c>
      <c r="H640" s="2" t="s">
        <v>349</v>
      </c>
      <c r="I640" s="2" t="s">
        <v>2844</v>
      </c>
      <c r="J640" s="2">
        <v>2017</v>
      </c>
      <c r="K640" s="2">
        <v>1</v>
      </c>
      <c r="L640" s="2" t="s">
        <v>1844</v>
      </c>
      <c r="M640" s="2" t="s">
        <v>56</v>
      </c>
      <c r="N640" s="2"/>
      <c r="O640" s="2" t="s">
        <v>56</v>
      </c>
      <c r="P640" s="2" t="s">
        <v>1953</v>
      </c>
      <c r="Q640" s="2"/>
      <c r="R640" s="2" t="s">
        <v>1845</v>
      </c>
      <c r="S640" s="2" t="s">
        <v>56</v>
      </c>
      <c r="T640" s="2"/>
      <c r="U640" s="9"/>
    </row>
    <row r="641" spans="1:21" ht="45" hidden="1" customHeight="1" x14ac:dyDescent="0.3">
      <c r="A641" s="2">
        <f t="shared" si="9"/>
        <v>640</v>
      </c>
      <c r="B641" s="2" t="s">
        <v>60</v>
      </c>
      <c r="C641" s="2" t="s">
        <v>465</v>
      </c>
      <c r="D641" s="2" t="s">
        <v>4074</v>
      </c>
      <c r="E641" s="2" t="s">
        <v>4075</v>
      </c>
      <c r="F641" s="2"/>
      <c r="G641" s="2"/>
      <c r="H641" s="2" t="s">
        <v>92</v>
      </c>
      <c r="I641" s="2" t="s">
        <v>4076</v>
      </c>
      <c r="J641" s="2">
        <v>2019</v>
      </c>
      <c r="K641" s="2">
        <v>1</v>
      </c>
      <c r="L641" s="2" t="s">
        <v>3553</v>
      </c>
      <c r="M641" s="2" t="s">
        <v>56</v>
      </c>
      <c r="N641" s="2"/>
      <c r="O641" s="2" t="s">
        <v>56</v>
      </c>
      <c r="P641" s="2" t="s">
        <v>4077</v>
      </c>
      <c r="Q641" s="2"/>
      <c r="R641" s="2" t="s">
        <v>203</v>
      </c>
      <c r="S641" s="2" t="s">
        <v>56</v>
      </c>
      <c r="T641" s="2"/>
      <c r="U641" s="9"/>
    </row>
    <row r="642" spans="1:21" ht="45" hidden="1" customHeight="1" x14ac:dyDescent="0.3">
      <c r="A642" s="2">
        <f t="shared" ref="A642:A705" si="10">ROW(A641)</f>
        <v>641</v>
      </c>
      <c r="B642" s="2" t="s">
        <v>87</v>
      </c>
      <c r="C642" s="2" t="s">
        <v>465</v>
      </c>
      <c r="D642" s="2" t="s">
        <v>4231</v>
      </c>
      <c r="E642" s="2" t="s">
        <v>4232</v>
      </c>
      <c r="F642" s="2"/>
      <c r="G642" s="2" t="s">
        <v>4233</v>
      </c>
      <c r="H642" s="2" t="s">
        <v>510</v>
      </c>
      <c r="I642" s="2" t="s">
        <v>4234</v>
      </c>
      <c r="J642" s="2">
        <v>2020</v>
      </c>
      <c r="K642" s="2">
        <v>1</v>
      </c>
      <c r="L642" s="2" t="s">
        <v>4235</v>
      </c>
      <c r="M642" s="2" t="s">
        <v>56</v>
      </c>
      <c r="N642" s="2"/>
      <c r="O642" s="2" t="s">
        <v>56</v>
      </c>
      <c r="P642" s="2" t="s">
        <v>4236</v>
      </c>
      <c r="Q642" s="2" t="s">
        <v>1127</v>
      </c>
      <c r="R642" s="2" t="s">
        <v>643</v>
      </c>
      <c r="S642" s="2" t="s">
        <v>3724</v>
      </c>
      <c r="T642" s="2"/>
      <c r="U642" s="9"/>
    </row>
    <row r="643" spans="1:21" ht="45" hidden="1" customHeight="1" x14ac:dyDescent="0.3">
      <c r="A643" s="2">
        <f t="shared" si="10"/>
        <v>642</v>
      </c>
      <c r="B643" s="2" t="s">
        <v>111</v>
      </c>
      <c r="C643" s="2" t="s">
        <v>3312</v>
      </c>
      <c r="D643" s="2" t="s">
        <v>4061</v>
      </c>
      <c r="E643" s="2" t="s">
        <v>4062</v>
      </c>
      <c r="F643" s="2" t="s">
        <v>4063</v>
      </c>
      <c r="G643" s="2" t="s">
        <v>4064</v>
      </c>
      <c r="H643" s="2" t="s">
        <v>53</v>
      </c>
      <c r="I643" s="2" t="s">
        <v>4065</v>
      </c>
      <c r="J643" s="2">
        <v>2019</v>
      </c>
      <c r="K643" s="2">
        <v>2</v>
      </c>
      <c r="L643" s="2" t="s">
        <v>4066</v>
      </c>
      <c r="M643" s="2" t="s">
        <v>1201</v>
      </c>
      <c r="N643" s="2" t="s">
        <v>4067</v>
      </c>
      <c r="O643" s="2" t="s">
        <v>4068</v>
      </c>
      <c r="P643" s="2" t="s">
        <v>34</v>
      </c>
      <c r="Q643" s="2" t="s">
        <v>273</v>
      </c>
      <c r="R643" s="2"/>
      <c r="S643" s="2" t="s">
        <v>3847</v>
      </c>
      <c r="T643" s="2"/>
      <c r="U643" s="9"/>
    </row>
    <row r="644" spans="1:21" ht="45" hidden="1" customHeight="1" x14ac:dyDescent="0.3">
      <c r="A644" s="2">
        <f t="shared" si="10"/>
        <v>643</v>
      </c>
      <c r="B644" s="2" t="s">
        <v>111</v>
      </c>
      <c r="C644" s="2" t="s">
        <v>3312</v>
      </c>
      <c r="D644" s="2" t="s">
        <v>2494</v>
      </c>
      <c r="E644" s="2" t="s">
        <v>4078</v>
      </c>
      <c r="F644" s="2" t="s">
        <v>4079</v>
      </c>
      <c r="G644" s="2" t="s">
        <v>4080</v>
      </c>
      <c r="H644" s="2" t="s">
        <v>53</v>
      </c>
      <c r="I644" s="4" t="s">
        <v>4081</v>
      </c>
      <c r="J644" s="2">
        <v>2019</v>
      </c>
      <c r="K644" s="2">
        <v>2</v>
      </c>
      <c r="L644" s="2" t="s">
        <v>3847</v>
      </c>
      <c r="M644" s="2" t="s">
        <v>3847</v>
      </c>
      <c r="N644" s="2" t="s">
        <v>3848</v>
      </c>
      <c r="O644" s="2" t="s">
        <v>4082</v>
      </c>
      <c r="P644" s="2" t="s">
        <v>34</v>
      </c>
      <c r="Q644" s="2" t="s">
        <v>273</v>
      </c>
      <c r="R644" s="2"/>
      <c r="S644" s="2" t="s">
        <v>3847</v>
      </c>
      <c r="T644" s="2"/>
      <c r="U644" s="9"/>
    </row>
    <row r="645" spans="1:21" ht="45" hidden="1" customHeight="1" x14ac:dyDescent="0.3">
      <c r="A645" s="2">
        <f t="shared" si="10"/>
        <v>644</v>
      </c>
      <c r="B645" s="2" t="s">
        <v>111</v>
      </c>
      <c r="C645" s="2" t="s">
        <v>237</v>
      </c>
      <c r="D645" s="2" t="s">
        <v>4153</v>
      </c>
      <c r="E645" s="2" t="s">
        <v>4154</v>
      </c>
      <c r="F645" s="2" t="s">
        <v>4155</v>
      </c>
      <c r="G645" s="2" t="s">
        <v>4156</v>
      </c>
      <c r="H645" s="2" t="s">
        <v>53</v>
      </c>
      <c r="I645" s="2" t="s">
        <v>4157</v>
      </c>
      <c r="J645" s="2">
        <v>2019</v>
      </c>
      <c r="K645" s="2">
        <v>2</v>
      </c>
      <c r="L645" s="2"/>
      <c r="M645" s="2"/>
      <c r="N645" s="2" t="s">
        <v>4158</v>
      </c>
      <c r="O645" s="2" t="s">
        <v>4159</v>
      </c>
      <c r="P645" s="2" t="s">
        <v>34</v>
      </c>
      <c r="Q645" s="2" t="s">
        <v>273</v>
      </c>
      <c r="R645" s="2"/>
      <c r="S645" s="2" t="s">
        <v>3847</v>
      </c>
      <c r="T645" s="2"/>
      <c r="U645" s="9"/>
    </row>
    <row r="646" spans="1:21" ht="45" customHeight="1" x14ac:dyDescent="0.3">
      <c r="A646" s="2">
        <f t="shared" si="10"/>
        <v>645</v>
      </c>
      <c r="B646" s="2" t="s">
        <v>87</v>
      </c>
      <c r="C646" s="2" t="s">
        <v>1509</v>
      </c>
      <c r="D646" s="2" t="s">
        <v>1510</v>
      </c>
      <c r="E646" s="2" t="s">
        <v>1511</v>
      </c>
      <c r="F646" s="2"/>
      <c r="G646" s="2" t="s">
        <v>1512</v>
      </c>
      <c r="H646" s="2" t="s">
        <v>92</v>
      </c>
      <c r="I646" s="2" t="s">
        <v>1513</v>
      </c>
      <c r="J646" s="2">
        <v>2015</v>
      </c>
      <c r="K646" s="2">
        <v>1</v>
      </c>
      <c r="L646" s="2" t="s">
        <v>1497</v>
      </c>
      <c r="M646" s="2" t="s">
        <v>56</v>
      </c>
      <c r="N646" s="2"/>
      <c r="O646" s="2" t="s">
        <v>56</v>
      </c>
      <c r="P646" s="2" t="s">
        <v>1508</v>
      </c>
      <c r="Q646" s="2"/>
      <c r="R646" s="2" t="s">
        <v>643</v>
      </c>
      <c r="S646" s="2" t="s">
        <v>56</v>
      </c>
      <c r="T646" s="2"/>
      <c r="U646" s="9"/>
    </row>
    <row r="647" spans="1:21" ht="45" hidden="1" customHeight="1" x14ac:dyDescent="0.3">
      <c r="A647" s="2">
        <f t="shared" si="10"/>
        <v>646</v>
      </c>
      <c r="B647" s="2" t="s">
        <v>87</v>
      </c>
      <c r="C647" s="2" t="s">
        <v>1840</v>
      </c>
      <c r="D647" s="2" t="s">
        <v>3981</v>
      </c>
      <c r="E647" s="2" t="s">
        <v>3982</v>
      </c>
      <c r="F647" s="2" t="s">
        <v>3983</v>
      </c>
      <c r="G647" s="2" t="s">
        <v>3984</v>
      </c>
      <c r="H647" s="2" t="s">
        <v>53</v>
      </c>
      <c r="I647" s="2" t="s">
        <v>3985</v>
      </c>
      <c r="J647" s="2">
        <v>2019</v>
      </c>
      <c r="K647" s="2">
        <v>3</v>
      </c>
      <c r="L647" s="2" t="s">
        <v>1872</v>
      </c>
      <c r="M647" s="2" t="s">
        <v>56</v>
      </c>
      <c r="N647" s="2" t="s">
        <v>3986</v>
      </c>
      <c r="O647" s="2" t="s">
        <v>3987</v>
      </c>
      <c r="P647" s="2" t="s">
        <v>132</v>
      </c>
      <c r="Q647" s="2" t="s">
        <v>3988</v>
      </c>
      <c r="R647" s="2"/>
      <c r="S647" s="2" t="s">
        <v>1351</v>
      </c>
      <c r="T647" s="2"/>
      <c r="U647" s="9"/>
    </row>
    <row r="648" spans="1:21" ht="45" hidden="1" customHeight="1" x14ac:dyDescent="0.3">
      <c r="A648" s="2">
        <f t="shared" si="10"/>
        <v>647</v>
      </c>
      <c r="B648" s="2" t="s">
        <v>111</v>
      </c>
      <c r="C648" s="2" t="s">
        <v>619</v>
      </c>
      <c r="D648" s="2" t="s">
        <v>4054</v>
      </c>
      <c r="E648" s="2" t="s">
        <v>4055</v>
      </c>
      <c r="F648" s="2" t="s">
        <v>4056</v>
      </c>
      <c r="G648" s="2" t="s">
        <v>4057</v>
      </c>
      <c r="H648" s="2" t="s">
        <v>53</v>
      </c>
      <c r="I648" s="2" t="s">
        <v>4058</v>
      </c>
      <c r="J648" s="2">
        <v>2019</v>
      </c>
      <c r="K648" s="2">
        <v>3</v>
      </c>
      <c r="L648" s="2" t="s">
        <v>4059</v>
      </c>
      <c r="M648" s="2" t="s">
        <v>56</v>
      </c>
      <c r="N648" s="2" t="s">
        <v>3350</v>
      </c>
      <c r="O648" s="2" t="s">
        <v>4060</v>
      </c>
      <c r="P648" s="2" t="s">
        <v>1889</v>
      </c>
      <c r="Q648" s="2" t="s">
        <v>273</v>
      </c>
      <c r="R648" s="2"/>
      <c r="S648" s="2" t="s">
        <v>3847</v>
      </c>
      <c r="T648" s="2"/>
      <c r="U648" s="9"/>
    </row>
    <row r="649" spans="1:21" ht="45" hidden="1" customHeight="1" x14ac:dyDescent="0.3">
      <c r="A649" s="2">
        <f t="shared" si="10"/>
        <v>648</v>
      </c>
      <c r="B649" s="2" t="s">
        <v>97</v>
      </c>
      <c r="C649" s="2" t="s">
        <v>391</v>
      </c>
      <c r="D649" s="2" t="s">
        <v>392</v>
      </c>
      <c r="E649" s="2" t="s">
        <v>393</v>
      </c>
      <c r="F649" s="2"/>
      <c r="G649" s="2"/>
      <c r="H649" s="2" t="s">
        <v>92</v>
      </c>
      <c r="I649" s="2" t="s">
        <v>394</v>
      </c>
      <c r="J649" s="2">
        <v>2004</v>
      </c>
      <c r="K649" s="2">
        <v>1</v>
      </c>
      <c r="L649" s="2" t="s">
        <v>132</v>
      </c>
      <c r="M649" s="2" t="s">
        <v>56</v>
      </c>
      <c r="N649" s="2" t="s">
        <v>177</v>
      </c>
      <c r="O649" s="2" t="s">
        <v>56</v>
      </c>
      <c r="P649" s="2" t="s">
        <v>395</v>
      </c>
      <c r="Q649" s="2"/>
      <c r="R649" s="2" t="s">
        <v>178</v>
      </c>
      <c r="S649" s="2" t="s">
        <v>56</v>
      </c>
      <c r="T649" s="2"/>
      <c r="U649" s="9"/>
    </row>
    <row r="650" spans="1:21" ht="45" hidden="1" customHeight="1" x14ac:dyDescent="0.3">
      <c r="A650" s="2">
        <f t="shared" si="10"/>
        <v>649</v>
      </c>
      <c r="B650" s="2" t="s">
        <v>831</v>
      </c>
      <c r="C650" s="2" t="s">
        <v>391</v>
      </c>
      <c r="D650" s="2" t="s">
        <v>1144</v>
      </c>
      <c r="E650" s="2" t="s">
        <v>4278</v>
      </c>
      <c r="F650" s="2"/>
      <c r="G650" s="2"/>
      <c r="H650" s="2" t="s">
        <v>92</v>
      </c>
      <c r="I650" s="2" t="s">
        <v>4279</v>
      </c>
      <c r="J650" s="2">
        <v>2020</v>
      </c>
      <c r="K650" s="2">
        <v>1</v>
      </c>
      <c r="L650" s="2" t="s">
        <v>827</v>
      </c>
      <c r="M650" s="2" t="s">
        <v>56</v>
      </c>
      <c r="N650" s="2" t="s">
        <v>828</v>
      </c>
      <c r="O650" s="2" t="s">
        <v>56</v>
      </c>
      <c r="P650" s="2" t="s">
        <v>34</v>
      </c>
      <c r="Q650" s="2"/>
      <c r="R650" s="2" t="s">
        <v>455</v>
      </c>
      <c r="S650" s="2" t="s">
        <v>56</v>
      </c>
      <c r="T650" s="2"/>
      <c r="U650" s="9"/>
    </row>
    <row r="651" spans="1:21" ht="45" hidden="1" customHeight="1" x14ac:dyDescent="0.3">
      <c r="A651" s="2">
        <f t="shared" si="10"/>
        <v>650</v>
      </c>
      <c r="B651" s="2" t="s">
        <v>97</v>
      </c>
      <c r="C651" s="2" t="s">
        <v>2077</v>
      </c>
      <c r="D651" s="2" t="s">
        <v>2078</v>
      </c>
      <c r="E651" s="2" t="s">
        <v>2079</v>
      </c>
      <c r="F651" s="2"/>
      <c r="G651" s="2" t="s">
        <v>2080</v>
      </c>
      <c r="H651" s="2" t="s">
        <v>92</v>
      </c>
      <c r="I651" s="2" t="s">
        <v>2081</v>
      </c>
      <c r="J651" s="2">
        <v>2016</v>
      </c>
      <c r="K651" s="2">
        <v>1</v>
      </c>
      <c r="L651" s="2" t="s">
        <v>1479</v>
      </c>
      <c r="M651" s="2" t="s">
        <v>56</v>
      </c>
      <c r="N651" s="2"/>
      <c r="O651" s="2" t="s">
        <v>56</v>
      </c>
      <c r="P651" s="2" t="s">
        <v>2082</v>
      </c>
      <c r="Q651" s="2"/>
      <c r="R651" s="2"/>
      <c r="S651" s="2" t="s">
        <v>56</v>
      </c>
      <c r="T651" s="2"/>
      <c r="U651" s="9"/>
    </row>
    <row r="652" spans="1:21" ht="45" hidden="1" customHeight="1" x14ac:dyDescent="0.3">
      <c r="A652" s="2">
        <f t="shared" si="10"/>
        <v>651</v>
      </c>
      <c r="B652" s="2" t="s">
        <v>111</v>
      </c>
      <c r="C652" s="2" t="s">
        <v>619</v>
      </c>
      <c r="D652" s="2" t="s">
        <v>4115</v>
      </c>
      <c r="E652" s="2" t="s">
        <v>4116</v>
      </c>
      <c r="F652" s="2" t="s">
        <v>4117</v>
      </c>
      <c r="G652" s="2" t="s">
        <v>4118</v>
      </c>
      <c r="H652" s="2" t="s">
        <v>53</v>
      </c>
      <c r="I652" s="4" t="s">
        <v>4119</v>
      </c>
      <c r="J652" s="2">
        <v>2019</v>
      </c>
      <c r="K652" s="2">
        <v>2</v>
      </c>
      <c r="L652" s="2" t="s">
        <v>3847</v>
      </c>
      <c r="M652" s="2" t="s">
        <v>3847</v>
      </c>
      <c r="N652" s="2" t="s">
        <v>3848</v>
      </c>
      <c r="O652" s="2" t="s">
        <v>4120</v>
      </c>
      <c r="P652" s="2" t="s">
        <v>34</v>
      </c>
      <c r="Q652" s="2" t="s">
        <v>273</v>
      </c>
      <c r="R652" s="2"/>
      <c r="S652" s="2" t="s">
        <v>3847</v>
      </c>
      <c r="T652" s="2"/>
      <c r="U652" s="9"/>
    </row>
    <row r="653" spans="1:21" ht="45" hidden="1" customHeight="1" x14ac:dyDescent="0.3">
      <c r="A653" s="2">
        <f t="shared" si="10"/>
        <v>652</v>
      </c>
      <c r="B653" s="2" t="s">
        <v>111</v>
      </c>
      <c r="C653" s="2" t="s">
        <v>619</v>
      </c>
      <c r="D653" s="2" t="s">
        <v>2747</v>
      </c>
      <c r="E653" s="2" t="s">
        <v>4133</v>
      </c>
      <c r="F653" s="2" t="s">
        <v>4134</v>
      </c>
      <c r="G653" s="2" t="s">
        <v>4135</v>
      </c>
      <c r="H653" s="2" t="s">
        <v>53</v>
      </c>
      <c r="I653" s="2" t="s">
        <v>4136</v>
      </c>
      <c r="J653" s="2">
        <v>2019</v>
      </c>
      <c r="K653" s="2">
        <v>2</v>
      </c>
      <c r="L653" s="2" t="s">
        <v>3847</v>
      </c>
      <c r="M653" s="2" t="s">
        <v>3847</v>
      </c>
      <c r="N653" s="2" t="s">
        <v>3848</v>
      </c>
      <c r="O653" s="2" t="s">
        <v>4137</v>
      </c>
      <c r="P653" s="2" t="s">
        <v>34</v>
      </c>
      <c r="Q653" s="2" t="s">
        <v>273</v>
      </c>
      <c r="R653" s="2"/>
      <c r="S653" s="2" t="s">
        <v>3847</v>
      </c>
      <c r="T653" s="2"/>
      <c r="U653" s="9"/>
    </row>
    <row r="654" spans="1:21" ht="45" hidden="1" customHeight="1" x14ac:dyDescent="0.3">
      <c r="A654" s="2">
        <f t="shared" si="10"/>
        <v>653</v>
      </c>
      <c r="B654" s="2" t="s">
        <v>831</v>
      </c>
      <c r="C654" s="2" t="s">
        <v>1752</v>
      </c>
      <c r="D654" s="2" t="s">
        <v>1753</v>
      </c>
      <c r="E654" s="2" t="s">
        <v>1754</v>
      </c>
      <c r="F654" s="2"/>
      <c r="G654" s="2" t="s">
        <v>1755</v>
      </c>
      <c r="H654" s="2" t="s">
        <v>92</v>
      </c>
      <c r="I654" s="4" t="s">
        <v>1756</v>
      </c>
      <c r="J654" s="2">
        <v>2015</v>
      </c>
      <c r="K654" s="2">
        <v>1</v>
      </c>
      <c r="L654" s="2" t="s">
        <v>1749</v>
      </c>
      <c r="M654" s="2" t="s">
        <v>56</v>
      </c>
      <c r="N654" s="2" t="s">
        <v>1750</v>
      </c>
      <c r="O654" s="2" t="s">
        <v>56</v>
      </c>
      <c r="P654" s="2" t="s">
        <v>34</v>
      </c>
      <c r="Q654" s="2"/>
      <c r="R654" s="2"/>
      <c r="S654" s="2" t="s">
        <v>56</v>
      </c>
      <c r="T654" s="2"/>
      <c r="U654" s="9"/>
    </row>
    <row r="655" spans="1:21" ht="45" hidden="1" customHeight="1" x14ac:dyDescent="0.3">
      <c r="A655" s="2">
        <f t="shared" si="10"/>
        <v>654</v>
      </c>
      <c r="B655" s="2" t="s">
        <v>261</v>
      </c>
      <c r="C655" s="2" t="s">
        <v>288</v>
      </c>
      <c r="D655" s="2" t="s">
        <v>4160</v>
      </c>
      <c r="E655" s="2" t="s">
        <v>4161</v>
      </c>
      <c r="F655" s="2" t="s">
        <v>4162</v>
      </c>
      <c r="G655" s="2" t="s">
        <v>4163</v>
      </c>
      <c r="H655" s="2" t="s">
        <v>53</v>
      </c>
      <c r="I655" s="4" t="s">
        <v>4164</v>
      </c>
      <c r="J655" s="2">
        <v>2019</v>
      </c>
      <c r="K655" s="2">
        <v>2</v>
      </c>
      <c r="L655" s="2" t="s">
        <v>3847</v>
      </c>
      <c r="M655" s="2" t="s">
        <v>3847</v>
      </c>
      <c r="N655" s="2" t="s">
        <v>3848</v>
      </c>
      <c r="O655" s="2" t="s">
        <v>4165</v>
      </c>
      <c r="P655" s="2" t="s">
        <v>34</v>
      </c>
      <c r="Q655" s="2" t="s">
        <v>273</v>
      </c>
      <c r="R655" s="2"/>
      <c r="S655" s="2" t="s">
        <v>3847</v>
      </c>
      <c r="T655" s="2"/>
      <c r="U655" s="9"/>
    </row>
    <row r="656" spans="1:21" ht="45" hidden="1" customHeight="1" x14ac:dyDescent="0.3">
      <c r="A656" s="2">
        <f t="shared" si="10"/>
        <v>655</v>
      </c>
      <c r="B656" s="2" t="s">
        <v>87</v>
      </c>
      <c r="C656" s="2" t="s">
        <v>1311</v>
      </c>
      <c r="D656" s="2" t="s">
        <v>1312</v>
      </c>
      <c r="E656" s="2" t="s">
        <v>1313</v>
      </c>
      <c r="F656" s="2"/>
      <c r="G656" s="2"/>
      <c r="H656" s="2" t="s">
        <v>92</v>
      </c>
      <c r="I656" s="2" t="s">
        <v>1314</v>
      </c>
      <c r="J656" s="2">
        <v>2014</v>
      </c>
      <c r="K656" s="2">
        <v>1</v>
      </c>
      <c r="L656" s="2" t="s">
        <v>827</v>
      </c>
      <c r="M656" s="2" t="s">
        <v>56</v>
      </c>
      <c r="N656" s="2" t="s">
        <v>828</v>
      </c>
      <c r="O656" s="2" t="s">
        <v>1315</v>
      </c>
      <c r="P656" s="2" t="s">
        <v>34</v>
      </c>
      <c r="Q656" s="2"/>
      <c r="R656" s="2"/>
      <c r="S656" s="2" t="s">
        <v>56</v>
      </c>
      <c r="T656" s="2"/>
      <c r="U656" s="9"/>
    </row>
    <row r="657" spans="1:21" ht="45" hidden="1" customHeight="1" x14ac:dyDescent="0.3">
      <c r="A657" s="2">
        <f t="shared" si="10"/>
        <v>656</v>
      </c>
      <c r="B657" s="2" t="s">
        <v>87</v>
      </c>
      <c r="C657" s="2" t="s">
        <v>1311</v>
      </c>
      <c r="D657" s="2" t="s">
        <v>1312</v>
      </c>
      <c r="E657" s="2" t="s">
        <v>1489</v>
      </c>
      <c r="F657" s="2"/>
      <c r="G657" s="2"/>
      <c r="H657" s="2" t="s">
        <v>92</v>
      </c>
      <c r="I657" s="2" t="s">
        <v>1490</v>
      </c>
      <c r="J657" s="2">
        <v>2015</v>
      </c>
      <c r="K657" s="2">
        <v>1</v>
      </c>
      <c r="L657" s="2" t="s">
        <v>827</v>
      </c>
      <c r="M657" s="2" t="s">
        <v>56</v>
      </c>
      <c r="N657" s="2" t="s">
        <v>828</v>
      </c>
      <c r="O657" s="2" t="s">
        <v>1315</v>
      </c>
      <c r="P657" s="2" t="s">
        <v>34</v>
      </c>
      <c r="Q657" s="2"/>
      <c r="R657" s="2"/>
      <c r="S657" s="2" t="s">
        <v>56</v>
      </c>
      <c r="T657" s="2"/>
      <c r="U657" s="9"/>
    </row>
    <row r="658" spans="1:21" ht="45" hidden="1" customHeight="1" x14ac:dyDescent="0.3">
      <c r="A658" s="2">
        <f t="shared" si="10"/>
        <v>657</v>
      </c>
      <c r="B658" s="2" t="s">
        <v>87</v>
      </c>
      <c r="C658" s="2" t="s">
        <v>1311</v>
      </c>
      <c r="D658" s="2" t="s">
        <v>1312</v>
      </c>
      <c r="E658" s="2" t="s">
        <v>2087</v>
      </c>
      <c r="F658" s="2"/>
      <c r="G658" s="2"/>
      <c r="H658" s="2" t="s">
        <v>92</v>
      </c>
      <c r="I658" s="2" t="s">
        <v>2088</v>
      </c>
      <c r="J658" s="2">
        <v>2016</v>
      </c>
      <c r="K658" s="2">
        <v>1</v>
      </c>
      <c r="L658" s="2" t="s">
        <v>827</v>
      </c>
      <c r="M658" s="2" t="s">
        <v>56</v>
      </c>
      <c r="N658" s="2" t="s">
        <v>828</v>
      </c>
      <c r="O658" s="2" t="s">
        <v>56</v>
      </c>
      <c r="P658" s="2" t="s">
        <v>34</v>
      </c>
      <c r="Q658" s="2"/>
      <c r="R658" s="2"/>
      <c r="S658" s="2" t="s">
        <v>56</v>
      </c>
      <c r="T658" s="2"/>
      <c r="U658" s="9"/>
    </row>
    <row r="659" spans="1:21" ht="45" hidden="1" customHeight="1" x14ac:dyDescent="0.3">
      <c r="A659" s="2">
        <f t="shared" si="10"/>
        <v>658</v>
      </c>
      <c r="B659" s="2" t="s">
        <v>87</v>
      </c>
      <c r="C659" s="2" t="s">
        <v>1311</v>
      </c>
      <c r="D659" s="2" t="s">
        <v>1312</v>
      </c>
      <c r="E659" s="2" t="s">
        <v>2627</v>
      </c>
      <c r="F659" s="2" t="s">
        <v>2628</v>
      </c>
      <c r="G659" s="2" t="s">
        <v>2629</v>
      </c>
      <c r="H659" s="2" t="s">
        <v>92</v>
      </c>
      <c r="I659" s="26" t="s">
        <v>2630</v>
      </c>
      <c r="J659" s="2">
        <v>2017</v>
      </c>
      <c r="K659" s="2">
        <v>1</v>
      </c>
      <c r="L659" s="2" t="s">
        <v>827</v>
      </c>
      <c r="M659" s="2" t="s">
        <v>56</v>
      </c>
      <c r="N659" s="2" t="s">
        <v>828</v>
      </c>
      <c r="O659" s="2" t="s">
        <v>1315</v>
      </c>
      <c r="P659" s="2" t="s">
        <v>2631</v>
      </c>
      <c r="Q659" s="2"/>
      <c r="R659" s="2" t="s">
        <v>455</v>
      </c>
      <c r="S659" s="2" t="s">
        <v>56</v>
      </c>
      <c r="T659" s="2"/>
      <c r="U659" s="9"/>
    </row>
    <row r="660" spans="1:21" ht="45" hidden="1" customHeight="1" x14ac:dyDescent="0.3">
      <c r="A660" s="2">
        <f t="shared" si="10"/>
        <v>659</v>
      </c>
      <c r="B660" s="2" t="s">
        <v>71</v>
      </c>
      <c r="C660" s="2" t="s">
        <v>36</v>
      </c>
      <c r="D660" s="2" t="s">
        <v>238</v>
      </c>
      <c r="E660" s="2" t="s">
        <v>4526</v>
      </c>
      <c r="F660" s="2"/>
      <c r="G660" s="2"/>
      <c r="H660" s="2" t="s">
        <v>53</v>
      </c>
      <c r="I660" s="2" t="s">
        <v>4527</v>
      </c>
      <c r="J660" s="2">
        <v>2020</v>
      </c>
      <c r="K660" s="2">
        <v>1</v>
      </c>
      <c r="L660" s="2" t="s">
        <v>1903</v>
      </c>
      <c r="M660" s="2" t="s">
        <v>56</v>
      </c>
      <c r="N660" s="2" t="s">
        <v>3518</v>
      </c>
      <c r="O660" s="2" t="s">
        <v>1866</v>
      </c>
      <c r="P660" s="2"/>
      <c r="Q660" s="2"/>
      <c r="R660" s="2"/>
      <c r="S660" s="2" t="s">
        <v>56</v>
      </c>
      <c r="T660" s="2"/>
      <c r="U660" s="9"/>
    </row>
    <row r="661" spans="1:21" ht="45" hidden="1" customHeight="1" x14ac:dyDescent="0.3">
      <c r="A661" s="2">
        <f t="shared" si="10"/>
        <v>660</v>
      </c>
      <c r="B661" s="2" t="s">
        <v>87</v>
      </c>
      <c r="C661" s="2" t="s">
        <v>1311</v>
      </c>
      <c r="D661" s="2" t="s">
        <v>1312</v>
      </c>
      <c r="E661" s="2" t="s">
        <v>3163</v>
      </c>
      <c r="F661" s="2" t="s">
        <v>2628</v>
      </c>
      <c r="G661" s="2" t="s">
        <v>2629</v>
      </c>
      <c r="H661" s="2" t="s">
        <v>92</v>
      </c>
      <c r="I661" s="2" t="s">
        <v>3164</v>
      </c>
      <c r="J661" s="2">
        <v>2018</v>
      </c>
      <c r="K661" s="2"/>
      <c r="L661" s="2" t="s">
        <v>827</v>
      </c>
      <c r="M661" s="2" t="s">
        <v>56</v>
      </c>
      <c r="N661" s="2" t="s">
        <v>828</v>
      </c>
      <c r="O661" s="2" t="s">
        <v>3165</v>
      </c>
      <c r="P661" s="2" t="s">
        <v>2631</v>
      </c>
      <c r="Q661" s="2"/>
      <c r="R661" s="2" t="s">
        <v>455</v>
      </c>
      <c r="S661" s="2" t="s">
        <v>2389</v>
      </c>
      <c r="T661" s="2"/>
      <c r="U661" s="9"/>
    </row>
    <row r="662" spans="1:21" ht="45" hidden="1" customHeight="1" x14ac:dyDescent="0.3">
      <c r="A662" s="2">
        <f t="shared" si="10"/>
        <v>661</v>
      </c>
      <c r="B662" s="2" t="s">
        <v>87</v>
      </c>
      <c r="C662" s="2" t="s">
        <v>1311</v>
      </c>
      <c r="D662" s="2" t="s">
        <v>1312</v>
      </c>
      <c r="E662" s="2" t="s">
        <v>3777</v>
      </c>
      <c r="F662" s="2" t="s">
        <v>2628</v>
      </c>
      <c r="G662" s="2" t="s">
        <v>3778</v>
      </c>
      <c r="H662" s="2" t="s">
        <v>92</v>
      </c>
      <c r="I662" s="26" t="s">
        <v>3779</v>
      </c>
      <c r="J662" s="2">
        <v>2019</v>
      </c>
      <c r="K662" s="2"/>
      <c r="L662" s="2" t="s">
        <v>827</v>
      </c>
      <c r="M662" s="2" t="s">
        <v>56</v>
      </c>
      <c r="N662" s="2" t="s">
        <v>828</v>
      </c>
      <c r="O662" s="2" t="s">
        <v>3780</v>
      </c>
      <c r="P662" s="2" t="s">
        <v>2631</v>
      </c>
      <c r="Q662" s="2"/>
      <c r="R662" s="2" t="s">
        <v>455</v>
      </c>
      <c r="S662" s="2" t="s">
        <v>2389</v>
      </c>
      <c r="T662" s="2"/>
      <c r="U662" s="9"/>
    </row>
    <row r="663" spans="1:21" ht="45" hidden="1" customHeight="1" x14ac:dyDescent="0.3">
      <c r="A663" s="2">
        <f t="shared" si="10"/>
        <v>662</v>
      </c>
      <c r="B663" s="2" t="s">
        <v>87</v>
      </c>
      <c r="C663" s="2" t="s">
        <v>214</v>
      </c>
      <c r="D663" s="2" t="s">
        <v>1833</v>
      </c>
      <c r="E663" s="2" t="s">
        <v>1836</v>
      </c>
      <c r="F663" s="2"/>
      <c r="G663" s="2"/>
      <c r="H663" s="2" t="s">
        <v>349</v>
      </c>
      <c r="I663" s="2" t="s">
        <v>1837</v>
      </c>
      <c r="J663" s="2">
        <v>2015</v>
      </c>
      <c r="K663" s="2">
        <v>1</v>
      </c>
      <c r="L663" s="2" t="s">
        <v>462</v>
      </c>
      <c r="M663" s="2" t="s">
        <v>56</v>
      </c>
      <c r="N663" s="2" t="s">
        <v>463</v>
      </c>
      <c r="O663" s="2" t="s">
        <v>56</v>
      </c>
      <c r="P663" s="2" t="s">
        <v>1789</v>
      </c>
      <c r="Q663" s="2"/>
      <c r="R663" s="2"/>
      <c r="S663" s="2" t="s">
        <v>56</v>
      </c>
      <c r="T663" s="2"/>
      <c r="U663" s="9"/>
    </row>
    <row r="664" spans="1:21" ht="45" hidden="1" customHeight="1" x14ac:dyDescent="0.3">
      <c r="A664" s="2">
        <f t="shared" si="10"/>
        <v>663</v>
      </c>
      <c r="B664" s="2" t="s">
        <v>87</v>
      </c>
      <c r="C664" s="2" t="s">
        <v>214</v>
      </c>
      <c r="D664" s="2" t="s">
        <v>1833</v>
      </c>
      <c r="E664" s="2" t="s">
        <v>1838</v>
      </c>
      <c r="F664" s="2"/>
      <c r="G664" s="2"/>
      <c r="H664" s="2" t="s">
        <v>92</v>
      </c>
      <c r="I664" s="2" t="s">
        <v>1839</v>
      </c>
      <c r="J664" s="2">
        <v>2015</v>
      </c>
      <c r="K664" s="2">
        <v>1</v>
      </c>
      <c r="L664" s="2" t="s">
        <v>462</v>
      </c>
      <c r="M664" s="2" t="s">
        <v>56</v>
      </c>
      <c r="N664" s="2" t="s">
        <v>463</v>
      </c>
      <c r="O664" s="2" t="s">
        <v>56</v>
      </c>
      <c r="P664" s="2" t="s">
        <v>1789</v>
      </c>
      <c r="Q664" s="2"/>
      <c r="R664" s="2"/>
      <c r="S664" s="2" t="s">
        <v>56</v>
      </c>
      <c r="T664" s="2"/>
      <c r="U664" s="9"/>
    </row>
    <row r="665" spans="1:21" ht="45" hidden="1" customHeight="1" x14ac:dyDescent="0.3">
      <c r="A665" s="2">
        <f t="shared" si="10"/>
        <v>664</v>
      </c>
      <c r="B665" s="2" t="s">
        <v>196</v>
      </c>
      <c r="C665" s="2" t="s">
        <v>214</v>
      </c>
      <c r="D665" s="2" t="s">
        <v>2512</v>
      </c>
      <c r="E665" s="2" t="s">
        <v>2513</v>
      </c>
      <c r="F665" s="2"/>
      <c r="G665" s="2"/>
      <c r="H665" s="2" t="s">
        <v>92</v>
      </c>
      <c r="I665" s="2" t="s">
        <v>2514</v>
      </c>
      <c r="J665" s="2">
        <v>2016</v>
      </c>
      <c r="K665" s="2">
        <v>1</v>
      </c>
      <c r="L665" s="2" t="s">
        <v>805</v>
      </c>
      <c r="M665" s="2" t="s">
        <v>56</v>
      </c>
      <c r="N665" s="2" t="s">
        <v>1283</v>
      </c>
      <c r="O665" s="2" t="s">
        <v>56</v>
      </c>
      <c r="P665" s="2" t="s">
        <v>2515</v>
      </c>
      <c r="Q665" s="2"/>
      <c r="R665" s="2"/>
      <c r="S665" s="2" t="s">
        <v>56</v>
      </c>
      <c r="T665" s="2"/>
      <c r="U665" s="9"/>
    </row>
    <row r="666" spans="1:21" ht="45" hidden="1" customHeight="1" x14ac:dyDescent="0.3">
      <c r="A666" s="2">
        <f t="shared" si="10"/>
        <v>665</v>
      </c>
      <c r="B666" s="2" t="s">
        <v>74</v>
      </c>
      <c r="C666" s="2" t="s">
        <v>4603</v>
      </c>
      <c r="D666" s="2" t="s">
        <v>4604</v>
      </c>
      <c r="E666" s="2" t="s">
        <v>4605</v>
      </c>
      <c r="F666" s="2" t="s">
        <v>4605</v>
      </c>
      <c r="G666" s="2" t="s">
        <v>4606</v>
      </c>
      <c r="H666" s="2" t="s">
        <v>53</v>
      </c>
      <c r="I666" s="26" t="s">
        <v>4607</v>
      </c>
      <c r="J666" s="2">
        <v>2020</v>
      </c>
      <c r="K666" s="2">
        <v>3</v>
      </c>
      <c r="L666" s="2"/>
      <c r="M666" s="90"/>
      <c r="N666" s="2"/>
      <c r="O666" s="2" t="s">
        <v>4608</v>
      </c>
      <c r="P666" s="2"/>
      <c r="Q666" s="2" t="s">
        <v>123</v>
      </c>
      <c r="R666" s="2" t="s">
        <v>4609</v>
      </c>
      <c r="S666" s="2" t="s">
        <v>4610</v>
      </c>
      <c r="T666" s="2"/>
      <c r="U666" s="9"/>
    </row>
    <row r="667" spans="1:21" ht="45" hidden="1" customHeight="1" x14ac:dyDescent="0.3">
      <c r="A667" s="2">
        <f t="shared" si="10"/>
        <v>666</v>
      </c>
      <c r="B667" s="2" t="s">
        <v>281</v>
      </c>
      <c r="C667" s="2" t="s">
        <v>72</v>
      </c>
      <c r="D667" s="2" t="s">
        <v>4339</v>
      </c>
      <c r="E667" s="2" t="s">
        <v>4340</v>
      </c>
      <c r="F667" s="2" t="s">
        <v>4341</v>
      </c>
      <c r="G667" s="2" t="s">
        <v>4342</v>
      </c>
      <c r="H667" s="2" t="s">
        <v>53</v>
      </c>
      <c r="I667" s="2" t="s">
        <v>4343</v>
      </c>
      <c r="J667" s="2">
        <v>2020</v>
      </c>
      <c r="K667" s="2">
        <v>3</v>
      </c>
      <c r="L667" s="2" t="s">
        <v>1321</v>
      </c>
      <c r="M667" s="2" t="s">
        <v>56</v>
      </c>
      <c r="N667" s="2" t="s">
        <v>1322</v>
      </c>
      <c r="O667" s="2" t="s">
        <v>4344</v>
      </c>
      <c r="P667" s="2" t="s">
        <v>4345</v>
      </c>
      <c r="Q667" s="2" t="s">
        <v>1127</v>
      </c>
      <c r="R667" s="2"/>
      <c r="S667" s="2" t="s">
        <v>56</v>
      </c>
      <c r="T667" s="2"/>
      <c r="U667" s="9"/>
    </row>
    <row r="668" spans="1:21" ht="45" hidden="1" customHeight="1" x14ac:dyDescent="0.3">
      <c r="A668" s="2">
        <f t="shared" si="10"/>
        <v>667</v>
      </c>
      <c r="B668" s="2" t="s">
        <v>71</v>
      </c>
      <c r="C668" s="2" t="s">
        <v>214</v>
      </c>
      <c r="D668" s="2" t="s">
        <v>4611</v>
      </c>
      <c r="E668" s="2" t="s">
        <v>4612</v>
      </c>
      <c r="F668" s="2"/>
      <c r="G668" s="2"/>
      <c r="H668" s="2" t="s">
        <v>92</v>
      </c>
      <c r="I668" s="2" t="s">
        <v>4613</v>
      </c>
      <c r="J668" s="2">
        <v>2020</v>
      </c>
      <c r="K668" s="2">
        <v>1</v>
      </c>
      <c r="L668" s="2" t="s">
        <v>4614</v>
      </c>
      <c r="M668" s="2" t="s">
        <v>56</v>
      </c>
      <c r="N668" s="2"/>
      <c r="O668" s="2" t="s">
        <v>56</v>
      </c>
      <c r="P668" s="2" t="s">
        <v>4615</v>
      </c>
      <c r="Q668" s="2"/>
      <c r="R668" s="2"/>
      <c r="S668" s="2" t="s">
        <v>56</v>
      </c>
      <c r="T668" s="2"/>
      <c r="U668" s="9"/>
    </row>
    <row r="669" spans="1:21" ht="45" customHeight="1" x14ac:dyDescent="0.3">
      <c r="A669" s="2">
        <f t="shared" si="10"/>
        <v>668</v>
      </c>
      <c r="B669" s="2" t="s">
        <v>242</v>
      </c>
      <c r="C669" s="2" t="s">
        <v>655</v>
      </c>
      <c r="D669" s="2" t="s">
        <v>656</v>
      </c>
      <c r="E669" s="2" t="s">
        <v>657</v>
      </c>
      <c r="F669" s="2"/>
      <c r="G669" s="2" t="s">
        <v>658</v>
      </c>
      <c r="H669" s="2" t="s">
        <v>92</v>
      </c>
      <c r="I669" s="2" t="s">
        <v>659</v>
      </c>
      <c r="J669" s="2">
        <v>2007</v>
      </c>
      <c r="K669" s="2">
        <v>1</v>
      </c>
      <c r="L669" s="2" t="s">
        <v>462</v>
      </c>
      <c r="M669" s="2" t="s">
        <v>56</v>
      </c>
      <c r="N669" s="2" t="s">
        <v>463</v>
      </c>
      <c r="O669" s="2" t="s">
        <v>56</v>
      </c>
      <c r="P669" s="2" t="s">
        <v>660</v>
      </c>
      <c r="Q669" s="2"/>
      <c r="R669" s="2" t="s">
        <v>203</v>
      </c>
      <c r="S669" s="2" t="s">
        <v>56</v>
      </c>
      <c r="T669" s="2"/>
      <c r="U669" s="9"/>
    </row>
    <row r="670" spans="1:21" ht="45" hidden="1" customHeight="1" x14ac:dyDescent="0.3">
      <c r="A670" s="2">
        <f t="shared" si="10"/>
        <v>669</v>
      </c>
      <c r="B670" s="2" t="s">
        <v>23</v>
      </c>
      <c r="C670" s="2" t="s">
        <v>354</v>
      </c>
      <c r="D670" s="2" t="s">
        <v>355</v>
      </c>
      <c r="E670" s="2" t="s">
        <v>356</v>
      </c>
      <c r="F670" s="2" t="s">
        <v>357</v>
      </c>
      <c r="G670" s="2" t="s">
        <v>358</v>
      </c>
      <c r="H670" s="2" t="s">
        <v>29</v>
      </c>
      <c r="I670" s="2" t="s">
        <v>359</v>
      </c>
      <c r="J670" s="2">
        <v>2003</v>
      </c>
      <c r="K670" s="2"/>
      <c r="L670" s="2" t="s">
        <v>360</v>
      </c>
      <c r="M670" s="2" t="s">
        <v>357</v>
      </c>
      <c r="N670" s="2" t="s">
        <v>361</v>
      </c>
      <c r="O670" s="2"/>
      <c r="P670" s="2" t="s">
        <v>362</v>
      </c>
      <c r="Q670" s="2"/>
      <c r="R670" s="2"/>
      <c r="S670" s="2"/>
      <c r="T670" s="2"/>
      <c r="U670" s="9"/>
    </row>
    <row r="671" spans="1:21" ht="45" hidden="1" customHeight="1" x14ac:dyDescent="0.3">
      <c r="A671" s="2">
        <f t="shared" si="10"/>
        <v>670</v>
      </c>
      <c r="B671" s="2" t="s">
        <v>281</v>
      </c>
      <c r="C671" s="2" t="s">
        <v>4318</v>
      </c>
      <c r="D671" s="2" t="s">
        <v>4319</v>
      </c>
      <c r="E671" s="2" t="s">
        <v>4320</v>
      </c>
      <c r="F671" s="2" t="s">
        <v>4321</v>
      </c>
      <c r="G671" s="2" t="s">
        <v>4322</v>
      </c>
      <c r="H671" s="2" t="s">
        <v>53</v>
      </c>
      <c r="I671" s="4" t="s">
        <v>4323</v>
      </c>
      <c r="J671" s="2">
        <v>2020</v>
      </c>
      <c r="K671" s="2" t="s">
        <v>4229</v>
      </c>
      <c r="L671" s="2" t="s">
        <v>3017</v>
      </c>
      <c r="M671" s="2" t="s">
        <v>56</v>
      </c>
      <c r="N671" s="4" t="s">
        <v>4324</v>
      </c>
      <c r="O671" s="2" t="s">
        <v>56</v>
      </c>
      <c r="P671" s="2" t="s">
        <v>4325</v>
      </c>
      <c r="Q671" s="2"/>
      <c r="R671" s="2"/>
      <c r="S671" s="2" t="s">
        <v>59</v>
      </c>
      <c r="T671" s="2"/>
      <c r="U671" s="9"/>
    </row>
    <row r="672" spans="1:21" ht="45" hidden="1" customHeight="1" x14ac:dyDescent="0.3">
      <c r="A672" s="2">
        <f t="shared" si="10"/>
        <v>671</v>
      </c>
      <c r="B672" s="2" t="s">
        <v>71</v>
      </c>
      <c r="C672" s="2" t="s">
        <v>705</v>
      </c>
      <c r="D672" s="2" t="s">
        <v>2841</v>
      </c>
      <c r="E672" s="2" t="s">
        <v>4538</v>
      </c>
      <c r="F672" s="2" t="s">
        <v>4539</v>
      </c>
      <c r="G672" s="4" t="s">
        <v>4540</v>
      </c>
      <c r="H672" s="2" t="s">
        <v>53</v>
      </c>
      <c r="I672" s="4" t="s">
        <v>4541</v>
      </c>
      <c r="J672" s="2">
        <v>2020</v>
      </c>
      <c r="K672" s="2">
        <v>3</v>
      </c>
      <c r="L672" s="2" t="s">
        <v>4542</v>
      </c>
      <c r="M672" s="2" t="s">
        <v>616</v>
      </c>
      <c r="N672" s="2"/>
      <c r="O672" s="2" t="s">
        <v>4543</v>
      </c>
      <c r="P672" s="2" t="s">
        <v>4544</v>
      </c>
      <c r="Q672" s="2" t="s">
        <v>123</v>
      </c>
      <c r="R672" s="2"/>
      <c r="S672" s="2" t="s">
        <v>616</v>
      </c>
      <c r="T672" s="2"/>
      <c r="U672" s="9"/>
    </row>
    <row r="673" spans="1:21" ht="45" hidden="1" customHeight="1" x14ac:dyDescent="0.3">
      <c r="A673" s="2">
        <f t="shared" si="10"/>
        <v>672</v>
      </c>
      <c r="B673" s="2" t="s">
        <v>222</v>
      </c>
      <c r="C673" s="2" t="s">
        <v>4307</v>
      </c>
      <c r="D673" s="2" t="s">
        <v>4308</v>
      </c>
      <c r="E673" s="2" t="s">
        <v>4309</v>
      </c>
      <c r="F673" s="2" t="s">
        <v>4310</v>
      </c>
      <c r="G673" s="2" t="s">
        <v>4311</v>
      </c>
      <c r="H673" s="2" t="s">
        <v>53</v>
      </c>
      <c r="I673" s="4" t="s">
        <v>4312</v>
      </c>
      <c r="J673" s="2">
        <v>2020</v>
      </c>
      <c r="K673" s="2" t="s">
        <v>4229</v>
      </c>
      <c r="L673" s="2" t="s">
        <v>2707</v>
      </c>
      <c r="M673" s="2" t="s">
        <v>56</v>
      </c>
      <c r="N673" s="4" t="s">
        <v>4313</v>
      </c>
      <c r="O673" s="2" t="s">
        <v>56</v>
      </c>
      <c r="P673" s="2" t="s">
        <v>4314</v>
      </c>
      <c r="Q673" s="2"/>
      <c r="R673" s="2"/>
      <c r="S673" s="2" t="s">
        <v>59</v>
      </c>
      <c r="T673" s="2"/>
      <c r="U673" s="9"/>
    </row>
    <row r="674" spans="1:21" ht="45" hidden="1" customHeight="1" x14ac:dyDescent="0.3">
      <c r="A674" s="2">
        <f t="shared" si="10"/>
        <v>673</v>
      </c>
      <c r="B674" s="2" t="s">
        <v>74</v>
      </c>
      <c r="C674" s="2" t="s">
        <v>905</v>
      </c>
      <c r="D674" s="2" t="s">
        <v>906</v>
      </c>
      <c r="E674" s="2" t="s">
        <v>907</v>
      </c>
      <c r="F674" s="2"/>
      <c r="G674" s="2"/>
      <c r="H674" s="2" t="s">
        <v>92</v>
      </c>
      <c r="I674" s="2" t="s">
        <v>908</v>
      </c>
      <c r="J674" s="2">
        <v>2010</v>
      </c>
      <c r="K674" s="2">
        <v>1</v>
      </c>
      <c r="L674" s="2" t="s">
        <v>462</v>
      </c>
      <c r="M674" s="2" t="s">
        <v>56</v>
      </c>
      <c r="N674" s="2" t="s">
        <v>708</v>
      </c>
      <c r="O674" s="2" t="s">
        <v>56</v>
      </c>
      <c r="P674" s="2" t="s">
        <v>909</v>
      </c>
      <c r="Q674" s="2"/>
      <c r="R674" s="2"/>
      <c r="S674" s="2" t="s">
        <v>56</v>
      </c>
      <c r="T674" s="2"/>
      <c r="U674" s="9"/>
    </row>
    <row r="675" spans="1:21" ht="75.599999999999994" hidden="1" customHeight="1" x14ac:dyDescent="0.3">
      <c r="A675" s="2">
        <f t="shared" si="10"/>
        <v>674</v>
      </c>
      <c r="B675" s="2" t="s">
        <v>261</v>
      </c>
      <c r="C675" s="2" t="s">
        <v>905</v>
      </c>
      <c r="D675" s="2" t="s">
        <v>353</v>
      </c>
      <c r="E675" s="2" t="s">
        <v>1008</v>
      </c>
      <c r="F675" s="2"/>
      <c r="G675" s="2"/>
      <c r="H675" s="2" t="s">
        <v>349</v>
      </c>
      <c r="I675" s="2" t="s">
        <v>1009</v>
      </c>
      <c r="J675" s="2">
        <v>2011</v>
      </c>
      <c r="K675" s="2">
        <v>1</v>
      </c>
      <c r="L675" s="2" t="s">
        <v>529</v>
      </c>
      <c r="M675" s="2" t="s">
        <v>56</v>
      </c>
      <c r="N675" s="2"/>
      <c r="O675" s="2" t="s">
        <v>56</v>
      </c>
      <c r="P675" s="2" t="s">
        <v>1010</v>
      </c>
      <c r="Q675" s="2"/>
      <c r="R675" s="2"/>
      <c r="S675" s="2" t="s">
        <v>56</v>
      </c>
      <c r="T675" s="2"/>
      <c r="U675" s="9"/>
    </row>
    <row r="676" spans="1:21" ht="45" hidden="1" customHeight="1" x14ac:dyDescent="0.3">
      <c r="A676" s="2">
        <f t="shared" si="10"/>
        <v>675</v>
      </c>
      <c r="B676" s="2" t="s">
        <v>74</v>
      </c>
      <c r="C676" s="2" t="s">
        <v>951</v>
      </c>
      <c r="D676" s="2" t="s">
        <v>4425</v>
      </c>
      <c r="E676" s="2" t="s">
        <v>4426</v>
      </c>
      <c r="F676" s="2" t="s">
        <v>4427</v>
      </c>
      <c r="G676" s="2" t="s">
        <v>4428</v>
      </c>
      <c r="H676" s="2" t="s">
        <v>53</v>
      </c>
      <c r="I676" s="2" t="s">
        <v>4429</v>
      </c>
      <c r="J676" s="2">
        <v>2020</v>
      </c>
      <c r="K676" s="2">
        <v>1</v>
      </c>
      <c r="L676" s="2" t="s">
        <v>1723</v>
      </c>
      <c r="M676" s="2" t="s">
        <v>56</v>
      </c>
      <c r="N676" s="2" t="s">
        <v>1724</v>
      </c>
      <c r="O676" s="2" t="s">
        <v>56</v>
      </c>
      <c r="P676" s="2" t="s">
        <v>4430</v>
      </c>
      <c r="Q676" s="2" t="s">
        <v>337</v>
      </c>
      <c r="R676" s="2" t="s">
        <v>455</v>
      </c>
      <c r="S676" s="2" t="s">
        <v>56</v>
      </c>
      <c r="T676" s="2"/>
      <c r="U676" s="9"/>
    </row>
    <row r="677" spans="1:21" ht="45" hidden="1" customHeight="1" x14ac:dyDescent="0.3">
      <c r="A677" s="2">
        <f t="shared" si="10"/>
        <v>676</v>
      </c>
      <c r="B677" s="2" t="s">
        <v>222</v>
      </c>
      <c r="C677" s="2" t="s">
        <v>4223</v>
      </c>
      <c r="D677" s="2" t="s">
        <v>4224</v>
      </c>
      <c r="E677" s="2" t="s">
        <v>4225</v>
      </c>
      <c r="F677" s="2" t="s">
        <v>4226</v>
      </c>
      <c r="G677" s="2" t="s">
        <v>4227</v>
      </c>
      <c r="H677" s="2" t="s">
        <v>53</v>
      </c>
      <c r="I677" s="4" t="s">
        <v>4228</v>
      </c>
      <c r="J677" s="2">
        <v>2020</v>
      </c>
      <c r="K677" s="2" t="s">
        <v>4229</v>
      </c>
      <c r="L677" s="2" t="s">
        <v>3675</v>
      </c>
      <c r="M677" s="2" t="s">
        <v>56</v>
      </c>
      <c r="N677" s="4" t="s">
        <v>3676</v>
      </c>
      <c r="O677" s="2" t="s">
        <v>56</v>
      </c>
      <c r="P677" s="2" t="s">
        <v>4230</v>
      </c>
      <c r="Q677" s="2"/>
      <c r="R677" s="2"/>
      <c r="S677" s="2" t="s">
        <v>56</v>
      </c>
      <c r="T677" s="2"/>
      <c r="U677" s="9"/>
    </row>
    <row r="678" spans="1:21" ht="45" hidden="1" customHeight="1" x14ac:dyDescent="0.3">
      <c r="A678" s="2">
        <f t="shared" si="10"/>
        <v>677</v>
      </c>
      <c r="B678" s="2" t="s">
        <v>60</v>
      </c>
      <c r="C678" s="2" t="s">
        <v>223</v>
      </c>
      <c r="D678" s="2" t="s">
        <v>252</v>
      </c>
      <c r="E678" s="2" t="s">
        <v>1951</v>
      </c>
      <c r="F678" s="2"/>
      <c r="G678" s="2"/>
      <c r="H678" s="2" t="s">
        <v>92</v>
      </c>
      <c r="I678" s="2" t="s">
        <v>1952</v>
      </c>
      <c r="J678" s="2">
        <v>2015</v>
      </c>
      <c r="K678" s="2">
        <v>1</v>
      </c>
      <c r="L678" s="2" t="s">
        <v>1953</v>
      </c>
      <c r="M678" s="2" t="s">
        <v>56</v>
      </c>
      <c r="N678" s="2"/>
      <c r="O678" s="2" t="s">
        <v>56</v>
      </c>
      <c r="P678" s="2" t="s">
        <v>1954</v>
      </c>
      <c r="Q678" s="2"/>
      <c r="R678" s="2"/>
      <c r="S678" s="2" t="s">
        <v>56</v>
      </c>
      <c r="T678" s="2"/>
      <c r="U678" s="9"/>
    </row>
    <row r="679" spans="1:21" ht="45" hidden="1" customHeight="1" x14ac:dyDescent="0.3">
      <c r="A679" s="2">
        <f t="shared" si="10"/>
        <v>678</v>
      </c>
      <c r="B679" s="2" t="s">
        <v>20</v>
      </c>
      <c r="C679" s="2" t="s">
        <v>4431</v>
      </c>
      <c r="D679" s="2" t="s">
        <v>4432</v>
      </c>
      <c r="E679" s="2" t="s">
        <v>4433</v>
      </c>
      <c r="F679" s="2" t="s">
        <v>4433</v>
      </c>
      <c r="G679" s="2" t="s">
        <v>4434</v>
      </c>
      <c r="H679" s="2" t="s">
        <v>53</v>
      </c>
      <c r="I679" s="26" t="s">
        <v>4435</v>
      </c>
      <c r="J679" s="2">
        <v>2020</v>
      </c>
      <c r="K679" s="2">
        <v>3</v>
      </c>
      <c r="L679" s="2" t="s">
        <v>4436</v>
      </c>
      <c r="M679" s="2" t="s">
        <v>27</v>
      </c>
      <c r="N679" s="26" t="s">
        <v>4437</v>
      </c>
      <c r="O679" s="2" t="s">
        <v>4438</v>
      </c>
      <c r="P679" s="2" t="s">
        <v>4439</v>
      </c>
      <c r="Q679" s="2" t="s">
        <v>4440</v>
      </c>
      <c r="R679" s="2"/>
      <c r="S679" s="2" t="s">
        <v>822</v>
      </c>
      <c r="T679" s="2"/>
      <c r="U679" s="9"/>
    </row>
    <row r="680" spans="1:21" ht="45" hidden="1" customHeight="1" x14ac:dyDescent="0.3">
      <c r="A680" s="2">
        <f t="shared" si="10"/>
        <v>679</v>
      </c>
      <c r="B680" s="2" t="s">
        <v>23</v>
      </c>
      <c r="C680" s="2" t="s">
        <v>3270</v>
      </c>
      <c r="D680" s="2" t="s">
        <v>2856</v>
      </c>
      <c r="E680" s="2" t="s">
        <v>4381</v>
      </c>
      <c r="F680" s="2" t="s">
        <v>4382</v>
      </c>
      <c r="G680" s="2" t="s">
        <v>4383</v>
      </c>
      <c r="H680" s="2"/>
      <c r="I680" s="2" t="s">
        <v>4384</v>
      </c>
      <c r="J680" s="2">
        <v>2020</v>
      </c>
      <c r="K680" s="2">
        <v>3</v>
      </c>
      <c r="L680" s="2" t="s">
        <v>4385</v>
      </c>
      <c r="M680" s="2" t="s">
        <v>4382</v>
      </c>
      <c r="N680" s="2" t="s">
        <v>4386</v>
      </c>
      <c r="O680" s="2" t="s">
        <v>4387</v>
      </c>
      <c r="P680" s="2" t="s">
        <v>4388</v>
      </c>
      <c r="Q680" s="2" t="s">
        <v>123</v>
      </c>
      <c r="R680" s="2" t="s">
        <v>4389</v>
      </c>
      <c r="S680" s="2" t="s">
        <v>4382</v>
      </c>
      <c r="T680" s="2" t="s">
        <v>4390</v>
      </c>
      <c r="U680" s="9"/>
    </row>
    <row r="681" spans="1:21" ht="45" hidden="1" customHeight="1" x14ac:dyDescent="0.3">
      <c r="A681" s="2">
        <f t="shared" si="10"/>
        <v>680</v>
      </c>
      <c r="B681" s="2" t="s">
        <v>74</v>
      </c>
      <c r="C681" s="2" t="s">
        <v>942</v>
      </c>
      <c r="D681" s="2" t="s">
        <v>4237</v>
      </c>
      <c r="E681" s="2" t="s">
        <v>4238</v>
      </c>
      <c r="F681" s="2" t="s">
        <v>4239</v>
      </c>
      <c r="G681" s="2" t="s">
        <v>4240</v>
      </c>
      <c r="H681" s="2" t="s">
        <v>53</v>
      </c>
      <c r="I681" s="2" t="s">
        <v>4241</v>
      </c>
      <c r="J681" s="2">
        <v>2020</v>
      </c>
      <c r="K681" s="2">
        <v>3</v>
      </c>
      <c r="L681" s="2" t="s">
        <v>2585</v>
      </c>
      <c r="M681" s="2" t="s">
        <v>27</v>
      </c>
      <c r="N681" s="2" t="s">
        <v>2586</v>
      </c>
      <c r="O681" s="2" t="s">
        <v>4242</v>
      </c>
      <c r="P681" s="2"/>
      <c r="Q681" s="2" t="s">
        <v>1157</v>
      </c>
      <c r="R681" s="2"/>
      <c r="S681" s="2" t="s">
        <v>822</v>
      </c>
      <c r="T681" s="2"/>
      <c r="U681" s="9"/>
    </row>
    <row r="682" spans="1:21" ht="45" hidden="1" customHeight="1" x14ac:dyDescent="0.3">
      <c r="A682" s="2">
        <f t="shared" si="10"/>
        <v>681</v>
      </c>
      <c r="B682" s="2" t="s">
        <v>261</v>
      </c>
      <c r="C682" s="2" t="s">
        <v>3706</v>
      </c>
      <c r="D682" s="2" t="s">
        <v>4460</v>
      </c>
      <c r="E682" s="2" t="s">
        <v>4461</v>
      </c>
      <c r="F682" s="2" t="s">
        <v>4461</v>
      </c>
      <c r="G682" s="2" t="s">
        <v>4462</v>
      </c>
      <c r="H682" s="2" t="s">
        <v>53</v>
      </c>
      <c r="I682" s="2" t="s">
        <v>4463</v>
      </c>
      <c r="J682" s="2">
        <v>2020</v>
      </c>
      <c r="K682" s="2">
        <v>3</v>
      </c>
      <c r="L682" s="2" t="s">
        <v>3371</v>
      </c>
      <c r="M682" s="2" t="s">
        <v>56</v>
      </c>
      <c r="N682" s="2" t="s">
        <v>3372</v>
      </c>
      <c r="O682" s="2" t="s">
        <v>4464</v>
      </c>
      <c r="P682" s="2" t="s">
        <v>4465</v>
      </c>
      <c r="Q682" s="2" t="s">
        <v>1445</v>
      </c>
      <c r="R682" s="2"/>
      <c r="S682" s="2" t="s">
        <v>1351</v>
      </c>
      <c r="T682" s="2"/>
      <c r="U682" s="9"/>
    </row>
    <row r="683" spans="1:21" ht="45" hidden="1" customHeight="1" x14ac:dyDescent="0.3">
      <c r="A683" s="2">
        <f t="shared" si="10"/>
        <v>682</v>
      </c>
      <c r="B683" s="2" t="s">
        <v>281</v>
      </c>
      <c r="C683" s="2" t="s">
        <v>4326</v>
      </c>
      <c r="D683" s="2" t="s">
        <v>4327</v>
      </c>
      <c r="E683" s="2" t="s">
        <v>4328</v>
      </c>
      <c r="F683" s="2" t="s">
        <v>4329</v>
      </c>
      <c r="G683" s="2" t="s">
        <v>4330</v>
      </c>
      <c r="H683" s="2" t="s">
        <v>53</v>
      </c>
      <c r="I683" s="4" t="s">
        <v>4331</v>
      </c>
      <c r="J683" s="2">
        <v>2020</v>
      </c>
      <c r="K683" s="2" t="s">
        <v>4229</v>
      </c>
      <c r="L683" s="2" t="s">
        <v>3017</v>
      </c>
      <c r="M683" s="2" t="s">
        <v>56</v>
      </c>
      <c r="N683" s="4" t="s">
        <v>4324</v>
      </c>
      <c r="O683" s="2" t="s">
        <v>56</v>
      </c>
      <c r="P683" s="2" t="s">
        <v>4332</v>
      </c>
      <c r="Q683" s="2"/>
      <c r="R683" s="2"/>
      <c r="S683" s="2" t="s">
        <v>59</v>
      </c>
      <c r="T683" s="2"/>
      <c r="U683" s="9"/>
    </row>
    <row r="684" spans="1:21" ht="45" hidden="1" customHeight="1" x14ac:dyDescent="0.3">
      <c r="A684" s="2">
        <f t="shared" si="10"/>
        <v>683</v>
      </c>
      <c r="B684" s="2" t="s">
        <v>74</v>
      </c>
      <c r="C684" s="2" t="s">
        <v>223</v>
      </c>
      <c r="D684" s="2" t="s">
        <v>2007</v>
      </c>
      <c r="E684" s="2" t="s">
        <v>4597</v>
      </c>
      <c r="F684" s="2"/>
      <c r="G684" s="2" t="s">
        <v>4598</v>
      </c>
      <c r="H684" s="2" t="s">
        <v>349</v>
      </c>
      <c r="I684" s="2" t="s">
        <v>4599</v>
      </c>
      <c r="J684" s="2">
        <v>2020</v>
      </c>
      <c r="K684" s="2">
        <v>1</v>
      </c>
      <c r="L684" s="2" t="s">
        <v>4600</v>
      </c>
      <c r="M684" s="2" t="s">
        <v>56</v>
      </c>
      <c r="N684" s="2" t="s">
        <v>4601</v>
      </c>
      <c r="O684" s="2" t="s">
        <v>4602</v>
      </c>
      <c r="P684" s="2" t="s">
        <v>4272</v>
      </c>
      <c r="Q684" s="2"/>
      <c r="R684" s="2"/>
      <c r="S684" s="2" t="s">
        <v>56</v>
      </c>
      <c r="T684" s="2"/>
      <c r="U684" s="9"/>
    </row>
    <row r="685" spans="1:21" ht="45" hidden="1" customHeight="1" x14ac:dyDescent="0.3">
      <c r="A685" s="2">
        <f t="shared" si="10"/>
        <v>684</v>
      </c>
      <c r="B685" s="2" t="s">
        <v>87</v>
      </c>
      <c r="C685" s="2" t="s">
        <v>4590</v>
      </c>
      <c r="D685" s="2" t="s">
        <v>4591</v>
      </c>
      <c r="E685" s="3" t="s">
        <v>4592</v>
      </c>
      <c r="F685" s="2" t="s">
        <v>4593</v>
      </c>
      <c r="G685" s="2" t="s">
        <v>4594</v>
      </c>
      <c r="H685" s="2" t="s">
        <v>53</v>
      </c>
      <c r="I685" s="4" t="s">
        <v>4595</v>
      </c>
      <c r="J685" s="2">
        <v>2020</v>
      </c>
      <c r="K685" s="2">
        <v>4</v>
      </c>
      <c r="L685" s="2"/>
      <c r="M685" s="2"/>
      <c r="N685" s="2"/>
      <c r="O685" s="2" t="s">
        <v>4596</v>
      </c>
      <c r="P685" s="2"/>
      <c r="Q685" s="2"/>
      <c r="R685" s="2"/>
      <c r="S685" s="2" t="s">
        <v>1351</v>
      </c>
      <c r="T685" s="2">
        <v>101000554</v>
      </c>
      <c r="U685" s="9"/>
    </row>
    <row r="686" spans="1:21" ht="45" hidden="1" customHeight="1" x14ac:dyDescent="0.3">
      <c r="A686" s="2">
        <f t="shared" si="10"/>
        <v>685</v>
      </c>
      <c r="B686" s="2" t="s">
        <v>188</v>
      </c>
      <c r="C686" s="2" t="s">
        <v>2588</v>
      </c>
      <c r="D686" s="2" t="s">
        <v>2589</v>
      </c>
      <c r="E686" s="2" t="s">
        <v>4578</v>
      </c>
      <c r="F686" s="2" t="s">
        <v>4579</v>
      </c>
      <c r="G686" s="2" t="s">
        <v>4580</v>
      </c>
      <c r="H686" s="2" t="s">
        <v>53</v>
      </c>
      <c r="I686" s="4" t="s">
        <v>4581</v>
      </c>
      <c r="J686" s="2">
        <v>2020</v>
      </c>
      <c r="K686" s="2">
        <v>2</v>
      </c>
      <c r="L686" s="2" t="s">
        <v>4582</v>
      </c>
      <c r="M686" s="2" t="s">
        <v>56</v>
      </c>
      <c r="N686" s="4" t="s">
        <v>4583</v>
      </c>
      <c r="O686" s="2" t="s">
        <v>4584</v>
      </c>
      <c r="P686" s="2" t="s">
        <v>4585</v>
      </c>
      <c r="Q686" s="2" t="s">
        <v>4586</v>
      </c>
      <c r="R686" s="2"/>
      <c r="S686" s="2" t="s">
        <v>56</v>
      </c>
      <c r="T686" s="2"/>
      <c r="U686" s="9"/>
    </row>
    <row r="687" spans="1:21" ht="45" hidden="1" customHeight="1" x14ac:dyDescent="0.3">
      <c r="A687" s="2">
        <f t="shared" si="10"/>
        <v>686</v>
      </c>
      <c r="B687" s="2" t="s">
        <v>281</v>
      </c>
      <c r="C687" s="2" t="s">
        <v>290</v>
      </c>
      <c r="D687" s="2" t="s">
        <v>723</v>
      </c>
      <c r="E687" s="2" t="s">
        <v>4289</v>
      </c>
      <c r="F687" s="2" t="s">
        <v>4290</v>
      </c>
      <c r="G687" s="2" t="s">
        <v>2668</v>
      </c>
      <c r="H687" s="2" t="s">
        <v>53</v>
      </c>
      <c r="I687" s="2" t="s">
        <v>4291</v>
      </c>
      <c r="J687" s="2">
        <v>2020</v>
      </c>
      <c r="K687" s="2">
        <v>1</v>
      </c>
      <c r="L687" s="2" t="s">
        <v>1537</v>
      </c>
      <c r="M687" s="2" t="s">
        <v>156</v>
      </c>
      <c r="N687" s="26" t="s">
        <v>157</v>
      </c>
      <c r="O687" s="2" t="s">
        <v>4292</v>
      </c>
      <c r="P687" s="2"/>
      <c r="Q687" s="2" t="s">
        <v>123</v>
      </c>
      <c r="R687" s="2"/>
      <c r="S687" s="2" t="s">
        <v>152</v>
      </c>
      <c r="T687" s="2"/>
      <c r="U687" s="9"/>
    </row>
    <row r="688" spans="1:21" ht="45" hidden="1" customHeight="1" x14ac:dyDescent="0.3">
      <c r="A688" s="2">
        <f t="shared" si="10"/>
        <v>687</v>
      </c>
      <c r="B688" s="2" t="s">
        <v>261</v>
      </c>
      <c r="C688" s="2" t="s">
        <v>2994</v>
      </c>
      <c r="D688" s="2" t="s">
        <v>3804</v>
      </c>
      <c r="E688" s="2" t="s">
        <v>4280</v>
      </c>
      <c r="F688" s="2" t="s">
        <v>4280</v>
      </c>
      <c r="G688" s="2" t="s">
        <v>4281</v>
      </c>
      <c r="H688" s="2" t="s">
        <v>53</v>
      </c>
      <c r="I688" s="2" t="s">
        <v>4282</v>
      </c>
      <c r="J688" s="2">
        <v>2020</v>
      </c>
      <c r="K688" s="2">
        <v>4</v>
      </c>
      <c r="L688" s="2" t="s">
        <v>2092</v>
      </c>
      <c r="M688" s="2" t="s">
        <v>56</v>
      </c>
      <c r="N688" s="2" t="s">
        <v>2093</v>
      </c>
      <c r="O688" s="2" t="s">
        <v>56</v>
      </c>
      <c r="P688" s="2" t="s">
        <v>34</v>
      </c>
      <c r="Q688" s="2"/>
      <c r="R688" s="2"/>
      <c r="S688" s="2" t="s">
        <v>56</v>
      </c>
      <c r="T688" s="2"/>
      <c r="U688" s="9"/>
    </row>
    <row r="689" spans="1:21" ht="45" hidden="1" customHeight="1" x14ac:dyDescent="0.3">
      <c r="A689" s="2">
        <f t="shared" si="10"/>
        <v>688</v>
      </c>
      <c r="B689" s="2" t="s">
        <v>261</v>
      </c>
      <c r="C689" s="2" t="s">
        <v>3312</v>
      </c>
      <c r="D689" s="2" t="s">
        <v>4261</v>
      </c>
      <c r="E689" s="2" t="s">
        <v>4262</v>
      </c>
      <c r="F689" s="2" t="s">
        <v>4263</v>
      </c>
      <c r="G689" s="2" t="s">
        <v>4264</v>
      </c>
      <c r="H689" s="2" t="s">
        <v>1198</v>
      </c>
      <c r="I689" s="2" t="s">
        <v>4265</v>
      </c>
      <c r="J689" s="2">
        <v>2020</v>
      </c>
      <c r="K689" s="2">
        <v>3</v>
      </c>
      <c r="L689" s="2" t="s">
        <v>2050</v>
      </c>
      <c r="M689" s="2" t="s">
        <v>56</v>
      </c>
      <c r="N689" s="2" t="s">
        <v>2051</v>
      </c>
      <c r="O689" s="2" t="s">
        <v>4266</v>
      </c>
      <c r="P689" s="2" t="s">
        <v>4267</v>
      </c>
      <c r="Q689" s="2"/>
      <c r="R689" s="2"/>
      <c r="S689" s="2" t="s">
        <v>56</v>
      </c>
      <c r="T689" s="2"/>
      <c r="U689" s="9"/>
    </row>
    <row r="690" spans="1:21" ht="45" hidden="1" customHeight="1" x14ac:dyDescent="0.3">
      <c r="A690" s="2">
        <f t="shared" si="10"/>
        <v>689</v>
      </c>
      <c r="B690" s="2" t="s">
        <v>125</v>
      </c>
      <c r="C690" s="2" t="s">
        <v>237</v>
      </c>
      <c r="D690" s="2" t="s">
        <v>1109</v>
      </c>
      <c r="E690" s="2" t="s">
        <v>4351</v>
      </c>
      <c r="F690" s="2" t="s">
        <v>4351</v>
      </c>
      <c r="G690" s="2" t="s">
        <v>4352</v>
      </c>
      <c r="H690" s="2" t="s">
        <v>53</v>
      </c>
      <c r="I690" s="4" t="s">
        <v>3861</v>
      </c>
      <c r="J690" s="2">
        <v>2020</v>
      </c>
      <c r="K690" s="2">
        <v>2</v>
      </c>
      <c r="L690" s="2" t="s">
        <v>2178</v>
      </c>
      <c r="M690" s="2" t="s">
        <v>1201</v>
      </c>
      <c r="N690" s="2" t="s">
        <v>2179</v>
      </c>
      <c r="O690" s="2" t="s">
        <v>2180</v>
      </c>
      <c r="P690" s="2" t="s">
        <v>4353</v>
      </c>
      <c r="Q690" s="2" t="s">
        <v>2182</v>
      </c>
      <c r="R690" s="2"/>
      <c r="S690" s="2" t="s">
        <v>1117</v>
      </c>
      <c r="T690" s="2" t="s">
        <v>4354</v>
      </c>
      <c r="U690" s="9"/>
    </row>
    <row r="691" spans="1:21" ht="45" hidden="1" customHeight="1" x14ac:dyDescent="0.3">
      <c r="A691" s="2">
        <f t="shared" si="10"/>
        <v>690</v>
      </c>
      <c r="B691" s="2" t="s">
        <v>111</v>
      </c>
      <c r="C691" s="2" t="s">
        <v>619</v>
      </c>
      <c r="D691" s="2" t="s">
        <v>4566</v>
      </c>
      <c r="E691" s="2" t="s">
        <v>4567</v>
      </c>
      <c r="F691" s="2" t="s">
        <v>4568</v>
      </c>
      <c r="G691" s="2" t="s">
        <v>4569</v>
      </c>
      <c r="H691" s="2" t="s">
        <v>1198</v>
      </c>
      <c r="I691" s="2" t="s">
        <v>4570</v>
      </c>
      <c r="J691" s="2">
        <v>2020</v>
      </c>
      <c r="K691" s="2">
        <v>3</v>
      </c>
      <c r="L691" s="2" t="s">
        <v>2050</v>
      </c>
      <c r="M691" s="2" t="s">
        <v>56</v>
      </c>
      <c r="N691" s="2" t="s">
        <v>2051</v>
      </c>
      <c r="O691" s="2" t="s">
        <v>4571</v>
      </c>
      <c r="P691" s="2" t="s">
        <v>4572</v>
      </c>
      <c r="Q691" s="2" t="s">
        <v>273</v>
      </c>
      <c r="R691" s="2"/>
      <c r="S691" s="2" t="s">
        <v>56</v>
      </c>
      <c r="T691" s="2"/>
      <c r="U691" s="9"/>
    </row>
    <row r="692" spans="1:21" ht="102" customHeight="1" x14ac:dyDescent="0.3">
      <c r="A692" s="2">
        <f t="shared" si="10"/>
        <v>691</v>
      </c>
      <c r="B692" s="2" t="s">
        <v>87</v>
      </c>
      <c r="C692" s="2" t="s">
        <v>275</v>
      </c>
      <c r="D692" s="2" t="s">
        <v>310</v>
      </c>
      <c r="E692" s="2" t="s">
        <v>4528</v>
      </c>
      <c r="F692" s="2"/>
      <c r="G692" s="2" t="s">
        <v>4529</v>
      </c>
      <c r="H692" s="2" t="s">
        <v>53</v>
      </c>
      <c r="I692" s="2" t="s">
        <v>4530</v>
      </c>
      <c r="J692" s="2">
        <v>2020</v>
      </c>
      <c r="K692" s="2">
        <v>1</v>
      </c>
      <c r="L692" s="2" t="s">
        <v>1911</v>
      </c>
      <c r="M692" s="2" t="s">
        <v>56</v>
      </c>
      <c r="N692" s="2" t="s">
        <v>1912</v>
      </c>
      <c r="O692" s="2" t="s">
        <v>4531</v>
      </c>
      <c r="P692" s="2"/>
      <c r="Q692" s="2" t="s">
        <v>4532</v>
      </c>
      <c r="R692" s="2" t="s">
        <v>455</v>
      </c>
      <c r="S692" s="2" t="s">
        <v>56</v>
      </c>
      <c r="T692" s="2"/>
      <c r="U692" s="9"/>
    </row>
    <row r="693" spans="1:21" ht="45" hidden="1" customHeight="1" x14ac:dyDescent="0.3">
      <c r="A693" s="2">
        <f t="shared" si="10"/>
        <v>692</v>
      </c>
      <c r="B693" s="2" t="s">
        <v>20</v>
      </c>
      <c r="C693" s="2" t="s">
        <v>282</v>
      </c>
      <c r="D693" s="2" t="s">
        <v>4255</v>
      </c>
      <c r="E693" s="2" t="s">
        <v>4256</v>
      </c>
      <c r="F693" s="2" t="s">
        <v>4257</v>
      </c>
      <c r="G693" s="2" t="s">
        <v>4258</v>
      </c>
      <c r="H693" s="2" t="s">
        <v>53</v>
      </c>
      <c r="I693" s="2" t="s">
        <v>4259</v>
      </c>
      <c r="J693" s="2">
        <v>2020</v>
      </c>
      <c r="K693" s="2">
        <v>1</v>
      </c>
      <c r="L693" s="2" t="s">
        <v>819</v>
      </c>
      <c r="M693" s="2" t="s">
        <v>27</v>
      </c>
      <c r="N693" s="2" t="s">
        <v>820</v>
      </c>
      <c r="O693" s="2" t="s">
        <v>4260</v>
      </c>
      <c r="P693" s="2"/>
      <c r="Q693" s="2" t="s">
        <v>1018</v>
      </c>
      <c r="R693" s="2"/>
      <c r="S693" s="2" t="s">
        <v>822</v>
      </c>
      <c r="T693" s="2"/>
      <c r="U693" s="9"/>
    </row>
    <row r="694" spans="1:21" ht="45" hidden="1" customHeight="1" x14ac:dyDescent="0.3">
      <c r="A694" s="2">
        <f t="shared" si="10"/>
        <v>693</v>
      </c>
      <c r="B694" s="2" t="s">
        <v>87</v>
      </c>
      <c r="C694" s="2" t="s">
        <v>128</v>
      </c>
      <c r="D694" s="2" t="s">
        <v>4391</v>
      </c>
      <c r="E694" s="2" t="s">
        <v>4392</v>
      </c>
      <c r="F694" s="2" t="s">
        <v>4392</v>
      </c>
      <c r="G694" s="2" t="s">
        <v>4393</v>
      </c>
      <c r="H694" s="2" t="s">
        <v>53</v>
      </c>
      <c r="I694" s="2" t="s">
        <v>4394</v>
      </c>
      <c r="J694" s="2">
        <v>2020</v>
      </c>
      <c r="K694" s="2">
        <v>2</v>
      </c>
      <c r="L694" s="2" t="s">
        <v>2762</v>
      </c>
      <c r="M694" s="2" t="s">
        <v>56</v>
      </c>
      <c r="N694" s="2" t="s">
        <v>2763</v>
      </c>
      <c r="O694" s="2" t="s">
        <v>4395</v>
      </c>
      <c r="P694" s="2" t="s">
        <v>4396</v>
      </c>
      <c r="Q694" s="2"/>
      <c r="R694" s="2" t="s">
        <v>4397</v>
      </c>
      <c r="S694" s="2" t="s">
        <v>56</v>
      </c>
      <c r="T694" s="2"/>
      <c r="U694" s="9"/>
    </row>
    <row r="695" spans="1:21" ht="45" customHeight="1" x14ac:dyDescent="0.3">
      <c r="A695" s="2">
        <f t="shared" si="10"/>
        <v>694</v>
      </c>
      <c r="B695" s="2" t="s">
        <v>74</v>
      </c>
      <c r="C695" s="2" t="s">
        <v>3696</v>
      </c>
      <c r="D695" s="2" t="s">
        <v>1863</v>
      </c>
      <c r="E695" s="2" t="s">
        <v>3697</v>
      </c>
      <c r="F695" s="2"/>
      <c r="G695" s="2" t="s">
        <v>3698</v>
      </c>
      <c r="H695" s="2" t="s">
        <v>349</v>
      </c>
      <c r="I695" s="2" t="s">
        <v>3699</v>
      </c>
      <c r="J695" s="2">
        <v>2019</v>
      </c>
      <c r="K695" s="2">
        <v>1</v>
      </c>
      <c r="L695" s="2" t="s">
        <v>1016</v>
      </c>
      <c r="M695" s="2" t="s">
        <v>56</v>
      </c>
      <c r="N695" s="2" t="s">
        <v>1017</v>
      </c>
      <c r="O695" s="2" t="s">
        <v>3700</v>
      </c>
      <c r="P695" s="2" t="s">
        <v>3701</v>
      </c>
      <c r="Q695" s="2"/>
      <c r="R695" s="2"/>
      <c r="S695" s="2" t="s">
        <v>56</v>
      </c>
      <c r="T695" s="2"/>
      <c r="U695" s="9"/>
    </row>
    <row r="696" spans="1:21" ht="45" hidden="1" customHeight="1" x14ac:dyDescent="0.3">
      <c r="A696" s="2">
        <f t="shared" si="10"/>
        <v>695</v>
      </c>
      <c r="B696" s="2" t="s">
        <v>250</v>
      </c>
      <c r="C696" s="2" t="s">
        <v>2907</v>
      </c>
      <c r="D696" s="2" t="s">
        <v>2466</v>
      </c>
      <c r="E696" s="2" t="s">
        <v>2908</v>
      </c>
      <c r="F696" s="2"/>
      <c r="G696" s="2"/>
      <c r="H696" s="2" t="s">
        <v>349</v>
      </c>
      <c r="I696" s="2" t="s">
        <v>2909</v>
      </c>
      <c r="J696" s="2">
        <v>2017</v>
      </c>
      <c r="K696" s="2">
        <v>1</v>
      </c>
      <c r="L696" s="2" t="s">
        <v>2910</v>
      </c>
      <c r="M696" s="2" t="s">
        <v>56</v>
      </c>
      <c r="N696" s="2"/>
      <c r="O696" s="2" t="s">
        <v>56</v>
      </c>
      <c r="P696" s="2" t="s">
        <v>2911</v>
      </c>
      <c r="Q696" s="2"/>
      <c r="R696" s="2"/>
      <c r="S696" s="2" t="s">
        <v>56</v>
      </c>
      <c r="T696" s="2"/>
      <c r="U696" s="9"/>
    </row>
    <row r="697" spans="1:21" ht="45" customHeight="1" x14ac:dyDescent="0.3">
      <c r="A697" s="2">
        <f t="shared" si="10"/>
        <v>696</v>
      </c>
      <c r="B697" s="2" t="s">
        <v>831</v>
      </c>
      <c r="C697" s="2" t="s">
        <v>962</v>
      </c>
      <c r="D697" s="2" t="s">
        <v>310</v>
      </c>
      <c r="E697" s="2" t="s">
        <v>963</v>
      </c>
      <c r="F697" s="2"/>
      <c r="G697" s="2"/>
      <c r="H697" s="2" t="s">
        <v>92</v>
      </c>
      <c r="I697" s="2" t="s">
        <v>964</v>
      </c>
      <c r="J697" s="2">
        <v>2011</v>
      </c>
      <c r="K697" s="2">
        <v>1</v>
      </c>
      <c r="L697" s="2" t="s">
        <v>827</v>
      </c>
      <c r="M697" s="2" t="s">
        <v>56</v>
      </c>
      <c r="N697" s="2" t="s">
        <v>828</v>
      </c>
      <c r="O697" s="2" t="s">
        <v>56</v>
      </c>
      <c r="P697" s="2" t="s">
        <v>34</v>
      </c>
      <c r="Q697" s="2"/>
      <c r="R697" s="2" t="s">
        <v>455</v>
      </c>
      <c r="S697" s="2" t="s">
        <v>56</v>
      </c>
      <c r="T697" s="2"/>
      <c r="U697" s="9"/>
    </row>
    <row r="698" spans="1:21" ht="45" hidden="1" customHeight="1" x14ac:dyDescent="0.3">
      <c r="A698" s="2">
        <f t="shared" si="10"/>
        <v>697</v>
      </c>
      <c r="B698" s="2" t="s">
        <v>831</v>
      </c>
      <c r="C698" s="2" t="s">
        <v>962</v>
      </c>
      <c r="D698" s="2" t="s">
        <v>2635</v>
      </c>
      <c r="E698" s="2" t="s">
        <v>2636</v>
      </c>
      <c r="F698" s="2"/>
      <c r="G698" s="2" t="s">
        <v>838</v>
      </c>
      <c r="H698" s="2" t="s">
        <v>92</v>
      </c>
      <c r="I698" s="2" t="s">
        <v>2637</v>
      </c>
      <c r="J698" s="2">
        <v>2017</v>
      </c>
      <c r="K698" s="2">
        <v>1</v>
      </c>
      <c r="L698" s="2" t="s">
        <v>2092</v>
      </c>
      <c r="M698" s="2" t="s">
        <v>56</v>
      </c>
      <c r="N698" s="2" t="s">
        <v>2093</v>
      </c>
      <c r="O698" s="2" t="s">
        <v>56</v>
      </c>
      <c r="P698" s="2" t="s">
        <v>2638</v>
      </c>
      <c r="Q698" s="2"/>
      <c r="R698" s="2" t="s">
        <v>2639</v>
      </c>
      <c r="S698" s="2" t="s">
        <v>56</v>
      </c>
      <c r="T698" s="2"/>
      <c r="U698" s="9"/>
    </row>
    <row r="699" spans="1:21" ht="45" hidden="1" customHeight="1" x14ac:dyDescent="0.3">
      <c r="A699" s="2">
        <f t="shared" si="10"/>
        <v>698</v>
      </c>
      <c r="B699" s="2" t="s">
        <v>831</v>
      </c>
      <c r="C699" s="2" t="s">
        <v>962</v>
      </c>
      <c r="D699" s="2" t="s">
        <v>2635</v>
      </c>
      <c r="E699" s="2" t="s">
        <v>3750</v>
      </c>
      <c r="F699" s="2"/>
      <c r="G699" s="2" t="s">
        <v>3751</v>
      </c>
      <c r="H699" s="2" t="s">
        <v>92</v>
      </c>
      <c r="I699" s="2" t="s">
        <v>3752</v>
      </c>
      <c r="J699" s="2">
        <v>2019</v>
      </c>
      <c r="K699" s="2">
        <v>1</v>
      </c>
      <c r="L699" s="2" t="s">
        <v>1460</v>
      </c>
      <c r="M699" s="2" t="s">
        <v>56</v>
      </c>
      <c r="N699" s="2"/>
      <c r="O699" s="2" t="s">
        <v>56</v>
      </c>
      <c r="P699" s="2" t="s">
        <v>3753</v>
      </c>
      <c r="Q699" s="2"/>
      <c r="R699" s="2" t="s">
        <v>3754</v>
      </c>
      <c r="S699" s="2" t="s">
        <v>56</v>
      </c>
      <c r="T699" s="2"/>
      <c r="U699" s="9"/>
    </row>
    <row r="700" spans="1:21" ht="45" customHeight="1" x14ac:dyDescent="0.3">
      <c r="A700" s="2">
        <f t="shared" si="10"/>
        <v>699</v>
      </c>
      <c r="B700" s="2" t="s">
        <v>74</v>
      </c>
      <c r="C700" s="2" t="s">
        <v>761</v>
      </c>
      <c r="D700" s="2" t="s">
        <v>245</v>
      </c>
      <c r="E700" s="2" t="s">
        <v>762</v>
      </c>
      <c r="F700" s="2"/>
      <c r="G700" s="2"/>
      <c r="H700" s="2" t="s">
        <v>92</v>
      </c>
      <c r="I700" s="2" t="s">
        <v>763</v>
      </c>
      <c r="J700" s="2">
        <v>2009</v>
      </c>
      <c r="K700" s="2">
        <v>1</v>
      </c>
      <c r="L700" s="2" t="s">
        <v>640</v>
      </c>
      <c r="M700" s="2" t="s">
        <v>56</v>
      </c>
      <c r="N700" s="2" t="s">
        <v>641</v>
      </c>
      <c r="O700" s="2" t="s">
        <v>56</v>
      </c>
      <c r="P700" s="2" t="s">
        <v>34</v>
      </c>
      <c r="Q700" s="2"/>
      <c r="R700" s="2" t="s">
        <v>643</v>
      </c>
      <c r="S700" s="2" t="s">
        <v>56</v>
      </c>
      <c r="T700" s="2"/>
      <c r="U700" s="9"/>
    </row>
    <row r="701" spans="1:21" ht="45" customHeight="1" x14ac:dyDescent="0.3">
      <c r="A701" s="2">
        <f t="shared" si="10"/>
        <v>700</v>
      </c>
      <c r="B701" s="2" t="s">
        <v>831</v>
      </c>
      <c r="C701" s="2" t="s">
        <v>832</v>
      </c>
      <c r="D701" s="2" t="s">
        <v>310</v>
      </c>
      <c r="E701" s="2" t="s">
        <v>833</v>
      </c>
      <c r="F701" s="2"/>
      <c r="G701" s="2"/>
      <c r="H701" s="2" t="s">
        <v>92</v>
      </c>
      <c r="I701" s="2" t="s">
        <v>834</v>
      </c>
      <c r="J701" s="2">
        <v>2010</v>
      </c>
      <c r="K701" s="2">
        <v>1</v>
      </c>
      <c r="L701" s="2" t="s">
        <v>827</v>
      </c>
      <c r="M701" s="2" t="s">
        <v>56</v>
      </c>
      <c r="N701" s="2" t="s">
        <v>828</v>
      </c>
      <c r="O701" s="2" t="s">
        <v>56</v>
      </c>
      <c r="P701" s="2" t="s">
        <v>34</v>
      </c>
      <c r="Q701" s="2"/>
      <c r="R701" s="2"/>
      <c r="S701" s="2" t="s">
        <v>56</v>
      </c>
      <c r="T701" s="2"/>
      <c r="U701" s="9"/>
    </row>
    <row r="702" spans="1:21" ht="45" hidden="1" customHeight="1" x14ac:dyDescent="0.3">
      <c r="A702" s="2">
        <f t="shared" si="10"/>
        <v>701</v>
      </c>
      <c r="B702" s="2" t="s">
        <v>97</v>
      </c>
      <c r="C702" s="2" t="s">
        <v>4664</v>
      </c>
      <c r="D702" s="2" t="s">
        <v>4665</v>
      </c>
      <c r="E702" s="2" t="s">
        <v>4666</v>
      </c>
      <c r="F702" s="2" t="s">
        <v>4667</v>
      </c>
      <c r="G702" s="2"/>
      <c r="H702" s="2" t="s">
        <v>53</v>
      </c>
      <c r="I702" s="2" t="s">
        <v>4668</v>
      </c>
      <c r="J702" s="2">
        <v>2021</v>
      </c>
      <c r="K702" s="2">
        <v>1</v>
      </c>
      <c r="L702" s="2" t="s">
        <v>4669</v>
      </c>
      <c r="M702" s="2" t="s">
        <v>616</v>
      </c>
      <c r="N702" s="4" t="s">
        <v>4670</v>
      </c>
      <c r="O702" s="2" t="s">
        <v>4671</v>
      </c>
      <c r="P702" s="2" t="s">
        <v>4672</v>
      </c>
      <c r="Q702" s="2"/>
      <c r="R702" s="2"/>
      <c r="S702" s="2" t="s">
        <v>616</v>
      </c>
      <c r="T702" s="2"/>
      <c r="U702" s="9"/>
    </row>
    <row r="703" spans="1:21" ht="45" hidden="1" customHeight="1" x14ac:dyDescent="0.3">
      <c r="A703" s="2">
        <f t="shared" si="10"/>
        <v>702</v>
      </c>
      <c r="B703" s="2" t="s">
        <v>84</v>
      </c>
      <c r="C703" s="2" t="s">
        <v>24</v>
      </c>
      <c r="D703" s="2" t="s">
        <v>2966</v>
      </c>
      <c r="E703" s="2" t="s">
        <v>4630</v>
      </c>
      <c r="F703" s="2"/>
      <c r="G703" s="2" t="s">
        <v>4631</v>
      </c>
      <c r="H703" s="2" t="s">
        <v>53</v>
      </c>
      <c r="I703" s="2" t="s">
        <v>4632</v>
      </c>
      <c r="J703" s="2">
        <v>2021</v>
      </c>
      <c r="K703" s="2">
        <v>1</v>
      </c>
      <c r="L703" s="2" t="s">
        <v>4633</v>
      </c>
      <c r="M703" s="2" t="s">
        <v>1043</v>
      </c>
      <c r="N703" s="2" t="s">
        <v>4634</v>
      </c>
      <c r="O703" s="2" t="s">
        <v>4635</v>
      </c>
      <c r="P703" s="2"/>
      <c r="Q703" s="2" t="s">
        <v>123</v>
      </c>
      <c r="R703" s="2"/>
      <c r="S703" s="2" t="s">
        <v>1043</v>
      </c>
      <c r="T703" s="2"/>
      <c r="U703" s="9"/>
    </row>
    <row r="704" spans="1:21" ht="36" hidden="1" customHeight="1" x14ac:dyDescent="0.3">
      <c r="A704" s="2">
        <f t="shared" si="10"/>
        <v>703</v>
      </c>
      <c r="B704" s="2" t="s">
        <v>261</v>
      </c>
      <c r="C704" s="2" t="s">
        <v>3706</v>
      </c>
      <c r="D704" s="2" t="s">
        <v>4460</v>
      </c>
      <c r="E704" s="2" t="s">
        <v>4623</v>
      </c>
      <c r="F704" s="2" t="s">
        <v>4623</v>
      </c>
      <c r="G704" s="2" t="s">
        <v>4624</v>
      </c>
      <c r="H704" s="2" t="s">
        <v>53</v>
      </c>
      <c r="I704" s="2" t="s">
        <v>4625</v>
      </c>
      <c r="J704" s="2">
        <v>2021</v>
      </c>
      <c r="K704" s="2">
        <v>3</v>
      </c>
      <c r="L704" s="2" t="s">
        <v>4626</v>
      </c>
      <c r="M704" s="2" t="s">
        <v>4627</v>
      </c>
      <c r="N704" s="2"/>
      <c r="O704" s="2" t="s">
        <v>4628</v>
      </c>
      <c r="P704" s="2" t="s">
        <v>4629</v>
      </c>
      <c r="Q704" s="2" t="s">
        <v>3456</v>
      </c>
      <c r="R704" s="2"/>
      <c r="S704" s="2" t="s">
        <v>1351</v>
      </c>
      <c r="T704" s="2"/>
      <c r="U704" s="9"/>
    </row>
    <row r="705" spans="1:21" ht="45" hidden="1" customHeight="1" x14ac:dyDescent="0.3">
      <c r="A705" s="2">
        <f t="shared" si="10"/>
        <v>704</v>
      </c>
      <c r="B705" s="2" t="s">
        <v>261</v>
      </c>
      <c r="C705" s="2" t="s">
        <v>3706</v>
      </c>
      <c r="D705" s="2" t="s">
        <v>4460</v>
      </c>
      <c r="E705" s="2" t="s">
        <v>4645</v>
      </c>
      <c r="F705" s="2" t="s">
        <v>4645</v>
      </c>
      <c r="G705" s="2" t="s">
        <v>4646</v>
      </c>
      <c r="H705" s="2" t="s">
        <v>53</v>
      </c>
      <c r="I705" s="2" t="s">
        <v>4647</v>
      </c>
      <c r="J705" s="2">
        <v>2021</v>
      </c>
      <c r="K705" s="2">
        <v>4</v>
      </c>
      <c r="L705" s="2" t="s">
        <v>4648</v>
      </c>
      <c r="M705" s="2" t="s">
        <v>4649</v>
      </c>
      <c r="N705" s="26" t="s">
        <v>4650</v>
      </c>
      <c r="O705" s="2"/>
      <c r="P705" s="2" t="s">
        <v>4651</v>
      </c>
      <c r="Q705" s="2" t="s">
        <v>1445</v>
      </c>
      <c r="R705" s="2"/>
      <c r="S705" s="2" t="s">
        <v>1351</v>
      </c>
      <c r="T705" s="2"/>
      <c r="U705" s="9"/>
    </row>
    <row r="706" spans="1:21" ht="45" hidden="1" customHeight="1" x14ac:dyDescent="0.3">
      <c r="A706" s="2">
        <f t="shared" ref="A706:A769" si="11">ROW(A705)</f>
        <v>705</v>
      </c>
      <c r="B706" s="2" t="s">
        <v>261</v>
      </c>
      <c r="C706" s="2" t="s">
        <v>3706</v>
      </c>
      <c r="D706" s="2" t="s">
        <v>4460</v>
      </c>
      <c r="E706" s="2" t="s">
        <v>4657</v>
      </c>
      <c r="F706" s="2" t="s">
        <v>4657</v>
      </c>
      <c r="G706" s="2" t="s">
        <v>4658</v>
      </c>
      <c r="H706" s="2" t="s">
        <v>53</v>
      </c>
      <c r="I706" s="2" t="s">
        <v>4659</v>
      </c>
      <c r="J706" s="2">
        <v>2021</v>
      </c>
      <c r="K706" s="2">
        <v>3</v>
      </c>
      <c r="L706" s="2" t="s">
        <v>4660</v>
      </c>
      <c r="M706" s="2" t="s">
        <v>56</v>
      </c>
      <c r="N706" s="2" t="s">
        <v>4661</v>
      </c>
      <c r="O706" s="2" t="s">
        <v>4662</v>
      </c>
      <c r="P706" s="2" t="s">
        <v>4663</v>
      </c>
      <c r="Q706" s="2" t="s">
        <v>1445</v>
      </c>
      <c r="R706" s="2"/>
      <c r="S706" s="2" t="s">
        <v>1351</v>
      </c>
      <c r="T706" s="2"/>
      <c r="U706" s="9"/>
    </row>
    <row r="707" spans="1:21" ht="45" hidden="1" customHeight="1" x14ac:dyDescent="0.3">
      <c r="A707" s="2">
        <f t="shared" si="11"/>
        <v>706</v>
      </c>
      <c r="B707" s="2" t="s">
        <v>261</v>
      </c>
      <c r="C707" s="2" t="s">
        <v>3706</v>
      </c>
      <c r="D707" s="2" t="s">
        <v>4460</v>
      </c>
      <c r="E707" s="2" t="s">
        <v>4700</v>
      </c>
      <c r="F707" s="2" t="s">
        <v>4701</v>
      </c>
      <c r="G707" s="2" t="s">
        <v>4702</v>
      </c>
      <c r="H707" s="2" t="s">
        <v>53</v>
      </c>
      <c r="I707" s="2" t="s">
        <v>4703</v>
      </c>
      <c r="J707" s="2">
        <v>2021</v>
      </c>
      <c r="K707" s="2"/>
      <c r="L707" s="2" t="s">
        <v>2010</v>
      </c>
      <c r="M707" s="2" t="s">
        <v>56</v>
      </c>
      <c r="N707" s="2" t="s">
        <v>2011</v>
      </c>
      <c r="O707" s="2" t="s">
        <v>4704</v>
      </c>
      <c r="P707" s="2" t="s">
        <v>4705</v>
      </c>
      <c r="Q707" s="2" t="s">
        <v>4706</v>
      </c>
      <c r="R707" s="2"/>
      <c r="S707" s="2" t="s">
        <v>1351</v>
      </c>
      <c r="T707" s="2"/>
      <c r="U707" s="9"/>
    </row>
    <row r="708" spans="1:21" ht="45" hidden="1" customHeight="1" x14ac:dyDescent="0.3">
      <c r="A708" s="2">
        <f t="shared" si="11"/>
        <v>707</v>
      </c>
      <c r="B708" s="2" t="s">
        <v>71</v>
      </c>
      <c r="C708" s="2" t="s">
        <v>1574</v>
      </c>
      <c r="D708" s="2" t="s">
        <v>1575</v>
      </c>
      <c r="E708" s="2" t="s">
        <v>1577</v>
      </c>
      <c r="F708" s="2" t="s">
        <v>4636</v>
      </c>
      <c r="G708" s="2" t="s">
        <v>4637</v>
      </c>
      <c r="H708" s="2" t="s">
        <v>53</v>
      </c>
      <c r="I708" s="2" t="s">
        <v>4638</v>
      </c>
      <c r="J708" s="2">
        <v>2021</v>
      </c>
      <c r="K708" s="2">
        <v>3</v>
      </c>
      <c r="L708" s="2" t="s">
        <v>1579</v>
      </c>
      <c r="M708" s="2" t="s">
        <v>727</v>
      </c>
      <c r="N708" s="26" t="s">
        <v>1580</v>
      </c>
      <c r="O708" s="2" t="s">
        <v>1581</v>
      </c>
      <c r="P708" s="2" t="s">
        <v>1582</v>
      </c>
      <c r="Q708" s="2" t="s">
        <v>4639</v>
      </c>
      <c r="R708" s="2" t="s">
        <v>4609</v>
      </c>
      <c r="S708" s="2" t="s">
        <v>56</v>
      </c>
      <c r="T708" s="2"/>
      <c r="U708" s="9"/>
    </row>
    <row r="709" spans="1:21" ht="45" hidden="1" customHeight="1" x14ac:dyDescent="0.3">
      <c r="A709" s="138">
        <f t="shared" si="11"/>
        <v>708</v>
      </c>
      <c r="B709" s="138" t="s">
        <v>111</v>
      </c>
      <c r="C709" s="138" t="s">
        <v>4692</v>
      </c>
      <c r="D709" s="138" t="s">
        <v>4693</v>
      </c>
      <c r="E709" s="138" t="s">
        <v>4694</v>
      </c>
      <c r="F709" s="138" t="s">
        <v>4695</v>
      </c>
      <c r="G709" s="138" t="s">
        <v>4696</v>
      </c>
      <c r="H709" s="138" t="s">
        <v>53</v>
      </c>
      <c r="I709" s="140" t="s">
        <v>4697</v>
      </c>
      <c r="J709" s="138">
        <v>2021</v>
      </c>
      <c r="K709" s="138">
        <v>3</v>
      </c>
      <c r="L709" s="138" t="s">
        <v>1321</v>
      </c>
      <c r="M709" s="138" t="s">
        <v>56</v>
      </c>
      <c r="N709" s="140" t="s">
        <v>1322</v>
      </c>
      <c r="O709" s="138" t="s">
        <v>4698</v>
      </c>
      <c r="P709" s="138" t="s">
        <v>4699</v>
      </c>
      <c r="Q709" s="138" t="s">
        <v>273</v>
      </c>
      <c r="R709" s="138"/>
      <c r="S709" s="138" t="s">
        <v>1043</v>
      </c>
      <c r="T709" s="138"/>
      <c r="U709" s="9"/>
    </row>
    <row r="710" spans="1:21" ht="45" hidden="1" customHeight="1" x14ac:dyDescent="0.3">
      <c r="A710" s="2">
        <f t="shared" si="11"/>
        <v>709</v>
      </c>
      <c r="B710" s="2" t="s">
        <v>196</v>
      </c>
      <c r="C710" s="2" t="s">
        <v>243</v>
      </c>
      <c r="D710" s="2" t="s">
        <v>1988</v>
      </c>
      <c r="E710" s="2" t="s">
        <v>1989</v>
      </c>
      <c r="F710" s="2"/>
      <c r="G710" s="2"/>
      <c r="H710" s="2" t="s">
        <v>349</v>
      </c>
      <c r="I710" s="2" t="s">
        <v>1990</v>
      </c>
      <c r="J710" s="2">
        <v>2015</v>
      </c>
      <c r="K710" s="2">
        <v>1</v>
      </c>
      <c r="L710" s="2" t="s">
        <v>1991</v>
      </c>
      <c r="M710" s="2" t="s">
        <v>56</v>
      </c>
      <c r="N710" s="2"/>
      <c r="O710" s="2" t="s">
        <v>56</v>
      </c>
      <c r="P710" s="2" t="s">
        <v>34</v>
      </c>
      <c r="Q710" s="2"/>
      <c r="R710" s="2" t="s">
        <v>643</v>
      </c>
      <c r="S710" s="2" t="s">
        <v>56</v>
      </c>
      <c r="T710" s="2"/>
      <c r="U710" s="9"/>
    </row>
    <row r="711" spans="1:21" ht="45" hidden="1" customHeight="1" x14ac:dyDescent="0.3">
      <c r="A711" s="2">
        <f t="shared" si="11"/>
        <v>710</v>
      </c>
      <c r="B711" s="2" t="s">
        <v>196</v>
      </c>
      <c r="C711" s="2" t="s">
        <v>243</v>
      </c>
      <c r="D711" s="2" t="s">
        <v>1992</v>
      </c>
      <c r="E711" s="2" t="s">
        <v>1993</v>
      </c>
      <c r="F711" s="2"/>
      <c r="G711" s="2"/>
      <c r="H711" s="2" t="s">
        <v>349</v>
      </c>
      <c r="I711" s="2" t="s">
        <v>1994</v>
      </c>
      <c r="J711" s="2">
        <v>2015</v>
      </c>
      <c r="K711" s="2">
        <v>1</v>
      </c>
      <c r="L711" s="2" t="s">
        <v>1991</v>
      </c>
      <c r="M711" s="2" t="s">
        <v>56</v>
      </c>
      <c r="N711" s="2"/>
      <c r="O711" s="2" t="s">
        <v>56</v>
      </c>
      <c r="P711" s="2" t="s">
        <v>1995</v>
      </c>
      <c r="Q711" s="2"/>
      <c r="R711" s="2" t="s">
        <v>643</v>
      </c>
      <c r="S711" s="2" t="s">
        <v>56</v>
      </c>
      <c r="T711" s="2"/>
      <c r="U711" s="9"/>
    </row>
    <row r="712" spans="1:21" ht="45" hidden="1" customHeight="1" x14ac:dyDescent="0.3">
      <c r="A712" s="2">
        <f t="shared" si="11"/>
        <v>711</v>
      </c>
      <c r="B712" s="2" t="s">
        <v>196</v>
      </c>
      <c r="C712" s="2" t="s">
        <v>243</v>
      </c>
      <c r="D712" s="2" t="s">
        <v>3622</v>
      </c>
      <c r="E712" s="2" t="s">
        <v>3623</v>
      </c>
      <c r="F712" s="2"/>
      <c r="G712" s="2"/>
      <c r="H712" s="2" t="s">
        <v>92</v>
      </c>
      <c r="I712" s="2" t="s">
        <v>3624</v>
      </c>
      <c r="J712" s="2">
        <v>2018</v>
      </c>
      <c r="K712" s="2">
        <v>1</v>
      </c>
      <c r="L712" s="2" t="s">
        <v>748</v>
      </c>
      <c r="M712" s="2" t="s">
        <v>56</v>
      </c>
      <c r="N712" s="2" t="s">
        <v>749</v>
      </c>
      <c r="O712" s="2" t="s">
        <v>56</v>
      </c>
      <c r="P712" s="2" t="s">
        <v>3625</v>
      </c>
      <c r="Q712" s="2"/>
      <c r="R712" s="2"/>
      <c r="S712" s="2" t="s">
        <v>56</v>
      </c>
      <c r="T712" s="2"/>
      <c r="U712" s="9"/>
    </row>
    <row r="713" spans="1:21" ht="45" hidden="1" customHeight="1" x14ac:dyDescent="0.3">
      <c r="A713" s="2">
        <f t="shared" si="11"/>
        <v>712</v>
      </c>
      <c r="B713" s="2" t="s">
        <v>196</v>
      </c>
      <c r="C713" s="2" t="s">
        <v>2891</v>
      </c>
      <c r="D713" s="2" t="s">
        <v>2892</v>
      </c>
      <c r="E713" s="2" t="s">
        <v>2893</v>
      </c>
      <c r="F713" s="2"/>
      <c r="G713" s="2" t="s">
        <v>2894</v>
      </c>
      <c r="H713" s="2" t="s">
        <v>349</v>
      </c>
      <c r="I713" s="2" t="s">
        <v>2895</v>
      </c>
      <c r="J713" s="2">
        <v>2017</v>
      </c>
      <c r="K713" s="2">
        <v>1</v>
      </c>
      <c r="L713" s="2" t="s">
        <v>2896</v>
      </c>
      <c r="M713" s="2" t="s">
        <v>56</v>
      </c>
      <c r="N713" s="2" t="s">
        <v>2897</v>
      </c>
      <c r="O713" s="2" t="s">
        <v>56</v>
      </c>
      <c r="P713" s="2" t="s">
        <v>2898</v>
      </c>
      <c r="Q713" s="2"/>
      <c r="R713" s="2"/>
      <c r="S713" s="2" t="s">
        <v>56</v>
      </c>
      <c r="T713" s="2"/>
      <c r="U713" s="9"/>
    </row>
    <row r="714" spans="1:21" ht="45" hidden="1" customHeight="1" x14ac:dyDescent="0.3">
      <c r="A714" s="2">
        <f t="shared" si="11"/>
        <v>713</v>
      </c>
      <c r="B714" s="2" t="s">
        <v>97</v>
      </c>
      <c r="C714" s="2" t="s">
        <v>465</v>
      </c>
      <c r="D714" s="2" t="s">
        <v>4640</v>
      </c>
      <c r="E714" s="2" t="s">
        <v>4641</v>
      </c>
      <c r="F714" s="2"/>
      <c r="G714" s="2" t="s">
        <v>4642</v>
      </c>
      <c r="H714" s="2" t="s">
        <v>53</v>
      </c>
      <c r="I714" s="2" t="s">
        <v>4638</v>
      </c>
      <c r="J714" s="2">
        <v>2021</v>
      </c>
      <c r="K714" s="2">
        <v>3</v>
      </c>
      <c r="L714" s="2" t="s">
        <v>1579</v>
      </c>
      <c r="M714" s="2" t="s">
        <v>727</v>
      </c>
      <c r="N714" s="26" t="s">
        <v>4643</v>
      </c>
      <c r="O714" s="103" t="s">
        <v>34</v>
      </c>
      <c r="P714" s="2"/>
      <c r="Q714" s="2" t="s">
        <v>4639</v>
      </c>
      <c r="R714" s="2" t="s">
        <v>4644</v>
      </c>
      <c r="S714" s="2" t="s">
        <v>2329</v>
      </c>
      <c r="T714" s="2"/>
      <c r="U714" s="9"/>
    </row>
    <row r="715" spans="1:21" ht="45" hidden="1" customHeight="1" x14ac:dyDescent="0.3">
      <c r="A715" s="2">
        <f t="shared" si="11"/>
        <v>714</v>
      </c>
      <c r="B715" s="2" t="s">
        <v>125</v>
      </c>
      <c r="C715" s="2" t="s">
        <v>237</v>
      </c>
      <c r="D715" s="2" t="s">
        <v>764</v>
      </c>
      <c r="E715" s="2" t="s">
        <v>4652</v>
      </c>
      <c r="F715" s="2"/>
      <c r="G715" s="2" t="s">
        <v>4653</v>
      </c>
      <c r="H715" s="2" t="s">
        <v>53</v>
      </c>
      <c r="I715" s="2" t="s">
        <v>4654</v>
      </c>
      <c r="J715" s="2">
        <v>2021</v>
      </c>
      <c r="K715" s="2">
        <v>9</v>
      </c>
      <c r="L715" s="2" t="s">
        <v>4655</v>
      </c>
      <c r="M715" s="2" t="s">
        <v>372</v>
      </c>
      <c r="N715" s="2" t="s">
        <v>4656</v>
      </c>
      <c r="O715" s="2"/>
      <c r="P715" s="2"/>
      <c r="Q715" s="2"/>
      <c r="R715" s="2"/>
      <c r="S715" s="2" t="s">
        <v>372</v>
      </c>
      <c r="T715" s="2"/>
      <c r="U715" s="9"/>
    </row>
    <row r="716" spans="1:21" ht="45" hidden="1" customHeight="1" x14ac:dyDescent="0.3">
      <c r="A716" s="2">
        <f t="shared" si="11"/>
        <v>715</v>
      </c>
      <c r="B716" s="2" t="s">
        <v>87</v>
      </c>
      <c r="C716" s="2" t="s">
        <v>3483</v>
      </c>
      <c r="D716" s="2" t="s">
        <v>3484</v>
      </c>
      <c r="E716" s="2" t="s">
        <v>3487</v>
      </c>
      <c r="F716" s="2" t="s">
        <v>4673</v>
      </c>
      <c r="G716" s="2" t="s">
        <v>4674</v>
      </c>
      <c r="H716" s="2" t="s">
        <v>53</v>
      </c>
      <c r="I716" s="2" t="s">
        <v>4675</v>
      </c>
      <c r="J716" s="2">
        <v>2021</v>
      </c>
      <c r="K716" s="2">
        <v>3</v>
      </c>
      <c r="L716" s="2" t="s">
        <v>3489</v>
      </c>
      <c r="M716" s="2" t="s">
        <v>1201</v>
      </c>
      <c r="N716" s="26" t="s">
        <v>3025</v>
      </c>
      <c r="O716" s="2" t="s">
        <v>4676</v>
      </c>
      <c r="P716" s="2" t="s">
        <v>4677</v>
      </c>
      <c r="Q716" s="2" t="s">
        <v>123</v>
      </c>
      <c r="R716" s="2" t="s">
        <v>4678</v>
      </c>
      <c r="S716" s="2" t="s">
        <v>1043</v>
      </c>
      <c r="T716" s="2"/>
      <c r="U716" s="9"/>
    </row>
    <row r="717" spans="1:21" ht="45" hidden="1" customHeight="1" x14ac:dyDescent="0.3">
      <c r="A717" s="2">
        <f t="shared" si="11"/>
        <v>716</v>
      </c>
      <c r="B717" s="2" t="s">
        <v>185</v>
      </c>
      <c r="C717" s="2" t="s">
        <v>251</v>
      </c>
      <c r="D717" s="2" t="s">
        <v>291</v>
      </c>
      <c r="E717" s="2" t="s">
        <v>1005</v>
      </c>
      <c r="F717" s="2"/>
      <c r="G717" s="2"/>
      <c r="H717" s="2" t="s">
        <v>349</v>
      </c>
      <c r="I717" s="2" t="s">
        <v>1006</v>
      </c>
      <c r="J717" s="2">
        <v>2011</v>
      </c>
      <c r="K717" s="2">
        <v>1</v>
      </c>
      <c r="L717" s="2" t="s">
        <v>132</v>
      </c>
      <c r="M717" s="2" t="s">
        <v>56</v>
      </c>
      <c r="N717" s="2" t="s">
        <v>177</v>
      </c>
      <c r="O717" s="2" t="s">
        <v>56</v>
      </c>
      <c r="P717" s="2" t="s">
        <v>1007</v>
      </c>
      <c r="Q717" s="2"/>
      <c r="R717" s="2"/>
      <c r="S717" s="2" t="s">
        <v>56</v>
      </c>
      <c r="T717" s="2"/>
      <c r="U717" s="9"/>
    </row>
    <row r="718" spans="1:21" ht="45" hidden="1" customHeight="1" x14ac:dyDescent="0.3">
      <c r="A718" s="2">
        <f t="shared" si="11"/>
        <v>717</v>
      </c>
      <c r="B718" s="2" t="s">
        <v>281</v>
      </c>
      <c r="C718" s="2" t="s">
        <v>251</v>
      </c>
      <c r="D718" s="2" t="s">
        <v>1260</v>
      </c>
      <c r="E718" s="2" t="s">
        <v>1261</v>
      </c>
      <c r="F718" s="2" t="s">
        <v>1262</v>
      </c>
      <c r="G718" s="2" t="s">
        <v>1263</v>
      </c>
      <c r="H718" s="2" t="s">
        <v>510</v>
      </c>
      <c r="I718" s="2" t="s">
        <v>1264</v>
      </c>
      <c r="J718" s="2">
        <v>2013</v>
      </c>
      <c r="K718" s="2">
        <v>5</v>
      </c>
      <c r="L718" s="2" t="s">
        <v>1265</v>
      </c>
      <c r="M718" s="2" t="s">
        <v>1266</v>
      </c>
      <c r="N718" s="2"/>
      <c r="O718" s="2" t="s">
        <v>1267</v>
      </c>
      <c r="P718" s="2" t="s">
        <v>1268</v>
      </c>
      <c r="Q718" s="2" t="s">
        <v>123</v>
      </c>
      <c r="R718" s="2"/>
      <c r="S718" s="2" t="s">
        <v>1043</v>
      </c>
      <c r="T718" s="2"/>
      <c r="U718" s="9"/>
    </row>
    <row r="719" spans="1:21" ht="45" hidden="1" customHeight="1" x14ac:dyDescent="0.3">
      <c r="A719" s="2">
        <f t="shared" si="11"/>
        <v>718</v>
      </c>
      <c r="B719" s="2" t="s">
        <v>125</v>
      </c>
      <c r="C719" s="2" t="s">
        <v>251</v>
      </c>
      <c r="D719" s="2" t="s">
        <v>1529</v>
      </c>
      <c r="E719" s="2" t="s">
        <v>1530</v>
      </c>
      <c r="F719" s="2"/>
      <c r="G719" s="2"/>
      <c r="H719" s="2" t="s">
        <v>349</v>
      </c>
      <c r="I719" s="2" t="s">
        <v>1531</v>
      </c>
      <c r="J719" s="2">
        <v>2015</v>
      </c>
      <c r="K719" s="2">
        <v>1</v>
      </c>
      <c r="L719" s="2" t="s">
        <v>1497</v>
      </c>
      <c r="M719" s="2" t="s">
        <v>56</v>
      </c>
      <c r="N719" s="2"/>
      <c r="O719" s="2" t="s">
        <v>56</v>
      </c>
      <c r="P719" s="2" t="s">
        <v>1532</v>
      </c>
      <c r="Q719" s="2"/>
      <c r="R719" s="2" t="s">
        <v>643</v>
      </c>
      <c r="S719" s="2" t="s">
        <v>56</v>
      </c>
      <c r="T719" s="2"/>
      <c r="U719" s="9"/>
    </row>
    <row r="720" spans="1:21" ht="45" hidden="1" customHeight="1" x14ac:dyDescent="0.3">
      <c r="A720" s="2">
        <f t="shared" si="11"/>
        <v>719</v>
      </c>
      <c r="B720" s="2" t="s">
        <v>281</v>
      </c>
      <c r="C720" s="2" t="s">
        <v>251</v>
      </c>
      <c r="D720" s="2" t="s">
        <v>2359</v>
      </c>
      <c r="E720" s="2" t="s">
        <v>2360</v>
      </c>
      <c r="F720" s="2"/>
      <c r="G720" s="2"/>
      <c r="H720" s="2" t="s">
        <v>92</v>
      </c>
      <c r="I720" s="2" t="s">
        <v>2361</v>
      </c>
      <c r="J720" s="2">
        <v>2016</v>
      </c>
      <c r="K720" s="2">
        <v>1</v>
      </c>
      <c r="L720" s="2" t="s">
        <v>1844</v>
      </c>
      <c r="M720" s="2" t="s">
        <v>56</v>
      </c>
      <c r="N720" s="2"/>
      <c r="O720" s="2" t="s">
        <v>56</v>
      </c>
      <c r="P720" s="2" t="s">
        <v>34</v>
      </c>
      <c r="Q720" s="2"/>
      <c r="R720" s="2" t="s">
        <v>455</v>
      </c>
      <c r="S720" s="2" t="s">
        <v>56</v>
      </c>
      <c r="T720" s="2"/>
      <c r="U720" s="9"/>
    </row>
    <row r="721" spans="1:21" ht="45" hidden="1" customHeight="1" x14ac:dyDescent="0.3">
      <c r="A721" s="2">
        <f t="shared" si="11"/>
        <v>720</v>
      </c>
      <c r="B721" s="2" t="s">
        <v>281</v>
      </c>
      <c r="C721" s="2" t="s">
        <v>251</v>
      </c>
      <c r="D721" s="2" t="s">
        <v>2526</v>
      </c>
      <c r="E721" s="2" t="s">
        <v>2527</v>
      </c>
      <c r="F721" s="2"/>
      <c r="G721" s="2"/>
      <c r="H721" s="2" t="s">
        <v>92</v>
      </c>
      <c r="I721" s="2" t="s">
        <v>2528</v>
      </c>
      <c r="J721" s="2">
        <v>2016</v>
      </c>
      <c r="K721" s="2">
        <v>1</v>
      </c>
      <c r="L721" s="2" t="s">
        <v>2529</v>
      </c>
      <c r="M721" s="2" t="s">
        <v>56</v>
      </c>
      <c r="N721" s="2"/>
      <c r="O721" s="2" t="s">
        <v>56</v>
      </c>
      <c r="P721" s="2" t="s">
        <v>2530</v>
      </c>
      <c r="Q721" s="2"/>
      <c r="R721" s="2"/>
      <c r="S721" s="2" t="s">
        <v>56</v>
      </c>
      <c r="T721" s="2"/>
      <c r="U721" s="9"/>
    </row>
    <row r="722" spans="1:21" ht="45" hidden="1" customHeight="1" x14ac:dyDescent="0.3">
      <c r="A722" s="2">
        <f t="shared" si="11"/>
        <v>721</v>
      </c>
      <c r="B722" s="2" t="s">
        <v>281</v>
      </c>
      <c r="C722" s="2" t="s">
        <v>251</v>
      </c>
      <c r="D722" s="2" t="s">
        <v>2547</v>
      </c>
      <c r="E722" s="2" t="s">
        <v>2548</v>
      </c>
      <c r="F722" s="2"/>
      <c r="G722" s="2"/>
      <c r="H722" s="2" t="s">
        <v>349</v>
      </c>
      <c r="I722" s="2" t="s">
        <v>2549</v>
      </c>
      <c r="J722" s="2">
        <v>2016</v>
      </c>
      <c r="K722" s="2">
        <v>1</v>
      </c>
      <c r="L722" s="2" t="s">
        <v>748</v>
      </c>
      <c r="M722" s="2" t="s">
        <v>56</v>
      </c>
      <c r="N722" s="2" t="s">
        <v>749</v>
      </c>
      <c r="O722" s="2" t="s">
        <v>56</v>
      </c>
      <c r="P722" s="2" t="s">
        <v>2550</v>
      </c>
      <c r="Q722" s="2"/>
      <c r="R722" s="2" t="s">
        <v>643</v>
      </c>
      <c r="S722" s="2" t="s">
        <v>56</v>
      </c>
      <c r="T722" s="2"/>
      <c r="U722" s="9"/>
    </row>
    <row r="723" spans="1:21" ht="45" customHeight="1" x14ac:dyDescent="0.3">
      <c r="A723" s="2">
        <f t="shared" si="11"/>
        <v>722</v>
      </c>
      <c r="B723" s="2" t="s">
        <v>213</v>
      </c>
      <c r="C723" s="2" t="s">
        <v>251</v>
      </c>
      <c r="D723" s="2" t="s">
        <v>2574</v>
      </c>
      <c r="E723" s="2" t="s">
        <v>2575</v>
      </c>
      <c r="F723" s="2"/>
      <c r="G723" s="2" t="s">
        <v>2576</v>
      </c>
      <c r="H723" s="2" t="s">
        <v>92</v>
      </c>
      <c r="I723" s="2"/>
      <c r="J723" s="2">
        <v>2016</v>
      </c>
      <c r="K723" s="2"/>
      <c r="L723" s="2"/>
      <c r="M723" s="2"/>
      <c r="N723" s="2"/>
      <c r="O723" s="2" t="s">
        <v>2577</v>
      </c>
      <c r="P723" s="2" t="s">
        <v>34</v>
      </c>
      <c r="Q723" s="2" t="s">
        <v>123</v>
      </c>
      <c r="R723" s="2" t="s">
        <v>455</v>
      </c>
      <c r="S723" s="2" t="s">
        <v>2389</v>
      </c>
      <c r="T723" s="2"/>
      <c r="U723" s="9"/>
    </row>
    <row r="724" spans="1:21" ht="45" hidden="1" customHeight="1" x14ac:dyDescent="0.3">
      <c r="A724" s="2">
        <f t="shared" si="11"/>
        <v>723</v>
      </c>
      <c r="B724" s="2" t="s">
        <v>97</v>
      </c>
      <c r="C724" s="2" t="s">
        <v>4707</v>
      </c>
      <c r="D724" s="2" t="s">
        <v>4708</v>
      </c>
      <c r="E724" s="2" t="s">
        <v>4709</v>
      </c>
      <c r="F724" s="2" t="s">
        <v>4709</v>
      </c>
      <c r="G724" s="2" t="s">
        <v>4710</v>
      </c>
      <c r="H724" s="2" t="s">
        <v>53</v>
      </c>
      <c r="I724" s="26" t="s">
        <v>4711</v>
      </c>
      <c r="J724" s="2">
        <v>2022</v>
      </c>
      <c r="K724" s="2"/>
      <c r="L724" s="2" t="s">
        <v>4712</v>
      </c>
      <c r="M724" s="2" t="s">
        <v>939</v>
      </c>
      <c r="N724" s="2" t="s">
        <v>4713</v>
      </c>
      <c r="O724" s="2"/>
      <c r="P724" s="2" t="s">
        <v>4714</v>
      </c>
      <c r="Q724" s="2"/>
      <c r="R724" s="2"/>
      <c r="S724" s="2" t="s">
        <v>939</v>
      </c>
      <c r="T724" s="2"/>
      <c r="U724" s="9"/>
    </row>
    <row r="725" spans="1:21" ht="45" hidden="1" customHeight="1" x14ac:dyDescent="0.3">
      <c r="A725" s="2">
        <f t="shared" si="11"/>
        <v>724</v>
      </c>
      <c r="B725" s="2" t="s">
        <v>281</v>
      </c>
      <c r="C725" s="2" t="s">
        <v>251</v>
      </c>
      <c r="D725" s="2" t="s">
        <v>1846</v>
      </c>
      <c r="E725" s="2" t="s">
        <v>2848</v>
      </c>
      <c r="F725" s="2"/>
      <c r="G725" s="2"/>
      <c r="H725" s="2" t="s">
        <v>92</v>
      </c>
      <c r="I725" s="2" t="s">
        <v>2849</v>
      </c>
      <c r="J725" s="2">
        <v>2017</v>
      </c>
      <c r="K725" s="2">
        <v>1</v>
      </c>
      <c r="L725" s="2" t="s">
        <v>1844</v>
      </c>
      <c r="M725" s="2" t="s">
        <v>56</v>
      </c>
      <c r="N725" s="2"/>
      <c r="O725" s="2" t="s">
        <v>56</v>
      </c>
      <c r="P725" s="2" t="s">
        <v>34</v>
      </c>
      <c r="Q725" s="2"/>
      <c r="R725" s="2" t="s">
        <v>455</v>
      </c>
      <c r="S725" s="2" t="s">
        <v>56</v>
      </c>
      <c r="T725" s="2"/>
      <c r="U725" s="9"/>
    </row>
    <row r="726" spans="1:21" ht="45" hidden="1" customHeight="1" x14ac:dyDescent="0.3">
      <c r="A726" s="2">
        <f t="shared" si="11"/>
        <v>725</v>
      </c>
      <c r="B726" s="2" t="s">
        <v>222</v>
      </c>
      <c r="C726" s="2" t="s">
        <v>251</v>
      </c>
      <c r="D726" s="2" t="s">
        <v>2466</v>
      </c>
      <c r="E726" s="2" t="s">
        <v>2928</v>
      </c>
      <c r="F726" s="2"/>
      <c r="G726" s="2"/>
      <c r="H726" s="2" t="s">
        <v>349</v>
      </c>
      <c r="I726" s="2" t="s">
        <v>2929</v>
      </c>
      <c r="J726" s="2">
        <v>2017</v>
      </c>
      <c r="K726" s="2">
        <v>1</v>
      </c>
      <c r="L726" s="2" t="s">
        <v>505</v>
      </c>
      <c r="M726" s="2" t="s">
        <v>56</v>
      </c>
      <c r="N726" s="2" t="s">
        <v>506</v>
      </c>
      <c r="O726" s="2" t="s">
        <v>56</v>
      </c>
      <c r="P726" s="2" t="s">
        <v>2930</v>
      </c>
      <c r="Q726" s="2"/>
      <c r="R726" s="2"/>
      <c r="S726" s="2" t="s">
        <v>56</v>
      </c>
      <c r="T726" s="2"/>
      <c r="U726" s="9"/>
    </row>
    <row r="727" spans="1:21" ht="45" hidden="1" customHeight="1" x14ac:dyDescent="0.3">
      <c r="A727" s="2">
        <f t="shared" si="11"/>
        <v>726</v>
      </c>
      <c r="B727" s="2" t="s">
        <v>125</v>
      </c>
      <c r="C727" s="2" t="s">
        <v>251</v>
      </c>
      <c r="D727" s="2" t="s">
        <v>2985</v>
      </c>
      <c r="E727" s="2" t="s">
        <v>2986</v>
      </c>
      <c r="F727" s="2"/>
      <c r="G727" s="2" t="s">
        <v>2987</v>
      </c>
      <c r="H727" s="2" t="s">
        <v>92</v>
      </c>
      <c r="I727" s="2" t="s">
        <v>2988</v>
      </c>
      <c r="J727" s="2">
        <v>2017</v>
      </c>
      <c r="K727" s="2">
        <v>1</v>
      </c>
      <c r="L727" s="2" t="s">
        <v>1113</v>
      </c>
      <c r="M727" s="2" t="s">
        <v>768</v>
      </c>
      <c r="N727" s="2"/>
      <c r="O727" s="2" t="s">
        <v>56</v>
      </c>
      <c r="P727" s="2" t="s">
        <v>2989</v>
      </c>
      <c r="Q727" s="2"/>
      <c r="R727" s="2"/>
      <c r="S727" s="2" t="s">
        <v>56</v>
      </c>
      <c r="T727" s="2"/>
      <c r="U727" s="9"/>
    </row>
    <row r="728" spans="1:21" ht="45" hidden="1" customHeight="1" x14ac:dyDescent="0.3">
      <c r="A728" s="2">
        <f t="shared" si="11"/>
        <v>727</v>
      </c>
      <c r="B728" s="2" t="s">
        <v>125</v>
      </c>
      <c r="C728" s="2" t="s">
        <v>251</v>
      </c>
      <c r="D728" s="2" t="s">
        <v>2985</v>
      </c>
      <c r="E728" s="2" t="s">
        <v>2990</v>
      </c>
      <c r="F728" s="2"/>
      <c r="G728" s="2" t="s">
        <v>2991</v>
      </c>
      <c r="H728" s="2" t="s">
        <v>92</v>
      </c>
      <c r="I728" s="2" t="s">
        <v>2992</v>
      </c>
      <c r="J728" s="2">
        <v>2017</v>
      </c>
      <c r="K728" s="2">
        <v>1</v>
      </c>
      <c r="L728" s="2" t="s">
        <v>1113</v>
      </c>
      <c r="M728" s="2" t="s">
        <v>768</v>
      </c>
      <c r="N728" s="2"/>
      <c r="O728" s="2" t="s">
        <v>56</v>
      </c>
      <c r="P728" s="2" t="s">
        <v>2993</v>
      </c>
      <c r="Q728" s="2"/>
      <c r="R728" s="2"/>
      <c r="S728" s="2" t="s">
        <v>56</v>
      </c>
      <c r="T728" s="2"/>
      <c r="U728" s="9"/>
    </row>
    <row r="729" spans="1:21" ht="45" hidden="1" customHeight="1" x14ac:dyDescent="0.3">
      <c r="A729" s="2">
        <f t="shared" si="11"/>
        <v>728</v>
      </c>
      <c r="B729" s="2" t="s">
        <v>250</v>
      </c>
      <c r="C729" s="2" t="s">
        <v>251</v>
      </c>
      <c r="D729" s="2" t="s">
        <v>2476</v>
      </c>
      <c r="E729" s="2" t="s">
        <v>3055</v>
      </c>
      <c r="F729" s="2"/>
      <c r="G729" s="2"/>
      <c r="H729" s="2" t="s">
        <v>349</v>
      </c>
      <c r="I729" s="2" t="s">
        <v>3056</v>
      </c>
      <c r="J729" s="2">
        <v>2017</v>
      </c>
      <c r="K729" s="2">
        <v>1</v>
      </c>
      <c r="L729" s="2" t="s">
        <v>3057</v>
      </c>
      <c r="M729" s="2" t="s">
        <v>56</v>
      </c>
      <c r="N729" s="2"/>
      <c r="O729" s="2" t="s">
        <v>56</v>
      </c>
      <c r="P729" s="2" t="s">
        <v>505</v>
      </c>
      <c r="Q729" s="2"/>
      <c r="R729" s="2"/>
      <c r="S729" s="2" t="s">
        <v>56</v>
      </c>
      <c r="T729" s="2"/>
      <c r="U729" s="9"/>
    </row>
    <row r="730" spans="1:21" ht="45" hidden="1" customHeight="1" x14ac:dyDescent="0.3">
      <c r="A730" s="2">
        <f t="shared" si="11"/>
        <v>729</v>
      </c>
      <c r="B730" s="2" t="s">
        <v>222</v>
      </c>
      <c r="C730" s="2" t="s">
        <v>251</v>
      </c>
      <c r="D730" s="2" t="s">
        <v>1529</v>
      </c>
      <c r="E730" s="2" t="s">
        <v>3152</v>
      </c>
      <c r="F730" s="2"/>
      <c r="G730" s="2"/>
      <c r="H730" s="2" t="s">
        <v>92</v>
      </c>
      <c r="I730" s="2" t="s">
        <v>3153</v>
      </c>
      <c r="J730" s="2">
        <v>2018</v>
      </c>
      <c r="K730" s="2">
        <v>1</v>
      </c>
      <c r="L730" s="2" t="s">
        <v>1460</v>
      </c>
      <c r="M730" s="2" t="s">
        <v>56</v>
      </c>
      <c r="N730" s="2"/>
      <c r="O730" s="2" t="s">
        <v>56</v>
      </c>
      <c r="P730" s="2" t="s">
        <v>3154</v>
      </c>
      <c r="Q730" s="2"/>
      <c r="R730" s="2"/>
      <c r="S730" s="2" t="s">
        <v>56</v>
      </c>
      <c r="T730" s="2"/>
      <c r="U730" s="9"/>
    </row>
    <row r="731" spans="1:21" ht="45" hidden="1" customHeight="1" x14ac:dyDescent="0.3">
      <c r="A731" s="2">
        <f t="shared" si="11"/>
        <v>730</v>
      </c>
      <c r="B731" s="2" t="s">
        <v>196</v>
      </c>
      <c r="C731" s="2" t="s">
        <v>4728</v>
      </c>
      <c r="D731" s="2" t="s">
        <v>4729</v>
      </c>
      <c r="E731" s="2" t="s">
        <v>4730</v>
      </c>
      <c r="F731" s="2" t="s">
        <v>4731</v>
      </c>
      <c r="G731" s="2" t="s">
        <v>4732</v>
      </c>
      <c r="H731" s="2" t="s">
        <v>53</v>
      </c>
      <c r="I731" s="26" t="s">
        <v>4733</v>
      </c>
      <c r="J731" s="2">
        <v>2022</v>
      </c>
      <c r="K731" s="2"/>
      <c r="L731" s="2" t="s">
        <v>1699</v>
      </c>
      <c r="M731" s="2" t="s">
        <v>56</v>
      </c>
      <c r="N731" s="26" t="s">
        <v>1700</v>
      </c>
      <c r="O731" s="2" t="s">
        <v>4734</v>
      </c>
      <c r="P731" s="2" t="s">
        <v>4735</v>
      </c>
      <c r="Q731" s="2" t="s">
        <v>4736</v>
      </c>
      <c r="R731" s="2" t="s">
        <v>643</v>
      </c>
      <c r="S731" s="2" t="s">
        <v>56</v>
      </c>
      <c r="T731" s="2"/>
      <c r="U731" s="9"/>
    </row>
    <row r="732" spans="1:21" ht="45" customHeight="1" x14ac:dyDescent="0.3">
      <c r="A732" s="2">
        <f t="shared" si="11"/>
        <v>731</v>
      </c>
      <c r="B732" s="2" t="s">
        <v>281</v>
      </c>
      <c r="C732" s="2" t="s">
        <v>251</v>
      </c>
      <c r="D732" s="2" t="s">
        <v>3377</v>
      </c>
      <c r="E732" s="2" t="s">
        <v>3378</v>
      </c>
      <c r="F732" s="2"/>
      <c r="G732" s="2" t="s">
        <v>3379</v>
      </c>
      <c r="H732" s="2" t="s">
        <v>349</v>
      </c>
      <c r="I732" s="2" t="s">
        <v>3380</v>
      </c>
      <c r="J732" s="2">
        <v>2018</v>
      </c>
      <c r="K732" s="2">
        <v>1</v>
      </c>
      <c r="L732" s="2" t="s">
        <v>462</v>
      </c>
      <c r="M732" s="2" t="s">
        <v>56</v>
      </c>
      <c r="N732" s="2" t="s">
        <v>708</v>
      </c>
      <c r="O732" s="2" t="s">
        <v>56</v>
      </c>
      <c r="P732" s="2" t="s">
        <v>3381</v>
      </c>
      <c r="Q732" s="2"/>
      <c r="R732" s="2" t="s">
        <v>539</v>
      </c>
      <c r="S732" s="2" t="s">
        <v>56</v>
      </c>
      <c r="T732" s="2"/>
      <c r="U732" s="9"/>
    </row>
    <row r="733" spans="1:21" ht="45" hidden="1" customHeight="1" x14ac:dyDescent="0.3">
      <c r="A733" s="2">
        <f t="shared" si="11"/>
        <v>732</v>
      </c>
      <c r="B733" s="2" t="s">
        <v>74</v>
      </c>
      <c r="C733" s="2" t="s">
        <v>4737</v>
      </c>
      <c r="D733" s="2" t="s">
        <v>4738</v>
      </c>
      <c r="E733" s="2" t="s">
        <v>4739</v>
      </c>
      <c r="F733" s="2" t="s">
        <v>4740</v>
      </c>
      <c r="G733" s="2" t="s">
        <v>4741</v>
      </c>
      <c r="H733" s="2" t="s">
        <v>53</v>
      </c>
      <c r="I733" s="2" t="s">
        <v>4742</v>
      </c>
      <c r="J733" s="2">
        <v>2022</v>
      </c>
      <c r="K733" s="2"/>
      <c r="L733" s="2" t="s">
        <v>1934</v>
      </c>
      <c r="M733" s="2" t="s">
        <v>56</v>
      </c>
      <c r="N733" s="26" t="s">
        <v>1935</v>
      </c>
      <c r="O733" s="2"/>
      <c r="P733" s="2"/>
      <c r="Q733" s="2" t="s">
        <v>4736</v>
      </c>
      <c r="R733" s="2" t="s">
        <v>4743</v>
      </c>
      <c r="S733" s="2" t="s">
        <v>56</v>
      </c>
      <c r="T733" s="2"/>
      <c r="U733" s="9"/>
    </row>
    <row r="734" spans="1:21" ht="45" hidden="1" customHeight="1" x14ac:dyDescent="0.3">
      <c r="A734" s="2">
        <f t="shared" si="11"/>
        <v>733</v>
      </c>
      <c r="B734" s="2" t="s">
        <v>281</v>
      </c>
      <c r="C734" s="2" t="s">
        <v>251</v>
      </c>
      <c r="D734" s="2" t="s">
        <v>1931</v>
      </c>
      <c r="E734" s="2" t="s">
        <v>3535</v>
      </c>
      <c r="F734" s="2"/>
      <c r="G734" s="2"/>
      <c r="H734" s="2" t="s">
        <v>92</v>
      </c>
      <c r="I734" s="2" t="s">
        <v>3536</v>
      </c>
      <c r="J734" s="2">
        <v>2018</v>
      </c>
      <c r="K734" s="2">
        <v>1</v>
      </c>
      <c r="L734" s="2" t="s">
        <v>3537</v>
      </c>
      <c r="M734" s="2" t="s">
        <v>56</v>
      </c>
      <c r="N734" s="2"/>
      <c r="O734" s="2" t="s">
        <v>56</v>
      </c>
      <c r="P734" s="2" t="s">
        <v>3538</v>
      </c>
      <c r="Q734" s="2"/>
      <c r="R734" s="2"/>
      <c r="S734" s="2" t="s">
        <v>56</v>
      </c>
      <c r="T734" s="2" t="s">
        <v>3539</v>
      </c>
      <c r="U734" s="9"/>
    </row>
    <row r="735" spans="1:21" ht="45" hidden="1" customHeight="1" x14ac:dyDescent="0.3">
      <c r="A735" s="2">
        <f t="shared" si="11"/>
        <v>734</v>
      </c>
      <c r="B735" s="2" t="s">
        <v>20</v>
      </c>
      <c r="C735" s="2" t="s">
        <v>223</v>
      </c>
      <c r="D735" s="2" t="s">
        <v>2596</v>
      </c>
      <c r="E735" s="2" t="s">
        <v>4715</v>
      </c>
      <c r="F735" s="2" t="s">
        <v>4716</v>
      </c>
      <c r="G735" s="2" t="s">
        <v>4717</v>
      </c>
      <c r="H735" s="2" t="s">
        <v>53</v>
      </c>
      <c r="I735" s="151" t="s">
        <v>4718</v>
      </c>
      <c r="J735" s="2">
        <v>2022</v>
      </c>
      <c r="K735" s="2"/>
      <c r="L735" s="2" t="s">
        <v>2600</v>
      </c>
      <c r="M735" s="2" t="s">
        <v>56</v>
      </c>
      <c r="N735" s="26" t="s">
        <v>2601</v>
      </c>
      <c r="O735" s="2"/>
      <c r="P735" s="2" t="s">
        <v>4719</v>
      </c>
      <c r="Q735" s="2" t="s">
        <v>1042</v>
      </c>
      <c r="R735" s="2"/>
      <c r="S735" s="2" t="s">
        <v>56</v>
      </c>
      <c r="T735" s="2"/>
      <c r="U735" s="9"/>
    </row>
    <row r="736" spans="1:21" ht="45" hidden="1" customHeight="1" x14ac:dyDescent="0.3">
      <c r="A736" s="2">
        <f t="shared" si="11"/>
        <v>735</v>
      </c>
      <c r="B736" s="2" t="s">
        <v>281</v>
      </c>
      <c r="C736" s="2" t="s">
        <v>251</v>
      </c>
      <c r="D736" s="2" t="s">
        <v>1260</v>
      </c>
      <c r="E736" s="2" t="s">
        <v>3643</v>
      </c>
      <c r="F736" s="2" t="s">
        <v>3644</v>
      </c>
      <c r="G736" s="2"/>
      <c r="H736" s="2" t="s">
        <v>510</v>
      </c>
      <c r="I736" s="2" t="s">
        <v>3645</v>
      </c>
      <c r="J736" s="2">
        <v>2018</v>
      </c>
      <c r="K736" s="2">
        <v>4</v>
      </c>
      <c r="L736" s="2"/>
      <c r="M736" s="2"/>
      <c r="N736" s="2"/>
      <c r="O736" s="2" t="s">
        <v>3646</v>
      </c>
      <c r="P736" s="2" t="s">
        <v>3647</v>
      </c>
      <c r="Q736" s="2"/>
      <c r="R736" s="2"/>
      <c r="S736" s="2" t="s">
        <v>1043</v>
      </c>
      <c r="T736" s="2"/>
      <c r="U736" s="9"/>
    </row>
    <row r="737" spans="1:21" ht="45" hidden="1" customHeight="1" x14ac:dyDescent="0.3">
      <c r="A737" s="2">
        <f t="shared" si="11"/>
        <v>736</v>
      </c>
      <c r="B737" s="2" t="s">
        <v>222</v>
      </c>
      <c r="C737" s="2" t="s">
        <v>251</v>
      </c>
      <c r="D737" s="2" t="s">
        <v>339</v>
      </c>
      <c r="E737" s="2" t="s">
        <v>3673</v>
      </c>
      <c r="F737" s="2"/>
      <c r="G737" s="2"/>
      <c r="H737" s="2" t="s">
        <v>349</v>
      </c>
      <c r="I737" s="2" t="s">
        <v>3674</v>
      </c>
      <c r="J737" s="2">
        <v>2019</v>
      </c>
      <c r="K737" s="2">
        <v>1</v>
      </c>
      <c r="L737" s="2" t="s">
        <v>3675</v>
      </c>
      <c r="M737" s="2" t="s">
        <v>56</v>
      </c>
      <c r="N737" s="4" t="s">
        <v>3676</v>
      </c>
      <c r="O737" s="2" t="s">
        <v>56</v>
      </c>
      <c r="P737" s="2" t="s">
        <v>3677</v>
      </c>
      <c r="Q737" s="2"/>
      <c r="R737" s="2"/>
      <c r="S737" s="2" t="s">
        <v>56</v>
      </c>
      <c r="T737" s="2"/>
      <c r="U737" s="9"/>
    </row>
    <row r="738" spans="1:21" ht="45" hidden="1" customHeight="1" x14ac:dyDescent="0.3">
      <c r="A738" s="2">
        <f t="shared" si="11"/>
        <v>737</v>
      </c>
      <c r="B738" s="2" t="s">
        <v>222</v>
      </c>
      <c r="C738" s="2" t="s">
        <v>251</v>
      </c>
      <c r="D738" s="2" t="s">
        <v>1529</v>
      </c>
      <c r="E738" s="2" t="s">
        <v>3755</v>
      </c>
      <c r="F738" s="2"/>
      <c r="G738" s="2"/>
      <c r="H738" s="2" t="s">
        <v>92</v>
      </c>
      <c r="I738" s="2" t="s">
        <v>3756</v>
      </c>
      <c r="J738" s="2">
        <v>2019</v>
      </c>
      <c r="K738" s="2">
        <v>1</v>
      </c>
      <c r="L738" s="2" t="s">
        <v>1460</v>
      </c>
      <c r="M738" s="2" t="s">
        <v>56</v>
      </c>
      <c r="N738" s="2"/>
      <c r="O738" s="2" t="s">
        <v>56</v>
      </c>
      <c r="P738" s="2" t="s">
        <v>3151</v>
      </c>
      <c r="Q738" s="2"/>
      <c r="R738" s="2"/>
      <c r="S738" s="2" t="s">
        <v>56</v>
      </c>
      <c r="T738" s="2"/>
      <c r="U738" s="9"/>
    </row>
    <row r="739" spans="1:21" ht="45" customHeight="1" x14ac:dyDescent="0.3">
      <c r="A739" s="2">
        <f t="shared" si="11"/>
        <v>738</v>
      </c>
      <c r="B739" s="2" t="s">
        <v>281</v>
      </c>
      <c r="C739" s="2" t="s">
        <v>251</v>
      </c>
      <c r="D739" s="2" t="s">
        <v>3968</v>
      </c>
      <c r="E739" s="2" t="s">
        <v>3969</v>
      </c>
      <c r="F739" s="2"/>
      <c r="G739" s="2" t="s">
        <v>3970</v>
      </c>
      <c r="H739" s="2" t="s">
        <v>92</v>
      </c>
      <c r="I739" s="2" t="s">
        <v>3971</v>
      </c>
      <c r="J739" s="2">
        <v>2019</v>
      </c>
      <c r="K739" s="2">
        <v>1</v>
      </c>
      <c r="L739" s="2" t="s">
        <v>1844</v>
      </c>
      <c r="M739" s="2" t="s">
        <v>56</v>
      </c>
      <c r="N739" s="2"/>
      <c r="O739" s="2" t="s">
        <v>56</v>
      </c>
      <c r="P739" s="2" t="s">
        <v>1403</v>
      </c>
      <c r="Q739" s="2"/>
      <c r="R739" s="2"/>
      <c r="S739" s="2" t="s">
        <v>56</v>
      </c>
      <c r="T739" s="2"/>
      <c r="U739" s="9"/>
    </row>
    <row r="740" spans="1:21" ht="45" hidden="1" customHeight="1" x14ac:dyDescent="0.3">
      <c r="A740" s="2">
        <f t="shared" si="11"/>
        <v>739</v>
      </c>
      <c r="B740" s="2" t="s">
        <v>250</v>
      </c>
      <c r="C740" s="2" t="s">
        <v>251</v>
      </c>
      <c r="D740" s="2" t="s">
        <v>2476</v>
      </c>
      <c r="E740" s="2" t="s">
        <v>4102</v>
      </c>
      <c r="F740" s="2"/>
      <c r="G740" s="2"/>
      <c r="H740" s="2" t="s">
        <v>349</v>
      </c>
      <c r="I740" s="2" t="s">
        <v>4103</v>
      </c>
      <c r="J740" s="2">
        <v>2019</v>
      </c>
      <c r="K740" s="2">
        <v>1</v>
      </c>
      <c r="L740" s="2" t="s">
        <v>3593</v>
      </c>
      <c r="M740" s="2" t="s">
        <v>27</v>
      </c>
      <c r="N740" s="2" t="s">
        <v>3594</v>
      </c>
      <c r="O740" s="2" t="s">
        <v>56</v>
      </c>
      <c r="P740" s="2" t="s">
        <v>4104</v>
      </c>
      <c r="Q740" s="2"/>
      <c r="R740" s="2"/>
      <c r="S740" s="2" t="s">
        <v>56</v>
      </c>
      <c r="T740" s="2"/>
      <c r="U740" s="9"/>
    </row>
    <row r="741" spans="1:21" ht="45" hidden="1" customHeight="1" x14ac:dyDescent="0.3">
      <c r="A741" s="2">
        <f t="shared" si="11"/>
        <v>740</v>
      </c>
      <c r="B741" s="2" t="s">
        <v>222</v>
      </c>
      <c r="C741" s="2" t="s">
        <v>251</v>
      </c>
      <c r="D741" s="2" t="s">
        <v>1846</v>
      </c>
      <c r="E741" s="2" t="s">
        <v>4533</v>
      </c>
      <c r="F741" s="2"/>
      <c r="G741" s="2"/>
      <c r="H741" s="2" t="s">
        <v>92</v>
      </c>
      <c r="I741" s="2" t="s">
        <v>4534</v>
      </c>
      <c r="J741" s="2">
        <v>2020</v>
      </c>
      <c r="K741" s="2">
        <v>1</v>
      </c>
      <c r="L741" s="2" t="s">
        <v>4535</v>
      </c>
      <c r="M741" s="2" t="s">
        <v>56</v>
      </c>
      <c r="N741" s="2"/>
      <c r="O741" s="2" t="s">
        <v>56</v>
      </c>
      <c r="P741" s="2" t="s">
        <v>4536</v>
      </c>
      <c r="Q741" s="2"/>
      <c r="R741" s="2"/>
      <c r="S741" s="2" t="s">
        <v>56</v>
      </c>
      <c r="T741" s="2" t="s">
        <v>4537</v>
      </c>
      <c r="U741" s="9"/>
    </row>
    <row r="742" spans="1:21" ht="45" hidden="1" customHeight="1" x14ac:dyDescent="0.3">
      <c r="A742" s="2">
        <f t="shared" si="11"/>
        <v>741</v>
      </c>
      <c r="B742" s="2" t="s">
        <v>97</v>
      </c>
      <c r="C742" s="2" t="s">
        <v>1840</v>
      </c>
      <c r="D742" s="2" t="s">
        <v>1841</v>
      </c>
      <c r="E742" s="2" t="s">
        <v>1842</v>
      </c>
      <c r="F742" s="2"/>
      <c r="G742" s="2"/>
      <c r="H742" s="2" t="s">
        <v>92</v>
      </c>
      <c r="I742" s="2" t="s">
        <v>1843</v>
      </c>
      <c r="J742" s="2">
        <v>2015</v>
      </c>
      <c r="K742" s="2">
        <v>1</v>
      </c>
      <c r="L742" s="2" t="s">
        <v>1844</v>
      </c>
      <c r="M742" s="2" t="s">
        <v>56</v>
      </c>
      <c r="N742" s="2"/>
      <c r="O742" s="2" t="s">
        <v>56</v>
      </c>
      <c r="P742" s="2" t="s">
        <v>34</v>
      </c>
      <c r="Q742" s="2"/>
      <c r="R742" s="2" t="s">
        <v>1845</v>
      </c>
      <c r="S742" s="2" t="s">
        <v>56</v>
      </c>
      <c r="T742" s="2"/>
      <c r="U742" s="9"/>
    </row>
    <row r="743" spans="1:21" ht="45" hidden="1" customHeight="1" x14ac:dyDescent="0.3">
      <c r="A743" s="2">
        <f t="shared" si="11"/>
        <v>742</v>
      </c>
      <c r="B743" s="2" t="s">
        <v>281</v>
      </c>
      <c r="C743" s="2" t="s">
        <v>1840</v>
      </c>
      <c r="D743" s="2" t="s">
        <v>332</v>
      </c>
      <c r="E743" s="2" t="s">
        <v>2405</v>
      </c>
      <c r="F743" s="2"/>
      <c r="G743" s="2"/>
      <c r="H743" s="2" t="s">
        <v>92</v>
      </c>
      <c r="I743" s="2" t="s">
        <v>2406</v>
      </c>
      <c r="J743" s="2">
        <v>2016</v>
      </c>
      <c r="K743" s="2">
        <v>1</v>
      </c>
      <c r="L743" s="2" t="s">
        <v>1889</v>
      </c>
      <c r="M743" s="2" t="s">
        <v>56</v>
      </c>
      <c r="N743" s="2" t="s">
        <v>1890</v>
      </c>
      <c r="O743" s="2" t="s">
        <v>56</v>
      </c>
      <c r="P743" s="2" t="s">
        <v>2407</v>
      </c>
      <c r="Q743" s="2"/>
      <c r="R743" s="2" t="s">
        <v>455</v>
      </c>
      <c r="S743" s="2" t="s">
        <v>56</v>
      </c>
      <c r="T743" s="2"/>
      <c r="U743" s="9"/>
    </row>
    <row r="744" spans="1:21" ht="45" customHeight="1" x14ac:dyDescent="0.3">
      <c r="A744" s="2">
        <f t="shared" si="11"/>
        <v>743</v>
      </c>
      <c r="B744" s="2" t="s">
        <v>281</v>
      </c>
      <c r="C744" s="2" t="s">
        <v>1840</v>
      </c>
      <c r="D744" s="2" t="s">
        <v>2833</v>
      </c>
      <c r="E744" s="2" t="s">
        <v>2834</v>
      </c>
      <c r="F744" s="2"/>
      <c r="G744" s="2" t="s">
        <v>2835</v>
      </c>
      <c r="H744" s="2" t="s">
        <v>92</v>
      </c>
      <c r="I744" s="2" t="s">
        <v>2836</v>
      </c>
      <c r="J744" s="2">
        <v>2017</v>
      </c>
      <c r="K744" s="2">
        <v>1</v>
      </c>
      <c r="L744" s="2" t="s">
        <v>462</v>
      </c>
      <c r="M744" s="2" t="s">
        <v>56</v>
      </c>
      <c r="N744" s="2" t="s">
        <v>463</v>
      </c>
      <c r="O744" s="2" t="s">
        <v>56</v>
      </c>
      <c r="P744" s="2" t="s">
        <v>2837</v>
      </c>
      <c r="Q744" s="2"/>
      <c r="R744" s="2" t="s">
        <v>380</v>
      </c>
      <c r="S744" s="2" t="s">
        <v>56</v>
      </c>
      <c r="T744" s="2" t="s">
        <v>2838</v>
      </c>
      <c r="U744" s="9"/>
    </row>
    <row r="745" spans="1:21" ht="45" hidden="1" customHeight="1" x14ac:dyDescent="0.3">
      <c r="A745" s="2">
        <f t="shared" si="11"/>
        <v>744</v>
      </c>
      <c r="B745" s="2" t="s">
        <v>281</v>
      </c>
      <c r="C745" s="2" t="s">
        <v>290</v>
      </c>
      <c r="D745" s="2" t="s">
        <v>723</v>
      </c>
      <c r="E745" s="2" t="s">
        <v>4744</v>
      </c>
      <c r="F745" s="2" t="s">
        <v>837</v>
      </c>
      <c r="G745" s="2" t="s">
        <v>4745</v>
      </c>
      <c r="H745" s="2" t="s">
        <v>53</v>
      </c>
      <c r="I745" s="2"/>
      <c r="J745" s="2" t="s">
        <v>4746</v>
      </c>
      <c r="K745" s="2">
        <v>2</v>
      </c>
      <c r="L745" s="2" t="s">
        <v>1537</v>
      </c>
      <c r="M745" s="2" t="s">
        <v>156</v>
      </c>
      <c r="N745" s="26" t="s">
        <v>4747</v>
      </c>
      <c r="O745" s="2" t="s">
        <v>4748</v>
      </c>
      <c r="P745" s="2" t="s">
        <v>4749</v>
      </c>
      <c r="Q745" s="2" t="s">
        <v>123</v>
      </c>
      <c r="R745" s="2"/>
      <c r="S745" s="2" t="s">
        <v>152</v>
      </c>
      <c r="T745" s="2"/>
      <c r="U745" s="9"/>
    </row>
    <row r="746" spans="1:21" ht="45" hidden="1" customHeight="1" x14ac:dyDescent="0.3">
      <c r="A746" s="2">
        <f t="shared" si="11"/>
        <v>745</v>
      </c>
      <c r="B746" s="2" t="s">
        <v>71</v>
      </c>
      <c r="C746" s="2" t="s">
        <v>36</v>
      </c>
      <c r="D746" s="2" t="s">
        <v>4750</v>
      </c>
      <c r="E746" s="2" t="s">
        <v>4751</v>
      </c>
      <c r="F746" s="2" t="s">
        <v>4751</v>
      </c>
      <c r="G746" s="2" t="s">
        <v>4752</v>
      </c>
      <c r="H746" s="2" t="s">
        <v>53</v>
      </c>
      <c r="I746" s="26" t="s">
        <v>4753</v>
      </c>
      <c r="J746" s="2"/>
      <c r="K746" s="2"/>
      <c r="L746" s="2" t="s">
        <v>55</v>
      </c>
      <c r="M746" s="2" t="s">
        <v>56</v>
      </c>
      <c r="N746" s="2" t="s">
        <v>57</v>
      </c>
      <c r="O746" s="2" t="s">
        <v>2571</v>
      </c>
      <c r="P746" s="2"/>
      <c r="Q746" s="2"/>
      <c r="R746" s="2" t="s">
        <v>643</v>
      </c>
      <c r="S746" s="2" t="s">
        <v>59</v>
      </c>
      <c r="T746" s="2"/>
      <c r="U746" s="9"/>
    </row>
    <row r="747" spans="1:21" ht="45" hidden="1" customHeight="1" x14ac:dyDescent="0.3">
      <c r="A747" s="2">
        <f t="shared" si="11"/>
        <v>746</v>
      </c>
      <c r="B747" s="2" t="s">
        <v>60</v>
      </c>
      <c r="C747" s="2" t="s">
        <v>1840</v>
      </c>
      <c r="D747" s="2" t="s">
        <v>4783</v>
      </c>
      <c r="E747" s="2" t="s">
        <v>4784</v>
      </c>
      <c r="F747" s="2" t="s">
        <v>4785</v>
      </c>
      <c r="G747" s="2" t="s">
        <v>4786</v>
      </c>
      <c r="H747" s="2" t="s">
        <v>29</v>
      </c>
      <c r="I747" s="2" t="s">
        <v>4787</v>
      </c>
      <c r="J747" s="2"/>
      <c r="K747" s="2"/>
      <c r="L747" s="2" t="s">
        <v>4788</v>
      </c>
      <c r="M747" s="2" t="s">
        <v>270</v>
      </c>
      <c r="N747" s="2" t="s">
        <v>4789</v>
      </c>
      <c r="O747" s="2" t="s">
        <v>270</v>
      </c>
      <c r="P747" s="2" t="s">
        <v>4790</v>
      </c>
      <c r="Q747" s="2"/>
      <c r="R747" s="2"/>
      <c r="S747" s="2" t="s">
        <v>266</v>
      </c>
      <c r="T747" s="2"/>
      <c r="U747" s="9"/>
    </row>
    <row r="748" spans="1:21" ht="45" hidden="1" customHeight="1" x14ac:dyDescent="0.3">
      <c r="A748" s="2">
        <f t="shared" si="11"/>
        <v>747</v>
      </c>
      <c r="B748" s="2" t="s">
        <v>111</v>
      </c>
      <c r="C748" s="2" t="s">
        <v>2797</v>
      </c>
      <c r="D748" s="2" t="s">
        <v>2466</v>
      </c>
      <c r="E748" s="2" t="s">
        <v>2798</v>
      </c>
      <c r="F748" s="2"/>
      <c r="G748" s="2"/>
      <c r="H748" s="2" t="s">
        <v>349</v>
      </c>
      <c r="I748" s="2" t="s">
        <v>2799</v>
      </c>
      <c r="J748" s="2">
        <v>2017</v>
      </c>
      <c r="K748" s="2">
        <v>1</v>
      </c>
      <c r="L748" s="2" t="s">
        <v>1189</v>
      </c>
      <c r="M748" s="2" t="s">
        <v>27</v>
      </c>
      <c r="N748" s="2"/>
      <c r="O748" s="2" t="s">
        <v>56</v>
      </c>
      <c r="P748" s="2" t="s">
        <v>2800</v>
      </c>
      <c r="Q748" s="2"/>
      <c r="R748" s="2"/>
      <c r="S748" s="2" t="s">
        <v>56</v>
      </c>
      <c r="T748" s="2"/>
      <c r="U748" s="9"/>
    </row>
    <row r="749" spans="1:21" ht="45" hidden="1" customHeight="1" x14ac:dyDescent="0.3">
      <c r="A749" s="2">
        <f t="shared" si="11"/>
        <v>748</v>
      </c>
      <c r="B749" s="2" t="s">
        <v>20</v>
      </c>
      <c r="C749" s="2" t="s">
        <v>2797</v>
      </c>
      <c r="D749" s="2" t="s">
        <v>2466</v>
      </c>
      <c r="E749" s="2" t="s">
        <v>3218</v>
      </c>
      <c r="F749" s="2"/>
      <c r="G749" s="2"/>
      <c r="H749" s="2" t="s">
        <v>92</v>
      </c>
      <c r="I749" s="2" t="s">
        <v>3219</v>
      </c>
      <c r="J749" s="2">
        <v>2018</v>
      </c>
      <c r="K749" s="2">
        <v>1</v>
      </c>
      <c r="L749" s="2" t="s">
        <v>1614</v>
      </c>
      <c r="M749" s="2" t="s">
        <v>56</v>
      </c>
      <c r="N749" s="2"/>
      <c r="O749" s="2" t="s">
        <v>56</v>
      </c>
      <c r="P749" s="2" t="s">
        <v>34</v>
      </c>
      <c r="Q749" s="2"/>
      <c r="R749" s="2"/>
      <c r="S749" s="2" t="s">
        <v>56</v>
      </c>
      <c r="T749" s="2"/>
      <c r="U749" s="9"/>
    </row>
    <row r="750" spans="1:21" ht="45" hidden="1" customHeight="1" x14ac:dyDescent="0.3">
      <c r="A750" s="2">
        <f t="shared" si="11"/>
        <v>749</v>
      </c>
      <c r="B750" s="2" t="s">
        <v>20</v>
      </c>
      <c r="C750" s="2" t="s">
        <v>2797</v>
      </c>
      <c r="D750" s="2" t="s">
        <v>4105</v>
      </c>
      <c r="E750" s="2" t="s">
        <v>4106</v>
      </c>
      <c r="F750" s="2"/>
      <c r="G750" s="2"/>
      <c r="H750" s="2" t="s">
        <v>349</v>
      </c>
      <c r="I750" s="2" t="s">
        <v>4107</v>
      </c>
      <c r="J750" s="2">
        <v>2019</v>
      </c>
      <c r="K750" s="2">
        <v>1</v>
      </c>
      <c r="L750" s="2" t="s">
        <v>3593</v>
      </c>
      <c r="M750" s="2" t="s">
        <v>27</v>
      </c>
      <c r="N750" s="2" t="s">
        <v>3594</v>
      </c>
      <c r="O750" s="2" t="s">
        <v>56</v>
      </c>
      <c r="P750" s="2" t="s">
        <v>4108</v>
      </c>
      <c r="Q750" s="2"/>
      <c r="R750" s="2"/>
      <c r="S750" s="2" t="s">
        <v>56</v>
      </c>
      <c r="T750" s="2"/>
      <c r="U750" s="9"/>
    </row>
    <row r="751" spans="1:21" ht="45" hidden="1" customHeight="1" x14ac:dyDescent="0.3">
      <c r="A751" s="2">
        <f t="shared" si="11"/>
        <v>750</v>
      </c>
      <c r="B751" s="2" t="s">
        <v>87</v>
      </c>
      <c r="C751" s="2" t="s">
        <v>4935</v>
      </c>
      <c r="D751" s="2" t="s">
        <v>4754</v>
      </c>
      <c r="E751" s="2" t="s">
        <v>4936</v>
      </c>
      <c r="F751" s="2" t="s">
        <v>4936</v>
      </c>
      <c r="G751" s="2" t="s">
        <v>4937</v>
      </c>
      <c r="H751" s="2" t="s">
        <v>53</v>
      </c>
      <c r="I751" s="2" t="s">
        <v>4753</v>
      </c>
      <c r="J751" s="2"/>
      <c r="K751" s="2"/>
      <c r="L751" s="2" t="s">
        <v>1934</v>
      </c>
      <c r="M751" s="2" t="s">
        <v>56</v>
      </c>
      <c r="N751" s="2" t="s">
        <v>1935</v>
      </c>
      <c r="O751" s="2" t="s">
        <v>82</v>
      </c>
      <c r="P751" s="2"/>
      <c r="Q751" s="2"/>
      <c r="R751" s="2"/>
      <c r="S751" s="2" t="s">
        <v>59</v>
      </c>
      <c r="T751" s="2"/>
      <c r="U751" s="9"/>
    </row>
    <row r="752" spans="1:21" ht="45" hidden="1" customHeight="1" x14ac:dyDescent="0.3">
      <c r="A752" s="2">
        <f t="shared" si="11"/>
        <v>751</v>
      </c>
      <c r="B752" s="2" t="s">
        <v>23</v>
      </c>
      <c r="C752" s="2" t="s">
        <v>1784</v>
      </c>
      <c r="D752" s="2" t="s">
        <v>4864</v>
      </c>
      <c r="E752" s="2" t="s">
        <v>4865</v>
      </c>
      <c r="F752" s="2" t="s">
        <v>4865</v>
      </c>
      <c r="G752" s="2" t="s">
        <v>4866</v>
      </c>
      <c r="H752" s="2" t="s">
        <v>1336</v>
      </c>
      <c r="I752" s="4" t="s">
        <v>4867</v>
      </c>
      <c r="J752" s="2"/>
      <c r="K752" s="2"/>
      <c r="L752" s="2" t="s">
        <v>3386</v>
      </c>
      <c r="M752" s="2" t="s">
        <v>1201</v>
      </c>
      <c r="N752" s="4" t="s">
        <v>3387</v>
      </c>
      <c r="O752" s="2" t="s">
        <v>4868</v>
      </c>
      <c r="P752" s="2" t="s">
        <v>4869</v>
      </c>
      <c r="Q752" s="2"/>
      <c r="R752" s="2"/>
      <c r="S752" s="2" t="s">
        <v>59</v>
      </c>
      <c r="T752" s="2"/>
      <c r="U752" s="9"/>
    </row>
    <row r="753" spans="1:21" ht="45" hidden="1" customHeight="1" x14ac:dyDescent="0.3">
      <c r="A753" s="2">
        <f t="shared" si="11"/>
        <v>752</v>
      </c>
      <c r="B753" s="2" t="s">
        <v>111</v>
      </c>
      <c r="C753" s="2" t="s">
        <v>619</v>
      </c>
      <c r="D753" s="2" t="s">
        <v>1611</v>
      </c>
      <c r="E753" s="2" t="s">
        <v>1612</v>
      </c>
      <c r="F753" s="2"/>
      <c r="G753" s="2"/>
      <c r="H753" s="2" t="s">
        <v>349</v>
      </c>
      <c r="I753" s="2" t="s">
        <v>1613</v>
      </c>
      <c r="J753" s="2">
        <v>2015</v>
      </c>
      <c r="K753" s="2">
        <v>1</v>
      </c>
      <c r="L753" s="2" t="s">
        <v>1614</v>
      </c>
      <c r="M753" s="2" t="s">
        <v>56</v>
      </c>
      <c r="N753" s="2"/>
      <c r="O753" s="2" t="s">
        <v>56</v>
      </c>
      <c r="P753" s="2" t="s">
        <v>1615</v>
      </c>
      <c r="Q753" s="2"/>
      <c r="R753" s="2"/>
      <c r="S753" s="2" t="s">
        <v>56</v>
      </c>
      <c r="T753" s="2"/>
      <c r="U753" s="9"/>
    </row>
    <row r="754" spans="1:21" ht="45" hidden="1" customHeight="1" x14ac:dyDescent="0.3">
      <c r="A754" s="2">
        <f t="shared" si="11"/>
        <v>753</v>
      </c>
      <c r="B754" s="2" t="s">
        <v>261</v>
      </c>
      <c r="C754" s="2" t="s">
        <v>1439</v>
      </c>
      <c r="D754" s="2" t="s">
        <v>4774</v>
      </c>
      <c r="E754" s="2" t="s">
        <v>4775</v>
      </c>
      <c r="F754" s="2" t="s">
        <v>4776</v>
      </c>
      <c r="G754" s="2" t="s">
        <v>4777</v>
      </c>
      <c r="H754" s="2" t="s">
        <v>53</v>
      </c>
      <c r="I754" s="2" t="s">
        <v>4778</v>
      </c>
      <c r="J754" s="2"/>
      <c r="K754" s="2"/>
      <c r="L754" s="2" t="s">
        <v>1579</v>
      </c>
      <c r="M754" s="2" t="s">
        <v>56</v>
      </c>
      <c r="N754" s="2"/>
      <c r="O754" s="2" t="s">
        <v>982</v>
      </c>
      <c r="P754" s="2"/>
      <c r="Q754" s="2"/>
      <c r="R754" s="2" t="s">
        <v>984</v>
      </c>
      <c r="S754" s="2" t="s">
        <v>985</v>
      </c>
      <c r="T754" s="2"/>
      <c r="U754" s="9"/>
    </row>
    <row r="755" spans="1:21" ht="45" hidden="1" customHeight="1" x14ac:dyDescent="0.3">
      <c r="A755" s="2">
        <f t="shared" si="11"/>
        <v>754</v>
      </c>
      <c r="B755" s="2" t="s">
        <v>87</v>
      </c>
      <c r="C755" s="2" t="s">
        <v>457</v>
      </c>
      <c r="D755" s="2" t="s">
        <v>4754</v>
      </c>
      <c r="E755" s="2" t="s">
        <v>4755</v>
      </c>
      <c r="F755" s="2" t="s">
        <v>4755</v>
      </c>
      <c r="G755" s="2" t="s">
        <v>4756</v>
      </c>
      <c r="H755" s="2" t="s">
        <v>53</v>
      </c>
      <c r="I755" s="2" t="s">
        <v>4753</v>
      </c>
      <c r="J755" s="2"/>
      <c r="K755" s="2"/>
      <c r="L755" s="2" t="s">
        <v>55</v>
      </c>
      <c r="M755" s="2" t="s">
        <v>56</v>
      </c>
      <c r="N755" s="2" t="s">
        <v>57</v>
      </c>
      <c r="O755" s="2" t="s">
        <v>2571</v>
      </c>
      <c r="P755" s="2"/>
      <c r="Q755" s="2"/>
      <c r="R755" s="2"/>
      <c r="S755" s="2" t="s">
        <v>59</v>
      </c>
      <c r="T755" s="2"/>
      <c r="U755" s="9"/>
    </row>
    <row r="756" spans="1:21" ht="45" hidden="1" customHeight="1" x14ac:dyDescent="0.3">
      <c r="A756" s="2">
        <f t="shared" si="11"/>
        <v>755</v>
      </c>
      <c r="B756" s="2" t="s">
        <v>87</v>
      </c>
      <c r="C756" s="2" t="s">
        <v>4870</v>
      </c>
      <c r="D756" s="2" t="s">
        <v>4871</v>
      </c>
      <c r="E756" s="2" t="s">
        <v>4872</v>
      </c>
      <c r="F756" s="2" t="s">
        <v>4872</v>
      </c>
      <c r="G756" s="2" t="s">
        <v>4873</v>
      </c>
      <c r="H756" s="2" t="s">
        <v>1198</v>
      </c>
      <c r="I756" s="4" t="s">
        <v>4874</v>
      </c>
      <c r="J756" s="2"/>
      <c r="K756" s="2"/>
      <c r="L756" s="2" t="s">
        <v>3386</v>
      </c>
      <c r="M756" s="2" t="s">
        <v>1201</v>
      </c>
      <c r="N756" s="4" t="s">
        <v>3387</v>
      </c>
      <c r="O756" s="2" t="s">
        <v>2168</v>
      </c>
      <c r="P756" s="2"/>
      <c r="Q756" s="2"/>
      <c r="R756" s="2"/>
      <c r="S756" s="2" t="s">
        <v>59</v>
      </c>
      <c r="T756" s="2"/>
      <c r="U756" s="9"/>
    </row>
    <row r="757" spans="1:21" ht="45" hidden="1" customHeight="1" x14ac:dyDescent="0.3">
      <c r="A757" s="2">
        <f t="shared" si="11"/>
        <v>756</v>
      </c>
      <c r="B757" s="2" t="s">
        <v>71</v>
      </c>
      <c r="C757" s="2" t="s">
        <v>5032</v>
      </c>
      <c r="D757" s="2" t="s">
        <v>5033</v>
      </c>
      <c r="E757" s="2" t="s">
        <v>5034</v>
      </c>
      <c r="F757" s="2" t="s">
        <v>5034</v>
      </c>
      <c r="G757" s="2" t="s">
        <v>5035</v>
      </c>
      <c r="H757" s="2" t="s">
        <v>53</v>
      </c>
      <c r="I757" s="4" t="s">
        <v>4753</v>
      </c>
      <c r="J757" s="2"/>
      <c r="K757" s="2"/>
      <c r="L757" s="2"/>
      <c r="M757" s="2"/>
      <c r="N757" s="2"/>
      <c r="O757" s="2" t="s">
        <v>56</v>
      </c>
      <c r="P757" s="2"/>
      <c r="Q757" s="2"/>
      <c r="R757" s="2"/>
      <c r="S757" s="2" t="s">
        <v>4863</v>
      </c>
      <c r="T757" s="2"/>
      <c r="U757" s="9"/>
    </row>
    <row r="758" spans="1:21" ht="45" hidden="1" customHeight="1" x14ac:dyDescent="0.3">
      <c r="A758" s="2">
        <f t="shared" si="11"/>
        <v>757</v>
      </c>
      <c r="B758" s="2" t="s">
        <v>179</v>
      </c>
      <c r="C758" s="2" t="s">
        <v>48</v>
      </c>
      <c r="D758" s="2" t="s">
        <v>2113</v>
      </c>
      <c r="E758" s="2" t="s">
        <v>5043</v>
      </c>
      <c r="F758" s="2"/>
      <c r="G758" s="2" t="s">
        <v>5044</v>
      </c>
      <c r="H758" s="2" t="s">
        <v>53</v>
      </c>
      <c r="I758" s="2" t="s">
        <v>5045</v>
      </c>
      <c r="J758" s="2"/>
      <c r="K758" s="2"/>
      <c r="L758" s="2"/>
      <c r="M758" s="2"/>
      <c r="N758" s="2"/>
      <c r="O758" s="2" t="s">
        <v>5046</v>
      </c>
      <c r="P758" s="2"/>
      <c r="Q758" s="2"/>
      <c r="R758" s="2"/>
      <c r="S758" s="2"/>
      <c r="T758" s="2"/>
      <c r="U758" s="9"/>
    </row>
    <row r="759" spans="1:21" ht="45" customHeight="1" x14ac:dyDescent="0.3">
      <c r="A759" s="2">
        <f t="shared" si="11"/>
        <v>758</v>
      </c>
      <c r="B759" s="2" t="s">
        <v>97</v>
      </c>
      <c r="C759" s="2" t="s">
        <v>2262</v>
      </c>
      <c r="D759" s="2" t="s">
        <v>326</v>
      </c>
      <c r="E759" s="2" t="s">
        <v>2263</v>
      </c>
      <c r="F759" s="2"/>
      <c r="G759" s="2"/>
      <c r="H759" s="2" t="s">
        <v>92</v>
      </c>
      <c r="I759" s="2" t="s">
        <v>2264</v>
      </c>
      <c r="J759" s="2">
        <v>2016</v>
      </c>
      <c r="K759" s="2">
        <v>1</v>
      </c>
      <c r="L759" s="2" t="s">
        <v>2265</v>
      </c>
      <c r="M759" s="2" t="s">
        <v>56</v>
      </c>
      <c r="N759" s="2"/>
      <c r="O759" s="2" t="s">
        <v>56</v>
      </c>
      <c r="P759" s="2" t="s">
        <v>2266</v>
      </c>
      <c r="Q759" s="2"/>
      <c r="R759" s="2"/>
      <c r="S759" s="2" t="s">
        <v>56</v>
      </c>
      <c r="T759" s="2"/>
      <c r="U759" s="9"/>
    </row>
    <row r="760" spans="1:21" ht="45" customHeight="1" x14ac:dyDescent="0.3">
      <c r="A760" s="2">
        <f t="shared" si="11"/>
        <v>759</v>
      </c>
      <c r="B760" s="2" t="s">
        <v>87</v>
      </c>
      <c r="C760" s="2" t="s">
        <v>489</v>
      </c>
      <c r="D760" s="2" t="s">
        <v>490</v>
      </c>
      <c r="E760" s="2" t="s">
        <v>491</v>
      </c>
      <c r="F760" s="2"/>
      <c r="G760" s="2"/>
      <c r="H760" s="2" t="s">
        <v>92</v>
      </c>
      <c r="I760" s="2" t="s">
        <v>492</v>
      </c>
      <c r="J760" s="2">
        <v>2005</v>
      </c>
      <c r="K760" s="2">
        <v>1</v>
      </c>
      <c r="L760" s="2" t="s">
        <v>321</v>
      </c>
      <c r="M760" s="2" t="s">
        <v>56</v>
      </c>
      <c r="N760" s="2"/>
      <c r="O760" s="2" t="s">
        <v>56</v>
      </c>
      <c r="P760" s="2" t="s">
        <v>132</v>
      </c>
      <c r="Q760" s="2"/>
      <c r="R760" s="2"/>
      <c r="S760" s="2" t="s">
        <v>56</v>
      </c>
      <c r="T760" s="2"/>
      <c r="U760" s="9"/>
    </row>
    <row r="761" spans="1:21" ht="45" hidden="1" customHeight="1" x14ac:dyDescent="0.3">
      <c r="A761" s="2">
        <f t="shared" si="11"/>
        <v>760</v>
      </c>
      <c r="B761" s="2" t="s">
        <v>87</v>
      </c>
      <c r="C761" s="2" t="s">
        <v>489</v>
      </c>
      <c r="D761" s="2" t="s">
        <v>472</v>
      </c>
      <c r="E761" s="2" t="s">
        <v>923</v>
      </c>
      <c r="F761" s="2"/>
      <c r="G761" s="2"/>
      <c r="H761" s="2" t="s">
        <v>349</v>
      </c>
      <c r="I761" s="2" t="s">
        <v>924</v>
      </c>
      <c r="J761" s="2">
        <v>2010</v>
      </c>
      <c r="K761" s="2">
        <v>1</v>
      </c>
      <c r="L761" s="2" t="s">
        <v>925</v>
      </c>
      <c r="M761" s="2" t="s">
        <v>56</v>
      </c>
      <c r="N761" s="2"/>
      <c r="O761" s="2" t="s">
        <v>56</v>
      </c>
      <c r="P761" s="2" t="s">
        <v>926</v>
      </c>
      <c r="Q761" s="2"/>
      <c r="R761" s="2"/>
      <c r="S761" s="2" t="s">
        <v>56</v>
      </c>
      <c r="T761" s="2"/>
      <c r="U761" s="9"/>
    </row>
    <row r="762" spans="1:21" ht="45" customHeight="1" x14ac:dyDescent="0.3">
      <c r="A762" s="2">
        <f t="shared" si="11"/>
        <v>761</v>
      </c>
      <c r="B762" s="2" t="s">
        <v>87</v>
      </c>
      <c r="C762" s="2" t="s">
        <v>489</v>
      </c>
      <c r="D762" s="2" t="s">
        <v>1525</v>
      </c>
      <c r="E762" s="2" t="s">
        <v>1526</v>
      </c>
      <c r="F762" s="2"/>
      <c r="G762" s="2"/>
      <c r="H762" s="2" t="s">
        <v>92</v>
      </c>
      <c r="I762" s="2" t="s">
        <v>1527</v>
      </c>
      <c r="J762" s="2">
        <v>2015</v>
      </c>
      <c r="K762" s="2">
        <v>1</v>
      </c>
      <c r="L762" s="2" t="s">
        <v>1497</v>
      </c>
      <c r="M762" s="2" t="s">
        <v>56</v>
      </c>
      <c r="N762" s="2"/>
      <c r="O762" s="2" t="s">
        <v>56</v>
      </c>
      <c r="P762" s="2" t="s">
        <v>1528</v>
      </c>
      <c r="Q762" s="2"/>
      <c r="R762" s="2" t="s">
        <v>643</v>
      </c>
      <c r="S762" s="2" t="s">
        <v>56</v>
      </c>
      <c r="T762" s="2"/>
      <c r="U762" s="9"/>
    </row>
    <row r="763" spans="1:21" ht="45" hidden="1" customHeight="1" x14ac:dyDescent="0.3">
      <c r="A763" s="2">
        <f t="shared" si="11"/>
        <v>762</v>
      </c>
      <c r="B763" s="2" t="s">
        <v>185</v>
      </c>
      <c r="C763" s="2" t="s">
        <v>4791</v>
      </c>
      <c r="D763" s="2" t="s">
        <v>4792</v>
      </c>
      <c r="E763" s="2" t="s">
        <v>4793</v>
      </c>
      <c r="F763" s="2" t="s">
        <v>4794</v>
      </c>
      <c r="G763" s="2" t="s">
        <v>4795</v>
      </c>
      <c r="H763" s="2" t="s">
        <v>53</v>
      </c>
      <c r="I763" s="4" t="s">
        <v>4796</v>
      </c>
      <c r="J763" s="2"/>
      <c r="K763" s="2"/>
      <c r="L763" s="2" t="s">
        <v>1630</v>
      </c>
      <c r="M763" s="2" t="s">
        <v>1201</v>
      </c>
      <c r="N763" s="26" t="s">
        <v>1631</v>
      </c>
      <c r="O763" s="2" t="s">
        <v>2168</v>
      </c>
      <c r="P763" s="2"/>
      <c r="Q763" s="2"/>
      <c r="R763" s="2"/>
      <c r="S763" s="2" t="s">
        <v>59</v>
      </c>
      <c r="T763" s="2"/>
      <c r="U763" s="9"/>
    </row>
    <row r="764" spans="1:21" ht="45" hidden="1" customHeight="1" x14ac:dyDescent="0.3">
      <c r="A764" s="2">
        <f t="shared" si="11"/>
        <v>763</v>
      </c>
      <c r="B764" s="2" t="s">
        <v>831</v>
      </c>
      <c r="C764" s="2" t="s">
        <v>262</v>
      </c>
      <c r="D764" s="2" t="s">
        <v>1880</v>
      </c>
      <c r="E764" s="2" t="s">
        <v>2362</v>
      </c>
      <c r="F764" s="2"/>
      <c r="G764" s="2"/>
      <c r="H764" s="2" t="s">
        <v>92</v>
      </c>
      <c r="I764" s="2" t="s">
        <v>2363</v>
      </c>
      <c r="J764" s="2">
        <v>2016</v>
      </c>
      <c r="K764" s="2">
        <v>1</v>
      </c>
      <c r="L764" s="2" t="s">
        <v>1844</v>
      </c>
      <c r="M764" s="2" t="s">
        <v>56</v>
      </c>
      <c r="N764" s="2"/>
      <c r="O764" s="2" t="s">
        <v>56</v>
      </c>
      <c r="P764" s="2" t="s">
        <v>34</v>
      </c>
      <c r="Q764" s="2"/>
      <c r="R764" s="2" t="s">
        <v>455</v>
      </c>
      <c r="S764" s="2" t="s">
        <v>56</v>
      </c>
      <c r="T764" s="2"/>
      <c r="U764" s="9"/>
    </row>
    <row r="765" spans="1:21" ht="45" hidden="1" customHeight="1" x14ac:dyDescent="0.3">
      <c r="A765" s="2">
        <f t="shared" si="11"/>
        <v>764</v>
      </c>
      <c r="B765" s="2" t="s">
        <v>60</v>
      </c>
      <c r="C765" s="2" t="s">
        <v>262</v>
      </c>
      <c r="D765" s="2" t="s">
        <v>252</v>
      </c>
      <c r="E765" s="2" t="s">
        <v>2508</v>
      </c>
      <c r="F765" s="2"/>
      <c r="G765" s="2"/>
      <c r="H765" s="2" t="s">
        <v>349</v>
      </c>
      <c r="I765" s="2" t="s">
        <v>2509</v>
      </c>
      <c r="J765" s="2">
        <v>2016</v>
      </c>
      <c r="K765" s="2">
        <v>1</v>
      </c>
      <c r="L765" s="2" t="s">
        <v>2510</v>
      </c>
      <c r="M765" s="2" t="s">
        <v>56</v>
      </c>
      <c r="N765" s="2"/>
      <c r="O765" s="2" t="s">
        <v>56</v>
      </c>
      <c r="P765" s="2" t="s">
        <v>2511</v>
      </c>
      <c r="Q765" s="2"/>
      <c r="R765" s="2" t="s">
        <v>1071</v>
      </c>
      <c r="S765" s="2" t="s">
        <v>56</v>
      </c>
      <c r="T765" s="2"/>
      <c r="U765" s="9"/>
    </row>
    <row r="766" spans="1:21" ht="45" customHeight="1" x14ac:dyDescent="0.3">
      <c r="A766" s="2">
        <f t="shared" si="11"/>
        <v>765</v>
      </c>
      <c r="B766" s="2" t="s">
        <v>71</v>
      </c>
      <c r="C766" s="2" t="s">
        <v>4191</v>
      </c>
      <c r="D766" s="2" t="s">
        <v>4884</v>
      </c>
      <c r="E766" s="2" t="s">
        <v>4885</v>
      </c>
      <c r="F766" s="2" t="s">
        <v>4885</v>
      </c>
      <c r="G766" s="2" t="s">
        <v>4886</v>
      </c>
      <c r="H766" s="2" t="s">
        <v>53</v>
      </c>
      <c r="I766" s="26" t="s">
        <v>4883</v>
      </c>
      <c r="J766" s="2"/>
      <c r="K766" s="2"/>
      <c r="L766" s="2" t="s">
        <v>132</v>
      </c>
      <c r="M766" s="2" t="s">
        <v>56</v>
      </c>
      <c r="N766" s="2" t="s">
        <v>177</v>
      </c>
      <c r="O766" s="2" t="s">
        <v>56</v>
      </c>
      <c r="P766" s="2"/>
      <c r="Q766" s="2"/>
      <c r="R766" s="2"/>
      <c r="S766" s="2" t="s">
        <v>59</v>
      </c>
      <c r="T766" s="2"/>
      <c r="U766" s="9"/>
    </row>
    <row r="767" spans="1:21" ht="45" hidden="1" customHeight="1" x14ac:dyDescent="0.3">
      <c r="A767" s="2">
        <f t="shared" si="11"/>
        <v>766</v>
      </c>
      <c r="B767" s="2" t="s">
        <v>160</v>
      </c>
      <c r="C767" s="2" t="s">
        <v>262</v>
      </c>
      <c r="D767" s="2" t="s">
        <v>2520</v>
      </c>
      <c r="E767" s="2" t="s">
        <v>2863</v>
      </c>
      <c r="F767" s="2"/>
      <c r="G767" s="2"/>
      <c r="H767" s="2" t="s">
        <v>92</v>
      </c>
      <c r="I767" s="2" t="s">
        <v>2864</v>
      </c>
      <c r="J767" s="2">
        <v>2017</v>
      </c>
      <c r="K767" s="2">
        <v>1</v>
      </c>
      <c r="L767" s="2" t="s">
        <v>2865</v>
      </c>
      <c r="M767" s="2" t="s">
        <v>56</v>
      </c>
      <c r="N767" s="2"/>
      <c r="O767" s="2" t="s">
        <v>56</v>
      </c>
      <c r="P767" s="2" t="s">
        <v>2866</v>
      </c>
      <c r="Q767" s="2"/>
      <c r="R767" s="2"/>
      <c r="S767" s="2" t="s">
        <v>56</v>
      </c>
      <c r="T767" s="2"/>
      <c r="U767" s="9"/>
    </row>
    <row r="768" spans="1:21" ht="45" hidden="1" customHeight="1" x14ac:dyDescent="0.3">
      <c r="A768" s="2">
        <f t="shared" si="11"/>
        <v>767</v>
      </c>
      <c r="B768" s="2" t="s">
        <v>60</v>
      </c>
      <c r="C768" s="2" t="s">
        <v>262</v>
      </c>
      <c r="D768" s="2" t="s">
        <v>2966</v>
      </c>
      <c r="E768" s="2" t="s">
        <v>2967</v>
      </c>
      <c r="F768" s="2"/>
      <c r="G768" s="2"/>
      <c r="H768" s="2" t="s">
        <v>648</v>
      </c>
      <c r="I768" s="2" t="s">
        <v>2968</v>
      </c>
      <c r="J768" s="2">
        <v>2017</v>
      </c>
      <c r="K768" s="2">
        <v>1</v>
      </c>
      <c r="L768" s="2" t="s">
        <v>1953</v>
      </c>
      <c r="M768" s="2" t="s">
        <v>56</v>
      </c>
      <c r="N768" s="2"/>
      <c r="O768" s="2" t="s">
        <v>56</v>
      </c>
      <c r="P768" s="2"/>
      <c r="Q768" s="2"/>
      <c r="R768" s="2"/>
      <c r="S768" s="2" t="s">
        <v>56</v>
      </c>
      <c r="T768" s="2"/>
      <c r="U768" s="9"/>
    </row>
    <row r="769" spans="1:21" ht="45" hidden="1" customHeight="1" x14ac:dyDescent="0.3">
      <c r="A769" s="2">
        <f t="shared" si="11"/>
        <v>768</v>
      </c>
      <c r="B769" s="2" t="s">
        <v>74</v>
      </c>
      <c r="C769" s="2" t="s">
        <v>1028</v>
      </c>
      <c r="D769" s="2" t="s">
        <v>1144</v>
      </c>
      <c r="E769" s="2" t="s">
        <v>4881</v>
      </c>
      <c r="F769" s="2" t="s">
        <v>4881</v>
      </c>
      <c r="G769" s="2" t="s">
        <v>4882</v>
      </c>
      <c r="H769" s="2" t="s">
        <v>53</v>
      </c>
      <c r="I769" s="4" t="s">
        <v>4883</v>
      </c>
      <c r="J769" s="2"/>
      <c r="K769" s="2"/>
      <c r="L769" s="2" t="s">
        <v>132</v>
      </c>
      <c r="M769" s="2" t="s">
        <v>56</v>
      </c>
      <c r="N769" s="2" t="s">
        <v>177</v>
      </c>
      <c r="O769" s="2" t="s">
        <v>56</v>
      </c>
      <c r="P769" s="2"/>
      <c r="Q769" s="2"/>
      <c r="R769" s="2"/>
      <c r="S769" s="2" t="s">
        <v>59</v>
      </c>
      <c r="T769" s="2"/>
      <c r="U769" s="9"/>
    </row>
    <row r="770" spans="1:21" ht="45" hidden="1" customHeight="1" x14ac:dyDescent="0.3">
      <c r="A770" s="2">
        <f t="shared" ref="A770:A833" si="12">ROW(A769)</f>
        <v>769</v>
      </c>
      <c r="B770" s="2" t="s">
        <v>160</v>
      </c>
      <c r="C770" s="2" t="s">
        <v>262</v>
      </c>
      <c r="D770" s="2" t="s">
        <v>2520</v>
      </c>
      <c r="E770" s="2" t="s">
        <v>3389</v>
      </c>
      <c r="F770" s="2"/>
      <c r="G770" s="2" t="s">
        <v>3390</v>
      </c>
      <c r="H770" s="2" t="s">
        <v>92</v>
      </c>
      <c r="I770" s="2" t="s">
        <v>3391</v>
      </c>
      <c r="J770" s="2">
        <v>2018</v>
      </c>
      <c r="K770" s="2">
        <v>1</v>
      </c>
      <c r="L770" s="2" t="s">
        <v>2865</v>
      </c>
      <c r="M770" s="2" t="s">
        <v>56</v>
      </c>
      <c r="N770" s="2"/>
      <c r="O770" s="2" t="s">
        <v>56</v>
      </c>
      <c r="P770" s="2" t="s">
        <v>3392</v>
      </c>
      <c r="Q770" s="2"/>
      <c r="R770" s="2"/>
      <c r="S770" s="2" t="s">
        <v>56</v>
      </c>
      <c r="T770" s="2"/>
      <c r="U770" s="9"/>
    </row>
    <row r="771" spans="1:21" ht="45" hidden="1" customHeight="1" x14ac:dyDescent="0.3">
      <c r="A771" s="2">
        <f t="shared" si="12"/>
        <v>770</v>
      </c>
      <c r="B771" s="2" t="s">
        <v>261</v>
      </c>
      <c r="C771" s="2" t="s">
        <v>1223</v>
      </c>
      <c r="D771" s="2" t="s">
        <v>4814</v>
      </c>
      <c r="E771" s="2" t="s">
        <v>4815</v>
      </c>
      <c r="F771" s="2" t="s">
        <v>4816</v>
      </c>
      <c r="G771" s="2" t="s">
        <v>4817</v>
      </c>
      <c r="H771" s="2" t="s">
        <v>53</v>
      </c>
      <c r="I771" s="2" t="s">
        <v>4818</v>
      </c>
      <c r="J771" s="2"/>
      <c r="K771" s="2">
        <v>1</v>
      </c>
      <c r="L771" s="2" t="s">
        <v>4819</v>
      </c>
      <c r="M771" s="2" t="s">
        <v>27</v>
      </c>
      <c r="N771" s="2" t="s">
        <v>4820</v>
      </c>
      <c r="O771" s="2" t="s">
        <v>4821</v>
      </c>
      <c r="P771" s="2" t="s">
        <v>4822</v>
      </c>
      <c r="Q771" s="2" t="s">
        <v>1157</v>
      </c>
      <c r="R771" s="2"/>
      <c r="S771" s="2" t="s">
        <v>822</v>
      </c>
      <c r="T771" s="2"/>
      <c r="U771" s="9"/>
    </row>
    <row r="772" spans="1:21" ht="45" hidden="1" customHeight="1" x14ac:dyDescent="0.3">
      <c r="A772" s="2">
        <f t="shared" si="12"/>
        <v>771</v>
      </c>
      <c r="B772" s="2" t="s">
        <v>74</v>
      </c>
      <c r="C772" s="2" t="s">
        <v>5028</v>
      </c>
      <c r="D772" s="2" t="s">
        <v>5029</v>
      </c>
      <c r="E772" s="2" t="s">
        <v>5030</v>
      </c>
      <c r="F772" s="2" t="s">
        <v>5030</v>
      </c>
      <c r="G772" s="2" t="s">
        <v>5031</v>
      </c>
      <c r="H772" s="2" t="s">
        <v>53</v>
      </c>
      <c r="I772" s="2" t="s">
        <v>4753</v>
      </c>
      <c r="J772" s="2"/>
      <c r="K772" s="2"/>
      <c r="L772" s="2"/>
      <c r="M772" s="2"/>
      <c r="N772" s="2"/>
      <c r="O772" s="2" t="s">
        <v>1653</v>
      </c>
      <c r="P772" s="2"/>
      <c r="Q772" s="2"/>
      <c r="R772" s="2"/>
      <c r="S772" s="2" t="s">
        <v>4863</v>
      </c>
      <c r="T772" s="2"/>
      <c r="U772" s="9"/>
    </row>
    <row r="773" spans="1:21" ht="45" hidden="1" customHeight="1" x14ac:dyDescent="0.3">
      <c r="A773" s="2">
        <f t="shared" si="12"/>
        <v>772</v>
      </c>
      <c r="B773" s="2" t="s">
        <v>185</v>
      </c>
      <c r="C773" s="2" t="s">
        <v>275</v>
      </c>
      <c r="D773" s="2" t="s">
        <v>480</v>
      </c>
      <c r="E773" s="2" t="s">
        <v>481</v>
      </c>
      <c r="F773" s="2"/>
      <c r="G773" s="2"/>
      <c r="H773" s="2" t="s">
        <v>349</v>
      </c>
      <c r="I773" s="2" t="s">
        <v>482</v>
      </c>
      <c r="J773" s="2">
        <v>2005</v>
      </c>
      <c r="K773" s="2">
        <v>1</v>
      </c>
      <c r="L773" s="2" t="s">
        <v>132</v>
      </c>
      <c r="M773" s="2" t="s">
        <v>56</v>
      </c>
      <c r="N773" s="2" t="s">
        <v>177</v>
      </c>
      <c r="O773" s="2" t="s">
        <v>56</v>
      </c>
      <c r="P773" s="2" t="s">
        <v>483</v>
      </c>
      <c r="Q773" s="2"/>
      <c r="R773" s="2" t="s">
        <v>380</v>
      </c>
      <c r="S773" s="2" t="s">
        <v>56</v>
      </c>
      <c r="T773" s="2"/>
      <c r="U773" s="9"/>
    </row>
    <row r="774" spans="1:21" ht="45" hidden="1" customHeight="1" x14ac:dyDescent="0.3">
      <c r="A774" s="2">
        <f t="shared" si="12"/>
        <v>773</v>
      </c>
      <c r="B774" s="2" t="s">
        <v>71</v>
      </c>
      <c r="C774" s="2" t="s">
        <v>275</v>
      </c>
      <c r="D774" s="2" t="s">
        <v>895</v>
      </c>
      <c r="E774" s="2" t="s">
        <v>896</v>
      </c>
      <c r="F774" s="2"/>
      <c r="G774" s="2" t="s">
        <v>897</v>
      </c>
      <c r="H774" s="2" t="s">
        <v>349</v>
      </c>
      <c r="I774" s="2" t="s">
        <v>898</v>
      </c>
      <c r="J774" s="2">
        <v>2010</v>
      </c>
      <c r="K774" s="2">
        <v>1</v>
      </c>
      <c r="L774" s="2" t="s">
        <v>462</v>
      </c>
      <c r="M774" s="2" t="s">
        <v>56</v>
      </c>
      <c r="N774" s="2" t="s">
        <v>708</v>
      </c>
      <c r="O774" s="2" t="s">
        <v>899</v>
      </c>
      <c r="P774" s="2" t="s">
        <v>900</v>
      </c>
      <c r="Q774" s="2"/>
      <c r="R774" s="2"/>
      <c r="S774" s="2" t="s">
        <v>56</v>
      </c>
      <c r="T774" s="2"/>
      <c r="U774" s="9"/>
    </row>
    <row r="775" spans="1:21" ht="45" hidden="1" customHeight="1" x14ac:dyDescent="0.3">
      <c r="A775" s="2">
        <f t="shared" si="12"/>
        <v>774</v>
      </c>
      <c r="B775" s="2" t="s">
        <v>281</v>
      </c>
      <c r="C775" s="2" t="s">
        <v>275</v>
      </c>
      <c r="D775" s="2" t="s">
        <v>1373</v>
      </c>
      <c r="E775" s="2" t="s">
        <v>1374</v>
      </c>
      <c r="F775" s="2"/>
      <c r="G775" s="2"/>
      <c r="H775" s="2" t="s">
        <v>92</v>
      </c>
      <c r="I775" s="2" t="s">
        <v>1375</v>
      </c>
      <c r="J775" s="2">
        <v>2014</v>
      </c>
      <c r="K775" s="2">
        <v>1</v>
      </c>
      <c r="L775" s="2" t="s">
        <v>462</v>
      </c>
      <c r="M775" s="2" t="s">
        <v>56</v>
      </c>
      <c r="N775" s="2" t="s">
        <v>463</v>
      </c>
      <c r="O775" s="2" t="s">
        <v>56</v>
      </c>
      <c r="P775" s="2" t="s">
        <v>1376</v>
      </c>
      <c r="Q775" s="2"/>
      <c r="R775" s="2" t="s">
        <v>1377</v>
      </c>
      <c r="S775" s="2" t="s">
        <v>56</v>
      </c>
      <c r="T775" s="2"/>
      <c r="U775" s="9"/>
    </row>
    <row r="776" spans="1:21" ht="45" hidden="1" customHeight="1" x14ac:dyDescent="0.3">
      <c r="A776" s="2">
        <f t="shared" si="12"/>
        <v>775</v>
      </c>
      <c r="B776" s="2" t="s">
        <v>60</v>
      </c>
      <c r="C776" s="2" t="s">
        <v>275</v>
      </c>
      <c r="D776" s="2" t="s">
        <v>2275</v>
      </c>
      <c r="E776" s="2" t="s">
        <v>2276</v>
      </c>
      <c r="F776" s="2"/>
      <c r="G776" s="2"/>
      <c r="H776" s="2" t="s">
        <v>92</v>
      </c>
      <c r="I776" s="2" t="s">
        <v>2277</v>
      </c>
      <c r="J776" s="2">
        <v>2016</v>
      </c>
      <c r="K776" s="2">
        <v>1</v>
      </c>
      <c r="L776" s="2" t="s">
        <v>1749</v>
      </c>
      <c r="M776" s="2" t="s">
        <v>56</v>
      </c>
      <c r="N776" s="2" t="s">
        <v>1750</v>
      </c>
      <c r="O776" s="2" t="s">
        <v>56</v>
      </c>
      <c r="P776" s="2" t="s">
        <v>2278</v>
      </c>
      <c r="Q776" s="2"/>
      <c r="R776" s="2"/>
      <c r="S776" s="2" t="s">
        <v>56</v>
      </c>
      <c r="T776" s="2"/>
      <c r="U776" s="9"/>
    </row>
    <row r="777" spans="1:21" ht="45" hidden="1" customHeight="1" x14ac:dyDescent="0.3">
      <c r="A777" s="2">
        <f t="shared" si="12"/>
        <v>776</v>
      </c>
      <c r="B777" s="2" t="s">
        <v>60</v>
      </c>
      <c r="C777" s="2" t="s">
        <v>134</v>
      </c>
      <c r="D777" s="2" t="s">
        <v>4987</v>
      </c>
      <c r="E777" s="2" t="s">
        <v>4988</v>
      </c>
      <c r="F777" s="2" t="s">
        <v>4989</v>
      </c>
      <c r="G777" s="2" t="s">
        <v>4990</v>
      </c>
      <c r="H777" s="2" t="s">
        <v>53</v>
      </c>
      <c r="I777" s="2" t="s">
        <v>4991</v>
      </c>
      <c r="J777" s="2"/>
      <c r="K777" s="2" t="s">
        <v>4992</v>
      </c>
      <c r="L777" s="2"/>
      <c r="M777" s="2"/>
      <c r="N777" s="2"/>
      <c r="O777" s="2" t="s">
        <v>4993</v>
      </c>
      <c r="P777" s="2"/>
      <c r="Q777" s="2" t="s">
        <v>4994</v>
      </c>
      <c r="R777" s="2"/>
      <c r="S777" s="2" t="s">
        <v>1351</v>
      </c>
      <c r="T777" s="2"/>
      <c r="U777" s="9"/>
    </row>
    <row r="778" spans="1:21" ht="45" hidden="1" customHeight="1" x14ac:dyDescent="0.3">
      <c r="A778" s="2">
        <f t="shared" si="12"/>
        <v>777</v>
      </c>
      <c r="B778" s="2" t="s">
        <v>160</v>
      </c>
      <c r="C778" s="2" t="s">
        <v>275</v>
      </c>
      <c r="D778" s="2" t="s">
        <v>780</v>
      </c>
      <c r="E778" s="2" t="s">
        <v>2754</v>
      </c>
      <c r="F778" s="2"/>
      <c r="G778" s="2"/>
      <c r="H778" s="2" t="s">
        <v>349</v>
      </c>
      <c r="I778" s="2" t="s">
        <v>2755</v>
      </c>
      <c r="J778" s="2">
        <v>2017</v>
      </c>
      <c r="K778" s="2">
        <v>1</v>
      </c>
      <c r="L778" s="2" t="s">
        <v>2218</v>
      </c>
      <c r="M778" s="2" t="s">
        <v>56</v>
      </c>
      <c r="N778" s="2" t="s">
        <v>2219</v>
      </c>
      <c r="O778" s="2" t="s">
        <v>56</v>
      </c>
      <c r="P778" s="2" t="s">
        <v>2756</v>
      </c>
      <c r="Q778" s="2"/>
      <c r="R778" s="2"/>
      <c r="S778" s="2" t="s">
        <v>56</v>
      </c>
      <c r="T778" s="2"/>
      <c r="U778" s="9"/>
    </row>
    <row r="779" spans="1:21" ht="45" hidden="1" customHeight="1" x14ac:dyDescent="0.3">
      <c r="A779" s="2">
        <f t="shared" si="12"/>
        <v>778</v>
      </c>
      <c r="B779" s="2" t="s">
        <v>97</v>
      </c>
      <c r="C779" s="2" t="s">
        <v>275</v>
      </c>
      <c r="D779" s="2" t="s">
        <v>733</v>
      </c>
      <c r="E779" s="2" t="s">
        <v>2839</v>
      </c>
      <c r="F779" s="2"/>
      <c r="G779" s="2"/>
      <c r="H779" s="2" t="s">
        <v>92</v>
      </c>
      <c r="I779" s="2" t="s">
        <v>2840</v>
      </c>
      <c r="J779" s="2">
        <v>2017</v>
      </c>
      <c r="K779" s="2">
        <v>1</v>
      </c>
      <c r="L779" s="2" t="s">
        <v>462</v>
      </c>
      <c r="M779" s="2" t="s">
        <v>56</v>
      </c>
      <c r="N779" s="2" t="s">
        <v>708</v>
      </c>
      <c r="O779" s="2" t="s">
        <v>56</v>
      </c>
      <c r="P779" s="2" t="s">
        <v>34</v>
      </c>
      <c r="Q779" s="2"/>
      <c r="R779" s="2"/>
      <c r="S779" s="2" t="s">
        <v>56</v>
      </c>
      <c r="T779" s="2"/>
      <c r="U779" s="9"/>
    </row>
    <row r="780" spans="1:21" ht="45" hidden="1" customHeight="1" x14ac:dyDescent="0.3">
      <c r="A780" s="2">
        <f t="shared" si="12"/>
        <v>779</v>
      </c>
      <c r="B780" s="2" t="s">
        <v>97</v>
      </c>
      <c r="C780" s="2" t="s">
        <v>275</v>
      </c>
      <c r="D780" s="2" t="s">
        <v>733</v>
      </c>
      <c r="E780" s="2" t="s">
        <v>3148</v>
      </c>
      <c r="F780" s="2"/>
      <c r="G780" s="2" t="s">
        <v>3149</v>
      </c>
      <c r="H780" s="2" t="s">
        <v>92</v>
      </c>
      <c r="I780" s="2" t="s">
        <v>3150</v>
      </c>
      <c r="J780" s="2">
        <v>2018</v>
      </c>
      <c r="K780" s="2">
        <v>1</v>
      </c>
      <c r="L780" s="2" t="s">
        <v>1460</v>
      </c>
      <c r="M780" s="2" t="s">
        <v>56</v>
      </c>
      <c r="N780" s="2"/>
      <c r="O780" s="2" t="s">
        <v>56</v>
      </c>
      <c r="P780" s="2" t="s">
        <v>3151</v>
      </c>
      <c r="Q780" s="2"/>
      <c r="R780" s="2" t="s">
        <v>380</v>
      </c>
      <c r="S780" s="2" t="s">
        <v>56</v>
      </c>
      <c r="T780" s="2"/>
      <c r="U780" s="9"/>
    </row>
    <row r="781" spans="1:21" ht="45" hidden="1" customHeight="1" x14ac:dyDescent="0.3">
      <c r="A781" s="2">
        <f t="shared" si="12"/>
        <v>780</v>
      </c>
      <c r="B781" s="2" t="s">
        <v>74</v>
      </c>
      <c r="C781" s="2" t="s">
        <v>24</v>
      </c>
      <c r="D781" s="2" t="s">
        <v>4810</v>
      </c>
      <c r="E781" s="2" t="s">
        <v>4811</v>
      </c>
      <c r="F781" s="2" t="s">
        <v>4811</v>
      </c>
      <c r="G781" s="2" t="s">
        <v>4812</v>
      </c>
      <c r="H781" s="2" t="s">
        <v>53</v>
      </c>
      <c r="I781" s="2" t="s">
        <v>4753</v>
      </c>
      <c r="J781" s="2"/>
      <c r="K781" s="2"/>
      <c r="L781" s="2" t="s">
        <v>640</v>
      </c>
      <c r="M781" s="2" t="s">
        <v>56</v>
      </c>
      <c r="N781" s="2" t="s">
        <v>641</v>
      </c>
      <c r="O781" s="2" t="s">
        <v>4813</v>
      </c>
      <c r="P781" s="2"/>
      <c r="Q781" s="2"/>
      <c r="R781" s="2" t="s">
        <v>643</v>
      </c>
      <c r="S781" s="2" t="s">
        <v>59</v>
      </c>
      <c r="T781" s="2"/>
      <c r="U781" s="9"/>
    </row>
    <row r="782" spans="1:21" ht="45" hidden="1" customHeight="1" x14ac:dyDescent="0.3">
      <c r="A782" s="2">
        <f t="shared" si="12"/>
        <v>781</v>
      </c>
      <c r="B782" s="2" t="s">
        <v>97</v>
      </c>
      <c r="C782" s="2" t="s">
        <v>275</v>
      </c>
      <c r="D782" s="2" t="s">
        <v>164</v>
      </c>
      <c r="E782" s="2" t="s">
        <v>4587</v>
      </c>
      <c r="F782" s="2"/>
      <c r="G782" s="2" t="s">
        <v>4588</v>
      </c>
      <c r="H782" s="2" t="s">
        <v>92</v>
      </c>
      <c r="I782" s="26" t="s">
        <v>4589</v>
      </c>
      <c r="J782" s="2">
        <v>2020</v>
      </c>
      <c r="K782" s="2">
        <v>1</v>
      </c>
      <c r="L782" s="2"/>
      <c r="M782" s="2"/>
      <c r="N782" s="2" t="s">
        <v>1381</v>
      </c>
      <c r="O782" s="2"/>
      <c r="P782" s="2"/>
      <c r="Q782" s="2" t="s">
        <v>4477</v>
      </c>
      <c r="R782" s="2"/>
      <c r="S782" s="2" t="s">
        <v>873</v>
      </c>
      <c r="T782" s="2"/>
      <c r="U782" s="9"/>
    </row>
    <row r="783" spans="1:21" ht="45" hidden="1" customHeight="1" x14ac:dyDescent="0.3">
      <c r="A783" s="2">
        <f t="shared" si="12"/>
        <v>782</v>
      </c>
      <c r="B783" s="2" t="s">
        <v>74</v>
      </c>
      <c r="C783" s="2" t="s">
        <v>24</v>
      </c>
      <c r="D783" s="2" t="s">
        <v>4928</v>
      </c>
      <c r="E783" s="2" t="s">
        <v>4929</v>
      </c>
      <c r="F783" s="2" t="s">
        <v>4929</v>
      </c>
      <c r="G783" s="2" t="s">
        <v>4930</v>
      </c>
      <c r="H783" s="2" t="s">
        <v>53</v>
      </c>
      <c r="I783" s="2" t="s">
        <v>4931</v>
      </c>
      <c r="J783" s="2"/>
      <c r="K783" s="2">
        <v>1.5</v>
      </c>
      <c r="L783" s="2" t="s">
        <v>4932</v>
      </c>
      <c r="M783" s="2" t="s">
        <v>27</v>
      </c>
      <c r="N783" s="2" t="s">
        <v>4933</v>
      </c>
      <c r="O783" s="2" t="s">
        <v>4934</v>
      </c>
      <c r="P783" s="2"/>
      <c r="Q783" s="2" t="s">
        <v>123</v>
      </c>
      <c r="R783" s="2"/>
      <c r="S783" s="2" t="s">
        <v>822</v>
      </c>
      <c r="T783" s="2"/>
      <c r="U783" s="9"/>
    </row>
    <row r="784" spans="1:21" ht="45" hidden="1" customHeight="1" x14ac:dyDescent="0.3">
      <c r="A784" s="2">
        <f t="shared" si="12"/>
        <v>783</v>
      </c>
      <c r="B784" s="2" t="s">
        <v>160</v>
      </c>
      <c r="C784" s="2" t="s">
        <v>275</v>
      </c>
      <c r="D784" s="2" t="s">
        <v>4487</v>
      </c>
      <c r="E784" s="2" t="s">
        <v>4488</v>
      </c>
      <c r="F784" s="2"/>
      <c r="G784" s="2" t="s">
        <v>4489</v>
      </c>
      <c r="H784" s="2" t="s">
        <v>92</v>
      </c>
      <c r="I784" s="2" t="s">
        <v>4490</v>
      </c>
      <c r="J784" s="2">
        <v>2020</v>
      </c>
      <c r="K784" s="2">
        <v>1</v>
      </c>
      <c r="L784" s="2" t="s">
        <v>4485</v>
      </c>
      <c r="M784" s="2" t="s">
        <v>56</v>
      </c>
      <c r="N784" s="2"/>
      <c r="O784" s="2" t="s">
        <v>56</v>
      </c>
      <c r="P784" s="2" t="s">
        <v>4491</v>
      </c>
      <c r="Q784" s="2"/>
      <c r="R784" s="2" t="s">
        <v>4492</v>
      </c>
      <c r="S784" s="2" t="s">
        <v>56</v>
      </c>
      <c r="T784" s="2"/>
      <c r="U784" s="9"/>
    </row>
    <row r="785" spans="1:21" ht="45" hidden="1" customHeight="1" x14ac:dyDescent="0.3">
      <c r="A785" s="2">
        <f t="shared" si="12"/>
        <v>784</v>
      </c>
      <c r="B785" s="2" t="s">
        <v>74</v>
      </c>
      <c r="C785" s="2" t="s">
        <v>24</v>
      </c>
      <c r="D785" s="2" t="s">
        <v>464</v>
      </c>
      <c r="E785" s="2" t="s">
        <v>4995</v>
      </c>
      <c r="F785" s="2" t="s">
        <v>4996</v>
      </c>
      <c r="G785" s="2" t="s">
        <v>4997</v>
      </c>
      <c r="H785" s="2" t="s">
        <v>53</v>
      </c>
      <c r="I785" s="26" t="s">
        <v>4998</v>
      </c>
      <c r="J785" s="2"/>
      <c r="K785" s="2">
        <v>4</v>
      </c>
      <c r="L785" s="2"/>
      <c r="M785" s="2"/>
      <c r="N785" s="2"/>
      <c r="O785" s="2" t="s">
        <v>4999</v>
      </c>
      <c r="P785" s="2"/>
      <c r="Q785" s="2" t="s">
        <v>5000</v>
      </c>
      <c r="R785" s="2"/>
      <c r="S785" s="2" t="s">
        <v>27</v>
      </c>
      <c r="T785" s="2"/>
      <c r="U785" s="9"/>
    </row>
    <row r="786" spans="1:21" ht="45" hidden="1" customHeight="1" x14ac:dyDescent="0.3">
      <c r="A786" s="2">
        <f t="shared" si="12"/>
        <v>785</v>
      </c>
      <c r="B786" s="2" t="s">
        <v>74</v>
      </c>
      <c r="C786" s="2" t="s">
        <v>38</v>
      </c>
      <c r="D786" s="2" t="s">
        <v>4841</v>
      </c>
      <c r="E786" s="2" t="s">
        <v>4842</v>
      </c>
      <c r="F786" s="2" t="s">
        <v>4843</v>
      </c>
      <c r="G786" s="2" t="s">
        <v>4844</v>
      </c>
      <c r="H786" s="2" t="s">
        <v>53</v>
      </c>
      <c r="I786" s="2" t="s">
        <v>4845</v>
      </c>
      <c r="J786" s="2"/>
      <c r="K786" s="2"/>
      <c r="L786" s="2" t="s">
        <v>947</v>
      </c>
      <c r="M786" s="2" t="s">
        <v>27</v>
      </c>
      <c r="N786" s="2" t="s">
        <v>948</v>
      </c>
      <c r="O786" s="2" t="s">
        <v>4846</v>
      </c>
      <c r="P786" s="2"/>
      <c r="Q786" s="2" t="s">
        <v>4847</v>
      </c>
      <c r="R786" s="2"/>
      <c r="S786" s="2" t="s">
        <v>822</v>
      </c>
      <c r="T786" s="2"/>
      <c r="U786" s="9"/>
    </row>
    <row r="787" spans="1:21" ht="45" hidden="1" customHeight="1" x14ac:dyDescent="0.3">
      <c r="A787" s="2">
        <f t="shared" si="12"/>
        <v>786</v>
      </c>
      <c r="B787" s="2" t="s">
        <v>74</v>
      </c>
      <c r="C787" s="2" t="s">
        <v>4797</v>
      </c>
      <c r="D787" s="2" t="s">
        <v>4798</v>
      </c>
      <c r="E787" s="2" t="s">
        <v>4799</v>
      </c>
      <c r="F787" s="2" t="s">
        <v>4800</v>
      </c>
      <c r="G787" s="2" t="s">
        <v>4801</v>
      </c>
      <c r="H787" s="2" t="s">
        <v>53</v>
      </c>
      <c r="I787" s="2" t="s">
        <v>4753</v>
      </c>
      <c r="J787" s="2"/>
      <c r="K787" s="2"/>
      <c r="L787" s="2" t="s">
        <v>3260</v>
      </c>
      <c r="M787" s="2" t="s">
        <v>56</v>
      </c>
      <c r="N787" s="2"/>
      <c r="O787" s="2" t="s">
        <v>4802</v>
      </c>
      <c r="P787" s="2"/>
      <c r="Q787" s="2"/>
      <c r="R787" s="2" t="s">
        <v>643</v>
      </c>
      <c r="S787" s="2" t="s">
        <v>59</v>
      </c>
      <c r="T787" s="2"/>
      <c r="U787" s="9"/>
    </row>
    <row r="788" spans="1:21" ht="45" hidden="1" customHeight="1" x14ac:dyDescent="0.3">
      <c r="A788" s="2">
        <f t="shared" si="12"/>
        <v>787</v>
      </c>
      <c r="B788" s="2" t="s">
        <v>196</v>
      </c>
      <c r="C788" s="2" t="s">
        <v>4968</v>
      </c>
      <c r="D788" s="2" t="s">
        <v>4969</v>
      </c>
      <c r="E788" s="2" t="s">
        <v>4970</v>
      </c>
      <c r="F788" s="2" t="s">
        <v>4971</v>
      </c>
      <c r="G788" s="2" t="s">
        <v>4972</v>
      </c>
      <c r="H788" s="2" t="s">
        <v>53</v>
      </c>
      <c r="I788" s="2" t="s">
        <v>4973</v>
      </c>
      <c r="J788" s="2"/>
      <c r="K788" s="2"/>
      <c r="L788" s="2" t="s">
        <v>3012</v>
      </c>
      <c r="M788" s="2">
        <v>0</v>
      </c>
      <c r="N788" s="2"/>
      <c r="O788" s="2" t="s">
        <v>2168</v>
      </c>
      <c r="P788" s="2"/>
      <c r="Q788" s="2"/>
      <c r="R788" s="2"/>
      <c r="S788" s="2" t="s">
        <v>59</v>
      </c>
      <c r="T788" s="2"/>
      <c r="U788" s="9"/>
    </row>
    <row r="789" spans="1:21" ht="45" hidden="1" customHeight="1" x14ac:dyDescent="0.3">
      <c r="A789" s="2">
        <f t="shared" si="12"/>
        <v>788</v>
      </c>
      <c r="B789" s="2" t="s">
        <v>125</v>
      </c>
      <c r="C789" s="2" t="s">
        <v>63</v>
      </c>
      <c r="D789" s="2" t="s">
        <v>5001</v>
      </c>
      <c r="E789" s="2" t="s">
        <v>5002</v>
      </c>
      <c r="F789" s="2" t="s">
        <v>5002</v>
      </c>
      <c r="G789" s="2" t="s">
        <v>5003</v>
      </c>
      <c r="H789" s="2" t="s">
        <v>1336</v>
      </c>
      <c r="I789" s="4" t="s">
        <v>5004</v>
      </c>
      <c r="J789" s="2"/>
      <c r="K789" s="2"/>
      <c r="L789" s="2"/>
      <c r="M789" s="2"/>
      <c r="N789" s="2"/>
      <c r="O789" s="2" t="s">
        <v>5005</v>
      </c>
      <c r="P789" s="2"/>
      <c r="Q789" s="2" t="s">
        <v>5006</v>
      </c>
      <c r="R789" s="2"/>
      <c r="S789" s="2" t="s">
        <v>59</v>
      </c>
      <c r="T789" s="2" t="s">
        <v>5007</v>
      </c>
      <c r="U789" s="9"/>
    </row>
    <row r="790" spans="1:21" ht="45" hidden="1" customHeight="1" x14ac:dyDescent="0.3">
      <c r="A790" s="2">
        <f t="shared" si="12"/>
        <v>789</v>
      </c>
      <c r="B790" s="2" t="s">
        <v>74</v>
      </c>
      <c r="C790" s="2" t="s">
        <v>1561</v>
      </c>
      <c r="D790" s="2" t="s">
        <v>4917</v>
      </c>
      <c r="E790" s="2" t="s">
        <v>4918</v>
      </c>
      <c r="F790" s="2" t="s">
        <v>4918</v>
      </c>
      <c r="G790" s="2" t="s">
        <v>4919</v>
      </c>
      <c r="H790" s="2" t="s">
        <v>53</v>
      </c>
      <c r="I790" s="2" t="s">
        <v>4753</v>
      </c>
      <c r="J790" s="2"/>
      <c r="K790" s="2"/>
      <c r="L790" s="2" t="s">
        <v>1403</v>
      </c>
      <c r="M790" s="2" t="s">
        <v>56</v>
      </c>
      <c r="N790" s="2" t="s">
        <v>1404</v>
      </c>
      <c r="O790" s="2" t="s">
        <v>2535</v>
      </c>
      <c r="P790" s="2"/>
      <c r="Q790" s="2"/>
      <c r="R790" s="2"/>
      <c r="S790" s="2" t="s">
        <v>59</v>
      </c>
      <c r="T790" s="2"/>
      <c r="U790" s="9"/>
    </row>
    <row r="791" spans="1:21" ht="45" hidden="1" customHeight="1" x14ac:dyDescent="0.3">
      <c r="A791" s="2">
        <f t="shared" si="12"/>
        <v>790</v>
      </c>
      <c r="B791" s="2" t="s">
        <v>111</v>
      </c>
      <c r="C791" s="2" t="s">
        <v>1147</v>
      </c>
      <c r="D791" s="2" t="s">
        <v>4974</v>
      </c>
      <c r="E791" s="2" t="s">
        <v>4975</v>
      </c>
      <c r="F791" s="2"/>
      <c r="G791" s="2" t="s">
        <v>4976</v>
      </c>
      <c r="H791" s="2" t="s">
        <v>53</v>
      </c>
      <c r="I791" s="2" t="s">
        <v>4977</v>
      </c>
      <c r="J791" s="2"/>
      <c r="K791" s="2"/>
      <c r="L791" s="2" t="s">
        <v>4978</v>
      </c>
      <c r="M791" s="2" t="s">
        <v>2685</v>
      </c>
      <c r="N791" s="2" t="s">
        <v>4979</v>
      </c>
      <c r="O791" s="2" t="s">
        <v>4980</v>
      </c>
      <c r="P791" s="2" t="s">
        <v>4981</v>
      </c>
      <c r="Q791" s="2" t="s">
        <v>3142</v>
      </c>
      <c r="R791" s="2"/>
      <c r="S791" s="2"/>
      <c r="T791" s="2"/>
      <c r="U791" s="9"/>
    </row>
    <row r="792" spans="1:21" ht="45" hidden="1" customHeight="1" x14ac:dyDescent="0.3">
      <c r="A792" s="2">
        <f t="shared" si="12"/>
        <v>791</v>
      </c>
      <c r="B792" s="2" t="s">
        <v>74</v>
      </c>
      <c r="C792" s="2" t="s">
        <v>4803</v>
      </c>
      <c r="D792" s="2" t="s">
        <v>4804</v>
      </c>
      <c r="E792" s="2" t="s">
        <v>4805</v>
      </c>
      <c r="F792" s="2" t="s">
        <v>4805</v>
      </c>
      <c r="G792" s="2" t="s">
        <v>4806</v>
      </c>
      <c r="H792" s="2" t="s">
        <v>53</v>
      </c>
      <c r="I792" s="2" t="s">
        <v>4753</v>
      </c>
      <c r="J792" s="2"/>
      <c r="K792" s="2"/>
      <c r="L792" s="2" t="s">
        <v>640</v>
      </c>
      <c r="M792" s="2" t="s">
        <v>56</v>
      </c>
      <c r="N792" s="2" t="s">
        <v>641</v>
      </c>
      <c r="O792" s="2" t="s">
        <v>1499</v>
      </c>
      <c r="P792" s="2"/>
      <c r="Q792" s="2"/>
      <c r="R792" s="2" t="s">
        <v>643</v>
      </c>
      <c r="S792" s="2" t="s">
        <v>59</v>
      </c>
      <c r="T792" s="2"/>
      <c r="U792" s="9"/>
    </row>
    <row r="793" spans="1:21" ht="45" hidden="1" customHeight="1" x14ac:dyDescent="0.3">
      <c r="A793" s="2">
        <f t="shared" si="12"/>
        <v>792</v>
      </c>
      <c r="B793" s="2" t="s">
        <v>74</v>
      </c>
      <c r="C793" s="2" t="s">
        <v>4803</v>
      </c>
      <c r="D793" s="2" t="s">
        <v>4807</v>
      </c>
      <c r="E793" s="2" t="s">
        <v>4808</v>
      </c>
      <c r="F793" s="2" t="s">
        <v>4808</v>
      </c>
      <c r="G793" s="2" t="s">
        <v>4809</v>
      </c>
      <c r="H793" s="2" t="s">
        <v>53</v>
      </c>
      <c r="I793" s="2" t="s">
        <v>4753</v>
      </c>
      <c r="J793" s="2"/>
      <c r="K793" s="2"/>
      <c r="L793" s="2" t="s">
        <v>640</v>
      </c>
      <c r="M793" s="2" t="s">
        <v>56</v>
      </c>
      <c r="N793" s="2" t="s">
        <v>641</v>
      </c>
      <c r="O793" s="2" t="s">
        <v>56</v>
      </c>
      <c r="P793" s="2"/>
      <c r="Q793" s="2"/>
      <c r="R793" s="2" t="s">
        <v>643</v>
      </c>
      <c r="S793" s="2" t="s">
        <v>59</v>
      </c>
      <c r="T793" s="2"/>
      <c r="U793" s="9"/>
    </row>
    <row r="794" spans="1:21" ht="45" hidden="1" customHeight="1" x14ac:dyDescent="0.3">
      <c r="A794" s="2">
        <f t="shared" si="12"/>
        <v>793</v>
      </c>
      <c r="B794" s="2" t="s">
        <v>74</v>
      </c>
      <c r="C794" s="2" t="s">
        <v>4827</v>
      </c>
      <c r="D794" s="2" t="s">
        <v>4828</v>
      </c>
      <c r="E794" s="2" t="s">
        <v>4829</v>
      </c>
      <c r="F794" s="2" t="s">
        <v>4830</v>
      </c>
      <c r="G794" s="2" t="s">
        <v>4831</v>
      </c>
      <c r="H794" s="2" t="s">
        <v>53</v>
      </c>
      <c r="I794" s="2" t="s">
        <v>4832</v>
      </c>
      <c r="J794" s="2"/>
      <c r="K794" s="2"/>
      <c r="L794" s="2" t="s">
        <v>2250</v>
      </c>
      <c r="M794" s="2" t="s">
        <v>56</v>
      </c>
      <c r="N794" s="2" t="s">
        <v>2251</v>
      </c>
      <c r="O794" s="2" t="s">
        <v>4833</v>
      </c>
      <c r="P794" s="2" t="s">
        <v>4834</v>
      </c>
      <c r="Q794" s="25" t="s">
        <v>3269</v>
      </c>
      <c r="R794" s="2" t="s">
        <v>643</v>
      </c>
      <c r="S794" s="2" t="s">
        <v>59</v>
      </c>
      <c r="T794" s="2"/>
      <c r="U794" s="9"/>
    </row>
    <row r="795" spans="1:21" ht="45" hidden="1" customHeight="1" x14ac:dyDescent="0.3">
      <c r="A795" s="2">
        <f t="shared" si="12"/>
        <v>794</v>
      </c>
      <c r="B795" s="2" t="s">
        <v>196</v>
      </c>
      <c r="C795" s="2" t="s">
        <v>288</v>
      </c>
      <c r="D795" s="2" t="s">
        <v>1243</v>
      </c>
      <c r="E795" s="2" t="s">
        <v>1244</v>
      </c>
      <c r="F795" s="2"/>
      <c r="G795" s="2" t="s">
        <v>1245</v>
      </c>
      <c r="H795" s="2" t="s">
        <v>648</v>
      </c>
      <c r="I795" s="2" t="s">
        <v>1246</v>
      </c>
      <c r="J795" s="2">
        <v>2013</v>
      </c>
      <c r="K795" s="2">
        <v>1</v>
      </c>
      <c r="L795" s="2" t="s">
        <v>512</v>
      </c>
      <c r="M795" s="2" t="s">
        <v>56</v>
      </c>
      <c r="N795" s="2" t="s">
        <v>513</v>
      </c>
      <c r="O795" s="2" t="s">
        <v>56</v>
      </c>
      <c r="P795" s="2" t="s">
        <v>1247</v>
      </c>
      <c r="Q795" s="2"/>
      <c r="R795" s="2" t="s">
        <v>203</v>
      </c>
      <c r="S795" s="2" t="s">
        <v>56</v>
      </c>
      <c r="T795" s="2"/>
      <c r="U795" s="9"/>
    </row>
    <row r="796" spans="1:21" ht="45" customHeight="1" x14ac:dyDescent="0.3">
      <c r="A796" s="2">
        <f t="shared" si="12"/>
        <v>795</v>
      </c>
      <c r="B796" s="2" t="s">
        <v>74</v>
      </c>
      <c r="C796" s="2" t="s">
        <v>75</v>
      </c>
      <c r="D796" s="2" t="s">
        <v>76</v>
      </c>
      <c r="E796" s="2" t="s">
        <v>4860</v>
      </c>
      <c r="F796" s="2"/>
      <c r="G796" s="2" t="s">
        <v>4861</v>
      </c>
      <c r="H796" s="2" t="s">
        <v>53</v>
      </c>
      <c r="I796" s="2" t="s">
        <v>4753</v>
      </c>
      <c r="J796" s="2"/>
      <c r="K796" s="2"/>
      <c r="L796" s="2" t="s">
        <v>80</v>
      </c>
      <c r="M796" s="2" t="s">
        <v>56</v>
      </c>
      <c r="N796" s="2" t="s">
        <v>81</v>
      </c>
      <c r="O796" s="2" t="s">
        <v>4862</v>
      </c>
      <c r="P796" s="2" t="s">
        <v>83</v>
      </c>
      <c r="Q796" s="2"/>
      <c r="R796" s="2"/>
      <c r="S796" s="2" t="s">
        <v>4863</v>
      </c>
      <c r="T796" s="2"/>
      <c r="U796" s="9"/>
    </row>
    <row r="797" spans="1:21" ht="45" hidden="1" customHeight="1" x14ac:dyDescent="0.3">
      <c r="A797" s="2">
        <f t="shared" si="12"/>
        <v>796</v>
      </c>
      <c r="B797" s="2" t="s">
        <v>111</v>
      </c>
      <c r="C797" s="2" t="s">
        <v>288</v>
      </c>
      <c r="D797" s="2" t="s">
        <v>441</v>
      </c>
      <c r="E797" s="2" t="s">
        <v>2201</v>
      </c>
      <c r="F797" s="2"/>
      <c r="G797" s="2"/>
      <c r="H797" s="2" t="s">
        <v>349</v>
      </c>
      <c r="I797" s="2" t="s">
        <v>2202</v>
      </c>
      <c r="J797" s="2">
        <v>2016</v>
      </c>
      <c r="K797" s="2">
        <v>1</v>
      </c>
      <c r="L797" s="2" t="s">
        <v>2203</v>
      </c>
      <c r="M797" s="2" t="s">
        <v>56</v>
      </c>
      <c r="N797" s="2"/>
      <c r="O797" s="2" t="s">
        <v>56</v>
      </c>
      <c r="P797" s="2" t="s">
        <v>2204</v>
      </c>
      <c r="Q797" s="2"/>
      <c r="R797" s="2"/>
      <c r="S797" s="2" t="s">
        <v>56</v>
      </c>
      <c r="T797" s="2"/>
      <c r="U797" s="9"/>
    </row>
    <row r="798" spans="1:21" ht="45" hidden="1" customHeight="1" x14ac:dyDescent="0.3">
      <c r="A798" s="2">
        <f t="shared" si="12"/>
        <v>797</v>
      </c>
      <c r="B798" s="2" t="s">
        <v>111</v>
      </c>
      <c r="C798" s="2" t="s">
        <v>288</v>
      </c>
      <c r="D798" s="2" t="s">
        <v>789</v>
      </c>
      <c r="E798" s="2" t="s">
        <v>2794</v>
      </c>
      <c r="F798" s="2"/>
      <c r="G798" s="2"/>
      <c r="H798" s="2" t="s">
        <v>349</v>
      </c>
      <c r="I798" s="2" t="s">
        <v>2795</v>
      </c>
      <c r="J798" s="2">
        <v>2017</v>
      </c>
      <c r="K798" s="2">
        <v>1</v>
      </c>
      <c r="L798" s="2" t="s">
        <v>2203</v>
      </c>
      <c r="M798" s="2" t="s">
        <v>56</v>
      </c>
      <c r="N798" s="2"/>
      <c r="O798" s="2" t="s">
        <v>56</v>
      </c>
      <c r="P798" s="2" t="s">
        <v>2796</v>
      </c>
      <c r="Q798" s="2"/>
      <c r="R798" s="2"/>
      <c r="S798" s="2" t="s">
        <v>56</v>
      </c>
      <c r="T798" s="2"/>
      <c r="U798" s="9"/>
    </row>
    <row r="799" spans="1:21" ht="45" customHeight="1" x14ac:dyDescent="0.3">
      <c r="A799" s="2">
        <f t="shared" si="12"/>
        <v>798</v>
      </c>
      <c r="B799" s="2" t="s">
        <v>74</v>
      </c>
      <c r="C799" s="2" t="s">
        <v>4887</v>
      </c>
      <c r="D799" s="2" t="s">
        <v>4888</v>
      </c>
      <c r="E799" s="2" t="s">
        <v>4889</v>
      </c>
      <c r="F799" s="2" t="s">
        <v>4889</v>
      </c>
      <c r="G799" s="2" t="s">
        <v>4890</v>
      </c>
      <c r="H799" s="2" t="s">
        <v>53</v>
      </c>
      <c r="I799" s="2" t="s">
        <v>4753</v>
      </c>
      <c r="J799" s="2"/>
      <c r="K799" s="2"/>
      <c r="L799" s="2" t="s">
        <v>132</v>
      </c>
      <c r="M799" s="2" t="s">
        <v>56</v>
      </c>
      <c r="N799" s="2" t="s">
        <v>177</v>
      </c>
      <c r="O799" s="2" t="s">
        <v>4891</v>
      </c>
      <c r="P799" s="2"/>
      <c r="Q799" s="2"/>
      <c r="R799" s="2"/>
      <c r="S799" s="2" t="s">
        <v>59</v>
      </c>
      <c r="T799" s="2"/>
      <c r="U799" s="9"/>
    </row>
    <row r="800" spans="1:21" ht="45" hidden="1" customHeight="1" x14ac:dyDescent="0.3">
      <c r="A800" s="2">
        <f t="shared" si="12"/>
        <v>799</v>
      </c>
      <c r="B800" s="2" t="s">
        <v>111</v>
      </c>
      <c r="C800" s="2" t="s">
        <v>288</v>
      </c>
      <c r="D800" s="2" t="s">
        <v>789</v>
      </c>
      <c r="E800" s="2" t="s">
        <v>3352</v>
      </c>
      <c r="F800" s="2"/>
      <c r="G800" s="2"/>
      <c r="H800" s="2" t="s">
        <v>92</v>
      </c>
      <c r="I800" s="2" t="s">
        <v>3353</v>
      </c>
      <c r="J800" s="2">
        <v>2018</v>
      </c>
      <c r="K800" s="2">
        <v>1</v>
      </c>
      <c r="L800" s="2" t="s">
        <v>3354</v>
      </c>
      <c r="M800" s="2" t="s">
        <v>56</v>
      </c>
      <c r="N800" s="2"/>
      <c r="O800" s="2" t="s">
        <v>56</v>
      </c>
      <c r="P800" s="2" t="s">
        <v>34</v>
      </c>
      <c r="Q800" s="2"/>
      <c r="R800" s="2"/>
      <c r="S800" s="2" t="s">
        <v>56</v>
      </c>
      <c r="T800" s="2"/>
      <c r="U800" s="9"/>
    </row>
    <row r="801" spans="1:21" ht="45" hidden="1" customHeight="1" x14ac:dyDescent="0.3">
      <c r="A801" s="2">
        <f t="shared" si="12"/>
        <v>800</v>
      </c>
      <c r="B801" s="2" t="s">
        <v>261</v>
      </c>
      <c r="C801" s="2" t="s">
        <v>172</v>
      </c>
      <c r="D801" s="2" t="s">
        <v>5038</v>
      </c>
      <c r="E801" s="2" t="s">
        <v>5039</v>
      </c>
      <c r="F801" s="2" t="s">
        <v>5039</v>
      </c>
      <c r="G801" s="2" t="s">
        <v>5040</v>
      </c>
      <c r="H801" s="2" t="s">
        <v>53</v>
      </c>
      <c r="I801" s="2" t="s">
        <v>5041</v>
      </c>
      <c r="J801" s="2"/>
      <c r="K801" s="2"/>
      <c r="L801" s="2"/>
      <c r="M801" s="2"/>
      <c r="N801" s="2"/>
      <c r="O801" s="2" t="s">
        <v>5042</v>
      </c>
      <c r="P801" s="2"/>
      <c r="Q801" s="2"/>
      <c r="R801" s="2"/>
      <c r="S801" s="2" t="s">
        <v>27</v>
      </c>
      <c r="T801" s="2"/>
      <c r="U801" s="9"/>
    </row>
    <row r="802" spans="1:21" ht="45" hidden="1" customHeight="1" x14ac:dyDescent="0.3">
      <c r="A802" s="2">
        <f t="shared" si="12"/>
        <v>801</v>
      </c>
      <c r="B802" s="2" t="s">
        <v>281</v>
      </c>
      <c r="C802" s="2" t="s">
        <v>4945</v>
      </c>
      <c r="D802" s="2" t="s">
        <v>4946</v>
      </c>
      <c r="E802" s="2" t="s">
        <v>4947</v>
      </c>
      <c r="F802" s="2" t="s">
        <v>4948</v>
      </c>
      <c r="G802" s="2" t="s">
        <v>4949</v>
      </c>
      <c r="H802" s="2" t="s">
        <v>53</v>
      </c>
      <c r="I802" s="2" t="s">
        <v>4950</v>
      </c>
      <c r="J802" s="2"/>
      <c r="K802" s="2"/>
      <c r="L802" s="2" t="s">
        <v>4951</v>
      </c>
      <c r="M802" s="2" t="s">
        <v>1043</v>
      </c>
      <c r="N802" s="2"/>
      <c r="O802" s="2" t="s">
        <v>4952</v>
      </c>
      <c r="P802" s="2"/>
      <c r="Q802" s="2"/>
      <c r="R802" s="2"/>
      <c r="S802" s="2" t="s">
        <v>1043</v>
      </c>
      <c r="T802" s="2"/>
      <c r="U802" s="9"/>
    </row>
    <row r="803" spans="1:21" ht="45" hidden="1" customHeight="1" x14ac:dyDescent="0.3">
      <c r="A803" s="2">
        <f t="shared" si="12"/>
        <v>802</v>
      </c>
      <c r="B803" s="2" t="s">
        <v>250</v>
      </c>
      <c r="C803" s="2" t="s">
        <v>3791</v>
      </c>
      <c r="D803" s="2" t="s">
        <v>4938</v>
      </c>
      <c r="E803" s="2" t="s">
        <v>4939</v>
      </c>
      <c r="F803" s="2" t="s">
        <v>4940</v>
      </c>
      <c r="G803" s="2" t="s">
        <v>4941</v>
      </c>
      <c r="H803" s="2" t="s">
        <v>53</v>
      </c>
      <c r="I803" s="2" t="s">
        <v>4942</v>
      </c>
      <c r="J803" s="2"/>
      <c r="K803" s="2" t="s">
        <v>4943</v>
      </c>
      <c r="L803" s="2" t="s">
        <v>522</v>
      </c>
      <c r="M803" s="2" t="s">
        <v>27</v>
      </c>
      <c r="N803" s="2" t="s">
        <v>1190</v>
      </c>
      <c r="O803" s="2" t="s">
        <v>4944</v>
      </c>
      <c r="P803" s="2" t="s">
        <v>819</v>
      </c>
      <c r="Q803" s="2"/>
      <c r="R803" s="2"/>
      <c r="S803" s="2" t="s">
        <v>27</v>
      </c>
      <c r="T803" s="2"/>
      <c r="U803" s="9"/>
    </row>
    <row r="804" spans="1:21" ht="45" hidden="1" customHeight="1" x14ac:dyDescent="0.3">
      <c r="A804" s="2">
        <f t="shared" si="12"/>
        <v>803</v>
      </c>
      <c r="B804" s="2" t="s">
        <v>125</v>
      </c>
      <c r="C804" s="2" t="s">
        <v>4920</v>
      </c>
      <c r="D804" s="2" t="s">
        <v>1939</v>
      </c>
      <c r="E804" s="2" t="s">
        <v>4921</v>
      </c>
      <c r="F804" s="2" t="s">
        <v>4921</v>
      </c>
      <c r="G804" s="2" t="s">
        <v>4922</v>
      </c>
      <c r="H804" s="2" t="s">
        <v>53</v>
      </c>
      <c r="I804" s="2" t="s">
        <v>4923</v>
      </c>
      <c r="J804" s="2"/>
      <c r="K804" s="2"/>
      <c r="L804" s="2" t="s">
        <v>4924</v>
      </c>
      <c r="M804" s="2" t="s">
        <v>4925</v>
      </c>
      <c r="N804" s="2" t="s">
        <v>4926</v>
      </c>
      <c r="O804" s="2" t="s">
        <v>4152</v>
      </c>
      <c r="P804" s="2" t="s">
        <v>4927</v>
      </c>
      <c r="Q804" s="2" t="s">
        <v>273</v>
      </c>
      <c r="R804" s="2"/>
      <c r="S804" s="2" t="s">
        <v>3847</v>
      </c>
      <c r="T804" s="2"/>
      <c r="U804" s="9"/>
    </row>
    <row r="805" spans="1:21" ht="45" hidden="1" customHeight="1" x14ac:dyDescent="0.3">
      <c r="A805" s="2">
        <f t="shared" si="12"/>
        <v>804</v>
      </c>
      <c r="B805" s="2" t="s">
        <v>222</v>
      </c>
      <c r="C805" s="2" t="s">
        <v>290</v>
      </c>
      <c r="D805" s="2" t="s">
        <v>2856</v>
      </c>
      <c r="E805" s="2" t="s">
        <v>4835</v>
      </c>
      <c r="F805" s="2" t="s">
        <v>4836</v>
      </c>
      <c r="G805" s="2" t="s">
        <v>4837</v>
      </c>
      <c r="H805" s="2" t="s">
        <v>53</v>
      </c>
      <c r="I805" s="2" t="s">
        <v>4838</v>
      </c>
      <c r="J805" s="2"/>
      <c r="K805" s="2" t="s">
        <v>4839</v>
      </c>
      <c r="L805" s="2" t="s">
        <v>3896</v>
      </c>
      <c r="M805" s="2" t="s">
        <v>27</v>
      </c>
      <c r="N805" s="2" t="s">
        <v>3897</v>
      </c>
      <c r="O805" s="2" t="s">
        <v>4840</v>
      </c>
      <c r="P805" s="2" t="s">
        <v>522</v>
      </c>
      <c r="Q805" s="2" t="s">
        <v>1018</v>
      </c>
      <c r="R805" s="2"/>
      <c r="S805" s="2" t="s">
        <v>27</v>
      </c>
      <c r="T805" s="2"/>
      <c r="U805" s="9"/>
    </row>
    <row r="806" spans="1:21" ht="45" hidden="1" customHeight="1" x14ac:dyDescent="0.3">
      <c r="A806" s="2">
        <f t="shared" si="12"/>
        <v>805</v>
      </c>
      <c r="B806" s="2" t="s">
        <v>261</v>
      </c>
      <c r="C806" s="2" t="s">
        <v>290</v>
      </c>
      <c r="D806" s="2" t="s">
        <v>4763</v>
      </c>
      <c r="E806" s="2" t="s">
        <v>4764</v>
      </c>
      <c r="F806" s="2" t="s">
        <v>4765</v>
      </c>
      <c r="G806" s="2" t="s">
        <v>4766</v>
      </c>
      <c r="H806" s="2" t="s">
        <v>53</v>
      </c>
      <c r="I806" s="2" t="s">
        <v>4767</v>
      </c>
      <c r="J806" s="2"/>
      <c r="K806" s="2">
        <v>1</v>
      </c>
      <c r="L806" s="2" t="s">
        <v>2609</v>
      </c>
      <c r="M806" s="2" t="s">
        <v>27</v>
      </c>
      <c r="N806" s="2" t="s">
        <v>2610</v>
      </c>
      <c r="O806" s="2" t="s">
        <v>4768</v>
      </c>
      <c r="P806" s="2"/>
      <c r="Q806" s="2" t="s">
        <v>4769</v>
      </c>
      <c r="R806" s="2"/>
      <c r="S806" s="2" t="s">
        <v>822</v>
      </c>
      <c r="T806" s="2"/>
      <c r="U806" s="9"/>
    </row>
    <row r="807" spans="1:21" ht="45" hidden="1" customHeight="1" x14ac:dyDescent="0.3">
      <c r="A807" s="2">
        <f t="shared" si="12"/>
        <v>806</v>
      </c>
      <c r="B807" s="2" t="s">
        <v>831</v>
      </c>
      <c r="C807" s="2" t="s">
        <v>3879</v>
      </c>
      <c r="D807" s="2" t="s">
        <v>4905</v>
      </c>
      <c r="E807" s="2" t="s">
        <v>4906</v>
      </c>
      <c r="F807" s="2" t="s">
        <v>4907</v>
      </c>
      <c r="G807" s="2" t="s">
        <v>4908</v>
      </c>
      <c r="H807" s="2" t="s">
        <v>53</v>
      </c>
      <c r="I807" s="2" t="s">
        <v>4909</v>
      </c>
      <c r="J807" s="2"/>
      <c r="K807" s="2"/>
      <c r="L807" s="2" t="s">
        <v>4502</v>
      </c>
      <c r="M807" s="2" t="s">
        <v>3405</v>
      </c>
      <c r="N807" s="2" t="s">
        <v>4910</v>
      </c>
      <c r="O807" s="2" t="s">
        <v>4911</v>
      </c>
      <c r="P807" s="2" t="s">
        <v>4912</v>
      </c>
      <c r="Q807" s="2"/>
      <c r="R807" s="2"/>
      <c r="S807" s="2" t="s">
        <v>4913</v>
      </c>
      <c r="T807" s="2"/>
      <c r="U807" s="9"/>
    </row>
    <row r="808" spans="1:21" ht="45" hidden="1" customHeight="1" x14ac:dyDescent="0.3">
      <c r="A808" s="2">
        <f t="shared" si="12"/>
        <v>807</v>
      </c>
      <c r="B808" s="2" t="s">
        <v>87</v>
      </c>
      <c r="C808" s="2" t="s">
        <v>905</v>
      </c>
      <c r="D808" s="2" t="s">
        <v>1833</v>
      </c>
      <c r="E808" s="2" t="s">
        <v>4772</v>
      </c>
      <c r="F808" s="2" t="s">
        <v>4772</v>
      </c>
      <c r="G808" s="2" t="s">
        <v>4773</v>
      </c>
      <c r="H808" s="2" t="s">
        <v>53</v>
      </c>
      <c r="I808" s="2" t="s">
        <v>4753</v>
      </c>
      <c r="J808" s="2"/>
      <c r="K808" s="2"/>
      <c r="L808" s="2" t="s">
        <v>1504</v>
      </c>
      <c r="M808" s="2" t="s">
        <v>56</v>
      </c>
      <c r="N808" s="2" t="s">
        <v>1572</v>
      </c>
      <c r="O808" s="2" t="s">
        <v>56</v>
      </c>
      <c r="P808" s="2"/>
      <c r="Q808" s="2"/>
      <c r="R808" s="2"/>
      <c r="S808" s="2" t="s">
        <v>59</v>
      </c>
      <c r="T808" s="2"/>
      <c r="U808" s="9"/>
    </row>
    <row r="809" spans="1:21" ht="45" hidden="1" customHeight="1" x14ac:dyDescent="0.3">
      <c r="A809" s="2">
        <f t="shared" si="12"/>
        <v>808</v>
      </c>
      <c r="B809" s="2" t="s">
        <v>125</v>
      </c>
      <c r="C809" s="2" t="s">
        <v>5008</v>
      </c>
      <c r="D809" s="2" t="s">
        <v>5009</v>
      </c>
      <c r="E809" s="2" t="s">
        <v>5010</v>
      </c>
      <c r="F809" s="2" t="s">
        <v>5011</v>
      </c>
      <c r="G809" s="2" t="s">
        <v>5012</v>
      </c>
      <c r="H809" s="2" t="s">
        <v>53</v>
      </c>
      <c r="I809" s="2" t="s">
        <v>5013</v>
      </c>
      <c r="J809" s="2"/>
      <c r="K809" s="2"/>
      <c r="L809" s="2"/>
      <c r="M809" s="2"/>
      <c r="N809" s="2"/>
      <c r="O809" s="2" t="s">
        <v>5014</v>
      </c>
      <c r="P809" s="2" t="s">
        <v>5015</v>
      </c>
      <c r="Q809" s="2" t="s">
        <v>273</v>
      </c>
      <c r="R809" s="2"/>
      <c r="S809" s="2"/>
      <c r="T809" s="2"/>
      <c r="U809" s="9"/>
    </row>
    <row r="810" spans="1:21" ht="45" hidden="1" customHeight="1" x14ac:dyDescent="0.3">
      <c r="A810" s="2">
        <f t="shared" si="12"/>
        <v>809</v>
      </c>
      <c r="B810" s="2" t="s">
        <v>281</v>
      </c>
      <c r="C810" s="2" t="s">
        <v>1840</v>
      </c>
      <c r="D810" s="2" t="s">
        <v>4856</v>
      </c>
      <c r="E810" s="2" t="s">
        <v>4857</v>
      </c>
      <c r="F810" s="2" t="s">
        <v>4857</v>
      </c>
      <c r="G810" s="2" t="s">
        <v>4858</v>
      </c>
      <c r="H810" s="2" t="s">
        <v>53</v>
      </c>
      <c r="I810" s="2" t="s">
        <v>4753</v>
      </c>
      <c r="J810" s="2"/>
      <c r="K810" s="2"/>
      <c r="L810" s="2" t="s">
        <v>3371</v>
      </c>
      <c r="M810" s="2" t="s">
        <v>56</v>
      </c>
      <c r="N810" s="2" t="s">
        <v>3372</v>
      </c>
      <c r="O810" s="2" t="s">
        <v>4859</v>
      </c>
      <c r="P810" s="2"/>
      <c r="Q810" s="2"/>
      <c r="R810" s="2"/>
      <c r="S810" s="2" t="s">
        <v>59</v>
      </c>
      <c r="T810" s="2"/>
      <c r="U810" s="9"/>
    </row>
    <row r="811" spans="1:21" s="139" customFormat="1" ht="120" hidden="1" x14ac:dyDescent="0.3">
      <c r="A811" s="2">
        <f t="shared" si="12"/>
        <v>810</v>
      </c>
      <c r="B811" s="2" t="s">
        <v>87</v>
      </c>
      <c r="C811" s="2" t="s">
        <v>128</v>
      </c>
      <c r="D811" s="2" t="s">
        <v>89</v>
      </c>
      <c r="E811" s="1" t="s">
        <v>129</v>
      </c>
      <c r="F811" s="2"/>
      <c r="G811" s="2" t="s">
        <v>91</v>
      </c>
      <c r="H811" s="2" t="s">
        <v>92</v>
      </c>
      <c r="I811" s="2" t="s">
        <v>130</v>
      </c>
      <c r="J811" s="2">
        <v>1990</v>
      </c>
      <c r="K811" s="2">
        <v>1</v>
      </c>
      <c r="L811" s="2" t="s">
        <v>131</v>
      </c>
      <c r="M811" s="2" t="s">
        <v>56</v>
      </c>
      <c r="N811" s="2"/>
      <c r="O811" s="2" t="s">
        <v>56</v>
      </c>
      <c r="P811" s="2" t="s">
        <v>132</v>
      </c>
      <c r="Q811" s="2"/>
      <c r="R811" s="2" t="s">
        <v>133</v>
      </c>
      <c r="S811" s="2" t="s">
        <v>56</v>
      </c>
      <c r="T811" s="2"/>
      <c r="U811" s="141"/>
    </row>
    <row r="812" spans="1:21" ht="45" customHeight="1" x14ac:dyDescent="0.3">
      <c r="A812" s="2">
        <f t="shared" si="12"/>
        <v>811</v>
      </c>
      <c r="B812" s="2" t="s">
        <v>87</v>
      </c>
      <c r="C812" s="2" t="s">
        <v>128</v>
      </c>
      <c r="D812" s="2" t="s">
        <v>174</v>
      </c>
      <c r="E812" s="2" t="s">
        <v>175</v>
      </c>
      <c r="F812" s="2"/>
      <c r="G812" s="2" t="s">
        <v>91</v>
      </c>
      <c r="H812" s="2" t="s">
        <v>92</v>
      </c>
      <c r="I812" s="2" t="s">
        <v>176</v>
      </c>
      <c r="J812" s="2">
        <v>1994</v>
      </c>
      <c r="K812" s="2">
        <v>1</v>
      </c>
      <c r="L812" s="2" t="s">
        <v>132</v>
      </c>
      <c r="M812" s="2" t="s">
        <v>56</v>
      </c>
      <c r="N812" s="2" t="s">
        <v>177</v>
      </c>
      <c r="O812" s="2" t="s">
        <v>56</v>
      </c>
      <c r="P812" s="2" t="s">
        <v>131</v>
      </c>
      <c r="Q812" s="2"/>
      <c r="R812" s="2" t="s">
        <v>178</v>
      </c>
      <c r="S812" s="2" t="s">
        <v>56</v>
      </c>
      <c r="T812" s="2"/>
      <c r="U812" s="9"/>
    </row>
    <row r="813" spans="1:21" ht="45" hidden="1" customHeight="1" x14ac:dyDescent="0.3">
      <c r="A813" s="2">
        <f t="shared" si="12"/>
        <v>812</v>
      </c>
      <c r="B813" s="2" t="s">
        <v>87</v>
      </c>
      <c r="C813" s="2" t="s">
        <v>128</v>
      </c>
      <c r="D813" s="2" t="s">
        <v>182</v>
      </c>
      <c r="E813" s="2" t="s">
        <v>183</v>
      </c>
      <c r="F813" s="2"/>
      <c r="G813" s="2" t="s">
        <v>91</v>
      </c>
      <c r="H813" s="2" t="s">
        <v>92</v>
      </c>
      <c r="I813" s="2" t="s">
        <v>184</v>
      </c>
      <c r="J813" s="2">
        <v>1994</v>
      </c>
      <c r="K813" s="2">
        <v>1</v>
      </c>
      <c r="L813" s="2" t="s">
        <v>132</v>
      </c>
      <c r="M813" s="2" t="s">
        <v>56</v>
      </c>
      <c r="N813" s="2" t="s">
        <v>177</v>
      </c>
      <c r="O813" s="2" t="s">
        <v>56</v>
      </c>
      <c r="P813" s="2" t="s">
        <v>131</v>
      </c>
      <c r="Q813" s="2"/>
      <c r="R813" s="2" t="s">
        <v>178</v>
      </c>
      <c r="S813" s="2" t="s">
        <v>56</v>
      </c>
      <c r="T813" s="2"/>
      <c r="U813" s="9"/>
    </row>
    <row r="814" spans="1:21" ht="45" hidden="1" customHeight="1" x14ac:dyDescent="0.3">
      <c r="A814" s="2">
        <f t="shared" si="12"/>
        <v>813</v>
      </c>
      <c r="B814" s="2" t="s">
        <v>87</v>
      </c>
      <c r="C814" s="2" t="s">
        <v>128</v>
      </c>
      <c r="D814" s="2" t="s">
        <v>199</v>
      </c>
      <c r="E814" s="2" t="s">
        <v>200</v>
      </c>
      <c r="F814" s="2"/>
      <c r="G814" s="2" t="s">
        <v>192</v>
      </c>
      <c r="H814" s="2" t="s">
        <v>92</v>
      </c>
      <c r="I814" s="2" t="s">
        <v>201</v>
      </c>
      <c r="J814" s="2">
        <v>1996</v>
      </c>
      <c r="K814" s="2">
        <v>1</v>
      </c>
      <c r="L814" s="2" t="s">
        <v>132</v>
      </c>
      <c r="M814" s="2" t="s">
        <v>56</v>
      </c>
      <c r="N814" s="2" t="s">
        <v>177</v>
      </c>
      <c r="O814" s="2" t="s">
        <v>56</v>
      </c>
      <c r="P814" s="2" t="s">
        <v>202</v>
      </c>
      <c r="Q814" s="2"/>
      <c r="R814" s="2" t="s">
        <v>203</v>
      </c>
      <c r="S814" s="2" t="s">
        <v>56</v>
      </c>
      <c r="T814" s="2"/>
      <c r="U814" s="9"/>
    </row>
    <row r="815" spans="1:21" ht="45" customHeight="1" x14ac:dyDescent="0.3">
      <c r="A815" s="2">
        <f t="shared" si="12"/>
        <v>814</v>
      </c>
      <c r="B815" s="2" t="s">
        <v>87</v>
      </c>
      <c r="C815" s="2" t="s">
        <v>128</v>
      </c>
      <c r="D815" s="2" t="s">
        <v>190</v>
      </c>
      <c r="E815" s="2" t="s">
        <v>225</v>
      </c>
      <c r="F815" s="2"/>
      <c r="G815" s="2" t="s">
        <v>226</v>
      </c>
      <c r="H815" s="2" t="s">
        <v>92</v>
      </c>
      <c r="I815" s="2" t="s">
        <v>227</v>
      </c>
      <c r="J815" s="2">
        <v>1998</v>
      </c>
      <c r="K815" s="2">
        <v>1</v>
      </c>
      <c r="L815" s="2" t="s">
        <v>131</v>
      </c>
      <c r="M815" s="2" t="s">
        <v>56</v>
      </c>
      <c r="N815" s="2"/>
      <c r="O815" s="2" t="s">
        <v>56</v>
      </c>
      <c r="P815" s="2" t="s">
        <v>228</v>
      </c>
      <c r="Q815" s="2"/>
      <c r="R815" s="2" t="s">
        <v>178</v>
      </c>
      <c r="S815" s="2" t="s">
        <v>56</v>
      </c>
      <c r="T815" s="2"/>
      <c r="U815" s="9"/>
    </row>
    <row r="816" spans="1:21" ht="45" customHeight="1" x14ac:dyDescent="0.3">
      <c r="A816" s="2">
        <f t="shared" si="12"/>
        <v>815</v>
      </c>
      <c r="B816" s="2" t="s">
        <v>87</v>
      </c>
      <c r="C816" s="2" t="s">
        <v>128</v>
      </c>
      <c r="D816" s="2" t="s">
        <v>232</v>
      </c>
      <c r="E816" s="2" t="s">
        <v>233</v>
      </c>
      <c r="F816" s="2"/>
      <c r="G816" s="2" t="s">
        <v>234</v>
      </c>
      <c r="H816" s="2" t="s">
        <v>92</v>
      </c>
      <c r="I816" s="2" t="s">
        <v>235</v>
      </c>
      <c r="J816" s="2">
        <v>1999</v>
      </c>
      <c r="K816" s="2">
        <v>1</v>
      </c>
      <c r="L816" s="2" t="s">
        <v>132</v>
      </c>
      <c r="M816" s="2" t="s">
        <v>56</v>
      </c>
      <c r="N816" s="2" t="s">
        <v>177</v>
      </c>
      <c r="O816" s="2" t="s">
        <v>56</v>
      </c>
      <c r="P816" s="2" t="s">
        <v>236</v>
      </c>
      <c r="Q816" s="2"/>
      <c r="R816" s="2" t="s">
        <v>203</v>
      </c>
      <c r="S816" s="2" t="s">
        <v>56</v>
      </c>
      <c r="T816" s="2"/>
      <c r="U816" s="9"/>
    </row>
    <row r="817" spans="1:21" ht="45" customHeight="1" x14ac:dyDescent="0.3">
      <c r="A817" s="2">
        <f t="shared" si="12"/>
        <v>816</v>
      </c>
      <c r="B817" s="2" t="s">
        <v>87</v>
      </c>
      <c r="C817" s="2" t="s">
        <v>128</v>
      </c>
      <c r="D817" s="2" t="s">
        <v>190</v>
      </c>
      <c r="E817" s="2" t="s">
        <v>239</v>
      </c>
      <c r="F817" s="2"/>
      <c r="G817" s="2" t="s">
        <v>240</v>
      </c>
      <c r="H817" s="2" t="s">
        <v>92</v>
      </c>
      <c r="I817" s="2" t="s">
        <v>241</v>
      </c>
      <c r="J817" s="2">
        <v>2000</v>
      </c>
      <c r="K817" s="2">
        <v>1</v>
      </c>
      <c r="L817" s="2" t="s">
        <v>132</v>
      </c>
      <c r="M817" s="2" t="s">
        <v>56</v>
      </c>
      <c r="N817" s="2" t="s">
        <v>177</v>
      </c>
      <c r="O817" s="2" t="s">
        <v>56</v>
      </c>
      <c r="P817" s="2" t="s">
        <v>34</v>
      </c>
      <c r="Q817" s="2"/>
      <c r="R817" s="2" t="s">
        <v>203</v>
      </c>
      <c r="S817" s="2" t="s">
        <v>56</v>
      </c>
      <c r="T817" s="2"/>
      <c r="U817" s="9"/>
    </row>
    <row r="818" spans="1:21" ht="45" customHeight="1" x14ac:dyDescent="0.3">
      <c r="A818" s="2">
        <f t="shared" si="12"/>
        <v>817</v>
      </c>
      <c r="B818" s="2" t="s">
        <v>87</v>
      </c>
      <c r="C818" s="2" t="s">
        <v>128</v>
      </c>
      <c r="D818" s="2" t="s">
        <v>245</v>
      </c>
      <c r="E818" s="2" t="s">
        <v>246</v>
      </c>
      <c r="F818" s="2"/>
      <c r="G818" s="2" t="s">
        <v>247</v>
      </c>
      <c r="H818" s="2" t="s">
        <v>92</v>
      </c>
      <c r="I818" s="2" t="s">
        <v>248</v>
      </c>
      <c r="J818" s="2">
        <v>2000</v>
      </c>
      <c r="K818" s="2">
        <v>1</v>
      </c>
      <c r="L818" s="2" t="s">
        <v>132</v>
      </c>
      <c r="M818" s="2" t="s">
        <v>56</v>
      </c>
      <c r="N818" s="2" t="s">
        <v>177</v>
      </c>
      <c r="O818" s="2" t="s">
        <v>56</v>
      </c>
      <c r="P818" s="2" t="s">
        <v>249</v>
      </c>
      <c r="Q818" s="2"/>
      <c r="R818" s="2" t="s">
        <v>203</v>
      </c>
      <c r="S818" s="2" t="s">
        <v>56</v>
      </c>
      <c r="T818" s="2"/>
      <c r="U818" s="9"/>
    </row>
    <row r="819" spans="1:21" ht="45" hidden="1" customHeight="1" x14ac:dyDescent="0.3">
      <c r="A819" s="2">
        <f t="shared" si="12"/>
        <v>818</v>
      </c>
      <c r="B819" s="2" t="s">
        <v>111</v>
      </c>
      <c r="C819" s="2" t="s">
        <v>262</v>
      </c>
      <c r="D819" s="2" t="s">
        <v>5047</v>
      </c>
      <c r="E819" s="2" t="s">
        <v>5048</v>
      </c>
      <c r="F819" s="2" t="s">
        <v>5048</v>
      </c>
      <c r="G819" s="2" t="s">
        <v>5049</v>
      </c>
      <c r="H819" s="2" t="s">
        <v>53</v>
      </c>
      <c r="I819" s="2" t="s">
        <v>5050</v>
      </c>
      <c r="J819" s="2"/>
      <c r="K819" s="2"/>
      <c r="L819" s="2" t="s">
        <v>2746</v>
      </c>
      <c r="M819" s="2" t="s">
        <v>27</v>
      </c>
      <c r="N819" s="2" t="s">
        <v>5051</v>
      </c>
      <c r="O819" s="2" t="s">
        <v>5052</v>
      </c>
      <c r="P819" s="2"/>
      <c r="Q819" s="2"/>
      <c r="R819" s="2"/>
      <c r="S819" s="2" t="s">
        <v>822</v>
      </c>
      <c r="T819" s="2"/>
      <c r="U819" s="9"/>
    </row>
    <row r="820" spans="1:21" ht="45" customHeight="1" x14ac:dyDescent="0.3">
      <c r="A820" s="2">
        <f t="shared" si="12"/>
        <v>819</v>
      </c>
      <c r="B820" s="2" t="s">
        <v>87</v>
      </c>
      <c r="C820" s="2" t="s">
        <v>128</v>
      </c>
      <c r="D820" s="2" t="s">
        <v>277</v>
      </c>
      <c r="E820" s="2" t="s">
        <v>278</v>
      </c>
      <c r="F820" s="2"/>
      <c r="G820" s="2"/>
      <c r="H820" s="2" t="s">
        <v>92</v>
      </c>
      <c r="I820" s="2" t="s">
        <v>279</v>
      </c>
      <c r="J820" s="2">
        <v>2001</v>
      </c>
      <c r="K820" s="2">
        <v>1</v>
      </c>
      <c r="L820" s="2" t="s">
        <v>132</v>
      </c>
      <c r="M820" s="2" t="s">
        <v>56</v>
      </c>
      <c r="N820" s="2" t="s">
        <v>177</v>
      </c>
      <c r="O820" s="2" t="s">
        <v>56</v>
      </c>
      <c r="P820" s="2" t="s">
        <v>280</v>
      </c>
      <c r="Q820" s="2"/>
      <c r="R820" s="2" t="s">
        <v>203</v>
      </c>
      <c r="S820" s="2" t="s">
        <v>56</v>
      </c>
      <c r="T820" s="2"/>
      <c r="U820" s="9"/>
    </row>
    <row r="821" spans="1:21" ht="45" customHeight="1" x14ac:dyDescent="0.3">
      <c r="A821" s="2">
        <f t="shared" si="12"/>
        <v>820</v>
      </c>
      <c r="B821" s="2" t="s">
        <v>87</v>
      </c>
      <c r="C821" s="2" t="s">
        <v>128</v>
      </c>
      <c r="D821" s="2" t="s">
        <v>284</v>
      </c>
      <c r="E821" s="2" t="s">
        <v>285</v>
      </c>
      <c r="F821" s="2"/>
      <c r="G821" s="2"/>
      <c r="H821" s="2" t="s">
        <v>92</v>
      </c>
      <c r="I821" s="2" t="s">
        <v>286</v>
      </c>
      <c r="J821" s="2">
        <v>2001</v>
      </c>
      <c r="K821" s="2">
        <v>1</v>
      </c>
      <c r="L821" s="2" t="s">
        <v>132</v>
      </c>
      <c r="M821" s="2" t="s">
        <v>56</v>
      </c>
      <c r="N821" s="2" t="s">
        <v>177</v>
      </c>
      <c r="O821" s="2" t="s">
        <v>56</v>
      </c>
      <c r="P821" s="2" t="s">
        <v>287</v>
      </c>
      <c r="Q821" s="2"/>
      <c r="R821" s="2" t="s">
        <v>203</v>
      </c>
      <c r="S821" s="2" t="s">
        <v>56</v>
      </c>
      <c r="T821" s="2"/>
      <c r="U821" s="9"/>
    </row>
    <row r="822" spans="1:21" ht="45" hidden="1" customHeight="1" x14ac:dyDescent="0.3">
      <c r="A822" s="2">
        <f t="shared" si="12"/>
        <v>821</v>
      </c>
      <c r="B822" s="2" t="s">
        <v>87</v>
      </c>
      <c r="C822" s="2" t="s">
        <v>128</v>
      </c>
      <c r="D822" s="2" t="s">
        <v>303</v>
      </c>
      <c r="E822" s="2" t="s">
        <v>304</v>
      </c>
      <c r="F822" s="2"/>
      <c r="G822" s="2" t="s">
        <v>305</v>
      </c>
      <c r="H822" s="2" t="s">
        <v>92</v>
      </c>
      <c r="I822" s="2" t="s">
        <v>306</v>
      </c>
      <c r="J822" s="2">
        <v>2001</v>
      </c>
      <c r="K822" s="2">
        <v>1</v>
      </c>
      <c r="L822" s="2" t="s">
        <v>307</v>
      </c>
      <c r="M822" s="2" t="s">
        <v>56</v>
      </c>
      <c r="N822" s="2"/>
      <c r="O822" s="2" t="s">
        <v>56</v>
      </c>
      <c r="P822" s="2" t="s">
        <v>308</v>
      </c>
      <c r="Q822" s="2"/>
      <c r="R822" s="2" t="s">
        <v>203</v>
      </c>
      <c r="S822" s="2" t="s">
        <v>56</v>
      </c>
      <c r="T822" s="2"/>
      <c r="U822" s="9"/>
    </row>
    <row r="823" spans="1:21" ht="45" customHeight="1" x14ac:dyDescent="0.3">
      <c r="A823" s="2">
        <f t="shared" si="12"/>
        <v>822</v>
      </c>
      <c r="B823" s="2" t="s">
        <v>87</v>
      </c>
      <c r="C823" s="2" t="s">
        <v>128</v>
      </c>
      <c r="D823" s="2" t="s">
        <v>310</v>
      </c>
      <c r="E823" s="2" t="s">
        <v>311</v>
      </c>
      <c r="F823" s="2"/>
      <c r="G823" s="2" t="s">
        <v>312</v>
      </c>
      <c r="H823" s="2" t="s">
        <v>92</v>
      </c>
      <c r="I823" s="2" t="s">
        <v>313</v>
      </c>
      <c r="J823" s="2">
        <v>2002</v>
      </c>
      <c r="K823" s="2">
        <v>1</v>
      </c>
      <c r="L823" s="2" t="s">
        <v>132</v>
      </c>
      <c r="M823" s="2" t="s">
        <v>56</v>
      </c>
      <c r="N823" s="2" t="s">
        <v>177</v>
      </c>
      <c r="O823" s="2" t="s">
        <v>56</v>
      </c>
      <c r="P823" s="2" t="s">
        <v>34</v>
      </c>
      <c r="Q823" s="2"/>
      <c r="R823" s="2" t="s">
        <v>178</v>
      </c>
      <c r="S823" s="2" t="s">
        <v>56</v>
      </c>
      <c r="T823" s="2"/>
      <c r="U823" s="9"/>
    </row>
    <row r="824" spans="1:21" ht="45" customHeight="1" x14ac:dyDescent="0.3">
      <c r="A824" s="2">
        <f t="shared" si="12"/>
        <v>823</v>
      </c>
      <c r="B824" s="2" t="s">
        <v>87</v>
      </c>
      <c r="C824" s="2" t="s">
        <v>128</v>
      </c>
      <c r="D824" s="2" t="s">
        <v>277</v>
      </c>
      <c r="E824" s="2" t="s">
        <v>348</v>
      </c>
      <c r="F824" s="2"/>
      <c r="G824" s="2"/>
      <c r="H824" s="2" t="s">
        <v>349</v>
      </c>
      <c r="I824" s="2" t="s">
        <v>350</v>
      </c>
      <c r="J824" s="2">
        <v>2003</v>
      </c>
      <c r="K824" s="2">
        <v>1</v>
      </c>
      <c r="L824" s="2" t="s">
        <v>351</v>
      </c>
      <c r="M824" s="2" t="s">
        <v>56</v>
      </c>
      <c r="N824" s="2"/>
      <c r="O824" s="2" t="s">
        <v>56</v>
      </c>
      <c r="P824" s="2" t="s">
        <v>352</v>
      </c>
      <c r="Q824" s="2"/>
      <c r="R824" s="2" t="s">
        <v>203</v>
      </c>
      <c r="S824" s="2" t="s">
        <v>56</v>
      </c>
      <c r="T824" s="2"/>
      <c r="U824" s="9"/>
    </row>
    <row r="825" spans="1:21" ht="45" hidden="1" customHeight="1" x14ac:dyDescent="0.3">
      <c r="A825" s="2">
        <f t="shared" si="12"/>
        <v>824</v>
      </c>
      <c r="B825" s="2" t="s">
        <v>87</v>
      </c>
      <c r="C825" s="2" t="s">
        <v>128</v>
      </c>
      <c r="D825" s="2" t="s">
        <v>381</v>
      </c>
      <c r="E825" s="2" t="s">
        <v>382</v>
      </c>
      <c r="F825" s="2"/>
      <c r="G825" s="2"/>
      <c r="H825" s="2" t="s">
        <v>92</v>
      </c>
      <c r="I825" s="2" t="s">
        <v>383</v>
      </c>
      <c r="J825" s="2">
        <v>2004</v>
      </c>
      <c r="K825" s="2">
        <v>1</v>
      </c>
      <c r="L825" s="2" t="s">
        <v>132</v>
      </c>
      <c r="M825" s="2" t="s">
        <v>56</v>
      </c>
      <c r="N825" s="2" t="s">
        <v>177</v>
      </c>
      <c r="O825" s="2" t="s">
        <v>56</v>
      </c>
      <c r="P825" s="2" t="s">
        <v>384</v>
      </c>
      <c r="Q825" s="2"/>
      <c r="R825" s="2" t="s">
        <v>385</v>
      </c>
      <c r="S825" s="2" t="s">
        <v>56</v>
      </c>
      <c r="T825" s="2"/>
      <c r="U825" s="9"/>
    </row>
    <row r="826" spans="1:21" ht="45" hidden="1" customHeight="1" x14ac:dyDescent="0.3">
      <c r="A826" s="2">
        <f t="shared" si="12"/>
        <v>825</v>
      </c>
      <c r="B826" s="2" t="s">
        <v>74</v>
      </c>
      <c r="C826" s="2" t="s">
        <v>128</v>
      </c>
      <c r="D826" s="2" t="s">
        <v>276</v>
      </c>
      <c r="E826" s="2" t="s">
        <v>387</v>
      </c>
      <c r="F826" s="2"/>
      <c r="G826" s="2"/>
      <c r="H826" s="2" t="s">
        <v>92</v>
      </c>
      <c r="I826" s="2" t="s">
        <v>388</v>
      </c>
      <c r="J826" s="2">
        <v>2004</v>
      </c>
      <c r="K826" s="2">
        <v>1</v>
      </c>
      <c r="L826" s="2" t="s">
        <v>132</v>
      </c>
      <c r="M826" s="2" t="s">
        <v>56</v>
      </c>
      <c r="N826" s="2" t="s">
        <v>177</v>
      </c>
      <c r="O826" s="2" t="s">
        <v>56</v>
      </c>
      <c r="P826" s="2" t="s">
        <v>389</v>
      </c>
      <c r="Q826" s="2"/>
      <c r="R826" s="2" t="s">
        <v>203</v>
      </c>
      <c r="S826" s="2" t="s">
        <v>56</v>
      </c>
      <c r="T826" s="2"/>
      <c r="U826" s="9"/>
    </row>
    <row r="827" spans="1:21" ht="45" customHeight="1" x14ac:dyDescent="0.3">
      <c r="A827" s="2">
        <f t="shared" si="12"/>
        <v>826</v>
      </c>
      <c r="B827" s="2" t="s">
        <v>87</v>
      </c>
      <c r="C827" s="2" t="s">
        <v>128</v>
      </c>
      <c r="D827" s="2" t="s">
        <v>397</v>
      </c>
      <c r="E827" s="2" t="s">
        <v>398</v>
      </c>
      <c r="F827" s="2" t="s">
        <v>399</v>
      </c>
      <c r="G827" s="2" t="s">
        <v>400</v>
      </c>
      <c r="H827" s="2" t="s">
        <v>92</v>
      </c>
      <c r="I827" s="2" t="s">
        <v>401</v>
      </c>
      <c r="J827" s="2">
        <v>2004</v>
      </c>
      <c r="K827" s="2">
        <v>1</v>
      </c>
      <c r="L827" s="2" t="s">
        <v>402</v>
      </c>
      <c r="M827" s="2" t="s">
        <v>56</v>
      </c>
      <c r="N827" s="2"/>
      <c r="O827" s="2" t="s">
        <v>56</v>
      </c>
      <c r="P827" s="2" t="s">
        <v>403</v>
      </c>
      <c r="Q827" s="2"/>
      <c r="R827" s="2" t="s">
        <v>203</v>
      </c>
      <c r="S827" s="2" t="s">
        <v>56</v>
      </c>
      <c r="T827" s="2"/>
      <c r="U827" s="9"/>
    </row>
    <row r="828" spans="1:21" ht="45" hidden="1" customHeight="1" x14ac:dyDescent="0.3">
      <c r="A828" s="2">
        <f t="shared" si="12"/>
        <v>827</v>
      </c>
      <c r="B828" s="2" t="s">
        <v>20</v>
      </c>
      <c r="C828" s="2" t="s">
        <v>282</v>
      </c>
      <c r="D828" s="2" t="s">
        <v>4757</v>
      </c>
      <c r="E828" s="2" t="s">
        <v>4758</v>
      </c>
      <c r="F828" s="2" t="s">
        <v>4759</v>
      </c>
      <c r="G828" s="2" t="s">
        <v>4760</v>
      </c>
      <c r="H828" s="2" t="s">
        <v>53</v>
      </c>
      <c r="I828" s="2" t="s">
        <v>4761</v>
      </c>
      <c r="J828" s="2"/>
      <c r="K828" s="2">
        <v>2</v>
      </c>
      <c r="L828" s="2" t="s">
        <v>2585</v>
      </c>
      <c r="M828" s="2" t="s">
        <v>27</v>
      </c>
      <c r="N828" s="2" t="s">
        <v>2586</v>
      </c>
      <c r="O828" s="2" t="s">
        <v>4762</v>
      </c>
      <c r="P828" s="2"/>
      <c r="Q828" s="2" t="s">
        <v>1157</v>
      </c>
      <c r="R828" s="2"/>
      <c r="S828" s="2" t="s">
        <v>27</v>
      </c>
      <c r="T828" s="2"/>
      <c r="U828" s="9"/>
    </row>
    <row r="829" spans="1:21" ht="45" hidden="1" customHeight="1" x14ac:dyDescent="0.3">
      <c r="A829" s="2">
        <f t="shared" si="12"/>
        <v>828</v>
      </c>
      <c r="B829" s="2" t="s">
        <v>87</v>
      </c>
      <c r="C829" s="2" t="s">
        <v>128</v>
      </c>
      <c r="D829" s="2" t="s">
        <v>417</v>
      </c>
      <c r="E829" s="2" t="s">
        <v>418</v>
      </c>
      <c r="F829" s="2"/>
      <c r="G829" s="2" t="s">
        <v>419</v>
      </c>
      <c r="H829" s="2" t="s">
        <v>92</v>
      </c>
      <c r="I829" s="2" t="s">
        <v>420</v>
      </c>
      <c r="J829" s="2">
        <v>2004</v>
      </c>
      <c r="K829" s="2">
        <v>1</v>
      </c>
      <c r="L829" s="2" t="s">
        <v>194</v>
      </c>
      <c r="M829" s="2" t="s">
        <v>56</v>
      </c>
      <c r="N829" s="2"/>
      <c r="O829" s="2" t="s">
        <v>56</v>
      </c>
      <c r="P829" s="2" t="s">
        <v>132</v>
      </c>
      <c r="Q829" s="2"/>
      <c r="R829" s="2" t="s">
        <v>380</v>
      </c>
      <c r="S829" s="2" t="s">
        <v>56</v>
      </c>
      <c r="T829" s="2"/>
      <c r="U829" s="9"/>
    </row>
    <row r="830" spans="1:21" ht="45" customHeight="1" x14ac:dyDescent="0.3">
      <c r="A830" s="2">
        <f t="shared" si="12"/>
        <v>829</v>
      </c>
      <c r="B830" s="2" t="s">
        <v>87</v>
      </c>
      <c r="C830" s="2" t="s">
        <v>128</v>
      </c>
      <c r="D830" s="2" t="s">
        <v>397</v>
      </c>
      <c r="E830" s="2" t="s">
        <v>422</v>
      </c>
      <c r="F830" s="2"/>
      <c r="G830" s="2"/>
      <c r="H830" s="2" t="s">
        <v>349</v>
      </c>
      <c r="I830" s="2" t="s">
        <v>423</v>
      </c>
      <c r="J830" s="2">
        <v>2004</v>
      </c>
      <c r="K830" s="2">
        <v>1</v>
      </c>
      <c r="L830" s="2" t="s">
        <v>424</v>
      </c>
      <c r="M830" s="2" t="s">
        <v>56</v>
      </c>
      <c r="N830" s="2"/>
      <c r="O830" s="2" t="s">
        <v>56</v>
      </c>
      <c r="P830" s="2" t="s">
        <v>425</v>
      </c>
      <c r="Q830" s="2"/>
      <c r="R830" s="2" t="s">
        <v>203</v>
      </c>
      <c r="S830" s="2" t="s">
        <v>56</v>
      </c>
      <c r="T830" s="2"/>
      <c r="U830" s="9"/>
    </row>
    <row r="831" spans="1:21" ht="45" hidden="1" customHeight="1" x14ac:dyDescent="0.3">
      <c r="A831" s="2">
        <f t="shared" si="12"/>
        <v>830</v>
      </c>
      <c r="B831" s="2" t="s">
        <v>20</v>
      </c>
      <c r="C831" s="2" t="s">
        <v>282</v>
      </c>
      <c r="D831" s="2" t="s">
        <v>1392</v>
      </c>
      <c r="E831" s="2" t="s">
        <v>4902</v>
      </c>
      <c r="F831" s="2" t="s">
        <v>4902</v>
      </c>
      <c r="G831" s="2" t="s">
        <v>4903</v>
      </c>
      <c r="H831" s="2" t="s">
        <v>53</v>
      </c>
      <c r="I831" s="2" t="s">
        <v>4904</v>
      </c>
      <c r="J831" s="2"/>
      <c r="K831" s="2">
        <v>1</v>
      </c>
      <c r="L831" s="2" t="s">
        <v>1212</v>
      </c>
      <c r="M831" s="2" t="s">
        <v>27</v>
      </c>
      <c r="N831" s="2" t="s">
        <v>1213</v>
      </c>
      <c r="O831" s="2" t="s">
        <v>27</v>
      </c>
      <c r="P831" s="2"/>
      <c r="Q831" s="2" t="s">
        <v>123</v>
      </c>
      <c r="R831" s="2"/>
      <c r="S831" s="2" t="s">
        <v>822</v>
      </c>
      <c r="T831" s="2"/>
      <c r="U831" s="9"/>
    </row>
    <row r="832" spans="1:21" ht="45" customHeight="1" x14ac:dyDescent="0.3">
      <c r="A832" s="2">
        <f t="shared" si="12"/>
        <v>831</v>
      </c>
      <c r="B832" s="2" t="s">
        <v>87</v>
      </c>
      <c r="C832" s="2" t="s">
        <v>128</v>
      </c>
      <c r="D832" s="2" t="s">
        <v>435</v>
      </c>
      <c r="E832" s="2" t="s">
        <v>436</v>
      </c>
      <c r="F832" s="2"/>
      <c r="G832" s="2" t="s">
        <v>437</v>
      </c>
      <c r="H832" s="2" t="s">
        <v>92</v>
      </c>
      <c r="I832" s="2" t="s">
        <v>438</v>
      </c>
      <c r="J832" s="2">
        <v>2004</v>
      </c>
      <c r="K832" s="2">
        <v>1</v>
      </c>
      <c r="L832" s="2" t="s">
        <v>432</v>
      </c>
      <c r="M832" s="2" t="s">
        <v>56</v>
      </c>
      <c r="N832" s="2"/>
      <c r="O832" s="2" t="s">
        <v>56</v>
      </c>
      <c r="P832" s="2" t="s">
        <v>439</v>
      </c>
      <c r="Q832" s="2"/>
      <c r="R832" s="2" t="s">
        <v>203</v>
      </c>
      <c r="S832" s="2" t="s">
        <v>56</v>
      </c>
      <c r="T832" s="2"/>
      <c r="U832" s="9"/>
    </row>
    <row r="833" spans="1:21" ht="45" customHeight="1" x14ac:dyDescent="0.3">
      <c r="A833" s="2">
        <f t="shared" si="12"/>
        <v>832</v>
      </c>
      <c r="B833" s="2" t="s">
        <v>87</v>
      </c>
      <c r="C833" s="2" t="s">
        <v>128</v>
      </c>
      <c r="D833" s="2" t="s">
        <v>245</v>
      </c>
      <c r="E833" s="2" t="s">
        <v>451</v>
      </c>
      <c r="F833" s="2"/>
      <c r="G833" s="2"/>
      <c r="H833" s="2" t="s">
        <v>92</v>
      </c>
      <c r="I833" s="2" t="s">
        <v>452</v>
      </c>
      <c r="J833" s="2">
        <v>2005</v>
      </c>
      <c r="K833" s="2">
        <v>1</v>
      </c>
      <c r="L833" s="2" t="s">
        <v>453</v>
      </c>
      <c r="M833" s="2" t="s">
        <v>56</v>
      </c>
      <c r="N833" s="2"/>
      <c r="O833" s="2" t="s">
        <v>56</v>
      </c>
      <c r="P833" s="2" t="s">
        <v>454</v>
      </c>
      <c r="Q833" s="2"/>
      <c r="R833" s="2" t="s">
        <v>455</v>
      </c>
      <c r="S833" s="2" t="s">
        <v>56</v>
      </c>
      <c r="T833" s="2"/>
      <c r="U833" s="9"/>
    </row>
    <row r="834" spans="1:21" ht="45" customHeight="1" x14ac:dyDescent="0.3">
      <c r="A834" s="2">
        <f t="shared" ref="A834:A890" si="13">ROW(A833)</f>
        <v>833</v>
      </c>
      <c r="B834" s="2" t="s">
        <v>87</v>
      </c>
      <c r="C834" s="2" t="s">
        <v>128</v>
      </c>
      <c r="D834" s="2" t="s">
        <v>277</v>
      </c>
      <c r="E834" s="2" t="s">
        <v>477</v>
      </c>
      <c r="F834" s="2"/>
      <c r="G834" s="2"/>
      <c r="H834" s="2" t="s">
        <v>349</v>
      </c>
      <c r="I834" s="2" t="s">
        <v>478</v>
      </c>
      <c r="J834" s="2">
        <v>2005</v>
      </c>
      <c r="K834" s="2">
        <v>1</v>
      </c>
      <c r="L834" s="2" t="s">
        <v>132</v>
      </c>
      <c r="M834" s="2" t="s">
        <v>56</v>
      </c>
      <c r="N834" s="2" t="s">
        <v>177</v>
      </c>
      <c r="O834" s="2" t="s">
        <v>56</v>
      </c>
      <c r="P834" s="2" t="s">
        <v>321</v>
      </c>
      <c r="Q834" s="2"/>
      <c r="R834" s="2" t="s">
        <v>203</v>
      </c>
      <c r="S834" s="2" t="s">
        <v>56</v>
      </c>
      <c r="T834" s="2"/>
      <c r="U834" s="9"/>
    </row>
    <row r="835" spans="1:21" ht="45" customHeight="1" x14ac:dyDescent="0.3">
      <c r="A835" s="2">
        <f t="shared" si="13"/>
        <v>834</v>
      </c>
      <c r="B835" s="2" t="s">
        <v>87</v>
      </c>
      <c r="C835" s="2" t="s">
        <v>128</v>
      </c>
      <c r="D835" s="2" t="s">
        <v>277</v>
      </c>
      <c r="E835" s="2" t="s">
        <v>484</v>
      </c>
      <c r="F835" s="2"/>
      <c r="G835" s="2"/>
      <c r="H835" s="2" t="s">
        <v>349</v>
      </c>
      <c r="I835" s="2" t="s">
        <v>485</v>
      </c>
      <c r="J835" s="2">
        <v>2005</v>
      </c>
      <c r="K835" s="2">
        <v>1</v>
      </c>
      <c r="L835" s="2" t="s">
        <v>132</v>
      </c>
      <c r="M835" s="2" t="s">
        <v>56</v>
      </c>
      <c r="N835" s="2" t="s">
        <v>177</v>
      </c>
      <c r="O835" s="2" t="s">
        <v>56</v>
      </c>
      <c r="P835" s="2" t="s">
        <v>34</v>
      </c>
      <c r="Q835" s="2"/>
      <c r="R835" s="2" t="s">
        <v>203</v>
      </c>
      <c r="S835" s="2" t="s">
        <v>56</v>
      </c>
      <c r="T835" s="2"/>
      <c r="U835" s="9"/>
    </row>
    <row r="836" spans="1:21" ht="45" hidden="1" customHeight="1" x14ac:dyDescent="0.3">
      <c r="A836" s="2">
        <f t="shared" si="13"/>
        <v>835</v>
      </c>
      <c r="B836" s="2" t="s">
        <v>87</v>
      </c>
      <c r="C836" s="2" t="s">
        <v>128</v>
      </c>
      <c r="D836" s="2" t="s">
        <v>480</v>
      </c>
      <c r="E836" s="2" t="s">
        <v>486</v>
      </c>
      <c r="F836" s="2"/>
      <c r="G836" s="2"/>
      <c r="H836" s="2" t="s">
        <v>349</v>
      </c>
      <c r="I836" s="2" t="s">
        <v>487</v>
      </c>
      <c r="J836" s="2">
        <v>2005</v>
      </c>
      <c r="K836" s="2">
        <v>1</v>
      </c>
      <c r="L836" s="2" t="s">
        <v>132</v>
      </c>
      <c r="M836" s="2" t="s">
        <v>56</v>
      </c>
      <c r="N836" s="2" t="s">
        <v>177</v>
      </c>
      <c r="O836" s="2" t="s">
        <v>56</v>
      </c>
      <c r="P836" s="2" t="s">
        <v>432</v>
      </c>
      <c r="Q836" s="2"/>
      <c r="R836" s="2" t="s">
        <v>488</v>
      </c>
      <c r="S836" s="2" t="s">
        <v>56</v>
      </c>
      <c r="T836" s="2"/>
      <c r="U836" s="9"/>
    </row>
    <row r="837" spans="1:21" ht="45" hidden="1" customHeight="1" x14ac:dyDescent="0.3">
      <c r="A837" s="2">
        <f t="shared" si="13"/>
        <v>836</v>
      </c>
      <c r="B837" s="2" t="s">
        <v>281</v>
      </c>
      <c r="C837" s="2" t="s">
        <v>128</v>
      </c>
      <c r="D837" s="2" t="s">
        <v>339</v>
      </c>
      <c r="E837" s="2" t="s">
        <v>503</v>
      </c>
      <c r="F837" s="2"/>
      <c r="G837" s="2"/>
      <c r="H837" s="2" t="s">
        <v>349</v>
      </c>
      <c r="I837" s="2" t="s">
        <v>504</v>
      </c>
      <c r="J837" s="2">
        <v>2005</v>
      </c>
      <c r="K837" s="2">
        <v>1</v>
      </c>
      <c r="L837" s="2" t="s">
        <v>505</v>
      </c>
      <c r="M837" s="2" t="s">
        <v>56</v>
      </c>
      <c r="N837" s="2" t="s">
        <v>506</v>
      </c>
      <c r="O837" s="2" t="s">
        <v>56</v>
      </c>
      <c r="P837" s="2" t="s">
        <v>507</v>
      </c>
      <c r="Q837" s="2"/>
      <c r="R837" s="2" t="s">
        <v>455</v>
      </c>
      <c r="S837" s="2" t="s">
        <v>56</v>
      </c>
      <c r="T837" s="2"/>
      <c r="U837" s="9"/>
    </row>
    <row r="838" spans="1:21" ht="45" hidden="1" customHeight="1" x14ac:dyDescent="0.3">
      <c r="A838" s="2">
        <f t="shared" si="13"/>
        <v>837</v>
      </c>
      <c r="B838" s="2" t="s">
        <v>111</v>
      </c>
      <c r="C838" s="2" t="s">
        <v>288</v>
      </c>
      <c r="D838" s="2" t="s">
        <v>3303</v>
      </c>
      <c r="E838" s="2" t="s">
        <v>5016</v>
      </c>
      <c r="F838" s="2" t="s">
        <v>5017</v>
      </c>
      <c r="G838" s="2" t="s">
        <v>5018</v>
      </c>
      <c r="H838" s="2" t="s">
        <v>53</v>
      </c>
      <c r="I838" s="2" t="s">
        <v>5019</v>
      </c>
      <c r="J838" s="2"/>
      <c r="K838" s="2">
        <v>2</v>
      </c>
      <c r="L838" s="2" t="s">
        <v>5020</v>
      </c>
      <c r="M838" s="2" t="s">
        <v>27</v>
      </c>
      <c r="N838" s="2" t="s">
        <v>5021</v>
      </c>
      <c r="O838" s="2" t="s">
        <v>5022</v>
      </c>
      <c r="P838" s="2"/>
      <c r="Q838" s="2" t="s">
        <v>1157</v>
      </c>
      <c r="R838" s="2"/>
      <c r="S838" s="2" t="s">
        <v>822</v>
      </c>
      <c r="T838" s="2"/>
      <c r="U838" s="9"/>
    </row>
    <row r="839" spans="1:21" ht="45" customHeight="1" x14ac:dyDescent="0.3">
      <c r="A839" s="2">
        <f t="shared" si="13"/>
        <v>838</v>
      </c>
      <c r="B839" s="2" t="s">
        <v>87</v>
      </c>
      <c r="C839" s="2" t="s">
        <v>128</v>
      </c>
      <c r="D839" s="2" t="s">
        <v>545</v>
      </c>
      <c r="E839" s="2" t="s">
        <v>546</v>
      </c>
      <c r="F839" s="2"/>
      <c r="G839" s="2"/>
      <c r="H839" s="2" t="s">
        <v>92</v>
      </c>
      <c r="I839" s="2" t="s">
        <v>547</v>
      </c>
      <c r="J839" s="2">
        <v>2006</v>
      </c>
      <c r="K839" s="2">
        <v>1</v>
      </c>
      <c r="L839" s="2" t="s">
        <v>132</v>
      </c>
      <c r="M839" s="2" t="s">
        <v>56</v>
      </c>
      <c r="N839" s="2" t="s">
        <v>177</v>
      </c>
      <c r="O839" s="2" t="s">
        <v>56</v>
      </c>
      <c r="P839" s="2" t="s">
        <v>548</v>
      </c>
      <c r="Q839" s="2"/>
      <c r="R839" s="2" t="s">
        <v>203</v>
      </c>
      <c r="S839" s="2" t="s">
        <v>56</v>
      </c>
      <c r="T839" s="2"/>
      <c r="U839" s="9"/>
    </row>
    <row r="840" spans="1:21" ht="45" hidden="1" customHeight="1" x14ac:dyDescent="0.3">
      <c r="A840" s="2">
        <f t="shared" si="13"/>
        <v>839</v>
      </c>
      <c r="B840" s="2" t="s">
        <v>87</v>
      </c>
      <c r="C840" s="2" t="s">
        <v>128</v>
      </c>
      <c r="D840" s="2" t="s">
        <v>472</v>
      </c>
      <c r="E840" s="2" t="s">
        <v>549</v>
      </c>
      <c r="F840" s="2"/>
      <c r="G840" s="2"/>
      <c r="H840" s="2" t="s">
        <v>349</v>
      </c>
      <c r="I840" s="2" t="s">
        <v>550</v>
      </c>
      <c r="J840" s="2">
        <v>2006</v>
      </c>
      <c r="K840" s="2">
        <v>1</v>
      </c>
      <c r="L840" s="2" t="s">
        <v>132</v>
      </c>
      <c r="M840" s="2" t="s">
        <v>56</v>
      </c>
      <c r="N840" s="2" t="s">
        <v>177</v>
      </c>
      <c r="O840" s="2" t="s">
        <v>56</v>
      </c>
      <c r="P840" s="2" t="s">
        <v>34</v>
      </c>
      <c r="Q840" s="2"/>
      <c r="R840" s="2"/>
      <c r="S840" s="2" t="s">
        <v>56</v>
      </c>
      <c r="T840" s="2"/>
      <c r="U840" s="9"/>
    </row>
    <row r="841" spans="1:21" ht="45" hidden="1" customHeight="1" x14ac:dyDescent="0.3">
      <c r="A841" s="2">
        <f t="shared" si="13"/>
        <v>840</v>
      </c>
      <c r="B841" s="2" t="s">
        <v>87</v>
      </c>
      <c r="C841" s="2" t="s">
        <v>128</v>
      </c>
      <c r="D841" s="2" t="s">
        <v>480</v>
      </c>
      <c r="E841" s="2" t="s">
        <v>551</v>
      </c>
      <c r="F841" s="2"/>
      <c r="G841" s="2"/>
      <c r="H841" s="2" t="s">
        <v>349</v>
      </c>
      <c r="I841" s="2" t="s">
        <v>552</v>
      </c>
      <c r="J841" s="2">
        <v>2006</v>
      </c>
      <c r="K841" s="2">
        <v>1</v>
      </c>
      <c r="L841" s="2" t="s">
        <v>132</v>
      </c>
      <c r="M841" s="2" t="s">
        <v>56</v>
      </c>
      <c r="N841" s="2" t="s">
        <v>177</v>
      </c>
      <c r="O841" s="2" t="s">
        <v>56</v>
      </c>
      <c r="P841" s="2" t="s">
        <v>34</v>
      </c>
      <c r="Q841" s="2"/>
      <c r="R841" s="2" t="s">
        <v>203</v>
      </c>
      <c r="S841" s="2" t="s">
        <v>56</v>
      </c>
      <c r="T841" s="2"/>
      <c r="U841" s="9"/>
    </row>
    <row r="842" spans="1:21" ht="45" hidden="1" customHeight="1" x14ac:dyDescent="0.3">
      <c r="A842" s="2">
        <f t="shared" si="13"/>
        <v>841</v>
      </c>
      <c r="B842" s="2" t="s">
        <v>87</v>
      </c>
      <c r="C842" s="2" t="s">
        <v>128</v>
      </c>
      <c r="D842" s="2" t="s">
        <v>553</v>
      </c>
      <c r="E842" s="2" t="s">
        <v>554</v>
      </c>
      <c r="F842" s="2"/>
      <c r="G842" s="2"/>
      <c r="H842" s="2" t="s">
        <v>349</v>
      </c>
      <c r="I842" s="2" t="s">
        <v>555</v>
      </c>
      <c r="J842" s="2">
        <v>2006</v>
      </c>
      <c r="K842" s="2">
        <v>1</v>
      </c>
      <c r="L842" s="2" t="s">
        <v>132</v>
      </c>
      <c r="M842" s="2" t="s">
        <v>56</v>
      </c>
      <c r="N842" s="2" t="s">
        <v>177</v>
      </c>
      <c r="O842" s="2" t="s">
        <v>56</v>
      </c>
      <c r="P842" s="2" t="s">
        <v>34</v>
      </c>
      <c r="Q842" s="2"/>
      <c r="R842" s="2"/>
      <c r="S842" s="2" t="s">
        <v>56</v>
      </c>
      <c r="T842" s="2"/>
      <c r="U842" s="9"/>
    </row>
    <row r="843" spans="1:21" ht="45" hidden="1" customHeight="1" x14ac:dyDescent="0.3">
      <c r="A843" s="2">
        <f t="shared" si="13"/>
        <v>842</v>
      </c>
      <c r="B843" s="2" t="s">
        <v>87</v>
      </c>
      <c r="C843" s="2" t="s">
        <v>128</v>
      </c>
      <c r="D843" s="2" t="s">
        <v>553</v>
      </c>
      <c r="E843" s="2" t="s">
        <v>559</v>
      </c>
      <c r="F843" s="2"/>
      <c r="G843" s="2"/>
      <c r="H843" s="2" t="s">
        <v>349</v>
      </c>
      <c r="I843" s="2" t="s">
        <v>560</v>
      </c>
      <c r="J843" s="2">
        <v>2006</v>
      </c>
      <c r="K843" s="2">
        <v>1</v>
      </c>
      <c r="L843" s="2" t="s">
        <v>321</v>
      </c>
      <c r="M843" s="2" t="s">
        <v>56</v>
      </c>
      <c r="N843" s="2"/>
      <c r="O843" s="2" t="s">
        <v>56</v>
      </c>
      <c r="P843" s="2" t="s">
        <v>132</v>
      </c>
      <c r="Q843" s="2"/>
      <c r="R843" s="2" t="s">
        <v>539</v>
      </c>
      <c r="S843" s="2" t="s">
        <v>56</v>
      </c>
      <c r="T843" s="2"/>
      <c r="U843" s="9"/>
    </row>
    <row r="844" spans="1:21" ht="45" customHeight="1" x14ac:dyDescent="0.3">
      <c r="A844" s="2">
        <f t="shared" si="13"/>
        <v>843</v>
      </c>
      <c r="B844" s="2" t="s">
        <v>87</v>
      </c>
      <c r="C844" s="2" t="s">
        <v>128</v>
      </c>
      <c r="D844" s="2" t="s">
        <v>561</v>
      </c>
      <c r="E844" s="2" t="s">
        <v>562</v>
      </c>
      <c r="F844" s="2"/>
      <c r="G844" s="2"/>
      <c r="H844" s="2" t="s">
        <v>349</v>
      </c>
      <c r="I844" s="2" t="s">
        <v>563</v>
      </c>
      <c r="J844" s="2">
        <v>2006</v>
      </c>
      <c r="K844" s="2">
        <v>1</v>
      </c>
      <c r="L844" s="2" t="s">
        <v>321</v>
      </c>
      <c r="M844" s="2" t="s">
        <v>56</v>
      </c>
      <c r="N844" s="2"/>
      <c r="O844" s="2" t="s">
        <v>56</v>
      </c>
      <c r="P844" s="2" t="s">
        <v>132</v>
      </c>
      <c r="Q844" s="2"/>
      <c r="R844" s="2" t="s">
        <v>203</v>
      </c>
      <c r="S844" s="2" t="s">
        <v>56</v>
      </c>
      <c r="T844" s="2"/>
      <c r="U844" s="9"/>
    </row>
    <row r="845" spans="1:21" ht="45" customHeight="1" x14ac:dyDescent="0.3">
      <c r="A845" s="2">
        <f t="shared" si="13"/>
        <v>844</v>
      </c>
      <c r="B845" s="2" t="s">
        <v>87</v>
      </c>
      <c r="C845" s="2" t="s">
        <v>128</v>
      </c>
      <c r="D845" s="2" t="s">
        <v>564</v>
      </c>
      <c r="E845" s="2" t="s">
        <v>565</v>
      </c>
      <c r="F845" s="2"/>
      <c r="G845" s="2" t="s">
        <v>566</v>
      </c>
      <c r="H845" s="2" t="s">
        <v>92</v>
      </c>
      <c r="I845" s="2" t="s">
        <v>567</v>
      </c>
      <c r="J845" s="2">
        <v>2006</v>
      </c>
      <c r="K845" s="2">
        <v>1</v>
      </c>
      <c r="L845" s="2" t="s">
        <v>321</v>
      </c>
      <c r="M845" s="2" t="s">
        <v>56</v>
      </c>
      <c r="N845" s="2"/>
      <c r="O845" s="2" t="s">
        <v>56</v>
      </c>
      <c r="P845" s="2" t="s">
        <v>132</v>
      </c>
      <c r="Q845" s="2"/>
      <c r="R845" s="2"/>
      <c r="S845" s="2" t="s">
        <v>56</v>
      </c>
      <c r="T845" s="2"/>
      <c r="U845" s="9"/>
    </row>
    <row r="846" spans="1:21" ht="45" customHeight="1" x14ac:dyDescent="0.3">
      <c r="A846" s="2">
        <f t="shared" si="13"/>
        <v>845</v>
      </c>
      <c r="B846" s="2" t="s">
        <v>87</v>
      </c>
      <c r="C846" s="2" t="s">
        <v>128</v>
      </c>
      <c r="D846" s="2" t="s">
        <v>277</v>
      </c>
      <c r="E846" s="2" t="s">
        <v>568</v>
      </c>
      <c r="F846" s="2"/>
      <c r="G846" s="2"/>
      <c r="H846" s="2" t="s">
        <v>349</v>
      </c>
      <c r="I846" s="2" t="s">
        <v>569</v>
      </c>
      <c r="J846" s="2">
        <v>2006</v>
      </c>
      <c r="K846" s="2">
        <v>1</v>
      </c>
      <c r="L846" s="2" t="s">
        <v>321</v>
      </c>
      <c r="M846" s="2" t="s">
        <v>56</v>
      </c>
      <c r="N846" s="2"/>
      <c r="O846" s="2" t="s">
        <v>56</v>
      </c>
      <c r="P846" s="2" t="s">
        <v>570</v>
      </c>
      <c r="Q846" s="2"/>
      <c r="R846" s="2" t="s">
        <v>203</v>
      </c>
      <c r="S846" s="2" t="s">
        <v>56</v>
      </c>
      <c r="T846" s="2"/>
      <c r="U846" s="9"/>
    </row>
    <row r="847" spans="1:21" ht="45" hidden="1" customHeight="1" x14ac:dyDescent="0.3">
      <c r="A847" s="2">
        <f t="shared" si="13"/>
        <v>846</v>
      </c>
      <c r="B847" s="2" t="s">
        <v>97</v>
      </c>
      <c r="C847" s="2" t="s">
        <v>128</v>
      </c>
      <c r="D847" s="2" t="s">
        <v>553</v>
      </c>
      <c r="E847" s="2" t="s">
        <v>571</v>
      </c>
      <c r="F847" s="2"/>
      <c r="G847" s="2"/>
      <c r="H847" s="2" t="s">
        <v>349</v>
      </c>
      <c r="I847" s="2" t="s">
        <v>572</v>
      </c>
      <c r="J847" s="2">
        <v>2006</v>
      </c>
      <c r="K847" s="2">
        <v>1</v>
      </c>
      <c r="L847" s="2" t="s">
        <v>573</v>
      </c>
      <c r="M847" s="2" t="s">
        <v>56</v>
      </c>
      <c r="N847" s="2"/>
      <c r="O847" s="2" t="s">
        <v>56</v>
      </c>
      <c r="P847" s="2" t="s">
        <v>574</v>
      </c>
      <c r="Q847" s="2"/>
      <c r="R847" s="2" t="s">
        <v>178</v>
      </c>
      <c r="S847" s="2" t="s">
        <v>56</v>
      </c>
      <c r="T847" s="2"/>
      <c r="U847" s="9"/>
    </row>
    <row r="848" spans="1:21" ht="45" hidden="1" customHeight="1" x14ac:dyDescent="0.3">
      <c r="A848" s="2">
        <f t="shared" si="13"/>
        <v>847</v>
      </c>
      <c r="B848" s="2" t="s">
        <v>97</v>
      </c>
      <c r="C848" s="2" t="s">
        <v>128</v>
      </c>
      <c r="D848" s="2" t="s">
        <v>575</v>
      </c>
      <c r="E848" s="2" t="s">
        <v>576</v>
      </c>
      <c r="F848" s="2"/>
      <c r="G848" s="2"/>
      <c r="H848" s="2" t="s">
        <v>92</v>
      </c>
      <c r="I848" s="2" t="s">
        <v>577</v>
      </c>
      <c r="J848" s="2">
        <v>2006</v>
      </c>
      <c r="K848" s="2">
        <v>1</v>
      </c>
      <c r="L848" s="2" t="s">
        <v>578</v>
      </c>
      <c r="M848" s="2" t="s">
        <v>56</v>
      </c>
      <c r="N848" s="2"/>
      <c r="O848" s="2" t="s">
        <v>56</v>
      </c>
      <c r="P848" s="2" t="s">
        <v>579</v>
      </c>
      <c r="Q848" s="2"/>
      <c r="R848" s="2" t="s">
        <v>455</v>
      </c>
      <c r="S848" s="2" t="s">
        <v>56</v>
      </c>
      <c r="T848" s="2"/>
      <c r="U848" s="9"/>
    </row>
    <row r="849" spans="1:21" ht="45" hidden="1" customHeight="1" x14ac:dyDescent="0.3">
      <c r="A849" s="2">
        <f t="shared" si="13"/>
        <v>848</v>
      </c>
      <c r="B849" s="2" t="s">
        <v>60</v>
      </c>
      <c r="C849" s="2" t="s">
        <v>128</v>
      </c>
      <c r="D849" s="2" t="s">
        <v>199</v>
      </c>
      <c r="E849" s="2" t="s">
        <v>591</v>
      </c>
      <c r="F849" s="2"/>
      <c r="G849" s="2"/>
      <c r="H849" s="2" t="s">
        <v>349</v>
      </c>
      <c r="I849" s="2" t="s">
        <v>592</v>
      </c>
      <c r="J849" s="2">
        <v>2006</v>
      </c>
      <c r="K849" s="2">
        <v>1</v>
      </c>
      <c r="L849" s="2" t="s">
        <v>432</v>
      </c>
      <c r="M849" s="2" t="s">
        <v>56</v>
      </c>
      <c r="N849" s="2"/>
      <c r="O849" s="2" t="s">
        <v>56</v>
      </c>
      <c r="P849" s="2" t="s">
        <v>593</v>
      </c>
      <c r="Q849" s="2"/>
      <c r="R849" s="2"/>
      <c r="S849" s="2" t="s">
        <v>56</v>
      </c>
      <c r="T849" s="2"/>
      <c r="U849" s="9"/>
    </row>
    <row r="850" spans="1:21" ht="45" customHeight="1" x14ac:dyDescent="0.3">
      <c r="A850" s="2">
        <f t="shared" si="13"/>
        <v>849</v>
      </c>
      <c r="B850" s="2" t="s">
        <v>87</v>
      </c>
      <c r="C850" s="2" t="s">
        <v>128</v>
      </c>
      <c r="D850" s="2" t="s">
        <v>545</v>
      </c>
      <c r="E850" s="2" t="s">
        <v>665</v>
      </c>
      <c r="F850" s="2"/>
      <c r="G850" s="2"/>
      <c r="H850" s="2" t="s">
        <v>349</v>
      </c>
      <c r="I850" s="2" t="s">
        <v>666</v>
      </c>
      <c r="J850" s="2">
        <v>2007</v>
      </c>
      <c r="K850" s="2">
        <v>1</v>
      </c>
      <c r="L850" s="2" t="s">
        <v>132</v>
      </c>
      <c r="M850" s="2" t="s">
        <v>56</v>
      </c>
      <c r="N850" s="2" t="s">
        <v>177</v>
      </c>
      <c r="O850" s="2" t="s">
        <v>56</v>
      </c>
      <c r="P850" s="2" t="s">
        <v>667</v>
      </c>
      <c r="Q850" s="2"/>
      <c r="R850" s="2"/>
      <c r="S850" s="2" t="s">
        <v>56</v>
      </c>
      <c r="T850" s="2"/>
      <c r="U850" s="9"/>
    </row>
    <row r="851" spans="1:21" ht="45" customHeight="1" x14ac:dyDescent="0.3">
      <c r="A851" s="2">
        <f t="shared" si="13"/>
        <v>850</v>
      </c>
      <c r="B851" s="2" t="s">
        <v>87</v>
      </c>
      <c r="C851" s="2" t="s">
        <v>128</v>
      </c>
      <c r="D851" s="2" t="s">
        <v>545</v>
      </c>
      <c r="E851" s="2" t="s">
        <v>668</v>
      </c>
      <c r="F851" s="2"/>
      <c r="G851" s="2"/>
      <c r="H851" s="2" t="s">
        <v>349</v>
      </c>
      <c r="I851" s="2" t="s">
        <v>669</v>
      </c>
      <c r="J851" s="2">
        <v>2007</v>
      </c>
      <c r="K851" s="2">
        <v>1</v>
      </c>
      <c r="L851" s="2" t="s">
        <v>132</v>
      </c>
      <c r="M851" s="2" t="s">
        <v>56</v>
      </c>
      <c r="N851" s="2" t="s">
        <v>177</v>
      </c>
      <c r="O851" s="2" t="s">
        <v>56</v>
      </c>
      <c r="P851" s="2" t="s">
        <v>670</v>
      </c>
      <c r="Q851" s="2"/>
      <c r="R851" s="2" t="s">
        <v>203</v>
      </c>
      <c r="S851" s="2" t="s">
        <v>56</v>
      </c>
      <c r="T851" s="2"/>
      <c r="U851" s="9"/>
    </row>
    <row r="852" spans="1:21" ht="45" customHeight="1" x14ac:dyDescent="0.3">
      <c r="A852" s="2">
        <f t="shared" si="13"/>
        <v>851</v>
      </c>
      <c r="B852" s="2" t="s">
        <v>87</v>
      </c>
      <c r="C852" s="2" t="s">
        <v>128</v>
      </c>
      <c r="D852" s="2" t="s">
        <v>545</v>
      </c>
      <c r="E852" s="2" t="s">
        <v>671</v>
      </c>
      <c r="F852" s="2"/>
      <c r="G852" s="2"/>
      <c r="H852" s="2" t="s">
        <v>349</v>
      </c>
      <c r="I852" s="2" t="s">
        <v>672</v>
      </c>
      <c r="J852" s="2">
        <v>2007</v>
      </c>
      <c r="K852" s="2">
        <v>1</v>
      </c>
      <c r="L852" s="2" t="s">
        <v>132</v>
      </c>
      <c r="M852" s="2" t="s">
        <v>56</v>
      </c>
      <c r="N852" s="2" t="s">
        <v>177</v>
      </c>
      <c r="O852" s="2" t="s">
        <v>56</v>
      </c>
      <c r="P852" s="2" t="s">
        <v>673</v>
      </c>
      <c r="Q852" s="2"/>
      <c r="R852" s="2" t="s">
        <v>380</v>
      </c>
      <c r="S852" s="2" t="s">
        <v>56</v>
      </c>
      <c r="T852" s="2"/>
      <c r="U852" s="9"/>
    </row>
    <row r="853" spans="1:21" ht="45" customHeight="1" x14ac:dyDescent="0.3">
      <c r="A853" s="2">
        <f t="shared" si="13"/>
        <v>852</v>
      </c>
      <c r="B853" s="2" t="s">
        <v>87</v>
      </c>
      <c r="C853" s="2" t="s">
        <v>128</v>
      </c>
      <c r="D853" s="2" t="s">
        <v>277</v>
      </c>
      <c r="E853" s="2" t="s">
        <v>674</v>
      </c>
      <c r="F853" s="2"/>
      <c r="G853" s="2"/>
      <c r="H853" s="2" t="s">
        <v>92</v>
      </c>
      <c r="I853" s="2" t="s">
        <v>675</v>
      </c>
      <c r="J853" s="2">
        <v>2007</v>
      </c>
      <c r="K853" s="2">
        <v>1</v>
      </c>
      <c r="L853" s="2" t="s">
        <v>321</v>
      </c>
      <c r="M853" s="2" t="s">
        <v>56</v>
      </c>
      <c r="N853" s="2"/>
      <c r="O853" s="2" t="s">
        <v>56</v>
      </c>
      <c r="P853" s="2" t="s">
        <v>195</v>
      </c>
      <c r="Q853" s="2"/>
      <c r="R853" s="2" t="s">
        <v>203</v>
      </c>
      <c r="S853" s="2" t="s">
        <v>56</v>
      </c>
      <c r="T853" s="2"/>
      <c r="U853" s="9"/>
    </row>
    <row r="854" spans="1:21" ht="45" hidden="1" customHeight="1" x14ac:dyDescent="0.3">
      <c r="A854" s="2">
        <f t="shared" si="13"/>
        <v>853</v>
      </c>
      <c r="B854" s="2" t="s">
        <v>87</v>
      </c>
      <c r="C854" s="2" t="s">
        <v>128</v>
      </c>
      <c r="D854" s="2" t="s">
        <v>416</v>
      </c>
      <c r="E854" s="2" t="s">
        <v>771</v>
      </c>
      <c r="F854" s="2"/>
      <c r="G854" s="2"/>
      <c r="H854" s="2" t="s">
        <v>92</v>
      </c>
      <c r="I854" s="2" t="s">
        <v>772</v>
      </c>
      <c r="J854" s="2">
        <v>2009</v>
      </c>
      <c r="K854" s="2">
        <v>1</v>
      </c>
      <c r="L854" s="2" t="s">
        <v>168</v>
      </c>
      <c r="M854" s="2" t="s">
        <v>56</v>
      </c>
      <c r="N854" s="2" t="s">
        <v>169</v>
      </c>
      <c r="O854" s="2" t="s">
        <v>56</v>
      </c>
      <c r="P854" s="2" t="s">
        <v>773</v>
      </c>
      <c r="Q854" s="2"/>
      <c r="R854" s="2" t="s">
        <v>455</v>
      </c>
      <c r="S854" s="2" t="s">
        <v>56</v>
      </c>
      <c r="T854" s="2"/>
      <c r="U854" s="9"/>
    </row>
    <row r="855" spans="1:21" ht="45" hidden="1" customHeight="1" x14ac:dyDescent="0.3">
      <c r="A855" s="2">
        <f t="shared" si="13"/>
        <v>854</v>
      </c>
      <c r="B855" s="2" t="s">
        <v>87</v>
      </c>
      <c r="C855" s="2" t="s">
        <v>128</v>
      </c>
      <c r="D855" s="2" t="s">
        <v>777</v>
      </c>
      <c r="E855" s="2" t="s">
        <v>778</v>
      </c>
      <c r="F855" s="2"/>
      <c r="G855" s="2"/>
      <c r="H855" s="2" t="s">
        <v>92</v>
      </c>
      <c r="I855" s="2" t="s">
        <v>779</v>
      </c>
      <c r="J855" s="2">
        <v>2009</v>
      </c>
      <c r="K855" s="2">
        <v>1</v>
      </c>
      <c r="L855" s="2" t="s">
        <v>132</v>
      </c>
      <c r="M855" s="2" t="s">
        <v>56</v>
      </c>
      <c r="N855" s="2" t="s">
        <v>177</v>
      </c>
      <c r="O855" s="2" t="s">
        <v>56</v>
      </c>
      <c r="P855" s="2" t="s">
        <v>573</v>
      </c>
      <c r="Q855" s="2"/>
      <c r="R855" s="2"/>
      <c r="S855" s="2" t="s">
        <v>56</v>
      </c>
      <c r="T855" s="2"/>
      <c r="U855" s="9"/>
    </row>
    <row r="856" spans="1:21" ht="45" hidden="1" customHeight="1" x14ac:dyDescent="0.3">
      <c r="A856" s="2">
        <f t="shared" si="13"/>
        <v>855</v>
      </c>
      <c r="B856" s="2" t="s">
        <v>87</v>
      </c>
      <c r="C856" s="2" t="s">
        <v>128</v>
      </c>
      <c r="D856" s="2" t="s">
        <v>843</v>
      </c>
      <c r="E856" s="2" t="s">
        <v>844</v>
      </c>
      <c r="F856" s="2"/>
      <c r="G856" s="2"/>
      <c r="H856" s="2" t="s">
        <v>349</v>
      </c>
      <c r="I856" s="2" t="s">
        <v>845</v>
      </c>
      <c r="J856" s="2">
        <v>2010</v>
      </c>
      <c r="K856" s="2">
        <v>1</v>
      </c>
      <c r="L856" s="2" t="s">
        <v>846</v>
      </c>
      <c r="M856" s="2" t="s">
        <v>56</v>
      </c>
      <c r="N856" s="2"/>
      <c r="O856" s="2" t="s">
        <v>56</v>
      </c>
      <c r="P856" s="2" t="s">
        <v>847</v>
      </c>
      <c r="Q856" s="2"/>
      <c r="R856" s="2"/>
      <c r="S856" s="2" t="s">
        <v>56</v>
      </c>
      <c r="T856" s="2"/>
      <c r="U856" s="9"/>
    </row>
    <row r="857" spans="1:21" ht="45" customHeight="1" x14ac:dyDescent="0.3">
      <c r="A857" s="2">
        <f t="shared" si="13"/>
        <v>856</v>
      </c>
      <c r="B857" s="2" t="s">
        <v>87</v>
      </c>
      <c r="C857" s="2" t="s">
        <v>128</v>
      </c>
      <c r="D857" s="2" t="s">
        <v>848</v>
      </c>
      <c r="E857" s="2" t="s">
        <v>849</v>
      </c>
      <c r="F857" s="2"/>
      <c r="G857" s="2"/>
      <c r="H857" s="2" t="s">
        <v>92</v>
      </c>
      <c r="I857" s="2" t="s">
        <v>850</v>
      </c>
      <c r="J857" s="2">
        <v>2010</v>
      </c>
      <c r="K857" s="2">
        <v>1</v>
      </c>
      <c r="L857" s="2" t="s">
        <v>640</v>
      </c>
      <c r="M857" s="2" t="s">
        <v>56</v>
      </c>
      <c r="N857" s="2" t="s">
        <v>641</v>
      </c>
      <c r="O857" s="2" t="s">
        <v>56</v>
      </c>
      <c r="P857" s="2" t="s">
        <v>851</v>
      </c>
      <c r="Q857" s="2"/>
      <c r="R857" s="2" t="s">
        <v>643</v>
      </c>
      <c r="S857" s="2" t="s">
        <v>56</v>
      </c>
      <c r="T857" s="2"/>
      <c r="U857" s="9"/>
    </row>
    <row r="858" spans="1:21" ht="45" customHeight="1" x14ac:dyDescent="0.3">
      <c r="A858" s="2">
        <f t="shared" si="13"/>
        <v>857</v>
      </c>
      <c r="B858" s="2" t="s">
        <v>87</v>
      </c>
      <c r="C858" s="2" t="s">
        <v>128</v>
      </c>
      <c r="D858" s="2" t="s">
        <v>1177</v>
      </c>
      <c r="E858" s="2" t="s">
        <v>1178</v>
      </c>
      <c r="F858" s="2"/>
      <c r="G858" s="2" t="s">
        <v>1179</v>
      </c>
      <c r="H858" s="2" t="s">
        <v>648</v>
      </c>
      <c r="I858" s="2" t="s">
        <v>1180</v>
      </c>
      <c r="J858" s="2">
        <v>2013</v>
      </c>
      <c r="K858" s="2">
        <v>1</v>
      </c>
      <c r="L858" s="2" t="s">
        <v>1181</v>
      </c>
      <c r="M858" s="2" t="s">
        <v>56</v>
      </c>
      <c r="N858" s="2"/>
      <c r="O858" s="2" t="s">
        <v>56</v>
      </c>
      <c r="P858" s="2" t="s">
        <v>1182</v>
      </c>
      <c r="Q858" s="2"/>
      <c r="R858" s="2" t="s">
        <v>203</v>
      </c>
      <c r="S858" s="2" t="s">
        <v>56</v>
      </c>
      <c r="T858" s="2"/>
      <c r="U858" s="9"/>
    </row>
    <row r="859" spans="1:21" ht="45" customHeight="1" x14ac:dyDescent="0.3">
      <c r="A859" s="2">
        <f t="shared" si="13"/>
        <v>858</v>
      </c>
      <c r="B859" s="2" t="s">
        <v>87</v>
      </c>
      <c r="C859" s="2" t="s">
        <v>128</v>
      </c>
      <c r="D859" s="2" t="s">
        <v>190</v>
      </c>
      <c r="E859" s="2" t="s">
        <v>1302</v>
      </c>
      <c r="F859" s="2"/>
      <c r="G859" s="2"/>
      <c r="H859" s="2" t="s">
        <v>92</v>
      </c>
      <c r="I859" s="2" t="s">
        <v>1303</v>
      </c>
      <c r="J859" s="2">
        <v>2014</v>
      </c>
      <c r="K859" s="2">
        <v>1</v>
      </c>
      <c r="L859" s="2" t="s">
        <v>1139</v>
      </c>
      <c r="M859" s="2" t="s">
        <v>56</v>
      </c>
      <c r="N859" s="2"/>
      <c r="O859" s="2" t="s">
        <v>56</v>
      </c>
      <c r="P859" s="2" t="s">
        <v>1304</v>
      </c>
      <c r="Q859" s="2"/>
      <c r="R859" s="2"/>
      <c r="S859" s="2" t="s">
        <v>56</v>
      </c>
      <c r="T859" s="2"/>
      <c r="U859" s="9"/>
    </row>
    <row r="860" spans="1:21" ht="45" customHeight="1" x14ac:dyDescent="0.3">
      <c r="A860" s="2">
        <f t="shared" si="13"/>
        <v>859</v>
      </c>
      <c r="B860" s="2" t="s">
        <v>87</v>
      </c>
      <c r="C860" s="2" t="s">
        <v>128</v>
      </c>
      <c r="D860" s="2" t="s">
        <v>245</v>
      </c>
      <c r="E860" s="2" t="s">
        <v>1484</v>
      </c>
      <c r="F860" s="2"/>
      <c r="G860" s="2" t="s">
        <v>1485</v>
      </c>
      <c r="H860" s="2" t="s">
        <v>349</v>
      </c>
      <c r="I860" s="2" t="s">
        <v>1486</v>
      </c>
      <c r="J860" s="2">
        <v>2015</v>
      </c>
      <c r="K860" s="2">
        <v>1</v>
      </c>
      <c r="L860" s="2" t="s">
        <v>827</v>
      </c>
      <c r="M860" s="2" t="s">
        <v>56</v>
      </c>
      <c r="N860" s="2" t="s">
        <v>828</v>
      </c>
      <c r="O860" s="2" t="s">
        <v>56</v>
      </c>
      <c r="P860" s="2" t="s">
        <v>34</v>
      </c>
      <c r="Q860" s="2"/>
      <c r="R860" s="2" t="s">
        <v>455</v>
      </c>
      <c r="S860" s="2" t="s">
        <v>56</v>
      </c>
      <c r="T860" s="2"/>
      <c r="U860" s="9"/>
    </row>
    <row r="861" spans="1:21" ht="45" hidden="1" customHeight="1" x14ac:dyDescent="0.3">
      <c r="A861" s="2">
        <f t="shared" si="13"/>
        <v>860</v>
      </c>
      <c r="B861" s="2" t="s">
        <v>87</v>
      </c>
      <c r="C861" s="2" t="s">
        <v>128</v>
      </c>
      <c r="D861" s="2" t="s">
        <v>412</v>
      </c>
      <c r="E861" s="2" t="s">
        <v>1505</v>
      </c>
      <c r="F861" s="2"/>
      <c r="G861" s="2" t="s">
        <v>1506</v>
      </c>
      <c r="H861" s="2" t="s">
        <v>349</v>
      </c>
      <c r="I861" s="2" t="s">
        <v>1507</v>
      </c>
      <c r="J861" s="2">
        <v>2015</v>
      </c>
      <c r="K861" s="2">
        <v>1</v>
      </c>
      <c r="L861" s="2" t="s">
        <v>1497</v>
      </c>
      <c r="M861" s="2" t="s">
        <v>56</v>
      </c>
      <c r="N861" s="2"/>
      <c r="O861" s="2" t="s">
        <v>56</v>
      </c>
      <c r="P861" s="2" t="s">
        <v>1508</v>
      </c>
      <c r="Q861" s="2"/>
      <c r="R861" s="2" t="s">
        <v>643</v>
      </c>
      <c r="S861" s="2" t="s">
        <v>56</v>
      </c>
      <c r="T861" s="2"/>
      <c r="U861" s="9"/>
    </row>
    <row r="862" spans="1:21" ht="45" customHeight="1" x14ac:dyDescent="0.3">
      <c r="A862" s="2">
        <f t="shared" si="13"/>
        <v>861</v>
      </c>
      <c r="B862" s="2" t="s">
        <v>87</v>
      </c>
      <c r="C862" s="2" t="s">
        <v>128</v>
      </c>
      <c r="D862" s="2" t="s">
        <v>245</v>
      </c>
      <c r="E862" s="2" t="s">
        <v>1959</v>
      </c>
      <c r="F862" s="2"/>
      <c r="G862" s="2"/>
      <c r="H862" s="2" t="s">
        <v>349</v>
      </c>
      <c r="I862" s="2" t="s">
        <v>1960</v>
      </c>
      <c r="J862" s="2">
        <v>2015</v>
      </c>
      <c r="K862" s="2">
        <v>1</v>
      </c>
      <c r="L862" s="2" t="s">
        <v>1275</v>
      </c>
      <c r="M862" s="2" t="s">
        <v>56</v>
      </c>
      <c r="N862" s="2" t="s">
        <v>1276</v>
      </c>
      <c r="O862" s="2" t="s">
        <v>56</v>
      </c>
      <c r="P862" s="2" t="s">
        <v>1961</v>
      </c>
      <c r="Q862" s="2"/>
      <c r="R862" s="2"/>
      <c r="S862" s="2" t="s">
        <v>56</v>
      </c>
      <c r="T862" s="2"/>
      <c r="U862" s="9"/>
    </row>
    <row r="863" spans="1:21" ht="45" hidden="1" customHeight="1" x14ac:dyDescent="0.3">
      <c r="A863" s="2">
        <f t="shared" si="13"/>
        <v>862</v>
      </c>
      <c r="B863" s="2" t="s">
        <v>111</v>
      </c>
      <c r="C863" s="2" t="s">
        <v>288</v>
      </c>
      <c r="D863" s="2" t="s">
        <v>441</v>
      </c>
      <c r="E863" s="2" t="s">
        <v>5036</v>
      </c>
      <c r="F863" s="2" t="s">
        <v>5036</v>
      </c>
      <c r="G863" s="2" t="s">
        <v>5037</v>
      </c>
      <c r="H863" s="2" t="s">
        <v>53</v>
      </c>
      <c r="I863" s="2" t="s">
        <v>4753</v>
      </c>
      <c r="J863" s="2"/>
      <c r="K863" s="2"/>
      <c r="L863" s="2" t="s">
        <v>3371</v>
      </c>
      <c r="M863" s="2" t="s">
        <v>56</v>
      </c>
      <c r="N863" s="2" t="s">
        <v>3372</v>
      </c>
      <c r="O863" s="2" t="s">
        <v>56</v>
      </c>
      <c r="P863" s="2"/>
      <c r="Q863" s="2"/>
      <c r="R863" s="2"/>
      <c r="S863" s="2" t="s">
        <v>59</v>
      </c>
      <c r="T863" s="2"/>
      <c r="U863" s="9"/>
    </row>
    <row r="864" spans="1:21" ht="45" customHeight="1" x14ac:dyDescent="0.3">
      <c r="A864" s="2">
        <f t="shared" si="13"/>
        <v>863</v>
      </c>
      <c r="B864" s="2" t="s">
        <v>87</v>
      </c>
      <c r="C864" s="2" t="s">
        <v>128</v>
      </c>
      <c r="D864" s="2" t="s">
        <v>310</v>
      </c>
      <c r="E864" s="2" t="s">
        <v>2089</v>
      </c>
      <c r="F864" s="2"/>
      <c r="G864" s="2" t="s">
        <v>2090</v>
      </c>
      <c r="H864" s="2" t="s">
        <v>92</v>
      </c>
      <c r="I864" s="2" t="s">
        <v>2091</v>
      </c>
      <c r="J864" s="2">
        <v>2016</v>
      </c>
      <c r="K864" s="2">
        <v>1</v>
      </c>
      <c r="L864" s="2" t="s">
        <v>2092</v>
      </c>
      <c r="M864" s="2" t="s">
        <v>56</v>
      </c>
      <c r="N864" s="2" t="s">
        <v>2093</v>
      </c>
      <c r="O864" s="2" t="s">
        <v>56</v>
      </c>
      <c r="P864" s="2" t="s">
        <v>2094</v>
      </c>
      <c r="Q864" s="2"/>
      <c r="R864" s="2" t="s">
        <v>2095</v>
      </c>
      <c r="S864" s="2" t="s">
        <v>56</v>
      </c>
      <c r="T864" s="2"/>
      <c r="U864" s="9"/>
    </row>
    <row r="865" spans="1:21" ht="45" hidden="1" customHeight="1" x14ac:dyDescent="0.3">
      <c r="A865" s="2">
        <f t="shared" si="13"/>
        <v>864</v>
      </c>
      <c r="B865" s="2" t="s">
        <v>87</v>
      </c>
      <c r="C865" s="2" t="s">
        <v>128</v>
      </c>
      <c r="D865" s="2" t="s">
        <v>1999</v>
      </c>
      <c r="E865" s="2" t="s">
        <v>2289</v>
      </c>
      <c r="F865" s="2"/>
      <c r="G865" s="2"/>
      <c r="H865" s="2" t="s">
        <v>349</v>
      </c>
      <c r="I865" s="2" t="s">
        <v>2290</v>
      </c>
      <c r="J865" s="2">
        <v>2016</v>
      </c>
      <c r="K865" s="2">
        <v>1</v>
      </c>
      <c r="L865" s="2" t="s">
        <v>2291</v>
      </c>
      <c r="M865" s="2" t="s">
        <v>56</v>
      </c>
      <c r="N865" s="2" t="s">
        <v>2292</v>
      </c>
      <c r="O865" s="2" t="s">
        <v>56</v>
      </c>
      <c r="P865" s="2" t="s">
        <v>2293</v>
      </c>
      <c r="Q865" s="2"/>
      <c r="R865" s="2"/>
      <c r="S865" s="2" t="s">
        <v>56</v>
      </c>
      <c r="T865" s="2"/>
      <c r="U865" s="9"/>
    </row>
    <row r="866" spans="1:21" ht="45" customHeight="1" x14ac:dyDescent="0.3">
      <c r="A866" s="2">
        <f t="shared" si="13"/>
        <v>865</v>
      </c>
      <c r="B866" s="2" t="s">
        <v>196</v>
      </c>
      <c r="C866" s="2" t="s">
        <v>128</v>
      </c>
      <c r="D866" s="2" t="s">
        <v>935</v>
      </c>
      <c r="E866" s="2" t="s">
        <v>2430</v>
      </c>
      <c r="F866" s="2"/>
      <c r="G866" s="2"/>
      <c r="H866" s="2" t="s">
        <v>349</v>
      </c>
      <c r="I866" s="2" t="s">
        <v>2431</v>
      </c>
      <c r="J866" s="2">
        <v>2016</v>
      </c>
      <c r="K866" s="2">
        <v>1</v>
      </c>
      <c r="L866" s="2" t="s">
        <v>2432</v>
      </c>
      <c r="M866" s="2" t="s">
        <v>56</v>
      </c>
      <c r="N866" s="2"/>
      <c r="O866" s="2" t="s">
        <v>56</v>
      </c>
      <c r="P866" s="2" t="s">
        <v>2433</v>
      </c>
      <c r="Q866" s="2"/>
      <c r="R866" s="2" t="s">
        <v>643</v>
      </c>
      <c r="S866" s="2" t="s">
        <v>56</v>
      </c>
      <c r="T866" s="2"/>
      <c r="U866" s="9"/>
    </row>
    <row r="867" spans="1:21" ht="45" customHeight="1" x14ac:dyDescent="0.3">
      <c r="A867" s="2">
        <f t="shared" si="13"/>
        <v>866</v>
      </c>
      <c r="B867" s="2" t="s">
        <v>87</v>
      </c>
      <c r="C867" s="2" t="s">
        <v>128</v>
      </c>
      <c r="D867" s="2" t="s">
        <v>2647</v>
      </c>
      <c r="E867" s="2" t="s">
        <v>2648</v>
      </c>
      <c r="F867" s="2"/>
      <c r="G867" s="2"/>
      <c r="H867" s="2" t="s">
        <v>92</v>
      </c>
      <c r="I867" s="2" t="s">
        <v>2649</v>
      </c>
      <c r="J867" s="2">
        <v>2017</v>
      </c>
      <c r="K867" s="2">
        <v>1</v>
      </c>
      <c r="L867" s="2" t="s">
        <v>1497</v>
      </c>
      <c r="M867" s="2" t="s">
        <v>56</v>
      </c>
      <c r="N867" s="2"/>
      <c r="O867" s="2" t="s">
        <v>56</v>
      </c>
      <c r="P867" s="2" t="s">
        <v>1508</v>
      </c>
      <c r="Q867" s="2"/>
      <c r="R867" s="2"/>
      <c r="S867" s="2" t="s">
        <v>56</v>
      </c>
      <c r="T867" s="2"/>
      <c r="U867" s="9"/>
    </row>
    <row r="868" spans="1:21" ht="45" hidden="1" customHeight="1" x14ac:dyDescent="0.3">
      <c r="A868" s="2">
        <f t="shared" si="13"/>
        <v>867</v>
      </c>
      <c r="B868" s="2" t="s">
        <v>111</v>
      </c>
      <c r="C868" s="2" t="s">
        <v>288</v>
      </c>
      <c r="D868" s="2" t="s">
        <v>3303</v>
      </c>
      <c r="E868" s="2" t="s">
        <v>5023</v>
      </c>
      <c r="F868" s="2" t="s">
        <v>5024</v>
      </c>
      <c r="G868" s="2" t="s">
        <v>5025</v>
      </c>
      <c r="H868" s="2" t="s">
        <v>53</v>
      </c>
      <c r="I868" s="2" t="s">
        <v>5026</v>
      </c>
      <c r="J868" s="2"/>
      <c r="K868" s="2">
        <v>1</v>
      </c>
      <c r="L868" s="2" t="s">
        <v>5020</v>
      </c>
      <c r="M868" s="2" t="s">
        <v>27</v>
      </c>
      <c r="N868" s="2" t="s">
        <v>5021</v>
      </c>
      <c r="O868" s="2" t="s">
        <v>27</v>
      </c>
      <c r="P868" s="2"/>
      <c r="Q868" s="2" t="s">
        <v>5027</v>
      </c>
      <c r="R868" s="2"/>
      <c r="S868" s="2" t="s">
        <v>822</v>
      </c>
      <c r="T868" s="2"/>
      <c r="U868" s="9"/>
    </row>
    <row r="869" spans="1:21" ht="45" customHeight="1" x14ac:dyDescent="0.3">
      <c r="A869" s="2">
        <f t="shared" si="13"/>
        <v>868</v>
      </c>
      <c r="B869" s="2" t="s">
        <v>196</v>
      </c>
      <c r="C869" s="2" t="s">
        <v>128</v>
      </c>
      <c r="D869" s="2" t="s">
        <v>935</v>
      </c>
      <c r="E869" s="2" t="s">
        <v>2921</v>
      </c>
      <c r="F869" s="2"/>
      <c r="G869" s="2"/>
      <c r="H869" s="2" t="s">
        <v>349</v>
      </c>
      <c r="I869" s="2" t="s">
        <v>2922</v>
      </c>
      <c r="J869" s="2">
        <v>2017</v>
      </c>
      <c r="K869" s="2">
        <v>1</v>
      </c>
      <c r="L869" s="2" t="s">
        <v>2432</v>
      </c>
      <c r="M869" s="2" t="s">
        <v>56</v>
      </c>
      <c r="N869" s="2"/>
      <c r="O869" s="2" t="s">
        <v>56</v>
      </c>
      <c r="P869" s="2" t="s">
        <v>2923</v>
      </c>
      <c r="Q869" s="2"/>
      <c r="R869" s="2" t="s">
        <v>643</v>
      </c>
      <c r="S869" s="2" t="s">
        <v>56</v>
      </c>
      <c r="T869" s="2"/>
      <c r="U869" s="9"/>
    </row>
    <row r="870" spans="1:21" ht="45" hidden="1" customHeight="1" x14ac:dyDescent="0.3">
      <c r="A870" s="2">
        <f t="shared" si="13"/>
        <v>869</v>
      </c>
      <c r="B870" s="2" t="s">
        <v>87</v>
      </c>
      <c r="C870" s="2" t="s">
        <v>128</v>
      </c>
      <c r="D870" s="2" t="s">
        <v>3058</v>
      </c>
      <c r="E870" s="2" t="s">
        <v>3059</v>
      </c>
      <c r="F870" s="2"/>
      <c r="G870" s="2"/>
      <c r="H870" s="2" t="s">
        <v>92</v>
      </c>
      <c r="I870" s="2" t="s">
        <v>3060</v>
      </c>
      <c r="J870" s="2">
        <v>2017</v>
      </c>
      <c r="K870" s="2">
        <v>1</v>
      </c>
      <c r="L870" s="2" t="s">
        <v>3061</v>
      </c>
      <c r="M870" s="2" t="s">
        <v>56</v>
      </c>
      <c r="N870" s="2"/>
      <c r="O870" s="2" t="s">
        <v>56</v>
      </c>
      <c r="P870" s="2" t="s">
        <v>3062</v>
      </c>
      <c r="Q870" s="2"/>
      <c r="R870" s="2"/>
      <c r="S870" s="2" t="s">
        <v>56</v>
      </c>
      <c r="T870" s="2"/>
      <c r="U870" s="9"/>
    </row>
    <row r="871" spans="1:21" ht="45" hidden="1" customHeight="1" x14ac:dyDescent="0.3">
      <c r="A871" s="2">
        <f t="shared" si="13"/>
        <v>870</v>
      </c>
      <c r="B871" s="2" t="s">
        <v>87</v>
      </c>
      <c r="C871" s="2" t="s">
        <v>128</v>
      </c>
      <c r="D871" s="2" t="s">
        <v>3178</v>
      </c>
      <c r="E871" s="2" t="s">
        <v>3179</v>
      </c>
      <c r="F871" s="2"/>
      <c r="G871" s="2"/>
      <c r="H871" s="2" t="s">
        <v>349</v>
      </c>
      <c r="I871" s="2" t="s">
        <v>3180</v>
      </c>
      <c r="J871" s="2">
        <v>2018</v>
      </c>
      <c r="K871" s="2">
        <v>1</v>
      </c>
      <c r="L871" s="2" t="s">
        <v>3181</v>
      </c>
      <c r="M871" s="2" t="s">
        <v>56</v>
      </c>
      <c r="N871" s="2"/>
      <c r="O871" s="2" t="s">
        <v>56</v>
      </c>
      <c r="P871" s="2" t="s">
        <v>3182</v>
      </c>
      <c r="Q871" s="2"/>
      <c r="R871" s="2"/>
      <c r="S871" s="2" t="s">
        <v>56</v>
      </c>
      <c r="T871" s="2"/>
      <c r="U871" s="9"/>
    </row>
    <row r="872" spans="1:21" ht="45" hidden="1" customHeight="1" x14ac:dyDescent="0.3">
      <c r="A872" s="2">
        <f t="shared" si="13"/>
        <v>871</v>
      </c>
      <c r="B872" s="2" t="s">
        <v>87</v>
      </c>
      <c r="C872" s="2" t="s">
        <v>128</v>
      </c>
      <c r="D872" s="2" t="s">
        <v>3232</v>
      </c>
      <c r="E872" s="2" t="s">
        <v>3238</v>
      </c>
      <c r="F872" s="2"/>
      <c r="G872" s="2" t="s">
        <v>3239</v>
      </c>
      <c r="H872" s="2" t="s">
        <v>92</v>
      </c>
      <c r="I872" s="2" t="s">
        <v>3240</v>
      </c>
      <c r="J872" s="2">
        <v>2018</v>
      </c>
      <c r="K872" s="2">
        <v>1</v>
      </c>
      <c r="L872" s="2" t="s">
        <v>3235</v>
      </c>
      <c r="M872" s="2" t="s">
        <v>56</v>
      </c>
      <c r="N872" s="2" t="s">
        <v>3236</v>
      </c>
      <c r="O872" s="2" t="s">
        <v>56</v>
      </c>
      <c r="P872" s="2" t="s">
        <v>3241</v>
      </c>
      <c r="Q872" s="2"/>
      <c r="R872" s="2" t="s">
        <v>3237</v>
      </c>
      <c r="S872" s="2" t="s">
        <v>56</v>
      </c>
      <c r="T872" s="2" t="s">
        <v>3242</v>
      </c>
      <c r="U872" s="9"/>
    </row>
    <row r="873" spans="1:21" ht="45" hidden="1" customHeight="1" x14ac:dyDescent="0.3">
      <c r="A873" s="2">
        <f t="shared" si="13"/>
        <v>872</v>
      </c>
      <c r="B873" s="2" t="s">
        <v>87</v>
      </c>
      <c r="C873" s="2" t="s">
        <v>128</v>
      </c>
      <c r="D873" s="2" t="s">
        <v>3362</v>
      </c>
      <c r="E873" s="2" t="s">
        <v>3363</v>
      </c>
      <c r="F873" s="2"/>
      <c r="G873" s="2"/>
      <c r="H873" s="2" t="s">
        <v>92</v>
      </c>
      <c r="I873" s="2" t="s">
        <v>3364</v>
      </c>
      <c r="J873" s="2">
        <v>2018</v>
      </c>
      <c r="K873" s="2">
        <v>1</v>
      </c>
      <c r="L873" s="2" t="s">
        <v>2291</v>
      </c>
      <c r="M873" s="2" t="s">
        <v>56</v>
      </c>
      <c r="N873" s="2" t="s">
        <v>2292</v>
      </c>
      <c r="O873" s="2" t="s">
        <v>56</v>
      </c>
      <c r="P873" s="2" t="s">
        <v>3365</v>
      </c>
      <c r="Q873" s="2"/>
      <c r="R873" s="2"/>
      <c r="S873" s="2" t="s">
        <v>56</v>
      </c>
      <c r="T873" s="2"/>
      <c r="U873" s="9"/>
    </row>
    <row r="874" spans="1:21" ht="45" hidden="1" customHeight="1" x14ac:dyDescent="0.3">
      <c r="A874" s="2">
        <f t="shared" si="13"/>
        <v>873</v>
      </c>
      <c r="B874" s="2" t="s">
        <v>196</v>
      </c>
      <c r="C874" s="2" t="s">
        <v>128</v>
      </c>
      <c r="D874" s="2" t="s">
        <v>381</v>
      </c>
      <c r="E874" s="2" t="s">
        <v>3498</v>
      </c>
      <c r="F874" s="2"/>
      <c r="G874" s="2" t="s">
        <v>3499</v>
      </c>
      <c r="H874" s="2" t="s">
        <v>349</v>
      </c>
      <c r="I874" s="2" t="s">
        <v>3500</v>
      </c>
      <c r="J874" s="2">
        <v>2018</v>
      </c>
      <c r="K874" s="2">
        <v>1</v>
      </c>
      <c r="L874" s="2" t="s">
        <v>2432</v>
      </c>
      <c r="M874" s="2" t="s">
        <v>56</v>
      </c>
      <c r="N874" s="2"/>
      <c r="O874" s="2" t="s">
        <v>56</v>
      </c>
      <c r="P874" s="2" t="s">
        <v>3501</v>
      </c>
      <c r="Q874" s="2"/>
      <c r="R874" s="2" t="s">
        <v>643</v>
      </c>
      <c r="S874" s="2" t="s">
        <v>56</v>
      </c>
      <c r="T874" s="2"/>
      <c r="U874" s="9"/>
    </row>
    <row r="875" spans="1:21" ht="45" customHeight="1" x14ac:dyDescent="0.3">
      <c r="A875" s="2">
        <f t="shared" si="13"/>
        <v>874</v>
      </c>
      <c r="B875" s="2" t="s">
        <v>87</v>
      </c>
      <c r="C875" s="2" t="s">
        <v>128</v>
      </c>
      <c r="D875" s="2" t="s">
        <v>245</v>
      </c>
      <c r="E875" s="2" t="s">
        <v>3781</v>
      </c>
      <c r="F875" s="2"/>
      <c r="G875" s="2"/>
      <c r="H875" s="2" t="s">
        <v>92</v>
      </c>
      <c r="I875" s="2" t="s">
        <v>3782</v>
      </c>
      <c r="J875" s="2">
        <v>2019</v>
      </c>
      <c r="K875" s="2">
        <v>1</v>
      </c>
      <c r="L875" s="2" t="s">
        <v>827</v>
      </c>
      <c r="M875" s="2" t="s">
        <v>56</v>
      </c>
      <c r="N875" s="2" t="s">
        <v>828</v>
      </c>
      <c r="O875" s="2" t="s">
        <v>56</v>
      </c>
      <c r="P875" s="2" t="s">
        <v>3783</v>
      </c>
      <c r="Q875" s="2"/>
      <c r="R875" s="2"/>
      <c r="S875" s="2" t="s">
        <v>56</v>
      </c>
      <c r="T875" s="2"/>
    </row>
    <row r="876" spans="1:21" ht="45" customHeight="1" x14ac:dyDescent="0.3">
      <c r="A876" s="2">
        <f t="shared" si="13"/>
        <v>875</v>
      </c>
      <c r="B876" s="2" t="s">
        <v>87</v>
      </c>
      <c r="C876" s="2" t="s">
        <v>128</v>
      </c>
      <c r="D876" s="2" t="s">
        <v>4049</v>
      </c>
      <c r="E876" s="2" t="s">
        <v>4050</v>
      </c>
      <c r="F876" s="2"/>
      <c r="G876" s="2" t="s">
        <v>4051</v>
      </c>
      <c r="H876" s="2" t="s">
        <v>349</v>
      </c>
      <c r="I876" s="2" t="s">
        <v>4052</v>
      </c>
      <c r="J876" s="2">
        <v>2019</v>
      </c>
      <c r="K876" s="2">
        <v>1</v>
      </c>
      <c r="L876" s="2" t="s">
        <v>1409</v>
      </c>
      <c r="M876" s="2" t="s">
        <v>56</v>
      </c>
      <c r="N876" s="2"/>
      <c r="O876" s="2" t="s">
        <v>56</v>
      </c>
      <c r="P876" s="2" t="s">
        <v>4053</v>
      </c>
      <c r="Q876" s="2"/>
      <c r="R876" s="2" t="s">
        <v>455</v>
      </c>
      <c r="S876" s="2" t="s">
        <v>56</v>
      </c>
      <c r="T876" s="2"/>
    </row>
    <row r="877" spans="1:21" ht="45" hidden="1" customHeight="1" x14ac:dyDescent="0.3">
      <c r="A877" s="2">
        <f t="shared" si="13"/>
        <v>876</v>
      </c>
      <c r="B877" s="2" t="s">
        <v>111</v>
      </c>
      <c r="C877" s="2" t="s">
        <v>288</v>
      </c>
      <c r="D877" s="2" t="s">
        <v>5053</v>
      </c>
      <c r="E877" s="2" t="s">
        <v>5054</v>
      </c>
      <c r="F877" s="2"/>
      <c r="G877" s="2" t="s">
        <v>5055</v>
      </c>
      <c r="H877" s="2" t="s">
        <v>53</v>
      </c>
      <c r="I877" s="2" t="s">
        <v>5056</v>
      </c>
      <c r="J877" s="2"/>
      <c r="K877" s="2"/>
      <c r="L877" s="2"/>
      <c r="M877" s="2"/>
      <c r="N877" s="2" t="s">
        <v>5057</v>
      </c>
      <c r="O877" s="2" t="s">
        <v>5058</v>
      </c>
      <c r="P877" s="2"/>
      <c r="Q877" s="2" t="s">
        <v>273</v>
      </c>
      <c r="R877" s="2"/>
      <c r="S877" s="2" t="s">
        <v>5059</v>
      </c>
      <c r="T877" s="2"/>
    </row>
    <row r="878" spans="1:21" ht="45" hidden="1" customHeight="1" x14ac:dyDescent="0.3">
      <c r="A878" s="2">
        <f t="shared" si="13"/>
        <v>877</v>
      </c>
      <c r="B878" s="2" t="s">
        <v>87</v>
      </c>
      <c r="C878" s="2" t="s">
        <v>128</v>
      </c>
      <c r="D878" s="2" t="s">
        <v>4573</v>
      </c>
      <c r="E878" s="2" t="s">
        <v>4574</v>
      </c>
      <c r="F878" s="2"/>
      <c r="G878" s="2"/>
      <c r="H878" s="2" t="s">
        <v>349</v>
      </c>
      <c r="I878" s="2" t="s">
        <v>4575</v>
      </c>
      <c r="J878" s="2">
        <v>2020</v>
      </c>
      <c r="K878" s="2">
        <v>1</v>
      </c>
      <c r="L878" s="2" t="s">
        <v>4576</v>
      </c>
      <c r="M878" s="2" t="s">
        <v>56</v>
      </c>
      <c r="N878" s="2"/>
      <c r="O878" s="2" t="s">
        <v>56</v>
      </c>
      <c r="P878" s="2" t="s">
        <v>4577</v>
      </c>
      <c r="Q878" s="2"/>
      <c r="R878" s="2" t="s">
        <v>455</v>
      </c>
      <c r="S878" s="2" t="s">
        <v>56</v>
      </c>
      <c r="T878" s="2"/>
    </row>
    <row r="879" spans="1:21" ht="45" customHeight="1" x14ac:dyDescent="0.3">
      <c r="A879" s="2">
        <f t="shared" si="13"/>
        <v>878</v>
      </c>
      <c r="B879" s="2" t="s">
        <v>87</v>
      </c>
      <c r="C879" s="2" t="s">
        <v>128</v>
      </c>
      <c r="D879" s="2" t="s">
        <v>4616</v>
      </c>
      <c r="E879" s="2" t="s">
        <v>4617</v>
      </c>
      <c r="F879" s="2"/>
      <c r="G879" s="2"/>
      <c r="H879" s="2" t="s">
        <v>92</v>
      </c>
      <c r="I879" s="2" t="s">
        <v>4618</v>
      </c>
      <c r="J879" s="2">
        <v>2020</v>
      </c>
      <c r="K879" s="2">
        <v>1</v>
      </c>
      <c r="L879" s="2" t="s">
        <v>4619</v>
      </c>
      <c r="M879" s="2" t="s">
        <v>56</v>
      </c>
      <c r="N879" s="2"/>
      <c r="O879" s="2" t="s">
        <v>56</v>
      </c>
      <c r="P879" s="2" t="s">
        <v>4620</v>
      </c>
      <c r="Q879" s="2"/>
      <c r="R879" s="2" t="s">
        <v>4621</v>
      </c>
      <c r="S879" s="2" t="s">
        <v>56</v>
      </c>
      <c r="T879" s="2" t="s">
        <v>4622</v>
      </c>
    </row>
    <row r="880" spans="1:21" ht="45" hidden="1" customHeight="1" x14ac:dyDescent="0.3">
      <c r="A880" s="2">
        <f t="shared" si="13"/>
        <v>879</v>
      </c>
      <c r="B880" s="2" t="s">
        <v>111</v>
      </c>
      <c r="C880" s="2" t="s">
        <v>4982</v>
      </c>
      <c r="D880" s="2" t="s">
        <v>1034</v>
      </c>
      <c r="E880" s="2" t="s">
        <v>4983</v>
      </c>
      <c r="F880" s="2"/>
      <c r="G880" s="2" t="s">
        <v>4984</v>
      </c>
      <c r="H880" s="2" t="s">
        <v>53</v>
      </c>
      <c r="I880" s="2" t="s">
        <v>4985</v>
      </c>
      <c r="J880" s="2"/>
      <c r="K880" s="2"/>
      <c r="L880" s="2" t="s">
        <v>3138</v>
      </c>
      <c r="M880" s="2" t="s">
        <v>2685</v>
      </c>
      <c r="N880" s="2" t="s">
        <v>3139</v>
      </c>
      <c r="O880" s="2" t="s">
        <v>4986</v>
      </c>
      <c r="P880" s="2"/>
      <c r="Q880" s="2"/>
      <c r="R880" s="2"/>
      <c r="S880" s="2"/>
      <c r="T880" s="2"/>
    </row>
    <row r="881" spans="1:20" ht="45" hidden="1" customHeight="1" x14ac:dyDescent="0.3">
      <c r="A881" s="2">
        <f t="shared" si="13"/>
        <v>880</v>
      </c>
      <c r="B881" s="2" t="s">
        <v>185</v>
      </c>
      <c r="C881" s="2" t="s">
        <v>323</v>
      </c>
      <c r="D881" s="2" t="s">
        <v>4875</v>
      </c>
      <c r="E881" s="2" t="s">
        <v>4876</v>
      </c>
      <c r="F881" s="2" t="s">
        <v>4877</v>
      </c>
      <c r="G881" s="2" t="s">
        <v>4878</v>
      </c>
      <c r="H881" s="2" t="s">
        <v>53</v>
      </c>
      <c r="I881" s="2" t="s">
        <v>4879</v>
      </c>
      <c r="J881" s="2"/>
      <c r="K881" s="2"/>
      <c r="L881" s="2" t="s">
        <v>2860</v>
      </c>
      <c r="M881" s="2" t="s">
        <v>27</v>
      </c>
      <c r="N881" s="2" t="s">
        <v>2861</v>
      </c>
      <c r="O881" s="2" t="s">
        <v>4880</v>
      </c>
      <c r="P881" s="2"/>
      <c r="Q881" s="2"/>
      <c r="R881" s="2"/>
      <c r="S881" s="2" t="s">
        <v>27</v>
      </c>
      <c r="T881" s="2"/>
    </row>
    <row r="882" spans="1:20" ht="45" hidden="1" customHeight="1" x14ac:dyDescent="0.3">
      <c r="A882" s="2">
        <f t="shared" si="13"/>
        <v>881</v>
      </c>
      <c r="B882" s="2" t="s">
        <v>84</v>
      </c>
      <c r="C882" s="2"/>
      <c r="D882" s="2" t="s">
        <v>238</v>
      </c>
      <c r="E882" s="2" t="s">
        <v>4293</v>
      </c>
      <c r="F882" s="2"/>
      <c r="G882" s="2" t="s">
        <v>4294</v>
      </c>
      <c r="H882" s="2" t="s">
        <v>349</v>
      </c>
      <c r="I882" s="2" t="s">
        <v>4295</v>
      </c>
      <c r="J882" s="2">
        <v>2020</v>
      </c>
      <c r="K882" s="2">
        <v>1</v>
      </c>
      <c r="L882" s="2" t="s">
        <v>56</v>
      </c>
      <c r="M882" s="2" t="s">
        <v>56</v>
      </c>
      <c r="N882" s="2" t="s">
        <v>1544</v>
      </c>
      <c r="O882" s="2"/>
      <c r="P882" s="2"/>
      <c r="Q882" s="2"/>
      <c r="R882" s="2"/>
      <c r="S882" s="2" t="s">
        <v>56</v>
      </c>
      <c r="T882" s="2"/>
    </row>
    <row r="883" spans="1:20" ht="45" hidden="1" customHeight="1" x14ac:dyDescent="0.3">
      <c r="A883" s="2">
        <f t="shared" si="13"/>
        <v>882</v>
      </c>
      <c r="B883" s="2" t="s">
        <v>261</v>
      </c>
      <c r="C883" s="2"/>
      <c r="D883" s="2"/>
      <c r="E883" s="2" t="s">
        <v>4770</v>
      </c>
      <c r="F883" s="2" t="s">
        <v>4770</v>
      </c>
      <c r="G883" s="2" t="s">
        <v>4771</v>
      </c>
      <c r="H883" s="2" t="s">
        <v>53</v>
      </c>
      <c r="I883" s="2"/>
      <c r="J883" s="2"/>
      <c r="K883" s="2"/>
      <c r="L883" s="2" t="s">
        <v>3284</v>
      </c>
      <c r="M883" s="2" t="s">
        <v>1201</v>
      </c>
      <c r="N883" s="2"/>
      <c r="O883" s="2" t="s">
        <v>2168</v>
      </c>
      <c r="P883" s="2"/>
      <c r="Q883" s="2"/>
      <c r="R883" s="2"/>
      <c r="S883" s="2" t="s">
        <v>59</v>
      </c>
      <c r="T883" s="2"/>
    </row>
    <row r="884" spans="1:20" ht="45" hidden="1" customHeight="1" x14ac:dyDescent="0.3">
      <c r="A884" s="2">
        <f t="shared" si="13"/>
        <v>883</v>
      </c>
      <c r="B884" s="2"/>
      <c r="C884" s="2"/>
      <c r="D884" s="2"/>
      <c r="E884" s="2" t="s">
        <v>4779</v>
      </c>
      <c r="F884" s="2" t="s">
        <v>4780</v>
      </c>
      <c r="G884" s="2" t="s">
        <v>4781</v>
      </c>
      <c r="H884" s="2" t="s">
        <v>53</v>
      </c>
      <c r="I884" s="4" t="s">
        <v>4782</v>
      </c>
      <c r="J884" s="2"/>
      <c r="K884" s="2"/>
      <c r="L884" s="2" t="s">
        <v>1579</v>
      </c>
      <c r="M884" s="2" t="s">
        <v>56</v>
      </c>
      <c r="N884" s="2"/>
      <c r="O884" s="2" t="s">
        <v>2535</v>
      </c>
      <c r="P884" s="2"/>
      <c r="Q884" s="2"/>
      <c r="R884" s="2"/>
      <c r="S884" s="2" t="s">
        <v>59</v>
      </c>
      <c r="T884" s="2"/>
    </row>
    <row r="885" spans="1:20" ht="45" hidden="1" customHeight="1" x14ac:dyDescent="0.3">
      <c r="A885" s="2">
        <f t="shared" si="13"/>
        <v>884</v>
      </c>
      <c r="B885" s="2"/>
      <c r="C885" s="2"/>
      <c r="D885" s="2"/>
      <c r="E885" s="2" t="s">
        <v>4823</v>
      </c>
      <c r="F885" s="2" t="s">
        <v>4823</v>
      </c>
      <c r="G885" s="2" t="s">
        <v>4824</v>
      </c>
      <c r="H885" s="2" t="s">
        <v>53</v>
      </c>
      <c r="I885" s="2"/>
      <c r="J885" s="2"/>
      <c r="K885" s="2"/>
      <c r="L885" s="2" t="s">
        <v>4825</v>
      </c>
      <c r="M885" s="2" t="s">
        <v>3405</v>
      </c>
      <c r="N885" s="2"/>
      <c r="O885" s="2" t="s">
        <v>4826</v>
      </c>
      <c r="P885" s="2" t="s">
        <v>3404</v>
      </c>
      <c r="Q885" s="2"/>
      <c r="R885" s="2"/>
      <c r="S885" s="2" t="s">
        <v>59</v>
      </c>
      <c r="T885" s="2"/>
    </row>
    <row r="886" spans="1:20" ht="45" hidden="1" customHeight="1" x14ac:dyDescent="0.3">
      <c r="A886" s="7">
        <f t="shared" si="13"/>
        <v>885</v>
      </c>
      <c r="B886" s="2"/>
      <c r="C886" s="2"/>
      <c r="D886" s="2"/>
      <c r="E886" s="2" t="s">
        <v>4892</v>
      </c>
      <c r="F886" s="2" t="s">
        <v>4892</v>
      </c>
      <c r="G886" s="2" t="s">
        <v>4893</v>
      </c>
      <c r="H886" s="2" t="s">
        <v>53</v>
      </c>
      <c r="I886" s="26" t="s">
        <v>4894</v>
      </c>
      <c r="J886" s="2"/>
      <c r="K886" s="2"/>
      <c r="L886" s="2" t="s">
        <v>132</v>
      </c>
      <c r="M886" s="2" t="s">
        <v>56</v>
      </c>
      <c r="N886" s="2" t="s">
        <v>177</v>
      </c>
      <c r="O886" s="2" t="s">
        <v>4895</v>
      </c>
      <c r="P886" s="2"/>
      <c r="Q886" s="2"/>
      <c r="R886" s="2"/>
      <c r="S886" s="2" t="s">
        <v>59</v>
      </c>
      <c r="T886" s="2"/>
    </row>
    <row r="887" spans="1:20" ht="45" hidden="1" customHeight="1" x14ac:dyDescent="0.3">
      <c r="A887" s="2">
        <f t="shared" si="13"/>
        <v>886</v>
      </c>
      <c r="B887" s="2"/>
      <c r="C887" s="2"/>
      <c r="D887" s="2"/>
      <c r="E887" s="2" t="s">
        <v>4914</v>
      </c>
      <c r="F887" s="2" t="s">
        <v>4915</v>
      </c>
      <c r="G887" s="2"/>
      <c r="H887" s="2" t="s">
        <v>53</v>
      </c>
      <c r="I887" s="2"/>
      <c r="J887" s="2"/>
      <c r="K887" s="2"/>
      <c r="L887" s="2" t="s">
        <v>4502</v>
      </c>
      <c r="M887" s="2" t="s">
        <v>3405</v>
      </c>
      <c r="N887" s="2"/>
      <c r="O887" s="2" t="s">
        <v>3405</v>
      </c>
      <c r="P887" s="2" t="s">
        <v>4916</v>
      </c>
      <c r="Q887" s="2"/>
      <c r="R887" s="2"/>
      <c r="S887" s="2" t="s">
        <v>59</v>
      </c>
      <c r="T887" s="2"/>
    </row>
    <row r="888" spans="1:20" ht="45" hidden="1" customHeight="1" x14ac:dyDescent="0.3">
      <c r="A888" s="2">
        <f t="shared" si="13"/>
        <v>887</v>
      </c>
      <c r="B888" s="2"/>
      <c r="C888" s="2"/>
      <c r="D888" s="2"/>
      <c r="E888" s="2"/>
      <c r="F888" s="2"/>
      <c r="G888" s="2"/>
      <c r="H888" s="2"/>
      <c r="I888" s="2"/>
      <c r="J888" s="2"/>
      <c r="K888" s="2"/>
      <c r="L888" s="2"/>
      <c r="M888" s="2"/>
      <c r="N888" s="2"/>
      <c r="O888" s="2"/>
      <c r="P888" s="2"/>
      <c r="Q888" s="2"/>
      <c r="R888" s="2"/>
      <c r="S888" s="2"/>
      <c r="T888" s="2"/>
    </row>
    <row r="889" spans="1:20" ht="45" hidden="1" customHeight="1" x14ac:dyDescent="0.3">
      <c r="A889" s="2">
        <f t="shared" si="13"/>
        <v>888</v>
      </c>
      <c r="B889" s="2"/>
      <c r="C889" s="2"/>
      <c r="D889" s="2"/>
      <c r="E889" s="2"/>
      <c r="F889" s="2"/>
      <c r="G889" s="2"/>
      <c r="H889" s="2"/>
      <c r="I889" s="2"/>
      <c r="J889" s="2"/>
      <c r="K889" s="2"/>
      <c r="L889" s="2"/>
      <c r="M889" s="90"/>
      <c r="N889" s="2"/>
      <c r="O889" s="2"/>
      <c r="P889" s="2"/>
      <c r="Q889" s="2"/>
      <c r="R889" s="2"/>
      <c r="S889" s="2"/>
      <c r="T889" s="2"/>
    </row>
    <row r="890" spans="1:20" ht="45" hidden="1" customHeight="1" x14ac:dyDescent="0.3">
      <c r="A890" s="2">
        <f t="shared" si="13"/>
        <v>889</v>
      </c>
      <c r="B890" s="2"/>
      <c r="C890" s="2"/>
      <c r="D890" s="2"/>
      <c r="E890" s="2"/>
      <c r="F890" s="2"/>
      <c r="G890" s="2"/>
      <c r="H890" s="2"/>
      <c r="I890" s="2"/>
      <c r="J890" s="2"/>
      <c r="K890" s="2"/>
      <c r="L890" s="2"/>
      <c r="M890" s="90"/>
      <c r="N890" s="2"/>
      <c r="O890" s="2"/>
      <c r="P890" s="2"/>
      <c r="Q890" s="2"/>
      <c r="R890" s="2"/>
      <c r="S890" s="2"/>
      <c r="T890" s="2"/>
    </row>
  </sheetData>
  <autoFilter ref="A1:T890" xr:uid="{7E3AAE30-719F-47D4-8751-1E50D4DECB7E}">
    <filterColumn colId="3">
      <filters>
        <filter val="agrochimie, biocontrôle, résistance"/>
        <filter val="agrochimie, protection des cultures, résistance, spectroscopie"/>
        <filter val="analyse biologique, bioagresseur, phénotypage, résistance"/>
        <filter val="analyse biologique, biocontrôle, protection des cultures, résistance, toxicité"/>
        <filter val="analyse biologique, culture in vitro, pollution chimique, protection des cultures, résistance"/>
        <filter val="analyse physico-chimique, bioagresseur, culture, protection des cultures, résistance"/>
        <filter val="analyse physico-chimique, bioagresseur, protection des cultures, résistance"/>
        <filter val="analyse physico-chimique, pesticide, résistance"/>
        <filter val="auxiliaire des cultures, bioagresseur, résistance, ressource génétique"/>
        <filter val="bioagresseur, cultivar, protection des cultures, résistance"/>
        <filter val="bioagresseur, culture, protection des cultures, résistance, ressource génétique"/>
        <filter val="bioagresseur, lutte, protection des cultures, résistance"/>
        <filter val="bioagresseur, lutte, résistance"/>
        <filter val="bioagresseur, résistance, sélection variétale"/>
        <filter val="biocontrôle, protection des cultures, résistance"/>
        <filter val="bioinformatique, pesticide, résistance"/>
        <filter val="biopesticide, protection des cultures, résistance"/>
        <filter val="contrôle des ravageurs, lutte, protection des cultures, résistance"/>
        <filter val="contrôle des ravageurs, pesticide, protection des cultures, résistance"/>
        <filter val="cultivar, culture expérimentale, pesticide, protection des cultures, résistance"/>
        <filter val="cultivar, culture, protection des cultures, résistance"/>
        <filter val="cultivar, culture, protection des cultures, résistance, ressource génétique"/>
        <filter val="cultivar, culture, protection des cultures, résistance, sélection variétale"/>
        <filter val="cultivar, pesticide, résistance"/>
        <filter val="cultivar, protection des cultures, résistance"/>
        <filter val="cultivar, protection des cultures, résistance, ressource génétique"/>
        <filter val="cultivar, protection des cultures, résistance, ressource génétique, sélection variétale"/>
        <filter val="culture expérimentale, gestion des sols, production agricole, résistance"/>
        <filter val="culture expérimentale, protection des cultures, résistance"/>
        <filter val="culture expérimentale, protection des cultures, résistance, sélection variétale"/>
        <filter val="culture expérimentale, protection des cultures, résistance, télédétection spatiale"/>
        <filter val="culture expérimentale, résistance, sélection variétale"/>
        <filter val="culture expérimentale, résistance, sélection variétale, valorisation"/>
        <filter val="culture, gestion agricole, protection des cultures, résistance, ressource génétique"/>
        <filter val="culture, gestion agricole, protection des cultures, résistance, sélection variétale"/>
        <filter val="culture, pesticide, phénotypage, résistance"/>
        <filter val="culture, pesticide, résistance"/>
        <filter val="culture, protection des cultures, résistance"/>
        <filter val="culture, protection des cultures, résistance, ressource génétique"/>
        <filter val="culture, protection des cultures, résistance, ressource génétique, sélection variétale"/>
        <filter val="culture, protection des cultures, résistance, sélection variétale"/>
        <filter val="culture, résistance, sélection variétale"/>
        <filter val="gestion agricole, résistance, sélection variétale"/>
        <filter val="lutte, pesticide, protection des cultures, résistance"/>
        <filter val="pesticide, protection des cultures, résistance, santé humaine"/>
        <filter val="pesticide, protection des cultures, résistance, sélection variétale"/>
        <filter val="phénotypage, résistance"/>
        <filter val="production agricole, protection des cultures, résistance"/>
        <filter val="production agricole, protection des cultures, résistance, ressource génétique"/>
        <filter val="production agricole, protection des cultures, résistance, sélection variétale, suivi environnemental"/>
        <filter val="production agricole, résistance, sélection variétale"/>
        <filter val="production agricole, résistance, technique agricole"/>
        <filter val="protection des cultures, résistance"/>
        <filter val="protection des cultures, résistance, ressource génétique"/>
        <filter val="protection des cultures, résistance, ressource génétique, sélection variétale"/>
        <filter val="protection des cultures, résistance, sélection variétale"/>
        <filter val="protection des cultures, résistance, sélection variétale, technique agricole"/>
        <filter val="résistance"/>
        <filter val="résistance, ressource génétique"/>
        <filter val="résistance, sélection variétale"/>
      </filters>
    </filterColumn>
    <sortState xmlns:xlrd2="http://schemas.microsoft.com/office/spreadsheetml/2017/richdata2" ref="A10:T890">
      <sortCondition ref="J1:J890"/>
    </sortState>
  </autoFilter>
  <sortState xmlns:xlrd2="http://schemas.microsoft.com/office/spreadsheetml/2017/richdata2" ref="Z1:Z892">
    <sortCondition ref="Z1:Z892"/>
  </sortState>
  <dataConsolidate/>
  <conditionalFormatting sqref="F209">
    <cfRule type="duplicateValues" dxfId="101" priority="70"/>
  </conditionalFormatting>
  <conditionalFormatting sqref="F209">
    <cfRule type="duplicateValues" dxfId="100" priority="69"/>
  </conditionalFormatting>
  <conditionalFormatting sqref="E705 E703">
    <cfRule type="duplicateValues" dxfId="99" priority="67"/>
  </conditionalFormatting>
  <conditionalFormatting sqref="E705">
    <cfRule type="duplicateValues" dxfId="98" priority="66"/>
  </conditionalFormatting>
  <conditionalFormatting sqref="E878:E880 E882:E883 G881 E871:E876 E862:E869 E424:E432 E247:E248 E1:E6 E84 E109:E111 E251:E256 E688:E690 E692 E706:E714 D433 D358 D83 E359:E374 E86:E101 E103:E107 E258:E267 E277:E314 E269 E8:E9 E11:E12 E377:E422 E434:E495 E113:E151 E14:E82 E153:E245 E497:E686 E316:E357 E885:E1048576">
    <cfRule type="duplicateValues" dxfId="97" priority="125"/>
  </conditionalFormatting>
  <conditionalFormatting sqref="E878:E880 E882:E883 G881 E871:E876 E862:E869 E541:E686 E688:E690 E692 E706:E714 E1:E6 E31:E82 E84 E109:E111 E113:E151 D83 E247:E248 E251:E256 E424:E432 D433 D358 E359:E374 E86:E101 E103:E107 E258:E267 E277:E314 E269 E8:E9 E11:E12 E377:E422 E434:E495 E171:E245 E14:E27 E153:E169 E497:E539 E316:E357 E885:E1048576">
    <cfRule type="duplicateValues" dxfId="96" priority="148"/>
  </conditionalFormatting>
  <conditionalFormatting sqref="E375">
    <cfRule type="duplicateValues" dxfId="95" priority="61"/>
  </conditionalFormatting>
  <conditionalFormatting sqref="E375">
    <cfRule type="duplicateValues" dxfId="94" priority="62"/>
  </conditionalFormatting>
  <conditionalFormatting sqref="E376">
    <cfRule type="duplicateValues" dxfId="93" priority="59"/>
  </conditionalFormatting>
  <conditionalFormatting sqref="E376">
    <cfRule type="duplicateValues" dxfId="92" priority="60"/>
  </conditionalFormatting>
  <conditionalFormatting sqref="F869:F871 F1:F101 E102 F732:F756 F758:F810 F812:F867 E757 F873:F880 F882:F883 E881 F885:F1048576 F103:F730">
    <cfRule type="duplicateValues" dxfId="91" priority="150"/>
  </conditionalFormatting>
  <conditionalFormatting sqref="E878:E880 E882:E883 G881 E871:E876 E758:E759 E761:E764 E769:E770 E1:E12 E14:E151 E772:E773 E775:E810 E812:E869 F811 E153:E314 E497:E732 E316:E495 E885:E1048576">
    <cfRule type="duplicateValues" dxfId="90" priority="58"/>
  </conditionalFormatting>
  <conditionalFormatting sqref="I64">
    <cfRule type="duplicateValues" dxfId="89" priority="57"/>
  </conditionalFormatting>
  <conditionalFormatting sqref="I196">
    <cfRule type="duplicateValues" dxfId="88" priority="56"/>
  </conditionalFormatting>
  <conditionalFormatting sqref="F869:F871 F732:F756 F758:F810 F812:F867 E757 F873:F880 F882:F883 E881 F885:F1048576 F1:F730">
    <cfRule type="duplicateValues" dxfId="87" priority="52"/>
  </conditionalFormatting>
  <conditionalFormatting sqref="E13">
    <cfRule type="duplicateValues" dxfId="86" priority="51"/>
  </conditionalFormatting>
  <conditionalFormatting sqref="E13">
    <cfRule type="duplicateValues" dxfId="85" priority="50"/>
  </conditionalFormatting>
  <conditionalFormatting sqref="E743 I748 E745 E747">
    <cfRule type="duplicateValues" dxfId="84" priority="1704"/>
  </conditionalFormatting>
  <conditionalFormatting sqref="F872">
    <cfRule type="duplicateValues" dxfId="83" priority="42"/>
  </conditionalFormatting>
  <conditionalFormatting sqref="F872">
    <cfRule type="duplicateValues" dxfId="82" priority="43"/>
  </conditionalFormatting>
  <conditionalFormatting sqref="F872">
    <cfRule type="duplicateValues" dxfId="81" priority="41"/>
  </conditionalFormatting>
  <conditionalFormatting sqref="F731">
    <cfRule type="duplicateValues" dxfId="80" priority="1891"/>
  </conditionalFormatting>
  <conditionalFormatting sqref="E733:E741">
    <cfRule type="duplicateValues" dxfId="79" priority="40"/>
  </conditionalFormatting>
  <conditionalFormatting sqref="E733:E741">
    <cfRule type="duplicateValues" dxfId="78" priority="39"/>
  </conditionalFormatting>
  <conditionalFormatting sqref="E742">
    <cfRule type="duplicateValues" dxfId="77" priority="38"/>
  </conditionalFormatting>
  <conditionalFormatting sqref="E742">
    <cfRule type="duplicateValues" dxfId="76" priority="37"/>
  </conditionalFormatting>
  <conditionalFormatting sqref="E744">
    <cfRule type="duplicateValues" dxfId="75" priority="36"/>
  </conditionalFormatting>
  <conditionalFormatting sqref="E744">
    <cfRule type="duplicateValues" dxfId="74" priority="35"/>
  </conditionalFormatting>
  <conditionalFormatting sqref="E746">
    <cfRule type="duplicateValues" dxfId="73" priority="34"/>
  </conditionalFormatting>
  <conditionalFormatting sqref="E746">
    <cfRule type="duplicateValues" dxfId="72" priority="33"/>
  </conditionalFormatting>
  <conditionalFormatting sqref="E749">
    <cfRule type="duplicateValues" dxfId="71" priority="32"/>
  </conditionalFormatting>
  <conditionalFormatting sqref="E749">
    <cfRule type="duplicateValues" dxfId="70" priority="31"/>
  </conditionalFormatting>
  <conditionalFormatting sqref="E750">
    <cfRule type="duplicateValues" dxfId="69" priority="30"/>
  </conditionalFormatting>
  <conditionalFormatting sqref="E750">
    <cfRule type="duplicateValues" dxfId="68" priority="29"/>
  </conditionalFormatting>
  <conditionalFormatting sqref="E752">
    <cfRule type="duplicateValues" dxfId="67" priority="28"/>
  </conditionalFormatting>
  <conditionalFormatting sqref="E752">
    <cfRule type="duplicateValues" dxfId="66" priority="27"/>
  </conditionalFormatting>
  <conditionalFormatting sqref="E768">
    <cfRule type="duplicateValues" dxfId="65" priority="26"/>
  </conditionalFormatting>
  <conditionalFormatting sqref="E768">
    <cfRule type="duplicateValues" dxfId="64" priority="25"/>
  </conditionalFormatting>
  <conditionalFormatting sqref="E771">
    <cfRule type="duplicateValues" dxfId="63" priority="24"/>
  </conditionalFormatting>
  <conditionalFormatting sqref="E771">
    <cfRule type="duplicateValues" dxfId="62" priority="23"/>
  </conditionalFormatting>
  <conditionalFormatting sqref="E774">
    <cfRule type="duplicateValues" dxfId="61" priority="22"/>
  </conditionalFormatting>
  <conditionalFormatting sqref="E774">
    <cfRule type="duplicateValues" dxfId="60" priority="21"/>
  </conditionalFormatting>
  <conditionalFormatting sqref="E870">
    <cfRule type="duplicateValues" dxfId="59" priority="20"/>
  </conditionalFormatting>
  <conditionalFormatting sqref="E870">
    <cfRule type="duplicateValues" dxfId="58" priority="19"/>
  </conditionalFormatting>
  <conditionalFormatting sqref="E152">
    <cfRule type="duplicateValues" dxfId="57" priority="17"/>
  </conditionalFormatting>
  <conditionalFormatting sqref="E152">
    <cfRule type="duplicateValues" dxfId="56" priority="16"/>
  </conditionalFormatting>
  <conditionalFormatting sqref="E496">
    <cfRule type="duplicateValues" dxfId="55" priority="15"/>
  </conditionalFormatting>
  <conditionalFormatting sqref="E496">
    <cfRule type="duplicateValues" dxfId="54" priority="14"/>
  </conditionalFormatting>
  <conditionalFormatting sqref="E315">
    <cfRule type="duplicateValues" dxfId="53" priority="13"/>
  </conditionalFormatting>
  <conditionalFormatting sqref="E315">
    <cfRule type="duplicateValues" dxfId="52" priority="12"/>
  </conditionalFormatting>
  <conditionalFormatting sqref="E877">
    <cfRule type="duplicateValues" dxfId="51" priority="5"/>
  </conditionalFormatting>
  <conditionalFormatting sqref="E877">
    <cfRule type="duplicateValues" dxfId="50" priority="6"/>
  </conditionalFormatting>
  <conditionalFormatting sqref="E877">
    <cfRule type="duplicateValues" dxfId="49" priority="4"/>
  </conditionalFormatting>
  <conditionalFormatting sqref="F884">
    <cfRule type="duplicateValues" dxfId="48" priority="2"/>
  </conditionalFormatting>
  <conditionalFormatting sqref="F884">
    <cfRule type="duplicateValues" dxfId="47" priority="3"/>
  </conditionalFormatting>
  <conditionalFormatting sqref="F884">
    <cfRule type="duplicateValues" dxfId="46" priority="1"/>
  </conditionalFormatting>
  <dataValidations count="1">
    <dataValidation type="list" allowBlank="1" showInputMessage="1" showErrorMessage="1" sqref="B97:B101 B140:B146 B161:B163 B186:B188 B223 B267:B268 B375:B376 B391 B444:B445 B884 B879:B880 B860:B863 B831:B833 B794 B784:B786 B770:B773 B753:B755 B746 B729:B730 B676:B678 B624:B628 B597 B580:B582 B578 B521 B463:B464 B420:B421 B74 B76 B125 B165:B168 B205 B216:B219 B240 B367:B373 B379:B380 B401:B405 B414:B415 B587:B588 B751 B836:B837 B845:B847 B855:B857 B886:B887 B71:B72 B221 B295 B316:B319 B363:B364 B492:B495 B559:B561 B602:B603 B680 B685:B689 B738:B743 B798:B804 B839:B843 B875:B877 B57 B129:B138 B158:B159 B348:B349 B394:B396 B489 B610:B612 B671:B674 B87:B95 B171 B181:B184 B275 B592:B593 B757:B758 B41 B225:B227 B501:B502 B599 B615 B724:B725 B781:B782 B21 B43 B59:B69 B78:B84 B175 B208:B212 B283:B284 B307:B314 B335:B337 B340:B342 B356 B425:B426 B433 B435:B438 B504:B509 B631 B634:B635 B703 B705:B708 B734 B775:B779 B813:B814 B818 B851 B870:B873 B152:B154 B190:B191 B513:B516 B606:B608 B619 B661:B669 B33 B301 B359 B409:B411 B761 B829 B457 B484:B486 B229:B230 B255 B260 B322:B327 B417 B691:B694 B699:B700 B717:B721 B808:B810 B2 B202 B244 B271 B279 B281 B303:B305 B329:B333 B382:B383 B387:B389 B430 B440 B451:B455 B480:B482 B497:B498 B644:B645 B713 B736 B806 B4:B9 B11:B17 B27:B31 B103:B121 B234:B236 B251 B265 B286 B289:B291 B346 B353 B361 B407 B423 B447 B449 B461 B470 B473:B475 B478 B529:B545 B547:B554 B556:B557 B564 B567:B572 B574:B576 B652:B654 B657 B683 B710:B711 B715 B749 B796 B825:B827 B849 B867" xr:uid="{BA5BF546-76C0-4C24-AA91-4707669F4D42}">
      <formula1>$A$5:$A$28</formula1>
    </dataValidation>
  </dataValidations>
  <hyperlinks>
    <hyperlink ref="I481" r:id="rId1" xr:uid="{3779C43A-4C7A-4D0A-9CBB-5C6A201FE35C}"/>
    <hyperlink ref="N481" r:id="rId2" xr:uid="{0A8265AE-91B3-4BF2-AA67-ED83537F4F9B}"/>
    <hyperlink ref="I691" r:id="rId3" xr:uid="{A26D72F2-423E-42CD-88C0-1E19A47035F3}"/>
    <hyperlink ref="N623" r:id="rId4" xr:uid="{60BE57B7-10BA-49B6-9259-6D7CE0DE1497}"/>
    <hyperlink ref="I623" r:id="rId5" xr:uid="{7EC372A7-03E0-48F6-9611-7E776BF8799E}"/>
    <hyperlink ref="N461" r:id="rId6" xr:uid="{93921619-9EA6-4F7E-92B4-ECA98CF112E4}"/>
    <hyperlink ref="I461" r:id="rId7" xr:uid="{8B9EDC67-4328-440D-9923-D0C1953425E2}"/>
    <hyperlink ref="N648" r:id="rId8" xr:uid="{49C75BB6-486A-44AE-8A92-A583D3BFC10C}"/>
    <hyperlink ref="I648" r:id="rId9" xr:uid="{21EC3ADA-7C09-4DE5-8032-0808D711B5E6}"/>
    <hyperlink ref="N335" r:id="rId10" xr:uid="{BB3702BD-2C40-468D-99E9-AEF2CE624901}"/>
    <hyperlink ref="I335" r:id="rId11" xr:uid="{F2F88C4C-A479-415F-84E9-87523F9DA4AC}"/>
    <hyperlink ref="N595" r:id="rId12" xr:uid="{DF39FF9A-196E-4FD3-B88D-5E9B64C45473}"/>
    <hyperlink ref="N585" r:id="rId13" xr:uid="{77235BB1-465F-4120-92DF-8AE6B13C5E9B}"/>
    <hyperlink ref="I595" r:id="rId14" xr:uid="{F0297533-E725-474C-9CE3-7CCB08BA538C}"/>
    <hyperlink ref="I585" r:id="rId15" xr:uid="{877D2676-6F58-4E7B-926D-20C0EDD37947}"/>
    <hyperlink ref="I419" r:id="rId16" xr:uid="{D5EA83CA-BC9C-4EB3-B066-962CC63EDD08}"/>
    <hyperlink ref="N592" r:id="rId17" xr:uid="{F5F63940-B949-4155-8268-72FCADC6121E}"/>
    <hyperlink ref="I592" r:id="rId18" xr:uid="{61F3906F-B6FD-499F-9F1A-C8AAC07AC1AD}"/>
    <hyperlink ref="N612" r:id="rId19" xr:uid="{9AA7181C-DBD9-422C-A509-9C628C63568A}"/>
    <hyperlink ref="N91" r:id="rId20" xr:uid="{E1D9156B-E7EB-402C-B7C7-2D037CD03952}"/>
    <hyperlink ref="I91" r:id="rId21" xr:uid="{CC9B44C1-7DE7-4E10-925D-26CE05B4C891}"/>
    <hyperlink ref="I667" r:id="rId22" xr:uid="{11C84D20-E250-4779-B3E8-21BFE180E1E1}"/>
    <hyperlink ref="N667" r:id="rId23" xr:uid="{05104188-8A69-4126-85DB-BCA5B6C731C4}"/>
    <hyperlink ref="N562" r:id="rId24" xr:uid="{6E95A6DF-9CAD-41EB-97B8-C8971702E22D}"/>
    <hyperlink ref="I562" r:id="rId25" xr:uid="{E07F7B2A-CFAF-46E2-8979-64D39B836AB6}"/>
    <hyperlink ref="N130" r:id="rId26" xr:uid="{01E5D280-F5B0-4C38-919F-8A6E525DAC40}"/>
    <hyperlink ref="I130" r:id="rId27" xr:uid="{771FF433-B958-423B-90F8-301A15F84FC3}"/>
    <hyperlink ref="N581" r:id="rId28" xr:uid="{76F755CE-17D8-46A3-AB31-7C85CE1B17C1}"/>
    <hyperlink ref="I581" r:id="rId29" xr:uid="{8E85A434-2BE6-45F3-A186-D97C593DB1B2}"/>
    <hyperlink ref="N47" r:id="rId30" xr:uid="{4F03F3C5-BAAF-4A42-8FBD-80A4DC3EBCAF}"/>
    <hyperlink ref="I47" r:id="rId31" xr:uid="{0A19FC99-AE43-412D-8F6C-D40BDD144CF3}"/>
    <hyperlink ref="N647" r:id="rId32" xr:uid="{96979AFF-4FEE-4D75-9C8C-225D11BC705B}"/>
    <hyperlink ref="N571" r:id="rId33" xr:uid="{5B46DFE7-8C96-45FE-A724-78E402AAA9EB}"/>
    <hyperlink ref="I571" r:id="rId34" xr:uid="{8B66C77C-83AA-4F03-A46A-698A49364610}"/>
    <hyperlink ref="N619" r:id="rId35" xr:uid="{729B2D94-7145-4502-A61C-04331E6EACB4}"/>
    <hyperlink ref="I619" r:id="rId36" xr:uid="{53751B5A-9639-4E3A-B2C9-FF744B04A50C}"/>
    <hyperlink ref="N115" r:id="rId37" xr:uid="{55611AD0-3D84-43A6-8095-A6885A2CC7AA}"/>
    <hyperlink ref="I115" r:id="rId38" xr:uid="{62B0E1B1-7CB9-48C4-A667-6E01165B0D80}"/>
    <hyperlink ref="N475" r:id="rId39" xr:uid="{8A62BF0A-307E-40D0-BB46-A4EFD7DECBB3}"/>
    <hyperlink ref="I475" r:id="rId40" xr:uid="{FE22BF13-38B2-40CB-9260-6113285EB992}"/>
    <hyperlink ref="I485" r:id="rId41" xr:uid="{9A6DF833-DFAB-4025-A320-2362B9411508}"/>
    <hyperlink ref="N485" r:id="rId42" xr:uid="{BDA91E05-476B-4394-BACB-21D4001D6F38}"/>
    <hyperlink ref="N524" r:id="rId43" xr:uid="{E32AC606-5279-42B6-A701-2C133D3EC953}"/>
    <hyperlink ref="I524" r:id="rId44" xr:uid="{5D607697-A07A-4514-94A0-6DF645BE38D4}"/>
    <hyperlink ref="N516" r:id="rId45" xr:uid="{7BDC5907-0563-45BC-9C66-427CD2B3854E}"/>
    <hyperlink ref="N542" r:id="rId46" xr:uid="{AE7DD2E0-C66B-4AA9-9216-092A423635EF}"/>
    <hyperlink ref="I542" r:id="rId47" xr:uid="{EDEBA1FF-12B8-479D-AE07-4EEEC873DDAD}"/>
    <hyperlink ref="N373" r:id="rId48" xr:uid="{3874F3BB-3FA0-4B27-9798-0EFF9647FC99}"/>
    <hyperlink ref="I373" r:id="rId49" xr:uid="{B95A2A89-2790-4501-9743-A029CA2CABCA}"/>
    <hyperlink ref="N416" r:id="rId50" xr:uid="{23AFF2BC-6F48-4DD3-A4C5-E1C6B87B4004}"/>
    <hyperlink ref="I416" r:id="rId51" xr:uid="{D1B6C818-B2C1-42CD-98AE-FBE406FF55BE}"/>
    <hyperlink ref="I275" r:id="rId52" xr:uid="{E1C32408-FD65-4D9B-A6E0-AF2F1F2FB639}"/>
    <hyperlink ref="N275" r:id="rId53" xr:uid="{E46A9CCA-C5D8-4BC3-B6BD-6456D556176B}"/>
    <hyperlink ref="N463" r:id="rId54" xr:uid="{BECAB02D-3BC4-40D3-B4A0-F305E3CEAA16}"/>
    <hyperlink ref="I463" r:id="rId55" xr:uid="{542CB903-EF26-4EA2-A0B0-C09619502AFE}"/>
    <hyperlink ref="N271" r:id="rId56" xr:uid="{779CB734-F01A-4D32-8B6B-354C4CCA3CF4}"/>
    <hyperlink ref="N61" r:id="rId57" xr:uid="{A3611540-A891-4DCC-985C-110A26B7DC8C}"/>
    <hyperlink ref="I271" r:id="rId58" xr:uid="{6B0C9289-4B95-490A-9ACC-934FEAE9A413}"/>
    <hyperlink ref="I61" r:id="rId59" xr:uid="{8B8C8898-7253-4EE9-8610-FE9655C0395B}"/>
    <hyperlink ref="I432" r:id="rId60" xr:uid="{99758A96-0760-43C7-A0CE-ABD53A238B84}"/>
    <hyperlink ref="N432" r:id="rId61" xr:uid="{C431957D-3DAC-43F4-B537-89160BB76528}"/>
    <hyperlink ref="I483" r:id="rId62" xr:uid="{CDD36197-7003-4500-B562-629EB76B0BB2}"/>
    <hyperlink ref="I561" r:id="rId63" xr:uid="{6A244C73-39B9-4B4C-A946-F2DD9C8E5BDC}"/>
    <hyperlink ref="N561" r:id="rId64" xr:uid="{3241A4E5-897D-41BC-A68E-C650CEBB3806}"/>
    <hyperlink ref="I472" r:id="rId65" xr:uid="{08EA2AA4-EA69-42D8-83A6-1C92FE6667DF}"/>
    <hyperlink ref="N472" r:id="rId66" xr:uid="{576CFEE5-B4EB-41EC-B21B-35F7A3B3C558}"/>
    <hyperlink ref="I517" r:id="rId67" xr:uid="{0BEF53EE-8286-46FC-B03F-1019B47316BB}"/>
    <hyperlink ref="N517" r:id="rId68" xr:uid="{609C5B0A-0DBF-49DD-8B35-394CD9AF9969}"/>
    <hyperlink ref="I66" r:id="rId69" xr:uid="{F34A6381-8811-4CEF-85A4-218A3CCC3CD0}"/>
    <hyperlink ref="N66" r:id="rId70" xr:uid="{E6613DDB-2529-479C-82D2-3E9A510638DF}"/>
    <hyperlink ref="I19" r:id="rId71" xr:uid="{59E842BF-CBE5-4D1F-8975-9C0F11A9603B}"/>
    <hyperlink ref="N19" r:id="rId72" xr:uid="{48D40536-86CB-4B69-9769-3086789361D9}"/>
    <hyperlink ref="N90" r:id="rId73" xr:uid="{FBCD8A83-5D96-4C2F-9057-F4B2EA9B338B}"/>
    <hyperlink ref="N560" r:id="rId74" xr:uid="{352DC112-BEA3-44C1-87CD-CBE0F5F65E9F}"/>
    <hyperlink ref="I560" r:id="rId75" xr:uid="{B79A9911-E9A1-44D8-BDC3-BFFCDD7278DB}"/>
    <hyperlink ref="I54" r:id="rId76" xr:uid="{1D8EA190-0B9F-4B60-82A2-2F11D5E52172}"/>
    <hyperlink ref="N54" r:id="rId77" xr:uid="{1376EF0A-15B0-4EB6-A533-17ACF1BDF0F1}"/>
    <hyperlink ref="I528" r:id="rId78" xr:uid="{45CA4B78-9351-4A3A-98AB-9B0D96F971B8}"/>
    <hyperlink ref="N528" r:id="rId79" xr:uid="{8BD8C1FC-83C0-4505-BDDB-17CE8E1841E5}"/>
    <hyperlink ref="I556" r:id="rId80" xr:uid="{5F896535-83CC-454C-8DAF-32E06EA0EDC1}"/>
    <hyperlink ref="I282" r:id="rId81" xr:uid="{27C20202-0C0C-4807-870D-021A4E5FA12D}"/>
    <hyperlink ref="I45" r:id="rId82" xr:uid="{E53EAE6C-CFDE-4D55-9B29-0DBF99F7FB2B}"/>
    <hyperlink ref="N45" r:id="rId83" xr:uid="{9B7CC513-F66A-4975-ABF5-03B9BE773111}"/>
    <hyperlink ref="I460" r:id="rId84" xr:uid="{64872755-E2A2-487D-9356-FAE5021F1246}"/>
    <hyperlink ref="N460" r:id="rId85" xr:uid="{83C7F610-05BD-41B5-AFD5-FE52F60BEC06}"/>
    <hyperlink ref="I142" r:id="rId86" display="https://www.diverimpacts.net/" xr:uid="{CCCB4E25-0D13-478E-B136-BB195A57CC52}"/>
    <hyperlink ref="N142" r:id="rId87" xr:uid="{7D411493-6776-4602-AAE5-0EE29C420480}"/>
    <hyperlink ref="I133" r:id="rId88" xr:uid="{B0239D7A-2917-4A34-9A4C-C77308289AE0}"/>
    <hyperlink ref="N133" r:id="rId89" xr:uid="{10894D47-75AA-42DC-B992-4D3A0255F348}"/>
    <hyperlink ref="T502" r:id="rId90" xr:uid="{5E694372-A398-4BF5-A7C7-A527F3F4C50C}"/>
    <hyperlink ref="N502" r:id="rId91" xr:uid="{51DBF86E-8A84-470B-9DDE-FA75E0378D5C}"/>
    <hyperlink ref="T236" r:id="rId92" xr:uid="{FC4C31F9-BA49-4041-9017-D3944C43C56D}"/>
    <hyperlink ref="N385" r:id="rId93" xr:uid="{349C0C08-41E5-4D7D-9653-0BB8F5E80F3C}"/>
    <hyperlink ref="I386" r:id="rId94" xr:uid="{20E3D1C0-9739-400D-A9D5-34DFFBE9A336}"/>
    <hyperlink ref="N386" r:id="rId95" xr:uid="{D0CC975A-E6E5-4B26-A6E1-5FE803AD735A}"/>
    <hyperlink ref="N499" r:id="rId96" xr:uid="{BFA312B3-0CF5-4956-8275-38A75DD81F46}"/>
    <hyperlink ref="I499" r:id="rId97" xr:uid="{2D2D12F4-1C7C-4EC1-B76A-23C5CD363CCA}"/>
    <hyperlink ref="I500" r:id="rId98" xr:uid="{5A1B84EE-E32F-46F6-8D11-30CDEAF37C38}"/>
    <hyperlink ref="I739" r:id="rId99" xr:uid="{4C0509CA-5D04-422B-B240-4162FC04BEDB}"/>
    <hyperlink ref="I876" r:id="rId100" xr:uid="{B6019974-C3ED-41BB-89BA-289CB134AD80}"/>
    <hyperlink ref="I529" r:id="rId101" xr:uid="{69B14F62-E588-4369-8BD3-489B79A6AB7F}"/>
    <hyperlink ref="I650" r:id="rId102" xr:uid="{06271031-124D-445C-ADD3-B750978A0EFD}"/>
    <hyperlink ref="I878" r:id="rId103" xr:uid="{420FE6AD-3142-4A2A-9288-C199D4BBD179}"/>
    <hyperlink ref="I384" r:id="rId104" xr:uid="{94F9A06F-F363-46FB-BB1A-807264236611}"/>
    <hyperlink ref="I875" r:id="rId105" xr:uid="{8E3C2217-5E0D-45C6-AC0E-E6FFA18EB60A}"/>
    <hyperlink ref="I392" r:id="rId106" xr:uid="{D538312B-29EA-4E58-A9F6-6A9FD0519D89}"/>
    <hyperlink ref="I204" r:id="rId107" xr:uid="{CACAE30A-5B50-44E7-B41F-A9AB62D40867}"/>
    <hyperlink ref="N872" r:id="rId108" xr:uid="{19C3495A-FEFD-486C-8F79-67D2494472ED}"/>
    <hyperlink ref="I732" r:id="rId109" xr:uid="{594F78C1-C49C-4B7D-9AF6-D400CFB46E83}"/>
    <hyperlink ref="I375" r:id="rId110" xr:uid="{497A082B-F360-4BCB-95CE-AF9714FB2508}"/>
    <hyperlink ref="N375" r:id="rId111" xr:uid="{63050857-3F3C-4A5D-BB3B-E285AB44A9E6}"/>
    <hyperlink ref="I207" r:id="rId112" xr:uid="{FA1AE228-CED4-4D79-B45B-4AA14407C34C}"/>
    <hyperlink ref="I452" r:id="rId113" display="https://www.cra.wallonie.be/fr/tracing-native-and-inoculated-rhizophagus-irregularis-in-three-potato-cultivars-charlotte-nicola-and-bintje-grown-under-field-conditions-2017" xr:uid="{C4800E65-01A8-4BF4-8D3B-DEF3D370FFFA}"/>
    <hyperlink ref="I350" r:id="rId114" xr:uid="{C5F6190E-0A2B-40B9-BD6F-B8D33383F9FA}"/>
    <hyperlink ref="I532" r:id="rId115" xr:uid="{A4A51E49-7606-4728-BD9E-357679BFC87E}"/>
    <hyperlink ref="N744" r:id="rId116" xr:uid="{21D99DA9-6959-4097-8F93-6A99BB08026B}"/>
    <hyperlink ref="I359" r:id="rId117" xr:uid="{F3104124-6BFC-44CC-AE61-300C84E95E38}"/>
    <hyperlink ref="I451" r:id="rId118" xr:uid="{3AEE286D-4237-4F6B-8F85-3FC490FFC5BD}"/>
    <hyperlink ref="I658" r:id="rId119" xr:uid="{FF701A82-077F-4D06-B3EC-B3F9CA8BB2BF}"/>
    <hyperlink ref="I510" r:id="rId120" xr:uid="{4B3A2048-801D-4518-9879-425CB176BA09}"/>
    <hyperlink ref="I14" r:id="rId121" xr:uid="{14E27299-19F0-4B4A-883B-31C09074E543}"/>
    <hyperlink ref="I743" r:id="rId122" xr:uid="{B0ACBEE7-C2E9-42B3-BC6B-2A70D82FBEC1}"/>
    <hyperlink ref="I346" r:id="rId123" xr:uid="{CE34370E-15E5-4217-BC26-FAEDE37FF1E0}"/>
    <hyperlink ref="N346" r:id="rId124" xr:uid="{37A65481-E80B-4259-ADB8-D3CC38A951B6}"/>
    <hyperlink ref="I214" r:id="rId125" xr:uid="{539ADC28-E1BE-4ED0-A100-1241555396A0}"/>
    <hyperlink ref="I860" r:id="rId126" xr:uid="{126F3D2E-B651-445B-97CD-FBD7190E14A8}"/>
    <hyperlink ref="I449" r:id="rId127" xr:uid="{CD23966A-F269-4C5B-9358-F5BEC9168645}"/>
    <hyperlink ref="I657" r:id="rId128" xr:uid="{213A1487-CCA5-441C-8286-EA9F02121911}"/>
    <hyperlink ref="I32" r:id="rId129" xr:uid="{FA40D4CE-DC4B-40B9-AE05-E9670A093884}"/>
    <hyperlink ref="I323" r:id="rId130" xr:uid="{EBEA6FF8-6803-473D-941D-6AEF13404368}"/>
    <hyperlink ref="I628" r:id="rId131" xr:uid="{691003A9-6C52-4899-8C9D-3E268324343D}"/>
    <hyperlink ref="I862" r:id="rId132" xr:uid="{33CF8862-E5BC-4319-93AB-2CF0FFF46466}"/>
    <hyperlink ref="I859" r:id="rId133" xr:uid="{30C4A229-99CB-4965-BC1A-2D58797FA6A6}"/>
    <hyperlink ref="I310" r:id="rId134" xr:uid="{76F8E03B-3C5F-4ED6-8076-23E8CCD0464A}"/>
    <hyperlink ref="I211" r:id="rId135" xr:uid="{088C581E-0340-44FD-AE37-D51DF3537F48}"/>
    <hyperlink ref="I656" r:id="rId136" xr:uid="{DFF386CF-93E7-438B-B8DF-4DC6B2DAF341}"/>
    <hyperlink ref="I100" r:id="rId137" xr:uid="{7D838E13-327B-4EF9-960F-72B86700C27C}"/>
    <hyperlink ref="I775" r:id="rId138" xr:uid="{E86E263D-6399-409C-B618-63F8BE6C7F43}"/>
    <hyperlink ref="I312" r:id="rId139" xr:uid="{9DC5A18C-E8E1-48C3-8184-6BE7423A01F8}"/>
    <hyperlink ref="I174" r:id="rId140" xr:uid="{1012BFC4-3A1F-4E7E-9891-5E0CFAFF4603}"/>
    <hyperlink ref="I39" r:id="rId141" xr:uid="{421F1C44-1B97-4120-B2C9-3FC0503AD6D7}"/>
    <hyperlink ref="I468" r:id="rId142" xr:uid="{B9869453-6271-4842-A5FD-B3E8E23249AA}"/>
    <hyperlink ref="I188" r:id="rId143" xr:uid="{26ADE2FD-3AD8-4C86-B024-6C388EE76BFB}"/>
    <hyperlink ref="I210" r:id="rId144" xr:uid="{7748872B-1780-4BD6-BCC8-224B63D45BB9}"/>
    <hyperlink ref="I170" r:id="rId145" xr:uid="{CB5049E4-71BC-4748-863A-153C441CA9EA}"/>
    <hyperlink ref="I305" r:id="rId146" xr:uid="{46E67598-32D7-44A4-AC82-DC576BDD41C3}"/>
    <hyperlink ref="I413" r:id="rId147" xr:uid="{0D8ADEAD-E072-4F6A-BA59-E9CE213A9EA1}"/>
    <hyperlink ref="I858" r:id="rId148" display="https://www.cra.wallonie.be/fr/screening-of-apple-cultivars-for-resistance-to-european-canker-neonectria-ditissima-2013" xr:uid="{106241FA-BD67-481F-882B-BF1D62F0D8C4}"/>
    <hyperlink ref="I183" r:id="rId149" xr:uid="{E22996B6-6BF8-4540-8BAA-F9C37DB2697C}"/>
    <hyperlink ref="I232" r:id="rId150" xr:uid="{F4658D4F-5B76-4AD4-817E-0872CA90008E}"/>
    <hyperlink ref="I308" r:id="rId151" display="https://www.cra.wallonie.be/fr/use-of-nir-spectroscopy-to-determine-the-polyphenol-content-in-peel-and-flesh-of-apple-cultivars-2013" xr:uid="{847A937C-904E-4BDC-A684-E2B75E13218D}"/>
    <hyperlink ref="I795" r:id="rId152" xr:uid="{7CAA9EB1-90D6-47D5-8A9B-99491425DA58}"/>
    <hyperlink ref="I307" r:id="rId153" xr:uid="{FD9552F9-A211-4FDA-9FA3-5D360342BB05}"/>
    <hyperlink ref="N307" r:id="rId154" xr:uid="{3FF09632-B7A6-466B-936A-8B289B32EC78}"/>
    <hyperlink ref="I209" r:id="rId155" xr:uid="{F2B280C9-2639-4DF8-A2BA-70555452BF53}"/>
    <hyperlink ref="I220" r:id="rId156" xr:uid="{E527FCE9-F396-414D-9948-96D538A807DE}"/>
    <hyperlink ref="I302" r:id="rId157" xr:uid="{990BEB58-AF22-46C3-97F6-7D98E27C515D}"/>
    <hyperlink ref="I255" r:id="rId158" xr:uid="{DB6F909A-336F-455C-8225-6BDC8B21561C}"/>
    <hyperlink ref="I257" r:id="rId159" xr:uid="{BC0E9DBE-D444-4449-B80F-125068C56078}"/>
    <hyperlink ref="I256" r:id="rId160" xr:uid="{22266642-2932-430E-88E0-76E69523A4F1}"/>
    <hyperlink ref="I273" r:id="rId161" xr:uid="{01136B93-CC56-4327-80DB-724A1658CA16}"/>
    <hyperlink ref="I219" r:id="rId162" xr:uid="{E0B6F327-DE5C-4E3D-A836-B49DC7DA64E0}"/>
    <hyperlink ref="I78" r:id="rId163" xr:uid="{A497A2A7-F746-4AA9-8E7B-6D14F23E452A}"/>
    <hyperlink ref="I96" r:id="rId164" xr:uid="{B7085FC1-53C1-46A6-AD74-90E151F371D6}"/>
    <hyperlink ref="I77" r:id="rId165" xr:uid="{F21A88F4-C3B9-4831-95F2-C203E9C140EE}"/>
    <hyperlink ref="I303" r:id="rId166" xr:uid="{C118CF41-9F6D-4C94-B8F7-456DE86FCA13}"/>
    <hyperlink ref="I299" r:id="rId167" xr:uid="{6F2B5AD7-2808-43C6-894B-74BFE53DAB85}"/>
    <hyperlink ref="I208" r:id="rId168" xr:uid="{042A0B6A-031D-4859-A6E4-AD7FB4D7AD8A}"/>
    <hyperlink ref="I697" r:id="rId169" xr:uid="{74EEAE61-712F-4123-ACBF-81521422E6CA}"/>
    <hyperlink ref="I254" r:id="rId170" xr:uid="{EB7224F0-02EE-4094-A808-FA79038048AD}"/>
    <hyperlink ref="I301" r:id="rId171" xr:uid="{8E2863B1-9892-49B0-9423-F82C167CCE1E}"/>
    <hyperlink ref="I93" r:id="rId172" xr:uid="{3CB2C850-128A-44E5-811B-0BE29B7AC591}"/>
    <hyperlink ref="I79" r:id="rId173" xr:uid="{A99F19E2-003E-4338-9444-6725FADADA13}"/>
    <hyperlink ref="I4" r:id="rId174" xr:uid="{057AE07D-CE74-4A99-9DE8-7A17F693DDEC}"/>
    <hyperlink ref="I717" r:id="rId175" xr:uid="{15911CB2-0C94-43B6-8C86-89CC28AAEA73}"/>
    <hyperlink ref="I675" r:id="rId176" xr:uid="{83D013C9-6B9D-4538-98E9-FDE76E600BBC}"/>
    <hyperlink ref="I701" r:id="rId177" xr:uid="{035B49D2-55C9-4BE9-A24F-0EFFFE5F2ECC}"/>
    <hyperlink ref="I856" r:id="rId178" xr:uid="{FA7C58B4-5C90-4833-BEAE-D03DF27CC896}"/>
    <hyperlink ref="I525" r:id="rId179" xr:uid="{58DCF6A2-BA48-466F-94DE-9062147DD232}"/>
    <hyperlink ref="I857" r:id="rId180" xr:uid="{B2B6B04E-4394-49CB-AD13-3A2C82CD9DB4}"/>
    <hyperlink ref="I225" r:id="rId181" xr:uid="{B7B16BC3-B90C-4B53-90CE-AF4C290627F1}"/>
    <hyperlink ref="I774" r:id="rId182" xr:uid="{1FB6F785-85C5-42A2-9AA9-2BA591C80B4A}"/>
    <hyperlink ref="I85" r:id="rId183" xr:uid="{1D126F25-CE36-4A33-99A2-121345CDFCC8}"/>
    <hyperlink ref="I674" r:id="rId184" xr:uid="{A931B487-CC69-48EA-BBD3-DFEAC806FD0D}"/>
    <hyperlink ref="I599" r:id="rId185" xr:uid="{6BD9BCCE-29D3-41A6-8637-368386DE52A5}"/>
    <hyperlink ref="I761" r:id="rId186" xr:uid="{2E69D235-ECB1-4C04-99CA-BB6591396775}"/>
    <hyperlink ref="I700" r:id="rId187" xr:uid="{25301F39-4916-4ABA-A458-8BD673676D25}"/>
    <hyperlink ref="I854" r:id="rId188" xr:uid="{B93201C6-5121-4EB7-A272-C4E8E4488EE4}"/>
    <hyperlink ref="I3" r:id="rId189" xr:uid="{DE77CF7A-F314-4A83-97ED-A625CA10C7B4}"/>
    <hyperlink ref="I855" r:id="rId190" xr:uid="{2D226F52-BAAB-4F0B-AC9A-E0159FE0BB5E}"/>
    <hyperlink ref="I171" r:id="rId191" xr:uid="{5C99A7FB-FC98-4704-ADA6-21BE11207864}"/>
    <hyperlink ref="I2" r:id="rId192" xr:uid="{327EAD87-28B3-4000-ABF4-5491A82D69CB}"/>
    <hyperlink ref="I172" r:id="rId193" xr:uid="{2211020C-460B-47A2-9B6D-B28C924DC575}"/>
    <hyperlink ref="I216" r:id="rId194" xr:uid="{B0B7B4B3-2F08-494C-9DD8-269B0560C663}"/>
    <hyperlink ref="I287" r:id="rId195" xr:uid="{CAFECB31-CF70-4FBE-AC82-C24877D34C76}"/>
    <hyperlink ref="I123" r:id="rId196" xr:uid="{A95D2FAC-6AEB-4A47-B91D-6686E71632A4}"/>
    <hyperlink ref="I215" r:id="rId197" xr:uid="{A20858EF-BAE0-4118-9B3E-0799420C312E}"/>
    <hyperlink ref="I297" r:id="rId198" xr:uid="{43E5E5F7-03A9-40F3-ABF1-F079E615785A}"/>
    <hyperlink ref="I124" r:id="rId199" xr:uid="{BAD80BF8-AF36-4B3D-875F-93DE636C4082}"/>
    <hyperlink ref="I213" r:id="rId200" xr:uid="{16B771FF-5027-4DCB-98BB-E50BB4A69A33}"/>
    <hyperlink ref="I638" r:id="rId201" xr:uid="{AEDDAD42-68B9-4DA1-BFD4-B35985540772}"/>
    <hyperlink ref="I637" r:id="rId202" xr:uid="{5AA2BA5C-CCC8-4B54-B86D-BC163201F0C6}"/>
    <hyperlink ref="I593" r:id="rId203" xr:uid="{ECDDB996-C876-48FB-B78C-DB95CD28C488}"/>
    <hyperlink ref="I81" r:id="rId204" xr:uid="{00BBD318-DFB3-4362-ABB4-5B34184A83E5}"/>
    <hyperlink ref="I80" r:id="rId205" xr:uid="{F5AF29E7-CD90-418F-938B-B7EC3EA3C705}"/>
    <hyperlink ref="I169" r:id="rId206" xr:uid="{952EE001-08A3-43A4-8584-A3D57A7E1C87}"/>
    <hyperlink ref="I58" r:id="rId207" xr:uid="{7EAD4256-9D27-4651-8C66-36288EF22201}"/>
    <hyperlink ref="I669" r:id="rId208" xr:uid="{8512FC84-2B50-48AE-AA25-98345B14D976}"/>
    <hyperlink ref="I198" r:id="rId209" xr:uid="{F1605290-3142-477F-A989-99B8899C5D10}"/>
    <hyperlink ref="I543" r:id="rId210" xr:uid="{9ABA3257-B5BB-4CA6-A329-C6B94F05A61D}"/>
    <hyperlink ref="N543" r:id="rId211" xr:uid="{76CF8F2E-4542-4A3E-967C-87B86B82D94A}"/>
    <hyperlink ref="N198" r:id="rId212" xr:uid="{E0F964A5-5ED4-4A25-8C2F-3DCF10A89DAB}"/>
    <hyperlink ref="N669" r:id="rId213" xr:uid="{D1C64A68-3FE7-42DA-B4D1-A8FDDF1B0CE5}"/>
    <hyperlink ref="I851" r:id="rId214" xr:uid="{38A116D8-41BC-4374-BE0C-C778D0691EFD}"/>
    <hyperlink ref="I850" r:id="rId215" xr:uid="{9B7510F6-0EE1-407B-8C62-DF4B59CB6E46}"/>
    <hyperlink ref="I852" r:id="rId216" xr:uid="{3BAA7EC8-AAC1-47BF-A62D-AB7FBD3D8579}"/>
    <hyperlink ref="I853" r:id="rId217" xr:uid="{0E0460D5-8153-49BD-B59B-D0601AB81A03}"/>
    <hyperlink ref="I296" r:id="rId218" xr:uid="{8915A972-C224-4CDA-98CE-B929F20F59B4}"/>
    <hyperlink ref="I833" r:id="rId219" xr:uid="{202E5D43-74C2-4E51-BEB4-B11B0C7AA136}"/>
    <hyperlink ref="I43" r:id="rId220" xr:uid="{A00EE368-EC80-4D87-B63F-63D6228A9DEB}"/>
    <hyperlink ref="I42" r:id="rId221" xr:uid="{F12518AA-640A-4FBE-8BC0-CACADD5C72C3}"/>
    <hyperlink ref="I840" r:id="rId222" xr:uid="{495E9407-3ABE-40F2-BB09-9A38BD6054CF}"/>
    <hyperlink ref="I841" r:id="rId223" xr:uid="{C17F115B-11B0-4470-877F-BE24E2B7F9A3}"/>
    <hyperlink ref="I842" r:id="rId224" xr:uid="{1F262456-2BDC-4E72-A8F4-4A1D511CF745}"/>
    <hyperlink ref="I300" r:id="rId225" xr:uid="{1457DE27-9486-4F43-8019-8266C3C3F9B5}"/>
    <hyperlink ref="I37" r:id="rId226" xr:uid="{17D8B00B-91EB-4A2D-811B-5C838356E3F7}"/>
    <hyperlink ref="I839" r:id="rId227" xr:uid="{BD9C7089-E162-47AC-893B-89515CB10AEF}"/>
    <hyperlink ref="I846" r:id="rId228" xr:uid="{727C399E-5C26-4F60-ADE2-FA4774220436}"/>
    <hyperlink ref="I843" r:id="rId229" xr:uid="{57D7224A-8A25-4FC2-A71B-C4845C5312F6}"/>
    <hyperlink ref="I844" r:id="rId230" xr:uid="{AB912B0C-32C7-44CC-9C02-D5FC47C886CA}"/>
    <hyperlink ref="I845" r:id="rId231" xr:uid="{BD024CE3-6C3F-4C9E-81BE-1CB666B17FA4}"/>
    <hyperlink ref="I847" r:id="rId232" xr:uid="{8340FC13-1F16-42BA-8C73-DE2981530D56}"/>
    <hyperlink ref="I848" r:id="rId233" display="https://www.cra.wallonie.be/fr/productions-de-plants-de-pommes-de-terre-lobservation-dune-frequence-dinfection-plus-importante-par-le-virus-y-de-la-pomme-de-terre-pvy-potato-virus-y-en-wallonie-en-2005-nest-elle-pas-le-signe-dune-evolution-des-souches-vers-des-pathotypes-dont-2006" xr:uid="{A6628BF5-F1A7-4991-A002-83E942E2AF0F}"/>
    <hyperlink ref="I849" r:id="rId234" xr:uid="{E7321176-37F6-412E-AE97-6806C10E5B36}"/>
    <hyperlink ref="I87" r:id="rId235" xr:uid="{ADF6F920-DC30-4206-8CBB-9D6FC2434BD8}"/>
    <hyperlink ref="I636" r:id="rId236" xr:uid="{010F0873-D03C-40D8-8431-7DE5A2A2A64B}"/>
    <hyperlink ref="I835" r:id="rId237" xr:uid="{35E3378A-7AF2-4CA8-BD8F-14E46FD003BC}"/>
    <hyperlink ref="I773" r:id="rId238" xr:uid="{B0664EBF-E00C-4D68-BE86-95C06102F026}"/>
    <hyperlink ref="I40" r:id="rId239" xr:uid="{A015661B-257E-4E18-B2A3-B9714ECB2970}"/>
    <hyperlink ref="I834" r:id="rId240" xr:uid="{76AFBEA8-372A-4449-98B9-CDFBD0CD91CD}"/>
    <hyperlink ref="I836" r:id="rId241" xr:uid="{0EA20200-6EB2-47EB-906D-33F964E5044D}"/>
    <hyperlink ref="I760" r:id="rId242" xr:uid="{5C553C69-3F35-4FCF-A56B-E65A9B4021A9}"/>
    <hyperlink ref="I837" r:id="rId243" display="https://www.cra.wallonie.be/fr/multi-residue-method-for-determination-of-pesticides-residues-in-potatoes-by-gc-npd-2005" xr:uid="{530CAF5E-2974-4B16-BED1-B6C209930A6C}"/>
    <hyperlink ref="I197" r:id="rId244" xr:uid="{266D45F2-C6A3-4345-8E22-312656F75BC6}"/>
    <hyperlink ref="I825" r:id="rId245" xr:uid="{AD9D4F4D-F0FA-4FB2-8B23-770822CC4889}"/>
    <hyperlink ref="I826" r:id="rId246" xr:uid="{6800C0DF-CEA2-4C07-9A59-BF3DA9615069}"/>
    <hyperlink ref="I649" r:id="rId247" xr:uid="{83C28AFA-1A8D-465E-AF94-602465C51BCC}"/>
    <hyperlink ref="I827" r:id="rId248" display="https://www.cra.wallonie.be/fr/local-european-cultivars-as-sources-of-durable-scab-resistance-in-apple-2004" xr:uid="{382449D0-3356-4385-81E6-07CB3F2FBBA4}"/>
    <hyperlink ref="I29" r:id="rId249" xr:uid="{B471B2E3-4F70-4353-912F-13FB2739E085}"/>
    <hyperlink ref="I829" r:id="rId250" display="https://www.cra.wallonie.be/fr/development-of-a-specific-software-for-the-management-of-the-recurrent-synonymous-problem-of-cultivars-inside-plant-genetic-resources-databases-the-case-of-the-european-ecpgr-pyrus-database-2004" xr:uid="{6B558453-D533-4E4E-938D-1DC3A2650D07}"/>
    <hyperlink ref="I21" r:id="rId251" xr:uid="{EE66B32B-E09A-4EE3-B775-35A2B793F70F}"/>
    <hyperlink ref="I830" r:id="rId252" xr:uid="{9170B0BE-E3B3-4B6E-B518-A141461AB6B3}"/>
    <hyperlink ref="I30" r:id="rId253" xr:uid="{F7EBCCB1-8D19-4866-BF99-238CE98D3A5A}"/>
    <hyperlink ref="I832" r:id="rId254" display="https://www.cra.wallonie.be/fr/study-of-components-of-partial-resistance-to-scab-on-a-range-of-apple-cultivars-2004" xr:uid="{5F5A006E-064A-4FA7-85CC-3FC37950A024}"/>
    <hyperlink ref="I824" r:id="rId255" xr:uid="{26D1F0DA-D241-4FC9-A885-944599999D1C}"/>
    <hyperlink ref="I823" r:id="rId256" xr:uid="{9F872E6F-4AAE-4140-8C64-AC2B1C22435C}"/>
    <hyperlink ref="I31" r:id="rId257" xr:uid="{575D2D02-4B57-4633-9D0E-0A3662A7E57C}"/>
    <hyperlink ref="I86" r:id="rId258" xr:uid="{1F6E7111-7B3D-4151-B4A8-8BF2109A9574}"/>
    <hyperlink ref="I820" r:id="rId259" xr:uid="{2D65EB8D-D485-4DBB-A54E-735536D86151}"/>
    <hyperlink ref="I821" r:id="rId260" xr:uid="{0F5CF2CF-9708-4722-AD68-678ECB371EED}"/>
    <hyperlink ref="I822" r:id="rId261" xr:uid="{A469D92C-41A8-45B7-A442-9D7E63773D69}"/>
    <hyperlink ref="I817" r:id="rId262" xr:uid="{1BCE08F3-E7C6-4AA1-B74C-7B528E81F6C9}"/>
    <hyperlink ref="I818" r:id="rId263" xr:uid="{EAE4D8D2-1A10-482E-A855-EDDC841BD30F}"/>
    <hyperlink ref="I816" r:id="rId264" xr:uid="{E42F1613-B987-4674-9518-A9D061A878FB}"/>
    <hyperlink ref="I548" r:id="rId265" display="https://www.cra.wallonie.be/fr/research-to-increase-the-value-of-old-fruit-tree-cultivars-of-our-regions-for-use-in-the-fruit-processing-sector-1998" xr:uid="{8424D08D-43AB-4E93-AE4C-ED78099066FE}"/>
    <hyperlink ref="I815" r:id="rId266" xr:uid="{1C71A3A8-B08F-4557-94CD-1EC4281690DE}"/>
    <hyperlink ref="I814" r:id="rId267" xr:uid="{84BF176B-8A48-4B2A-8320-8BD5DC5D8FBC}"/>
    <hyperlink ref="I161" r:id="rId268" display="https://www.cra.wallonie.be/fr/efficiency-of-rinse-systems-for-pesticides-containers-1996" xr:uid="{228D740C-1D87-499B-9E76-763A15080800}"/>
    <hyperlink ref="I295" r:id="rId269" xr:uid="{7E98B392-62C8-4EED-A3FF-BF276B7D065C}"/>
    <hyperlink ref="I812" r:id="rId270" xr:uid="{2B472C33-9BC6-4BF7-B872-DEAF5D1D3D21}"/>
    <hyperlink ref="I813" r:id="rId271" xr:uid="{C392177B-FE0D-4643-947E-3C52C2A710D9}"/>
    <hyperlink ref="I811" r:id="rId272" display="https://www.cra.wallonie.be/fr/old-cultivars-of-fruit-trees-and-disease-resistance-behaviour-of-fgr-apple-and-plum-cultivars-recommended-to-nursery-growers-1990" xr:uid="{39E0403B-2F65-42EE-B6F0-21E18D1D2422}"/>
    <hyperlink ref="I212" r:id="rId273" display="https://www.cra.wallonie.be/fr/disease-resistance-in-old-fruit-tree-cultivars-evaluation-and-commercial-value-1987" xr:uid="{14D6D526-37EE-4571-94F0-A4331B0721C5}"/>
    <hyperlink ref="I508" r:id="rId274" xr:uid="{4970CCF1-D493-469F-93C9-C65E839B94AA}"/>
    <hyperlink ref="I235" r:id="rId275" xr:uid="{CBA4EC00-1CD4-4895-B937-5411CBE8DB3F}"/>
    <hyperlink ref="I272" r:id="rId276" xr:uid="{F222030C-701F-4C0D-AFAA-ADDC4EB370C5}"/>
    <hyperlink ref="I784" r:id="rId277" xr:uid="{95813E68-585B-4F52-BCC0-D55FF9D2DE20}"/>
    <hyperlink ref="I418" r:id="rId278" xr:uid="{9BFE1F77-BDB7-471B-8A7F-05B797C82167}"/>
    <hyperlink ref="I695" r:id="rId279" xr:uid="{93AAD6EE-9C82-4655-82F1-EAD6A5BAEF85}"/>
    <hyperlink ref="I738" r:id="rId280" xr:uid="{ECBC40F2-3F3E-4434-8388-AD0339C89495}"/>
    <hyperlink ref="I699" r:id="rId281" xr:uid="{F4524575-5A56-4ABD-BAD5-0C07EBACA30F}"/>
    <hyperlink ref="I200" r:id="rId282" xr:uid="{BEB33EE8-6921-45A7-ABF8-F2CF6064A018}"/>
    <hyperlink ref="I173" r:id="rId283" xr:uid="{222AF279-7EBA-4F35-86CB-A997657749D6}"/>
    <hyperlink ref="I780" r:id="rId284" xr:uid="{1E33B2CF-0146-473C-82E7-B4C413A5B9A5}"/>
    <hyperlink ref="I730" r:id="rId285" xr:uid="{9FCD628A-3A21-4FA3-B850-E23EF389269E}"/>
    <hyperlink ref="I180" r:id="rId286" xr:uid="{4982DF5D-1466-4698-898A-A585336D5E57}"/>
    <hyperlink ref="I545" r:id="rId287" xr:uid="{313211A2-2FFF-48D2-BED9-06839685AE82}"/>
    <hyperlink ref="I874" r:id="rId288" xr:uid="{0624880D-705C-4483-B147-836053183489}"/>
    <hyperlink ref="I229" r:id="rId289" xr:uid="{E5FE8823-6EE4-4716-A59E-69B7FE02F10D}"/>
    <hyperlink ref="I698" r:id="rId290" xr:uid="{E3E2A1C6-22EB-4A0A-8405-6E5E99A3B9C6}"/>
    <hyperlink ref="I630" r:id="rId291" xr:uid="{ED22D497-14D2-42E6-8CCD-DD702EDC27B6}"/>
    <hyperlink ref="I631" r:id="rId292" xr:uid="{2087F791-2F8C-4C85-A3A2-1B011551BA14}"/>
    <hyperlink ref="I106" r:id="rId293" xr:uid="{01463B4B-197E-4880-875B-E6739947DC3A}"/>
    <hyperlink ref="I107" r:id="rId294" xr:uid="{2608F34C-83EA-4F87-B32C-EB4833BFD048}"/>
    <hyperlink ref="I223" r:id="rId295" xr:uid="{86B420F8-B650-4BE9-B095-A915B83D0098}"/>
    <hyperlink ref="I725" r:id="rId296" display="https://www.cra.wallonie.be/fr/liste-de-selectivite-des-pesticides-vis-a-vis-des-insectes-utiles-en-pomme-de-terre-2017" xr:uid="{F708C34A-AB49-4B96-AFB8-EB43EB901C54}"/>
    <hyperlink ref="I109" r:id="rId297" xr:uid="{2C86DFB4-DC0B-4FA6-9BEA-F9CD4380527D}"/>
    <hyperlink ref="I640" r:id="rId298" xr:uid="{69DDAF30-5BFD-4F43-B6CA-DFC825FA212D}"/>
    <hyperlink ref="I633" r:id="rId299" xr:uid="{F349528D-F0AB-401D-AC23-58B0D9E1266D}"/>
    <hyperlink ref="I768" r:id="rId300" xr:uid="{732D40C4-AA59-427E-B92C-CE0F1D262F1D}"/>
    <hyperlink ref="I228" r:id="rId301" xr:uid="{C1B9B727-A407-4F7A-9833-32695D317F4B}"/>
    <hyperlink ref="I178" r:id="rId302" xr:uid="{B7A991CC-4D1C-41E9-9AFC-398D46781BCA}"/>
    <hyperlink ref="I179" r:id="rId303" xr:uid="{575FE04A-00A3-454A-B734-D961ABF8CD30}"/>
    <hyperlink ref="I727" r:id="rId304" xr:uid="{3221FA2F-8AF2-4AF4-86F7-F95B4130CC18}"/>
    <hyperlink ref="I728" r:id="rId305" xr:uid="{46BDB0AF-040F-4E2E-976B-36CADB3FED14}"/>
    <hyperlink ref="I629" r:id="rId306" xr:uid="{913C1867-F0C8-4894-A619-69BC2BBC9CC9}"/>
    <hyperlink ref="I651" r:id="rId307" xr:uid="{0FCC33E5-7FFC-4469-8AF0-A976ACB5B2C3}"/>
    <hyperlink ref="I260" r:id="rId308" xr:uid="{1D503D42-0B01-4B79-86EE-D68FD5164C78}"/>
    <hyperlink ref="I864" r:id="rId309" xr:uid="{5CF2B88C-B1BE-4962-8E6E-737DB7A2CC31}"/>
    <hyperlink ref="I436" r:id="rId310" xr:uid="{4EA918A0-E397-4ED4-B20E-4D670B96EB2F}"/>
    <hyperlink ref="I776" r:id="rId311" display="https://www.cra.wallonie.be/fr/les-legumineuses-fourrageres-une-ressource-de-choix-pour-les-pollinisateurs-2016" xr:uid="{B9E8BD80-0986-4B05-9DA8-1FD621744551}"/>
    <hyperlink ref="I222" r:id="rId312" xr:uid="{03D2C5DB-3248-485E-971A-E80FB5771DAA}"/>
    <hyperlink ref="I720" r:id="rId313" xr:uid="{160B8889-C0BB-487D-A769-E6CF8C20C5EE}"/>
    <hyperlink ref="I764" r:id="rId314" xr:uid="{346A6C01-AF30-42C8-8967-9C3F831FBB04}"/>
    <hyperlink ref="I866" r:id="rId315" xr:uid="{CF85FA11-3F1F-487C-AC85-213EBD754152}"/>
    <hyperlink ref="I243" r:id="rId316" xr:uid="{6A9F070A-FB30-47FD-9115-AD3622FEC051}"/>
    <hyperlink ref="I175" r:id="rId317" xr:uid="{68F6217D-A436-41E9-9C4C-222295102BB7}"/>
    <hyperlink ref="I624" r:id="rId318" xr:uid="{90A62772-4669-4D6F-B136-0E284BA6ED1A}"/>
    <hyperlink ref="I509" r:id="rId319" xr:uid="{2C517B3A-2801-4BFA-905A-3C2E358E5F71}"/>
    <hyperlink ref="I762" r:id="rId320" xr:uid="{BF230F13-3CD0-447A-A2BD-BC328DA9D90E}"/>
    <hyperlink ref="I646" r:id="rId321" xr:uid="{53A98344-02E2-4AAE-9EBC-1FECF039BC2E}"/>
    <hyperlink ref="I719" r:id="rId322" xr:uid="{CBEB5D9A-C30B-4CFF-968C-5F33474ADB25}"/>
    <hyperlink ref="I176" r:id="rId323" xr:uid="{C46B20F3-F9F1-4563-8BE3-CFFBBE847096}"/>
    <hyperlink ref="I626" r:id="rId324" xr:uid="{0D20761B-BDDF-4DF7-9043-90BC481D4F67}"/>
    <hyperlink ref="I625" r:id="rId325" xr:uid="{5D284A40-44DB-43BE-A2B9-EDDA0CF53DC9}"/>
    <hyperlink ref="I317" r:id="rId326" xr:uid="{1B460894-6037-4D7A-B48E-C9C6598D437A}"/>
    <hyperlink ref="I5" r:id="rId327" xr:uid="{E17BD651-300C-4B96-AE61-0F1B213B3373}"/>
    <hyperlink ref="I654" r:id="rId328" xr:uid="{767E2179-121E-461B-A527-8031FC6A4DB2}"/>
    <hyperlink ref="I226" r:id="rId329" xr:uid="{F594162D-063A-4190-9565-9DD88E698AA7}"/>
    <hyperlink ref="I742" r:id="rId330" xr:uid="{E9609A0A-F9A5-405E-A8E4-ED440AFCD181}"/>
    <hyperlink ref="I182" r:id="rId331" xr:uid="{64C67351-3D8A-495C-AD71-75C00AD25A86}"/>
    <hyperlink ref="I678" r:id="rId332" xr:uid="{FE9C04B8-889F-4663-8B19-EB2F91AC30CB}"/>
    <hyperlink ref="I177" r:id="rId333" xr:uid="{B6AA0916-AC47-431C-8301-FA686311D76B}"/>
    <hyperlink ref="I861" r:id="rId334" xr:uid="{8A036E26-A9BF-4567-8793-C6A25B2E4BE6}"/>
    <hyperlink ref="I422" r:id="rId335" xr:uid="{DD2AA375-0047-4994-A74B-67064656A10F}"/>
    <hyperlink ref="I423" r:id="rId336" xr:uid="{CDF3F146-C6FC-4B3F-9C8F-41D852B750A0}"/>
    <hyperlink ref="I526" r:id="rId337" xr:uid="{6C542915-42F8-496A-82C0-3FD60132DA9B}"/>
    <hyperlink ref="I189" r:id="rId338" xr:uid="{9A749818-A15B-440E-B2B7-E201C19CB558}"/>
    <hyperlink ref="I98" r:id="rId339" xr:uid="{7819130D-3A46-4E8C-B300-5915936349FA}"/>
    <hyperlink ref="I241" r:id="rId340" xr:uid="{0F470FF0-0F6D-41DD-9D32-488EB0A47B4D}"/>
    <hyperlink ref="I327" r:id="rId341" xr:uid="{5B60F63D-0DCA-4A59-AF35-E416F4AB654D}"/>
    <hyperlink ref="I328" r:id="rId342" xr:uid="{9DB6C43E-DAA9-4C8E-9AF6-28E50EDDE9A0}"/>
    <hyperlink ref="I337" r:id="rId343" xr:uid="{9AD2AD67-978A-4602-B2EB-6188A8764FD2}"/>
    <hyperlink ref="I48" r:id="rId344" xr:uid="{F2603B61-A99C-4927-BD8E-2A95EB773774}"/>
    <hyperlink ref="I425" r:id="rId345" xr:uid="{DFD299C4-160B-4FD8-8459-202E29CEBC75}"/>
    <hyperlink ref="I426" r:id="rId346" xr:uid="{1FFC82D0-0FFA-478D-86B9-B3AD76DD3806}"/>
    <hyperlink ref="I867" r:id="rId347" xr:uid="{AA2E2F75-94CA-4D39-9FC9-02455E5057E4}"/>
    <hyperlink ref="I355" r:id="rId348" xr:uid="{9CADC171-7362-46C1-A810-4D172669155A}"/>
    <hyperlink ref="I417" r:id="rId349" xr:uid="{589AF222-AC90-4428-8232-D17A50E9BCE4}"/>
    <hyperlink ref="I527" r:id="rId350" xr:uid="{C173E60D-A530-451E-89BB-5062AD77DD8B}"/>
    <hyperlink ref="I276" r:id="rId351" xr:uid="{360564B5-DE9A-4072-8C5C-902DBD3F5C5D}"/>
    <hyperlink ref="I361" r:id="rId352" xr:uid="{A1F7AB91-3060-4487-AF6F-3916C9265285}"/>
    <hyperlink ref="I99" r:id="rId353" xr:uid="{835310F5-1F9C-4D7D-9555-67E37260D57C}"/>
    <hyperlink ref="I343" r:id="rId354" xr:uid="{845AB9E1-74AC-4A3D-88C4-0209068F7E34}"/>
    <hyperlink ref="I293" r:id="rId355" xr:uid="{936AAD31-F4A3-4FDF-901D-7807BD3AB3C5}"/>
    <hyperlink ref="I165" r:id="rId356" xr:uid="{EE3ADC47-F150-49AA-9926-DA23B9AF5FD8}"/>
    <hyperlink ref="I470" r:id="rId357" xr:uid="{022A805B-336F-4200-BE61-0FFC3D538DC2}"/>
    <hyperlink ref="I476" r:id="rId358" xr:uid="{1CA46386-3D83-4900-9DD4-02DB4A428D10}"/>
    <hyperlink ref="I713" r:id="rId359" xr:uid="{437D976B-7A0B-4E61-B19D-7237542EF875}"/>
    <hyperlink ref="I454" r:id="rId360" xr:uid="{40645919-8110-4A97-9F29-E2EAC22886BD}"/>
    <hyperlink ref="I668" r:id="rId361" display="https://www.cra.wallonie.be/fr/phytotoxicity-of-essential-oils-opportunities-and-constraints-for-the-development-of-biopesticides-a-review" xr:uid="{7C8E26E3-4456-4EC4-BEE2-71ED70A42F85}"/>
    <hyperlink ref="I74" r:id="rId362" xr:uid="{2454D471-9FC0-4E84-BBD6-D6090925B073}"/>
    <hyperlink ref="I399" r:id="rId363" xr:uid="{C01CA5BA-296D-4ABA-9F14-DADAE2FD3E07}"/>
    <hyperlink ref="I382" r:id="rId364" xr:uid="{78E174F1-6DC9-4B2D-9553-C103D37DC8FD}"/>
    <hyperlink ref="I513" r:id="rId365" xr:uid="{9AA08C05-CB87-41C8-8FF6-669B695219B1}"/>
    <hyperlink ref="I387" r:id="rId366" xr:uid="{F137FC89-7238-4ACC-A912-C9D9AAE5B3BE}"/>
    <hyperlink ref="I120" r:id="rId367" xr:uid="{62C62FF4-EE7F-4A63-9437-4A3D1596FCFD}"/>
    <hyperlink ref="I72" r:id="rId368" xr:uid="{50DB4D75-5130-4E74-B3B2-27C10132F2E7}"/>
    <hyperlink ref="I73" r:id="rId369" xr:uid="{DF6BADC2-D7BE-45A5-8076-B145707B4E7E}"/>
    <hyperlink ref="I514" r:id="rId370" xr:uid="{81D4B7EC-BA33-4440-B128-E842C35475B4}"/>
    <hyperlink ref="I579" r:id="rId371" display="https://www.cra.wallonie.be/fr/assessment-of-different-means-to-reduce-the-potential-exposure-to-pesticides-of-residents-living-in-the-vicinity-of-treated-fields-2019" xr:uid="{EF1AC91A-89EE-4A00-93CF-B3B7D41FFE3C}"/>
    <hyperlink ref="I583" r:id="rId372" xr:uid="{E04577E1-5FC2-44CF-8833-E6FDB56F76EE}"/>
    <hyperlink ref="I554" r:id="rId373" xr:uid="{614299B0-E335-4D9F-BFA1-F4576662522A}"/>
    <hyperlink ref="I26" r:id="rId374" xr:uid="{CB7C5AEC-3FE2-46D2-841D-FDEB2C14FC99}"/>
    <hyperlink ref="I641" r:id="rId375" xr:uid="{EA5745EE-A350-4E53-9B40-FCFD0FBF65A2}"/>
    <hyperlink ref="I362" r:id="rId376" xr:uid="{E4142F1E-DC5A-4DBB-B4C0-EEA6567EA551}"/>
    <hyperlink ref="T362" r:id="rId377" xr:uid="{B0A6C9AD-97DE-4DA6-9019-BFC15DA4DCC5}"/>
    <hyperlink ref="I363" r:id="rId378" xr:uid="{0657ABE3-31A3-45D2-B969-4DF908B2A638}"/>
    <hyperlink ref="T363" r:id="rId379" xr:uid="{4E326800-A11B-43D6-AE6F-053CCA7CD084}"/>
    <hyperlink ref="I366" r:id="rId380" xr:uid="{63159EC1-F368-4B18-98A9-59A93435D123}"/>
    <hyperlink ref="N366" r:id="rId381" xr:uid="{4D766DFF-67E8-4D9C-A7F9-A3DF28779AA9}"/>
    <hyperlink ref="N498" r:id="rId382" xr:uid="{A488C679-A0F8-4E0F-B822-097C0B70F7A5}"/>
    <hyperlink ref="I498" r:id="rId383" xr:uid="{FC620067-DC5E-4CDC-AA5F-6C3B749965A7}"/>
    <hyperlink ref="I367" r:id="rId384" xr:uid="{53E55DE0-E075-44F0-B76D-FBF6A49A98F7}"/>
    <hyperlink ref="N367" r:id="rId385" xr:uid="{4AFCB071-BD40-4858-A6E1-EDAC1E6898A2}"/>
    <hyperlink ref="T367" r:id="rId386" xr:uid="{DC6A1B9F-563F-4098-8351-C17E3DDC4265}"/>
    <hyperlink ref="I122" r:id="rId387" xr:uid="{6B26DD46-BCEF-47DC-BAE3-C4A8025471C4}"/>
    <hyperlink ref="I119" r:id="rId388" xr:uid="{4ED5E8AF-A0C1-42CA-97E1-E7F7E9CA92AA}"/>
    <hyperlink ref="I121" r:id="rId389" xr:uid="{4D8C6D2F-D499-4094-8BEA-7F572473471E}"/>
    <hyperlink ref="I873" r:id="rId390" xr:uid="{1CDA442E-70A7-4DAC-B309-6D3362B4FDE0}"/>
    <hyperlink ref="I770" r:id="rId391" xr:uid="{FD5D8820-3C21-418F-A4C9-8DF23EEFEEFE}"/>
    <hyperlink ref="I24" r:id="rId392" xr:uid="{80BB140B-F4C6-4911-AA1C-BEB8E2CD64CF}"/>
    <hyperlink ref="I82" r:id="rId393" xr:uid="{7DED8587-0B3A-4153-820C-C4DE96710A90}"/>
    <hyperlink ref="I376" r:id="rId394" xr:uid="{5066DDE4-CA7C-4FEE-AAB9-E68E4401E8CC}"/>
    <hyperlink ref="I492" r:id="rId395" xr:uid="{569E6714-85D7-4913-973E-E87746C7CC49}"/>
    <hyperlink ref="I493" r:id="rId396" xr:uid="{C88051C8-ADFC-4ED3-A0FA-702965401025}"/>
    <hyperlink ref="N493" r:id="rId397" xr:uid="{DC8739B5-B494-4F76-9E5B-3D7EA3E00517}"/>
    <hyperlink ref="I632" r:id="rId398" xr:uid="{A06D8BE1-E0FF-4FA0-8E03-03911734B6C1}"/>
    <hyperlink ref="I550" r:id="rId399" xr:uid="{5526FEB5-45C0-4C13-8B52-DD1B99562268}"/>
    <hyperlink ref="I779" r:id="rId400" xr:uid="{787DC8D2-5FC0-4548-919E-1F7A09B68FF4}"/>
    <hyperlink ref="N779" r:id="rId401" xr:uid="{B979C909-06DA-4D56-826A-FD50AACC9453}"/>
    <hyperlink ref="I744" r:id="rId402" xr:uid="{883787ED-8081-41E4-BA17-D7DF921B5CEB}"/>
    <hyperlink ref="T744" r:id="rId403" xr:uid="{57273E74-E993-4CAC-85BE-03B3030B85FE}"/>
    <hyperlink ref="I512" r:id="rId404" xr:uid="{D9122838-6E04-4186-BBE8-07797112F6A5}"/>
    <hyperlink ref="T512" r:id="rId405" xr:uid="{69BF8488-0DA6-4901-831C-AA53EB47FD8C}"/>
    <hyperlink ref="I767" r:id="rId406" xr:uid="{F8C5D87F-B9B0-40FE-BC34-F8C6E3A845BE}"/>
    <hyperlink ref="I576" r:id="rId407" xr:uid="{515E7716-0492-46AE-A46C-1C1B14F3EAB4}"/>
    <hyperlink ref="I329" r:id="rId408" xr:uid="{A4A657A1-0073-47A3-9C5E-90428E9A30AA}"/>
    <hyperlink ref="I35" r:id="rId409" xr:uid="{A0F4BDEC-BED7-4FC1-B333-43CCA0CC0086}"/>
    <hyperlink ref="I865" r:id="rId410" xr:uid="{2DE626E2-950E-4D72-B7F9-550079830D9F}"/>
    <hyperlink ref="I281" r:id="rId411" xr:uid="{52059E2B-CDD5-48F9-AAF7-BE08DE9B9BDC}"/>
    <hyperlink ref="I549" r:id="rId412" xr:uid="{5AD2A0AB-4934-4B51-97F8-627A6AB96ABC}"/>
    <hyperlink ref="I15" r:id="rId413" xr:uid="{6C004EBE-D577-4CA8-8A4A-03371A04C540}"/>
    <hyperlink ref="I68" r:id="rId414" xr:uid="{A0A0D9E0-AC02-4704-8AC5-DEB2E05879F5}"/>
    <hyperlink ref="I69" r:id="rId415" xr:uid="{A94FBE30-E966-4C0B-BFC6-F094EDC8D2DE}"/>
    <hyperlink ref="I511" r:id="rId416" xr:uid="{71ED25A9-116A-4B66-99E8-5C85B625D686}"/>
    <hyperlink ref="I765" r:id="rId417" xr:uid="{373D603C-7596-4F7B-8912-7831C82D15EC}"/>
    <hyperlink ref="I421" r:id="rId418" xr:uid="{C2184FAC-7815-4DA5-B422-FF536B8C4EF6}"/>
    <hyperlink ref="I62" r:id="rId419" display="https://www.cra.wallonie.be/fr/gestion-des-prairies-permanentes-impacts-sur-la-fertilite-des-sols-2015" xr:uid="{50B76DF2-A7E1-4853-80F2-926F253ACDCB}"/>
    <hyperlink ref="I242" r:id="rId420" xr:uid="{2298D5DB-506F-48F8-850C-1B47020E11D6}"/>
    <hyperlink ref="I9" r:id="rId421" xr:uid="{5E1BE6AC-7B2F-4E95-963A-5F1F8032CFEE}"/>
    <hyperlink ref="I627" r:id="rId422" xr:uid="{FA081011-E04D-4AC5-A1D6-EA0A731A772C}"/>
    <hyperlink ref="I663" r:id="rId423" xr:uid="{93898DE5-4946-404E-8691-DBFB90EC454A}"/>
    <hyperlink ref="I664" r:id="rId424" display="https://www.cra.wallonie.be/fr/recherche-de-methodes-alternatives-de-protection-vis-a-vis-des-gloesporioses-en-productions-fruitieres-biologiques-suivi-de-limpact-dune-formulation-a-base-dargiles-calcinees-et-dun-activateur-de-depenses-naturelle-sur-les-gloeosporioses-2015" xr:uid="{D5DB184B-AEFB-4596-896B-832E667D0962}"/>
    <hyperlink ref="I11" r:id="rId425" xr:uid="{C91CE207-C763-42CF-9378-31829B516D9E}"/>
    <hyperlink ref="I424" r:id="rId426" display="https://www.cra.wallonie.be/fr/change-in-atp-binding-cassette-b119-glutamine-synthetase-and-alcohol-dehydrogenase-gene-expression-during-root-elongation-in-betula-pendula-roth-and-alnus-glutinosa-l-gaertn-in-response-to-leachate-and-leonardite-humic-substances-2015" xr:uid="{668FDF03-7879-415B-A3D5-516226647291}"/>
    <hyperlink ref="I153" r:id="rId427" xr:uid="{1EC8639A-2AD9-4675-A6A6-C3C6F171DC64}"/>
    <hyperlink ref="I70" r:id="rId428" xr:uid="{E70D0C7A-B1EE-4B2C-8AD5-BC1251E07C97}"/>
    <hyperlink ref="I104" r:id="rId429" xr:uid="{C1671DF8-CBD2-4175-82D1-CF26918AE269}"/>
    <hyperlink ref="I13" r:id="rId430" xr:uid="{B5496FB9-71F4-4BBB-BAF6-802A40C77173}"/>
    <hyperlink ref="I105" r:id="rId431" xr:uid="{6EEA8F5A-1D26-4DB9-A82D-817B59B2A461}"/>
    <hyperlink ref="I341" r:id="rId432" xr:uid="{2CEB9C7A-1538-43A2-AB98-59A4ADC22348}"/>
    <hyperlink ref="I665" r:id="rId433" xr:uid="{397C8EFB-7D9B-4D57-874D-AABC02D98EAD}"/>
    <hyperlink ref="I16" r:id="rId434" xr:uid="{9971861C-58FF-4A03-B2F7-3526B4944A19}"/>
    <hyperlink ref="I7" r:id="rId435" xr:uid="{3D053D80-8C5C-4ADC-BE55-126336ACEF6E}"/>
    <hyperlink ref="I102" r:id="rId436" xr:uid="{3A139EE8-E247-4BAA-ACF7-B343A3851B20}"/>
    <hyperlink ref="I6" r:id="rId437" xr:uid="{835E91E7-5AF1-4F32-B8A9-63DB34D5C9CE}"/>
    <hyperlink ref="I471" r:id="rId438" xr:uid="{61B0840D-A04A-42FC-BFB0-72702BA8B347}"/>
    <hyperlink ref="I333" r:id="rId439" xr:uid="{811891BB-C350-45B8-AF6A-1EB9337A4C8A}"/>
    <hyperlink ref="I572" r:id="rId440" xr:uid="{65E8C50E-E5B2-497C-A531-1156AB85BE50}"/>
    <hyperlink ref="I246" r:id="rId441" xr:uid="{821BFDA2-FD50-4A3E-8DA6-5F13509A226A}"/>
    <hyperlink ref="I559" r:id="rId442" xr:uid="{A2C910B3-7DE8-46BB-8828-EB26FB0F1288}"/>
    <hyperlink ref="I240" r:id="rId443" xr:uid="{FC6A3CE2-D7BF-45B2-A9FC-45BF8CA8C1F0}"/>
    <hyperlink ref="I258" r:id="rId444" xr:uid="{86138D48-135C-429D-AB67-3DB8F3057252}"/>
    <hyperlink ref="I231" r:id="rId445" xr:uid="{0429F041-C799-45EB-85B3-214E93F4D32B}"/>
    <hyperlink ref="I244" r:id="rId446" xr:uid="{CC2CD924-C5D0-48AC-97BD-FD690EDCD29F}"/>
    <hyperlink ref="I710" r:id="rId447" xr:uid="{576E851A-352D-41D7-97D8-0FC5B4A0E9B1}"/>
    <hyperlink ref="I711" r:id="rId448" xr:uid="{D0A7F490-D256-46B8-8537-1C92717D032F}"/>
    <hyperlink ref="I103" r:id="rId449" xr:uid="{30C9654A-43D4-4D32-ACA6-26EDA94D2A4B}"/>
    <hyperlink ref="I298" r:id="rId450" xr:uid="{6A7709AD-E4F2-4C97-8765-C6F6544DDF31}"/>
    <hyperlink ref="I741" r:id="rId451" xr:uid="{3682944C-83BF-408B-9D99-FAC9C6557FF7}"/>
    <hyperlink ref="T741" r:id="rId452" xr:uid="{3B451D82-CF85-4E12-A547-A150A412B565}"/>
    <hyperlink ref="I737" r:id="rId453" xr:uid="{DE84EF23-2B2E-4A10-9896-4A6F1D2BC38B}"/>
    <hyperlink ref="I501" r:id="rId454" xr:uid="{1199D37C-5B9B-44E4-B510-FD701C3D9AA9}"/>
    <hyperlink ref="T501" r:id="rId455" xr:uid="{53E81302-9D8B-43D2-A3BE-7D41CDBA859E}"/>
    <hyperlink ref="I622" r:id="rId456" xr:uid="{4A14E146-AD3E-4241-8796-5B97FD0C7611}"/>
    <hyperlink ref="I740" r:id="rId457" display="https://www.cra.wallonie.be/fr/exposure-assessment-to-pesticides-in-the-vicinity-of-treated-field-case-study-in-school-playgrounds-and-in-private-gardens-2019" xr:uid="{96842B22-6732-442D-ABB8-B143012DE94F}"/>
    <hyperlink ref="I580" r:id="rId458" display="https://www.cra.wallonie.be/fr/assessment-of-exposure-to-pesticides-of-residents-living-in-the-vicinity-of-treated-fields-2019" xr:uid="{3CDA7A25-772D-4281-8853-830387FD11CD}"/>
    <hyperlink ref="I750" r:id="rId459" display="https://www.cra.wallonie.be/fr/mesures-de-pesticides-dans-lair-et-dans-les-depots-en-bordure-de-champs-lors-doperations-de-pulverisation-2019" xr:uid="{7F00E281-12AB-465E-AB84-DF0A293699BC}"/>
    <hyperlink ref="I495" r:id="rId460" xr:uid="{EEDE42F2-5329-428F-8BCF-B0C0E5DF65CE}"/>
    <hyperlink ref="I494" r:id="rId461" xr:uid="{EC939846-6DC7-443D-9BEA-886B61A4615C}"/>
    <hyperlink ref="T494" r:id="rId462" xr:uid="{BAFCEDBE-7EEA-49C3-AA40-2A388CE2E63B}"/>
    <hyperlink ref="I871" r:id="rId463" xr:uid="{F84D897F-C438-4820-ABDC-C05FC20783A6}"/>
    <hyperlink ref="I749" r:id="rId464" display="https://www.cra.wallonie.be/fr/pesticides-dans-lair-ambiant-en-wallonie-un-peu-de-tout-partout-en-faible-quantite-2018" xr:uid="{EFC47869-7364-4B71-A33D-E63BC018D264}"/>
    <hyperlink ref="I734" r:id="rId465" xr:uid="{051FC694-D0F2-4744-A0AE-EA7DA74B320D}"/>
    <hyperlink ref="T734" r:id="rId466" xr:uid="{CB2278B9-8E57-472C-856A-42A4828AA701}"/>
    <hyperlink ref="I577" r:id="rId467" xr:uid="{21ED5CCC-AD91-474A-BDDD-AD9A90F7D4A8}"/>
    <hyperlink ref="I800" r:id="rId468" xr:uid="{6FF8F61B-854A-4579-96E1-72396AC2D18E}"/>
    <hyperlink ref="I433" r:id="rId469" display="https://www.cra.wallonie.be/fr/pesticides-analyse-des-residus-dans-nos-aliments-2018" xr:uid="{2CCE08FC-2047-4DC8-AB28-29E433325109}"/>
    <hyperlink ref="I49" r:id="rId470" display="https://www.cra.wallonie.be/fr/les-biopesticides-de-plus-en-plus-etudies-2017" xr:uid="{8773D9B5-DC31-4E32-9CDD-FCBF4B6033FA}"/>
    <hyperlink ref="I503" r:id="rId471" xr:uid="{7FCB5CA8-833A-4502-9399-CD946899E5F7}"/>
    <hyperlink ref="I354" r:id="rId472" xr:uid="{B681B0D0-6731-4A0D-8492-8F7C59CB43EE}"/>
    <hyperlink ref="I518" r:id="rId473" xr:uid="{B326CF52-7EE8-44F9-BB6E-A1CF7B265EE5}"/>
    <hyperlink ref="I798" r:id="rId474" xr:uid="{62197C0B-B3EF-461B-9BB0-D6885E8DD252}"/>
    <hyperlink ref="I748" r:id="rId475" display="https://www.cra.wallonie.be/fr/evolution-of-ambient-air-concentrations-of-46-pesticides-in-wallonia-belgium-in-summer-2015-2017" xr:uid="{EC8EE1BA-7986-4D23-A0B4-430AD352E109}"/>
    <hyperlink ref="I696" r:id="rId476" display="https://www.cra.wallonie.be/fr/analytical-strategies-used-to-develop-a-multi-active-ingredient-method-for-qc-of-public-health-pesticides-2017" xr:uid="{467F9244-AD97-422D-8BA4-1E7F0B9C82E5}"/>
    <hyperlink ref="I540" r:id="rId477" xr:uid="{BB8C3EF1-15D6-4D2A-8793-796C866A7AC0}"/>
    <hyperlink ref="I191" r:id="rId478" xr:uid="{72A382A1-032B-4AED-8A2F-A7EB2A912B73}"/>
    <hyperlink ref="I726" r:id="rId479" display="https://www.cra.wallonie.be/fr/annual-cipacfaowho-belgian-report-on-the-quality-control-of-pesticides-2017" xr:uid="{A139886E-997D-4368-B75D-E11F2AA846C2}"/>
    <hyperlink ref="I607" r:id="rId480" xr:uid="{83C1BC25-FB77-4011-B71A-F1C1620D45CF}"/>
    <hyperlink ref="I575" r:id="rId481" xr:uid="{F7F819E2-53F7-492A-B599-6B8E4FA156C5}"/>
    <hyperlink ref="I541" r:id="rId482" xr:uid="{D23F0FDE-BDC0-4C2E-B3FA-30912110C4A0}"/>
    <hyperlink ref="I358" r:id="rId483" xr:uid="{3B867F7B-B47F-4229-BBF8-BB6CE2B8FF66}"/>
    <hyperlink ref="I729" r:id="rId484" xr:uid="{9C5FA69C-60E5-4F67-93CC-094ECCFE7C9A}"/>
    <hyperlink ref="I870" r:id="rId485" xr:uid="{E4E8C32E-DC75-4BA2-8008-A8FA9E625BBA}"/>
    <hyperlink ref="I97" r:id="rId486" display="https://www.cra.wallonie.be/fr/agriculture-biologique-et-residus-de-pesticides-2016" xr:uid="{3731483E-5AF6-41EB-9C1A-C6637903EFE7}"/>
    <hyperlink ref="I336" r:id="rId487" xr:uid="{8AE8A8A7-0E47-4BFA-BDE8-77D6A33FB5F0}"/>
    <hyperlink ref="I797" r:id="rId488" xr:uid="{E2D5199C-4FF9-40FA-8503-961063442D02}"/>
    <hyperlink ref="I262" r:id="rId489" xr:uid="{43A23920-5771-4E16-A097-9B4DD2D915FF}"/>
    <hyperlink ref="I759" r:id="rId490" xr:uid="{34C4AB2C-E7EF-4464-8936-E9B75EADD90B}"/>
    <hyperlink ref="I490" r:id="rId491" xr:uid="{ADC5D018-11B7-44AA-9C68-EAB6832423D4}"/>
    <hyperlink ref="I604" r:id="rId492" xr:uid="{1DB1EACF-A872-4F1F-B81C-39167A2074A7}"/>
    <hyperlink ref="I574" r:id="rId493" display="https://www.cra.wallonie.be/en/who-pesticide-evaluation-scheme-and-data-requirements-for-public-health-pesticides-2016" xr:uid="{2413EFDD-8F98-49A5-BEBE-D1BFF45E2EAD}"/>
    <hyperlink ref="I605" r:id="rId494" display="https://www.cra.wallonie.be/en/who-specifications-for-pesticides-2016" xr:uid="{9070649B-60C4-4940-B75D-033AE1418CB4}"/>
    <hyperlink ref="I573" r:id="rId495" display="https://www.cra.wallonie.be/en/quality-control-of-public-health-pesticides-2016" xr:uid="{A2FB73BC-9ECE-4831-8EE8-3C1D8DB7DA94}"/>
    <hyperlink ref="I721" r:id="rId496" xr:uid="{3DA6F42E-F4AE-4B2A-9120-D7BF29B57493}"/>
    <hyperlink ref="I722" r:id="rId497" xr:uid="{FF2751EE-18BB-46CE-934C-8262F65F27CB}"/>
    <hyperlink ref="I491" r:id="rId498" xr:uid="{F9CE980E-2CA2-499A-B535-D27FF046D0CB}"/>
    <hyperlink ref="I753" r:id="rId499" display="https://www.cra.wallonie.be/en/multi-residual-methods-for-determination-of-pesticides-in-surface-water-with-use-of-parallel-evaporation-system-multivapor-seminar-on-solvent-extraction-parallel-evaporation-2015" xr:uid="{91D9F1D0-2312-4A40-A2CF-ECE524C233AB}"/>
    <hyperlink ref="I321" r:id="rId500" xr:uid="{80FD8334-257D-4BAE-A7D6-4B0B73CB5949}"/>
    <hyperlink ref="I404" r:id="rId501" xr:uid="{631A2546-8CCB-4B1D-BE4A-266788D21A70}"/>
    <hyperlink ref="I405" r:id="rId502" xr:uid="{0F3F686A-8059-4810-B603-F024FC06BE75}"/>
    <hyperlink ref="I403" r:id="rId503" xr:uid="{5D812C43-5CA9-4A68-A59D-F5626B47BFCD}"/>
    <hyperlink ref="I879" r:id="rId504" xr:uid="{E54AF767-C98C-4E6F-8D34-9BBAF6B7B295}"/>
    <hyperlink ref="I553" r:id="rId505" xr:uid="{8FA50CB6-9820-43C8-AC98-F51BD7CC4CC6}"/>
    <hyperlink ref="I59" r:id="rId506" xr:uid="{5BF4D783-626D-4D48-8061-3364870BD94E}"/>
    <hyperlink ref="N59" r:id="rId507" xr:uid="{A599CB4F-E8F2-48F9-BA67-E6DE9D8873C9}"/>
    <hyperlink ref="I429" r:id="rId508" xr:uid="{93B03E2E-6DEE-4C88-A4BD-BA9D8282B79B}"/>
    <hyperlink ref="I369" r:id="rId509" xr:uid="{9A8243F4-C0C9-4C24-8304-B6AC23434A9A}"/>
    <hyperlink ref="I266" r:id="rId510" xr:uid="{FFC36370-8549-41A4-9C01-AD4E6B174386}"/>
    <hyperlink ref="N266" r:id="rId511" xr:uid="{222F02A0-EE69-4B10-B05C-37C2E2A564AE}"/>
    <hyperlink ref="T378" r:id="rId512" xr:uid="{C4B47939-6131-4E25-B1D8-40733456D9E8}"/>
    <hyperlink ref="I378" r:id="rId513" xr:uid="{2AC0E6F5-D38D-4D8A-9AB4-DDEA9E7E9DD9}"/>
    <hyperlink ref="I352" r:id="rId514" xr:uid="{08914953-737A-46E0-BB81-94CBC6F5277C}"/>
    <hyperlink ref="N352" r:id="rId515" xr:uid="{34FDF4EB-2F51-4864-B3F0-5B86CADEBA98}"/>
    <hyperlink ref="I353" r:id="rId516" xr:uid="{C57BC99C-3CA7-4232-8A39-6D19C2D2421B}"/>
    <hyperlink ref="N353" r:id="rId517" xr:uid="{D9A402E9-DE6F-4D23-8481-41BEB476DFB5}"/>
    <hyperlink ref="I778" r:id="rId518" xr:uid="{91B600C6-7142-43B4-86B0-51CE68C209D7}"/>
    <hyperlink ref="I17" r:id="rId519" xr:uid="{A217EE70-73F3-4AE1-A5E9-9D43E90CBF3D}"/>
    <hyperlink ref="I869" r:id="rId520" xr:uid="{2BFC058E-DE74-44AE-AA49-6D74E9FF2FD4}"/>
    <hyperlink ref="I265" r:id="rId521" xr:uid="{01DEF7D4-DCC4-4387-8D62-01EDF02D536F}"/>
    <hyperlink ref="I154" r:id="rId522" xr:uid="{35895A3F-4B71-4BA5-A10C-85B1D1CF8E3A}"/>
    <hyperlink ref="T154" r:id="rId523" xr:uid="{9AAB279B-B39F-4B98-A0A0-C29AAE4DDE83}"/>
    <hyperlink ref="I332" r:id="rId524" xr:uid="{BD258205-577A-4AFC-84E9-FCA68FCBFC94}"/>
    <hyperlink ref="I334" r:id="rId525" xr:uid="{6FAAF4D7-8CF8-4569-8C98-7A1BA465B857}"/>
    <hyperlink ref="N334" r:id="rId526" xr:uid="{2F9F6AF4-AD47-4B8A-81DA-B4AB90DADE84}"/>
    <hyperlink ref="I339" r:id="rId527" xr:uid="{C6ED5F6B-EF7C-4038-9850-225C2AD48FF8}"/>
    <hyperlink ref="I338" r:id="rId528" xr:uid="{B64CCF75-131B-4465-AFF5-AFFB0CAF0337}"/>
    <hyperlink ref="I163" r:id="rId529" xr:uid="{32A881F5-ED25-4019-9F6A-99C831725D63}"/>
    <hyperlink ref="N163" r:id="rId530" xr:uid="{952CE299-A3F4-45BA-BFC0-4B57B2435397}"/>
    <hyperlink ref="I344" r:id="rId531" xr:uid="{A38A9205-06CA-4BA1-8AA3-D0AF389337A7}"/>
    <hyperlink ref="I345" r:id="rId532" xr:uid="{556E464C-E09B-4451-85A2-72006283C0B9}"/>
    <hyperlink ref="I263" r:id="rId533" xr:uid="{BB77F5A7-1A7F-4B9D-ADC5-E32156471FF2}"/>
    <hyperlink ref="I168" r:id="rId534" xr:uid="{815A6656-7F55-421E-9528-A367712F622D}"/>
    <hyperlink ref="N168" r:id="rId535" xr:uid="{021A1ED9-847A-4EED-A9BD-CCDFBD14C81B}"/>
    <hyperlink ref="I486" r:id="rId536" xr:uid="{1427CB74-0EFE-4E51-9F32-FD59179FAE6F}"/>
    <hyperlink ref="N486" r:id="rId537" xr:uid="{3C2C42F9-B67B-48FF-94D6-2158F68ED0D8}"/>
    <hyperlink ref="I319" r:id="rId538" xr:uid="{758E066A-6EFF-405A-9A85-2DE04CC18EED}"/>
    <hyperlink ref="I320" r:id="rId539" xr:uid="{7571D991-5F87-4D60-9728-F1AA85EA0F5B}"/>
    <hyperlink ref="T259" r:id="rId540" xr:uid="{ECE3FF56-5607-4371-9679-3F8A2644CDC3}"/>
    <hyperlink ref="I318" r:id="rId541" xr:uid="{0AF67AC5-DADA-43B5-9DEC-8F8148D1FFA7}"/>
    <hyperlink ref="I398" r:id="rId542" xr:uid="{64E558E8-D994-4857-B725-AD14897E3EDE}"/>
    <hyperlink ref="T398" r:id="rId543" xr:uid="{B642306A-AFB0-4BE7-BDB5-C4FB036EEF66}"/>
    <hyperlink ref="I402" r:id="rId544" xr:uid="{CBFD38B3-4006-4241-9335-35F68FA8119C}"/>
    <hyperlink ref="I186" r:id="rId545" xr:uid="{21107318-0157-40AE-B6AE-17FAE3DCA5BC}"/>
    <hyperlink ref="T186" r:id="rId546" xr:uid="{0B795FA0-3A3B-421F-AEC5-6C2CC8A6D765}"/>
    <hyperlink ref="I406" r:id="rId547" xr:uid="{6E890798-1644-4558-9B9A-02C2B31CE4B1}"/>
    <hyperlink ref="I407" r:id="rId548" xr:uid="{5EC31F82-923E-4F4C-BA95-91447ED05836}"/>
    <hyperlink ref="T407" r:id="rId549" xr:uid="{7133410B-AEB3-4A24-BAD0-C9B8A0CCCD6F}"/>
    <hyperlink ref="I234" r:id="rId550" xr:uid="{E9E43C7E-525B-4349-9DD0-DA9394C56D24}"/>
    <hyperlink ref="I269" r:id="rId551" xr:uid="{62AAA50B-7128-47E5-96C3-B16197CC143B}"/>
    <hyperlink ref="I270" r:id="rId552" xr:uid="{0B63E91A-2E7C-4498-ADC8-4781BA62AD3D}"/>
    <hyperlink ref="I388" r:id="rId553" xr:uid="{5EF0C2E0-CC79-4C78-B7C0-8DEF0D31AFE0}"/>
    <hyperlink ref="I184" r:id="rId554" xr:uid="{B0C82FB5-BAD3-4CC8-AFBC-BD9AD9CF62AD}"/>
    <hyperlink ref="T184" r:id="rId555" xr:uid="{9AFA64C8-2230-4BA6-B06B-6D184C13521A}"/>
    <hyperlink ref="I401" r:id="rId556" xr:uid="{8EE34906-CA98-4D74-B663-7845987642D2}"/>
    <hyperlink ref="I340" r:id="rId557" xr:uid="{AC378AB9-76E1-4C3A-9796-73F0F56229A5}"/>
    <hyperlink ref="I488" r:id="rId558" xr:uid="{EF6CF153-358F-42A4-8FA6-F6B3B71F57A5}"/>
    <hyperlink ref="T488" r:id="rId559" xr:uid="{02B9FACC-986B-4B74-8834-475CDCA3E7ED}"/>
    <hyperlink ref="I233" r:id="rId560" xr:uid="{72AE47C1-DB39-46A9-90AB-A71CE2FE569C}"/>
    <hyperlink ref="I383" r:id="rId561" xr:uid="{FFA1A994-52DF-4988-9DDE-B0DE6CC320D8}"/>
    <hyperlink ref="I482" r:id="rId562" xr:uid="{1F2B9992-20AC-4563-9A15-EA0112899155}"/>
    <hyperlink ref="T385" r:id="rId563" xr:uid="{D6544313-3F6A-4F12-A2F1-F39A7B98E02F}"/>
    <hyperlink ref="I389" r:id="rId564" xr:uid="{7F1C3E03-CA0C-4484-891F-20DC6DEAE409}"/>
    <hyperlink ref="I390" r:id="rId565" xr:uid="{3D9B5821-8059-4E42-B2B6-9D0F97A381F7}"/>
    <hyperlink ref="I391" r:id="rId566" xr:uid="{EFC1B3A8-AC8A-4A3C-A021-161546A32EE6}"/>
    <hyperlink ref="I396" r:id="rId567" xr:uid="{FB0FB343-7A8A-433F-9511-6FA687A9DD06}"/>
    <hyperlink ref="I395" r:id="rId568" xr:uid="{475FA6FE-3A9B-4DDE-880D-7DD66E32C464}"/>
    <hyperlink ref="T269" r:id="rId569" xr:uid="{AB5DCFA7-55D0-48E7-9E7F-5C7FFD662C7B}"/>
    <hyperlink ref="I469" r:id="rId570" xr:uid="{1A89C87E-B82C-411B-8BCB-10D47A3DC181}"/>
    <hyperlink ref="I364" r:id="rId571" xr:uid="{85A6D334-2598-463E-9A55-293BFDE10B13}"/>
    <hyperlink ref="I365" r:id="rId572" xr:uid="{9351D00B-4602-4EB6-ADBE-811799D4D1A4}"/>
    <hyperlink ref="I496" r:id="rId573" xr:uid="{D5A45564-B087-459C-9528-9A1CB1754738}"/>
    <hyperlink ref="I497" r:id="rId574" xr:uid="{C126459B-659D-4976-A343-D0D985D666FE}"/>
    <hyperlink ref="N497" r:id="rId575" xr:uid="{BF443A83-D4F9-43EE-8097-2B88BE490026}"/>
    <hyperlink ref="I586" r:id="rId576" xr:uid="{9FE31EEB-94BE-4B3D-B119-3E8ABF8559C6}"/>
    <hyperlink ref="I872" r:id="rId577" display="https://www.cra.wallonie.be/en/genetic-and-environmental-factors-affecting-the-expression-of-alpha-gliadin-canonical-epitopes-involved-in-celiac-disease-in-a-wide-collection-of-spelt-triticum-aestivum-ssp-spelta-cultivars-and-landraces-2018" xr:uid="{9FBAE784-E9E4-4293-9BA9-5C35CA627A56}"/>
    <hyperlink ref="I368" r:id="rId578" xr:uid="{784FD134-73E9-4EAF-B246-C0017274842B}"/>
    <hyperlink ref="I371" r:id="rId579" xr:uid="{3179EC01-94D7-467F-84E3-14ABE227E289}"/>
    <hyperlink ref="T371" r:id="rId580" xr:uid="{3521264B-AB42-4100-B96E-81CD48FFF01C}"/>
    <hyperlink ref="I372" r:id="rId581" xr:uid="{3889C67B-B039-4AE5-9CD3-17A741B3D342}"/>
    <hyperlink ref="I267" r:id="rId582" xr:uid="{18DBC17F-D176-4780-A91A-0051E41E33CE}"/>
    <hyperlink ref="I268" r:id="rId583" xr:uid="{2706E5B4-08D2-4FF1-A88D-D4A2C55015C2}"/>
    <hyperlink ref="I380" r:id="rId584" xr:uid="{34D5B916-691C-4237-AB2E-0824C67D9A95}"/>
    <hyperlink ref="I379" r:id="rId585" xr:uid="{ED82E584-67D8-423C-8799-EE5F04F447EA}"/>
    <hyperlink ref="T379" r:id="rId586" xr:uid="{F923402D-0CB8-4C11-A6C2-9DC74BAB4390}"/>
    <hyperlink ref="I712" r:id="rId587" xr:uid="{44F0DE8F-5826-40B4-84D4-99154E3ED995}"/>
    <hyperlink ref="N676" r:id="rId588" xr:uid="{6C1DE356-4474-45E9-803B-F52EDA2E97E0}"/>
    <hyperlink ref="I676" r:id="rId589" xr:uid="{83D820EC-AE2A-4B14-ABE7-A4DE9E15A744}"/>
    <hyperlink ref="I689" r:id="rId590" xr:uid="{F7D5E5EC-D202-4551-BA21-D4E98909F939}"/>
    <hyperlink ref="I688" r:id="rId591" xr:uid="{7D99BC3C-B9F3-48C4-A28A-025016ECFAB6}"/>
    <hyperlink ref="N688" r:id="rId592" xr:uid="{4C641A6A-83F6-4265-8FC8-9E1A5A387439}"/>
    <hyperlink ref="N694" r:id="rId593" xr:uid="{BDAC4428-766C-4092-A84E-690417ADD128}"/>
    <hyperlink ref="I694" r:id="rId594" xr:uid="{7D4EBEB3-849C-43B5-9B49-5AB088930CBF}"/>
    <hyperlink ref="I612" r:id="rId595" xr:uid="{E270ADDE-8F47-418D-9EE3-95E7B1254ACE}"/>
    <hyperlink ref="I92" r:id="rId596" xr:uid="{0A2EA9DE-319A-4CFE-BD96-A0162800EA01}"/>
    <hyperlink ref="I8" r:id="rId597" xr:uid="{C7C7B53C-E305-4494-9FBA-6480BA4B1141}"/>
    <hyperlink ref="I515" r:id="rId598" xr:uid="{28A8D56B-99D2-4D41-888E-72FC0025D2A4}"/>
    <hyperlink ref="I236" r:id="rId599" xr:uid="{C1DFC7C4-7B2A-44F8-96BB-13FD84702B57}"/>
    <hyperlink ref="I502" r:id="rId600" xr:uid="{325EB04A-DAF7-48C3-801C-155C491D462E}"/>
    <hyperlink ref="I385" r:id="rId601" xr:uid="{F6D2CE53-A920-4069-85CA-740E940F41A0}"/>
    <hyperlink ref="N527" r:id="rId602" xr:uid="{C1973F99-120E-4849-B228-78A63D40FB4F}"/>
    <hyperlink ref="N74" r:id="rId603" xr:uid="{8D5C1922-64BC-4063-A704-58025CA583A4}"/>
    <hyperlink ref="N529" r:id="rId604" xr:uid="{93EE06C5-CF2E-4B7B-81AE-D8C56D353E5B}"/>
    <hyperlink ref="N12:N13" r:id="rId605" display="v.baeten@cra.wallonie.be" xr:uid="{BDDA640C-F0A2-43AB-8ADD-C12B198B6309}"/>
    <hyperlink ref="N328" r:id="rId606" xr:uid="{15461CF1-834A-4DBE-BB5D-8DED0F55B03D}"/>
    <hyperlink ref="N494" r:id="rId607" xr:uid="{B62DC9B8-167A-442C-8219-DA6EA1379EED}"/>
    <hyperlink ref="N864" r:id="rId608" xr:uid="{5E3C38D7-78FA-4423-9B0B-DEE73A15F4B7}"/>
    <hyperlink ref="N260" r:id="rId609" xr:uid="{8EB7BAEB-C960-493A-90A9-6005D1BE0483}"/>
    <hyperlink ref="N698" r:id="rId610" xr:uid="{BE4AD77E-8F7E-434B-A8EB-4C68DFC0B7DD}"/>
    <hyperlink ref="N470" r:id="rId611" xr:uid="{207DA437-1815-4ECD-9097-2B30A5264F19}"/>
    <hyperlink ref="N496" r:id="rId612" xr:uid="{6B431850-7996-486E-9D69-EDE1269D87EE}"/>
    <hyperlink ref="N500" r:id="rId613" xr:uid="{A2BE4352-E1E0-43D5-9ABC-7566BB030B92}"/>
    <hyperlink ref="N586" r:id="rId614" xr:uid="{CCBFA109-D86C-4799-B0BF-544F39EDB15F}"/>
    <hyperlink ref="N336" r:id="rId615" xr:uid="{1A44FE84-DFFF-4D4A-BD56-0117D25067FF}"/>
    <hyperlink ref="N354" r:id="rId616" xr:uid="{3944CBD3-F0AB-4C00-997D-74C4C3845603}"/>
    <hyperlink ref="N492" r:id="rId617" xr:uid="{048A9197-E2D0-4778-BF53-2E20650FAEC9}"/>
    <hyperlink ref="N107:N108" r:id="rId618" display="b.durenne@cra.wallonie.be" xr:uid="{2F139437-0877-4493-B377-9B5429CB8230}"/>
    <hyperlink ref="N387" r:id="rId619" xr:uid="{1E90126C-82C1-47B7-AFEE-7E8E9D76089C}"/>
    <hyperlink ref="N169" r:id="rId620" xr:uid="{91CE0F43-0BA8-4491-AF09-411CCB22A044}"/>
    <hyperlink ref="N114:N124" r:id="rId621" display="e.escarnot@cra.wallonie.be" xr:uid="{344CDE86-E276-4F51-B047-0F0557387708}"/>
    <hyperlink ref="N130:N133" r:id="rId622" display="j.fernandez@cra.wallonie.be" xr:uid="{6AB131F0-B648-46A1-965E-5A1D94FF6F73}"/>
    <hyperlink ref="N246" r:id="rId623" xr:uid="{5D950426-29D1-4128-83BE-09EFB6FAEF6F}"/>
    <hyperlink ref="N140:N142" r:id="rId624" display="e.froidmont@cra.wallonie.be" xr:uid="{16E38B68-FD72-4B50-88D8-353780B62CCA}"/>
    <hyperlink ref="N262" r:id="rId625" xr:uid="{E33E6200-2BE7-4D28-9F71-D80AEC1F8717}"/>
    <hyperlink ref="N226" r:id="rId626" xr:uid="{0C935C68-CCC6-4E1A-BF6D-A9E1E406056B}"/>
    <hyperlink ref="N178:N179" r:id="rId627" display="l.hautier@cra.wallonie.be" xr:uid="{3937E867-0018-498E-9811-90BEABA91FE0}"/>
    <hyperlink ref="N865" r:id="rId628" xr:uid="{35F8AE0E-59E6-4FDB-A04D-E71582E7C6D8}"/>
    <hyperlink ref="N579" r:id="rId629" xr:uid="{C904AF45-4503-4C20-BBE4-62891A5D297D}"/>
    <hyperlink ref="N6" r:id="rId630" xr:uid="{91612586-D9E7-45C8-9021-13A587AAB3F0}"/>
    <hyperlink ref="N96" r:id="rId631" xr:uid="{AF3AA82F-A1A6-4C22-A489-2AE563F37D9F}"/>
    <hyperlink ref="N202:N204" r:id="rId632" display="jamar@cra.wallonie.be" xr:uid="{F6CB0B28-7278-4D24-8146-CB0CA6AE43AD}"/>
    <hyperlink ref="N8" r:id="rId633" xr:uid="{4A4C4136-7FE6-4C7B-940B-CB3290AB35B4}"/>
    <hyperlink ref="N212:N213" r:id="rId634" display="jamar@cra.wallonie.be" xr:uid="{A9931DDC-CE19-46C0-BAF2-4337E302A10F}"/>
    <hyperlink ref="N9" r:id="rId635" xr:uid="{10D8AB2D-FEE3-4D78-8210-9BEABA3C7223}"/>
    <hyperlink ref="N215:N217" r:id="rId636" display="jamar@cra.wallonie.be" xr:uid="{30B1299A-E54F-419B-9D97-C61F8FC8DD95}"/>
    <hyperlink ref="N220:N222" r:id="rId637" display="l.jamar@cra.wallonie.be" xr:uid="{4383E200-25DC-4741-9E87-D8EE016A2A9C}"/>
    <hyperlink ref="N85" r:id="rId638" xr:uid="{2BE3AD37-012D-407F-AE7F-B92FC342A409}"/>
    <hyperlink ref="N583" r:id="rId639" xr:uid="{47613B8E-B8EA-4518-9DF2-EB79D1557550}"/>
    <hyperlink ref="N812" r:id="rId640" xr:uid="{5CECC497-7283-4331-9A21-AB4E16797465}"/>
    <hyperlink ref="N855" r:id="rId641" xr:uid="{CB72C27B-3551-448A-8C6B-26F5148FBD6F}"/>
    <hyperlink ref="N305:N306" r:id="rId642" display="q.linbourg@cra.wallonie.be" xr:uid="{080EC6FD-944B-4CD0-B787-5A1163593F21}"/>
    <hyperlink ref="N343" r:id="rId643" xr:uid="{072DB030-51BE-47E4-9D2A-9F45D22B1C50}"/>
    <hyperlink ref="N312" r:id="rId644" xr:uid="{5A7120FC-5ED9-4739-B28A-26DA31325569}"/>
    <hyperlink ref="N837" r:id="rId645" xr:uid="{77AAF342-5C2D-4298-94EC-1B1689619EF6}"/>
    <hyperlink ref="N303" r:id="rId646" xr:uid="{0935DBAE-F5A9-43DE-B61D-460DB01AE833}"/>
    <hyperlink ref="N795" r:id="rId647" xr:uid="{F2D95720-E35C-476E-B61D-96B1AE1C9727}"/>
    <hyperlink ref="N308" r:id="rId648" xr:uid="{DB2A4449-047B-4F26-9148-FC7A2C242ADC}"/>
    <hyperlink ref="N376" r:id="rId649" xr:uid="{D3CB6207-FDD7-4BE8-889A-70E1B0E21D35}"/>
    <hyperlink ref="N862" r:id="rId650" xr:uid="{E3A2D2B4-AEBF-46C0-AECB-D200E4D64623}"/>
    <hyperlink ref="N403:N404" r:id="rId651" display="a.soete@cra.wallonie.be" xr:uid="{5C071A02-51E2-4AEA-BA1E-F3DA4C11A80C}"/>
    <hyperlink ref="N11" r:id="rId652" xr:uid="{4BF259B4-B5B9-4534-A658-275348C19AB0}"/>
    <hyperlink ref="N153" r:id="rId653" xr:uid="{8BCD5D05-207C-41DE-BC58-9F63DAF4485A}"/>
    <hyperlink ref="N491" r:id="rId654" xr:uid="{F4F8B67F-BB68-4FFE-B40E-65700D12E273}"/>
    <hyperlink ref="I27" r:id="rId655" xr:uid="{72EC9F06-6FA3-4C5E-A14E-A62055FFECDB}"/>
    <hyperlink ref="I596" r:id="rId656" xr:uid="{F7283D9B-3FC2-4536-8BAF-EE1356E90C4B}"/>
    <hyperlink ref="I457" r:id="rId657" xr:uid="{8F455968-EB25-4505-A46C-C07D0988B585}"/>
    <hyperlink ref="I613" r:id="rId658" xr:uid="{504492CC-ABE9-4EE4-8751-159D2A7ED258}"/>
    <hyperlink ref="I409" r:id="rId659" xr:uid="{54597297-65A6-4AEC-B8E2-3ED1D01A82E4}"/>
    <hyperlink ref="I148" r:id="rId660" xr:uid="{4E5D5573-F0F8-4207-BE33-1DF9F8EE3268}"/>
    <hyperlink ref="I642" r:id="rId661" xr:uid="{ED97BE5E-22F3-4CE0-AE56-B4A2B2DB4376}"/>
    <hyperlink ref="I190" r:id="rId662" xr:uid="{7D7692AF-9919-4C7D-8888-E34DDF379C6C}"/>
    <hyperlink ref="I284" r:id="rId663" xr:uid="{E8BD7382-5E17-4587-820D-427BC1BC4AB1}"/>
    <hyperlink ref="N284" r:id="rId664" xr:uid="{D973DC0A-94EF-4705-8F23-1986515639BD}"/>
    <hyperlink ref="I116" r:id="rId665" xr:uid="{6FE04B2E-7B01-4716-BC72-D78CB38A6E59}"/>
    <hyperlink ref="I157" r:id="rId666" xr:uid="{19A3BE3C-E2A4-4C01-86D0-FE127400B697}"/>
    <hyperlink ref="I118" r:id="rId667" xr:uid="{97DFC3A3-0B8B-41F4-9C81-4410C706C5A1}"/>
    <hyperlink ref="I117" r:id="rId668" xr:uid="{42B9BC0C-D44C-465E-81CD-C14058DE673A}"/>
    <hyperlink ref="N118" r:id="rId669" xr:uid="{B77B62AF-8C33-4B73-84BE-514EEC68AA8A}"/>
    <hyperlink ref="I530" r:id="rId670" xr:uid="{F60E23C7-6CA3-46B8-9269-C9B3A3973251}"/>
    <hyperlink ref="I547" r:id="rId671" xr:uid="{AF2CB88B-10C9-4AE6-ABBB-1BA09528CE18}"/>
    <hyperlink ref="I23" r:id="rId672" xr:uid="{43E00F4C-2595-41AA-AC95-6585C7AFA13C}"/>
    <hyperlink ref="I533" r:id="rId673" xr:uid="{4C6D8736-0D91-4199-A646-A9F6D2881F88}"/>
    <hyperlink ref="I446" r:id="rId674" xr:uid="{7EE08192-AF76-42BB-AED3-06DE87A14F3C}"/>
    <hyperlink ref="I653" r:id="rId675" xr:uid="{1A4145DF-D2CB-4DF7-8389-D7D352A11D39}"/>
    <hyperlink ref="I645" r:id="rId676" xr:uid="{2F14D5FB-8DCA-4192-9F37-9AB945886F28}"/>
    <hyperlink ref="I635" r:id="rId677" xr:uid="{4B218CCD-2A33-4558-A01D-DE6BB109779F}"/>
    <hyperlink ref="N653" r:id="rId678" xr:uid="{AC91E438-21FB-41A6-AA95-15CBEE85A261}"/>
    <hyperlink ref="N635" r:id="rId679" xr:uid="{D2DBF351-3E59-4448-9210-95E62F898343}"/>
    <hyperlink ref="I558" r:id="rId680" xr:uid="{FB1C7A5C-DA4D-4CAB-9549-B3F08D318446}"/>
    <hyperlink ref="N558" r:id="rId681" xr:uid="{B50DE7C8-CA01-4F3F-9BD5-DB9E6C83231F}"/>
    <hyperlink ref="I489" r:id="rId682" xr:uid="{DEFF05E1-DD85-40B0-8BE8-2331F5697E4B}"/>
    <hyperlink ref="N489" r:id="rId683" xr:uid="{3A4FB93C-4D81-4977-B011-EB9E54281597}"/>
    <hyperlink ref="I20" r:id="rId684" xr:uid="{5AF2D73D-158C-45DF-BA80-0DDA3BEF250D}"/>
    <hyperlink ref="N20" r:id="rId685" xr:uid="{5C455836-1F08-4872-BE33-9BB7F72A761C}"/>
    <hyperlink ref="I551" r:id="rId686" xr:uid="{D27314CA-E01B-4597-8BAB-87DA64670E82}"/>
    <hyperlink ref="N551" r:id="rId687" xr:uid="{3D8AB9B9-0AE9-444A-8803-7A25BB302066}"/>
    <hyperlink ref="I480" r:id="rId688" xr:uid="{3A4E7BB7-8513-48B7-AB4E-2A814BA0F2A9}"/>
    <hyperlink ref="N480" r:id="rId689" xr:uid="{67569F27-0DA3-43A1-A9D8-31630C9F5257}"/>
    <hyperlink ref="I479" r:id="rId690" xr:uid="{C18FEAF2-FA49-48E1-A892-193FB9777FF3}"/>
    <hyperlink ref="N479" r:id="rId691" xr:uid="{A06D9B84-41B0-4466-9EE5-CED5DFEF9D94}"/>
    <hyperlink ref="I28" r:id="rId692" xr:uid="{1238A23C-83A3-453B-9DF5-1C9DB74A6E1A}"/>
    <hyperlink ref="N28" r:id="rId693" xr:uid="{44DB359B-F939-46A9-8E0F-5648CF58B176}"/>
    <hyperlink ref="I56" r:id="rId694" xr:uid="{3DBF5895-243C-42FD-920F-77157C3B2163}"/>
    <hyperlink ref="I53" r:id="rId695" xr:uid="{024F2C55-A6F7-4226-A578-B08B472CF5CF}"/>
    <hyperlink ref="I143" r:id="rId696" xr:uid="{D62CFF3C-AC9E-4668-B024-9027001E0D25}"/>
    <hyperlink ref="I431" r:id="rId697" xr:uid="{BA486504-5D99-4755-BED8-3397099500E3}"/>
    <hyperlink ref="I289" r:id="rId698" xr:uid="{7A4CD033-F22C-4A74-88ED-1C99B3315706}"/>
    <hyperlink ref="N289" r:id="rId699" xr:uid="{2A2B5468-9692-4E59-BD87-9DFF9D5F8CF3}"/>
    <hyperlink ref="I164" r:id="rId700" xr:uid="{FBCE61C0-0ECD-4E68-A4D3-00F0AB270105}"/>
    <hyperlink ref="N164" r:id="rId701" xr:uid="{55F544D7-41F4-42E5-B025-398E9D89E9E1}"/>
    <hyperlink ref="I782" r:id="rId702" xr:uid="{8F26D90E-CA26-4497-A544-D5DF856176C8}"/>
    <hyperlink ref="I138" r:id="rId703" xr:uid="{29D16846-D0BC-4390-8CC9-49E115F2F784}"/>
    <hyperlink ref="N508:N509" r:id="rId704" display="info@fourragesmieux.be" xr:uid="{A7327EF6-D18E-4E9E-AAF7-8D42CC3F6514}"/>
    <hyperlink ref="I450" r:id="rId705" xr:uid="{ED85985E-C82A-4BC9-9DB3-CD57A8F54B73}"/>
    <hyperlink ref="I140" r:id="rId706" xr:uid="{A2293F85-89AE-41EC-99FE-423E9E2741B3}"/>
    <hyperlink ref="N510:N511" r:id="rId707" display="info@fourragesmieux.be" xr:uid="{3DC1FD0F-BDC9-47A1-BEF5-CB58A987BB34}"/>
    <hyperlink ref="I135" r:id="rId708" xr:uid="{680A4426-7599-4EA0-B965-80B8E65FBA84}"/>
    <hyperlink ref="N135" r:id="rId709" xr:uid="{EC38B8D4-A0E6-407E-BA2D-934DD9D1DF32}"/>
    <hyperlink ref="I136" r:id="rId710" xr:uid="{9C209C75-A13E-4975-AF0C-E0BE63E9B8B2}"/>
    <hyperlink ref="N136" r:id="rId711" xr:uid="{F3352B22-B1FA-4193-92C9-A691908EE0FA}"/>
    <hyperlink ref="I137" r:id="rId712" xr:uid="{FA6BD28B-F36E-4910-B5B4-CBCD08D7CCA8}"/>
    <hyperlink ref="N137" r:id="rId713" xr:uid="{1F67A1B8-7CED-4CA1-AEE9-8D269E20B544}"/>
    <hyperlink ref="I306" r:id="rId714" xr:uid="{03A5458E-D643-4C81-9595-F40464093DF4}"/>
    <hyperlink ref="N306" r:id="rId715" xr:uid="{15AD6CD6-9993-464C-B5AA-E5B4BAAA73B8}"/>
    <hyperlink ref="I324" r:id="rId716" xr:uid="{D7B2C8A5-0E4E-4D5A-BB17-250E2D8D63DE}"/>
    <hyperlink ref="N324" r:id="rId717" xr:uid="{27330844-F10E-4C1E-BC56-09E9AFBEEBB4}"/>
    <hyperlink ref="I684" r:id="rId718" xr:uid="{A6A69D40-A914-49AF-B664-7947CACB3693}"/>
    <hyperlink ref="N684" r:id="rId719" xr:uid="{AA35B17B-4FFE-407A-9376-4E062D0AB22C}"/>
    <hyperlink ref="I397" r:id="rId720" xr:uid="{FDD18BFA-9BD8-4252-8C2E-71C2E126229D}"/>
    <hyperlink ref="N397" r:id="rId721" xr:uid="{E974D86F-B868-421A-B441-AE0A19F1CACC}"/>
    <hyperlink ref="I145" r:id="rId722" xr:uid="{382CD57E-12CA-4C8E-AE0F-945DBB21CA1E}"/>
    <hyperlink ref="N145" r:id="rId723" xr:uid="{F1EC5E85-501A-4532-9970-C3887D089BFD}"/>
    <hyperlink ref="I882" r:id="rId724" xr:uid="{3C3A9059-7CC9-4202-B62D-6B10742081EA}"/>
    <hyperlink ref="N882" r:id="rId725" xr:uid="{68D8188C-67DD-4182-8DEE-7C5F77BCB4C8}"/>
    <hyperlink ref="I146" r:id="rId726" xr:uid="{CA8D5C98-9632-4711-B056-0860C5902318}"/>
    <hyperlink ref="N146" r:id="rId727" xr:uid="{2EAF27B9-50C2-45CC-AFCB-7C0AD8D39F6A}"/>
    <hyperlink ref="I251" r:id="rId728" xr:uid="{8C625F52-BA04-4A09-BA07-2942D6F81452}"/>
    <hyperlink ref="N251" r:id="rId729" xr:uid="{62506212-21A5-4E0F-B543-14E91FF55A0C}"/>
    <hyperlink ref="I692" r:id="rId730" xr:uid="{123B11D0-C847-455B-8011-2A88659140F7}"/>
    <hyperlink ref="N692" r:id="rId731" xr:uid="{50C977DE-4B6C-421B-BE69-EC25331A685F}"/>
    <hyperlink ref="N660" r:id="rId732" xr:uid="{22C6888A-1234-4FAE-83CD-B9B9A08F7638}"/>
    <hyperlink ref="I660" r:id="rId733" xr:uid="{B4A5ECC0-F9BE-4195-BAED-0104EFCB52F1}"/>
    <hyperlink ref="I531" r:id="rId734" xr:uid="{D3EBF6C3-E649-4CB9-9C56-A1451D46BD42}"/>
    <hyperlink ref="N526" r:id="rId735" xr:uid="{BB401A58-F448-4FB3-921D-DC5076E540E4}"/>
    <hyperlink ref="N189" r:id="rId736" xr:uid="{78768EB2-FCC4-41BC-9426-D06BB468B4AB}"/>
    <hyperlink ref="N531" r:id="rId737" xr:uid="{A0520D60-B369-4CD8-A369-BB87FAD56697}"/>
    <hyperlink ref="N227" r:id="rId738" xr:uid="{80522627-FB32-41E3-993C-8C10C05C43C4}"/>
    <hyperlink ref="I227" r:id="rId739" xr:uid="{534DE8E2-A744-4D01-8B6C-0415D276A880}"/>
    <hyperlink ref="I158" r:id="rId740" xr:uid="{1205D935-7C30-4128-962A-5D8966A3F180}"/>
    <hyperlink ref="N158" r:id="rId741" xr:uid="{A9A962B6-1615-4BC5-8880-76FF50BCD6D9}"/>
    <hyperlink ref="I248" r:id="rId742" xr:uid="{695D41EC-C8A5-412E-98F3-D3676734E812}"/>
    <hyperlink ref="N248" r:id="rId743" xr:uid="{C839124A-7991-4C0D-84F1-9253E3F6C3EB}"/>
    <hyperlink ref="I247" r:id="rId744" xr:uid="{DBBB6B0C-CFC6-4454-89AB-A8BD8C9F1C15}"/>
    <hyperlink ref="N247" r:id="rId745" xr:uid="{98BF1011-7420-45E8-9A2E-4E5FD7446ACE}"/>
    <hyperlink ref="I249" r:id="rId746" xr:uid="{1C8E2932-00E8-461B-94D1-1FC02431EF80}"/>
    <hyperlink ref="N249" r:id="rId747" xr:uid="{9FFB87E7-0C9F-422C-907E-821C6B1260D0}"/>
    <hyperlink ref="I162" r:id="rId748" xr:uid="{4D8E5DEF-8A6A-4E6C-B377-0D97BBC977ED}"/>
    <hyperlink ref="N162" r:id="rId749" xr:uid="{92EA54CE-60EF-4027-B8F9-79F0F269C58A}"/>
    <hyperlink ref="I534:I536" r:id="rId750" display="https://www.cra.wallonie.be/fr/la-recherche-en-agriculture-biologique-au-cra-w" xr:uid="{350703F1-1BA7-454C-84B3-3A48817B5E9B}"/>
    <hyperlink ref="N159" r:id="rId751" xr:uid="{2BACC73D-283C-4785-A892-E4C37C0A8A5B}"/>
    <hyperlink ref="N160" r:id="rId752" xr:uid="{CB5D5CB2-57F7-4B64-A46C-4BBD77768A32}"/>
    <hyperlink ref="N167" r:id="rId753" xr:uid="{C226F848-A547-4FE7-BFF1-E9D93CC83942}"/>
    <hyperlink ref="N187" r:id="rId754" xr:uid="{B9685EE7-0309-4678-9A36-981CDD1A325D}"/>
    <hyperlink ref="I537:I542" r:id="rId755" display="https://www.cra.wallonie.be/fr/la-recherche-en-agriculture-biologique-au-cra-w" xr:uid="{411AC9C1-D025-4E30-A497-F0F56BAEF94A}"/>
    <hyperlink ref="N149" r:id="rId756" xr:uid="{54D87597-E433-4F4E-871B-01F087F460CD}"/>
    <hyperlink ref="N155" r:id="rId757" xr:uid="{6B00F42A-CF6A-49FC-BBF2-093303BD2FBB}"/>
    <hyperlink ref="N201" r:id="rId758" xr:uid="{E7D6973D-2B0C-4F43-ABC1-5104B58B814B}"/>
    <hyperlink ref="I218" r:id="rId759" xr:uid="{A74489A6-4D58-48B0-AA15-CEB9A2F78703}"/>
    <hyperlink ref="I261" r:id="rId760" xr:uid="{6A48E280-BB35-4CD2-9A61-B9525857A1DC}"/>
    <hyperlink ref="I156" r:id="rId761" xr:uid="{88D36652-73E7-432C-B038-DE06CD9AA916}"/>
    <hyperlink ref="I166" r:id="rId762" xr:uid="{8A9770B0-E456-4E0A-82B6-AA0C5BBFD7F5}"/>
    <hyperlink ref="I202" r:id="rId763" xr:uid="{09F1B5AE-BC91-428C-A849-818BB9CFCC62}"/>
    <hyperlink ref="N166" r:id="rId764" xr:uid="{1F0B17AD-D1EA-42C9-A7E0-CC3E7F5AD2DB}"/>
    <hyperlink ref="N156" r:id="rId765" xr:uid="{17873549-0758-4972-BA88-B760B8ABAC7D}"/>
    <hyperlink ref="N202" r:id="rId766" xr:uid="{CAE92A33-AE92-4645-AD74-693ABE65E9D0}"/>
    <hyperlink ref="I199" r:id="rId767" xr:uid="{0C02D335-1A5B-4F57-A1D7-A273DC39EB29}"/>
    <hyperlink ref="I195" r:id="rId768" xr:uid="{A8E6A0B0-C5E6-4633-A704-47EF56788F6E}"/>
    <hyperlink ref="N195" r:id="rId769" xr:uid="{D1AAFF73-506B-4808-BCC0-D379E5279AEC}"/>
    <hyperlink ref="I194" r:id="rId770" xr:uid="{99C2777E-50E9-491E-A9FA-23412A01866D}"/>
    <hyperlink ref="N194" r:id="rId771" xr:uid="{BB53B759-5EC8-4B2A-B3CC-A0DEFDADC61A}"/>
    <hyperlink ref="I217" r:id="rId772" xr:uid="{72E438ED-CCFA-46D8-B3DC-E8A50A261235}"/>
    <hyperlink ref="I552:I560" r:id="rId773" display="https://www.cra.wallonie.be/fr/la-recherche-en-agriculture-biologique-au-cra-w" xr:uid="{E9483193-458B-4746-B77F-0EBEEA6776AF}"/>
    <hyperlink ref="N217" r:id="rId774" xr:uid="{A2437C65-5D24-458E-958B-D4463C6F4853}"/>
    <hyperlink ref="N224" r:id="rId775" xr:uid="{8914B38D-A973-43C9-92A5-DD67AD21BE6D}"/>
    <hyperlink ref="N221" r:id="rId776" xr:uid="{62C5A60E-ADEF-4CD8-B7FD-4359CCB376B0}"/>
    <hyperlink ref="N181" r:id="rId777" xr:uid="{0BABD9E1-23B9-46BC-9E97-C8F5ADDFD3E5}"/>
    <hyperlink ref="N206" r:id="rId778" xr:uid="{C7C974D1-2C53-4F99-ADDB-076BA2D27DC2}"/>
    <hyperlink ref="N245" r:id="rId779" xr:uid="{C858B2AC-99A1-4553-A670-292DF8D414A7}"/>
    <hyperlink ref="N274" r:id="rId780" xr:uid="{5985163A-B39C-4F4C-A390-EBDF10DDE290}"/>
    <hyperlink ref="N250" r:id="rId781" xr:uid="{DE573693-2C59-4708-AA5C-880FE54A98AC}"/>
    <hyperlink ref="I561:I564" r:id="rId782" display="https://www.cra.wallonie.be/fr/la-recherche-en-agriculture-biologique-au-cra-w" xr:uid="{741F96B3-962F-4CC2-9D6B-49D350E822D9}"/>
    <hyperlink ref="N147" r:id="rId783" xr:uid="{CE6F082B-791A-417E-97E1-1B4FC68FC9C5}"/>
    <hyperlink ref="N193" r:id="rId784" xr:uid="{EC71B2AC-1330-4D11-962F-D0B92A32BBFF}"/>
    <hyperlink ref="N196" r:id="rId785" xr:uid="{1A6AC2DA-95D5-4BC1-8945-1B59B6C89038}"/>
    <hyperlink ref="I292" r:id="rId786" display="http://www.greenotec.be/pages/etudes/impacts-technico-economiques-du-non-labour-en-wallonie.html" xr:uid="{32B77D3A-EE04-431F-B83D-D65E56CB9A69}"/>
    <hyperlink ref="I253" r:id="rId787" xr:uid="{26F3C105-0E33-4843-A35F-93B281578D9B}"/>
    <hyperlink ref="I108" r:id="rId788" display="http://www.greenotec.be/pages/etudes/enquete-sur-l-utilisation-reelle-des-pesticides.html" xr:uid="{B93263D6-8871-4987-938B-99EB51D945C4}"/>
    <hyperlink ref="I141" r:id="rId789" xr:uid="{07FC7BBF-4FEC-4323-9F37-DCC9B00948AD}"/>
    <hyperlink ref="I193" r:id="rId790" xr:uid="{64DFEECE-FBB9-4959-91E5-4BD20729CA93}"/>
    <hyperlink ref="I111" r:id="rId791" xr:uid="{44BD52DE-A977-4864-9717-8A6E334F9CC6}"/>
    <hyperlink ref="N111" r:id="rId792" xr:uid="{80AA3A26-83CB-4ED8-A5D1-151F324D66A3}"/>
    <hyperlink ref="I544" r:id="rId793" xr:uid="{05989649-782D-4728-A4F2-C3ACDACB2798}"/>
    <hyperlink ref="N544" r:id="rId794" xr:uid="{ED28EBA4-0D70-4CD4-AF98-8E1DA80895CE}"/>
    <hyperlink ref="I33" r:id="rId795" xr:uid="{918BBF4D-4B51-432C-B942-664B074B06FA}"/>
    <hyperlink ref="N33" r:id="rId796" xr:uid="{FB45FB27-B3B7-4766-8739-45D9F695EB1A}"/>
    <hyperlink ref="I539" r:id="rId797" xr:uid="{D2E95755-8533-4FD4-B9A9-31170E6D5FCD}"/>
    <hyperlink ref="I618" r:id="rId798" xr:uid="{8F7A849D-E441-4962-AFD3-08780CDD793A}"/>
    <hyperlink ref="N618" r:id="rId799" xr:uid="{271FFF93-6F9F-42B7-9D89-C28E704C6083}"/>
    <hyperlink ref="I805" r:id="rId800" xr:uid="{349B3995-9460-4281-B119-27A6AA2A61AF}"/>
    <hyperlink ref="I443" r:id="rId801" xr:uid="{77BBD610-A22E-4DAC-AEE8-B550D22DD3B0}"/>
    <hyperlink ref="N443" r:id="rId802" xr:uid="{FE4C9E4D-94C8-4CBD-AF8C-6BF0791CFC8F}"/>
    <hyperlink ref="I60" r:id="rId803" xr:uid="{AD3B5DA8-8433-4FB4-A453-885D8349EF75}"/>
    <hyperlink ref="I803" r:id="rId804" xr:uid="{F92B4ED5-F080-4C5F-8F10-183A95F16320}"/>
    <hyperlink ref="N616" r:id="rId805" xr:uid="{AF0659FB-388A-4A9B-8C2D-4EF93EFE2880}"/>
    <hyperlink ref="I616" r:id="rId806" xr:uid="{D4CE0ACB-3085-4A8C-981B-958A21562AC2}"/>
    <hyperlink ref="I881" r:id="rId807" xr:uid="{58F1C426-875E-44AF-A779-F93BD1FD66E6}"/>
    <hyperlink ref="I101" r:id="rId808" xr:uid="{D7561346-328C-4AD5-B171-CFD749160D93}"/>
    <hyperlink ref="I801" r:id="rId809" xr:uid="{5686278C-78CE-422A-A659-5AA92E13BE82}"/>
    <hyperlink ref="I128" r:id="rId810" xr:uid="{7D3518A8-323F-4E5E-8351-27CAE6EC491B}"/>
    <hyperlink ref="I139" r:id="rId811" xr:uid="{075954FD-D1D7-4F36-9558-B176FE1683E9}"/>
    <hyperlink ref="N139" r:id="rId812" xr:uid="{06131B74-5CCB-4955-9C6C-E43BE9C8F167}"/>
    <hyperlink ref="I44" r:id="rId813" xr:uid="{769A47C8-7F2F-48DE-8D01-D00032C59B5B}"/>
    <hyperlink ref="N44" r:id="rId814" xr:uid="{8B8BC646-FD8F-454F-98BB-5240BA22E645}"/>
    <hyperlink ref="I785" r:id="rId815" xr:uid="{0944552A-5C97-4715-B9F3-2FE43EB119C3}"/>
    <hyperlink ref="N110" r:id="rId816" xr:uid="{59E58924-1A16-4532-8BB6-B07981FBFE42}"/>
    <hyperlink ref="I237" r:id="rId817" xr:uid="{BB9751C0-D779-415B-9ECC-E4EB4A241017}"/>
    <hyperlink ref="N237" r:id="rId818" xr:uid="{F8852457-5D78-4425-9695-D83BE51D67EE}"/>
    <hyperlink ref="I277" r:id="rId819" xr:uid="{070B982B-068C-45ED-8E77-91036947A9C2}"/>
    <hyperlink ref="N277" r:id="rId820" xr:uid="{B394D3F1-67B0-4822-BEA7-6073D3A55D58}"/>
    <hyperlink ref="I444" r:id="rId821" xr:uid="{2351AEF8-F96C-438C-ABB6-4460F2BED1E1}"/>
    <hyperlink ref="N444" r:id="rId822" xr:uid="{C5A720A9-2758-456A-9988-9B3FF5364568}"/>
    <hyperlink ref="I828" r:id="rId823" xr:uid="{71A29FC3-D728-41A2-A968-BB93B8D768EB}"/>
    <hyperlink ref="N828" r:id="rId824" xr:uid="{CB8CAD93-4DEC-452D-BF0A-DD886686D00E}"/>
    <hyperlink ref="I456" r:id="rId825" location="GAIN" xr:uid="{956F4B7B-E19C-4522-BECF-DF81FD0142DE}"/>
    <hyperlink ref="I114" r:id="rId826" xr:uid="{C0143C00-E62E-4935-88D5-BDAC84B4B2B1}"/>
    <hyperlink ref="I459" r:id="rId827" xr:uid="{5F010B6B-31C5-4474-9C1A-8474AA11C282}"/>
    <hyperlink ref="I567" r:id="rId828" location="WALBIOPEST" xr:uid="{52188B41-CF8C-4776-BADC-41129ACEFE1D}"/>
    <hyperlink ref="I330" r:id="rId829" xr:uid="{F8994505-68E8-4863-9C96-F23BE32DDAD6}"/>
    <hyperlink ref="N330" r:id="rId830" xr:uid="{95E7503A-11A6-4CA5-B668-EABEF754EDED}"/>
    <hyperlink ref="I484" r:id="rId831" xr:uid="{E197A574-B80D-4B2B-916F-ED8949F0EB67}"/>
    <hyperlink ref="N484" r:id="rId832" xr:uid="{F53B89D8-01AC-441C-8004-B0DF4B6DB64A}"/>
    <hyperlink ref="N584" r:id="rId833" xr:uid="{A561A591-F140-4754-AC1E-BF819A0B8FAE}"/>
    <hyperlink ref="I458" r:id="rId834" xr:uid="{8E287C86-3B37-4706-81D1-862C47607EE6}"/>
    <hyperlink ref="N458" r:id="rId835" xr:uid="{1BF973BF-EBAF-43D9-A4EA-0B4E0E08B06A}"/>
    <hyperlink ref="I144" r:id="rId836" xr:uid="{DE39C88E-63B8-4894-B4CE-DD11EEBB5690}"/>
    <hyperlink ref="N144" r:id="rId837" xr:uid="{1FD8BD8E-B317-4F97-82E0-A9DB1F570D30}"/>
    <hyperlink ref="I831" r:id="rId838" xr:uid="{FB1D938B-EDD6-4D81-84A6-BF32F7AD21E2}"/>
    <hyperlink ref="N831" r:id="rId839" xr:uid="{D7D5480D-D405-4A61-9E3B-83C079316D77}"/>
    <hyperlink ref="I464" r:id="rId840" xr:uid="{448DE432-5D7C-47AD-930C-210C03436559}"/>
    <hyperlink ref="N464" r:id="rId841" xr:uid="{8B95868A-CB81-475C-8711-82CCB5B9273C}"/>
    <hyperlink ref="I617" r:id="rId842" xr:uid="{40BB7DE7-33C6-49DF-AAC4-6E861BB85F29}"/>
    <hyperlink ref="N617" r:id="rId843" xr:uid="{75128256-6F35-4361-BB13-E26F58BCBEF3}"/>
    <hyperlink ref="I55" r:id="rId844" xr:uid="{EDDA1B16-D291-4B0B-A01A-E5B482E4B4AC}"/>
    <hyperlink ref="N55" r:id="rId845" xr:uid="{24AE4FC2-F27C-4429-993E-2A32C15384E0}"/>
    <hyperlink ref="I569" r:id="rId846" xr:uid="{9BA11909-F638-4EB6-90DD-404362690357}"/>
    <hyperlink ref="N569" r:id="rId847" xr:uid="{0BE99FF5-8C0C-438F-B28B-5704B409F284}"/>
    <hyperlink ref="I113" r:id="rId848" xr:uid="{88C13B1A-7732-47B5-A53E-48BCD0027C9C}"/>
    <hyperlink ref="N113" r:id="rId849" xr:uid="{5374318E-4147-4A33-8FCA-6C451EAD8774}"/>
    <hyperlink ref="I568" r:id="rId850" xr:uid="{488E0B7E-DBF5-4B50-A777-F7229A247732}"/>
    <hyperlink ref="N568" r:id="rId851" xr:uid="{C2499AF7-0E7B-42C2-8654-B66AC16F621E}"/>
    <hyperlink ref="I557" r:id="rId852" xr:uid="{86331A01-1841-41DA-83D9-20E1E7190725}"/>
    <hyperlink ref="N557" r:id="rId853" xr:uid="{7C2F0C16-587C-4950-B032-0C302EEAD8CC}"/>
    <hyperlink ref="I693" r:id="rId854" xr:uid="{EDC13482-6421-4A63-A551-D5218B1F6EA9}"/>
    <hyperlink ref="N693" r:id="rId855" xr:uid="{B16F1EA7-B738-4A7F-9C74-27F38ED721C6}"/>
    <hyperlink ref="I868" r:id="rId856" xr:uid="{2894ECD9-0C0E-43C3-BD14-10D6FF29713E}"/>
    <hyperlink ref="N868" r:id="rId857" xr:uid="{BFDC827B-9F2B-4AE1-80FC-DC4308A29E79}"/>
    <hyperlink ref="I466" r:id="rId858" xr:uid="{146F5AEB-0566-4022-9F53-B3C5FFB7CEDE}"/>
    <hyperlink ref="N466" r:id="rId859" xr:uid="{786065B5-257F-4AFB-AA60-0E1EAC8EB2C3}"/>
    <hyperlink ref="I838" r:id="rId860" xr:uid="{D07650CD-296B-409A-AA97-064BC24A2C16}"/>
    <hyperlink ref="N838" r:id="rId861" xr:uid="{50582B56-9F17-4C55-A626-D791E1CB2278}"/>
    <hyperlink ref="I819" r:id="rId862" xr:uid="{F94F1D04-8FF9-42EB-906E-D7AF24E32AD4}"/>
    <hyperlink ref="N819" r:id="rId863" xr:uid="{EE639910-4940-4370-82B5-54ADABC71656}"/>
    <hyperlink ref="N465" r:id="rId864" xr:uid="{3CD11D37-3AAC-4A37-BF89-A82343BDBFD5}"/>
    <hyperlink ref="I465" r:id="rId865" xr:uid="{A910B7EC-4A67-43D8-BFB0-32D3A73DC2A6}"/>
    <hyperlink ref="I428" r:id="rId866" xr:uid="{B08B753A-4D64-4B38-8E18-16A0DF69E805}"/>
    <hyperlink ref="N428" r:id="rId867" xr:uid="{46FCE440-5F96-4A65-9DE7-4E74D09D78BF}"/>
    <hyperlink ref="I601" r:id="rId868" xr:uid="{49489BBF-E6DB-436D-BD03-CFEFA29175DD}"/>
    <hyperlink ref="N601" r:id="rId869" xr:uid="{2A9799F6-654B-4FB1-8A0E-37837B161906}"/>
    <hyperlink ref="I430" r:id="rId870" xr:uid="{DE47BD80-FA98-44AD-A80F-D3384AB82509}"/>
    <hyperlink ref="N430" r:id="rId871" xr:uid="{F0687E7B-737B-410C-8792-D77A78A6AEE0}"/>
    <hyperlink ref="I783" r:id="rId872" xr:uid="{EFD82CF1-BE03-4C7C-B729-A9EC40C7D39B}"/>
    <hyperlink ref="N783" r:id="rId873" xr:uid="{73468318-6311-4481-9664-5366C08018EF}"/>
    <hyperlink ref="I681" r:id="rId874" xr:uid="{9D85AE99-8CD7-4994-90AD-129A5F593209}"/>
    <hyperlink ref="N681" r:id="rId875" xr:uid="{41F0737B-08DA-4042-9ECF-38C0E1104507}"/>
    <hyperlink ref="I63" r:id="rId876" xr:uid="{E8A3046B-EB83-4C30-A370-B2121EB1EF1D}"/>
    <hyperlink ref="N63" r:id="rId877" xr:uid="{B5F30944-2786-4855-969A-F04986478866}"/>
    <hyperlink ref="I786" r:id="rId878" xr:uid="{9925AA4A-D247-4CAF-B524-873CF850FECF}"/>
    <hyperlink ref="N786" r:id="rId879" xr:uid="{19BFAD1B-E108-4C48-8038-5083C70549B7}"/>
    <hyperlink ref="I523" r:id="rId880" xr:uid="{7B5315EA-9BFD-4124-AF7C-108E66697A64}"/>
    <hyperlink ref="N523" r:id="rId881" xr:uid="{840F8039-19E2-4D67-9B56-0BD2625E6F41}"/>
    <hyperlink ref="I441" r:id="rId882" xr:uid="{5F46FF09-0E22-47A0-B05A-1A93461F565A}"/>
    <hyperlink ref="N441" r:id="rId883" xr:uid="{B4909BD0-3574-4AFC-87F2-6252EDAB7B32}"/>
    <hyperlink ref="N536" r:id="rId884" xr:uid="{04846534-DBAF-4FFD-A428-314919FD3517}"/>
    <hyperlink ref="I536" r:id="rId885" xr:uid="{AA4E0284-4FF7-44D5-9B65-DEFBF46810C0}"/>
    <hyperlink ref="I600" r:id="rId886" xr:uid="{6FDBF0D4-0344-406A-BD47-3DE1B3D039A0}"/>
    <hyperlink ref="N600" r:id="rId887" xr:uid="{964047EB-DBAB-44FF-BAB2-43F3E9E2A064}"/>
    <hyperlink ref="I520" r:id="rId888" xr:uid="{949C9807-8A93-4FFB-9845-D4FD8ED6F1CB}"/>
    <hyperlink ref="N520" r:id="rId889" xr:uid="{CDAEE2DE-1808-48EE-962E-5E6640A9E618}"/>
    <hyperlink ref="I771" r:id="rId890" xr:uid="{BDCCB760-07D4-443E-992B-9EEA870106CF}"/>
    <hyperlink ref="N771" r:id="rId891" xr:uid="{C8145C2C-0D87-43FC-9CEE-5707DB08208B}"/>
    <hyperlink ref="I614" r:id="rId892" xr:uid="{92E806A8-049E-4911-9213-779F9B5C9F5E}"/>
    <hyperlink ref="N614" r:id="rId893" xr:uid="{D7B0DF77-99EB-4475-A899-493568CFE50B}"/>
    <hyperlink ref="I806" r:id="rId894" xr:uid="{8A0033A3-4212-4DEA-B53A-D5668DB40FA8}"/>
    <hyperlink ref="N806" r:id="rId895" xr:uid="{06159007-5F1C-4102-A57C-6954EE46A54A}"/>
    <hyperlink ref="I347" r:id="rId896" xr:uid="{C7516D23-F3AD-458E-A994-511721AA11C0}"/>
    <hyperlink ref="N347" r:id="rId897" xr:uid="{B92FFD95-6B90-494F-81F4-AF5BD2CF3945}"/>
    <hyperlink ref="I370" r:id="rId898" xr:uid="{8D1D26D1-F073-42FE-974C-F489A6E2A3BA}"/>
    <hyperlink ref="N370" r:id="rId899" xr:uid="{6BF89DFB-3B84-486B-9C95-A775CE2B8520}"/>
    <hyperlink ref="I578" r:id="rId900" xr:uid="{5BC1208A-BF56-4486-845E-A1E7BB3F8E88}"/>
    <hyperlink ref="N578" r:id="rId901" xr:uid="{521BCCB6-017F-44D5-8ABA-C4CFCC20F7A5}"/>
    <hyperlink ref="I442" r:id="rId902" xr:uid="{DFD53043-CDF7-4AA4-A9B2-C49BADD892D4}"/>
    <hyperlink ref="N442" r:id="rId903" xr:uid="{0CDE8878-F987-47FA-9761-F521F5BD1F2B}"/>
    <hyperlink ref="I505" r:id="rId904" xr:uid="{143AA9ED-4F1F-434C-8C9F-47F323DE0146}"/>
    <hyperlink ref="N505" r:id="rId905" xr:uid="{9A454063-4E18-44C6-8E46-75518D787A9B}"/>
    <hyperlink ref="I606" r:id="rId906" xr:uid="{658E26D0-AF83-412C-90EA-C03FE9F55598}"/>
    <hyperlink ref="N606" r:id="rId907" xr:uid="{AADD04CB-85B1-437B-AAFF-2F6E91EB2F1A}"/>
    <hyperlink ref="I594" r:id="rId908" xr:uid="{20AA14FE-FE4A-49D6-8D6B-FDC0FE187BAC}"/>
    <hyperlink ref="N594" r:id="rId909" xr:uid="{27142D71-0F48-44A8-81E0-8313A45B660B}"/>
    <hyperlink ref="I620" r:id="rId910" xr:uid="{EEE58F99-AD71-4AEE-9A93-E0F2D11DAD98}"/>
    <hyperlink ref="I316" r:id="rId911" xr:uid="{B2DF25DF-7122-4838-BF5C-74D24ADC4089}"/>
    <hyperlink ref="I377" r:id="rId912" xr:uid="{4E25606F-72B1-468B-89E9-4F97CC9F17B7}"/>
    <hyperlink ref="I535" r:id="rId913" xr:uid="{F060C343-C9B9-443D-957E-228AD9B4045D}"/>
    <hyperlink ref="I411" r:id="rId914" xr:uid="{F2292066-3006-4092-BE6F-A10EC1F7450E}"/>
    <hyperlink ref="I408" r:id="rId915" xr:uid="{5C8FF2C9-0C6A-44BC-AEAA-40F34280347F}"/>
    <hyperlink ref="I621" r:id="rId916" xr:uid="{452E2224-53E6-400E-823B-F717CB2E7EBD}"/>
    <hyperlink ref="I591" r:id="rId917" xr:uid="{FFAA8F04-ADF6-4E68-946B-1B5523DB3F91}"/>
    <hyperlink ref="I474" r:id="rId918" xr:uid="{4CBFBE03-CECA-4B94-A32E-AF831674BFE9}"/>
    <hyperlink ref="I506" r:id="rId919" xr:uid="{9D70AF2F-B65D-4654-B1BD-81B9FD5911DF}"/>
    <hyperlink ref="I326" r:id="rId920" xr:uid="{D750402E-C653-4BE6-B191-877561FFC14A}"/>
    <hyperlink ref="I570" r:id="rId921" xr:uid="{11AFFB7F-B472-4275-80F2-DBB63BF9F7FD}"/>
    <hyperlink ref="I507" r:id="rId922" xr:uid="{D2C1DD22-904F-45F3-A0A8-FDB38B0FB3A1}"/>
    <hyperlink ref="I412" r:id="rId923" xr:uid="{288F300C-A470-420F-BB96-8AEBC5F0F101}"/>
    <hyperlink ref="I285" r:id="rId924" xr:uid="{2E4AC426-CBB7-41CF-B84D-381ECCA4A743}"/>
    <hyperlink ref="I522" r:id="rId925" xr:uid="{C4CA8107-FC49-49D8-A8FE-9F0B1E5CC635}"/>
    <hyperlink ref="I487" r:id="rId926" xr:uid="{457507A0-6926-489A-AA5F-E12BC3E02F2A}"/>
    <hyperlink ref="I521" r:id="rId927" xr:uid="{1915E4D8-A24D-419B-B653-1465CA69AD60}"/>
    <hyperlink ref="I393" r:id="rId928" xr:uid="{3AC1E797-4DF9-4416-A20B-9BBCAC0B673C}"/>
    <hyperlink ref="I647" r:id="rId929" xr:uid="{892E9D0B-3174-45F1-8475-790B378267D8}"/>
    <hyperlink ref="I414" r:id="rId930" xr:uid="{F2F479CF-44EF-49B5-BB2F-E381AFFE8A95}"/>
    <hyperlink ref="I455" r:id="rId931" xr:uid="{98BF730D-DF65-4C9C-99BA-9F1EAFFC2DD1}"/>
    <hyperlink ref="I599:I601" r:id="rId932" display="https://agriculture.wallonie.be/resultat-de-l-appel-recherche-2017" xr:uid="{F90263A7-084A-4CEF-BDBE-2721054B09DA}"/>
    <hyperlink ref="I245" r:id="rId933" xr:uid="{3B2B244F-9764-4015-BA59-5E3590378777}"/>
    <hyperlink ref="I201" r:id="rId934" xr:uid="{22FCD264-AE87-4FE7-9F85-914F3BF74154}"/>
    <hyperlink ref="I159" r:id="rId935" xr:uid="{43B1AFBB-286D-4C66-AC1C-BE93EE925A58}"/>
    <hyperlink ref="N814" r:id="rId936" xr:uid="{DA48338D-6DC6-485C-94EA-40277F1A047A}"/>
    <hyperlink ref="I22" r:id="rId937" xr:uid="{CE7229E9-5A3E-46CF-8D96-17193417D203}"/>
    <hyperlink ref="N552" r:id="rId938" xr:uid="{F7BB4273-71B8-4642-9C53-A87FD6FFEC84}"/>
    <hyperlink ref="I185" r:id="rId939" xr:uid="{056EE1C0-2208-4E3E-AE7F-65838B1BFCE5}"/>
    <hyperlink ref="N805" r:id="rId940" xr:uid="{49FB9C4D-40BD-4886-9D28-E04B5A4B5D60}"/>
    <hyperlink ref="N582" r:id="rId941" xr:uid="{CD5ED81E-1133-4F3B-A722-93C489849A16}"/>
    <hyperlink ref="N556" r:id="rId942" xr:uid="{44053B13-308C-4027-9018-F469A3E05F45}"/>
    <hyperlink ref="N745" r:id="rId943" xr:uid="{0CAD73E0-97D0-4316-86C1-1CDB16463CD5}"/>
    <hyperlink ref="N645" r:id="rId944" xr:uid="{51EB1359-C88B-4720-A88D-9CAA12BE4693}"/>
    <hyperlink ref="I34" r:id="rId945" xr:uid="{DA3252D9-B129-4A35-9D56-4A723C85E875}"/>
    <hyperlink ref="N34" r:id="rId946" xr:uid="{17A42D0B-6B0F-49E3-96BA-3356E82B7F92}"/>
    <hyperlink ref="N65" r:id="rId947" xr:uid="{22197FE1-8BF1-4965-B8E1-082AA6C3900F}"/>
    <hyperlink ref="I65" r:id="rId948" xr:uid="{1AC5AB0C-81BE-4530-8586-C9FA2DE1AB18}"/>
    <hyperlink ref="N52" r:id="rId949" xr:uid="{A08F78A0-A266-4E95-823D-307584204B07}"/>
    <hyperlink ref="N414" r:id="rId950" xr:uid="{52FB31D9-F883-4B90-BD02-5561541A9BEF}"/>
    <hyperlink ref="I314" r:id="rId951" xr:uid="{7B4E0D9D-F0A2-4A57-AABC-77BBAC378675}"/>
    <hyperlink ref="N314" r:id="rId952" xr:uid="{986EA851-F5B6-4C0D-9F71-11EA97E3FB82}"/>
    <hyperlink ref="I736" r:id="rId953" xr:uid="{83359662-871A-45F8-8D19-8B0AFB99E36A}"/>
    <hyperlink ref="I718" r:id="rId954" display="https://agriculture.wallonie.be/documents/20182/37931/20130122_Enqu%C3%AAte+Pesticides_A4+FR_Interieur_PRINT.pdf/2e9b2a16-c414-4a3c-9170-45f69a46653f" xr:uid="{636CDC40-2301-4C2D-A531-849E708A0435}"/>
    <hyperlink ref="I64" r:id="rId955" xr:uid="{E3A45C7C-CC6F-4502-A3A5-41778ACFDA8B}"/>
    <hyperlink ref="I754" r:id="rId956" xr:uid="{1E89C958-D6C7-4C0D-9C55-EEB5DD997D43}"/>
    <hyperlink ref="I659" r:id="rId957" xr:uid="{F1450B48-0443-46C9-BDF6-A9B9A84F3DA5}"/>
    <hyperlink ref="I661" r:id="rId958" xr:uid="{AA0E399B-4C66-4C82-8979-62E196B87A3E}"/>
    <hyperlink ref="I662" r:id="rId959" xr:uid="{1106958C-F3EB-4B34-89D4-7AE9E5EDB591}"/>
    <hyperlink ref="I603" r:id="rId960" location="FEVERPRO" xr:uid="{970C2A9C-5AA1-4E1D-8B6E-698768DFA86D}"/>
    <hyperlink ref="I777" r:id="rId961" xr:uid="{3791B4EE-FB44-4500-8897-2AD978BBF025}"/>
    <hyperlink ref="I747" r:id="rId962" xr:uid="{1DB2DC5C-4CF1-4E69-BF5A-FAA763ED5749}"/>
    <hyperlink ref="N747" r:id="rId963" xr:uid="{FBBF4F1A-33FA-4322-9960-89AC2EB09A09}"/>
    <hyperlink ref="N165" r:id="rId964" xr:uid="{7F914C31-99AD-4AF6-999B-770463F718AA}"/>
    <hyperlink ref="I152" r:id="rId965" xr:uid="{8C688471-B0DB-4922-B961-059EFED9C335}"/>
    <hyperlink ref="I127" r:id="rId966" xr:uid="{9DB377F6-1BC5-4387-966F-C84584A89E91}"/>
    <hyperlink ref="I149" r:id="rId967" xr:uid="{58335138-509D-4438-9D9A-05826BF2AF48}"/>
    <hyperlink ref="I155" r:id="rId968" xr:uid="{D7BCBC1E-3BAF-4557-B52C-F8B3F1136AC4}"/>
    <hyperlink ref="I160" r:id="rId969" xr:uid="{838333B5-567C-4ACD-B376-D514856F3E8B}"/>
    <hyperlink ref="I187" r:id="rId970" xr:uid="{A9DF21DC-6511-489B-A5E5-CCB5DAD3198E}"/>
    <hyperlink ref="I462" r:id="rId971" xr:uid="{E53EC7F4-ED20-4AA0-BB7C-2111B4234872}"/>
    <hyperlink ref="I415" r:id="rId972" xr:uid="{43DB4A50-5690-4F9C-829B-DC3D81133035}"/>
    <hyperlink ref="I473" r:id="rId973" location="e-BIO2CHEM" xr:uid="{8D40E851-268F-4A8F-AB30-3E51AF63C72D}"/>
    <hyperlink ref="I584" r:id="rId974" xr:uid="{2DFA413E-53B3-4E01-B828-56FF13DD9AC1}"/>
    <hyperlink ref="I36" r:id="rId975" xr:uid="{1D0C3217-62E6-4ED6-92C3-6BA68E4F9032}"/>
    <hyperlink ref="G593" r:id="rId976" xr:uid="{1CB551EA-CD1C-4098-AF22-5CCDBDC7F56F}"/>
    <hyperlink ref="G638" r:id="rId977" xr:uid="{010FE0DC-E204-470A-97E9-1238C581DBF4}"/>
    <hyperlink ref="F637" r:id="rId978" xr:uid="{CEFFB3A1-2DE9-4BAB-A36D-82CE6F3B92DA}"/>
    <hyperlink ref="F81" r:id="rId979" xr:uid="{D22A78C5-9699-4068-99FC-EB9F0F0940BC}"/>
    <hyperlink ref="I46" r:id="rId980" xr:uid="{7D80120F-078A-4888-910D-DF360684F328}"/>
    <hyperlink ref="I597" r:id="rId981" xr:uid="{6F663F9C-418F-4F2D-8221-9271964ADFB7}"/>
    <hyperlink ref="I564" r:id="rId982" xr:uid="{9FB3B758-533F-4AF3-ADAF-2C7453052F37}"/>
    <hyperlink ref="G882" r:id="rId983" xr:uid="{C6B3E413-E5C1-4C6B-9E3F-508C3E9B316C}"/>
    <hyperlink ref="I264" r:id="rId984" xr:uid="{259E1C47-51A7-42E8-A2CF-0D3B38FEBD34}"/>
    <hyperlink ref="I589" r:id="rId985" xr:uid="{6DC26A13-C271-4680-BA98-83367FA8A9B7}"/>
    <hyperlink ref="F259" r:id="rId986" xr:uid="{E29FE715-F623-4794-87C8-3E146C1A680E}"/>
    <hyperlink ref="I147" r:id="rId987" xr:uid="{334AF2F9-E84D-4EB6-B68C-6E6EC0673D4E}"/>
    <hyperlink ref="I181" r:id="rId988" xr:uid="{AC3524E8-D11E-4615-95E5-6CAFF19F4CCB}"/>
    <hyperlink ref="I274" r:id="rId989" xr:uid="{D9DC7F1A-5C4A-40B2-91FF-BD20C3C675EE}"/>
    <hyperlink ref="I445" r:id="rId990" xr:uid="{30D65E61-088C-46C7-92F6-BB37DF05EE74}"/>
    <hyperlink ref="I687" r:id="rId991" xr:uid="{EC44030E-70FC-4891-90B4-AD347B2D423B}"/>
    <hyperlink ref="I75" r:id="rId992" xr:uid="{1393C25F-3574-43E0-B534-91625FF7A777}"/>
    <hyperlink ref="I221" r:id="rId993" xr:uid="{D0E0F048-4103-4AD6-8751-63CCC8B1D26F}"/>
    <hyperlink ref="I196" r:id="rId994" xr:uid="{C100A12C-C14F-442E-8853-4961DEB3C421}"/>
    <hyperlink ref="I167" r:id="rId995" xr:uid="{A1FE7180-EBEF-448C-AA1A-9F1F09595DE5}"/>
    <hyperlink ref="I250" r:id="rId996" xr:uid="{E3F53F28-EE78-4A53-98A6-82F4A5A7107B}"/>
    <hyperlink ref="I615" r:id="rId997" xr:uid="{61A2E1DE-0918-4E88-BC79-29A8DF1BFD9D}"/>
    <hyperlink ref="N639" r:id="rId998" xr:uid="{022A9D19-7C19-4102-A797-A9E2C9D9372B}"/>
    <hyperlink ref="I639" r:id="rId999" xr:uid="{8008E630-6EF1-4EF1-86EB-D99643CFC1D9}"/>
    <hyperlink ref="N643" r:id="rId1000" xr:uid="{541257D5-2BF9-4677-A11F-1D92A7699840}"/>
    <hyperlink ref="I205" r:id="rId1001" xr:uid="{F1788A4A-1B6F-4164-9BF7-7830C1B2C559}"/>
    <hyperlink ref="I381" r:id="rId1002" xr:uid="{B6818DF2-9519-4E1F-9790-033E3C8D8573}"/>
    <hyperlink ref="I239" r:id="rId1003" xr:uid="{548263A6-06EC-47EA-A803-8B7AB2AD9D08}"/>
    <hyperlink ref="I582" r:id="rId1004" xr:uid="{62C620FB-8DC6-414A-9451-5EC64D0021B0}"/>
    <hyperlink ref="N471" r:id="rId1005" xr:uid="{DBB42A76-BA4B-44CF-BA9C-65FB190A3C2C}"/>
    <hyperlink ref="N482" r:id="rId1006" xr:uid="{F81B8CA0-FD52-4672-934C-F7443C438F5B}"/>
    <hyperlink ref="N364" r:id="rId1007" xr:uid="{5DD2B82F-121F-418C-8723-BDE51A07CA65}"/>
    <hyperlink ref="N317" r:id="rId1008" xr:uid="{4A69B951-F2DA-4B12-82C5-7F729A916513}"/>
    <hyperlink ref="I400" r:id="rId1009" xr:uid="{D30AEB8B-A2B6-438E-8BB6-01E541B521F3}"/>
    <hyperlink ref="N35" r:id="rId1010" xr:uid="{663E524A-D6E6-4538-AE79-6D8879391191}"/>
    <hyperlink ref="I566" r:id="rId1011" xr:uid="{1337F621-32C3-4A54-9FF2-D5735853A100}"/>
    <hyperlink ref="I224" r:id="rId1012" xr:uid="{905599D2-E874-4D85-AEC6-48A58E312529}"/>
    <hyperlink ref="N403" r:id="rId1013" xr:uid="{F9C1F17C-37EE-4808-BC1F-568470581BDC}"/>
    <hyperlink ref="I252" r:id="rId1014" xr:uid="{8DE64D17-68FD-451C-8658-99EB938D8BE9}"/>
    <hyperlink ref="I394" r:id="rId1015" xr:uid="{4A9D7293-1FAE-40A6-9A51-611F6D7BCEBD}"/>
    <hyperlink ref="N313" r:id="rId1016" xr:uid="{A059205B-E1A0-46BB-B1C5-2D8C7B77AD69}"/>
    <hyperlink ref="I313" r:id="rId1017" xr:uid="{6C7E4AC0-CE56-4993-8DCE-AED4FCDAC132}"/>
    <hyperlink ref="I309" r:id="rId1018" xr:uid="{CC081304-8860-4262-B8D4-AE8FC82578D5}"/>
    <hyperlink ref="I206" r:id="rId1019" xr:uid="{AC5F5869-1AE8-4B27-8A58-24BB211591BF}"/>
    <hyperlink ref="I682" r:id="rId1020" xr:uid="{9A8F79DD-62A0-4DE4-B39C-20A78B7524B8}"/>
    <hyperlink ref="N682" r:id="rId1021" xr:uid="{0CA748F0-C37A-49E7-9E5F-A4369CF1081D}"/>
    <hyperlink ref="I705" r:id="rId1022" xr:uid="{4427456F-D3A5-4730-9F4E-BBADAE2AF0BF}"/>
    <hyperlink ref="N705" r:id="rId1023" xr:uid="{124B28AE-CE41-4479-ACA4-2E3D2053EECC}"/>
    <hyperlink ref="I706" r:id="rId1024" xr:uid="{BDDD03E4-CEF9-4972-9FEE-38D3234CE4BB}"/>
    <hyperlink ref="N706" r:id="rId1025" xr:uid="{5773B990-86F6-4D8A-9667-ECEF19D66926}"/>
    <hyperlink ref="I704" r:id="rId1026" xr:uid="{99B3C2AB-333C-4D1F-9173-66A4E1A6C73E}"/>
    <hyperlink ref="I707" r:id="rId1027" xr:uid="{3C2BBC02-AD0F-4320-B151-2397E8292DFE}"/>
    <hyperlink ref="N707" r:id="rId1028" xr:uid="{CEACCFF1-0E86-42B3-A4A6-DF4C4997C6EB}"/>
    <hyperlink ref="I555" r:id="rId1029" xr:uid="{58F549C1-68E7-478B-B583-BBAE1AC1327F}"/>
    <hyperlink ref="N566" r:id="rId1030" xr:uid="{88E63FE3-B50F-4A40-AED2-D0C634D53FF6}"/>
    <hyperlink ref="N634" r:id="rId1031" xr:uid="{92E2B4F3-A517-45CA-921E-3533A83A54D1}"/>
    <hyperlink ref="I634" r:id="rId1032" xr:uid="{E910B0E4-8007-4383-B5FE-9E8DC3E05D73}"/>
    <hyperlink ref="I288" r:id="rId1033" xr:uid="{862605F3-FB87-4989-9369-8AA56360EDEE}"/>
    <hyperlink ref="I703" r:id="rId1034" xr:uid="{DA4479C0-B4CD-4B71-8AEA-D34D7FCB511A}"/>
    <hyperlink ref="N703" r:id="rId1035" xr:uid="{ED3E6346-844E-4E7B-8AA5-2CC5E0796049}"/>
    <hyperlink ref="I440" r:id="rId1036" xr:uid="{897EBAD1-7BC8-4E08-9928-D31A5AA711CE}"/>
    <hyperlink ref="I360" r:id="rId1037" xr:uid="{85323176-1A8C-49BC-8D97-23E68A2766AC}"/>
    <hyperlink ref="I877" r:id="rId1038" xr:uid="{6017841F-0876-4C93-9567-AC05A57B0F8F}"/>
    <hyperlink ref="N877" r:id="rId1039" xr:uid="{DEE1521A-4372-4E83-A800-386232E32FB2}"/>
    <hyperlink ref="I758" r:id="rId1040" xr:uid="{2D5C14D7-7E02-424D-9E97-EA48E9F0A98A}"/>
    <hyperlink ref="I565" r:id="rId1041" xr:uid="{1FF7C22A-3993-4AAC-B69B-A57D618DE2CE}"/>
    <hyperlink ref="I791" r:id="rId1042" xr:uid="{C60A2D02-4CB2-4CB0-BEEB-6E4F4DE7B4E3}"/>
    <hyperlink ref="I439" r:id="rId1043" xr:uid="{CCC39D2F-3BE2-4DD8-9B0F-4B3BC788BD60}"/>
    <hyperlink ref="N439" r:id="rId1044" xr:uid="{1D5B4AF3-A541-476F-8DBD-1BB42C8BD7D5}"/>
    <hyperlink ref="I880" r:id="rId1045" xr:uid="{2E3EC345-FFA1-40ED-BFA9-ED7A451ECD0C}"/>
    <hyperlink ref="I331" r:id="rId1046" xr:uid="{6A3D00A6-D161-4F64-8E9E-5B3482E9F619}"/>
    <hyperlink ref="I12" r:id="rId1047" xr:uid="{5D1B5C12-8F08-440B-A7F8-AE19F829D397}"/>
    <hyperlink ref="I238" r:id="rId1048" xr:uid="{87141467-A3B6-4704-9449-CBD5CC5B0419}"/>
    <hyperlink ref="I508" r:id="rId1049" display="https://www.interreg-fwvl.eu/fr/alarm-fwv" xr:uid="{8CC3D1FD-6CBF-44F9-B1BA-88A9FAC27FB6}"/>
    <hyperlink ref="I338" r:id="rId1050" display="https://www.cra.wallonie.be/en/influence-of-the-particle-size-distribution-and-water-content-on-the-energy-consumption-of-milling-sorghum-and-bamboo-2017" xr:uid="{0799D076-9553-4131-AEB2-4FBF2860547C}"/>
    <hyperlink ref="I246" r:id="rId1051" display="https://www.cra.wallonie.be/en/les-legumineuses-gage-de-produits-de-qualite-differenciee-2017" xr:uid="{5A823A08-589E-4BC4-88C9-3C329BEB163F}"/>
    <hyperlink ref="I304" r:id="rId1052" xr:uid="{39F207AE-7209-4B03-BCC3-0BF8DB8A6519}"/>
    <hyperlink ref="N326" r:id="rId1053" xr:uid="{CB562D7D-0416-4E4B-84A2-9728B7AD9242}"/>
    <hyperlink ref="I283" r:id="rId1054" xr:uid="{7E1FC539-4FC4-4EE1-9C13-0DF0007EBD39}"/>
    <hyperlink ref="N283" r:id="rId1055" xr:uid="{2AA55C68-8F21-4997-B391-DD0A7A715993}"/>
    <hyperlink ref="N309" r:id="rId1056" xr:uid="{F5E51B8C-8F03-42C4-BAE7-CE65844AB550}"/>
    <hyperlink ref="I49" r:id="rId1057" display="https://www.livre-blanc-cereales.be/wp-content/uploads/2020/09/4-LBsept20-Ravageurs-Quizz-JNO.pdf" xr:uid="{26468148-0915-45B2-BD9D-109709E50A49}"/>
    <hyperlink ref="N440" r:id="rId1058" xr:uid="{B11158BB-8687-44B8-9AAC-A451A624A3C5}"/>
    <hyperlink ref="N360" r:id="rId1059" xr:uid="{D27372E2-15B8-4D1B-B9E8-1FF9177B4449}"/>
    <hyperlink ref="N565" r:id="rId1060" xr:uid="{33B007DA-30A4-4E02-AFA2-96131503765B}"/>
    <hyperlink ref="N791" r:id="rId1061" xr:uid="{1F7DF009-A8AA-46C4-A524-26CFCFF5C21C}"/>
    <hyperlink ref="I50" r:id="rId1062" xr:uid="{DA1F5B20-5CB3-4C04-BAE6-3C3C81764C4C}"/>
    <hyperlink ref="I807" r:id="rId1063" xr:uid="{A447F3D1-BE84-46C7-B007-ADC48A2F09FF}"/>
    <hyperlink ref="I680" r:id="rId1064" xr:uid="{94048215-7F51-471B-B290-F402F99BCAE3}"/>
    <hyperlink ref="N680" r:id="rId1065" xr:uid="{EAF16B70-BEA2-4E59-8F9D-DAA79EFA2D0E}"/>
    <hyperlink ref="I519" r:id="rId1066" xr:uid="{ED28F050-CB05-4926-9E10-6CD5F10DDF9E}"/>
    <hyperlink ref="N519" r:id="rId1067" xr:uid="{28AB0FB6-227E-45A9-990B-4415A388FF77}"/>
    <hyperlink ref="I150" r:id="rId1068" xr:uid="{591D101D-1CBD-445C-887A-61E91EA1903F}"/>
    <hyperlink ref="N150" r:id="rId1069" xr:uid="{379309A9-388D-4045-A3DF-A90B42C69560}"/>
    <hyperlink ref="N410" r:id="rId1070" xr:uid="{295C1365-BA0B-45BB-863E-D45F619156D8}"/>
    <hyperlink ref="I410" r:id="rId1071" xr:uid="{C053BEA6-7C54-406D-BEAF-C0E25EB94118}"/>
    <hyperlink ref="I325" r:id="rId1072" xr:uid="{FAA8FD25-C9A0-4D71-8F11-EB70E5295A2F}"/>
    <hyperlink ref="I311" r:id="rId1073" xr:uid="{A2D78E8C-0DC2-45B5-9579-93886ECAF37C}"/>
    <hyperlink ref="I356" r:id="rId1074" xr:uid="{B074B757-B399-4774-9ACE-6FECD071A8ED}"/>
    <hyperlink ref="N356" r:id="rId1075" xr:uid="{90C4D87E-A0D8-40C5-93E7-4B89B24FC5A4}"/>
    <hyperlink ref="I291" r:id="rId1076" xr:uid="{87C47599-5DCC-4343-9A84-925E78AF6587}"/>
    <hyperlink ref="N291" r:id="rId1077" xr:uid="{66E826A8-3693-4409-B311-FA29CAFECE1F}"/>
    <hyperlink ref="N311" r:id="rId1078" xr:uid="{68A874DD-7102-4C90-B9C7-465958B55785}"/>
    <hyperlink ref="I453" r:id="rId1079" xr:uid="{208590B4-FE30-483F-86B7-E5DDD8527E62}"/>
    <hyperlink ref="N453" r:id="rId1080" xr:uid="{1A18EB18-F30F-4253-AF78-210D6EFAD8A0}"/>
    <hyperlink ref="N477" r:id="rId1081" xr:uid="{F9138171-A43E-4482-B4F4-F0F42DC0BB29}"/>
    <hyperlink ref="I477" r:id="rId1082" xr:uid="{44100514-F7BD-421D-B82B-ED6155932A38}"/>
    <hyperlink ref="N483" r:id="rId1083" xr:uid="{CDD6B3EC-6178-474F-A1BC-6D731ABC3B9C}"/>
    <hyperlink ref="N19:N21" r:id="rId1084" display="f.benabdallah@cra.wallonie.be" xr:uid="{97D099EF-D5AC-45C9-B9B4-69CBD04326D4}"/>
    <hyperlink ref="N21:N23" r:id="rId1085" display="v.baeten@cra.wallonie.be" xr:uid="{7626F1D0-6495-46B3-9D9F-CA7C611C7C64}"/>
    <hyperlink ref="N51:N54" r:id="rId1086" display="a.blondel@cra.wallonie.be" xr:uid="{400FD939-8C44-4908-B58A-A2561E28E2E4}"/>
    <hyperlink ref="N62:N64" r:id="rId1087" display="claude.bragard@uclouvain.be" xr:uid="{CF5A7393-0342-4ECA-8264-EC76B1A78598}"/>
    <hyperlink ref="N82:N83" r:id="rId1088" display="m.campion@cra.wallonie.be" xr:uid="{53FFC813-B0EA-4574-9FBE-ED9376395B59}"/>
    <hyperlink ref="N322" r:id="rId1089" xr:uid="{D9EECE37-D912-4975-96D5-3E0EDB5FFFFD}"/>
    <hyperlink ref="N325" r:id="rId1090" xr:uid="{AA16262F-2B95-4650-98AC-6190338151EF}"/>
    <hyperlink ref="N337" r:id="rId1091" xr:uid="{66DE5A38-7D6E-4D03-8961-F2DF4808F11D}"/>
    <hyperlink ref="N294:N299" r:id="rId1092" display="d.eylenbosch@cra.wallonie.be" xr:uid="{7593D2BB-970F-4A7A-8833-E89B29E3F2F4}"/>
    <hyperlink ref="N117" r:id="rId1093" xr:uid="{3853670F-80CC-4815-BD3D-C60EB11820D5}"/>
    <hyperlink ref="N547" r:id="rId1094" xr:uid="{21B3E776-A4F5-493F-A17D-B84E412B2F4D}"/>
    <hyperlink ref="N125" r:id="rId1095" xr:uid="{8D3FD8BD-2BC2-4608-A81F-85FB00CDCE1A}"/>
    <hyperlink ref="N542" r:id="rId1096" display="h.foucart@issep.be" xr:uid="{1090BDBF-BAA2-4ADD-BF82-00D5C90CAC10}"/>
    <hyperlink ref="N32" r:id="rId1097" xr:uid="{9D2C3E63-CF59-4E3B-BAF3-C3DAD23A50A5}"/>
    <hyperlink ref="N368:N369" r:id="rId1098" display="b.godden@cra.wallonie.be" xr:uid="{63580C16-B8A8-4110-B397-CA18CA7C3A47}"/>
    <hyperlink ref="N388:N389" r:id="rId1099" display="d.goffart@cra.wallonie.be" xr:uid="{A41A0265-E3F0-41FE-9CD1-AC5D8C99A085}"/>
    <hyperlink ref="N854" r:id="rId1100" xr:uid="{F6B05A5F-F8AE-4B95-8FBD-788F1BA5B55B}"/>
    <hyperlink ref="N794" r:id="rId1101" xr:uid="{14C658DE-EB6A-4F21-A7B5-9F6E1A516B96}"/>
    <hyperlink ref="N12" r:id="rId1102" xr:uid="{E4BA10A8-0468-43D6-B6F7-0951982E004A}"/>
    <hyperlink ref="N796" r:id="rId1103" display="a.soete@cra.wallonie.be" xr:uid="{C9E9642F-3917-47AF-B813-FA28BAC4C949}"/>
    <hyperlink ref="N282" r:id="rId1104" xr:uid="{E0DE9E04-11F1-422B-A9A3-FB2CCF707698}"/>
    <hyperlink ref="N119" r:id="rId1105" xr:uid="{471D5DC7-43F7-48E9-9A12-708D063B6CF5}"/>
    <hyperlink ref="N418:N422" r:id="rId1106" display="b.hardy@cra.wallonie.be" xr:uid="{7C4E54EA-26E3-400D-B7B0-F16604FFE2C5}"/>
    <hyperlink ref="N261" r:id="rId1107" xr:uid="{BC6096E1-8325-480B-B5C1-558A4D95DE43}"/>
    <hyperlink ref="N424:N425" r:id="rId1108" display="b.hardy@cra.wallonie.be" xr:uid="{8CE3044F-E5DB-449B-B169-E4FCF6586C2E}"/>
    <hyperlink ref="N431:N432" r:id="rId1109" display="l.hautier@cra.wallonie.be" xr:uid="{FDFCEEB8-5E3E-48A4-A0EF-966AAFEF456B}"/>
    <hyperlink ref="N466:N469" r:id="rId1110" display="b.huyghebaert@cra.wallonie.be" xr:uid="{439BBCB7-DAB8-4985-85C6-7CD08D70184A}"/>
    <hyperlink ref="N471:N474" r:id="rId1111" display="b.huyghebaert@cra.wallonie.be" xr:uid="{64799E86-2888-48D6-80A7-6C67FBD78582}"/>
    <hyperlink ref="N342" r:id="rId1112" xr:uid="{37FE15A3-880F-4FC6-A826-B67983627305}"/>
    <hyperlink ref="N304" r:id="rId1113" xr:uid="{E4E401C9-1D9B-4843-8F25-CA5F722DAA92}"/>
    <hyperlink ref="N660:N662" r:id="rId1114" display="anne.legrève@uclouvain.be" xr:uid="{1B1D2377-4C29-4BE4-A013-63DE078045CA}"/>
    <hyperlink ref="N713" r:id="rId1115" xr:uid="{D965A133-27FF-4EF5-A405-ABBD2C052088}"/>
    <hyperlink ref="N634" r:id="rId1116" display="a.loriers@cra,wallonie.be" xr:uid="{FCD73910-E321-423F-9A44-BE0FB303B1E0}"/>
    <hyperlink ref="N546" r:id="rId1117" xr:uid="{7CFA00DE-91CA-4C74-95B3-93A17CCCB5B8}"/>
    <hyperlink ref="N802" r:id="rId1118" display="Benoit.Mercatoris@uliege.be" xr:uid="{E7EBD655-0123-4300-8D0D-F022E2B65F0A}"/>
    <hyperlink ref="N738:N739" r:id="rId1119" display="v.ninane@cra.wallonie.be" xr:uid="{11A5BA6C-7C5B-46A3-ADB8-6612DF0B9763}"/>
    <hyperlink ref="N570" r:id="rId1120" xr:uid="{8F03FE45-9DEB-46B0-950C-8B996AC8AB04}"/>
    <hyperlink ref="N564" r:id="rId1121" xr:uid="{8A2FC215-6A44-4518-8C73-D97A580D7CC6}"/>
    <hyperlink ref="N671" r:id="rId1122" xr:uid="{A2E6451E-E616-4D6D-A917-5B735815914D}"/>
    <hyperlink ref="N241" r:id="rId1123" xr:uid="{3F65BD85-A015-4D62-BADB-B085E8D71D3B}"/>
    <hyperlink ref="N89" r:id="rId1124" xr:uid="{52D29FB2-44EF-4F8D-9D23-167C38DDFAF9}"/>
    <hyperlink ref="N798:N800" r:id="rId1125" display="b.watillon@cra.wallonie.be" xr:uid="{242D087E-74D6-4DDD-A734-D4F19433CA1A}"/>
    <hyperlink ref="N805:N806" r:id="rId1126" display="j.wavreille@cra.wallonie.be" xr:uid="{54CDF7B9-3428-4B45-8EF5-CF583556C710}"/>
    <hyperlink ref="N628" r:id="rId1127" xr:uid="{186F4B6B-87DF-4DF6-86B6-A5F3C3429092}"/>
    <hyperlink ref="I538" r:id="rId1128" xr:uid="{2803C42D-CA46-4F6D-ABAD-E09AB3D0E8B6}"/>
    <hyperlink ref="I794" r:id="rId1129" xr:uid="{7BC31303-0658-4459-8DB9-73F8C97C20B6}"/>
    <hyperlink ref="I746" r:id="rId1130" xr:uid="{37D66A71-6624-4565-A3BB-13E7FF9DEFA1}"/>
    <hyperlink ref="I546" r:id="rId1131" location="Sol%20Phy-Ly" xr:uid="{278D4372-DB55-4D13-9259-33C20870E1C9}"/>
    <hyperlink ref="I808" r:id="rId1132" xr:uid="{F12B0262-B1D7-45DB-982D-7F9F551A6B26}"/>
    <hyperlink ref="N242" r:id="rId1133" xr:uid="{BD5CE585-7331-4E6D-AC90-369DCF02CDE7}"/>
    <hyperlink ref="N173:N175" r:id="rId1134" display="m.deproft@cra.wallonie.be" xr:uid="{09275067-5C0B-4824-9910-5EEA63F6165B}"/>
    <hyperlink ref="I863" r:id="rId1135" xr:uid="{70BF0C41-788C-4F26-A918-197CAD9A01D4}"/>
    <hyperlink ref="I787" r:id="rId1136" xr:uid="{089E5AC4-9A65-47AE-B547-D397764809B4}"/>
    <hyperlink ref="I810" r:id="rId1137" xr:uid="{05C82C15-702B-4B48-9E70-28318FB7D907}"/>
    <hyperlink ref="I799" r:id="rId1138" xr:uid="{A5E65A45-A482-417B-B16F-87CBA411D1F1}"/>
    <hyperlink ref="I772" r:id="rId1139" xr:uid="{D07EBF99-90B0-4D18-BFD2-775275323CDA}"/>
    <hyperlink ref="I751" r:id="rId1140" xr:uid="{23D95E85-AF69-4B05-85BE-715C8CAF24EB}"/>
    <hyperlink ref="I755" r:id="rId1141" xr:uid="{2B878118-8C48-428F-9BA1-B868EDDCFF78}"/>
    <hyperlink ref="I757" r:id="rId1142" xr:uid="{CF28E72B-C119-46EB-9EF3-D65F717F84FA}"/>
    <hyperlink ref="I781" r:id="rId1143" xr:uid="{24296C5E-BDA9-48C7-B569-A5230DA898C9}"/>
    <hyperlink ref="I793" r:id="rId1144" xr:uid="{E89E3DAC-A47E-4B86-9CA2-3E0A692AF0CA}"/>
    <hyperlink ref="I792" r:id="rId1145" xr:uid="{273CD631-EE92-4B97-9151-10FE01C13570}"/>
    <hyperlink ref="I790" r:id="rId1146" xr:uid="{20A6FAC0-6D15-4F6E-811A-FB3C7739917D}"/>
    <hyperlink ref="I10" r:id="rId1147" xr:uid="{1C872497-A950-481A-AD85-FEEBDAE7A963}"/>
    <hyperlink ref="I67" r:id="rId1148" xr:uid="{4ADF9EAC-0734-4110-894B-311FAE4D64B8}"/>
    <hyperlink ref="N67" r:id="rId1149" xr:uid="{347DD7A8-8AED-4098-B8B9-73265B31A8B5}"/>
    <hyperlink ref="I131" r:id="rId1150" xr:uid="{18AB5C36-E0B2-48E0-B21E-A6AB6094DD16}"/>
    <hyperlink ref="N131" r:id="rId1151" xr:uid="{1D85EBE1-ADA2-47B0-AC1E-596C33F27A15}"/>
    <hyperlink ref="I134" r:id="rId1152" xr:uid="{BCD671ED-EBBE-4D76-ABF3-B47B4BE81BC3}"/>
    <hyperlink ref="I349" r:id="rId1153" xr:uid="{A7FAE7D9-9E7D-4F40-9174-4DBDB24B68B3}"/>
    <hyperlink ref="N349" r:id="rId1154" xr:uid="{ACDE32C1-7BCF-4B2E-9B3E-B7564E66E138}"/>
    <hyperlink ref="I690" r:id="rId1155" xr:uid="{350F272D-4912-47D0-98F4-15389D7F4A3C}"/>
    <hyperlink ref="N690" r:id="rId1156" xr:uid="{C7541941-C7AD-450E-AAE8-96C37F8092A4}"/>
    <hyperlink ref="I611" r:id="rId1157" xr:uid="{F27DF07A-9321-41EF-A328-DC11AC9FEBEB}"/>
    <hyperlink ref="N611" r:id="rId1158" xr:uid="{E00DE878-01D9-4E7E-B614-4374BAF99016}"/>
    <hyperlink ref="I51" r:id="rId1159" xr:uid="{66D1AAFD-3878-4FB0-A2BE-EAA0419ABBB7}"/>
    <hyperlink ref="I112" r:id="rId1160" xr:uid="{2F52D9B1-6C30-4AF1-BA42-12DBD7DC83C1}"/>
    <hyperlink ref="I715" r:id="rId1161" display="https://www.health.belgium.be/sites/default/files/uploads/fields/fpshealth_theme_file/projet_de_strategie_nationale_belge_en_faveur_des_pollinisateurs_2021-2030_3.pdf" xr:uid="{97645CBF-879D-4F18-B4B4-F0CAE14E1912}"/>
    <hyperlink ref="N715" r:id="rId1162" xr:uid="{8B1F1822-5B33-4510-AEF4-ED903B96F794}"/>
    <hyperlink ref="N807" r:id="rId1163" xr:uid="{C909EBE2-F70A-4C35-9D6A-6885AB38C7D5}"/>
    <hyperlink ref="I802" r:id="rId1164" xr:uid="{EA9A94E1-F274-49D7-8576-53B0FF7CACC3}"/>
    <hyperlink ref="I192" r:id="rId1165" xr:uid="{DB475DDB-2867-47DE-B49B-4D7AD215C055}"/>
    <hyperlink ref="N192" r:id="rId1166" xr:uid="{5DCC5358-A526-46A1-A510-A0D5C57DA060}"/>
    <hyperlink ref="I809" r:id="rId1167" location="experts" xr:uid="{86C4FD76-2E87-427A-AE64-21542FDE40D3}"/>
    <hyperlink ref="I804" r:id="rId1168" xr:uid="{1556F1D3-487F-4619-BB76-275041B0828B}"/>
    <hyperlink ref="N804" r:id="rId1169" xr:uid="{47441C21-FEB6-4183-9D77-1BB1C009C81D}"/>
    <hyperlink ref="N537" r:id="rId1170" xr:uid="{B9EA7875-ECC6-4089-91BF-30D623103451}"/>
    <hyperlink ref="I151" r:id="rId1171" xr:uid="{55066B9A-18E6-4254-B718-56B0C4B59547}"/>
    <hyperlink ref="N151" r:id="rId1172" xr:uid="{703207B4-FC46-4413-8067-5C6BA3362E09}"/>
    <hyperlink ref="I670" r:id="rId1173" xr:uid="{C0431475-2142-44AE-BCA2-5988C1E27D04}"/>
    <hyperlink ref="N670" r:id="rId1174" xr:uid="{52D843B8-689A-4FE4-BEC2-FABCA7067198}"/>
    <hyperlink ref="I420" r:id="rId1175" xr:uid="{6B40ABB1-02F8-4B55-93A2-D429992437A7}"/>
    <hyperlink ref="I702" r:id="rId1176" xr:uid="{1EE75637-E956-4480-9CF3-DBAB88A1401D}"/>
    <hyperlink ref="I41" r:id="rId1177" xr:uid="{AD305244-2E3D-473A-B2C6-1CA47C48E4D2}"/>
    <hyperlink ref="I672" r:id="rId1178" display="https://researchportal.unamur.be/fr/projects/design-of-biocontrolled-pesticides-through-the-inhibition-of-treh" xr:uid="{A408865F-5178-4F2E-8D7A-1A179547C199}"/>
    <hyperlink ref="I38" r:id="rId1179" xr:uid="{3E766D05-C264-4B28-861A-D2F868941F22}"/>
    <hyperlink ref="I88" r:id="rId1180" xr:uid="{9A0ECEA9-264D-44DC-90FB-668FF0799B08}"/>
    <hyperlink ref="I438" r:id="rId1181" xr:uid="{DF76AF54-E61C-4394-871C-DB854E1350AF}"/>
    <hyperlink ref="I478" r:id="rId1182" xr:uid="{9FA4569D-E7EE-4AB3-813E-D813980CAED5}"/>
    <hyperlink ref="N238" r:id="rId1183" xr:uid="{E1AD52AE-A010-4181-AC36-4255B839C515}"/>
    <hyperlink ref="I322" r:id="rId1184" xr:uid="{8CA1DDFD-93AB-4C90-8BA5-BD3558A031B2}"/>
    <hyperlink ref="I95" r:id="rId1185" xr:uid="{BCCC1273-1936-44F6-A72C-277FD59BD5A4}"/>
    <hyperlink ref="I18" r:id="rId1186" xr:uid="{8EAFD54D-B515-4AA5-9F9D-AE298E3CEC63}"/>
    <hyperlink ref="N18" r:id="rId1187" xr:uid="{CA403E56-3D51-4DE2-817D-0D2C4A42B95B}"/>
    <hyperlink ref="I686" r:id="rId1188" xr:uid="{4052C6E0-2AD3-4201-806B-BC9045E54F8C}"/>
    <hyperlink ref="N686" r:id="rId1189" xr:uid="{2C301C18-19AB-42BF-AB11-76687727EEA7}"/>
    <hyperlink ref="N881" r:id="rId1190" xr:uid="{B33F60FD-BC5A-4898-85A8-9EE9D8A348C6}"/>
    <hyperlink ref="I286" r:id="rId1191" xr:uid="{74CB3DE0-EF7E-47FD-AE02-DBE39960A126}"/>
    <hyperlink ref="I279" r:id="rId1192" xr:uid="{A36BA2EA-351D-4703-ABE8-D788F86FF4AF}"/>
    <hyperlink ref="I125" r:id="rId1193" xr:uid="{F51EC9A2-6117-4845-8E2E-95FFD90FCD00}"/>
    <hyperlink ref="N18" r:id="rId1194" display="o.minet@cra.wallonie.be" xr:uid="{C22AF649-648B-45DE-AFAA-FC0D9BDECA79}"/>
    <hyperlink ref="I18" r:id="rId1195" display="https://www.cra.wallonie.be/fr/requasud" xr:uid="{7E280B4E-3057-4CFE-B140-158071A2FDA1}"/>
    <hyperlink ref="I598" r:id="rId1196" display="http://www.belspo.be/belspo/fedra/proj.asp?l=en&amp;COD=CP/33" xr:uid="{7D1139C8-4729-4648-8C87-0A941745CDAC}"/>
    <hyperlink ref="I796" r:id="rId1197" xr:uid="{42D761DC-9338-4EDB-928A-9F77EA2824E7}"/>
    <hyperlink ref="I25" r:id="rId1198" xr:uid="{FDDB4CBD-1A0E-473C-85CF-F90618B88F92}"/>
    <hyperlink ref="N25" r:id="rId1199" xr:uid="{45F71FA8-60C2-4EB6-A876-AD6CED9CD4D5}"/>
    <hyperlink ref="I259" r:id="rId1200" xr:uid="{1662166E-C436-48CD-A26F-3FEF503271D4}"/>
    <hyperlink ref="N41" r:id="rId1201" xr:uid="{08DBEDA2-8281-4ADF-8BEC-9AF2C35FD859}"/>
    <hyperlink ref="N88" r:id="rId1202" xr:uid="{B7FBFD4D-C43E-42B8-B3F8-E821CB40B83D}"/>
    <hyperlink ref="I84" r:id="rId1203" xr:uid="{1987F3A2-79DB-4438-9236-A5636FFCD972}"/>
    <hyperlink ref="N702" r:id="rId1204" xr:uid="{DF3C8643-7768-421A-960C-554910AEBC1C}"/>
    <hyperlink ref="N478" r:id="rId1205" xr:uid="{28C1A549-7E87-4CF8-A161-4DE12264F809}"/>
    <hyperlink ref="I752" r:id="rId1206" xr:uid="{F190CCB0-218D-4B78-986C-579A36E2E405}"/>
    <hyperlink ref="N752" r:id="rId1207" xr:uid="{635C4BDE-AA61-440F-8781-531490CB55C3}"/>
    <hyperlink ref="I351" r:id="rId1208" xr:uid="{400D9A41-57CA-4F45-AAB7-7C3AE8D12746}"/>
    <hyperlink ref="I90" r:id="rId1209" xr:uid="{E6E5ECD9-F295-434B-B75C-A0190287F408}"/>
    <hyperlink ref="I552" r:id="rId1210" xr:uid="{64BA7E02-750B-4C2D-BD35-7FB5FB7D3F75}"/>
    <hyperlink ref="I516" r:id="rId1211" xr:uid="{917068EC-7EBB-479B-A1EA-610E110C1BDE}"/>
    <hyperlink ref="I655" r:id="rId1212" xr:uid="{CB582F27-47E4-4D53-B6DF-562E635705B5}"/>
    <hyperlink ref="I608" r:id="rId1213" xr:uid="{1A8A8192-677E-4533-83B6-5AFA8B2FC90C}"/>
    <hyperlink ref="I587" r:id="rId1214" xr:uid="{098E7DBA-23FC-4001-8D74-1D911821BB3C}"/>
    <hyperlink ref="I644" r:id="rId1215" xr:uid="{6F4378A0-1493-4343-B699-94D71366E1F4}"/>
    <hyperlink ref="I652" r:id="rId1216" xr:uid="{44425CA9-B715-4353-971A-4377E220C522}"/>
    <hyperlink ref="I563" r:id="rId1217" display="https://www.parcsnaturelsdewallonie.be/videos/generations-terre-projet-pilote-diminution-pesticides-agriculture/" xr:uid="{0303D730-9403-43AB-BBB0-1E5F1B11B29A}"/>
    <hyperlink ref="I357" r:id="rId1218" xr:uid="{001F8B32-20F4-44AE-9FC8-BA5143BB534C}"/>
    <hyperlink ref="I294" r:id="rId1219" xr:uid="{DA96D2D6-3877-48FA-B064-DF782C1380BD}"/>
    <hyperlink ref="N294" r:id="rId1220" xr:uid="{1AC61F69-6227-4233-ACA9-593BCCC88C51}"/>
    <hyperlink ref="I126" r:id="rId1221" xr:uid="{FCA1FD18-27C6-4C14-B21E-5F1118B66581}"/>
    <hyperlink ref="I280" r:id="rId1222" xr:uid="{8EB9BCC1-2182-4CAA-911B-BB8F96EE4A2F}"/>
    <hyperlink ref="N280" r:id="rId1223" xr:uid="{7D72EBBF-5E38-4FBD-9C4F-5A5A278154AA}"/>
    <hyperlink ref="I677" r:id="rId1224" xr:uid="{7D644540-E78B-42DF-83CA-EEC711104876}"/>
    <hyperlink ref="N677" r:id="rId1225" xr:uid="{F2BCD7D4-3529-4F83-B576-5049895556E4}"/>
    <hyperlink ref="I671" r:id="rId1226" display="https://www.cra.wallonie.be/fr/cra-w-benefice-agriculture-raisonnee-utilisation-pesticides" xr:uid="{C862805E-F0C7-4AB6-8F39-BC2EBDF7D914}"/>
    <hyperlink ref="I683" r:id="rId1227" xr:uid="{8899C380-E003-43E9-9838-8082949E89DF}"/>
    <hyperlink ref="I673" r:id="rId1228" xr:uid="{45435065-7D0B-4CFA-A69C-B0A8A5795D45}"/>
    <hyperlink ref="N673" r:id="rId1229" xr:uid="{44E711B7-DF31-4F00-9A46-7E45F7F0980B}"/>
    <hyperlink ref="N683" r:id="rId1230" xr:uid="{03023A41-B7CC-4673-9FFD-A4A5A80925F1}"/>
    <hyperlink ref="I709" r:id="rId1231" xr:uid="{4C19C08F-A8CC-4A58-9EDD-C71C369C5796}"/>
    <hyperlink ref="N709" r:id="rId1232" xr:uid="{23C9B412-1243-4848-84B8-E0770FE7E0F3}"/>
    <hyperlink ref="I374" r:id="rId1233" xr:uid="{E3A927FD-1A8A-4386-8007-226953231E0D}"/>
    <hyperlink ref="G672" r:id="rId1234" xr:uid="{A8AB86F6-8843-45D3-801F-D43893A73241}"/>
    <hyperlink ref="I467" r:id="rId1235" xr:uid="{8649EFE0-340E-40E4-ACF7-97CF656CE3F7}"/>
    <hyperlink ref="N467" r:id="rId1236" xr:uid="{84CF6F0D-F0F6-4D3C-9C2B-B347160422F0}"/>
    <hyperlink ref="N755" r:id="rId1237" display="b.huyghebaert@cra.wallonie.be" xr:uid="{80B5C064-76C3-4159-B2F1-6E4FD4B90605}"/>
    <hyperlink ref="N230" r:id="rId1238" xr:uid="{216DC30E-A9ED-4B3B-BFB0-4A751ACF7902}"/>
    <hyperlink ref="I230" r:id="rId1239" xr:uid="{05BFA61D-2115-4DB6-80E7-020A62A7EF6E}"/>
    <hyperlink ref="I447" r:id="rId1240" xr:uid="{D89A1715-E93C-4D70-80E0-8F4149966F45}"/>
    <hyperlink ref="I769" r:id="rId1241" xr:uid="{24673B0A-238F-41A8-AA91-0560C9DDA6FD}"/>
    <hyperlink ref="I766" r:id="rId1242" xr:uid="{15720ACC-D61E-4ADC-A5E3-44C55ACBB716}"/>
    <hyperlink ref="I437" r:id="rId1243" xr:uid="{9E84FBCD-676D-418E-A2F8-94D57DD1E44B}"/>
    <hyperlink ref="N437" r:id="rId1244" xr:uid="{3099A82A-709C-4D36-8551-974C4395C280}"/>
    <hyperlink ref="I94" r:id="rId1245" xr:uid="{B5CEFA69-322D-4FEC-A687-FE9C2E99A67A}"/>
    <hyperlink ref="N94" r:id="rId1246" xr:uid="{CD2EF096-53F6-4D6A-ACE6-1A7BCB599329}"/>
    <hyperlink ref="I71" r:id="rId1247" xr:uid="{259AD45F-47AA-4729-A4F5-33B06D5EDD3E}"/>
    <hyperlink ref="I435" r:id="rId1248" xr:uid="{5782B98C-8C7A-407E-A662-8EC461537203}"/>
    <hyperlink ref="N435" r:id="rId1249" xr:uid="{033B96E5-8931-4221-9CAA-1A95EBE5802D}"/>
    <hyperlink ref="I427" r:id="rId1250" xr:uid="{8CB85464-8AF6-4481-891A-D004901F5B57}"/>
    <hyperlink ref="N427" r:id="rId1251" xr:uid="{D960F6A6-EADC-4FF2-A3BF-3C27E2EA6A1D}"/>
    <hyperlink ref="I504" r:id="rId1252" xr:uid="{17EB2472-CA1C-422E-986F-CFCDC4579FED}"/>
    <hyperlink ref="N504" r:id="rId1253" xr:uid="{BE5169FA-0116-4192-9984-1EB444BDE86B}"/>
    <hyperlink ref="I610" r:id="rId1254" xr:uid="{FB9281B7-1DCF-43A9-A3AA-D69BB59ECD29}"/>
    <hyperlink ref="N610" r:id="rId1255" xr:uid="{DE2264DC-C532-4DF8-A7E9-87AA8329143C}"/>
    <hyperlink ref="I763" r:id="rId1256" xr:uid="{12E50359-AD28-411D-A2CE-A28D8375CEA0}"/>
    <hyperlink ref="I348" r:id="rId1257" xr:uid="{F29CE341-1F46-4721-AE0C-F80FC2981E9E}"/>
    <hyperlink ref="N348" r:id="rId1258" xr:uid="{81E9B651-CFBB-4FC3-B259-49F3B163ED8F}"/>
    <hyperlink ref="I315" r:id="rId1259" xr:uid="{F103988C-986A-45A8-B0A6-7CAC55C75DC0}"/>
    <hyperlink ref="I756" r:id="rId1260" xr:uid="{3872753D-5C30-41C2-B84E-4A7D0D5EE926}"/>
    <hyperlink ref="I884" r:id="rId1261" xr:uid="{5079EE2F-CBD0-4B3F-B331-BD832910659B}"/>
    <hyperlink ref="I129" r:id="rId1262" xr:uid="{D2926CF4-788E-4734-BC91-2EB06785116B}"/>
    <hyperlink ref="N129" r:id="rId1263" xr:uid="{1C08FCC8-F35C-459D-B3E1-EB9A49CAAC4A}"/>
    <hyperlink ref="I203" r:id="rId1264" xr:uid="{C929FF88-4DAB-40F2-A790-2A22124FB195}"/>
    <hyperlink ref="N203" r:id="rId1265" xr:uid="{79701669-D1B5-4B9E-9F4C-7E4C688FC629}"/>
    <hyperlink ref="I789" r:id="rId1266" xr:uid="{602DD704-5210-4DA4-AD75-E982102AB2AF}"/>
    <hyperlink ref="N590" r:id="rId1267" xr:uid="{99A93382-BBB1-4F72-A31D-6B5FF6069818}"/>
    <hyperlink ref="I590" r:id="rId1268" xr:uid="{8A7718DB-D532-4D88-ACDC-54BD362EBCFB}"/>
    <hyperlink ref="I278" r:id="rId1269" display="https://www.cra.wallonie.be/fr/detection-des-pesticides-contrefaits" xr:uid="{33B9E336-8BCE-4F55-B085-51379331E8EE}"/>
    <hyperlink ref="N278" r:id="rId1270" xr:uid="{FFAC7C5A-48B8-49B5-9DB9-F104BC35D2BA}"/>
    <hyperlink ref="N38" r:id="rId1271" xr:uid="{0BDA6C22-C238-46EF-8A39-E59B3C415EB0}"/>
    <hyperlink ref="I685" r:id="rId1272" xr:uid="{1C583D06-7285-492D-B793-D73ED3397C5B}"/>
    <hyperlink ref="I110" r:id="rId1273" xr:uid="{ADC6C148-A756-4641-B147-2C49FFB1EF5A}"/>
    <hyperlink ref="N679" r:id="rId1274" xr:uid="{2A7F4A34-CC17-4233-9827-B09A612F158D}"/>
    <hyperlink ref="I448" r:id="rId1275" xr:uid="{CD5B8649-3E66-4B27-AA30-8FA5C3194E14}"/>
    <hyperlink ref="I537" r:id="rId1276" xr:uid="{1DFAFB2E-77E4-4614-BD2F-79F846A7EF86}"/>
    <hyperlink ref="I52" r:id="rId1277" xr:uid="{9489D76A-09A7-4958-ABE7-B1F623BE7D85}"/>
    <hyperlink ref="I679" r:id="rId1278" xr:uid="{CBA9E5DB-21E9-4753-BFBE-BCF88549E879}"/>
    <hyperlink ref="N448" r:id="rId1279" xr:uid="{6602E00B-5BE9-43A8-B1B8-FC5DFBB46866}"/>
    <hyperlink ref="N737" r:id="rId1280" xr:uid="{7B8AAFFF-B86B-4140-9BC6-159F142CB74B}"/>
    <hyperlink ref="N880" r:id="rId1281" xr:uid="{EC307076-6940-4863-A738-AAC5F1BEB771}"/>
    <hyperlink ref="N75" r:id="rId1282" xr:uid="{E32615D2-BDEC-40F7-AB59-67361D2FC7E7}"/>
    <hyperlink ref="N157" r:id="rId1283" xr:uid="{1C76ED28-63C6-43FA-94C4-43A4F881B614}"/>
    <hyperlink ref="N591" r:id="rId1284" xr:uid="{413ECFD6-BFD2-48FE-9B34-BFC86987D27C}"/>
    <hyperlink ref="N285" r:id="rId1285" xr:uid="{2E3E9B39-FDEF-4A81-A862-9DFFC9426905}"/>
    <hyperlink ref="N316" r:id="rId1286" xr:uid="{1D4591D7-2CED-41E2-8FAC-0B75FD3D0B08}"/>
    <hyperlink ref="N64" r:id="rId1287" xr:uid="{B10BB501-91F3-4BD1-88AF-445B8BBDB6C9}"/>
    <hyperlink ref="N264" r:id="rId1288" xr:uid="{2D11ECB3-CD50-4015-A43F-19636A41A43D}"/>
    <hyperlink ref="N687" r:id="rId1289" xr:uid="{04F3F0DD-01FE-495A-ABBE-BFE0537DDCE2}"/>
    <hyperlink ref="N445" r:id="rId1290" xr:uid="{A90F25A6-F4E2-4F1B-BA31-A07F372D88C2}"/>
    <hyperlink ref="N446" r:id="rId1291" xr:uid="{2F6D593F-CC4C-42FB-96E0-57003E18A202}"/>
    <hyperlink ref="N436" r:id="rId1292" xr:uid="{AEE4CCD4-C075-40B1-A4C2-CD7A93233B43}"/>
    <hyperlink ref="N459" r:id="rId1293" xr:uid="{48D33B11-ED4C-45F8-A98A-B85728E979C5}"/>
    <hyperlink ref="N438" r:id="rId1294" xr:uid="{0DEB84D7-0FD6-4EAB-B4B2-F8AF0CC915B8}"/>
    <hyperlink ref="N351" r:id="rId1295" xr:uid="{3A2303B5-0D6B-47A5-82A2-A238512A706F}"/>
    <hyperlink ref="N763" r:id="rId1296" xr:uid="{8D093FC4-FA91-4900-95A6-6D75372C2254}"/>
    <hyperlink ref="N5" r:id="rId1297" xr:uid="{A8AA3471-F744-4230-8868-C7A91C6273E5}"/>
    <hyperlink ref="N114" r:id="rId1298" xr:uid="{1BBC9FBA-5636-477F-B13F-36B2A3B942DE}"/>
    <hyperlink ref="N487" r:id="rId1299" xr:uid="{E0422C56-D7EB-4E8C-A5CD-29CCFE9190B7}"/>
    <hyperlink ref="N756" r:id="rId1300" xr:uid="{C60AFCB5-DE6B-456B-81B1-9F743158DADF}"/>
    <hyperlink ref="N57" r:id="rId1301" xr:uid="{C43DCF55-0881-495C-849B-46686722628F}"/>
    <hyperlink ref="N590:N591" r:id="rId1302" display="corder@uclouvain.be" xr:uid="{5C5D947E-53B6-4933-AA7D-9787EF2A836F}"/>
    <hyperlink ref="N598" r:id="rId1303" xr:uid="{E51688BE-9107-4576-8979-444CDBA0087D}"/>
    <hyperlink ref="N617:N618" r:id="rId1304" display="bccm.mucl@mbla.ucl.ac.be" xr:uid="{0339212A-745F-4325-AF2A-8A5050FCAF77}"/>
    <hyperlink ref="I76" r:id="rId1305" xr:uid="{6BDBE8CF-ECDF-4E6E-A973-5FF6ACDD4885}"/>
    <hyperlink ref="I434" r:id="rId1306" display="https://www.cra.wallonie.be/fr/pesticides-et-agriculture-durable-comment-les-concilier" xr:uid="{C38C2757-9A0A-4E26-BC03-35B99ED2CBD4}"/>
    <hyperlink ref="N434" r:id="rId1307" xr:uid="{BA5F0C03-7BBF-4D34-A3CF-D5B79B015B64}"/>
    <hyperlink ref="I609" r:id="rId1308" xr:uid="{68720DCE-F7D3-4593-8D72-3DDC1F59EAA5}"/>
    <hyperlink ref="N609" r:id="rId1309" xr:uid="{8A452073-0B24-4D88-B5A7-65775899FCF6}"/>
    <hyperlink ref="N708" r:id="rId1310" xr:uid="{7BB8A288-1ACA-480F-94A8-F9B4E1B300FD}"/>
    <hyperlink ref="N716" r:id="rId1311" xr:uid="{0A1C797D-2AB9-4025-96C6-9AB845EA71C2}"/>
    <hyperlink ref="N714" r:id="rId1312" xr:uid="{EB907314-510D-43EE-A5AC-6A5DE11F3367}"/>
    <hyperlink ref="N735" r:id="rId1313" xr:uid="{7E535AA2-CC5C-49EB-BC49-34CC9E6E60D8}"/>
    <hyperlink ref="N733" r:id="rId1314" xr:uid="{E46C1760-1CCF-46DE-9353-C2B10E2C69FB}"/>
    <hyperlink ref="I666" r:id="rId1315" xr:uid="{5DCDB434-7D7C-4F28-A2BF-178853AAE94C}"/>
    <hyperlink ref="I724" r:id="rId1316" xr:uid="{7849BEF3-7020-44DA-8819-01D5F280008A}"/>
    <hyperlink ref="N731" r:id="rId1317" xr:uid="{74F1A98D-599C-46C6-9E90-E370AB76E185}"/>
    <hyperlink ref="I731" r:id="rId1318" xr:uid="{676E8652-76DC-48E6-9520-62C500CA463F}"/>
    <hyperlink ref="I886" r:id="rId1319" xr:uid="{B04262BB-6DAD-4D99-B02F-C069F20A9425}"/>
    <hyperlink ref="I735" r:id="rId1320" xr:uid="{3CFBE889-90FB-478D-A924-40ED5F22B615}"/>
  </hyperlinks>
  <pageMargins left="0.7" right="0.7" top="0.75" bottom="0.75" header="0.3" footer="0.3"/>
  <pageSetup paperSize="9" orientation="portrait" r:id="rId1321"/>
  <extLst>
    <ext xmlns:x14="http://schemas.microsoft.com/office/spreadsheetml/2009/9/main" uri="{CCE6A557-97BC-4b89-ADB6-D9C93CAAB3DF}">
      <x14:dataValidations xmlns:xm="http://schemas.microsoft.com/office/excel/2006/main" count="1">
        <x14:dataValidation type="list" allowBlank="1" showInputMessage="1" showErrorMessage="1" xr:uid="{2E18EFFA-6803-4AE0-AFAD-75E54142749A}">
          <x14:formula1>
            <xm:f>listes!$A$5:$A$29</xm:f>
          </x14:formula1>
          <xm:sqref>B431:B432 B1 B77 B44:B56 B126:B128 B859 B32 B102 B147:B151 B878 B73 B228 B287:B288 B374 B334 B850 B881:B883 B747:B748 B446 B783 B697:B698 B735 B737 B406 B702 B565:B566 B499:B500 B427:B429 B347 B577 B408 B579 B306 B503 B517:B520 B458:B459 B636:B643 B224 B888:B1048576 B350:B352 B868:B869 B75 B22:B26 B848 B714 B213:B215 B247:B250 B222 B266 B285 B377:B378 B315 B397:B400 B362 B320:B321 B365:B366 B583:B586 B604:B605 B655:B656 B716 B774 B807 B261:B264 B811:B812 B821:B824 B852:B854 B874 B830 B3 B795 B176:B180 B220 B194:B201 B712 B487 B546 B354:B355 B465:B469 B679 B675 B723 B780 B750 B629:B630 B658:B660 B34:B40 B122:B124 B834:B835 B256:B259 B392:B393 B621:B623 B609 B343:B345 B70 B169:B170 B164 B203 B422 B756 B838 B206:B207 B418:B419 B510:B512 B522:B528 B598 B613:B614 B684 B744:B745 B885 B42 B58 B18:B20 B172:B174 B476 B272:B274 B85:B86 B252:B254 B282 B292:B294 B338:B339 B816 B412:B413 B434 B441:B443 B390 B805 B573 B632:B633 B670 B704 B690 B731:B733 B728 B762:B769 B797 B787:B792 B844 B646:B650 B189 B496 B462 B601 B360 B10 B296:B300 B357:B358 B759:B760 B828 B555 B562:B563 B185 B709 B241:B243 B269:B270 B276:B278 B280 B302 B328 B381 B384:B386 B681:B682 B424 B231:B233 B237:B238 B819 B865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457F1-CC17-4609-BDA5-32DF67D7EA2E}">
  <dimension ref="A1:M1215"/>
  <sheetViews>
    <sheetView topLeftCell="E1" workbookViewId="0">
      <selection activeCell="G102" sqref="G102"/>
    </sheetView>
  </sheetViews>
  <sheetFormatPr baseColWidth="10" defaultColWidth="11.44140625" defaultRowHeight="15" x14ac:dyDescent="0.3"/>
  <cols>
    <col min="1" max="1" width="14.6640625" bestFit="1" customWidth="1"/>
    <col min="2" max="2" width="22.33203125" bestFit="1" customWidth="1"/>
    <col min="3" max="3" width="3.109375" bestFit="1" customWidth="1"/>
    <col min="4" max="4" width="19.44140625" bestFit="1" customWidth="1"/>
    <col min="5" max="5" width="17.6640625" style="1" customWidth="1"/>
    <col min="8" max="8" width="19.5546875" bestFit="1" customWidth="1"/>
    <col min="9" max="9" width="17.44140625" customWidth="1"/>
    <col min="11" max="11" width="26.44140625" bestFit="1" customWidth="1"/>
    <col min="12" max="12" width="50.5546875" bestFit="1" customWidth="1"/>
    <col min="13" max="13" width="12.33203125" style="1" customWidth="1"/>
    <col min="14" max="14" width="80.33203125" bestFit="1" customWidth="1"/>
    <col min="15" max="15" width="116.33203125" bestFit="1" customWidth="1"/>
    <col min="16" max="16" width="103.5546875" bestFit="1" customWidth="1"/>
    <col min="17" max="17" width="117" bestFit="1" customWidth="1"/>
    <col min="18" max="18" width="28.44140625" bestFit="1" customWidth="1"/>
    <col min="19" max="19" width="64.33203125" bestFit="1" customWidth="1"/>
    <col min="20" max="20" width="110.5546875" bestFit="1" customWidth="1"/>
    <col min="21" max="21" width="68.44140625" bestFit="1" customWidth="1"/>
    <col min="22" max="22" width="18.33203125" bestFit="1" customWidth="1"/>
    <col min="23" max="23" width="32.6640625" bestFit="1" customWidth="1"/>
    <col min="24" max="24" width="45.33203125" bestFit="1" customWidth="1"/>
    <col min="25" max="25" width="38.6640625" bestFit="1" customWidth="1"/>
    <col min="26" max="26" width="54.33203125" bestFit="1" customWidth="1"/>
    <col min="27" max="27" width="15.5546875" bestFit="1" customWidth="1"/>
    <col min="28" max="28" width="24.6640625" bestFit="1" customWidth="1"/>
    <col min="29" max="29" width="23.33203125" bestFit="1" customWidth="1"/>
    <col min="30" max="30" width="27" bestFit="1" customWidth="1"/>
    <col min="31" max="31" width="35.6640625" bestFit="1" customWidth="1"/>
    <col min="32" max="32" width="42.33203125" bestFit="1" customWidth="1"/>
    <col min="33" max="33" width="24.109375" bestFit="1" customWidth="1"/>
    <col min="34" max="35" width="15.5546875" bestFit="1" customWidth="1"/>
    <col min="36" max="36" width="8" bestFit="1" customWidth="1"/>
    <col min="37" max="37" width="27.33203125" bestFit="1" customWidth="1"/>
    <col min="38" max="38" width="11.5546875" bestFit="1" customWidth="1"/>
    <col min="39" max="39" width="11.44140625" bestFit="1" customWidth="1"/>
    <col min="40" max="40" width="13.33203125" bestFit="1" customWidth="1"/>
    <col min="41" max="41" width="15.44140625" bestFit="1" customWidth="1"/>
    <col min="42" max="42" width="73.33203125" bestFit="1" customWidth="1"/>
    <col min="43" max="43" width="34.109375" bestFit="1" customWidth="1"/>
    <col min="44" max="44" width="31.33203125" bestFit="1" customWidth="1"/>
    <col min="45" max="45" width="38.44140625" bestFit="1" customWidth="1"/>
    <col min="46" max="46" width="34.6640625" bestFit="1" customWidth="1"/>
    <col min="47" max="47" width="14.6640625" bestFit="1" customWidth="1"/>
    <col min="48" max="48" width="23.6640625" bestFit="1" customWidth="1"/>
    <col min="49" max="49" width="12.88671875" bestFit="1" customWidth="1"/>
    <col min="50" max="50" width="27.33203125" bestFit="1" customWidth="1"/>
    <col min="51" max="51" width="18.33203125" bestFit="1" customWidth="1"/>
    <col min="52" max="52" width="5.33203125" bestFit="1" customWidth="1"/>
    <col min="53" max="53" width="8.33203125" bestFit="1" customWidth="1"/>
    <col min="54" max="54" width="15" bestFit="1" customWidth="1"/>
    <col min="55" max="55" width="15.88671875" bestFit="1" customWidth="1"/>
    <col min="56" max="56" width="15.6640625" bestFit="1" customWidth="1"/>
    <col min="57" max="57" width="16.33203125" bestFit="1" customWidth="1"/>
    <col min="58" max="58" width="20.88671875" bestFit="1" customWidth="1"/>
    <col min="59" max="59" width="60.109375" bestFit="1" customWidth="1"/>
    <col min="60" max="60" width="87" bestFit="1" customWidth="1"/>
    <col min="61" max="61" width="30.6640625" bestFit="1" customWidth="1"/>
    <col min="62" max="62" width="30.33203125" bestFit="1" customWidth="1"/>
    <col min="63" max="63" width="15.6640625" bestFit="1" customWidth="1"/>
    <col min="64" max="64" width="23.44140625" bestFit="1" customWidth="1"/>
    <col min="65" max="65" width="14.5546875" bestFit="1" customWidth="1"/>
    <col min="66" max="66" width="14.33203125" bestFit="1" customWidth="1"/>
    <col min="67" max="67" width="13.6640625" bestFit="1" customWidth="1"/>
    <col min="68" max="68" width="22.6640625" bestFit="1" customWidth="1"/>
    <col min="69" max="69" width="20.33203125" bestFit="1" customWidth="1"/>
    <col min="70" max="70" width="35.44140625" bestFit="1" customWidth="1"/>
    <col min="71" max="71" width="62.88671875" bestFit="1" customWidth="1"/>
    <col min="72" max="73" width="20.33203125" bestFit="1" customWidth="1"/>
    <col min="74" max="74" width="23.6640625" bestFit="1" customWidth="1"/>
    <col min="75" max="75" width="36.109375" bestFit="1" customWidth="1"/>
    <col min="76" max="76" width="64.5546875" bestFit="1" customWidth="1"/>
    <col min="77" max="77" width="17.5546875" bestFit="1" customWidth="1"/>
    <col min="78" max="78" width="19.44140625" bestFit="1" customWidth="1"/>
    <col min="79" max="79" width="100.6640625" bestFit="1" customWidth="1"/>
    <col min="80" max="80" width="11.44140625" bestFit="1" customWidth="1"/>
    <col min="81" max="81" width="77.44140625" bestFit="1" customWidth="1"/>
    <col min="82" max="82" width="59" bestFit="1" customWidth="1"/>
    <col min="83" max="83" width="59.88671875" bestFit="1" customWidth="1"/>
    <col min="84" max="84" width="5.88671875" bestFit="1" customWidth="1"/>
    <col min="85" max="85" width="11.88671875" bestFit="1" customWidth="1"/>
    <col min="86" max="86" width="46.44140625" bestFit="1" customWidth="1"/>
    <col min="87" max="87" width="69.33203125" bestFit="1" customWidth="1"/>
    <col min="88" max="88" width="63.88671875" bestFit="1" customWidth="1"/>
    <col min="89" max="89" width="42.33203125" bestFit="1" customWidth="1"/>
    <col min="90" max="90" width="36.6640625" bestFit="1" customWidth="1"/>
    <col min="91" max="91" width="9" bestFit="1" customWidth="1"/>
    <col min="92" max="92" width="18.6640625" bestFit="1" customWidth="1"/>
    <col min="93" max="93" width="79.88671875" bestFit="1" customWidth="1"/>
    <col min="94" max="94" width="43" bestFit="1" customWidth="1"/>
    <col min="95" max="95" width="43.6640625" bestFit="1" customWidth="1"/>
    <col min="96" max="96" width="47.88671875" bestFit="1" customWidth="1"/>
    <col min="97" max="97" width="13.6640625" bestFit="1" customWidth="1"/>
    <col min="98" max="98" width="9.5546875" bestFit="1" customWidth="1"/>
    <col min="99" max="99" width="43.5546875" bestFit="1" customWidth="1"/>
    <col min="100" max="100" width="54.33203125" bestFit="1" customWidth="1"/>
    <col min="101" max="101" width="60.5546875" bestFit="1" customWidth="1"/>
    <col min="102" max="102" width="48.44140625" bestFit="1" customWidth="1"/>
    <col min="103" max="103" width="84.33203125" bestFit="1" customWidth="1"/>
    <col min="104" max="104" width="70.6640625" bestFit="1" customWidth="1"/>
    <col min="105" max="105" width="66.33203125" bestFit="1" customWidth="1"/>
    <col min="106" max="106" width="56.5546875" bestFit="1" customWidth="1"/>
    <col min="107" max="107" width="21.44140625" bestFit="1" customWidth="1"/>
    <col min="108" max="108" width="78.5546875" bestFit="1" customWidth="1"/>
    <col min="109" max="109" width="53.6640625" bestFit="1" customWidth="1"/>
    <col min="110" max="110" width="34.33203125" bestFit="1" customWidth="1"/>
    <col min="111" max="111" width="51.6640625" bestFit="1" customWidth="1"/>
    <col min="112" max="112" width="14.33203125" bestFit="1" customWidth="1"/>
    <col min="113" max="113" width="27.44140625" bestFit="1" customWidth="1"/>
    <col min="114" max="114" width="36.6640625" bestFit="1" customWidth="1"/>
    <col min="115" max="115" width="32.33203125" bestFit="1" customWidth="1"/>
    <col min="116" max="116" width="33.6640625" bestFit="1" customWidth="1"/>
    <col min="117" max="117" width="45.6640625" bestFit="1" customWidth="1"/>
    <col min="118" max="118" width="64.33203125" bestFit="1" customWidth="1"/>
    <col min="119" max="119" width="50.5546875" bestFit="1" customWidth="1"/>
    <col min="120" max="120" width="68.5546875" bestFit="1" customWidth="1"/>
    <col min="121" max="121" width="44.44140625" bestFit="1" customWidth="1"/>
    <col min="122" max="122" width="74.33203125" bestFit="1" customWidth="1"/>
    <col min="123" max="123" width="50.6640625" bestFit="1" customWidth="1"/>
    <col min="124" max="124" width="75.6640625" bestFit="1" customWidth="1"/>
    <col min="125" max="125" width="78" bestFit="1" customWidth="1"/>
    <col min="126" max="126" width="58.6640625" bestFit="1" customWidth="1"/>
    <col min="127" max="127" width="63.5546875" bestFit="1" customWidth="1"/>
    <col min="128" max="128" width="77.6640625" bestFit="1" customWidth="1"/>
    <col min="129" max="129" width="70.33203125" bestFit="1" customWidth="1"/>
    <col min="130" max="130" width="80.6640625" bestFit="1" customWidth="1"/>
    <col min="131" max="131" width="85.6640625" bestFit="1" customWidth="1"/>
    <col min="132" max="132" width="46.33203125" bestFit="1" customWidth="1"/>
    <col min="133" max="133" width="74" bestFit="1" customWidth="1"/>
    <col min="134" max="134" width="87.88671875" bestFit="1" customWidth="1"/>
    <col min="135" max="135" width="52.33203125" bestFit="1" customWidth="1"/>
    <col min="136" max="136" width="70.33203125" bestFit="1" customWidth="1"/>
    <col min="137" max="137" width="99" bestFit="1" customWidth="1"/>
    <col min="138" max="138" width="71.6640625" bestFit="1" customWidth="1"/>
    <col min="139" max="139" width="66.33203125" bestFit="1" customWidth="1"/>
    <col min="140" max="140" width="65.33203125" bestFit="1" customWidth="1"/>
    <col min="141" max="141" width="38.6640625" bestFit="1" customWidth="1"/>
    <col min="142" max="142" width="52.6640625" bestFit="1" customWidth="1"/>
    <col min="143" max="143" width="45.33203125" bestFit="1" customWidth="1"/>
    <col min="144" max="144" width="72.5546875" bestFit="1" customWidth="1"/>
    <col min="145" max="145" width="58.33203125" bestFit="1" customWidth="1"/>
    <col min="146" max="146" width="55.6640625" bestFit="1" customWidth="1"/>
    <col min="147" max="147" width="60.88671875" bestFit="1" customWidth="1"/>
    <col min="148" max="148" width="83.6640625" bestFit="1" customWidth="1"/>
    <col min="149" max="149" width="84.6640625" bestFit="1" customWidth="1"/>
    <col min="150" max="150" width="53.33203125" bestFit="1" customWidth="1"/>
    <col min="151" max="151" width="56.5546875" bestFit="1" customWidth="1"/>
    <col min="152" max="152" width="46.88671875" bestFit="1" customWidth="1"/>
    <col min="153" max="153" width="47.88671875" bestFit="1" customWidth="1"/>
    <col min="154" max="154" width="60.6640625" bestFit="1" customWidth="1"/>
    <col min="155" max="155" width="46.6640625" bestFit="1" customWidth="1"/>
    <col min="156" max="156" width="57.6640625" bestFit="1" customWidth="1"/>
    <col min="157" max="157" width="11.6640625" bestFit="1" customWidth="1"/>
    <col min="158" max="158" width="22.33203125" bestFit="1" customWidth="1"/>
    <col min="159" max="159" width="81" bestFit="1" customWidth="1"/>
    <col min="160" max="160" width="24.109375" bestFit="1" customWidth="1"/>
    <col min="161" max="161" width="64.33203125" bestFit="1" customWidth="1"/>
    <col min="162" max="162" width="29" bestFit="1" customWidth="1"/>
    <col min="163" max="163" width="30.109375" bestFit="1" customWidth="1"/>
    <col min="164" max="164" width="33.6640625" bestFit="1" customWidth="1"/>
    <col min="165" max="165" width="61.5546875" bestFit="1" customWidth="1"/>
    <col min="166" max="166" width="34.44140625" bestFit="1" customWidth="1"/>
    <col min="167" max="167" width="44" bestFit="1" customWidth="1"/>
    <col min="168" max="168" width="29" bestFit="1" customWidth="1"/>
    <col min="169" max="169" width="52.88671875" bestFit="1" customWidth="1"/>
    <col min="170" max="170" width="10.44140625" bestFit="1" customWidth="1"/>
    <col min="171" max="171" width="35.33203125" bestFit="1" customWidth="1"/>
    <col min="172" max="172" width="28.88671875" bestFit="1" customWidth="1"/>
    <col min="173" max="173" width="37.5546875" bestFit="1" customWidth="1"/>
    <col min="174" max="174" width="16.6640625" bestFit="1" customWidth="1"/>
    <col min="175" max="175" width="46.44140625" bestFit="1" customWidth="1"/>
    <col min="176" max="176" width="68.6640625" bestFit="1" customWidth="1"/>
    <col min="177" max="177" width="81.6640625" bestFit="1" customWidth="1"/>
    <col min="178" max="178" width="64.44140625" bestFit="1" customWidth="1"/>
    <col min="179" max="179" width="52.109375" bestFit="1" customWidth="1"/>
    <col min="180" max="180" width="48.33203125" bestFit="1" customWidth="1"/>
    <col min="181" max="181" width="38.6640625" bestFit="1" customWidth="1"/>
    <col min="182" max="182" width="43.88671875" bestFit="1" customWidth="1"/>
    <col min="183" max="183" width="58" bestFit="1" customWidth="1"/>
    <col min="184" max="184" width="29.6640625" bestFit="1" customWidth="1"/>
    <col min="185" max="185" width="30.6640625" bestFit="1" customWidth="1"/>
    <col min="186" max="186" width="34.109375" bestFit="1" customWidth="1"/>
    <col min="187" max="187" width="24.5546875" bestFit="1" customWidth="1"/>
    <col min="188" max="188" width="39.33203125" bestFit="1" customWidth="1"/>
    <col min="189" max="189" width="55.5546875" bestFit="1" customWidth="1"/>
    <col min="190" max="190" width="29.44140625" bestFit="1" customWidth="1"/>
    <col min="191" max="191" width="41" bestFit="1" customWidth="1"/>
    <col min="192" max="192" width="56.5546875" bestFit="1" customWidth="1"/>
    <col min="193" max="193" width="51.6640625" bestFit="1" customWidth="1"/>
    <col min="194" max="194" width="88.6640625" bestFit="1" customWidth="1"/>
    <col min="195" max="195" width="65.6640625" bestFit="1" customWidth="1"/>
    <col min="196" max="196" width="47.44140625" bestFit="1" customWidth="1"/>
    <col min="197" max="197" width="38.6640625" bestFit="1" customWidth="1"/>
    <col min="198" max="198" width="12.33203125" bestFit="1" customWidth="1"/>
    <col min="199" max="199" width="30.6640625" bestFit="1" customWidth="1"/>
    <col min="200" max="200" width="57.88671875" bestFit="1" customWidth="1"/>
    <col min="201" max="201" width="70.88671875" bestFit="1" customWidth="1"/>
    <col min="202" max="202" width="48.109375" bestFit="1" customWidth="1"/>
    <col min="203" max="203" width="17.109375" bestFit="1" customWidth="1"/>
    <col min="204" max="204" width="30.109375" bestFit="1" customWidth="1"/>
    <col min="205" max="205" width="39.33203125" bestFit="1" customWidth="1"/>
    <col min="206" max="206" width="31.6640625" bestFit="1" customWidth="1"/>
    <col min="207" max="207" width="35" bestFit="1" customWidth="1"/>
    <col min="208" max="208" width="29.5546875" bestFit="1" customWidth="1"/>
    <col min="209" max="209" width="18.33203125" bestFit="1" customWidth="1"/>
    <col min="210" max="210" width="45.33203125" bestFit="1" customWidth="1"/>
    <col min="211" max="211" width="68.33203125" bestFit="1" customWidth="1"/>
    <col min="212" max="212" width="59.44140625" bestFit="1" customWidth="1"/>
    <col min="213" max="213" width="37.6640625" bestFit="1" customWidth="1"/>
    <col min="214" max="214" width="41" bestFit="1" customWidth="1"/>
    <col min="215" max="215" width="4.6640625" bestFit="1" customWidth="1"/>
    <col min="216" max="216" width="54.5546875" bestFit="1" customWidth="1"/>
    <col min="217" max="217" width="45.6640625" bestFit="1" customWidth="1"/>
    <col min="218" max="218" width="27.44140625" bestFit="1" customWidth="1"/>
    <col min="219" max="219" width="17.6640625" bestFit="1" customWidth="1"/>
    <col min="220" max="220" width="18.6640625" bestFit="1" customWidth="1"/>
    <col min="221" max="221" width="22" bestFit="1" customWidth="1"/>
    <col min="222" max="222" width="44.6640625" bestFit="1" customWidth="1"/>
    <col min="223" max="223" width="40.44140625" bestFit="1" customWidth="1"/>
    <col min="224" max="224" width="27.33203125" bestFit="1" customWidth="1"/>
    <col min="225" max="225" width="35" bestFit="1" customWidth="1"/>
    <col min="226" max="226" width="11.33203125" bestFit="1" customWidth="1"/>
    <col min="227" max="227" width="25.33203125" bestFit="1" customWidth="1"/>
    <col min="228" max="228" width="21.6640625" bestFit="1" customWidth="1"/>
    <col min="229" max="229" width="45.5546875" bestFit="1" customWidth="1"/>
    <col min="230" max="230" width="26.88671875" bestFit="1" customWidth="1"/>
    <col min="231" max="231" width="49.6640625" bestFit="1" customWidth="1"/>
    <col min="232" max="232" width="39.88671875" bestFit="1" customWidth="1"/>
    <col min="233" max="233" width="40.88671875" bestFit="1" customWidth="1"/>
    <col min="234" max="234" width="36.33203125" bestFit="1" customWidth="1"/>
    <col min="235" max="235" width="44.33203125" bestFit="1" customWidth="1"/>
    <col min="236" max="236" width="19.33203125" bestFit="1" customWidth="1"/>
    <col min="237" max="237" width="22.5546875" bestFit="1" customWidth="1"/>
    <col min="238" max="238" width="39.88671875" bestFit="1" customWidth="1"/>
    <col min="239" max="239" width="12.6640625" bestFit="1" customWidth="1"/>
    <col min="240" max="240" width="13.6640625" bestFit="1" customWidth="1"/>
    <col min="241" max="241" width="26.6640625" bestFit="1" customWidth="1"/>
    <col min="242" max="242" width="17.109375" bestFit="1" customWidth="1"/>
    <col min="243" max="243" width="23.5546875" bestFit="1" customWidth="1"/>
    <col min="244" max="244" width="5.88671875" bestFit="1" customWidth="1"/>
    <col min="245" max="245" width="11.88671875" bestFit="1" customWidth="1"/>
  </cols>
  <sheetData>
    <row r="1" spans="1:13" ht="46.8" x14ac:dyDescent="0.3">
      <c r="E1" s="8" t="s">
        <v>11</v>
      </c>
      <c r="I1" s="91" t="s">
        <v>12</v>
      </c>
      <c r="M1" s="8" t="s">
        <v>18</v>
      </c>
    </row>
    <row r="2" spans="1:13" x14ac:dyDescent="0.3">
      <c r="E2" s="2" t="s">
        <v>55</v>
      </c>
      <c r="I2" s="2" t="s">
        <v>56</v>
      </c>
      <c r="M2" s="2" t="s">
        <v>56</v>
      </c>
    </row>
    <row r="3" spans="1:13" ht="60" x14ac:dyDescent="0.3">
      <c r="E3" s="2" t="s">
        <v>2027</v>
      </c>
      <c r="I3" s="2" t="s">
        <v>2028</v>
      </c>
      <c r="M3" s="2" t="s">
        <v>59</v>
      </c>
    </row>
    <row r="4" spans="1:13" x14ac:dyDescent="0.3">
      <c r="E4" s="2" t="s">
        <v>3072</v>
      </c>
      <c r="I4" s="2" t="s">
        <v>270</v>
      </c>
      <c r="M4" s="2" t="s">
        <v>1351</v>
      </c>
    </row>
    <row r="5" spans="1:13" x14ac:dyDescent="0.3">
      <c r="A5" t="s">
        <v>5060</v>
      </c>
      <c r="E5" s="2" t="s">
        <v>599</v>
      </c>
      <c r="I5" s="2" t="s">
        <v>939</v>
      </c>
      <c r="M5" s="2" t="s">
        <v>266</v>
      </c>
    </row>
    <row r="6" spans="1:13" ht="30" x14ac:dyDescent="0.3">
      <c r="A6">
        <v>886</v>
      </c>
      <c r="E6" s="2" t="s">
        <v>269</v>
      </c>
      <c r="I6" s="2" t="s">
        <v>3084</v>
      </c>
      <c r="M6" s="2" t="s">
        <v>939</v>
      </c>
    </row>
    <row r="7" spans="1:13" x14ac:dyDescent="0.3">
      <c r="E7" s="2" t="s">
        <v>4712</v>
      </c>
      <c r="I7" s="2" t="s">
        <v>27</v>
      </c>
      <c r="M7" s="2" t="s">
        <v>3088</v>
      </c>
    </row>
    <row r="8" spans="1:13" ht="30" x14ac:dyDescent="0.3">
      <c r="E8" s="2" t="s">
        <v>3675</v>
      </c>
      <c r="I8" s="2" t="s">
        <v>499</v>
      </c>
      <c r="M8" s="2" t="s">
        <v>3724</v>
      </c>
    </row>
    <row r="9" spans="1:13" ht="30" x14ac:dyDescent="0.3">
      <c r="E9" s="2" t="s">
        <v>1124</v>
      </c>
      <c r="I9" s="2" t="s">
        <v>1201</v>
      </c>
      <c r="M9" s="2" t="s">
        <v>822</v>
      </c>
    </row>
    <row r="10" spans="1:13" ht="30" x14ac:dyDescent="0.3">
      <c r="E10" s="2" t="s">
        <v>3083</v>
      </c>
      <c r="I10" s="2" t="s">
        <v>2381</v>
      </c>
      <c r="M10" s="2" t="s">
        <v>1043</v>
      </c>
    </row>
    <row r="11" spans="1:13" ht="45" x14ac:dyDescent="0.3">
      <c r="E11" s="2" t="s">
        <v>1139</v>
      </c>
      <c r="I11" s="2" t="s">
        <v>2685</v>
      </c>
      <c r="M11" s="2" t="s">
        <v>1201</v>
      </c>
    </row>
    <row r="12" spans="1:13" ht="90" x14ac:dyDescent="0.3">
      <c r="E12" s="2" t="s">
        <v>4235</v>
      </c>
      <c r="I12" s="2" t="s">
        <v>727</v>
      </c>
      <c r="M12" s="2" t="s">
        <v>4727</v>
      </c>
    </row>
    <row r="13" spans="1:13" x14ac:dyDescent="0.3">
      <c r="E13" s="2" t="s">
        <v>94</v>
      </c>
      <c r="I13" s="2" t="s">
        <v>156</v>
      </c>
      <c r="M13" s="2"/>
    </row>
    <row r="14" spans="1:13" ht="90" x14ac:dyDescent="0.3">
      <c r="E14" s="2" t="s">
        <v>2585</v>
      </c>
      <c r="I14" s="2" t="s">
        <v>2066</v>
      </c>
      <c r="M14" s="2" t="s">
        <v>2329</v>
      </c>
    </row>
    <row r="15" spans="1:13" x14ac:dyDescent="0.3">
      <c r="E15" s="2" t="s">
        <v>3694</v>
      </c>
      <c r="I15" s="2" t="s">
        <v>2695</v>
      </c>
      <c r="M15" s="2" t="s">
        <v>152</v>
      </c>
    </row>
    <row r="16" spans="1:13" x14ac:dyDescent="0.3">
      <c r="E16" s="2" t="s">
        <v>684</v>
      </c>
      <c r="I16" s="2" t="s">
        <v>785</v>
      </c>
      <c r="M16" s="2" t="s">
        <v>788</v>
      </c>
    </row>
    <row r="17" spans="5:13" ht="60" x14ac:dyDescent="0.3">
      <c r="E17" s="2" t="s">
        <v>759</v>
      </c>
      <c r="I17" s="2" t="s">
        <v>2074</v>
      </c>
      <c r="M17" s="2" t="s">
        <v>2389</v>
      </c>
    </row>
    <row r="18" spans="5:13" x14ac:dyDescent="0.3">
      <c r="E18" s="2" t="s">
        <v>1016</v>
      </c>
      <c r="I18" s="2" t="s">
        <v>4627</v>
      </c>
      <c r="M18" s="2" t="s">
        <v>985</v>
      </c>
    </row>
    <row r="19" spans="5:13" ht="30" x14ac:dyDescent="0.3">
      <c r="E19" s="2" t="s">
        <v>2042</v>
      </c>
      <c r="I19" s="2" t="s">
        <v>1043</v>
      </c>
      <c r="M19" s="2" t="s">
        <v>873</v>
      </c>
    </row>
    <row r="20" spans="5:13" ht="30" x14ac:dyDescent="0.3">
      <c r="E20" s="2" t="s">
        <v>3107</v>
      </c>
      <c r="I20" s="2" t="s">
        <v>881</v>
      </c>
      <c r="M20" s="2" t="s">
        <v>616</v>
      </c>
    </row>
    <row r="21" spans="5:13" ht="30" x14ac:dyDescent="0.3">
      <c r="E21" s="2" t="s">
        <v>819</v>
      </c>
      <c r="I21" s="2" t="s">
        <v>616</v>
      </c>
      <c r="M21" s="2" t="s">
        <v>3847</v>
      </c>
    </row>
    <row r="22" spans="5:13" x14ac:dyDescent="0.3">
      <c r="E22" s="2" t="s">
        <v>2600</v>
      </c>
      <c r="I22" s="2" t="s">
        <v>3847</v>
      </c>
      <c r="M22" s="2" t="s">
        <v>110</v>
      </c>
    </row>
    <row r="23" spans="5:13" ht="30" x14ac:dyDescent="0.3">
      <c r="E23" s="2" t="s">
        <v>3711</v>
      </c>
      <c r="I23" s="2" t="s">
        <v>107</v>
      </c>
      <c r="M23" s="2" t="s">
        <v>1117</v>
      </c>
    </row>
    <row r="24" spans="5:13" ht="45" x14ac:dyDescent="0.3">
      <c r="E24" s="2" t="s">
        <v>3719</v>
      </c>
      <c r="I24" s="2" t="s">
        <v>3224</v>
      </c>
      <c r="M24" s="2" t="s">
        <v>65</v>
      </c>
    </row>
    <row r="25" spans="5:13" ht="30" x14ac:dyDescent="0.3">
      <c r="E25" s="2" t="s">
        <v>3731</v>
      </c>
      <c r="I25" s="2" t="s">
        <v>2140</v>
      </c>
      <c r="M25" s="2" t="s">
        <v>124</v>
      </c>
    </row>
    <row r="26" spans="5:13" ht="30" x14ac:dyDescent="0.3">
      <c r="E26" s="2" t="s">
        <v>2050</v>
      </c>
      <c r="I26" s="2" t="e">
        <v>#N/A</v>
      </c>
      <c r="M26" s="2" t="s">
        <v>1359</v>
      </c>
    </row>
    <row r="27" spans="5:13" x14ac:dyDescent="0.3">
      <c r="E27" s="2" t="s">
        <v>4724</v>
      </c>
      <c r="I27" s="2" t="s">
        <v>4649</v>
      </c>
      <c r="M27" s="2" t="s">
        <v>4382</v>
      </c>
    </row>
    <row r="28" spans="5:13" ht="60" x14ac:dyDescent="0.3">
      <c r="E28" s="2" t="s">
        <v>3740</v>
      </c>
      <c r="I28" s="2" t="s">
        <v>2150</v>
      </c>
      <c r="M28" s="2" t="s">
        <v>3890</v>
      </c>
    </row>
    <row r="29" spans="5:13" x14ac:dyDescent="0.3">
      <c r="E29" s="2" t="s">
        <v>4978</v>
      </c>
      <c r="I29" s="2" t="s">
        <v>1293</v>
      </c>
      <c r="M29" s="2" t="s">
        <v>1362</v>
      </c>
    </row>
    <row r="30" spans="5:13" x14ac:dyDescent="0.3">
      <c r="E30" s="2" t="s">
        <v>3308</v>
      </c>
      <c r="I30" s="2" t="s">
        <v>3281</v>
      </c>
      <c r="M30" s="2" t="s">
        <v>4863</v>
      </c>
    </row>
    <row r="31" spans="5:13" x14ac:dyDescent="0.3">
      <c r="E31" s="2" t="s">
        <v>2609</v>
      </c>
      <c r="I31" s="2" t="s">
        <v>768</v>
      </c>
      <c r="M31" s="2" t="s">
        <v>372</v>
      </c>
    </row>
    <row r="32" spans="5:13" x14ac:dyDescent="0.3">
      <c r="E32" s="2" t="s">
        <v>4272</v>
      </c>
      <c r="I32" s="2" t="s">
        <v>2197</v>
      </c>
      <c r="M32" s="2" t="s">
        <v>2404</v>
      </c>
    </row>
    <row r="33" spans="5:13" x14ac:dyDescent="0.3">
      <c r="E33" s="2" t="s">
        <v>155</v>
      </c>
      <c r="I33" s="2" t="s">
        <v>869</v>
      </c>
      <c r="M33" s="2" t="s">
        <v>4913</v>
      </c>
    </row>
    <row r="34" spans="5:13" ht="30" x14ac:dyDescent="0.3">
      <c r="E34" s="2" t="s">
        <v>2619</v>
      </c>
      <c r="I34" s="2" t="s">
        <v>3405</v>
      </c>
      <c r="M34" s="2" t="s">
        <v>1237</v>
      </c>
    </row>
    <row r="35" spans="5:13" ht="30" x14ac:dyDescent="0.3">
      <c r="E35" s="2" t="s">
        <v>3944</v>
      </c>
      <c r="I35" s="2" t="s">
        <v>4382</v>
      </c>
      <c r="M35" s="2" t="s">
        <v>146</v>
      </c>
    </row>
    <row r="36" spans="5:13" x14ac:dyDescent="0.3">
      <c r="E36" s="2" t="s">
        <v>3138</v>
      </c>
      <c r="I36" s="2" t="s">
        <v>1669</v>
      </c>
      <c r="M36" s="2" t="s">
        <v>449</v>
      </c>
    </row>
    <row r="37" spans="5:13" ht="45" x14ac:dyDescent="0.3">
      <c r="E37" s="2" t="s">
        <v>1460</v>
      </c>
      <c r="I37" s="2" t="s">
        <v>2391</v>
      </c>
      <c r="M37" s="2" t="s">
        <v>727</v>
      </c>
    </row>
    <row r="38" spans="5:13" x14ac:dyDescent="0.3">
      <c r="E38" s="2" t="s">
        <v>1464</v>
      </c>
      <c r="I38" s="2" t="s">
        <v>2243</v>
      </c>
      <c r="M38" s="2" t="s">
        <v>5059</v>
      </c>
    </row>
    <row r="39" spans="5:13" ht="60" x14ac:dyDescent="0.3">
      <c r="E39" s="2" t="s">
        <v>2058</v>
      </c>
      <c r="I39" s="2" t="s">
        <v>3885</v>
      </c>
      <c r="M39" s="2" t="s">
        <v>2568</v>
      </c>
    </row>
    <row r="40" spans="5:13" ht="60" x14ac:dyDescent="0.3">
      <c r="E40" s="2" t="s">
        <v>3761</v>
      </c>
      <c r="I40" s="2" t="s">
        <v>1366</v>
      </c>
      <c r="M40" s="2" t="s">
        <v>3642</v>
      </c>
    </row>
    <row r="41" spans="5:13" ht="30" x14ac:dyDescent="0.3">
      <c r="E41" s="2" t="s">
        <v>2065</v>
      </c>
      <c r="I41" s="2" t="s">
        <v>2308</v>
      </c>
      <c r="M41" s="2" t="s">
        <v>4610</v>
      </c>
    </row>
    <row r="42" spans="5:13" ht="45" x14ac:dyDescent="0.3">
      <c r="E42" s="2" t="s">
        <v>3769</v>
      </c>
      <c r="I42" s="2" t="s">
        <v>4854</v>
      </c>
      <c r="M42"/>
    </row>
    <row r="43" spans="5:13" ht="30" x14ac:dyDescent="0.3">
      <c r="E43" s="2" t="s">
        <v>956</v>
      </c>
      <c r="I43" s="2" t="s">
        <v>4023</v>
      </c>
      <c r="M43"/>
    </row>
    <row r="44" spans="5:13" ht="75" x14ac:dyDescent="0.3">
      <c r="E44" s="2" t="s">
        <v>1468</v>
      </c>
      <c r="I44" s="2" t="s">
        <v>3978</v>
      </c>
      <c r="M44"/>
    </row>
    <row r="45" spans="5:13" x14ac:dyDescent="0.3">
      <c r="E45" s="2" t="s">
        <v>2073</v>
      </c>
      <c r="I45" s="2" t="s">
        <v>372</v>
      </c>
      <c r="M45"/>
    </row>
    <row r="46" spans="5:13" x14ac:dyDescent="0.3">
      <c r="E46" s="2" t="s">
        <v>3775</v>
      </c>
      <c r="I46" s="2" t="s">
        <v>1858</v>
      </c>
      <c r="M46"/>
    </row>
    <row r="47" spans="5:13" x14ac:dyDescent="0.3">
      <c r="E47" s="2" t="s">
        <v>1023</v>
      </c>
      <c r="I47" s="2" t="s">
        <v>2880</v>
      </c>
      <c r="M47"/>
    </row>
    <row r="48" spans="5:13" ht="30" x14ac:dyDescent="0.3">
      <c r="E48" s="2" t="s">
        <v>4626</v>
      </c>
      <c r="I48" s="2" t="s">
        <v>2415</v>
      </c>
      <c r="M48"/>
    </row>
    <row r="49" spans="5:13" ht="30" x14ac:dyDescent="0.3">
      <c r="E49" s="2" t="s">
        <v>1479</v>
      </c>
      <c r="I49" s="2" t="s">
        <v>2423</v>
      </c>
      <c r="M49"/>
    </row>
    <row r="50" spans="5:13" ht="45" x14ac:dyDescent="0.3">
      <c r="E50" s="2" t="s">
        <v>827</v>
      </c>
      <c r="I50" s="2" t="s">
        <v>3473</v>
      </c>
      <c r="M50"/>
    </row>
    <row r="51" spans="5:13" x14ac:dyDescent="0.3">
      <c r="E51" s="2" t="s">
        <v>2737</v>
      </c>
      <c r="I51" s="2">
        <v>0</v>
      </c>
      <c r="M51"/>
    </row>
    <row r="52" spans="5:13" x14ac:dyDescent="0.3">
      <c r="E52" s="2" t="s">
        <v>3171</v>
      </c>
      <c r="I52" s="2" t="s">
        <v>4925</v>
      </c>
      <c r="M52"/>
    </row>
    <row r="53" spans="5:13" x14ac:dyDescent="0.3">
      <c r="E53" s="2" t="s">
        <v>3796</v>
      </c>
      <c r="I53" s="2" t="s">
        <v>357</v>
      </c>
      <c r="M53"/>
    </row>
    <row r="54" spans="5:13" x14ac:dyDescent="0.3">
      <c r="E54" s="2" t="s">
        <v>2092</v>
      </c>
      <c r="I54" s="2" t="s">
        <v>1233</v>
      </c>
      <c r="M54"/>
    </row>
    <row r="55" spans="5:13" x14ac:dyDescent="0.3">
      <c r="E55" s="2" t="s">
        <v>1497</v>
      </c>
      <c r="I55" s="2" t="s">
        <v>138</v>
      </c>
      <c r="M55"/>
    </row>
    <row r="56" spans="5:13" x14ac:dyDescent="0.3">
      <c r="E56" s="2" t="s">
        <v>4633</v>
      </c>
      <c r="I56" s="2" t="s">
        <v>4551</v>
      </c>
      <c r="M56"/>
    </row>
    <row r="57" spans="5:13" ht="45" x14ac:dyDescent="0.3">
      <c r="E57" s="2" t="s">
        <v>2167</v>
      </c>
      <c r="I57" s="2" t="s">
        <v>2500</v>
      </c>
      <c r="M57"/>
    </row>
    <row r="58" spans="5:13" x14ac:dyDescent="0.3">
      <c r="E58" s="2" t="s">
        <v>2662</v>
      </c>
      <c r="I58" s="2" t="s">
        <v>1266</v>
      </c>
      <c r="M58"/>
    </row>
    <row r="59" spans="5:13" x14ac:dyDescent="0.3">
      <c r="E59" s="2" t="s">
        <v>4286</v>
      </c>
      <c r="I59" s="2" t="s">
        <v>3587</v>
      </c>
      <c r="M59"/>
    </row>
    <row r="60" spans="5:13" x14ac:dyDescent="0.3">
      <c r="E60" s="2" t="s">
        <v>3284</v>
      </c>
      <c r="I60" s="2" t="s">
        <v>795</v>
      </c>
      <c r="M60"/>
    </row>
    <row r="61" spans="5:13" x14ac:dyDescent="0.3">
      <c r="E61" s="2" t="s">
        <v>980</v>
      </c>
      <c r="I61" s="2" t="s">
        <v>4961</v>
      </c>
      <c r="M61"/>
    </row>
    <row r="62" spans="5:13" ht="30" x14ac:dyDescent="0.3">
      <c r="E62" s="2" t="s">
        <v>1537</v>
      </c>
      <c r="I62" s="2" t="s">
        <v>2004</v>
      </c>
      <c r="M62"/>
    </row>
    <row r="63" spans="5:13" x14ac:dyDescent="0.3">
      <c r="E63" s="2" t="s">
        <v>3181</v>
      </c>
      <c r="I63" s="2" t="s">
        <v>587</v>
      </c>
      <c r="M63"/>
    </row>
    <row r="64" spans="5:13" x14ac:dyDescent="0.3">
      <c r="E64" s="2" t="s">
        <v>840</v>
      </c>
      <c r="I64" s="2"/>
      <c r="M64"/>
    </row>
    <row r="65" spans="5:13" x14ac:dyDescent="0.3">
      <c r="E65" s="2" t="s">
        <v>2103</v>
      </c>
      <c r="I65" s="2" t="s">
        <v>2571</v>
      </c>
      <c r="M65"/>
    </row>
    <row r="66" spans="5:13" ht="45" x14ac:dyDescent="0.3">
      <c r="E66" s="2" t="s">
        <v>56</v>
      </c>
      <c r="I66" s="2" t="s">
        <v>1039</v>
      </c>
      <c r="M66"/>
    </row>
    <row r="67" spans="5:13" x14ac:dyDescent="0.3">
      <c r="E67" s="2" t="s">
        <v>1383</v>
      </c>
      <c r="I67" s="2" t="s">
        <v>3660</v>
      </c>
      <c r="M67"/>
    </row>
    <row r="68" spans="5:13" ht="45" x14ac:dyDescent="0.3">
      <c r="E68" s="2" t="s">
        <v>5020</v>
      </c>
      <c r="I68" s="2" t="s">
        <v>3669</v>
      </c>
      <c r="M68"/>
    </row>
    <row r="69" spans="5:13" ht="30" x14ac:dyDescent="0.3">
      <c r="E69" s="2" t="s">
        <v>3807</v>
      </c>
      <c r="I69" s="2" t="s">
        <v>3052</v>
      </c>
      <c r="M69"/>
    </row>
    <row r="70" spans="5:13" x14ac:dyDescent="0.3">
      <c r="E70" s="2" t="s">
        <v>2684</v>
      </c>
      <c r="M70"/>
    </row>
    <row r="71" spans="5:13" ht="30" x14ac:dyDescent="0.3">
      <c r="E71" s="2" t="s">
        <v>4299</v>
      </c>
      <c r="M71"/>
    </row>
    <row r="72" spans="5:13" x14ac:dyDescent="0.3">
      <c r="E72" s="2" t="s">
        <v>2109</v>
      </c>
      <c r="M72"/>
    </row>
    <row r="73" spans="5:13" x14ac:dyDescent="0.3">
      <c r="E73" s="2" t="s">
        <v>2694</v>
      </c>
      <c r="M73"/>
    </row>
    <row r="74" spans="5:13" x14ac:dyDescent="0.3">
      <c r="E74" s="2" t="s">
        <v>1559</v>
      </c>
      <c r="M74"/>
    </row>
    <row r="75" spans="5:13" x14ac:dyDescent="0.3">
      <c r="E75" s="2" t="s">
        <v>3192</v>
      </c>
      <c r="M75"/>
    </row>
    <row r="76" spans="5:13" x14ac:dyDescent="0.3">
      <c r="E76" s="2" t="s">
        <v>3205</v>
      </c>
      <c r="M76"/>
    </row>
    <row r="77" spans="5:13" x14ac:dyDescent="0.3">
      <c r="E77" s="2" t="s">
        <v>1566</v>
      </c>
      <c r="M77"/>
    </row>
    <row r="78" spans="5:13" x14ac:dyDescent="0.3">
      <c r="E78" s="2" t="s">
        <v>1504</v>
      </c>
      <c r="M78"/>
    </row>
    <row r="79" spans="5:13" x14ac:dyDescent="0.3">
      <c r="E79" s="2" t="s">
        <v>2707</v>
      </c>
      <c r="M79"/>
    </row>
    <row r="80" spans="5:13" x14ac:dyDescent="0.3">
      <c r="E80" s="2" t="s">
        <v>3819</v>
      </c>
      <c r="M80"/>
    </row>
    <row r="81" spans="5:13" x14ac:dyDescent="0.3">
      <c r="E81" s="2" t="s">
        <v>3017</v>
      </c>
      <c r="M81"/>
    </row>
    <row r="82" spans="5:13" x14ac:dyDescent="0.3">
      <c r="E82" s="2" t="s">
        <v>3212</v>
      </c>
      <c r="M82"/>
    </row>
    <row r="83" spans="5:13" x14ac:dyDescent="0.3">
      <c r="E83" s="2" t="s">
        <v>1579</v>
      </c>
      <c r="M83"/>
    </row>
    <row r="84" spans="5:13" x14ac:dyDescent="0.3">
      <c r="E84" s="2" t="s">
        <v>1321</v>
      </c>
      <c r="M84"/>
    </row>
    <row r="85" spans="5:13" x14ac:dyDescent="0.3">
      <c r="E85" s="2" t="s">
        <v>3846</v>
      </c>
      <c r="M85"/>
    </row>
    <row r="86" spans="5:13" x14ac:dyDescent="0.3">
      <c r="E86" s="2" t="s">
        <v>1589</v>
      </c>
      <c r="M86"/>
    </row>
    <row r="87" spans="5:13" x14ac:dyDescent="0.3">
      <c r="E87" s="2" t="s">
        <v>1599</v>
      </c>
      <c r="M87"/>
    </row>
    <row r="88" spans="5:13" x14ac:dyDescent="0.3">
      <c r="E88" s="2" t="s">
        <v>1614</v>
      </c>
      <c r="M88"/>
    </row>
    <row r="89" spans="5:13" x14ac:dyDescent="0.3">
      <c r="E89" s="2" t="s">
        <v>1338</v>
      </c>
      <c r="M89"/>
    </row>
    <row r="90" spans="5:13" x14ac:dyDescent="0.3">
      <c r="E90" s="2" t="s">
        <v>1153</v>
      </c>
      <c r="M90"/>
    </row>
    <row r="91" spans="5:13" x14ac:dyDescent="0.3">
      <c r="E91" s="2" t="s">
        <v>106</v>
      </c>
      <c r="M91"/>
    </row>
    <row r="92" spans="5:13" x14ac:dyDescent="0.3">
      <c r="E92" s="2" t="s">
        <v>3223</v>
      </c>
      <c r="M92"/>
    </row>
    <row r="93" spans="5:13" x14ac:dyDescent="0.3">
      <c r="E93" s="2" t="s">
        <v>2139</v>
      </c>
      <c r="M93"/>
    </row>
    <row r="94" spans="5:13" x14ac:dyDescent="0.3">
      <c r="E94" s="2" t="s">
        <v>31</v>
      </c>
      <c r="M94"/>
    </row>
    <row r="95" spans="5:13" x14ac:dyDescent="0.3">
      <c r="E95" s="2" t="s">
        <v>3229</v>
      </c>
      <c r="M95"/>
    </row>
    <row r="96" spans="5:13" x14ac:dyDescent="0.3">
      <c r="E96" s="2" t="s">
        <v>1624</v>
      </c>
      <c r="M96"/>
    </row>
    <row r="97" spans="5:13" x14ac:dyDescent="0.3">
      <c r="E97" s="2" t="s">
        <v>4788</v>
      </c>
      <c r="M97"/>
    </row>
    <row r="98" spans="5:13" x14ac:dyDescent="0.3">
      <c r="E98" s="2" t="s">
        <v>4648</v>
      </c>
      <c r="M98"/>
    </row>
    <row r="99" spans="5:13" x14ac:dyDescent="0.3">
      <c r="E99" s="2" t="s">
        <v>2149</v>
      </c>
      <c r="M99"/>
    </row>
    <row r="100" spans="5:13" x14ac:dyDescent="0.3">
      <c r="E100" s="2" t="s">
        <v>846</v>
      </c>
      <c r="M100"/>
    </row>
    <row r="101" spans="5:13" x14ac:dyDescent="0.3">
      <c r="E101" s="2" t="s">
        <v>3235</v>
      </c>
      <c r="M101"/>
    </row>
    <row r="102" spans="5:13" x14ac:dyDescent="0.3">
      <c r="E102" s="2" t="s">
        <v>1630</v>
      </c>
      <c r="M102"/>
    </row>
    <row r="103" spans="5:13" x14ac:dyDescent="0.3">
      <c r="E103" s="2" t="s">
        <v>453</v>
      </c>
      <c r="M103"/>
    </row>
    <row r="104" spans="5:13" x14ac:dyDescent="0.3">
      <c r="E104" s="2" t="s">
        <v>700</v>
      </c>
      <c r="M104"/>
    </row>
    <row r="105" spans="5:13" x14ac:dyDescent="0.3">
      <c r="E105" s="2" t="s">
        <v>2172</v>
      </c>
      <c r="M105"/>
    </row>
    <row r="106" spans="5:13" x14ac:dyDescent="0.3">
      <c r="E106" s="2" t="s">
        <v>3260</v>
      </c>
      <c r="M106"/>
    </row>
    <row r="107" spans="5:13" x14ac:dyDescent="0.3">
      <c r="E107" s="2" t="s">
        <v>1345</v>
      </c>
      <c r="M107"/>
    </row>
    <row r="108" spans="5:13" x14ac:dyDescent="0.3">
      <c r="E108" s="2" t="s">
        <v>2178</v>
      </c>
      <c r="M108"/>
    </row>
    <row r="109" spans="5:13" x14ac:dyDescent="0.3">
      <c r="E109" s="2" t="s">
        <v>4357</v>
      </c>
      <c r="M109"/>
    </row>
    <row r="110" spans="5:13" x14ac:dyDescent="0.3">
      <c r="E110" s="2" t="s">
        <v>640</v>
      </c>
      <c r="M110"/>
    </row>
    <row r="111" spans="5:13" x14ac:dyDescent="0.3">
      <c r="E111" s="2" t="s">
        <v>3280</v>
      </c>
      <c r="M111"/>
    </row>
    <row r="112" spans="5:13" x14ac:dyDescent="0.3">
      <c r="E112" s="2" t="s">
        <v>1636</v>
      </c>
      <c r="M112"/>
    </row>
    <row r="113" spans="5:13" x14ac:dyDescent="0.3">
      <c r="E113" s="2" t="s">
        <v>2190</v>
      </c>
      <c r="M113"/>
    </row>
    <row r="114" spans="5:13" x14ac:dyDescent="0.3">
      <c r="E114" s="2" t="s">
        <v>378</v>
      </c>
      <c r="M114"/>
    </row>
    <row r="115" spans="5:13" x14ac:dyDescent="0.3">
      <c r="E115" s="2" t="s">
        <v>1646</v>
      </c>
      <c r="M115"/>
    </row>
    <row r="116" spans="5:13" x14ac:dyDescent="0.3">
      <c r="E116" s="2" t="s">
        <v>767</v>
      </c>
      <c r="M116"/>
    </row>
    <row r="117" spans="5:13" x14ac:dyDescent="0.3">
      <c r="E117" s="2" t="s">
        <v>119</v>
      </c>
      <c r="M117"/>
    </row>
    <row r="118" spans="5:13" ht="30" x14ac:dyDescent="0.3">
      <c r="E118" s="2" t="s">
        <v>862</v>
      </c>
      <c r="M118"/>
    </row>
    <row r="119" spans="5:13" x14ac:dyDescent="0.3">
      <c r="E119" s="2" t="s">
        <v>2196</v>
      </c>
      <c r="M119"/>
    </row>
    <row r="120" spans="5:13" x14ac:dyDescent="0.3">
      <c r="E120" s="2" t="s">
        <v>4819</v>
      </c>
      <c r="M120"/>
    </row>
    <row r="121" spans="5:13" ht="30" x14ac:dyDescent="0.3">
      <c r="E121" s="2" t="s">
        <v>881</v>
      </c>
      <c r="M121"/>
    </row>
    <row r="122" spans="5:13" x14ac:dyDescent="0.3">
      <c r="E122" s="2" t="s">
        <v>4378</v>
      </c>
      <c r="M122"/>
    </row>
    <row r="123" spans="5:13" x14ac:dyDescent="0.3">
      <c r="E123" s="2" t="s">
        <v>868</v>
      </c>
      <c r="M123"/>
    </row>
    <row r="124" spans="5:13" x14ac:dyDescent="0.3">
      <c r="E124" s="2" t="s">
        <v>2203</v>
      </c>
      <c r="M124"/>
    </row>
    <row r="125" spans="5:13" x14ac:dyDescent="0.3">
      <c r="E125" s="2" t="s">
        <v>2218</v>
      </c>
      <c r="M125"/>
    </row>
    <row r="126" spans="5:13" x14ac:dyDescent="0.3">
      <c r="E126" s="2" t="s">
        <v>4825</v>
      </c>
      <c r="M126"/>
    </row>
    <row r="127" spans="5:13" ht="30" x14ac:dyDescent="0.3">
      <c r="E127" s="2" t="s">
        <v>1181</v>
      </c>
      <c r="M127"/>
    </row>
    <row r="128" spans="5:13" x14ac:dyDescent="0.3">
      <c r="E128" s="2" t="s">
        <v>4385</v>
      </c>
      <c r="M128"/>
    </row>
    <row r="129" spans="5:13" x14ac:dyDescent="0.3">
      <c r="E129" s="2" t="s">
        <v>2762</v>
      </c>
      <c r="M129"/>
    </row>
    <row r="130" spans="5:13" x14ac:dyDescent="0.3">
      <c r="E130" s="2" t="s">
        <v>1668</v>
      </c>
      <c r="M130"/>
    </row>
    <row r="131" spans="5:13" x14ac:dyDescent="0.3">
      <c r="E131" s="2" t="s">
        <v>4401</v>
      </c>
      <c r="M131"/>
    </row>
    <row r="132" spans="5:13" x14ac:dyDescent="0.3">
      <c r="E132" s="2" t="s">
        <v>4406</v>
      </c>
      <c r="M132"/>
    </row>
    <row r="133" spans="5:13" x14ac:dyDescent="0.3">
      <c r="E133" s="2" t="s">
        <v>2768</v>
      </c>
      <c r="M133"/>
    </row>
    <row r="134" spans="5:13" ht="30" x14ac:dyDescent="0.3">
      <c r="E134" s="2" t="s">
        <v>351</v>
      </c>
      <c r="M134"/>
    </row>
    <row r="135" spans="5:13" x14ac:dyDescent="0.3">
      <c r="E135" s="2" t="s">
        <v>3874</v>
      </c>
      <c r="M135"/>
    </row>
    <row r="136" spans="5:13" x14ac:dyDescent="0.3">
      <c r="E136" s="2" t="s">
        <v>1189</v>
      </c>
      <c r="M136"/>
    </row>
    <row r="137" spans="5:13" x14ac:dyDescent="0.3">
      <c r="E137" s="2" t="s">
        <v>1674</v>
      </c>
      <c r="M137"/>
    </row>
    <row r="138" spans="5:13" x14ac:dyDescent="0.3">
      <c r="E138" s="2" t="s">
        <v>1699</v>
      </c>
      <c r="M138"/>
    </row>
    <row r="139" spans="5:13" x14ac:dyDescent="0.3">
      <c r="E139" s="2" t="s">
        <v>3877</v>
      </c>
      <c r="M139"/>
    </row>
    <row r="140" spans="5:13" x14ac:dyDescent="0.3">
      <c r="E140" s="2" t="s">
        <v>1723</v>
      </c>
      <c r="M140"/>
    </row>
    <row r="141" spans="5:13" x14ac:dyDescent="0.3">
      <c r="E141" s="2" t="s">
        <v>168</v>
      </c>
      <c r="M141"/>
    </row>
    <row r="142" spans="5:13" x14ac:dyDescent="0.3">
      <c r="E142" s="2" t="s">
        <v>2242</v>
      </c>
      <c r="M142"/>
    </row>
    <row r="143" spans="5:13" x14ac:dyDescent="0.3">
      <c r="E143" s="2" t="s">
        <v>2250</v>
      </c>
      <c r="M143"/>
    </row>
    <row r="144" spans="5:13" x14ac:dyDescent="0.3">
      <c r="E144" s="2" t="s">
        <v>4436</v>
      </c>
      <c r="M144"/>
    </row>
    <row r="145" spans="5:13" x14ac:dyDescent="0.3">
      <c r="E145" s="2" t="s">
        <v>3884</v>
      </c>
      <c r="M145"/>
    </row>
    <row r="146" spans="5:13" x14ac:dyDescent="0.3">
      <c r="E146" s="2" t="s">
        <v>4444</v>
      </c>
      <c r="M146"/>
    </row>
    <row r="147" spans="5:13" x14ac:dyDescent="0.3">
      <c r="E147" s="2" t="s">
        <v>785</v>
      </c>
      <c r="M147"/>
    </row>
    <row r="148" spans="5:13" x14ac:dyDescent="0.3">
      <c r="E148" s="2" t="s">
        <v>1365</v>
      </c>
      <c r="M148"/>
    </row>
    <row r="149" spans="5:13" x14ac:dyDescent="0.3">
      <c r="E149" s="2" t="s">
        <v>4449</v>
      </c>
      <c r="M149"/>
    </row>
    <row r="150" spans="5:13" x14ac:dyDescent="0.3">
      <c r="E150" s="2" t="s">
        <v>2258</v>
      </c>
      <c r="M150"/>
    </row>
    <row r="151" spans="5:13" ht="30" x14ac:dyDescent="0.3">
      <c r="E151" s="2" t="s">
        <v>2265</v>
      </c>
      <c r="M151"/>
    </row>
    <row r="152" spans="5:13" x14ac:dyDescent="0.3">
      <c r="E152" s="2" t="s">
        <v>3896</v>
      </c>
      <c r="M152"/>
    </row>
    <row r="153" spans="5:13" x14ac:dyDescent="0.3">
      <c r="E153" s="2" t="s">
        <v>615</v>
      </c>
      <c r="M153"/>
    </row>
    <row r="154" spans="5:13" x14ac:dyDescent="0.3">
      <c r="E154" s="2" t="s">
        <v>947</v>
      </c>
      <c r="M154"/>
    </row>
    <row r="155" spans="5:13" x14ac:dyDescent="0.3">
      <c r="E155" s="2" t="s">
        <v>2817</v>
      </c>
      <c r="M155"/>
    </row>
    <row r="156" spans="5:13" x14ac:dyDescent="0.3">
      <c r="E156" s="2" t="s">
        <v>692</v>
      </c>
      <c r="M156"/>
    </row>
    <row r="157" spans="5:13" x14ac:dyDescent="0.3">
      <c r="E157" s="2" t="s">
        <v>1676</v>
      </c>
      <c r="M157"/>
    </row>
    <row r="158" spans="5:13" x14ac:dyDescent="0.3">
      <c r="E158" s="2" t="s">
        <v>1749</v>
      </c>
      <c r="M158"/>
    </row>
    <row r="159" spans="5:13" x14ac:dyDescent="0.3">
      <c r="E159" s="2" t="s">
        <v>4455</v>
      </c>
      <c r="M159"/>
    </row>
    <row r="160" spans="5:13" x14ac:dyDescent="0.3">
      <c r="E160" s="2" t="s">
        <v>3318</v>
      </c>
      <c r="M160"/>
    </row>
    <row r="161" spans="5:13" x14ac:dyDescent="0.3">
      <c r="E161" s="2" t="s">
        <v>3921</v>
      </c>
      <c r="M161"/>
    </row>
    <row r="162" spans="5:13" x14ac:dyDescent="0.3">
      <c r="E162" s="2" t="s">
        <v>1200</v>
      </c>
      <c r="M162"/>
    </row>
    <row r="163" spans="5:13" x14ac:dyDescent="0.3">
      <c r="E163" s="2" t="s">
        <v>2283</v>
      </c>
      <c r="M163"/>
    </row>
    <row r="164" spans="5:13" x14ac:dyDescent="0.3">
      <c r="E164" s="2" t="s">
        <v>1329</v>
      </c>
      <c r="M164"/>
    </row>
    <row r="165" spans="5:13" x14ac:dyDescent="0.3">
      <c r="E165" s="2" t="s">
        <v>2287</v>
      </c>
      <c r="M165"/>
    </row>
    <row r="166" spans="5:13" x14ac:dyDescent="0.3">
      <c r="E166" s="2" t="s">
        <v>2291</v>
      </c>
      <c r="M166"/>
    </row>
    <row r="167" spans="5:13" x14ac:dyDescent="0.3">
      <c r="E167" s="2" t="s">
        <v>2299</v>
      </c>
      <c r="M167"/>
    </row>
    <row r="168" spans="5:13" x14ac:dyDescent="0.3">
      <c r="E168" s="2" t="s">
        <v>2307</v>
      </c>
      <c r="M168"/>
    </row>
    <row r="169" spans="5:13" x14ac:dyDescent="0.3">
      <c r="E169" s="2" t="s">
        <v>4853</v>
      </c>
      <c r="M169"/>
    </row>
    <row r="170" spans="5:13" x14ac:dyDescent="0.3">
      <c r="E170" s="2" t="s">
        <v>3937</v>
      </c>
      <c r="M170"/>
    </row>
    <row r="171" spans="5:13" x14ac:dyDescent="0.3">
      <c r="E171" s="2" t="s">
        <v>3371</v>
      </c>
      <c r="M171"/>
    </row>
    <row r="172" spans="5:13" x14ac:dyDescent="0.3">
      <c r="E172" s="2" t="s">
        <v>880</v>
      </c>
      <c r="M172"/>
    </row>
    <row r="173" spans="5:13" x14ac:dyDescent="0.3">
      <c r="E173" s="2" t="s">
        <v>4022</v>
      </c>
      <c r="M173"/>
    </row>
    <row r="174" spans="5:13" x14ac:dyDescent="0.3">
      <c r="E174" s="2" t="s">
        <v>80</v>
      </c>
      <c r="M174"/>
    </row>
    <row r="175" spans="5:13" x14ac:dyDescent="0.3">
      <c r="E175" s="2" t="s">
        <v>2318</v>
      </c>
      <c r="M175"/>
    </row>
    <row r="176" spans="5:13" x14ac:dyDescent="0.3">
      <c r="E176" s="2" t="s">
        <v>1765</v>
      </c>
      <c r="M176"/>
    </row>
    <row r="177" spans="5:13" x14ac:dyDescent="0.3">
      <c r="E177" s="2" t="s">
        <v>462</v>
      </c>
      <c r="M177"/>
    </row>
    <row r="178" spans="5:13" x14ac:dyDescent="0.3">
      <c r="E178" s="2" t="s">
        <v>1844</v>
      </c>
      <c r="M178"/>
    </row>
    <row r="179" spans="5:13" x14ac:dyDescent="0.3">
      <c r="E179" s="2" t="s">
        <v>3386</v>
      </c>
      <c r="M179"/>
    </row>
    <row r="180" spans="5:13" x14ac:dyDescent="0.3">
      <c r="E180" s="2" t="s">
        <v>3977</v>
      </c>
      <c r="M180"/>
    </row>
    <row r="181" spans="5:13" x14ac:dyDescent="0.3">
      <c r="E181" s="2" t="s">
        <v>1872</v>
      </c>
      <c r="M181"/>
    </row>
    <row r="182" spans="5:13" x14ac:dyDescent="0.3">
      <c r="E182" s="2" t="s">
        <v>3994</v>
      </c>
      <c r="M182"/>
    </row>
    <row r="183" spans="5:13" x14ac:dyDescent="0.3">
      <c r="E183" s="2" t="s">
        <v>2367</v>
      </c>
      <c r="M183"/>
    </row>
    <row r="184" spans="5:13" x14ac:dyDescent="0.3">
      <c r="E184" s="2" t="s">
        <v>2860</v>
      </c>
      <c r="M184"/>
    </row>
    <row r="185" spans="5:13" x14ac:dyDescent="0.3">
      <c r="E185" s="2" t="s">
        <v>4655</v>
      </c>
      <c r="M185"/>
    </row>
    <row r="186" spans="5:13" x14ac:dyDescent="0.3">
      <c r="E186" s="2" t="s">
        <v>2865</v>
      </c>
      <c r="M186"/>
    </row>
    <row r="187" spans="5:13" x14ac:dyDescent="0.3">
      <c r="E187" s="2" t="s">
        <v>2807</v>
      </c>
      <c r="M187"/>
    </row>
    <row r="188" spans="5:13" x14ac:dyDescent="0.3">
      <c r="E188" s="2" t="s">
        <v>2372</v>
      </c>
      <c r="M188"/>
    </row>
    <row r="189" spans="5:13" x14ac:dyDescent="0.3">
      <c r="E189" s="2" t="s">
        <v>913</v>
      </c>
      <c r="M189"/>
    </row>
    <row r="190" spans="5:13" x14ac:dyDescent="0.3">
      <c r="E190" s="2" t="s">
        <v>2380</v>
      </c>
      <c r="M190"/>
    </row>
    <row r="191" spans="5:13" x14ac:dyDescent="0.3">
      <c r="E191" s="2" t="s">
        <v>2387</v>
      </c>
      <c r="M191"/>
    </row>
    <row r="192" spans="5:13" ht="30" x14ac:dyDescent="0.3">
      <c r="E192" s="2" t="s">
        <v>1849</v>
      </c>
      <c r="M192"/>
    </row>
    <row r="193" spans="5:13" x14ac:dyDescent="0.3">
      <c r="E193" s="2" t="s">
        <v>4660</v>
      </c>
      <c r="M193"/>
    </row>
    <row r="194" spans="5:13" ht="30" x14ac:dyDescent="0.3">
      <c r="E194" s="2" t="s">
        <v>2870</v>
      </c>
      <c r="M194"/>
    </row>
    <row r="195" spans="5:13" x14ac:dyDescent="0.3">
      <c r="E195" s="2" t="s">
        <v>1857</v>
      </c>
      <c r="M195"/>
    </row>
    <row r="196" spans="5:13" x14ac:dyDescent="0.3">
      <c r="E196" s="2" t="s">
        <v>3404</v>
      </c>
      <c r="M196"/>
    </row>
    <row r="197" spans="5:13" ht="30" x14ac:dyDescent="0.3">
      <c r="E197" s="2" t="s">
        <v>4003</v>
      </c>
      <c r="M197"/>
    </row>
    <row r="198" spans="5:13" x14ac:dyDescent="0.3">
      <c r="E198" s="2" t="s">
        <v>132</v>
      </c>
      <c r="M198"/>
    </row>
    <row r="199" spans="5:13" x14ac:dyDescent="0.3">
      <c r="E199" s="2" t="s">
        <v>402</v>
      </c>
      <c r="M199"/>
    </row>
    <row r="200" spans="5:13" x14ac:dyDescent="0.3">
      <c r="E200" s="2" t="s">
        <v>2390</v>
      </c>
      <c r="M200"/>
    </row>
    <row r="201" spans="5:13" x14ac:dyDescent="0.3">
      <c r="E201" s="2" t="s">
        <v>1388</v>
      </c>
      <c r="M201"/>
    </row>
    <row r="202" spans="5:13" x14ac:dyDescent="0.3">
      <c r="E202" s="2" t="s">
        <v>1876</v>
      </c>
      <c r="M202"/>
    </row>
    <row r="203" spans="5:13" x14ac:dyDescent="0.3">
      <c r="E203" s="2" t="s">
        <v>3410</v>
      </c>
      <c r="M203"/>
    </row>
    <row r="204" spans="5:13" x14ac:dyDescent="0.3">
      <c r="E204" s="2" t="s">
        <v>3416</v>
      </c>
      <c r="M204"/>
    </row>
    <row r="205" spans="5:13" x14ac:dyDescent="0.3">
      <c r="E205" s="2" t="s">
        <v>321</v>
      </c>
      <c r="M205"/>
    </row>
    <row r="206" spans="5:13" x14ac:dyDescent="0.3">
      <c r="E206" s="2" t="s">
        <v>2883</v>
      </c>
      <c r="M206"/>
    </row>
    <row r="207" spans="5:13" x14ac:dyDescent="0.3">
      <c r="E207" s="2" t="s">
        <v>2211</v>
      </c>
      <c r="M207"/>
    </row>
    <row r="208" spans="5:13" x14ac:dyDescent="0.3">
      <c r="E208" s="2" t="s">
        <v>1212</v>
      </c>
      <c r="M208"/>
    </row>
    <row r="209" spans="5:13" x14ac:dyDescent="0.3">
      <c r="E209" s="2" t="s">
        <v>2746</v>
      </c>
      <c r="M209"/>
    </row>
    <row r="210" spans="5:13" x14ac:dyDescent="0.3">
      <c r="E210" s="2" t="s">
        <v>1883</v>
      </c>
      <c r="M210"/>
    </row>
    <row r="211" spans="5:13" x14ac:dyDescent="0.3">
      <c r="E211" s="2" t="s">
        <v>920</v>
      </c>
      <c r="M211"/>
    </row>
    <row r="212" spans="5:13" x14ac:dyDescent="0.3">
      <c r="E212" s="2" t="s">
        <v>4485</v>
      </c>
      <c r="M212"/>
    </row>
    <row r="213" spans="5:13" x14ac:dyDescent="0.3">
      <c r="E213" s="2" t="s">
        <v>1889</v>
      </c>
      <c r="M213"/>
    </row>
    <row r="214" spans="5:13" x14ac:dyDescent="0.3">
      <c r="E214" s="2" t="s">
        <v>4669</v>
      </c>
      <c r="M214"/>
    </row>
    <row r="215" spans="5:13" x14ac:dyDescent="0.3">
      <c r="E215" s="2" t="s">
        <v>2414</v>
      </c>
      <c r="M215"/>
    </row>
    <row r="216" spans="5:13" x14ac:dyDescent="0.3">
      <c r="E216" s="2" t="s">
        <v>2422</v>
      </c>
      <c r="M216"/>
    </row>
    <row r="217" spans="5:13" x14ac:dyDescent="0.3">
      <c r="E217" s="2" t="s">
        <v>4497</v>
      </c>
      <c r="M217"/>
    </row>
    <row r="218" spans="5:13" x14ac:dyDescent="0.3">
      <c r="E218" s="2" t="s">
        <v>2896</v>
      </c>
      <c r="M218"/>
    </row>
    <row r="219" spans="5:13" x14ac:dyDescent="0.3">
      <c r="E219" s="2" t="s">
        <v>498</v>
      </c>
      <c r="M219"/>
    </row>
    <row r="220" spans="5:13" x14ac:dyDescent="0.3">
      <c r="E220" s="2" t="s">
        <v>3452</v>
      </c>
      <c r="M220"/>
    </row>
    <row r="221" spans="5:13" x14ac:dyDescent="0.3">
      <c r="E221" s="2" t="s">
        <v>2903</v>
      </c>
      <c r="M221"/>
    </row>
    <row r="222" spans="5:13" x14ac:dyDescent="0.3">
      <c r="E222" s="2" t="s">
        <v>2910</v>
      </c>
      <c r="M222"/>
    </row>
    <row r="223" spans="5:13" x14ac:dyDescent="0.3">
      <c r="E223" s="2" t="s">
        <v>3460</v>
      </c>
      <c r="M223"/>
    </row>
    <row r="224" spans="5:13" x14ac:dyDescent="0.3">
      <c r="E224" s="2" t="s">
        <v>573</v>
      </c>
      <c r="M224"/>
    </row>
    <row r="225" spans="5:13" x14ac:dyDescent="0.3">
      <c r="E225" s="2" t="s">
        <v>3465</v>
      </c>
      <c r="M225"/>
    </row>
    <row r="226" spans="5:13" x14ac:dyDescent="0.3">
      <c r="E226" s="2" t="s">
        <v>4502</v>
      </c>
      <c r="M226"/>
    </row>
    <row r="227" spans="5:13" x14ac:dyDescent="0.3">
      <c r="E227" s="2" t="s">
        <v>3472</v>
      </c>
      <c r="M227"/>
    </row>
    <row r="228" spans="5:13" x14ac:dyDescent="0.3">
      <c r="E228" s="2" t="s">
        <v>297</v>
      </c>
      <c r="M228"/>
    </row>
    <row r="229" spans="5:13" x14ac:dyDescent="0.3">
      <c r="E229" s="2" t="s">
        <v>344</v>
      </c>
      <c r="M229"/>
    </row>
    <row r="230" spans="5:13" x14ac:dyDescent="0.3">
      <c r="E230" s="2" t="s">
        <v>726</v>
      </c>
      <c r="M230"/>
    </row>
    <row r="231" spans="5:13" x14ac:dyDescent="0.3">
      <c r="E231" s="2" t="s">
        <v>1896</v>
      </c>
      <c r="M231"/>
    </row>
    <row r="232" spans="5:13" x14ac:dyDescent="0.3">
      <c r="E232" s="2" t="s">
        <v>680</v>
      </c>
      <c r="M232"/>
    </row>
    <row r="233" spans="5:13" ht="30" x14ac:dyDescent="0.3">
      <c r="E233" s="2" t="s">
        <v>4029</v>
      </c>
      <c r="M233"/>
    </row>
    <row r="234" spans="5:13" x14ac:dyDescent="0.3">
      <c r="E234" s="2" t="s">
        <v>2428</v>
      </c>
      <c r="M234"/>
    </row>
    <row r="235" spans="5:13" x14ac:dyDescent="0.3">
      <c r="E235" s="2" t="s">
        <v>3479</v>
      </c>
      <c r="M235"/>
    </row>
    <row r="236" spans="5:13" x14ac:dyDescent="0.3">
      <c r="E236" s="2" t="s">
        <v>4035</v>
      </c>
      <c r="M236"/>
    </row>
    <row r="237" spans="5:13" x14ac:dyDescent="0.3">
      <c r="E237" s="2" t="s">
        <v>3489</v>
      </c>
      <c r="M237"/>
    </row>
    <row r="238" spans="5:13" x14ac:dyDescent="0.3">
      <c r="E238" s="2" t="s">
        <v>4510</v>
      </c>
      <c r="M238"/>
    </row>
    <row r="239" spans="5:13" x14ac:dyDescent="0.3">
      <c r="E239" s="2" t="s">
        <v>2432</v>
      </c>
      <c r="M239"/>
    </row>
    <row r="240" spans="5:13" x14ac:dyDescent="0.3">
      <c r="E240" s="2" t="s">
        <v>3505</v>
      </c>
      <c r="M240"/>
    </row>
    <row r="241" spans="5:13" x14ac:dyDescent="0.3">
      <c r="E241" s="2" t="s">
        <v>2437</v>
      </c>
      <c r="M241"/>
    </row>
    <row r="242" spans="5:13" x14ac:dyDescent="0.3">
      <c r="E242" s="2" t="s">
        <v>1403</v>
      </c>
      <c r="M242"/>
    </row>
    <row r="243" spans="5:13" x14ac:dyDescent="0.3">
      <c r="E243" s="2" t="s">
        <v>1903</v>
      </c>
      <c r="M243"/>
    </row>
    <row r="244" spans="5:13" x14ac:dyDescent="0.3">
      <c r="E244" s="2" t="s">
        <v>3531</v>
      </c>
      <c r="M244"/>
    </row>
    <row r="245" spans="5:13" x14ac:dyDescent="0.3">
      <c r="E245" s="2" t="s">
        <v>3537</v>
      </c>
      <c r="M245"/>
    </row>
    <row r="246" spans="5:13" x14ac:dyDescent="0.3">
      <c r="E246" s="2" t="s">
        <v>1911</v>
      </c>
      <c r="M246"/>
    </row>
    <row r="247" spans="5:13" x14ac:dyDescent="0.3">
      <c r="E247" s="2" t="s">
        <v>211</v>
      </c>
      <c r="M247"/>
    </row>
    <row r="248" spans="5:13" x14ac:dyDescent="0.3">
      <c r="E248" s="2" t="s">
        <v>1409</v>
      </c>
      <c r="M248"/>
    </row>
    <row r="249" spans="5:13" x14ac:dyDescent="0.3">
      <c r="E249" s="2" t="s">
        <v>2444</v>
      </c>
      <c r="M249"/>
    </row>
    <row r="250" spans="5:13" x14ac:dyDescent="0.3">
      <c r="E250" s="2" t="s">
        <v>4924</v>
      </c>
      <c r="M250"/>
    </row>
    <row r="251" spans="5:13" x14ac:dyDescent="0.3">
      <c r="E251" s="2" t="s">
        <v>1919</v>
      </c>
      <c r="M251"/>
    </row>
    <row r="252" spans="5:13" x14ac:dyDescent="0.3">
      <c r="E252" s="2" t="s">
        <v>1415</v>
      </c>
      <c r="M252"/>
    </row>
    <row r="253" spans="5:13" x14ac:dyDescent="0.3">
      <c r="E253" s="2" t="s">
        <v>3349</v>
      </c>
      <c r="M253"/>
    </row>
    <row r="254" spans="5:13" x14ac:dyDescent="0.3">
      <c r="E254" s="2" t="s">
        <v>4059</v>
      </c>
      <c r="M254"/>
    </row>
    <row r="255" spans="5:13" x14ac:dyDescent="0.3">
      <c r="E255" s="2" t="s">
        <v>3545</v>
      </c>
      <c r="M255"/>
    </row>
    <row r="256" spans="5:13" x14ac:dyDescent="0.3">
      <c r="E256" s="2" t="s">
        <v>4535</v>
      </c>
      <c r="M256"/>
    </row>
    <row r="257" spans="5:13" x14ac:dyDescent="0.3">
      <c r="E257" s="2" t="s">
        <v>194</v>
      </c>
      <c r="M257"/>
    </row>
    <row r="258" spans="5:13" x14ac:dyDescent="0.3">
      <c r="E258" s="2" t="s">
        <v>4683</v>
      </c>
      <c r="M258"/>
    </row>
    <row r="259" spans="5:13" x14ac:dyDescent="0.3">
      <c r="E259" s="2" t="s">
        <v>2448</v>
      </c>
      <c r="M259"/>
    </row>
    <row r="260" spans="5:13" x14ac:dyDescent="0.3">
      <c r="E260" s="2" t="s">
        <v>1221</v>
      </c>
      <c r="M260"/>
    </row>
    <row r="261" spans="5:13" x14ac:dyDescent="0.3">
      <c r="E261" s="2" t="s">
        <v>2459</v>
      </c>
      <c r="M261"/>
    </row>
    <row r="262" spans="5:13" x14ac:dyDescent="0.3">
      <c r="E262" s="2" t="s">
        <v>259</v>
      </c>
      <c r="M262"/>
    </row>
    <row r="263" spans="5:13" x14ac:dyDescent="0.3">
      <c r="E263" s="2" t="s">
        <v>784</v>
      </c>
      <c r="M263"/>
    </row>
    <row r="264" spans="5:13" x14ac:dyDescent="0.3">
      <c r="E264" s="2" t="s">
        <v>4072</v>
      </c>
      <c r="M264"/>
    </row>
    <row r="265" spans="5:13" x14ac:dyDescent="0.3">
      <c r="E265" s="2" t="s">
        <v>4542</v>
      </c>
      <c r="M265"/>
    </row>
    <row r="266" spans="5:13" x14ac:dyDescent="0.3">
      <c r="E266" s="2" t="s">
        <v>360</v>
      </c>
      <c r="M266"/>
    </row>
    <row r="267" spans="5:13" x14ac:dyDescent="0.3">
      <c r="E267" s="2" t="s">
        <v>4932</v>
      </c>
      <c r="M267"/>
    </row>
    <row r="268" spans="5:13" ht="30" x14ac:dyDescent="0.3">
      <c r="E268" s="2" t="s">
        <v>1924</v>
      </c>
      <c r="M268"/>
    </row>
    <row r="269" spans="5:13" x14ac:dyDescent="0.3">
      <c r="E269" s="2" t="s">
        <v>3553</v>
      </c>
      <c r="M269"/>
    </row>
    <row r="270" spans="5:13" x14ac:dyDescent="0.3">
      <c r="E270" s="2" t="s">
        <v>1232</v>
      </c>
      <c r="M270"/>
    </row>
    <row r="271" spans="5:13" x14ac:dyDescent="0.3">
      <c r="E271" s="2" t="s">
        <v>142</v>
      </c>
      <c r="M271"/>
    </row>
    <row r="272" spans="5:13" x14ac:dyDescent="0.3">
      <c r="E272" s="2" t="s">
        <v>505</v>
      </c>
      <c r="M272"/>
    </row>
    <row r="273" spans="5:13" x14ac:dyDescent="0.3">
      <c r="E273" s="2" t="s">
        <v>4550</v>
      </c>
      <c r="M273"/>
    </row>
    <row r="274" spans="5:13" x14ac:dyDescent="0.3">
      <c r="E274" s="2" t="s">
        <v>2483</v>
      </c>
      <c r="M274"/>
    </row>
    <row r="275" spans="5:13" x14ac:dyDescent="0.3">
      <c r="E275" s="2" t="s">
        <v>512</v>
      </c>
      <c r="M275"/>
    </row>
    <row r="276" spans="5:13" x14ac:dyDescent="0.3">
      <c r="E276" s="2" t="s">
        <v>3574</v>
      </c>
      <c r="M276"/>
    </row>
    <row r="277" spans="5:13" x14ac:dyDescent="0.3">
      <c r="E277" s="2" t="s">
        <v>131</v>
      </c>
      <c r="M277"/>
    </row>
    <row r="278" spans="5:13" ht="60" x14ac:dyDescent="0.3">
      <c r="E278" s="2" t="s">
        <v>2499</v>
      </c>
      <c r="M278"/>
    </row>
    <row r="279" spans="5:13" x14ac:dyDescent="0.3">
      <c r="E279" s="2" t="s">
        <v>1257</v>
      </c>
      <c r="M279"/>
    </row>
    <row r="280" spans="5:13" x14ac:dyDescent="0.3">
      <c r="E280" s="2" t="s">
        <v>1934</v>
      </c>
      <c r="M280"/>
    </row>
    <row r="281" spans="5:13" x14ac:dyDescent="0.3">
      <c r="E281" s="2" t="s">
        <v>2941</v>
      </c>
      <c r="M281"/>
    </row>
    <row r="282" spans="5:13" x14ac:dyDescent="0.3">
      <c r="E282" s="2" t="s">
        <v>2946</v>
      </c>
      <c r="M282"/>
    </row>
    <row r="283" spans="5:13" x14ac:dyDescent="0.3">
      <c r="E283" s="2" t="s">
        <v>522</v>
      </c>
      <c r="M283"/>
    </row>
    <row r="284" spans="5:13" x14ac:dyDescent="0.3">
      <c r="E284" s="2" t="s">
        <v>1265</v>
      </c>
      <c r="M284"/>
    </row>
    <row r="285" spans="5:13" x14ac:dyDescent="0.3">
      <c r="E285" s="2" t="s">
        <v>4690</v>
      </c>
      <c r="M285"/>
    </row>
    <row r="286" spans="5:13" x14ac:dyDescent="0.3">
      <c r="E286" s="2" t="s">
        <v>3586</v>
      </c>
      <c r="M286"/>
    </row>
    <row r="287" spans="5:13" ht="30" x14ac:dyDescent="0.3">
      <c r="E287" s="2" t="s">
        <v>4557</v>
      </c>
      <c r="M287"/>
    </row>
    <row r="288" spans="5:13" x14ac:dyDescent="0.3">
      <c r="E288" s="2" t="s">
        <v>4951</v>
      </c>
      <c r="M288"/>
    </row>
    <row r="289" spans="5:13" x14ac:dyDescent="0.3">
      <c r="E289" s="2" t="s">
        <v>578</v>
      </c>
      <c r="M289"/>
    </row>
    <row r="290" spans="5:13" x14ac:dyDescent="0.3">
      <c r="E290" s="2" t="s">
        <v>1619</v>
      </c>
      <c r="M290"/>
    </row>
    <row r="291" spans="5:13" x14ac:dyDescent="0.3">
      <c r="E291" s="2" t="s">
        <v>1789</v>
      </c>
      <c r="M291"/>
    </row>
    <row r="292" spans="5:13" x14ac:dyDescent="0.3">
      <c r="E292" s="2" t="s">
        <v>4088</v>
      </c>
      <c r="M292"/>
    </row>
    <row r="293" spans="5:13" x14ac:dyDescent="0.3">
      <c r="E293" s="2" t="s">
        <v>2952</v>
      </c>
      <c r="M293"/>
    </row>
    <row r="294" spans="5:13" x14ac:dyDescent="0.3">
      <c r="E294" s="2" t="s">
        <v>2958</v>
      </c>
      <c r="M294"/>
    </row>
    <row r="295" spans="5:13" x14ac:dyDescent="0.3">
      <c r="E295" s="2" t="s">
        <v>2506</v>
      </c>
      <c r="M295"/>
    </row>
    <row r="296" spans="5:13" x14ac:dyDescent="0.3">
      <c r="E296" s="2" t="s">
        <v>3354</v>
      </c>
      <c r="M296"/>
    </row>
    <row r="297" spans="5:13" x14ac:dyDescent="0.3">
      <c r="E297" s="2" t="s">
        <v>3593</v>
      </c>
      <c r="M297"/>
    </row>
    <row r="298" spans="5:13" x14ac:dyDescent="0.3">
      <c r="E298" s="2" t="s">
        <v>2631</v>
      </c>
      <c r="M298"/>
    </row>
    <row r="299" spans="5:13" x14ac:dyDescent="0.3">
      <c r="E299" s="2" t="s">
        <v>2964</v>
      </c>
      <c r="M299"/>
    </row>
    <row r="300" spans="5:13" x14ac:dyDescent="0.3">
      <c r="E300" s="2" t="s">
        <v>1953</v>
      </c>
      <c r="M300"/>
    </row>
    <row r="301" spans="5:13" x14ac:dyDescent="0.3">
      <c r="E301" s="2" t="s">
        <v>307</v>
      </c>
      <c r="M301"/>
    </row>
    <row r="302" spans="5:13" x14ac:dyDescent="0.3">
      <c r="E302" s="2" t="s">
        <v>1106</v>
      </c>
      <c r="M302"/>
    </row>
    <row r="303" spans="5:13" x14ac:dyDescent="0.3">
      <c r="E303" s="2" t="s">
        <v>4066</v>
      </c>
      <c r="M303"/>
    </row>
    <row r="304" spans="5:13" x14ac:dyDescent="0.3">
      <c r="E304" s="2" t="s">
        <v>794</v>
      </c>
      <c r="M304"/>
    </row>
    <row r="305" spans="5:13" x14ac:dyDescent="0.3">
      <c r="E305" s="2" t="s">
        <v>529</v>
      </c>
      <c r="M305"/>
    </row>
    <row r="306" spans="5:13" x14ac:dyDescent="0.3">
      <c r="E306" s="2" t="s">
        <v>4125</v>
      </c>
      <c r="M306"/>
    </row>
    <row r="307" spans="5:13" x14ac:dyDescent="0.3">
      <c r="E307" s="2" t="s">
        <v>4130</v>
      </c>
      <c r="M307"/>
    </row>
    <row r="308" spans="5:13" x14ac:dyDescent="0.3">
      <c r="E308" s="2" t="s">
        <v>2510</v>
      </c>
      <c r="M308"/>
    </row>
    <row r="309" spans="5:13" x14ac:dyDescent="0.3">
      <c r="E309" s="2" t="s">
        <v>3603</v>
      </c>
      <c r="M309"/>
    </row>
    <row r="310" spans="5:13" x14ac:dyDescent="0.3">
      <c r="E310" s="2" t="s">
        <v>1113</v>
      </c>
      <c r="M310"/>
    </row>
    <row r="311" spans="5:13" x14ac:dyDescent="0.3">
      <c r="E311" s="2" t="s">
        <v>1275</v>
      </c>
      <c r="M311"/>
    </row>
    <row r="312" spans="5:13" x14ac:dyDescent="0.3">
      <c r="E312" s="2" t="s">
        <v>3847</v>
      </c>
      <c r="M312"/>
    </row>
    <row r="313" spans="5:13" x14ac:dyDescent="0.3">
      <c r="E313" s="2" t="s">
        <v>4576</v>
      </c>
      <c r="M313"/>
    </row>
    <row r="314" spans="5:13" x14ac:dyDescent="0.3">
      <c r="E314" s="2" t="s">
        <v>805</v>
      </c>
      <c r="M314"/>
    </row>
    <row r="315" spans="5:13" x14ac:dyDescent="0.3">
      <c r="E315" s="2" t="s">
        <v>4173</v>
      </c>
      <c r="M315"/>
    </row>
    <row r="316" spans="5:13" x14ac:dyDescent="0.3">
      <c r="E316" s="2" t="s">
        <v>2524</v>
      </c>
      <c r="M316"/>
    </row>
    <row r="317" spans="5:13" x14ac:dyDescent="0.3">
      <c r="E317" s="2" t="s">
        <v>1985</v>
      </c>
      <c r="M317"/>
    </row>
    <row r="318" spans="5:13" x14ac:dyDescent="0.3">
      <c r="E318" s="2" t="s">
        <v>4179</v>
      </c>
      <c r="M318"/>
    </row>
    <row r="319" spans="5:13" x14ac:dyDescent="0.3">
      <c r="E319" s="2" t="s">
        <v>802</v>
      </c>
      <c r="M319"/>
    </row>
    <row r="320" spans="5:13" x14ac:dyDescent="0.3">
      <c r="E320" s="2" t="s">
        <v>1434</v>
      </c>
      <c r="M320"/>
    </row>
    <row r="321" spans="5:13" x14ac:dyDescent="0.3">
      <c r="E321" s="2" t="s">
        <v>2529</v>
      </c>
      <c r="M321"/>
    </row>
    <row r="322" spans="5:13" x14ac:dyDescent="0.3">
      <c r="E322" s="2" t="s">
        <v>2998</v>
      </c>
      <c r="M322"/>
    </row>
    <row r="323" spans="5:13" x14ac:dyDescent="0.3">
      <c r="E323" s="2" t="s">
        <v>813</v>
      </c>
      <c r="M323"/>
    </row>
    <row r="324" spans="5:13" x14ac:dyDescent="0.3">
      <c r="E324" s="2" t="s">
        <v>3004</v>
      </c>
      <c r="M324"/>
    </row>
    <row r="325" spans="5:13" x14ac:dyDescent="0.3">
      <c r="E325" s="2" t="s">
        <v>4964</v>
      </c>
      <c r="M325"/>
    </row>
    <row r="326" spans="5:13" x14ac:dyDescent="0.3">
      <c r="E326" s="2" t="s">
        <v>1991</v>
      </c>
      <c r="M326"/>
    </row>
    <row r="327" spans="5:13" x14ac:dyDescent="0.3">
      <c r="E327" s="2" t="s">
        <v>4144</v>
      </c>
      <c r="M327"/>
    </row>
    <row r="328" spans="5:13" ht="30" x14ac:dyDescent="0.3">
      <c r="E328" s="2" t="s">
        <v>3612</v>
      </c>
      <c r="M328"/>
    </row>
    <row r="329" spans="5:13" ht="30" x14ac:dyDescent="0.3">
      <c r="E329" s="2" t="s">
        <v>2003</v>
      </c>
      <c r="M329"/>
    </row>
    <row r="330" spans="5:13" ht="30" x14ac:dyDescent="0.3">
      <c r="E330" s="2" t="s">
        <v>3012</v>
      </c>
      <c r="M330"/>
    </row>
    <row r="331" spans="5:13" ht="30" x14ac:dyDescent="0.3">
      <c r="E331" s="2" t="s">
        <v>2010</v>
      </c>
      <c r="M331"/>
    </row>
    <row r="332" spans="5:13" ht="30" x14ac:dyDescent="0.3">
      <c r="E332" s="2" t="s">
        <v>424</v>
      </c>
      <c r="M332"/>
    </row>
    <row r="333" spans="5:13" x14ac:dyDescent="0.3">
      <c r="E333" s="2" t="s">
        <v>586</v>
      </c>
      <c r="M333"/>
    </row>
    <row r="334" spans="5:13" x14ac:dyDescent="0.3">
      <c r="E334" s="2" t="s">
        <v>4197</v>
      </c>
      <c r="M334"/>
    </row>
    <row r="335" spans="5:13" x14ac:dyDescent="0.3">
      <c r="E335" s="2" t="s">
        <v>748</v>
      </c>
      <c r="M335"/>
    </row>
    <row r="336" spans="5:13" x14ac:dyDescent="0.3">
      <c r="E336" s="2" t="s">
        <v>2555</v>
      </c>
      <c r="M336"/>
    </row>
    <row r="337" spans="5:13" x14ac:dyDescent="0.3">
      <c r="E337" s="2" t="s">
        <v>432</v>
      </c>
      <c r="M337"/>
    </row>
    <row r="338" spans="5:13" x14ac:dyDescent="0.3">
      <c r="E338" s="2" t="s">
        <v>3633</v>
      </c>
      <c r="M338"/>
    </row>
    <row r="339" spans="5:13" x14ac:dyDescent="0.3">
      <c r="E339" s="2" t="s">
        <v>3024</v>
      </c>
      <c r="M339"/>
    </row>
    <row r="340" spans="5:13" x14ac:dyDescent="0.3">
      <c r="E340" s="2" t="s">
        <v>4582</v>
      </c>
      <c r="M340"/>
    </row>
    <row r="341" spans="5:13" x14ac:dyDescent="0.3">
      <c r="E341" s="2" t="s">
        <v>2559</v>
      </c>
      <c r="M341"/>
    </row>
    <row r="342" spans="5:13" x14ac:dyDescent="0.3">
      <c r="E342" s="2" t="s">
        <v>925</v>
      </c>
      <c r="M342"/>
    </row>
    <row r="343" spans="5:13" x14ac:dyDescent="0.3">
      <c r="E343" s="2" t="s">
        <v>3031</v>
      </c>
      <c r="M343"/>
    </row>
    <row r="344" spans="5:13" x14ac:dyDescent="0.3">
      <c r="E344" s="2"/>
      <c r="M344"/>
    </row>
    <row r="345" spans="5:13" x14ac:dyDescent="0.3">
      <c r="E345" s="2" t="s">
        <v>938</v>
      </c>
      <c r="M345"/>
    </row>
    <row r="346" spans="5:13" x14ac:dyDescent="0.3">
      <c r="E346" s="2" t="s">
        <v>4600</v>
      </c>
      <c r="M346"/>
    </row>
    <row r="347" spans="5:13" x14ac:dyDescent="0.3">
      <c r="E347" s="2" t="s">
        <v>3659</v>
      </c>
      <c r="M347"/>
    </row>
    <row r="348" spans="5:13" x14ac:dyDescent="0.3">
      <c r="E348" s="2" t="s">
        <v>3359</v>
      </c>
      <c r="M348"/>
    </row>
    <row r="349" spans="5:13" x14ac:dyDescent="0.3">
      <c r="E349" s="2" t="s">
        <v>4614</v>
      </c>
      <c r="M349"/>
    </row>
    <row r="350" spans="5:13" x14ac:dyDescent="0.3">
      <c r="E350" s="2" t="s">
        <v>3668</v>
      </c>
      <c r="M350"/>
    </row>
    <row r="351" spans="5:13" x14ac:dyDescent="0.3">
      <c r="E351" s="2" t="s">
        <v>3051</v>
      </c>
      <c r="M351"/>
    </row>
    <row r="352" spans="5:13" x14ac:dyDescent="0.3">
      <c r="E352" s="2" t="s">
        <v>3057</v>
      </c>
      <c r="M352"/>
    </row>
    <row r="353" spans="5:13" x14ac:dyDescent="0.3">
      <c r="E353" s="2" t="s">
        <v>3061</v>
      </c>
      <c r="M353"/>
    </row>
    <row r="354" spans="5:13" x14ac:dyDescent="0.3">
      <c r="E354" s="2" t="s">
        <v>4619</v>
      </c>
      <c r="M354"/>
    </row>
    <row r="355" spans="5:13" ht="14.4" x14ac:dyDescent="0.3">
      <c r="E355"/>
      <c r="M355"/>
    </row>
    <row r="356" spans="5:13" ht="14.4" x14ac:dyDescent="0.3">
      <c r="E356"/>
      <c r="M356"/>
    </row>
    <row r="357" spans="5:13" ht="14.4" x14ac:dyDescent="0.3">
      <c r="E357"/>
      <c r="M357"/>
    </row>
    <row r="358" spans="5:13" ht="14.4" x14ac:dyDescent="0.3">
      <c r="E358"/>
      <c r="M358"/>
    </row>
    <row r="359" spans="5:13" ht="14.4" x14ac:dyDescent="0.3">
      <c r="E359"/>
      <c r="M359"/>
    </row>
    <row r="360" spans="5:13" ht="14.4" x14ac:dyDescent="0.3">
      <c r="E360"/>
      <c r="M360"/>
    </row>
    <row r="361" spans="5:13" ht="14.4" x14ac:dyDescent="0.3">
      <c r="E361"/>
      <c r="M361"/>
    </row>
    <row r="362" spans="5:13" ht="14.4" x14ac:dyDescent="0.3">
      <c r="E362"/>
      <c r="M362"/>
    </row>
    <row r="363" spans="5:13" ht="14.4" x14ac:dyDescent="0.3">
      <c r="E363"/>
      <c r="M363"/>
    </row>
    <row r="364" spans="5:13" ht="14.4" x14ac:dyDescent="0.3">
      <c r="E364"/>
      <c r="M364"/>
    </row>
    <row r="365" spans="5:13" ht="14.4" x14ac:dyDescent="0.3">
      <c r="E365"/>
      <c r="M365"/>
    </row>
    <row r="366" spans="5:13" ht="14.4" x14ac:dyDescent="0.3">
      <c r="E366"/>
      <c r="M366"/>
    </row>
    <row r="367" spans="5:13" ht="14.4" x14ac:dyDescent="0.3">
      <c r="E367"/>
      <c r="M367"/>
    </row>
    <row r="368" spans="5:13" ht="14.4" x14ac:dyDescent="0.3">
      <c r="E368"/>
      <c r="M368"/>
    </row>
    <row r="369" spans="5:13" ht="14.4" x14ac:dyDescent="0.3">
      <c r="E369"/>
      <c r="M369"/>
    </row>
    <row r="370" spans="5:13" ht="14.4" x14ac:dyDescent="0.3">
      <c r="E370"/>
      <c r="M370"/>
    </row>
    <row r="371" spans="5:13" ht="14.4" x14ac:dyDescent="0.3">
      <c r="E371"/>
      <c r="M371"/>
    </row>
    <row r="372" spans="5:13" ht="14.4" x14ac:dyDescent="0.3">
      <c r="E372"/>
      <c r="M372"/>
    </row>
    <row r="373" spans="5:13" ht="14.4" x14ac:dyDescent="0.3">
      <c r="E373"/>
      <c r="M373"/>
    </row>
    <row r="374" spans="5:13" ht="14.4" x14ac:dyDescent="0.3">
      <c r="E374"/>
      <c r="M374"/>
    </row>
    <row r="375" spans="5:13" ht="14.4" x14ac:dyDescent="0.3">
      <c r="E375"/>
      <c r="M375"/>
    </row>
    <row r="376" spans="5:13" ht="14.4" x14ac:dyDescent="0.3">
      <c r="E376"/>
      <c r="M376"/>
    </row>
    <row r="377" spans="5:13" ht="14.4" x14ac:dyDescent="0.3">
      <c r="E377"/>
      <c r="M377"/>
    </row>
    <row r="378" spans="5:13" ht="14.4" x14ac:dyDescent="0.3">
      <c r="E378"/>
      <c r="M378"/>
    </row>
    <row r="379" spans="5:13" ht="14.4" x14ac:dyDescent="0.3">
      <c r="E379"/>
      <c r="M379"/>
    </row>
    <row r="380" spans="5:13" ht="14.4" x14ac:dyDescent="0.3">
      <c r="E380"/>
      <c r="M380"/>
    </row>
    <row r="381" spans="5:13" ht="14.4" x14ac:dyDescent="0.3">
      <c r="E381"/>
      <c r="M381"/>
    </row>
    <row r="382" spans="5:13" ht="14.4" x14ac:dyDescent="0.3">
      <c r="E382"/>
      <c r="M382"/>
    </row>
    <row r="383" spans="5:13" ht="14.4" x14ac:dyDescent="0.3">
      <c r="E383"/>
      <c r="M383"/>
    </row>
    <row r="384" spans="5:13" ht="14.4" x14ac:dyDescent="0.3">
      <c r="E384"/>
      <c r="M384"/>
    </row>
    <row r="385" spans="5:13" ht="14.4" x14ac:dyDescent="0.3">
      <c r="E385"/>
      <c r="M385"/>
    </row>
    <row r="386" spans="5:13" ht="14.4" x14ac:dyDescent="0.3">
      <c r="E386"/>
      <c r="M386"/>
    </row>
    <row r="387" spans="5:13" ht="14.4" x14ac:dyDescent="0.3">
      <c r="E387"/>
      <c r="M387"/>
    </row>
    <row r="388" spans="5:13" ht="14.4" x14ac:dyDescent="0.3">
      <c r="E388"/>
      <c r="M388"/>
    </row>
    <row r="389" spans="5:13" ht="14.4" x14ac:dyDescent="0.3">
      <c r="E389"/>
      <c r="M389"/>
    </row>
    <row r="390" spans="5:13" ht="14.4" x14ac:dyDescent="0.3">
      <c r="E390"/>
      <c r="M390"/>
    </row>
    <row r="391" spans="5:13" ht="14.4" x14ac:dyDescent="0.3">
      <c r="E391"/>
      <c r="M391"/>
    </row>
    <row r="392" spans="5:13" ht="14.4" x14ac:dyDescent="0.3">
      <c r="E392"/>
      <c r="M392"/>
    </row>
    <row r="393" spans="5:13" ht="14.4" x14ac:dyDescent="0.3">
      <c r="E393"/>
      <c r="M393"/>
    </row>
    <row r="394" spans="5:13" ht="14.4" x14ac:dyDescent="0.3">
      <c r="E394"/>
      <c r="M394"/>
    </row>
    <row r="395" spans="5:13" ht="14.4" x14ac:dyDescent="0.3">
      <c r="E395"/>
      <c r="M395"/>
    </row>
    <row r="396" spans="5:13" ht="14.4" x14ac:dyDescent="0.3">
      <c r="E396"/>
      <c r="M396"/>
    </row>
    <row r="397" spans="5:13" ht="14.4" x14ac:dyDescent="0.3">
      <c r="E397"/>
      <c r="M397"/>
    </row>
    <row r="398" spans="5:13" ht="14.4" x14ac:dyDescent="0.3">
      <c r="E398"/>
      <c r="M398"/>
    </row>
    <row r="399" spans="5:13" ht="14.4" x14ac:dyDescent="0.3">
      <c r="E399"/>
      <c r="M399"/>
    </row>
    <row r="400" spans="5:13" ht="14.4" x14ac:dyDescent="0.3">
      <c r="E400"/>
      <c r="M400"/>
    </row>
    <row r="401" spans="5:13" ht="14.4" x14ac:dyDescent="0.3">
      <c r="E401"/>
      <c r="M401"/>
    </row>
    <row r="402" spans="5:13" ht="14.4" x14ac:dyDescent="0.3">
      <c r="E402"/>
      <c r="M402"/>
    </row>
    <row r="403" spans="5:13" ht="14.4" x14ac:dyDescent="0.3">
      <c r="E403"/>
      <c r="M403"/>
    </row>
    <row r="404" spans="5:13" ht="14.4" x14ac:dyDescent="0.3">
      <c r="E404"/>
      <c r="M404"/>
    </row>
    <row r="405" spans="5:13" ht="14.4" x14ac:dyDescent="0.3">
      <c r="E405"/>
      <c r="M405"/>
    </row>
    <row r="406" spans="5:13" ht="14.4" x14ac:dyDescent="0.3">
      <c r="E406"/>
      <c r="M406"/>
    </row>
    <row r="407" spans="5:13" ht="14.4" x14ac:dyDescent="0.3">
      <c r="E407"/>
      <c r="M407"/>
    </row>
    <row r="408" spans="5:13" ht="14.4" x14ac:dyDescent="0.3">
      <c r="E408"/>
      <c r="M408"/>
    </row>
    <row r="409" spans="5:13" ht="14.4" x14ac:dyDescent="0.3">
      <c r="E409"/>
      <c r="M409"/>
    </row>
    <row r="410" spans="5:13" ht="14.4" x14ac:dyDescent="0.3">
      <c r="E410"/>
      <c r="M410"/>
    </row>
    <row r="411" spans="5:13" ht="14.4" x14ac:dyDescent="0.3">
      <c r="E411"/>
      <c r="M411"/>
    </row>
    <row r="412" spans="5:13" ht="14.4" x14ac:dyDescent="0.3">
      <c r="E412"/>
      <c r="M412"/>
    </row>
    <row r="413" spans="5:13" ht="14.4" x14ac:dyDescent="0.3">
      <c r="E413"/>
      <c r="M413"/>
    </row>
    <row r="414" spans="5:13" ht="14.4" x14ac:dyDescent="0.3">
      <c r="E414"/>
      <c r="M414"/>
    </row>
    <row r="415" spans="5:13" ht="14.4" x14ac:dyDescent="0.3">
      <c r="E415"/>
      <c r="M415"/>
    </row>
    <row r="416" spans="5:13" ht="14.4" x14ac:dyDescent="0.3">
      <c r="E416"/>
      <c r="M416"/>
    </row>
    <row r="417" spans="5:13" ht="14.4" x14ac:dyDescent="0.3">
      <c r="E417"/>
      <c r="M417"/>
    </row>
    <row r="418" spans="5:13" ht="14.4" x14ac:dyDescent="0.3">
      <c r="E418"/>
      <c r="M418"/>
    </row>
    <row r="419" spans="5:13" ht="14.4" x14ac:dyDescent="0.3">
      <c r="E419"/>
      <c r="M419"/>
    </row>
    <row r="420" spans="5:13" ht="14.4" x14ac:dyDescent="0.3">
      <c r="E420"/>
      <c r="M420"/>
    </row>
    <row r="421" spans="5:13" ht="14.4" x14ac:dyDescent="0.3">
      <c r="E421"/>
      <c r="M421"/>
    </row>
    <row r="422" spans="5:13" ht="14.4" x14ac:dyDescent="0.3">
      <c r="E422"/>
      <c r="M422"/>
    </row>
    <row r="423" spans="5:13" ht="14.4" x14ac:dyDescent="0.3">
      <c r="E423"/>
      <c r="M423"/>
    </row>
    <row r="424" spans="5:13" ht="14.4" x14ac:dyDescent="0.3">
      <c r="E424"/>
      <c r="M424"/>
    </row>
    <row r="425" spans="5:13" ht="14.4" x14ac:dyDescent="0.3">
      <c r="E425"/>
      <c r="M425"/>
    </row>
    <row r="426" spans="5:13" ht="14.4" x14ac:dyDescent="0.3">
      <c r="E426"/>
      <c r="M426"/>
    </row>
    <row r="427" spans="5:13" ht="14.4" x14ac:dyDescent="0.3">
      <c r="E427"/>
      <c r="M427"/>
    </row>
    <row r="428" spans="5:13" ht="14.4" x14ac:dyDescent="0.3">
      <c r="E428"/>
      <c r="M428"/>
    </row>
    <row r="429" spans="5:13" ht="14.4" x14ac:dyDescent="0.3">
      <c r="E429"/>
      <c r="M429"/>
    </row>
    <row r="430" spans="5:13" ht="14.4" x14ac:dyDescent="0.3">
      <c r="E430"/>
      <c r="M430"/>
    </row>
    <row r="431" spans="5:13" ht="14.4" x14ac:dyDescent="0.3">
      <c r="E431"/>
      <c r="M431"/>
    </row>
    <row r="432" spans="5:13" ht="14.4" x14ac:dyDescent="0.3">
      <c r="E432"/>
      <c r="M432"/>
    </row>
    <row r="433" spans="5:13" ht="14.4" x14ac:dyDescent="0.3">
      <c r="E433"/>
      <c r="M433"/>
    </row>
    <row r="434" spans="5:13" ht="14.4" x14ac:dyDescent="0.3">
      <c r="E434"/>
      <c r="M434"/>
    </row>
    <row r="435" spans="5:13" ht="14.4" x14ac:dyDescent="0.3">
      <c r="E435"/>
      <c r="M435"/>
    </row>
    <row r="436" spans="5:13" ht="14.4" x14ac:dyDescent="0.3">
      <c r="E436"/>
      <c r="M436"/>
    </row>
    <row r="437" spans="5:13" ht="14.4" x14ac:dyDescent="0.3">
      <c r="E437"/>
      <c r="M437"/>
    </row>
    <row r="438" spans="5:13" ht="14.4" x14ac:dyDescent="0.3">
      <c r="E438"/>
      <c r="M438"/>
    </row>
    <row r="439" spans="5:13" ht="14.4" x14ac:dyDescent="0.3">
      <c r="E439"/>
      <c r="M439"/>
    </row>
    <row r="440" spans="5:13" ht="14.4" x14ac:dyDescent="0.3">
      <c r="E440"/>
      <c r="M440"/>
    </row>
    <row r="441" spans="5:13" ht="14.4" x14ac:dyDescent="0.3">
      <c r="E441"/>
      <c r="M441"/>
    </row>
    <row r="442" spans="5:13" ht="14.4" x14ac:dyDescent="0.3">
      <c r="E442"/>
      <c r="M442"/>
    </row>
    <row r="443" spans="5:13" ht="14.4" x14ac:dyDescent="0.3">
      <c r="E443"/>
      <c r="M443"/>
    </row>
    <row r="444" spans="5:13" ht="14.4" x14ac:dyDescent="0.3">
      <c r="E444"/>
      <c r="M444"/>
    </row>
    <row r="445" spans="5:13" ht="14.4" x14ac:dyDescent="0.3">
      <c r="E445"/>
      <c r="M445"/>
    </row>
    <row r="446" spans="5:13" ht="14.4" x14ac:dyDescent="0.3">
      <c r="E446"/>
      <c r="M446"/>
    </row>
    <row r="447" spans="5:13" ht="14.4" x14ac:dyDescent="0.3">
      <c r="E447"/>
      <c r="M447"/>
    </row>
    <row r="448" spans="5:13" ht="14.4" x14ac:dyDescent="0.3">
      <c r="E448"/>
      <c r="M448"/>
    </row>
    <row r="449" spans="5:13" ht="14.4" x14ac:dyDescent="0.3">
      <c r="E449"/>
      <c r="M449"/>
    </row>
    <row r="450" spans="5:13" ht="14.4" x14ac:dyDescent="0.3">
      <c r="E450"/>
      <c r="M450"/>
    </row>
    <row r="451" spans="5:13" ht="14.4" x14ac:dyDescent="0.3">
      <c r="E451"/>
      <c r="M451"/>
    </row>
    <row r="452" spans="5:13" ht="14.4" x14ac:dyDescent="0.3">
      <c r="E452"/>
      <c r="M452"/>
    </row>
    <row r="453" spans="5:13" ht="14.4" x14ac:dyDescent="0.3">
      <c r="E453"/>
      <c r="M453"/>
    </row>
    <row r="454" spans="5:13" ht="14.4" x14ac:dyDescent="0.3">
      <c r="E454"/>
      <c r="M454"/>
    </row>
    <row r="455" spans="5:13" ht="14.4" x14ac:dyDescent="0.3">
      <c r="E455"/>
      <c r="M455"/>
    </row>
    <row r="456" spans="5:13" ht="14.4" x14ac:dyDescent="0.3">
      <c r="E456"/>
      <c r="M456"/>
    </row>
    <row r="457" spans="5:13" ht="14.4" x14ac:dyDescent="0.3">
      <c r="E457"/>
      <c r="M457"/>
    </row>
    <row r="458" spans="5:13" ht="14.4" x14ac:dyDescent="0.3">
      <c r="E458"/>
      <c r="M458"/>
    </row>
    <row r="459" spans="5:13" ht="14.4" x14ac:dyDescent="0.3">
      <c r="E459"/>
      <c r="M459"/>
    </row>
    <row r="460" spans="5:13" ht="14.4" x14ac:dyDescent="0.3">
      <c r="E460"/>
      <c r="M460"/>
    </row>
    <row r="461" spans="5:13" ht="14.4" x14ac:dyDescent="0.3">
      <c r="E461"/>
      <c r="M461"/>
    </row>
    <row r="462" spans="5:13" ht="14.4" x14ac:dyDescent="0.3">
      <c r="E462"/>
      <c r="M462"/>
    </row>
    <row r="463" spans="5:13" ht="14.4" x14ac:dyDescent="0.3">
      <c r="E463"/>
      <c r="M463"/>
    </row>
    <row r="464" spans="5:13" ht="14.4" x14ac:dyDescent="0.3">
      <c r="E464"/>
      <c r="M464"/>
    </row>
    <row r="465" spans="5:13" ht="14.4" x14ac:dyDescent="0.3">
      <c r="E465"/>
      <c r="M465"/>
    </row>
    <row r="466" spans="5:13" ht="14.4" x14ac:dyDescent="0.3">
      <c r="E466"/>
      <c r="M466"/>
    </row>
    <row r="467" spans="5:13" ht="14.4" x14ac:dyDescent="0.3">
      <c r="E467"/>
      <c r="M467"/>
    </row>
    <row r="468" spans="5:13" ht="14.4" x14ac:dyDescent="0.3">
      <c r="E468"/>
      <c r="M468"/>
    </row>
    <row r="469" spans="5:13" ht="14.4" x14ac:dyDescent="0.3">
      <c r="E469"/>
      <c r="M469"/>
    </row>
    <row r="470" spans="5:13" ht="14.4" x14ac:dyDescent="0.3">
      <c r="E470"/>
      <c r="M470"/>
    </row>
    <row r="471" spans="5:13" ht="14.4" x14ac:dyDescent="0.3">
      <c r="E471"/>
      <c r="M471"/>
    </row>
    <row r="472" spans="5:13" ht="14.4" x14ac:dyDescent="0.3">
      <c r="E472"/>
      <c r="M472"/>
    </row>
    <row r="473" spans="5:13" ht="14.4" x14ac:dyDescent="0.3">
      <c r="E473"/>
      <c r="M473"/>
    </row>
    <row r="474" spans="5:13" ht="14.4" x14ac:dyDescent="0.3">
      <c r="E474"/>
      <c r="M474"/>
    </row>
    <row r="475" spans="5:13" ht="14.4" x14ac:dyDescent="0.3">
      <c r="E475"/>
      <c r="M475"/>
    </row>
    <row r="476" spans="5:13" ht="14.4" x14ac:dyDescent="0.3">
      <c r="E476"/>
      <c r="M476"/>
    </row>
    <row r="477" spans="5:13" ht="14.4" x14ac:dyDescent="0.3">
      <c r="E477"/>
      <c r="M477"/>
    </row>
    <row r="478" spans="5:13" ht="14.4" x14ac:dyDescent="0.3">
      <c r="E478"/>
      <c r="M478"/>
    </row>
    <row r="479" spans="5:13" ht="14.4" x14ac:dyDescent="0.3">
      <c r="E479"/>
      <c r="M479"/>
    </row>
    <row r="480" spans="5:13" ht="14.4" x14ac:dyDescent="0.3">
      <c r="E480"/>
      <c r="M480"/>
    </row>
    <row r="481" spans="5:13" ht="14.4" x14ac:dyDescent="0.3">
      <c r="E481"/>
      <c r="M481"/>
    </row>
    <row r="482" spans="5:13" ht="14.4" x14ac:dyDescent="0.3">
      <c r="E482"/>
      <c r="M482"/>
    </row>
    <row r="483" spans="5:13" ht="14.4" x14ac:dyDescent="0.3">
      <c r="E483"/>
      <c r="M483"/>
    </row>
    <row r="484" spans="5:13" ht="14.4" x14ac:dyDescent="0.3">
      <c r="E484"/>
      <c r="M484"/>
    </row>
    <row r="485" spans="5:13" ht="14.4" x14ac:dyDescent="0.3">
      <c r="E485"/>
      <c r="M485"/>
    </row>
    <row r="486" spans="5:13" ht="14.4" x14ac:dyDescent="0.3">
      <c r="E486"/>
      <c r="M486"/>
    </row>
    <row r="487" spans="5:13" ht="14.4" x14ac:dyDescent="0.3">
      <c r="E487"/>
      <c r="M487"/>
    </row>
    <row r="488" spans="5:13" ht="14.4" x14ac:dyDescent="0.3">
      <c r="E488"/>
      <c r="M488"/>
    </row>
    <row r="489" spans="5:13" ht="14.4" x14ac:dyDescent="0.3">
      <c r="E489"/>
      <c r="M489"/>
    </row>
    <row r="490" spans="5:13" ht="14.4" x14ac:dyDescent="0.3">
      <c r="E490"/>
      <c r="M490"/>
    </row>
    <row r="491" spans="5:13" ht="14.4" x14ac:dyDescent="0.3">
      <c r="E491"/>
      <c r="M491"/>
    </row>
    <row r="492" spans="5:13" ht="14.4" x14ac:dyDescent="0.3">
      <c r="E492"/>
      <c r="M492"/>
    </row>
    <row r="493" spans="5:13" ht="14.4" x14ac:dyDescent="0.3">
      <c r="E493"/>
      <c r="M493"/>
    </row>
    <row r="494" spans="5:13" ht="14.4" x14ac:dyDescent="0.3">
      <c r="E494"/>
      <c r="M494"/>
    </row>
    <row r="495" spans="5:13" ht="14.4" x14ac:dyDescent="0.3">
      <c r="E495"/>
      <c r="M495"/>
    </row>
    <row r="496" spans="5:13" ht="14.4" x14ac:dyDescent="0.3">
      <c r="E496"/>
      <c r="M496"/>
    </row>
    <row r="497" spans="5:13" ht="14.4" x14ac:dyDescent="0.3">
      <c r="E497"/>
      <c r="M497"/>
    </row>
    <row r="498" spans="5:13" ht="14.4" x14ac:dyDescent="0.3">
      <c r="E498"/>
      <c r="M498"/>
    </row>
    <row r="499" spans="5:13" ht="14.4" x14ac:dyDescent="0.3">
      <c r="E499"/>
      <c r="M499"/>
    </row>
    <row r="500" spans="5:13" ht="14.4" x14ac:dyDescent="0.3">
      <c r="E500"/>
      <c r="M500"/>
    </row>
    <row r="501" spans="5:13" ht="14.4" x14ac:dyDescent="0.3">
      <c r="E501"/>
      <c r="M501"/>
    </row>
    <row r="502" spans="5:13" ht="14.4" x14ac:dyDescent="0.3">
      <c r="E502"/>
      <c r="M502"/>
    </row>
    <row r="503" spans="5:13" ht="14.4" x14ac:dyDescent="0.3">
      <c r="E503"/>
      <c r="M503"/>
    </row>
    <row r="504" spans="5:13" ht="14.4" x14ac:dyDescent="0.3">
      <c r="E504"/>
      <c r="M504"/>
    </row>
    <row r="505" spans="5:13" ht="14.4" x14ac:dyDescent="0.3">
      <c r="E505"/>
      <c r="M505"/>
    </row>
    <row r="506" spans="5:13" ht="14.4" x14ac:dyDescent="0.3">
      <c r="E506"/>
      <c r="M506"/>
    </row>
    <row r="507" spans="5:13" ht="14.4" x14ac:dyDescent="0.3">
      <c r="E507"/>
      <c r="M507"/>
    </row>
    <row r="508" spans="5:13" ht="14.4" x14ac:dyDescent="0.3">
      <c r="E508"/>
      <c r="M508"/>
    </row>
    <row r="509" spans="5:13" ht="14.4" x14ac:dyDescent="0.3">
      <c r="E509"/>
      <c r="M509"/>
    </row>
    <row r="510" spans="5:13" ht="14.4" x14ac:dyDescent="0.3">
      <c r="E510"/>
      <c r="M510"/>
    </row>
    <row r="511" spans="5:13" ht="14.4" x14ac:dyDescent="0.3">
      <c r="E511"/>
      <c r="M511"/>
    </row>
    <row r="512" spans="5:13" ht="14.4" x14ac:dyDescent="0.3">
      <c r="E512"/>
      <c r="M512"/>
    </row>
    <row r="513" spans="5:13" ht="14.4" x14ac:dyDescent="0.3">
      <c r="E513"/>
      <c r="M513"/>
    </row>
    <row r="514" spans="5:13" ht="14.4" x14ac:dyDescent="0.3">
      <c r="E514"/>
      <c r="M514"/>
    </row>
    <row r="515" spans="5:13" ht="14.4" x14ac:dyDescent="0.3">
      <c r="E515"/>
      <c r="M515"/>
    </row>
    <row r="516" spans="5:13" ht="14.4" x14ac:dyDescent="0.3">
      <c r="E516"/>
      <c r="M516"/>
    </row>
    <row r="517" spans="5:13" ht="14.4" x14ac:dyDescent="0.3">
      <c r="E517"/>
      <c r="M517"/>
    </row>
    <row r="518" spans="5:13" ht="14.4" x14ac:dyDescent="0.3">
      <c r="E518"/>
      <c r="M518"/>
    </row>
    <row r="519" spans="5:13" ht="14.4" x14ac:dyDescent="0.3">
      <c r="E519"/>
      <c r="M519"/>
    </row>
    <row r="520" spans="5:13" ht="14.4" x14ac:dyDescent="0.3">
      <c r="E520"/>
      <c r="M520"/>
    </row>
    <row r="521" spans="5:13" ht="14.4" x14ac:dyDescent="0.3">
      <c r="E521"/>
      <c r="M521"/>
    </row>
    <row r="522" spans="5:13" ht="14.4" x14ac:dyDescent="0.3">
      <c r="E522"/>
      <c r="M522"/>
    </row>
    <row r="523" spans="5:13" ht="14.4" x14ac:dyDescent="0.3">
      <c r="E523"/>
      <c r="M523"/>
    </row>
    <row r="524" spans="5:13" ht="14.4" x14ac:dyDescent="0.3">
      <c r="E524"/>
      <c r="M524"/>
    </row>
    <row r="525" spans="5:13" ht="14.4" x14ac:dyDescent="0.3">
      <c r="E525"/>
      <c r="M525"/>
    </row>
    <row r="526" spans="5:13" ht="14.4" x14ac:dyDescent="0.3">
      <c r="E526"/>
      <c r="M526"/>
    </row>
    <row r="527" spans="5:13" ht="14.4" x14ac:dyDescent="0.3">
      <c r="E527"/>
      <c r="M527"/>
    </row>
    <row r="528" spans="5:13" ht="14.4" x14ac:dyDescent="0.3">
      <c r="E528"/>
      <c r="M528"/>
    </row>
    <row r="529" spans="5:13" ht="14.4" x14ac:dyDescent="0.3">
      <c r="E529"/>
      <c r="M529"/>
    </row>
    <row r="530" spans="5:13" ht="14.4" x14ac:dyDescent="0.3">
      <c r="E530"/>
      <c r="M530"/>
    </row>
    <row r="531" spans="5:13" ht="14.4" x14ac:dyDescent="0.3">
      <c r="E531"/>
      <c r="M531"/>
    </row>
    <row r="532" spans="5:13" ht="14.4" x14ac:dyDescent="0.3">
      <c r="E532"/>
      <c r="M532"/>
    </row>
    <row r="533" spans="5:13" ht="14.4" x14ac:dyDescent="0.3">
      <c r="E533"/>
      <c r="M533"/>
    </row>
    <row r="534" spans="5:13" ht="14.4" x14ac:dyDescent="0.3">
      <c r="E534"/>
      <c r="M534"/>
    </row>
    <row r="535" spans="5:13" ht="14.4" x14ac:dyDescent="0.3">
      <c r="E535"/>
      <c r="M535"/>
    </row>
    <row r="536" spans="5:13" ht="14.4" x14ac:dyDescent="0.3">
      <c r="E536"/>
      <c r="M536"/>
    </row>
    <row r="537" spans="5:13" ht="14.4" x14ac:dyDescent="0.3">
      <c r="E537"/>
      <c r="M537"/>
    </row>
    <row r="538" spans="5:13" ht="14.4" x14ac:dyDescent="0.3">
      <c r="E538"/>
      <c r="M538"/>
    </row>
    <row r="539" spans="5:13" ht="14.4" x14ac:dyDescent="0.3">
      <c r="E539"/>
      <c r="M539"/>
    </row>
    <row r="540" spans="5:13" ht="14.4" x14ac:dyDescent="0.3">
      <c r="E540"/>
      <c r="M540"/>
    </row>
    <row r="541" spans="5:13" ht="14.4" x14ac:dyDescent="0.3">
      <c r="E541"/>
      <c r="M541"/>
    </row>
    <row r="542" spans="5:13" ht="14.4" x14ac:dyDescent="0.3">
      <c r="E542"/>
      <c r="M542"/>
    </row>
    <row r="543" spans="5:13" ht="14.4" x14ac:dyDescent="0.3">
      <c r="E543"/>
      <c r="M543"/>
    </row>
    <row r="544" spans="5:13" ht="14.4" x14ac:dyDescent="0.3">
      <c r="E544"/>
      <c r="M544"/>
    </row>
    <row r="545" spans="5:13" ht="14.4" x14ac:dyDescent="0.3">
      <c r="E545"/>
      <c r="M545"/>
    </row>
    <row r="546" spans="5:13" ht="14.4" x14ac:dyDescent="0.3">
      <c r="E546"/>
      <c r="M546"/>
    </row>
    <row r="547" spans="5:13" ht="14.4" x14ac:dyDescent="0.3">
      <c r="E547"/>
      <c r="M547"/>
    </row>
    <row r="548" spans="5:13" ht="14.4" x14ac:dyDescent="0.3">
      <c r="E548"/>
      <c r="M548"/>
    </row>
    <row r="549" spans="5:13" ht="14.4" x14ac:dyDescent="0.3">
      <c r="E549"/>
      <c r="M549"/>
    </row>
    <row r="550" spans="5:13" ht="14.4" x14ac:dyDescent="0.3">
      <c r="E550"/>
      <c r="M550"/>
    </row>
    <row r="551" spans="5:13" ht="14.4" x14ac:dyDescent="0.3">
      <c r="E551"/>
      <c r="M551"/>
    </row>
    <row r="552" spans="5:13" ht="14.4" x14ac:dyDescent="0.3">
      <c r="E552"/>
      <c r="M552"/>
    </row>
    <row r="553" spans="5:13" ht="14.4" x14ac:dyDescent="0.3">
      <c r="E553"/>
      <c r="M553"/>
    </row>
    <row r="554" spans="5:13" ht="14.4" x14ac:dyDescent="0.3">
      <c r="E554"/>
      <c r="M554"/>
    </row>
    <row r="555" spans="5:13" ht="14.4" x14ac:dyDescent="0.3">
      <c r="E555"/>
      <c r="M555"/>
    </row>
    <row r="556" spans="5:13" ht="14.4" x14ac:dyDescent="0.3">
      <c r="E556"/>
      <c r="M556"/>
    </row>
    <row r="557" spans="5:13" ht="14.4" x14ac:dyDescent="0.3">
      <c r="E557"/>
      <c r="M557"/>
    </row>
    <row r="558" spans="5:13" ht="14.4" x14ac:dyDescent="0.3">
      <c r="E558"/>
      <c r="M558"/>
    </row>
    <row r="559" spans="5:13" ht="14.4" x14ac:dyDescent="0.3">
      <c r="E559"/>
      <c r="M559"/>
    </row>
    <row r="560" spans="5:13" ht="14.4" x14ac:dyDescent="0.3">
      <c r="E560"/>
      <c r="M560"/>
    </row>
    <row r="561" spans="5:13" ht="14.4" x14ac:dyDescent="0.3">
      <c r="E561"/>
      <c r="M561"/>
    </row>
    <row r="562" spans="5:13" ht="14.4" x14ac:dyDescent="0.3">
      <c r="E562"/>
      <c r="M562"/>
    </row>
    <row r="563" spans="5:13" ht="14.4" x14ac:dyDescent="0.3">
      <c r="E563"/>
      <c r="M563"/>
    </row>
    <row r="564" spans="5:13" ht="14.4" x14ac:dyDescent="0.3">
      <c r="E564"/>
      <c r="M564"/>
    </row>
    <row r="565" spans="5:13" ht="14.4" x14ac:dyDescent="0.3">
      <c r="E565"/>
      <c r="M565"/>
    </row>
    <row r="566" spans="5:13" ht="14.4" x14ac:dyDescent="0.3">
      <c r="E566"/>
      <c r="M566"/>
    </row>
    <row r="567" spans="5:13" ht="14.4" x14ac:dyDescent="0.3">
      <c r="E567"/>
      <c r="M567"/>
    </row>
    <row r="568" spans="5:13" ht="14.4" x14ac:dyDescent="0.3">
      <c r="E568"/>
      <c r="M568"/>
    </row>
    <row r="569" spans="5:13" ht="14.4" x14ac:dyDescent="0.3">
      <c r="E569"/>
      <c r="M569"/>
    </row>
    <row r="570" spans="5:13" ht="14.4" x14ac:dyDescent="0.3">
      <c r="E570"/>
      <c r="M570"/>
    </row>
    <row r="571" spans="5:13" ht="14.4" x14ac:dyDescent="0.3">
      <c r="E571"/>
      <c r="M571"/>
    </row>
    <row r="572" spans="5:13" ht="14.4" x14ac:dyDescent="0.3">
      <c r="E572"/>
      <c r="M572"/>
    </row>
    <row r="573" spans="5:13" ht="14.4" x14ac:dyDescent="0.3">
      <c r="E573"/>
      <c r="M573"/>
    </row>
    <row r="574" spans="5:13" ht="14.4" x14ac:dyDescent="0.3">
      <c r="E574"/>
      <c r="M574"/>
    </row>
    <row r="575" spans="5:13" ht="14.4" x14ac:dyDescent="0.3">
      <c r="E575"/>
      <c r="M575"/>
    </row>
    <row r="576" spans="5:13" ht="14.4" x14ac:dyDescent="0.3">
      <c r="E576"/>
      <c r="M576"/>
    </row>
    <row r="577" spans="5:13" ht="14.4" x14ac:dyDescent="0.3">
      <c r="E577"/>
      <c r="M577"/>
    </row>
    <row r="578" spans="5:13" ht="14.4" x14ac:dyDescent="0.3">
      <c r="E578"/>
      <c r="M578"/>
    </row>
    <row r="579" spans="5:13" ht="14.4" x14ac:dyDescent="0.3">
      <c r="E579"/>
      <c r="M579"/>
    </row>
    <row r="580" spans="5:13" ht="14.4" x14ac:dyDescent="0.3">
      <c r="E580"/>
      <c r="M580"/>
    </row>
    <row r="581" spans="5:13" ht="14.4" x14ac:dyDescent="0.3">
      <c r="E581"/>
      <c r="M581"/>
    </row>
    <row r="582" spans="5:13" ht="14.4" x14ac:dyDescent="0.3">
      <c r="E582"/>
      <c r="M582"/>
    </row>
    <row r="583" spans="5:13" ht="14.4" x14ac:dyDescent="0.3">
      <c r="E583"/>
      <c r="M583"/>
    </row>
    <row r="584" spans="5:13" ht="14.4" x14ac:dyDescent="0.3">
      <c r="E584"/>
      <c r="M584"/>
    </row>
    <row r="585" spans="5:13" ht="14.4" x14ac:dyDescent="0.3">
      <c r="E585"/>
      <c r="M585"/>
    </row>
    <row r="586" spans="5:13" ht="14.4" x14ac:dyDescent="0.3">
      <c r="E586"/>
      <c r="M586"/>
    </row>
    <row r="587" spans="5:13" ht="14.4" x14ac:dyDescent="0.3">
      <c r="E587"/>
      <c r="M587"/>
    </row>
    <row r="588" spans="5:13" ht="14.4" x14ac:dyDescent="0.3">
      <c r="E588"/>
      <c r="M588"/>
    </row>
    <row r="589" spans="5:13" ht="14.4" x14ac:dyDescent="0.3">
      <c r="E589"/>
      <c r="M589"/>
    </row>
    <row r="590" spans="5:13" ht="14.4" x14ac:dyDescent="0.3">
      <c r="E590"/>
      <c r="M590"/>
    </row>
    <row r="591" spans="5:13" ht="14.4" x14ac:dyDescent="0.3">
      <c r="E591"/>
      <c r="M591"/>
    </row>
    <row r="592" spans="5:13" ht="14.4" x14ac:dyDescent="0.3">
      <c r="E592"/>
      <c r="M592"/>
    </row>
    <row r="593" spans="5:13" ht="14.4" x14ac:dyDescent="0.3">
      <c r="E593"/>
      <c r="M593"/>
    </row>
    <row r="594" spans="5:13" ht="14.4" x14ac:dyDescent="0.3">
      <c r="E594"/>
      <c r="M594"/>
    </row>
    <row r="595" spans="5:13" ht="14.4" x14ac:dyDescent="0.3">
      <c r="E595"/>
      <c r="M595"/>
    </row>
    <row r="596" spans="5:13" ht="14.4" x14ac:dyDescent="0.3">
      <c r="E596"/>
      <c r="M596"/>
    </row>
    <row r="597" spans="5:13" ht="14.4" x14ac:dyDescent="0.3">
      <c r="E597"/>
      <c r="M597"/>
    </row>
    <row r="598" spans="5:13" ht="14.4" x14ac:dyDescent="0.3">
      <c r="E598"/>
      <c r="M598"/>
    </row>
    <row r="599" spans="5:13" ht="14.4" x14ac:dyDescent="0.3">
      <c r="E599"/>
      <c r="M599"/>
    </row>
    <row r="600" spans="5:13" ht="14.4" x14ac:dyDescent="0.3">
      <c r="E600"/>
      <c r="M600"/>
    </row>
    <row r="601" spans="5:13" ht="14.4" x14ac:dyDescent="0.3">
      <c r="E601"/>
      <c r="M601"/>
    </row>
    <row r="602" spans="5:13" ht="14.4" x14ac:dyDescent="0.3">
      <c r="E602"/>
      <c r="M602"/>
    </row>
    <row r="603" spans="5:13" ht="14.4" x14ac:dyDescent="0.3">
      <c r="E603"/>
      <c r="M603"/>
    </row>
    <row r="604" spans="5:13" ht="14.4" x14ac:dyDescent="0.3">
      <c r="E604"/>
      <c r="M604"/>
    </row>
    <row r="605" spans="5:13" ht="14.4" x14ac:dyDescent="0.3">
      <c r="E605"/>
      <c r="M605"/>
    </row>
    <row r="606" spans="5:13" ht="14.4" x14ac:dyDescent="0.3">
      <c r="E606"/>
      <c r="M606"/>
    </row>
    <row r="607" spans="5:13" ht="14.4" x14ac:dyDescent="0.3">
      <c r="E607"/>
      <c r="M607"/>
    </row>
    <row r="608" spans="5:13" ht="14.4" x14ac:dyDescent="0.3">
      <c r="E608"/>
      <c r="M608"/>
    </row>
    <row r="609" spans="5:13" ht="14.4" x14ac:dyDescent="0.3">
      <c r="E609"/>
      <c r="M609"/>
    </row>
    <row r="610" spans="5:13" ht="14.4" x14ac:dyDescent="0.3">
      <c r="E610"/>
      <c r="M610"/>
    </row>
    <row r="611" spans="5:13" ht="14.4" x14ac:dyDescent="0.3">
      <c r="E611"/>
      <c r="M611"/>
    </row>
    <row r="612" spans="5:13" ht="14.4" x14ac:dyDescent="0.3">
      <c r="E612"/>
      <c r="M612"/>
    </row>
    <row r="613" spans="5:13" ht="14.4" x14ac:dyDescent="0.3">
      <c r="E613"/>
      <c r="M613"/>
    </row>
    <row r="614" spans="5:13" ht="14.4" x14ac:dyDescent="0.3">
      <c r="E614"/>
      <c r="M614"/>
    </row>
    <row r="615" spans="5:13" ht="14.4" x14ac:dyDescent="0.3">
      <c r="E615"/>
      <c r="M615"/>
    </row>
    <row r="616" spans="5:13" ht="14.4" x14ac:dyDescent="0.3">
      <c r="E616"/>
      <c r="M616"/>
    </row>
    <row r="617" spans="5:13" ht="14.4" x14ac:dyDescent="0.3">
      <c r="E617"/>
      <c r="M617"/>
    </row>
    <row r="618" spans="5:13" ht="14.4" x14ac:dyDescent="0.3">
      <c r="E618"/>
      <c r="M618"/>
    </row>
    <row r="619" spans="5:13" ht="14.4" x14ac:dyDescent="0.3">
      <c r="E619"/>
      <c r="M619"/>
    </row>
    <row r="620" spans="5:13" ht="14.4" x14ac:dyDescent="0.3">
      <c r="E620"/>
      <c r="M620"/>
    </row>
    <row r="621" spans="5:13" ht="14.4" x14ac:dyDescent="0.3">
      <c r="E621"/>
      <c r="M621"/>
    </row>
    <row r="622" spans="5:13" ht="14.4" x14ac:dyDescent="0.3">
      <c r="E622"/>
      <c r="M622"/>
    </row>
    <row r="623" spans="5:13" ht="14.4" x14ac:dyDescent="0.3">
      <c r="E623"/>
      <c r="M623"/>
    </row>
    <row r="624" spans="5:13" ht="14.4" x14ac:dyDescent="0.3">
      <c r="E624"/>
      <c r="M624"/>
    </row>
    <row r="625" spans="5:13" ht="14.4" x14ac:dyDescent="0.3">
      <c r="E625"/>
      <c r="M625"/>
    </row>
    <row r="626" spans="5:13" ht="14.4" x14ac:dyDescent="0.3">
      <c r="E626"/>
      <c r="M626"/>
    </row>
    <row r="627" spans="5:13" ht="14.4" x14ac:dyDescent="0.3">
      <c r="E627"/>
      <c r="M627"/>
    </row>
    <row r="628" spans="5:13" ht="14.4" x14ac:dyDescent="0.3">
      <c r="E628"/>
      <c r="M628"/>
    </row>
    <row r="629" spans="5:13" ht="14.4" x14ac:dyDescent="0.3">
      <c r="E629"/>
      <c r="M629"/>
    </row>
    <row r="630" spans="5:13" ht="14.4" x14ac:dyDescent="0.3">
      <c r="E630"/>
      <c r="M630"/>
    </row>
    <row r="631" spans="5:13" ht="14.4" x14ac:dyDescent="0.3">
      <c r="E631"/>
      <c r="M631"/>
    </row>
    <row r="632" spans="5:13" ht="14.4" x14ac:dyDescent="0.3">
      <c r="E632"/>
      <c r="M632"/>
    </row>
    <row r="633" spans="5:13" ht="14.4" x14ac:dyDescent="0.3">
      <c r="E633"/>
      <c r="M633"/>
    </row>
    <row r="634" spans="5:13" ht="14.4" x14ac:dyDescent="0.3">
      <c r="E634"/>
      <c r="M634"/>
    </row>
    <row r="635" spans="5:13" ht="14.4" x14ac:dyDescent="0.3">
      <c r="E635"/>
      <c r="M635"/>
    </row>
    <row r="636" spans="5:13" ht="14.4" x14ac:dyDescent="0.3">
      <c r="E636"/>
      <c r="M636"/>
    </row>
    <row r="637" spans="5:13" ht="14.4" x14ac:dyDescent="0.3">
      <c r="E637"/>
      <c r="M637"/>
    </row>
    <row r="638" spans="5:13" ht="14.4" x14ac:dyDescent="0.3">
      <c r="E638"/>
      <c r="M638"/>
    </row>
    <row r="639" spans="5:13" ht="14.4" x14ac:dyDescent="0.3">
      <c r="E639"/>
      <c r="M639"/>
    </row>
    <row r="640" spans="5:13" ht="14.4" x14ac:dyDescent="0.3">
      <c r="E640"/>
      <c r="M640"/>
    </row>
    <row r="641" spans="5:13" ht="14.4" x14ac:dyDescent="0.3">
      <c r="E641"/>
      <c r="M641"/>
    </row>
    <row r="642" spans="5:13" ht="14.4" x14ac:dyDescent="0.3">
      <c r="E642"/>
      <c r="M642"/>
    </row>
    <row r="643" spans="5:13" ht="14.4" x14ac:dyDescent="0.3">
      <c r="E643"/>
      <c r="M643"/>
    </row>
    <row r="644" spans="5:13" ht="14.4" x14ac:dyDescent="0.3">
      <c r="E644"/>
      <c r="M644"/>
    </row>
    <row r="645" spans="5:13" ht="14.4" x14ac:dyDescent="0.3">
      <c r="E645"/>
      <c r="M645"/>
    </row>
    <row r="646" spans="5:13" ht="14.4" x14ac:dyDescent="0.3">
      <c r="E646"/>
      <c r="M646"/>
    </row>
    <row r="647" spans="5:13" ht="14.4" x14ac:dyDescent="0.3">
      <c r="E647"/>
      <c r="M647"/>
    </row>
    <row r="648" spans="5:13" ht="14.4" x14ac:dyDescent="0.3">
      <c r="E648"/>
      <c r="M648"/>
    </row>
    <row r="649" spans="5:13" ht="14.4" x14ac:dyDescent="0.3">
      <c r="E649"/>
      <c r="M649"/>
    </row>
    <row r="650" spans="5:13" ht="14.4" x14ac:dyDescent="0.3">
      <c r="E650"/>
      <c r="M650"/>
    </row>
    <row r="651" spans="5:13" ht="14.4" x14ac:dyDescent="0.3">
      <c r="E651"/>
      <c r="M651"/>
    </row>
    <row r="652" spans="5:13" ht="14.4" x14ac:dyDescent="0.3">
      <c r="E652"/>
      <c r="M652"/>
    </row>
    <row r="653" spans="5:13" ht="14.4" x14ac:dyDescent="0.3">
      <c r="E653"/>
      <c r="M653"/>
    </row>
    <row r="654" spans="5:13" ht="14.4" x14ac:dyDescent="0.3">
      <c r="E654"/>
      <c r="M654"/>
    </row>
    <row r="655" spans="5:13" ht="14.4" x14ac:dyDescent="0.3">
      <c r="E655"/>
      <c r="M655"/>
    </row>
    <row r="656" spans="5:13" ht="14.4" x14ac:dyDescent="0.3">
      <c r="E656"/>
      <c r="M656"/>
    </row>
    <row r="657" spans="5:13" ht="14.4" x14ac:dyDescent="0.3">
      <c r="E657"/>
      <c r="M657"/>
    </row>
    <row r="658" spans="5:13" ht="14.4" x14ac:dyDescent="0.3">
      <c r="E658"/>
      <c r="M658"/>
    </row>
    <row r="659" spans="5:13" ht="14.4" x14ac:dyDescent="0.3">
      <c r="E659"/>
      <c r="M659"/>
    </row>
    <row r="660" spans="5:13" ht="14.4" x14ac:dyDescent="0.3">
      <c r="E660"/>
      <c r="M660"/>
    </row>
    <row r="661" spans="5:13" ht="14.4" x14ac:dyDescent="0.3">
      <c r="E661"/>
      <c r="M661"/>
    </row>
    <row r="662" spans="5:13" ht="14.4" x14ac:dyDescent="0.3">
      <c r="E662"/>
      <c r="M662"/>
    </row>
    <row r="663" spans="5:13" ht="14.4" x14ac:dyDescent="0.3">
      <c r="E663"/>
      <c r="M663"/>
    </row>
    <row r="664" spans="5:13" ht="14.4" x14ac:dyDescent="0.3">
      <c r="E664"/>
      <c r="M664"/>
    </row>
    <row r="665" spans="5:13" ht="14.4" x14ac:dyDescent="0.3">
      <c r="E665"/>
      <c r="M665"/>
    </row>
    <row r="666" spans="5:13" ht="14.4" x14ac:dyDescent="0.3">
      <c r="E666"/>
      <c r="M666"/>
    </row>
    <row r="667" spans="5:13" ht="14.4" x14ac:dyDescent="0.3">
      <c r="E667"/>
      <c r="M667"/>
    </row>
    <row r="668" spans="5:13" ht="14.4" x14ac:dyDescent="0.3">
      <c r="E668"/>
      <c r="M668"/>
    </row>
    <row r="669" spans="5:13" ht="14.4" x14ac:dyDescent="0.3">
      <c r="E669"/>
      <c r="M669"/>
    </row>
    <row r="670" spans="5:13" ht="14.4" x14ac:dyDescent="0.3">
      <c r="E670"/>
      <c r="M670"/>
    </row>
    <row r="671" spans="5:13" ht="14.4" x14ac:dyDescent="0.3">
      <c r="E671"/>
      <c r="M671"/>
    </row>
    <row r="672" spans="5:13" ht="14.4" x14ac:dyDescent="0.3">
      <c r="E672"/>
      <c r="M672"/>
    </row>
    <row r="673" spans="5:13" ht="14.4" x14ac:dyDescent="0.3">
      <c r="E673"/>
      <c r="M673"/>
    </row>
    <row r="674" spans="5:13" ht="14.4" x14ac:dyDescent="0.3">
      <c r="E674"/>
      <c r="M674"/>
    </row>
    <row r="675" spans="5:13" ht="14.4" x14ac:dyDescent="0.3">
      <c r="E675"/>
      <c r="M675"/>
    </row>
    <row r="676" spans="5:13" ht="14.4" x14ac:dyDescent="0.3">
      <c r="E676"/>
      <c r="M676"/>
    </row>
    <row r="677" spans="5:13" ht="14.4" x14ac:dyDescent="0.3">
      <c r="E677"/>
      <c r="M677"/>
    </row>
    <row r="678" spans="5:13" ht="14.4" x14ac:dyDescent="0.3">
      <c r="E678"/>
      <c r="M678"/>
    </row>
    <row r="679" spans="5:13" ht="14.4" x14ac:dyDescent="0.3">
      <c r="E679"/>
      <c r="M679"/>
    </row>
    <row r="680" spans="5:13" ht="14.4" x14ac:dyDescent="0.3">
      <c r="E680"/>
      <c r="M680"/>
    </row>
    <row r="681" spans="5:13" ht="14.4" x14ac:dyDescent="0.3">
      <c r="E681"/>
      <c r="M681"/>
    </row>
    <row r="682" spans="5:13" ht="14.4" x14ac:dyDescent="0.3">
      <c r="E682"/>
      <c r="M682"/>
    </row>
    <row r="683" spans="5:13" ht="14.4" x14ac:dyDescent="0.3">
      <c r="E683"/>
      <c r="M683"/>
    </row>
    <row r="684" spans="5:13" ht="14.4" x14ac:dyDescent="0.3">
      <c r="E684"/>
      <c r="M684"/>
    </row>
    <row r="685" spans="5:13" ht="14.4" x14ac:dyDescent="0.3">
      <c r="E685"/>
      <c r="M685"/>
    </row>
    <row r="686" spans="5:13" ht="14.4" x14ac:dyDescent="0.3">
      <c r="E686"/>
      <c r="M686"/>
    </row>
    <row r="687" spans="5:13" ht="14.4" x14ac:dyDescent="0.3">
      <c r="E687"/>
      <c r="M687"/>
    </row>
    <row r="688" spans="5:13" ht="14.4" x14ac:dyDescent="0.3">
      <c r="E688"/>
      <c r="M688"/>
    </row>
    <row r="689" spans="5:13" ht="14.4" x14ac:dyDescent="0.3">
      <c r="E689"/>
      <c r="M689"/>
    </row>
    <row r="690" spans="5:13" ht="14.4" x14ac:dyDescent="0.3">
      <c r="E690"/>
      <c r="M690"/>
    </row>
    <row r="691" spans="5:13" ht="14.4" x14ac:dyDescent="0.3">
      <c r="E691"/>
      <c r="M691"/>
    </row>
    <row r="692" spans="5:13" ht="14.4" x14ac:dyDescent="0.3">
      <c r="E692"/>
      <c r="M692"/>
    </row>
    <row r="693" spans="5:13" ht="14.4" x14ac:dyDescent="0.3">
      <c r="E693"/>
      <c r="M693"/>
    </row>
    <row r="694" spans="5:13" ht="14.4" x14ac:dyDescent="0.3">
      <c r="E694"/>
      <c r="M694"/>
    </row>
    <row r="695" spans="5:13" ht="14.4" x14ac:dyDescent="0.3">
      <c r="E695"/>
      <c r="M695"/>
    </row>
    <row r="696" spans="5:13" ht="14.4" x14ac:dyDescent="0.3">
      <c r="E696"/>
      <c r="M696"/>
    </row>
    <row r="697" spans="5:13" ht="14.4" x14ac:dyDescent="0.3">
      <c r="E697"/>
      <c r="M697"/>
    </row>
    <row r="698" spans="5:13" ht="14.4" x14ac:dyDescent="0.3">
      <c r="E698"/>
      <c r="M698"/>
    </row>
    <row r="699" spans="5:13" ht="14.4" x14ac:dyDescent="0.3">
      <c r="E699"/>
      <c r="M699"/>
    </row>
    <row r="700" spans="5:13" ht="14.4" x14ac:dyDescent="0.3">
      <c r="E700"/>
      <c r="M700"/>
    </row>
    <row r="701" spans="5:13" ht="14.4" x14ac:dyDescent="0.3">
      <c r="E701"/>
      <c r="M701"/>
    </row>
    <row r="702" spans="5:13" ht="14.4" x14ac:dyDescent="0.3">
      <c r="E702"/>
      <c r="M702"/>
    </row>
    <row r="703" spans="5:13" ht="14.4" x14ac:dyDescent="0.3">
      <c r="E703"/>
      <c r="M703"/>
    </row>
    <row r="704" spans="5:13" ht="14.4" x14ac:dyDescent="0.3">
      <c r="E704"/>
      <c r="M704"/>
    </row>
    <row r="705" spans="5:13" ht="14.4" x14ac:dyDescent="0.3">
      <c r="E705"/>
      <c r="M705"/>
    </row>
    <row r="706" spans="5:13" ht="14.4" x14ac:dyDescent="0.3">
      <c r="E706"/>
      <c r="M706"/>
    </row>
    <row r="707" spans="5:13" ht="14.4" x14ac:dyDescent="0.3">
      <c r="E707"/>
      <c r="M707"/>
    </row>
    <row r="708" spans="5:13" ht="14.4" x14ac:dyDescent="0.3">
      <c r="E708"/>
      <c r="M708"/>
    </row>
    <row r="709" spans="5:13" ht="14.4" x14ac:dyDescent="0.3">
      <c r="E709"/>
      <c r="M709"/>
    </row>
    <row r="710" spans="5:13" ht="14.4" x14ac:dyDescent="0.3">
      <c r="E710"/>
      <c r="M710"/>
    </row>
    <row r="711" spans="5:13" ht="14.4" x14ac:dyDescent="0.3">
      <c r="E711"/>
      <c r="M711"/>
    </row>
    <row r="712" spans="5:13" ht="14.4" x14ac:dyDescent="0.3">
      <c r="E712"/>
      <c r="M712"/>
    </row>
    <row r="713" spans="5:13" ht="14.4" x14ac:dyDescent="0.3">
      <c r="E713"/>
      <c r="M713"/>
    </row>
    <row r="714" spans="5:13" ht="14.4" x14ac:dyDescent="0.3">
      <c r="E714"/>
      <c r="M714"/>
    </row>
    <row r="715" spans="5:13" ht="14.4" x14ac:dyDescent="0.3">
      <c r="E715"/>
      <c r="M715"/>
    </row>
    <row r="716" spans="5:13" ht="14.4" x14ac:dyDescent="0.3">
      <c r="E716"/>
      <c r="M716"/>
    </row>
    <row r="717" spans="5:13" ht="14.4" x14ac:dyDescent="0.3">
      <c r="E717"/>
      <c r="M717"/>
    </row>
    <row r="718" spans="5:13" ht="14.4" x14ac:dyDescent="0.3">
      <c r="E718"/>
      <c r="M718"/>
    </row>
    <row r="719" spans="5:13" ht="14.4" x14ac:dyDescent="0.3">
      <c r="E719"/>
      <c r="M719"/>
    </row>
    <row r="720" spans="5:13" ht="14.4" x14ac:dyDescent="0.3">
      <c r="E720"/>
      <c r="M720"/>
    </row>
    <row r="721" spans="5:13" ht="14.4" x14ac:dyDescent="0.3">
      <c r="E721"/>
      <c r="M721"/>
    </row>
    <row r="722" spans="5:13" ht="14.4" x14ac:dyDescent="0.3">
      <c r="E722"/>
      <c r="M722"/>
    </row>
    <row r="723" spans="5:13" ht="14.4" x14ac:dyDescent="0.3">
      <c r="E723"/>
      <c r="M723"/>
    </row>
    <row r="724" spans="5:13" ht="14.4" x14ac:dyDescent="0.3">
      <c r="E724"/>
      <c r="M724"/>
    </row>
    <row r="725" spans="5:13" ht="14.4" x14ac:dyDescent="0.3">
      <c r="E725"/>
      <c r="M725"/>
    </row>
    <row r="726" spans="5:13" ht="14.4" x14ac:dyDescent="0.3">
      <c r="E726"/>
      <c r="M726"/>
    </row>
    <row r="727" spans="5:13" ht="14.4" x14ac:dyDescent="0.3">
      <c r="E727"/>
      <c r="M727"/>
    </row>
    <row r="728" spans="5:13" ht="14.4" x14ac:dyDescent="0.3">
      <c r="E728"/>
      <c r="M728"/>
    </row>
    <row r="729" spans="5:13" ht="14.4" x14ac:dyDescent="0.3">
      <c r="E729"/>
      <c r="M729"/>
    </row>
    <row r="730" spans="5:13" ht="14.4" x14ac:dyDescent="0.3">
      <c r="E730"/>
      <c r="M730"/>
    </row>
    <row r="731" spans="5:13" ht="14.4" x14ac:dyDescent="0.3">
      <c r="E731"/>
      <c r="M731"/>
    </row>
    <row r="732" spans="5:13" ht="14.4" x14ac:dyDescent="0.3">
      <c r="E732"/>
      <c r="M732"/>
    </row>
    <row r="733" spans="5:13" ht="14.4" x14ac:dyDescent="0.3">
      <c r="E733"/>
      <c r="M733"/>
    </row>
    <row r="734" spans="5:13" ht="14.4" x14ac:dyDescent="0.3">
      <c r="E734"/>
      <c r="M734"/>
    </row>
    <row r="735" spans="5:13" ht="14.4" x14ac:dyDescent="0.3">
      <c r="E735"/>
      <c r="M735"/>
    </row>
    <row r="736" spans="5:13" ht="14.4" x14ac:dyDescent="0.3">
      <c r="E736"/>
      <c r="M736"/>
    </row>
    <row r="737" spans="5:13" ht="14.4" x14ac:dyDescent="0.3">
      <c r="E737"/>
      <c r="M737"/>
    </row>
    <row r="738" spans="5:13" ht="14.4" x14ac:dyDescent="0.3">
      <c r="E738"/>
      <c r="M738"/>
    </row>
    <row r="739" spans="5:13" ht="14.4" x14ac:dyDescent="0.3">
      <c r="E739"/>
      <c r="M739"/>
    </row>
    <row r="740" spans="5:13" ht="14.4" x14ac:dyDescent="0.3">
      <c r="E740"/>
      <c r="M740"/>
    </row>
    <row r="741" spans="5:13" ht="14.4" x14ac:dyDescent="0.3">
      <c r="E741"/>
      <c r="M741"/>
    </row>
    <row r="742" spans="5:13" ht="14.4" x14ac:dyDescent="0.3">
      <c r="E742"/>
      <c r="M742"/>
    </row>
    <row r="743" spans="5:13" ht="14.4" x14ac:dyDescent="0.3">
      <c r="E743"/>
      <c r="M743"/>
    </row>
    <row r="744" spans="5:13" ht="14.4" x14ac:dyDescent="0.3">
      <c r="E744"/>
      <c r="M744"/>
    </row>
    <row r="745" spans="5:13" ht="14.4" x14ac:dyDescent="0.3">
      <c r="E745"/>
      <c r="M745"/>
    </row>
    <row r="746" spans="5:13" ht="14.4" x14ac:dyDescent="0.3">
      <c r="E746"/>
      <c r="M746"/>
    </row>
    <row r="747" spans="5:13" ht="14.4" x14ac:dyDescent="0.3">
      <c r="E747"/>
      <c r="M747"/>
    </row>
    <row r="748" spans="5:13" ht="14.4" x14ac:dyDescent="0.3">
      <c r="E748"/>
      <c r="M748"/>
    </row>
    <row r="749" spans="5:13" ht="14.4" x14ac:dyDescent="0.3">
      <c r="E749"/>
      <c r="M749"/>
    </row>
    <row r="750" spans="5:13" ht="14.4" x14ac:dyDescent="0.3">
      <c r="E750"/>
      <c r="M750"/>
    </row>
    <row r="751" spans="5:13" ht="14.4" x14ac:dyDescent="0.3">
      <c r="E751"/>
      <c r="M751"/>
    </row>
    <row r="752" spans="5:13" ht="14.4" x14ac:dyDescent="0.3">
      <c r="E752"/>
      <c r="M752"/>
    </row>
    <row r="753" spans="5:13" ht="14.4" x14ac:dyDescent="0.3">
      <c r="E753"/>
      <c r="M753"/>
    </row>
    <row r="754" spans="5:13" ht="14.4" x14ac:dyDescent="0.3">
      <c r="E754"/>
      <c r="M754"/>
    </row>
    <row r="755" spans="5:13" ht="14.4" x14ac:dyDescent="0.3">
      <c r="E755"/>
      <c r="M755"/>
    </row>
    <row r="756" spans="5:13" ht="14.4" x14ac:dyDescent="0.3">
      <c r="E756"/>
      <c r="M756"/>
    </row>
    <row r="757" spans="5:13" ht="14.4" x14ac:dyDescent="0.3">
      <c r="E757"/>
      <c r="M757"/>
    </row>
    <row r="758" spans="5:13" ht="14.4" x14ac:dyDescent="0.3">
      <c r="E758"/>
      <c r="M758"/>
    </row>
    <row r="759" spans="5:13" ht="14.4" x14ac:dyDescent="0.3">
      <c r="E759"/>
      <c r="M759"/>
    </row>
    <row r="760" spans="5:13" ht="14.4" x14ac:dyDescent="0.3">
      <c r="E760"/>
      <c r="M760"/>
    </row>
    <row r="761" spans="5:13" ht="14.4" x14ac:dyDescent="0.3">
      <c r="E761"/>
      <c r="M761"/>
    </row>
    <row r="762" spans="5:13" ht="14.4" x14ac:dyDescent="0.3">
      <c r="E762"/>
      <c r="M762"/>
    </row>
    <row r="763" spans="5:13" ht="14.4" x14ac:dyDescent="0.3">
      <c r="E763"/>
      <c r="M763"/>
    </row>
    <row r="764" spans="5:13" ht="14.4" x14ac:dyDescent="0.3">
      <c r="E764"/>
      <c r="M764"/>
    </row>
    <row r="765" spans="5:13" ht="14.4" x14ac:dyDescent="0.3">
      <c r="E765"/>
      <c r="M765"/>
    </row>
    <row r="766" spans="5:13" ht="14.4" x14ac:dyDescent="0.3">
      <c r="E766"/>
      <c r="M766"/>
    </row>
    <row r="767" spans="5:13" ht="14.4" x14ac:dyDescent="0.3">
      <c r="E767"/>
      <c r="M767"/>
    </row>
    <row r="768" spans="5:13" ht="14.4" x14ac:dyDescent="0.3">
      <c r="E768"/>
      <c r="M768"/>
    </row>
    <row r="769" spans="5:13" ht="14.4" x14ac:dyDescent="0.3">
      <c r="E769"/>
      <c r="M769"/>
    </row>
    <row r="770" spans="5:13" ht="14.4" x14ac:dyDescent="0.3">
      <c r="E770"/>
      <c r="M770"/>
    </row>
    <row r="771" spans="5:13" ht="14.4" x14ac:dyDescent="0.3">
      <c r="E771"/>
      <c r="M771"/>
    </row>
    <row r="772" spans="5:13" ht="14.4" x14ac:dyDescent="0.3">
      <c r="E772"/>
      <c r="M772"/>
    </row>
    <row r="773" spans="5:13" ht="14.4" x14ac:dyDescent="0.3">
      <c r="E773"/>
      <c r="M773"/>
    </row>
    <row r="774" spans="5:13" ht="14.4" x14ac:dyDescent="0.3">
      <c r="E774"/>
      <c r="M774"/>
    </row>
    <row r="775" spans="5:13" ht="14.4" x14ac:dyDescent="0.3">
      <c r="E775"/>
      <c r="M775"/>
    </row>
    <row r="776" spans="5:13" ht="14.4" x14ac:dyDescent="0.3">
      <c r="E776"/>
      <c r="M776"/>
    </row>
    <row r="777" spans="5:13" ht="14.4" x14ac:dyDescent="0.3">
      <c r="E777"/>
      <c r="M777"/>
    </row>
    <row r="778" spans="5:13" ht="14.4" x14ac:dyDescent="0.3">
      <c r="E778"/>
      <c r="M778"/>
    </row>
    <row r="779" spans="5:13" ht="14.4" x14ac:dyDescent="0.3">
      <c r="E779"/>
      <c r="M779"/>
    </row>
    <row r="780" spans="5:13" ht="14.4" x14ac:dyDescent="0.3">
      <c r="E780"/>
      <c r="M780"/>
    </row>
    <row r="781" spans="5:13" ht="14.4" x14ac:dyDescent="0.3">
      <c r="E781"/>
      <c r="M781"/>
    </row>
    <row r="782" spans="5:13" ht="14.4" x14ac:dyDescent="0.3">
      <c r="E782"/>
      <c r="M782"/>
    </row>
    <row r="783" spans="5:13" ht="14.4" x14ac:dyDescent="0.3">
      <c r="E783"/>
      <c r="M783"/>
    </row>
    <row r="784" spans="5:13" ht="14.4" x14ac:dyDescent="0.3">
      <c r="E784"/>
      <c r="M784"/>
    </row>
    <row r="785" spans="5:13" ht="14.4" x14ac:dyDescent="0.3">
      <c r="E785"/>
      <c r="M785"/>
    </row>
    <row r="786" spans="5:13" ht="14.4" x14ac:dyDescent="0.3">
      <c r="E786"/>
      <c r="M786"/>
    </row>
    <row r="787" spans="5:13" ht="14.4" x14ac:dyDescent="0.3">
      <c r="E787"/>
      <c r="M787"/>
    </row>
    <row r="788" spans="5:13" ht="14.4" x14ac:dyDescent="0.3">
      <c r="E788"/>
      <c r="M788"/>
    </row>
    <row r="789" spans="5:13" ht="14.4" x14ac:dyDescent="0.3">
      <c r="E789"/>
      <c r="M789"/>
    </row>
    <row r="790" spans="5:13" ht="14.4" x14ac:dyDescent="0.3">
      <c r="E790"/>
      <c r="M790"/>
    </row>
    <row r="791" spans="5:13" ht="14.4" x14ac:dyDescent="0.3">
      <c r="E791"/>
      <c r="M791"/>
    </row>
    <row r="792" spans="5:13" ht="14.4" x14ac:dyDescent="0.3">
      <c r="E792"/>
      <c r="M792"/>
    </row>
    <row r="793" spans="5:13" ht="14.4" x14ac:dyDescent="0.3">
      <c r="E793"/>
      <c r="M793"/>
    </row>
    <row r="794" spans="5:13" ht="14.4" x14ac:dyDescent="0.3">
      <c r="E794"/>
      <c r="M794"/>
    </row>
    <row r="795" spans="5:13" ht="14.4" x14ac:dyDescent="0.3">
      <c r="E795"/>
      <c r="M795"/>
    </row>
    <row r="796" spans="5:13" ht="14.4" x14ac:dyDescent="0.3">
      <c r="E796"/>
      <c r="M796"/>
    </row>
    <row r="797" spans="5:13" ht="14.4" x14ac:dyDescent="0.3">
      <c r="E797"/>
      <c r="M797"/>
    </row>
    <row r="798" spans="5:13" ht="14.4" x14ac:dyDescent="0.3">
      <c r="E798"/>
      <c r="M798"/>
    </row>
    <row r="799" spans="5:13" ht="14.4" x14ac:dyDescent="0.3">
      <c r="E799"/>
      <c r="M799"/>
    </row>
    <row r="800" spans="5:13" ht="14.4" x14ac:dyDescent="0.3">
      <c r="E800"/>
      <c r="M800"/>
    </row>
    <row r="801" spans="5:13" ht="14.4" x14ac:dyDescent="0.3">
      <c r="E801"/>
      <c r="M801"/>
    </row>
    <row r="802" spans="5:13" ht="14.4" x14ac:dyDescent="0.3">
      <c r="E802"/>
      <c r="M802"/>
    </row>
    <row r="803" spans="5:13" ht="14.4" x14ac:dyDescent="0.3">
      <c r="E803"/>
      <c r="M803"/>
    </row>
    <row r="804" spans="5:13" ht="14.4" x14ac:dyDescent="0.3">
      <c r="E804"/>
      <c r="M804"/>
    </row>
    <row r="805" spans="5:13" ht="14.4" x14ac:dyDescent="0.3">
      <c r="E805"/>
      <c r="M805"/>
    </row>
    <row r="806" spans="5:13" ht="14.4" x14ac:dyDescent="0.3">
      <c r="E806"/>
      <c r="M806"/>
    </row>
    <row r="807" spans="5:13" ht="14.4" x14ac:dyDescent="0.3">
      <c r="E807"/>
      <c r="M807"/>
    </row>
    <row r="808" spans="5:13" ht="14.4" x14ac:dyDescent="0.3">
      <c r="E808"/>
      <c r="M808"/>
    </row>
    <row r="809" spans="5:13" ht="14.4" x14ac:dyDescent="0.3">
      <c r="E809"/>
      <c r="M809"/>
    </row>
    <row r="810" spans="5:13" ht="14.4" x14ac:dyDescent="0.3">
      <c r="E810"/>
      <c r="M810"/>
    </row>
    <row r="811" spans="5:13" ht="14.4" x14ac:dyDescent="0.3">
      <c r="E811"/>
      <c r="M811"/>
    </row>
    <row r="812" spans="5:13" ht="14.4" x14ac:dyDescent="0.3">
      <c r="E812"/>
      <c r="M812"/>
    </row>
    <row r="813" spans="5:13" ht="14.4" x14ac:dyDescent="0.3">
      <c r="E813"/>
      <c r="M813"/>
    </row>
    <row r="814" spans="5:13" ht="14.4" x14ac:dyDescent="0.3">
      <c r="E814"/>
      <c r="M814"/>
    </row>
    <row r="815" spans="5:13" ht="14.4" x14ac:dyDescent="0.3">
      <c r="E815"/>
      <c r="M815"/>
    </row>
    <row r="816" spans="5:13" ht="14.4" x14ac:dyDescent="0.3">
      <c r="E816"/>
      <c r="M816"/>
    </row>
    <row r="817" spans="5:13" ht="14.4" x14ac:dyDescent="0.3">
      <c r="E817"/>
      <c r="M817"/>
    </row>
    <row r="818" spans="5:13" ht="14.4" x14ac:dyDescent="0.3">
      <c r="E818"/>
      <c r="M818"/>
    </row>
    <row r="819" spans="5:13" ht="14.4" x14ac:dyDescent="0.3">
      <c r="E819"/>
      <c r="M819"/>
    </row>
    <row r="820" spans="5:13" ht="14.4" x14ac:dyDescent="0.3">
      <c r="E820"/>
      <c r="M820"/>
    </row>
    <row r="821" spans="5:13" ht="14.4" x14ac:dyDescent="0.3">
      <c r="E821"/>
      <c r="M821"/>
    </row>
    <row r="822" spans="5:13" ht="14.4" x14ac:dyDescent="0.3">
      <c r="E822"/>
      <c r="M822"/>
    </row>
    <row r="823" spans="5:13" ht="14.4" x14ac:dyDescent="0.3">
      <c r="E823"/>
      <c r="M823"/>
    </row>
    <row r="824" spans="5:13" ht="14.4" x14ac:dyDescent="0.3">
      <c r="E824"/>
      <c r="M824"/>
    </row>
    <row r="825" spans="5:13" ht="14.4" x14ac:dyDescent="0.3">
      <c r="E825"/>
      <c r="M825"/>
    </row>
    <row r="826" spans="5:13" ht="14.4" x14ac:dyDescent="0.3">
      <c r="E826"/>
      <c r="M826"/>
    </row>
    <row r="827" spans="5:13" ht="14.4" x14ac:dyDescent="0.3">
      <c r="E827"/>
      <c r="M827"/>
    </row>
    <row r="828" spans="5:13" ht="14.4" x14ac:dyDescent="0.3">
      <c r="E828"/>
      <c r="M828"/>
    </row>
    <row r="829" spans="5:13" ht="14.4" x14ac:dyDescent="0.3">
      <c r="E829"/>
      <c r="M829"/>
    </row>
    <row r="830" spans="5:13" ht="14.4" x14ac:dyDescent="0.3">
      <c r="E830"/>
      <c r="M830"/>
    </row>
    <row r="831" spans="5:13" ht="14.4" x14ac:dyDescent="0.3">
      <c r="E831"/>
      <c r="M831"/>
    </row>
    <row r="832" spans="5:13" ht="14.4" x14ac:dyDescent="0.3">
      <c r="E832"/>
      <c r="M832"/>
    </row>
    <row r="833" spans="5:13" ht="14.4" x14ac:dyDescent="0.3">
      <c r="E833"/>
      <c r="M833"/>
    </row>
    <row r="834" spans="5:13" ht="14.4" x14ac:dyDescent="0.3">
      <c r="E834"/>
      <c r="M834"/>
    </row>
    <row r="835" spans="5:13" ht="14.4" x14ac:dyDescent="0.3">
      <c r="E835"/>
      <c r="M835"/>
    </row>
    <row r="836" spans="5:13" ht="14.4" x14ac:dyDescent="0.3">
      <c r="E836"/>
      <c r="M836"/>
    </row>
    <row r="837" spans="5:13" ht="14.4" x14ac:dyDescent="0.3">
      <c r="E837"/>
      <c r="M837"/>
    </row>
    <row r="838" spans="5:13" ht="14.4" x14ac:dyDescent="0.3">
      <c r="E838"/>
      <c r="M838"/>
    </row>
    <row r="839" spans="5:13" ht="14.4" x14ac:dyDescent="0.3">
      <c r="E839"/>
      <c r="M839"/>
    </row>
    <row r="840" spans="5:13" ht="14.4" x14ac:dyDescent="0.3">
      <c r="E840"/>
      <c r="M840"/>
    </row>
    <row r="841" spans="5:13" ht="14.4" x14ac:dyDescent="0.3">
      <c r="E841"/>
      <c r="M841"/>
    </row>
    <row r="842" spans="5:13" ht="14.4" x14ac:dyDescent="0.3">
      <c r="E842"/>
      <c r="M842"/>
    </row>
    <row r="843" spans="5:13" ht="14.4" x14ac:dyDescent="0.3">
      <c r="E843"/>
      <c r="M843"/>
    </row>
    <row r="844" spans="5:13" ht="14.4" x14ac:dyDescent="0.3">
      <c r="E844"/>
      <c r="M844"/>
    </row>
    <row r="845" spans="5:13" ht="14.4" x14ac:dyDescent="0.3">
      <c r="E845"/>
      <c r="M845"/>
    </row>
    <row r="846" spans="5:13" ht="14.4" x14ac:dyDescent="0.3">
      <c r="E846"/>
      <c r="M846"/>
    </row>
    <row r="847" spans="5:13" ht="14.4" x14ac:dyDescent="0.3">
      <c r="E847"/>
      <c r="M847"/>
    </row>
    <row r="848" spans="5:13" ht="14.4" x14ac:dyDescent="0.3">
      <c r="E848"/>
      <c r="M848"/>
    </row>
    <row r="849" spans="5:13" ht="14.4" x14ac:dyDescent="0.3">
      <c r="E849"/>
      <c r="M849"/>
    </row>
    <row r="850" spans="5:13" ht="14.4" x14ac:dyDescent="0.3">
      <c r="E850"/>
      <c r="M850"/>
    </row>
    <row r="851" spans="5:13" ht="14.4" x14ac:dyDescent="0.3">
      <c r="E851"/>
      <c r="M851"/>
    </row>
    <row r="852" spans="5:13" ht="14.4" x14ac:dyDescent="0.3">
      <c r="E852"/>
      <c r="M852"/>
    </row>
    <row r="853" spans="5:13" ht="14.4" x14ac:dyDescent="0.3">
      <c r="E853"/>
      <c r="M853"/>
    </row>
    <row r="854" spans="5:13" ht="14.4" x14ac:dyDescent="0.3">
      <c r="E854"/>
      <c r="M854"/>
    </row>
    <row r="855" spans="5:13" ht="14.4" x14ac:dyDescent="0.3">
      <c r="E855"/>
      <c r="M855"/>
    </row>
    <row r="856" spans="5:13" ht="14.4" x14ac:dyDescent="0.3">
      <c r="E856"/>
      <c r="M856"/>
    </row>
    <row r="857" spans="5:13" ht="14.4" x14ac:dyDescent="0.3">
      <c r="E857"/>
      <c r="M857"/>
    </row>
    <row r="858" spans="5:13" ht="14.4" x14ac:dyDescent="0.3">
      <c r="E858"/>
      <c r="M858"/>
    </row>
    <row r="859" spans="5:13" ht="14.4" x14ac:dyDescent="0.3">
      <c r="E859"/>
      <c r="M859"/>
    </row>
    <row r="860" spans="5:13" ht="14.4" x14ac:dyDescent="0.3">
      <c r="E860"/>
      <c r="M860"/>
    </row>
    <row r="861" spans="5:13" ht="14.4" x14ac:dyDescent="0.3">
      <c r="E861"/>
      <c r="M861"/>
    </row>
    <row r="862" spans="5:13" ht="14.4" x14ac:dyDescent="0.3">
      <c r="E862"/>
      <c r="M862"/>
    </row>
    <row r="863" spans="5:13" ht="14.4" x14ac:dyDescent="0.3">
      <c r="E863"/>
      <c r="M863"/>
    </row>
    <row r="864" spans="5:13" ht="14.4" x14ac:dyDescent="0.3">
      <c r="E864"/>
      <c r="M864"/>
    </row>
    <row r="865" spans="5:13" ht="14.4" x14ac:dyDescent="0.3">
      <c r="E865"/>
      <c r="M865"/>
    </row>
    <row r="866" spans="5:13" ht="14.4" x14ac:dyDescent="0.3">
      <c r="E866"/>
      <c r="M866"/>
    </row>
    <row r="867" spans="5:13" ht="14.4" x14ac:dyDescent="0.3">
      <c r="E867"/>
      <c r="M867"/>
    </row>
    <row r="868" spans="5:13" ht="14.4" x14ac:dyDescent="0.3">
      <c r="E868"/>
      <c r="M868"/>
    </row>
    <row r="869" spans="5:13" ht="14.4" x14ac:dyDescent="0.3">
      <c r="E869"/>
      <c r="M869"/>
    </row>
    <row r="870" spans="5:13" ht="14.4" x14ac:dyDescent="0.3">
      <c r="E870"/>
      <c r="M870"/>
    </row>
    <row r="871" spans="5:13" ht="14.4" x14ac:dyDescent="0.3">
      <c r="E871"/>
      <c r="M871"/>
    </row>
    <row r="872" spans="5:13" ht="14.4" x14ac:dyDescent="0.3">
      <c r="E872"/>
      <c r="M872"/>
    </row>
    <row r="873" spans="5:13" ht="14.4" x14ac:dyDescent="0.3">
      <c r="E873"/>
      <c r="M873"/>
    </row>
    <row r="874" spans="5:13" ht="14.4" x14ac:dyDescent="0.3">
      <c r="E874"/>
      <c r="M874"/>
    </row>
    <row r="875" spans="5:13" ht="14.4" x14ac:dyDescent="0.3">
      <c r="E875"/>
      <c r="M875"/>
    </row>
    <row r="876" spans="5:13" ht="14.4" x14ac:dyDescent="0.3">
      <c r="E876"/>
      <c r="M876"/>
    </row>
    <row r="877" spans="5:13" ht="14.4" x14ac:dyDescent="0.3">
      <c r="E877"/>
      <c r="M877"/>
    </row>
    <row r="878" spans="5:13" ht="14.4" x14ac:dyDescent="0.3">
      <c r="E878"/>
      <c r="M878"/>
    </row>
    <row r="879" spans="5:13" ht="14.4" x14ac:dyDescent="0.3">
      <c r="E879"/>
      <c r="M879"/>
    </row>
    <row r="880" spans="5:13" ht="14.4" x14ac:dyDescent="0.3">
      <c r="E880"/>
      <c r="M880"/>
    </row>
    <row r="881" spans="5:13" ht="14.4" x14ac:dyDescent="0.3">
      <c r="E881"/>
      <c r="M881"/>
    </row>
    <row r="882" spans="5:13" ht="14.4" x14ac:dyDescent="0.3">
      <c r="E882"/>
      <c r="M882"/>
    </row>
    <row r="883" spans="5:13" ht="14.4" x14ac:dyDescent="0.3">
      <c r="E883"/>
      <c r="M883"/>
    </row>
    <row r="884" spans="5:13" ht="14.4" x14ac:dyDescent="0.3">
      <c r="E884"/>
      <c r="M884"/>
    </row>
    <row r="885" spans="5:13" ht="14.4" x14ac:dyDescent="0.3">
      <c r="E885"/>
      <c r="M885"/>
    </row>
    <row r="886" spans="5:13" ht="14.4" x14ac:dyDescent="0.3">
      <c r="E886"/>
      <c r="M886"/>
    </row>
    <row r="887" spans="5:13" ht="14.4" x14ac:dyDescent="0.3">
      <c r="E887"/>
      <c r="M887"/>
    </row>
    <row r="888" spans="5:13" ht="14.4" x14ac:dyDescent="0.3">
      <c r="E888"/>
      <c r="M888"/>
    </row>
    <row r="889" spans="5:13" ht="14.4" x14ac:dyDescent="0.3">
      <c r="E889"/>
      <c r="M889"/>
    </row>
    <row r="890" spans="5:13" ht="14.4" x14ac:dyDescent="0.3">
      <c r="E890"/>
      <c r="M890"/>
    </row>
    <row r="891" spans="5:13" ht="14.4" x14ac:dyDescent="0.3">
      <c r="E891"/>
      <c r="M891"/>
    </row>
    <row r="892" spans="5:13" ht="14.4" x14ac:dyDescent="0.3">
      <c r="E892"/>
      <c r="M892"/>
    </row>
    <row r="893" spans="5:13" ht="14.4" x14ac:dyDescent="0.3">
      <c r="E893"/>
      <c r="M893"/>
    </row>
    <row r="894" spans="5:13" ht="14.4" x14ac:dyDescent="0.3">
      <c r="E894"/>
      <c r="M894"/>
    </row>
    <row r="895" spans="5:13" ht="14.4" x14ac:dyDescent="0.3">
      <c r="E895"/>
      <c r="M895"/>
    </row>
    <row r="896" spans="5:13" ht="14.4" x14ac:dyDescent="0.3">
      <c r="E896"/>
      <c r="M896"/>
    </row>
    <row r="897" spans="5:13" ht="14.4" x14ac:dyDescent="0.3">
      <c r="E897"/>
      <c r="M897"/>
    </row>
    <row r="898" spans="5:13" ht="14.4" x14ac:dyDescent="0.3">
      <c r="E898"/>
      <c r="M898"/>
    </row>
    <row r="899" spans="5:13" ht="14.4" x14ac:dyDescent="0.3">
      <c r="E899"/>
      <c r="M899"/>
    </row>
    <row r="900" spans="5:13" ht="14.4" x14ac:dyDescent="0.3">
      <c r="E900"/>
      <c r="M900"/>
    </row>
    <row r="901" spans="5:13" ht="14.4" x14ac:dyDescent="0.3">
      <c r="E901"/>
      <c r="M901"/>
    </row>
    <row r="902" spans="5:13" ht="14.4" x14ac:dyDescent="0.3">
      <c r="E902"/>
      <c r="M902"/>
    </row>
    <row r="903" spans="5:13" ht="14.4" x14ac:dyDescent="0.3">
      <c r="E903"/>
      <c r="M903"/>
    </row>
    <row r="904" spans="5:13" ht="14.4" x14ac:dyDescent="0.3">
      <c r="E904"/>
      <c r="M904"/>
    </row>
    <row r="905" spans="5:13" ht="14.4" x14ac:dyDescent="0.3">
      <c r="E905"/>
      <c r="M905"/>
    </row>
    <row r="906" spans="5:13" ht="14.4" x14ac:dyDescent="0.3">
      <c r="E906"/>
      <c r="M906"/>
    </row>
    <row r="907" spans="5:13" ht="14.4" x14ac:dyDescent="0.3">
      <c r="E907"/>
      <c r="M907"/>
    </row>
    <row r="908" spans="5:13" ht="14.4" x14ac:dyDescent="0.3">
      <c r="E908"/>
      <c r="M908"/>
    </row>
    <row r="909" spans="5:13" ht="14.4" x14ac:dyDescent="0.3">
      <c r="E909"/>
      <c r="M909"/>
    </row>
    <row r="910" spans="5:13" ht="14.4" x14ac:dyDescent="0.3">
      <c r="E910"/>
      <c r="M910"/>
    </row>
    <row r="911" spans="5:13" ht="14.4" x14ac:dyDescent="0.3">
      <c r="E911"/>
      <c r="M911"/>
    </row>
    <row r="912" spans="5:13" ht="14.4" x14ac:dyDescent="0.3">
      <c r="E912"/>
      <c r="M912"/>
    </row>
    <row r="913" spans="5:13" ht="14.4" x14ac:dyDescent="0.3">
      <c r="E913"/>
      <c r="M913"/>
    </row>
    <row r="914" spans="5:13" ht="14.4" x14ac:dyDescent="0.3">
      <c r="E914"/>
      <c r="M914"/>
    </row>
    <row r="915" spans="5:13" ht="14.4" x14ac:dyDescent="0.3">
      <c r="E915"/>
      <c r="M915"/>
    </row>
    <row r="916" spans="5:13" ht="14.4" x14ac:dyDescent="0.3">
      <c r="E916"/>
      <c r="M916"/>
    </row>
    <row r="917" spans="5:13" ht="14.4" x14ac:dyDescent="0.3">
      <c r="E917"/>
      <c r="M917"/>
    </row>
    <row r="918" spans="5:13" ht="14.4" x14ac:dyDescent="0.3">
      <c r="E918"/>
      <c r="M918"/>
    </row>
    <row r="919" spans="5:13" ht="14.4" x14ac:dyDescent="0.3">
      <c r="E919"/>
      <c r="M919"/>
    </row>
    <row r="920" spans="5:13" ht="14.4" x14ac:dyDescent="0.3">
      <c r="E920"/>
      <c r="M920"/>
    </row>
    <row r="921" spans="5:13" ht="14.4" x14ac:dyDescent="0.3">
      <c r="E921"/>
      <c r="M921"/>
    </row>
    <row r="922" spans="5:13" ht="14.4" x14ac:dyDescent="0.3">
      <c r="E922"/>
      <c r="M922"/>
    </row>
    <row r="923" spans="5:13" ht="14.4" x14ac:dyDescent="0.3">
      <c r="E923"/>
      <c r="M923"/>
    </row>
    <row r="924" spans="5:13" ht="14.4" x14ac:dyDescent="0.3">
      <c r="E924"/>
      <c r="M924"/>
    </row>
    <row r="925" spans="5:13" ht="14.4" x14ac:dyDescent="0.3">
      <c r="E925"/>
      <c r="M925"/>
    </row>
    <row r="926" spans="5:13" ht="14.4" x14ac:dyDescent="0.3">
      <c r="E926"/>
      <c r="M926"/>
    </row>
    <row r="927" spans="5:13" ht="14.4" x14ac:dyDescent="0.3">
      <c r="E927"/>
      <c r="M927"/>
    </row>
    <row r="928" spans="5:13" ht="14.4" x14ac:dyDescent="0.3">
      <c r="E928"/>
      <c r="M928"/>
    </row>
    <row r="929" spans="5:13" ht="14.4" x14ac:dyDescent="0.3">
      <c r="E929"/>
      <c r="M929"/>
    </row>
    <row r="930" spans="5:13" ht="14.4" x14ac:dyDescent="0.3">
      <c r="E930"/>
      <c r="M930"/>
    </row>
    <row r="931" spans="5:13" ht="14.4" x14ac:dyDescent="0.3">
      <c r="E931"/>
      <c r="M931"/>
    </row>
    <row r="932" spans="5:13" ht="14.4" x14ac:dyDescent="0.3">
      <c r="E932"/>
      <c r="M932"/>
    </row>
    <row r="933" spans="5:13" ht="14.4" x14ac:dyDescent="0.3">
      <c r="E933"/>
      <c r="M933"/>
    </row>
    <row r="934" spans="5:13" ht="14.4" x14ac:dyDescent="0.3">
      <c r="E934"/>
      <c r="M934"/>
    </row>
    <row r="935" spans="5:13" ht="14.4" x14ac:dyDescent="0.3">
      <c r="E935"/>
      <c r="M935"/>
    </row>
    <row r="936" spans="5:13" ht="14.4" x14ac:dyDescent="0.3">
      <c r="E936"/>
      <c r="M936"/>
    </row>
    <row r="937" spans="5:13" ht="14.4" x14ac:dyDescent="0.3">
      <c r="E937"/>
      <c r="M937"/>
    </row>
    <row r="938" spans="5:13" ht="14.4" x14ac:dyDescent="0.3">
      <c r="E938"/>
      <c r="M938"/>
    </row>
    <row r="939" spans="5:13" ht="14.4" x14ac:dyDescent="0.3">
      <c r="E939"/>
      <c r="M939"/>
    </row>
    <row r="940" spans="5:13" ht="14.4" x14ac:dyDescent="0.3">
      <c r="E940"/>
      <c r="M940"/>
    </row>
    <row r="941" spans="5:13" ht="14.4" x14ac:dyDescent="0.3">
      <c r="E941"/>
      <c r="M941"/>
    </row>
    <row r="942" spans="5:13" ht="14.4" x14ac:dyDescent="0.3">
      <c r="E942"/>
      <c r="M942"/>
    </row>
    <row r="943" spans="5:13" ht="14.4" x14ac:dyDescent="0.3">
      <c r="E943"/>
      <c r="M943"/>
    </row>
    <row r="944" spans="5:13" ht="14.4" x14ac:dyDescent="0.3">
      <c r="E944"/>
      <c r="M944"/>
    </row>
    <row r="945" spans="5:13" ht="14.4" x14ac:dyDescent="0.3">
      <c r="E945"/>
      <c r="M945"/>
    </row>
    <row r="946" spans="5:13" ht="14.4" x14ac:dyDescent="0.3">
      <c r="E946"/>
      <c r="M946"/>
    </row>
    <row r="947" spans="5:13" ht="14.4" x14ac:dyDescent="0.3">
      <c r="E947"/>
      <c r="M947"/>
    </row>
    <row r="948" spans="5:13" ht="14.4" x14ac:dyDescent="0.3">
      <c r="E948"/>
      <c r="M948"/>
    </row>
    <row r="949" spans="5:13" ht="14.4" x14ac:dyDescent="0.3">
      <c r="E949"/>
      <c r="M949"/>
    </row>
    <row r="950" spans="5:13" ht="14.4" x14ac:dyDescent="0.3">
      <c r="E950"/>
      <c r="M950"/>
    </row>
    <row r="951" spans="5:13" ht="14.4" x14ac:dyDescent="0.3">
      <c r="E951"/>
      <c r="M951"/>
    </row>
    <row r="952" spans="5:13" ht="14.4" x14ac:dyDescent="0.3">
      <c r="E952"/>
      <c r="M952"/>
    </row>
    <row r="953" spans="5:13" ht="14.4" x14ac:dyDescent="0.3">
      <c r="E953"/>
      <c r="M953"/>
    </row>
    <row r="954" spans="5:13" ht="14.4" x14ac:dyDescent="0.3">
      <c r="E954"/>
      <c r="M954"/>
    </row>
    <row r="955" spans="5:13" ht="14.4" x14ac:dyDescent="0.3">
      <c r="E955"/>
      <c r="M955"/>
    </row>
    <row r="956" spans="5:13" ht="14.4" x14ac:dyDescent="0.3">
      <c r="E956"/>
      <c r="M956"/>
    </row>
    <row r="957" spans="5:13" ht="14.4" x14ac:dyDescent="0.3">
      <c r="E957"/>
      <c r="M957"/>
    </row>
    <row r="958" spans="5:13" ht="14.4" x14ac:dyDescent="0.3">
      <c r="E958"/>
      <c r="M958"/>
    </row>
    <row r="959" spans="5:13" ht="14.4" x14ac:dyDescent="0.3">
      <c r="E959"/>
      <c r="M959"/>
    </row>
    <row r="960" spans="5:13" ht="14.4" x14ac:dyDescent="0.3">
      <c r="E960"/>
      <c r="M960"/>
    </row>
    <row r="961" spans="5:13" ht="14.4" x14ac:dyDescent="0.3">
      <c r="E961"/>
      <c r="M961"/>
    </row>
    <row r="962" spans="5:13" ht="14.4" x14ac:dyDescent="0.3">
      <c r="E962"/>
      <c r="M962"/>
    </row>
    <row r="963" spans="5:13" ht="14.4" x14ac:dyDescent="0.3">
      <c r="E963"/>
      <c r="M963"/>
    </row>
    <row r="964" spans="5:13" ht="14.4" x14ac:dyDescent="0.3">
      <c r="E964"/>
      <c r="M964"/>
    </row>
    <row r="965" spans="5:13" ht="14.4" x14ac:dyDescent="0.3">
      <c r="E965"/>
      <c r="M965"/>
    </row>
    <row r="966" spans="5:13" ht="14.4" x14ac:dyDescent="0.3">
      <c r="E966"/>
      <c r="M966"/>
    </row>
    <row r="967" spans="5:13" ht="14.4" x14ac:dyDescent="0.3">
      <c r="E967"/>
      <c r="M967"/>
    </row>
    <row r="968" spans="5:13" ht="14.4" x14ac:dyDescent="0.3">
      <c r="E968"/>
      <c r="M968"/>
    </row>
    <row r="969" spans="5:13" ht="14.4" x14ac:dyDescent="0.3">
      <c r="E969"/>
      <c r="M969"/>
    </row>
    <row r="970" spans="5:13" ht="14.4" x14ac:dyDescent="0.3">
      <c r="E970"/>
      <c r="M970"/>
    </row>
    <row r="971" spans="5:13" ht="14.4" x14ac:dyDescent="0.3">
      <c r="E971"/>
      <c r="M971"/>
    </row>
    <row r="972" spans="5:13" ht="14.4" x14ac:dyDescent="0.3">
      <c r="E972"/>
      <c r="M972"/>
    </row>
    <row r="973" spans="5:13" ht="14.4" x14ac:dyDescent="0.3">
      <c r="E973"/>
      <c r="M973"/>
    </row>
    <row r="974" spans="5:13" ht="14.4" x14ac:dyDescent="0.3">
      <c r="E974"/>
      <c r="M974"/>
    </row>
    <row r="975" spans="5:13" ht="14.4" x14ac:dyDescent="0.3">
      <c r="E975"/>
      <c r="M975"/>
    </row>
    <row r="976" spans="5:13" ht="14.4" x14ac:dyDescent="0.3">
      <c r="E976"/>
      <c r="M976"/>
    </row>
    <row r="977" spans="5:13" ht="14.4" x14ac:dyDescent="0.3">
      <c r="E977"/>
      <c r="M977"/>
    </row>
    <row r="978" spans="5:13" ht="14.4" x14ac:dyDescent="0.3">
      <c r="E978"/>
      <c r="M978"/>
    </row>
    <row r="979" spans="5:13" ht="14.4" x14ac:dyDescent="0.3">
      <c r="E979"/>
      <c r="M979"/>
    </row>
    <row r="980" spans="5:13" ht="14.4" x14ac:dyDescent="0.3">
      <c r="E980"/>
      <c r="M980"/>
    </row>
    <row r="981" spans="5:13" ht="14.4" x14ac:dyDescent="0.3">
      <c r="E981"/>
      <c r="M981"/>
    </row>
    <row r="982" spans="5:13" ht="14.4" x14ac:dyDescent="0.3">
      <c r="E982"/>
      <c r="M982"/>
    </row>
    <row r="983" spans="5:13" ht="14.4" x14ac:dyDescent="0.3">
      <c r="E983"/>
      <c r="M983"/>
    </row>
    <row r="984" spans="5:13" ht="14.4" x14ac:dyDescent="0.3">
      <c r="E984"/>
      <c r="M984"/>
    </row>
    <row r="985" spans="5:13" ht="14.4" x14ac:dyDescent="0.3">
      <c r="E985"/>
      <c r="M985"/>
    </row>
    <row r="986" spans="5:13" ht="14.4" x14ac:dyDescent="0.3">
      <c r="E986"/>
      <c r="M986"/>
    </row>
    <row r="987" spans="5:13" ht="14.4" x14ac:dyDescent="0.3">
      <c r="E987"/>
      <c r="M987"/>
    </row>
    <row r="988" spans="5:13" ht="14.4" x14ac:dyDescent="0.3">
      <c r="E988"/>
      <c r="M988"/>
    </row>
    <row r="989" spans="5:13" ht="14.4" x14ac:dyDescent="0.3">
      <c r="E989"/>
      <c r="M989"/>
    </row>
    <row r="990" spans="5:13" ht="14.4" x14ac:dyDescent="0.3">
      <c r="E990"/>
      <c r="M990"/>
    </row>
    <row r="991" spans="5:13" ht="14.4" x14ac:dyDescent="0.3">
      <c r="E991"/>
      <c r="M991"/>
    </row>
    <row r="992" spans="5:13" ht="14.4" x14ac:dyDescent="0.3">
      <c r="E992"/>
      <c r="M992"/>
    </row>
    <row r="993" spans="5:13" ht="14.4" x14ac:dyDescent="0.3">
      <c r="E993"/>
      <c r="M993"/>
    </row>
    <row r="994" spans="5:13" ht="14.4" x14ac:dyDescent="0.3">
      <c r="E994"/>
      <c r="M994"/>
    </row>
    <row r="995" spans="5:13" ht="14.4" x14ac:dyDescent="0.3">
      <c r="E995"/>
      <c r="M995"/>
    </row>
    <row r="996" spans="5:13" ht="14.4" x14ac:dyDescent="0.3">
      <c r="E996"/>
      <c r="M996"/>
    </row>
    <row r="997" spans="5:13" ht="14.4" x14ac:dyDescent="0.3">
      <c r="E997"/>
      <c r="M997"/>
    </row>
    <row r="998" spans="5:13" ht="14.4" x14ac:dyDescent="0.3">
      <c r="E998"/>
      <c r="M998"/>
    </row>
    <row r="999" spans="5:13" ht="14.4" x14ac:dyDescent="0.3">
      <c r="E999"/>
      <c r="M999"/>
    </row>
    <row r="1000" spans="5:13" ht="14.4" x14ac:dyDescent="0.3">
      <c r="E1000"/>
      <c r="M1000"/>
    </row>
    <row r="1001" spans="5:13" ht="14.4" x14ac:dyDescent="0.3">
      <c r="E1001"/>
      <c r="M1001"/>
    </row>
    <row r="1002" spans="5:13" ht="14.4" x14ac:dyDescent="0.3">
      <c r="E1002"/>
      <c r="M1002"/>
    </row>
    <row r="1003" spans="5:13" ht="14.4" x14ac:dyDescent="0.3">
      <c r="E1003"/>
      <c r="M1003"/>
    </row>
    <row r="1004" spans="5:13" ht="14.4" x14ac:dyDescent="0.3">
      <c r="E1004"/>
      <c r="M1004"/>
    </row>
    <row r="1005" spans="5:13" ht="14.4" x14ac:dyDescent="0.3">
      <c r="E1005"/>
      <c r="M1005"/>
    </row>
    <row r="1006" spans="5:13" ht="14.4" x14ac:dyDescent="0.3">
      <c r="E1006"/>
      <c r="M1006"/>
    </row>
    <row r="1007" spans="5:13" ht="14.4" x14ac:dyDescent="0.3">
      <c r="E1007"/>
      <c r="M1007"/>
    </row>
    <row r="1008" spans="5:13" ht="14.4" x14ac:dyDescent="0.3">
      <c r="E1008"/>
      <c r="M1008"/>
    </row>
    <row r="1009" spans="5:13" ht="14.4" x14ac:dyDescent="0.3">
      <c r="E1009"/>
      <c r="M1009"/>
    </row>
    <row r="1010" spans="5:13" ht="14.4" x14ac:dyDescent="0.3">
      <c r="E1010"/>
      <c r="M1010"/>
    </row>
    <row r="1011" spans="5:13" ht="14.4" x14ac:dyDescent="0.3">
      <c r="E1011"/>
      <c r="M1011"/>
    </row>
    <row r="1012" spans="5:13" ht="14.4" x14ac:dyDescent="0.3">
      <c r="E1012"/>
      <c r="M1012"/>
    </row>
    <row r="1013" spans="5:13" ht="14.4" x14ac:dyDescent="0.3">
      <c r="E1013"/>
      <c r="M1013"/>
    </row>
    <row r="1014" spans="5:13" ht="14.4" x14ac:dyDescent="0.3">
      <c r="E1014"/>
      <c r="M1014"/>
    </row>
    <row r="1015" spans="5:13" ht="14.4" x14ac:dyDescent="0.3">
      <c r="E1015"/>
      <c r="M1015"/>
    </row>
    <row r="1016" spans="5:13" ht="14.4" x14ac:dyDescent="0.3">
      <c r="E1016"/>
      <c r="M1016"/>
    </row>
    <row r="1017" spans="5:13" ht="14.4" x14ac:dyDescent="0.3">
      <c r="E1017"/>
      <c r="M1017"/>
    </row>
    <row r="1018" spans="5:13" ht="14.4" x14ac:dyDescent="0.3">
      <c r="E1018"/>
      <c r="M1018"/>
    </row>
    <row r="1019" spans="5:13" ht="14.4" x14ac:dyDescent="0.3">
      <c r="E1019"/>
      <c r="M1019"/>
    </row>
    <row r="1020" spans="5:13" ht="14.4" x14ac:dyDescent="0.3">
      <c r="E1020"/>
      <c r="M1020"/>
    </row>
    <row r="1021" spans="5:13" ht="14.4" x14ac:dyDescent="0.3">
      <c r="E1021"/>
      <c r="M1021"/>
    </row>
    <row r="1022" spans="5:13" ht="14.4" x14ac:dyDescent="0.3">
      <c r="E1022"/>
      <c r="M1022"/>
    </row>
    <row r="1023" spans="5:13" ht="14.4" x14ac:dyDescent="0.3">
      <c r="E1023"/>
      <c r="M1023"/>
    </row>
    <row r="1024" spans="5:13" ht="14.4" x14ac:dyDescent="0.3">
      <c r="E1024"/>
      <c r="M1024"/>
    </row>
    <row r="1025" spans="5:13" ht="14.4" x14ac:dyDescent="0.3">
      <c r="E1025"/>
      <c r="M1025"/>
    </row>
    <row r="1026" spans="5:13" ht="14.4" x14ac:dyDescent="0.3">
      <c r="E1026"/>
      <c r="M1026"/>
    </row>
    <row r="1027" spans="5:13" ht="14.4" x14ac:dyDescent="0.3">
      <c r="E1027"/>
      <c r="M1027"/>
    </row>
    <row r="1028" spans="5:13" ht="14.4" x14ac:dyDescent="0.3">
      <c r="E1028"/>
      <c r="M1028"/>
    </row>
    <row r="1029" spans="5:13" ht="14.4" x14ac:dyDescent="0.3">
      <c r="E1029"/>
      <c r="M1029"/>
    </row>
    <row r="1030" spans="5:13" ht="14.4" x14ac:dyDescent="0.3">
      <c r="E1030"/>
      <c r="M1030"/>
    </row>
    <row r="1031" spans="5:13" ht="14.4" x14ac:dyDescent="0.3">
      <c r="E1031"/>
      <c r="M1031"/>
    </row>
    <row r="1032" spans="5:13" ht="14.4" x14ac:dyDescent="0.3">
      <c r="E1032"/>
      <c r="M1032"/>
    </row>
    <row r="1033" spans="5:13" ht="14.4" x14ac:dyDescent="0.3">
      <c r="E1033"/>
      <c r="M1033"/>
    </row>
    <row r="1034" spans="5:13" ht="14.4" x14ac:dyDescent="0.3">
      <c r="E1034"/>
      <c r="M1034"/>
    </row>
    <row r="1035" spans="5:13" ht="14.4" x14ac:dyDescent="0.3">
      <c r="E1035"/>
      <c r="M1035"/>
    </row>
    <row r="1036" spans="5:13" ht="14.4" x14ac:dyDescent="0.3">
      <c r="E1036"/>
      <c r="M1036"/>
    </row>
    <row r="1037" spans="5:13" ht="14.4" x14ac:dyDescent="0.3">
      <c r="E1037"/>
      <c r="M1037"/>
    </row>
    <row r="1038" spans="5:13" ht="14.4" x14ac:dyDescent="0.3">
      <c r="E1038"/>
      <c r="M1038"/>
    </row>
    <row r="1039" spans="5:13" ht="14.4" x14ac:dyDescent="0.3">
      <c r="E1039"/>
      <c r="M1039"/>
    </row>
    <row r="1040" spans="5:13" ht="14.4" x14ac:dyDescent="0.3">
      <c r="E1040"/>
      <c r="M1040"/>
    </row>
    <row r="1041" spans="5:13" ht="14.4" x14ac:dyDescent="0.3">
      <c r="E1041"/>
      <c r="M1041"/>
    </row>
    <row r="1042" spans="5:13" ht="14.4" x14ac:dyDescent="0.3">
      <c r="E1042"/>
      <c r="M1042"/>
    </row>
    <row r="1043" spans="5:13" ht="14.4" x14ac:dyDescent="0.3">
      <c r="E1043"/>
      <c r="M1043"/>
    </row>
    <row r="1044" spans="5:13" ht="14.4" x14ac:dyDescent="0.3">
      <c r="E1044"/>
      <c r="M1044"/>
    </row>
    <row r="1045" spans="5:13" ht="14.4" x14ac:dyDescent="0.3">
      <c r="E1045"/>
      <c r="M1045"/>
    </row>
    <row r="1046" spans="5:13" ht="14.4" x14ac:dyDescent="0.3">
      <c r="E1046"/>
      <c r="M1046"/>
    </row>
    <row r="1047" spans="5:13" ht="14.4" x14ac:dyDescent="0.3">
      <c r="E1047"/>
      <c r="M1047"/>
    </row>
    <row r="1048" spans="5:13" ht="14.4" x14ac:dyDescent="0.3">
      <c r="E1048"/>
      <c r="M1048"/>
    </row>
    <row r="1049" spans="5:13" ht="14.4" x14ac:dyDescent="0.3">
      <c r="E1049"/>
      <c r="M1049"/>
    </row>
    <row r="1050" spans="5:13" ht="14.4" x14ac:dyDescent="0.3">
      <c r="E1050"/>
      <c r="M1050"/>
    </row>
    <row r="1051" spans="5:13" ht="14.4" x14ac:dyDescent="0.3">
      <c r="E1051"/>
      <c r="M1051"/>
    </row>
    <row r="1052" spans="5:13" ht="14.4" x14ac:dyDescent="0.3">
      <c r="E1052"/>
      <c r="M1052"/>
    </row>
    <row r="1053" spans="5:13" ht="14.4" x14ac:dyDescent="0.3">
      <c r="E1053"/>
      <c r="M1053"/>
    </row>
    <row r="1054" spans="5:13" ht="14.4" x14ac:dyDescent="0.3">
      <c r="E1054"/>
      <c r="M1054"/>
    </row>
    <row r="1055" spans="5:13" ht="14.4" x14ac:dyDescent="0.3">
      <c r="E1055"/>
      <c r="M1055"/>
    </row>
    <row r="1056" spans="5:13" ht="14.4" x14ac:dyDescent="0.3">
      <c r="E1056"/>
      <c r="M1056"/>
    </row>
    <row r="1057" spans="5:13" ht="14.4" x14ac:dyDescent="0.3">
      <c r="E1057"/>
      <c r="M1057"/>
    </row>
    <row r="1058" spans="5:13" ht="14.4" x14ac:dyDescent="0.3">
      <c r="E1058"/>
      <c r="M1058"/>
    </row>
    <row r="1059" spans="5:13" ht="14.4" x14ac:dyDescent="0.3">
      <c r="E1059"/>
      <c r="M1059"/>
    </row>
    <row r="1060" spans="5:13" ht="14.4" x14ac:dyDescent="0.3">
      <c r="E1060"/>
      <c r="M1060"/>
    </row>
    <row r="1061" spans="5:13" ht="14.4" x14ac:dyDescent="0.3">
      <c r="E1061"/>
      <c r="M1061"/>
    </row>
    <row r="1062" spans="5:13" ht="14.4" x14ac:dyDescent="0.3">
      <c r="E1062"/>
      <c r="M1062"/>
    </row>
    <row r="1063" spans="5:13" ht="14.4" x14ac:dyDescent="0.3">
      <c r="E1063"/>
      <c r="M1063"/>
    </row>
    <row r="1064" spans="5:13" ht="14.4" x14ac:dyDescent="0.3">
      <c r="E1064"/>
      <c r="M1064"/>
    </row>
    <row r="1065" spans="5:13" ht="14.4" x14ac:dyDescent="0.3">
      <c r="E1065"/>
      <c r="M1065"/>
    </row>
    <row r="1066" spans="5:13" ht="14.4" x14ac:dyDescent="0.3">
      <c r="E1066"/>
      <c r="M1066"/>
    </row>
    <row r="1067" spans="5:13" ht="14.4" x14ac:dyDescent="0.3">
      <c r="E1067"/>
      <c r="M1067"/>
    </row>
    <row r="1068" spans="5:13" ht="14.4" x14ac:dyDescent="0.3">
      <c r="E1068"/>
      <c r="M1068"/>
    </row>
    <row r="1069" spans="5:13" ht="14.4" x14ac:dyDescent="0.3">
      <c r="E1069"/>
      <c r="M1069"/>
    </row>
    <row r="1070" spans="5:13" ht="14.4" x14ac:dyDescent="0.3">
      <c r="E1070"/>
      <c r="M1070"/>
    </row>
    <row r="1071" spans="5:13" ht="14.4" x14ac:dyDescent="0.3">
      <c r="E1071"/>
      <c r="M1071"/>
    </row>
    <row r="1072" spans="5:13" ht="14.4" x14ac:dyDescent="0.3">
      <c r="E1072"/>
      <c r="M1072"/>
    </row>
    <row r="1073" spans="5:13" ht="14.4" x14ac:dyDescent="0.3">
      <c r="E1073"/>
      <c r="M1073"/>
    </row>
    <row r="1074" spans="5:13" ht="14.4" x14ac:dyDescent="0.3">
      <c r="E1074"/>
      <c r="M1074"/>
    </row>
    <row r="1075" spans="5:13" ht="14.4" x14ac:dyDescent="0.3">
      <c r="E1075"/>
      <c r="M1075"/>
    </row>
    <row r="1076" spans="5:13" ht="14.4" x14ac:dyDescent="0.3">
      <c r="E1076"/>
      <c r="M1076"/>
    </row>
    <row r="1077" spans="5:13" ht="14.4" x14ac:dyDescent="0.3">
      <c r="E1077"/>
      <c r="M1077"/>
    </row>
    <row r="1078" spans="5:13" ht="14.4" x14ac:dyDescent="0.3">
      <c r="E1078"/>
      <c r="M1078"/>
    </row>
    <row r="1079" spans="5:13" ht="14.4" x14ac:dyDescent="0.3">
      <c r="E1079"/>
      <c r="M1079"/>
    </row>
    <row r="1080" spans="5:13" ht="14.4" x14ac:dyDescent="0.3">
      <c r="E1080"/>
      <c r="M1080"/>
    </row>
    <row r="1081" spans="5:13" ht="14.4" x14ac:dyDescent="0.3">
      <c r="E1081"/>
      <c r="M1081"/>
    </row>
    <row r="1082" spans="5:13" ht="14.4" x14ac:dyDescent="0.3">
      <c r="E1082"/>
      <c r="M1082"/>
    </row>
    <row r="1083" spans="5:13" ht="14.4" x14ac:dyDescent="0.3">
      <c r="E1083"/>
      <c r="M1083"/>
    </row>
    <row r="1084" spans="5:13" ht="14.4" x14ac:dyDescent="0.3">
      <c r="E1084"/>
      <c r="M1084"/>
    </row>
    <row r="1085" spans="5:13" ht="14.4" x14ac:dyDescent="0.3">
      <c r="E1085"/>
      <c r="M1085"/>
    </row>
    <row r="1086" spans="5:13" ht="14.4" x14ac:dyDescent="0.3">
      <c r="E1086"/>
      <c r="M1086"/>
    </row>
    <row r="1087" spans="5:13" ht="14.4" x14ac:dyDescent="0.3">
      <c r="E1087"/>
      <c r="M1087"/>
    </row>
    <row r="1088" spans="5:13" ht="14.4" x14ac:dyDescent="0.3">
      <c r="E1088"/>
      <c r="M1088"/>
    </row>
    <row r="1089" spans="5:13" ht="14.4" x14ac:dyDescent="0.3">
      <c r="E1089"/>
      <c r="M1089"/>
    </row>
    <row r="1090" spans="5:13" ht="14.4" x14ac:dyDescent="0.3">
      <c r="E1090"/>
      <c r="M1090"/>
    </row>
    <row r="1091" spans="5:13" ht="14.4" x14ac:dyDescent="0.3">
      <c r="E1091"/>
      <c r="M1091"/>
    </row>
    <row r="1092" spans="5:13" ht="14.4" x14ac:dyDescent="0.3">
      <c r="E1092"/>
      <c r="M1092"/>
    </row>
    <row r="1093" spans="5:13" ht="14.4" x14ac:dyDescent="0.3">
      <c r="E1093"/>
      <c r="M1093"/>
    </row>
    <row r="1094" spans="5:13" ht="14.4" x14ac:dyDescent="0.3">
      <c r="E1094"/>
      <c r="M1094"/>
    </row>
    <row r="1095" spans="5:13" ht="14.4" x14ac:dyDescent="0.3">
      <c r="E1095"/>
      <c r="M1095"/>
    </row>
    <row r="1096" spans="5:13" ht="14.4" x14ac:dyDescent="0.3">
      <c r="E1096"/>
      <c r="M1096"/>
    </row>
    <row r="1097" spans="5:13" ht="14.4" x14ac:dyDescent="0.3">
      <c r="E1097"/>
      <c r="M1097"/>
    </row>
    <row r="1098" spans="5:13" ht="14.4" x14ac:dyDescent="0.3">
      <c r="E1098"/>
      <c r="M1098"/>
    </row>
    <row r="1099" spans="5:13" ht="14.4" x14ac:dyDescent="0.3">
      <c r="E1099"/>
      <c r="M1099"/>
    </row>
    <row r="1100" spans="5:13" ht="14.4" x14ac:dyDescent="0.3">
      <c r="E1100"/>
      <c r="M1100"/>
    </row>
    <row r="1101" spans="5:13" ht="14.4" x14ac:dyDescent="0.3">
      <c r="E1101"/>
      <c r="M1101"/>
    </row>
    <row r="1102" spans="5:13" ht="14.4" x14ac:dyDescent="0.3">
      <c r="E1102"/>
      <c r="M1102"/>
    </row>
    <row r="1103" spans="5:13" ht="14.4" x14ac:dyDescent="0.3">
      <c r="E1103"/>
      <c r="M1103"/>
    </row>
    <row r="1104" spans="5:13" ht="14.4" x14ac:dyDescent="0.3">
      <c r="E1104"/>
      <c r="M1104"/>
    </row>
    <row r="1105" spans="5:13" ht="14.4" x14ac:dyDescent="0.3">
      <c r="E1105"/>
      <c r="M1105"/>
    </row>
    <row r="1106" spans="5:13" ht="14.4" x14ac:dyDescent="0.3">
      <c r="E1106"/>
      <c r="M1106"/>
    </row>
    <row r="1107" spans="5:13" ht="14.4" x14ac:dyDescent="0.3">
      <c r="E1107"/>
      <c r="M1107"/>
    </row>
    <row r="1108" spans="5:13" ht="14.4" x14ac:dyDescent="0.3">
      <c r="E1108"/>
      <c r="M1108"/>
    </row>
    <row r="1109" spans="5:13" ht="14.4" x14ac:dyDescent="0.3">
      <c r="E1109"/>
      <c r="M1109"/>
    </row>
    <row r="1110" spans="5:13" ht="14.4" x14ac:dyDescent="0.3">
      <c r="E1110"/>
      <c r="M1110"/>
    </row>
    <row r="1111" spans="5:13" ht="14.4" x14ac:dyDescent="0.3">
      <c r="E1111"/>
      <c r="M1111"/>
    </row>
    <row r="1112" spans="5:13" ht="14.4" x14ac:dyDescent="0.3">
      <c r="E1112"/>
      <c r="M1112"/>
    </row>
    <row r="1113" spans="5:13" ht="14.4" x14ac:dyDescent="0.3">
      <c r="E1113"/>
      <c r="M1113"/>
    </row>
    <row r="1114" spans="5:13" ht="14.4" x14ac:dyDescent="0.3">
      <c r="E1114"/>
      <c r="M1114"/>
    </row>
    <row r="1115" spans="5:13" ht="14.4" x14ac:dyDescent="0.3">
      <c r="E1115"/>
      <c r="M1115"/>
    </row>
    <row r="1116" spans="5:13" ht="14.4" x14ac:dyDescent="0.3">
      <c r="E1116"/>
      <c r="M1116"/>
    </row>
    <row r="1117" spans="5:13" ht="14.4" x14ac:dyDescent="0.3">
      <c r="E1117"/>
      <c r="M1117"/>
    </row>
    <row r="1118" spans="5:13" ht="14.4" x14ac:dyDescent="0.3">
      <c r="E1118"/>
      <c r="M1118"/>
    </row>
    <row r="1119" spans="5:13" ht="14.4" x14ac:dyDescent="0.3">
      <c r="E1119"/>
      <c r="M1119"/>
    </row>
    <row r="1120" spans="5:13" ht="14.4" x14ac:dyDescent="0.3">
      <c r="E1120"/>
      <c r="M1120"/>
    </row>
    <row r="1121" spans="5:13" ht="14.4" x14ac:dyDescent="0.3">
      <c r="E1121"/>
      <c r="M1121"/>
    </row>
    <row r="1122" spans="5:13" ht="14.4" x14ac:dyDescent="0.3">
      <c r="E1122"/>
      <c r="M1122"/>
    </row>
    <row r="1123" spans="5:13" ht="14.4" x14ac:dyDescent="0.3">
      <c r="E1123"/>
      <c r="M1123"/>
    </row>
    <row r="1124" spans="5:13" ht="14.4" x14ac:dyDescent="0.3">
      <c r="E1124"/>
      <c r="M1124"/>
    </row>
    <row r="1125" spans="5:13" ht="14.4" x14ac:dyDescent="0.3">
      <c r="E1125"/>
      <c r="M1125"/>
    </row>
    <row r="1126" spans="5:13" ht="14.4" x14ac:dyDescent="0.3">
      <c r="E1126"/>
      <c r="M1126"/>
    </row>
    <row r="1127" spans="5:13" ht="14.4" x14ac:dyDescent="0.3">
      <c r="E1127"/>
      <c r="M1127"/>
    </row>
    <row r="1128" spans="5:13" ht="14.4" x14ac:dyDescent="0.3">
      <c r="E1128"/>
      <c r="M1128"/>
    </row>
    <row r="1129" spans="5:13" ht="14.4" x14ac:dyDescent="0.3">
      <c r="E1129"/>
      <c r="M1129"/>
    </row>
    <row r="1130" spans="5:13" ht="14.4" x14ac:dyDescent="0.3">
      <c r="E1130"/>
      <c r="M1130"/>
    </row>
    <row r="1131" spans="5:13" ht="14.4" x14ac:dyDescent="0.3">
      <c r="E1131"/>
      <c r="M1131"/>
    </row>
    <row r="1132" spans="5:13" ht="14.4" x14ac:dyDescent="0.3">
      <c r="E1132"/>
      <c r="M1132"/>
    </row>
    <row r="1133" spans="5:13" ht="14.4" x14ac:dyDescent="0.3">
      <c r="E1133"/>
      <c r="M1133"/>
    </row>
    <row r="1134" spans="5:13" ht="14.4" x14ac:dyDescent="0.3">
      <c r="E1134"/>
      <c r="M1134"/>
    </row>
    <row r="1135" spans="5:13" ht="14.4" x14ac:dyDescent="0.3">
      <c r="E1135"/>
      <c r="M1135"/>
    </row>
    <row r="1136" spans="5:13" ht="14.4" x14ac:dyDescent="0.3">
      <c r="E1136"/>
      <c r="M1136"/>
    </row>
    <row r="1137" spans="5:13" ht="14.4" x14ac:dyDescent="0.3">
      <c r="E1137"/>
      <c r="M1137"/>
    </row>
    <row r="1138" spans="5:13" ht="14.4" x14ac:dyDescent="0.3">
      <c r="E1138"/>
      <c r="M1138"/>
    </row>
    <row r="1139" spans="5:13" ht="14.4" x14ac:dyDescent="0.3">
      <c r="E1139"/>
      <c r="M1139"/>
    </row>
    <row r="1140" spans="5:13" ht="14.4" x14ac:dyDescent="0.3">
      <c r="E1140"/>
      <c r="M1140"/>
    </row>
    <row r="1141" spans="5:13" ht="14.4" x14ac:dyDescent="0.3">
      <c r="E1141"/>
      <c r="M1141"/>
    </row>
    <row r="1142" spans="5:13" ht="14.4" x14ac:dyDescent="0.3">
      <c r="E1142"/>
      <c r="M1142"/>
    </row>
    <row r="1143" spans="5:13" ht="14.4" x14ac:dyDescent="0.3">
      <c r="E1143"/>
      <c r="M1143"/>
    </row>
    <row r="1144" spans="5:13" ht="14.4" x14ac:dyDescent="0.3">
      <c r="E1144"/>
      <c r="M1144"/>
    </row>
    <row r="1145" spans="5:13" ht="14.4" x14ac:dyDescent="0.3">
      <c r="E1145"/>
      <c r="M1145"/>
    </row>
    <row r="1146" spans="5:13" ht="14.4" x14ac:dyDescent="0.3">
      <c r="E1146"/>
      <c r="M1146"/>
    </row>
    <row r="1147" spans="5:13" ht="14.4" x14ac:dyDescent="0.3">
      <c r="E1147"/>
      <c r="M1147"/>
    </row>
    <row r="1148" spans="5:13" ht="14.4" x14ac:dyDescent="0.3">
      <c r="E1148"/>
      <c r="M1148"/>
    </row>
    <row r="1149" spans="5:13" ht="14.4" x14ac:dyDescent="0.3">
      <c r="E1149"/>
      <c r="M1149"/>
    </row>
    <row r="1150" spans="5:13" ht="14.4" x14ac:dyDescent="0.3">
      <c r="E1150"/>
      <c r="M1150"/>
    </row>
    <row r="1151" spans="5:13" ht="14.4" x14ac:dyDescent="0.3">
      <c r="E1151"/>
      <c r="M1151"/>
    </row>
    <row r="1152" spans="5:13" ht="14.4" x14ac:dyDescent="0.3">
      <c r="E1152"/>
      <c r="M1152"/>
    </row>
    <row r="1153" spans="5:13" ht="14.4" x14ac:dyDescent="0.3">
      <c r="E1153"/>
      <c r="M1153"/>
    </row>
    <row r="1154" spans="5:13" ht="14.4" x14ac:dyDescent="0.3">
      <c r="E1154"/>
      <c r="M1154"/>
    </row>
    <row r="1155" spans="5:13" ht="14.4" x14ac:dyDescent="0.3">
      <c r="E1155"/>
      <c r="M1155"/>
    </row>
    <row r="1156" spans="5:13" ht="14.4" x14ac:dyDescent="0.3">
      <c r="E1156"/>
      <c r="M1156"/>
    </row>
    <row r="1157" spans="5:13" ht="14.4" x14ac:dyDescent="0.3">
      <c r="E1157"/>
      <c r="M1157"/>
    </row>
    <row r="1158" spans="5:13" ht="14.4" x14ac:dyDescent="0.3">
      <c r="E1158"/>
      <c r="M1158"/>
    </row>
    <row r="1159" spans="5:13" ht="14.4" x14ac:dyDescent="0.3">
      <c r="E1159"/>
      <c r="M1159"/>
    </row>
    <row r="1160" spans="5:13" ht="14.4" x14ac:dyDescent="0.3">
      <c r="E1160"/>
      <c r="M1160"/>
    </row>
    <row r="1161" spans="5:13" ht="14.4" x14ac:dyDescent="0.3">
      <c r="E1161"/>
      <c r="M1161"/>
    </row>
    <row r="1162" spans="5:13" ht="14.4" x14ac:dyDescent="0.3">
      <c r="E1162"/>
      <c r="M1162"/>
    </row>
    <row r="1163" spans="5:13" ht="14.4" x14ac:dyDescent="0.3">
      <c r="E1163"/>
      <c r="M1163"/>
    </row>
    <row r="1164" spans="5:13" ht="14.4" x14ac:dyDescent="0.3">
      <c r="E1164"/>
      <c r="M1164"/>
    </row>
    <row r="1165" spans="5:13" ht="14.4" x14ac:dyDescent="0.3">
      <c r="E1165"/>
      <c r="M1165"/>
    </row>
    <row r="1166" spans="5:13" ht="14.4" x14ac:dyDescent="0.3">
      <c r="E1166"/>
      <c r="M1166"/>
    </row>
    <row r="1167" spans="5:13" ht="14.4" x14ac:dyDescent="0.3">
      <c r="E1167"/>
      <c r="M1167"/>
    </row>
    <row r="1168" spans="5:13" ht="14.4" x14ac:dyDescent="0.3">
      <c r="E1168"/>
      <c r="M1168"/>
    </row>
    <row r="1169" spans="5:13" ht="14.4" x14ac:dyDescent="0.3">
      <c r="E1169"/>
      <c r="M1169"/>
    </row>
    <row r="1170" spans="5:13" ht="14.4" x14ac:dyDescent="0.3">
      <c r="E1170"/>
      <c r="M1170"/>
    </row>
    <row r="1171" spans="5:13" ht="14.4" x14ac:dyDescent="0.3">
      <c r="E1171"/>
      <c r="M1171"/>
    </row>
    <row r="1172" spans="5:13" ht="14.4" x14ac:dyDescent="0.3">
      <c r="E1172"/>
      <c r="M1172"/>
    </row>
    <row r="1173" spans="5:13" ht="14.4" x14ac:dyDescent="0.3">
      <c r="E1173"/>
      <c r="M1173"/>
    </row>
    <row r="1174" spans="5:13" ht="14.4" x14ac:dyDescent="0.3">
      <c r="E1174"/>
      <c r="M1174"/>
    </row>
    <row r="1175" spans="5:13" ht="14.4" x14ac:dyDescent="0.3">
      <c r="E1175"/>
      <c r="M1175"/>
    </row>
    <row r="1176" spans="5:13" ht="14.4" x14ac:dyDescent="0.3">
      <c r="E1176"/>
      <c r="M1176"/>
    </row>
    <row r="1177" spans="5:13" ht="14.4" x14ac:dyDescent="0.3">
      <c r="E1177"/>
      <c r="M1177"/>
    </row>
    <row r="1178" spans="5:13" ht="14.4" x14ac:dyDescent="0.3">
      <c r="E1178"/>
      <c r="M1178"/>
    </row>
    <row r="1179" spans="5:13" ht="14.4" x14ac:dyDescent="0.3">
      <c r="E1179"/>
      <c r="M1179"/>
    </row>
    <row r="1180" spans="5:13" ht="14.4" x14ac:dyDescent="0.3">
      <c r="E1180"/>
      <c r="M1180"/>
    </row>
    <row r="1181" spans="5:13" ht="14.4" x14ac:dyDescent="0.3">
      <c r="E1181"/>
      <c r="M1181"/>
    </row>
    <row r="1182" spans="5:13" ht="14.4" x14ac:dyDescent="0.3">
      <c r="E1182"/>
      <c r="M1182"/>
    </row>
    <row r="1183" spans="5:13" ht="14.4" x14ac:dyDescent="0.3">
      <c r="E1183"/>
      <c r="M1183"/>
    </row>
    <row r="1184" spans="5:13" ht="14.4" x14ac:dyDescent="0.3">
      <c r="E1184"/>
      <c r="M1184"/>
    </row>
    <row r="1185" spans="5:13" ht="14.4" x14ac:dyDescent="0.3">
      <c r="E1185"/>
      <c r="M1185"/>
    </row>
    <row r="1186" spans="5:13" ht="14.4" x14ac:dyDescent="0.3">
      <c r="E1186"/>
      <c r="M1186"/>
    </row>
    <row r="1187" spans="5:13" ht="14.4" x14ac:dyDescent="0.3">
      <c r="E1187"/>
      <c r="M1187"/>
    </row>
    <row r="1188" spans="5:13" ht="14.4" x14ac:dyDescent="0.3">
      <c r="E1188"/>
      <c r="M1188"/>
    </row>
    <row r="1189" spans="5:13" ht="14.4" x14ac:dyDescent="0.3">
      <c r="E1189"/>
      <c r="M1189"/>
    </row>
    <row r="1190" spans="5:13" ht="14.4" x14ac:dyDescent="0.3">
      <c r="E1190"/>
      <c r="M1190"/>
    </row>
    <row r="1191" spans="5:13" ht="14.4" x14ac:dyDescent="0.3">
      <c r="E1191"/>
      <c r="M1191"/>
    </row>
    <row r="1192" spans="5:13" ht="14.4" x14ac:dyDescent="0.3">
      <c r="E1192"/>
      <c r="M1192"/>
    </row>
    <row r="1193" spans="5:13" ht="14.4" x14ac:dyDescent="0.3">
      <c r="E1193"/>
      <c r="M1193"/>
    </row>
    <row r="1194" spans="5:13" ht="14.4" x14ac:dyDescent="0.3">
      <c r="E1194"/>
      <c r="M1194"/>
    </row>
    <row r="1195" spans="5:13" ht="14.4" x14ac:dyDescent="0.3">
      <c r="E1195"/>
      <c r="M1195"/>
    </row>
    <row r="1196" spans="5:13" ht="14.4" x14ac:dyDescent="0.3">
      <c r="E1196"/>
      <c r="M1196"/>
    </row>
    <row r="1197" spans="5:13" ht="14.4" x14ac:dyDescent="0.3">
      <c r="E1197"/>
      <c r="M1197"/>
    </row>
    <row r="1198" spans="5:13" ht="14.4" x14ac:dyDescent="0.3">
      <c r="E1198"/>
      <c r="M1198"/>
    </row>
    <row r="1199" spans="5:13" ht="14.4" x14ac:dyDescent="0.3">
      <c r="E1199"/>
      <c r="M1199"/>
    </row>
    <row r="1200" spans="5:13" ht="14.4" x14ac:dyDescent="0.3">
      <c r="E1200"/>
      <c r="M1200"/>
    </row>
    <row r="1201" spans="5:13" ht="14.4" x14ac:dyDescent="0.3">
      <c r="E1201"/>
      <c r="M1201"/>
    </row>
    <row r="1202" spans="5:13" ht="14.4" x14ac:dyDescent="0.3">
      <c r="E1202"/>
      <c r="M1202"/>
    </row>
    <row r="1203" spans="5:13" ht="14.4" x14ac:dyDescent="0.3">
      <c r="E1203"/>
      <c r="M1203"/>
    </row>
    <row r="1204" spans="5:13" ht="14.4" x14ac:dyDescent="0.3">
      <c r="E1204"/>
      <c r="M1204"/>
    </row>
    <row r="1205" spans="5:13" ht="14.4" x14ac:dyDescent="0.3">
      <c r="E1205"/>
      <c r="M1205"/>
    </row>
    <row r="1206" spans="5:13" ht="14.4" x14ac:dyDescent="0.3">
      <c r="E1206"/>
      <c r="M1206"/>
    </row>
    <row r="1207" spans="5:13" ht="14.4" x14ac:dyDescent="0.3">
      <c r="E1207"/>
      <c r="M1207"/>
    </row>
    <row r="1208" spans="5:13" ht="14.4" x14ac:dyDescent="0.3">
      <c r="E1208"/>
      <c r="M1208"/>
    </row>
    <row r="1209" spans="5:13" ht="14.4" x14ac:dyDescent="0.3">
      <c r="E1209"/>
      <c r="M1209"/>
    </row>
    <row r="1210" spans="5:13" ht="14.4" x14ac:dyDescent="0.3">
      <c r="E1210"/>
      <c r="M1210"/>
    </row>
    <row r="1211" spans="5:13" ht="14.4" x14ac:dyDescent="0.3">
      <c r="E1211"/>
      <c r="M1211"/>
    </row>
    <row r="1212" spans="5:13" ht="14.4" x14ac:dyDescent="0.3">
      <c r="E1212"/>
      <c r="M1212"/>
    </row>
    <row r="1213" spans="5:13" ht="14.4" x14ac:dyDescent="0.3">
      <c r="E1213"/>
      <c r="M1213"/>
    </row>
    <row r="1214" spans="5:13" ht="14.4" x14ac:dyDescent="0.3">
      <c r="E1214"/>
      <c r="M1214"/>
    </row>
    <row r="1215" spans="5:13" ht="14.4" x14ac:dyDescent="0.3">
      <c r="E1215"/>
      <c r="M121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C4824-B90E-4B02-B572-961271631148}">
  <dimension ref="B3:I247"/>
  <sheetViews>
    <sheetView topLeftCell="D10" workbookViewId="0">
      <selection activeCell="B41" sqref="B41:C64"/>
    </sheetView>
  </sheetViews>
  <sheetFormatPr baseColWidth="10" defaultColWidth="11.44140625" defaultRowHeight="14.4" x14ac:dyDescent="0.3"/>
  <cols>
    <col min="2" max="2" width="60.33203125" bestFit="1" customWidth="1"/>
    <col min="3" max="3" width="14.6640625" bestFit="1" customWidth="1"/>
    <col min="8" max="8" width="107.88671875" bestFit="1" customWidth="1"/>
    <col min="9" max="9" width="14.6640625" bestFit="1" customWidth="1"/>
  </cols>
  <sheetData>
    <row r="3" spans="2:9" x14ac:dyDescent="0.3">
      <c r="B3" s="115" t="s">
        <v>5061</v>
      </c>
      <c r="C3" t="s">
        <v>5060</v>
      </c>
      <c r="H3" s="115" t="s">
        <v>5061</v>
      </c>
      <c r="I3" t="s">
        <v>5060</v>
      </c>
    </row>
    <row r="4" spans="2:9" x14ac:dyDescent="0.3">
      <c r="B4" s="95" t="s">
        <v>242</v>
      </c>
      <c r="C4">
        <v>4</v>
      </c>
      <c r="H4" s="95" t="s">
        <v>36</v>
      </c>
      <c r="I4">
        <v>29</v>
      </c>
    </row>
    <row r="5" spans="2:9" x14ac:dyDescent="0.3">
      <c r="B5" s="95" t="s">
        <v>213</v>
      </c>
      <c r="C5">
        <v>6</v>
      </c>
      <c r="H5" s="95" t="s">
        <v>316</v>
      </c>
      <c r="I5">
        <v>1</v>
      </c>
    </row>
    <row r="6" spans="2:9" x14ac:dyDescent="0.3">
      <c r="B6" s="95" t="s">
        <v>84</v>
      </c>
      <c r="C6">
        <v>8</v>
      </c>
      <c r="H6" s="95" t="s">
        <v>1691</v>
      </c>
      <c r="I6">
        <v>2</v>
      </c>
    </row>
    <row r="7" spans="2:9" x14ac:dyDescent="0.3">
      <c r="B7" s="95" t="s">
        <v>188</v>
      </c>
      <c r="C7">
        <v>13</v>
      </c>
      <c r="H7" s="95" t="s">
        <v>4935</v>
      </c>
      <c r="I7">
        <v>1</v>
      </c>
    </row>
    <row r="8" spans="2:9" x14ac:dyDescent="0.3">
      <c r="B8" s="95" t="s">
        <v>160</v>
      </c>
      <c r="C8">
        <v>18</v>
      </c>
      <c r="H8" s="95" t="s">
        <v>1642</v>
      </c>
      <c r="I8">
        <v>4</v>
      </c>
    </row>
    <row r="9" spans="2:9" x14ac:dyDescent="0.3">
      <c r="B9" s="95" t="s">
        <v>185</v>
      </c>
      <c r="C9">
        <v>19</v>
      </c>
      <c r="H9" s="95" t="s">
        <v>1419</v>
      </c>
      <c r="I9">
        <v>1</v>
      </c>
    </row>
    <row r="10" spans="2:9" x14ac:dyDescent="0.3">
      <c r="B10" s="95" t="s">
        <v>20</v>
      </c>
      <c r="C10">
        <v>19</v>
      </c>
      <c r="H10" s="95" t="s">
        <v>471</v>
      </c>
      <c r="I10">
        <v>1</v>
      </c>
    </row>
    <row r="11" spans="2:9" x14ac:dyDescent="0.3">
      <c r="B11" s="95" t="s">
        <v>222</v>
      </c>
      <c r="C11">
        <v>19</v>
      </c>
      <c r="H11" s="95" t="s">
        <v>4603</v>
      </c>
      <c r="I11">
        <v>1</v>
      </c>
    </row>
    <row r="12" spans="2:9" x14ac:dyDescent="0.3">
      <c r="B12" s="95" t="s">
        <v>179</v>
      </c>
      <c r="C12">
        <v>20</v>
      </c>
      <c r="H12" s="95" t="s">
        <v>534</v>
      </c>
      <c r="I12">
        <v>1</v>
      </c>
    </row>
    <row r="13" spans="2:9" x14ac:dyDescent="0.3">
      <c r="B13" s="95" t="s">
        <v>60</v>
      </c>
      <c r="C13">
        <v>22</v>
      </c>
      <c r="H13" s="95" t="s">
        <v>531</v>
      </c>
      <c r="I13">
        <v>1</v>
      </c>
    </row>
    <row r="14" spans="2:9" x14ac:dyDescent="0.3">
      <c r="B14" s="95" t="s">
        <v>125</v>
      </c>
      <c r="C14">
        <v>23</v>
      </c>
      <c r="H14" s="95" t="s">
        <v>1784</v>
      </c>
      <c r="I14">
        <v>6</v>
      </c>
    </row>
    <row r="15" spans="2:9" x14ac:dyDescent="0.3">
      <c r="B15" s="95" t="s">
        <v>147</v>
      </c>
      <c r="C15">
        <v>25</v>
      </c>
      <c r="H15" s="95" t="s">
        <v>1800</v>
      </c>
      <c r="I15">
        <v>5</v>
      </c>
    </row>
    <row r="16" spans="2:9" x14ac:dyDescent="0.3">
      <c r="B16" s="95" t="s">
        <v>23</v>
      </c>
      <c r="C16">
        <v>25</v>
      </c>
      <c r="H16" s="95" t="s">
        <v>1815</v>
      </c>
      <c r="I16">
        <v>1</v>
      </c>
    </row>
    <row r="17" spans="2:9" x14ac:dyDescent="0.3">
      <c r="B17" s="95" t="s">
        <v>250</v>
      </c>
      <c r="C17">
        <v>26</v>
      </c>
      <c r="H17" s="95" t="s">
        <v>1908</v>
      </c>
      <c r="I17">
        <v>1</v>
      </c>
    </row>
    <row r="18" spans="2:9" x14ac:dyDescent="0.3">
      <c r="B18" s="95" t="s">
        <v>71</v>
      </c>
      <c r="C18">
        <v>45</v>
      </c>
      <c r="H18" s="95" t="s">
        <v>3155</v>
      </c>
      <c r="I18">
        <v>1</v>
      </c>
    </row>
    <row r="19" spans="2:9" x14ac:dyDescent="0.3">
      <c r="B19" s="95" t="s">
        <v>97</v>
      </c>
      <c r="C19">
        <v>45</v>
      </c>
      <c r="H19" s="95" t="s">
        <v>636</v>
      </c>
      <c r="I19">
        <v>1</v>
      </c>
    </row>
    <row r="20" spans="2:9" x14ac:dyDescent="0.3">
      <c r="B20" s="95" t="s">
        <v>111</v>
      </c>
      <c r="C20">
        <v>50</v>
      </c>
      <c r="H20" s="95" t="s">
        <v>3063</v>
      </c>
      <c r="I20">
        <v>1</v>
      </c>
    </row>
    <row r="21" spans="2:9" x14ac:dyDescent="0.3">
      <c r="B21" s="95" t="s">
        <v>281</v>
      </c>
      <c r="C21">
        <v>52</v>
      </c>
      <c r="H21" s="95" t="s">
        <v>1439</v>
      </c>
      <c r="I21">
        <v>16</v>
      </c>
    </row>
    <row r="22" spans="2:9" x14ac:dyDescent="0.3">
      <c r="B22" s="95" t="s">
        <v>229</v>
      </c>
      <c r="C22">
        <v>54</v>
      </c>
      <c r="H22" s="95" t="s">
        <v>1686</v>
      </c>
      <c r="I22">
        <v>1</v>
      </c>
    </row>
    <row r="23" spans="2:9" x14ac:dyDescent="0.3">
      <c r="B23" s="95" t="s">
        <v>261</v>
      </c>
      <c r="C23">
        <v>60</v>
      </c>
      <c r="H23" s="95" t="s">
        <v>1064</v>
      </c>
      <c r="I23">
        <v>2</v>
      </c>
    </row>
    <row r="24" spans="2:9" x14ac:dyDescent="0.3">
      <c r="B24" s="95" t="s">
        <v>196</v>
      </c>
      <c r="C24">
        <v>60</v>
      </c>
      <c r="H24" s="95" t="s">
        <v>994</v>
      </c>
      <c r="I24">
        <v>1</v>
      </c>
    </row>
    <row r="25" spans="2:9" x14ac:dyDescent="0.3">
      <c r="B25" s="95" t="s">
        <v>74</v>
      </c>
      <c r="C25">
        <v>133</v>
      </c>
      <c r="H25" s="95" t="s">
        <v>624</v>
      </c>
      <c r="I25">
        <v>3</v>
      </c>
    </row>
    <row r="26" spans="2:9" x14ac:dyDescent="0.3">
      <c r="B26" s="95" t="s">
        <v>87</v>
      </c>
      <c r="C26">
        <v>136</v>
      </c>
      <c r="H26" s="95" t="s">
        <v>1851</v>
      </c>
      <c r="I26">
        <v>1</v>
      </c>
    </row>
    <row r="27" spans="2:9" x14ac:dyDescent="0.3">
      <c r="B27" s="95" t="s">
        <v>5062</v>
      </c>
      <c r="C27">
        <v>882</v>
      </c>
      <c r="H27" s="95" t="s">
        <v>754</v>
      </c>
      <c r="I27">
        <v>2</v>
      </c>
    </row>
    <row r="28" spans="2:9" x14ac:dyDescent="0.3">
      <c r="H28" s="95" t="s">
        <v>325</v>
      </c>
      <c r="I28">
        <v>1</v>
      </c>
    </row>
    <row r="29" spans="2:9" x14ac:dyDescent="0.3">
      <c r="H29" s="95" t="s">
        <v>457</v>
      </c>
      <c r="I29">
        <v>2</v>
      </c>
    </row>
    <row r="30" spans="2:9" x14ac:dyDescent="0.3">
      <c r="H30" s="95" t="s">
        <v>4870</v>
      </c>
      <c r="I30">
        <v>1</v>
      </c>
    </row>
    <row r="31" spans="2:9" x14ac:dyDescent="0.3">
      <c r="H31" s="95" t="s">
        <v>1738</v>
      </c>
      <c r="I31">
        <v>3</v>
      </c>
    </row>
    <row r="32" spans="2:9" x14ac:dyDescent="0.3">
      <c r="H32" s="95" t="s">
        <v>999</v>
      </c>
      <c r="I32">
        <v>1</v>
      </c>
    </row>
    <row r="33" spans="2:9" x14ac:dyDescent="0.3">
      <c r="H33" s="95" t="s">
        <v>1938</v>
      </c>
      <c r="I33">
        <v>1</v>
      </c>
    </row>
    <row r="34" spans="2:9" x14ac:dyDescent="0.3">
      <c r="H34" s="95" t="s">
        <v>5032</v>
      </c>
      <c r="I34">
        <v>1</v>
      </c>
    </row>
    <row r="35" spans="2:9" x14ac:dyDescent="0.3">
      <c r="H35" s="95" t="s">
        <v>1072</v>
      </c>
      <c r="I35">
        <v>2</v>
      </c>
    </row>
    <row r="36" spans="2:9" x14ac:dyDescent="0.3">
      <c r="H36" s="95" t="s">
        <v>1885</v>
      </c>
      <c r="I36">
        <v>1</v>
      </c>
    </row>
    <row r="37" spans="2:9" x14ac:dyDescent="0.3">
      <c r="H37" s="95" t="s">
        <v>46</v>
      </c>
      <c r="I37">
        <v>14</v>
      </c>
    </row>
    <row r="38" spans="2:9" x14ac:dyDescent="0.3">
      <c r="H38" s="95" t="s">
        <v>1733</v>
      </c>
      <c r="I38">
        <v>2</v>
      </c>
    </row>
    <row r="39" spans="2:9" x14ac:dyDescent="0.3">
      <c r="H39" s="95" t="s">
        <v>3446</v>
      </c>
      <c r="I39">
        <v>1</v>
      </c>
    </row>
    <row r="40" spans="2:9" x14ac:dyDescent="0.3">
      <c r="H40" s="95" t="s">
        <v>3924</v>
      </c>
      <c r="I40">
        <v>3</v>
      </c>
    </row>
    <row r="41" spans="2:9" x14ac:dyDescent="0.3">
      <c r="B41" t="s">
        <v>5063</v>
      </c>
      <c r="C41" t="s">
        <v>5064</v>
      </c>
      <c r="H41" s="95" t="s">
        <v>3330</v>
      </c>
      <c r="I41">
        <v>2</v>
      </c>
    </row>
    <row r="42" spans="2:9" x14ac:dyDescent="0.3">
      <c r="B42" t="s">
        <v>242</v>
      </c>
      <c r="C42">
        <v>4</v>
      </c>
      <c r="H42" s="95" t="s">
        <v>3333</v>
      </c>
      <c r="I42">
        <v>2</v>
      </c>
    </row>
    <row r="43" spans="2:9" x14ac:dyDescent="0.3">
      <c r="B43" t="s">
        <v>213</v>
      </c>
      <c r="C43">
        <v>6</v>
      </c>
      <c r="H43" s="95" t="s">
        <v>717</v>
      </c>
      <c r="I43">
        <v>1</v>
      </c>
    </row>
    <row r="44" spans="2:9" x14ac:dyDescent="0.3">
      <c r="B44" t="s">
        <v>84</v>
      </c>
      <c r="C44">
        <v>8</v>
      </c>
      <c r="H44" s="95" t="s">
        <v>738</v>
      </c>
      <c r="I44">
        <v>1</v>
      </c>
    </row>
    <row r="45" spans="2:9" x14ac:dyDescent="0.3">
      <c r="B45" t="s">
        <v>188</v>
      </c>
      <c r="C45">
        <v>13</v>
      </c>
      <c r="H45" s="95" t="s">
        <v>3763</v>
      </c>
      <c r="I45">
        <v>2</v>
      </c>
    </row>
    <row r="46" spans="2:9" x14ac:dyDescent="0.3">
      <c r="B46" t="s">
        <v>160</v>
      </c>
      <c r="C46">
        <v>18</v>
      </c>
      <c r="H46" s="95" t="s">
        <v>1342</v>
      </c>
      <c r="I46">
        <v>1</v>
      </c>
    </row>
    <row r="47" spans="2:9" x14ac:dyDescent="0.3">
      <c r="B47" t="s">
        <v>185</v>
      </c>
      <c r="C47">
        <v>19</v>
      </c>
      <c r="H47" s="95" t="s">
        <v>2021</v>
      </c>
      <c r="I47">
        <v>1</v>
      </c>
    </row>
    <row r="48" spans="2:9" x14ac:dyDescent="0.3">
      <c r="B48" t="s">
        <v>20</v>
      </c>
      <c r="C48">
        <v>19</v>
      </c>
      <c r="H48" s="95" t="s">
        <v>61</v>
      </c>
      <c r="I48">
        <v>5</v>
      </c>
    </row>
    <row r="49" spans="2:9" x14ac:dyDescent="0.3">
      <c r="B49" t="s">
        <v>222</v>
      </c>
      <c r="C49">
        <v>19</v>
      </c>
      <c r="H49" s="95" t="s">
        <v>72</v>
      </c>
      <c r="I49">
        <v>13</v>
      </c>
    </row>
    <row r="50" spans="2:9" x14ac:dyDescent="0.3">
      <c r="B50" t="s">
        <v>179</v>
      </c>
      <c r="C50">
        <v>20</v>
      </c>
      <c r="H50" s="95" t="s">
        <v>927</v>
      </c>
      <c r="I50">
        <v>2</v>
      </c>
    </row>
    <row r="51" spans="2:9" x14ac:dyDescent="0.3">
      <c r="B51" t="s">
        <v>60</v>
      </c>
      <c r="C51">
        <v>22</v>
      </c>
      <c r="H51" s="95" t="s">
        <v>48</v>
      </c>
      <c r="I51">
        <v>8</v>
      </c>
    </row>
    <row r="52" spans="2:9" x14ac:dyDescent="0.3">
      <c r="B52" t="s">
        <v>125</v>
      </c>
      <c r="C52">
        <v>23</v>
      </c>
      <c r="H52" s="95" t="s">
        <v>3714</v>
      </c>
      <c r="I52">
        <v>1</v>
      </c>
    </row>
    <row r="53" spans="2:9" x14ac:dyDescent="0.3">
      <c r="B53" t="s">
        <v>147</v>
      </c>
      <c r="C53">
        <v>25</v>
      </c>
      <c r="H53" s="95" t="s">
        <v>4791</v>
      </c>
      <c r="I53">
        <v>1</v>
      </c>
    </row>
    <row r="54" spans="2:9" x14ac:dyDescent="0.3">
      <c r="B54" t="s">
        <v>23</v>
      </c>
      <c r="C54">
        <v>25</v>
      </c>
      <c r="H54" s="95" t="s">
        <v>1277</v>
      </c>
      <c r="I54">
        <v>1</v>
      </c>
    </row>
    <row r="55" spans="2:9" x14ac:dyDescent="0.3">
      <c r="B55" t="s">
        <v>250</v>
      </c>
      <c r="C55">
        <v>26</v>
      </c>
      <c r="H55" s="95" t="s">
        <v>2301</v>
      </c>
      <c r="I55">
        <v>1</v>
      </c>
    </row>
    <row r="56" spans="2:9" x14ac:dyDescent="0.3">
      <c r="B56" t="s">
        <v>71</v>
      </c>
      <c r="C56">
        <v>45</v>
      </c>
      <c r="H56" s="95" t="s">
        <v>206</v>
      </c>
      <c r="I56">
        <v>2</v>
      </c>
    </row>
    <row r="57" spans="2:9" x14ac:dyDescent="0.3">
      <c r="B57" t="s">
        <v>97</v>
      </c>
      <c r="C57">
        <v>45</v>
      </c>
      <c r="H57" s="95" t="s">
        <v>2279</v>
      </c>
      <c r="I57">
        <v>1</v>
      </c>
    </row>
    <row r="58" spans="2:9" x14ac:dyDescent="0.3">
      <c r="B58" t="s">
        <v>111</v>
      </c>
      <c r="C58">
        <v>50</v>
      </c>
      <c r="H58" s="95" t="s">
        <v>4471</v>
      </c>
      <c r="I58">
        <v>1</v>
      </c>
    </row>
    <row r="59" spans="2:9" x14ac:dyDescent="0.3">
      <c r="B59" t="s">
        <v>281</v>
      </c>
      <c r="C59">
        <v>52</v>
      </c>
      <c r="H59" s="95" t="s">
        <v>1727</v>
      </c>
      <c r="I59">
        <v>1</v>
      </c>
    </row>
    <row r="60" spans="2:9" x14ac:dyDescent="0.3">
      <c r="B60" t="s">
        <v>229</v>
      </c>
      <c r="C60">
        <v>54</v>
      </c>
      <c r="H60" s="95" t="s">
        <v>4318</v>
      </c>
      <c r="I60">
        <v>1</v>
      </c>
    </row>
    <row r="61" spans="2:9" x14ac:dyDescent="0.3">
      <c r="B61" t="s">
        <v>261</v>
      </c>
      <c r="C61">
        <v>60</v>
      </c>
      <c r="H61" s="95" t="s">
        <v>1862</v>
      </c>
      <c r="I61">
        <v>1</v>
      </c>
    </row>
    <row r="62" spans="2:9" x14ac:dyDescent="0.3">
      <c r="B62" t="s">
        <v>196</v>
      </c>
      <c r="C62">
        <v>60</v>
      </c>
      <c r="H62" s="95" t="s">
        <v>2551</v>
      </c>
      <c r="I62">
        <v>1</v>
      </c>
    </row>
    <row r="63" spans="2:9" x14ac:dyDescent="0.3">
      <c r="B63" t="s">
        <v>74</v>
      </c>
      <c r="C63">
        <v>133</v>
      </c>
      <c r="H63" s="95" t="s">
        <v>644</v>
      </c>
      <c r="I63">
        <v>1</v>
      </c>
    </row>
    <row r="64" spans="2:9" x14ac:dyDescent="0.3">
      <c r="B64" t="s">
        <v>87</v>
      </c>
      <c r="C64">
        <v>136</v>
      </c>
      <c r="H64" s="95" t="s">
        <v>1143</v>
      </c>
      <c r="I64">
        <v>1</v>
      </c>
    </row>
    <row r="65" spans="8:9" x14ac:dyDescent="0.3">
      <c r="H65" s="95" t="s">
        <v>112</v>
      </c>
      <c r="I65">
        <v>11</v>
      </c>
    </row>
    <row r="66" spans="8:9" x14ac:dyDescent="0.3">
      <c r="H66" s="95" t="s">
        <v>1879</v>
      </c>
      <c r="I66">
        <v>1</v>
      </c>
    </row>
    <row r="67" spans="8:9" x14ac:dyDescent="0.3">
      <c r="H67" s="95" t="s">
        <v>1217</v>
      </c>
      <c r="I67">
        <v>1</v>
      </c>
    </row>
    <row r="68" spans="8:9" x14ac:dyDescent="0.3">
      <c r="H68" s="95" t="s">
        <v>4243</v>
      </c>
      <c r="I68">
        <v>1</v>
      </c>
    </row>
    <row r="69" spans="8:9" x14ac:dyDescent="0.3">
      <c r="H69" s="95" t="s">
        <v>3423</v>
      </c>
      <c r="I69">
        <v>1</v>
      </c>
    </row>
    <row r="70" spans="8:9" x14ac:dyDescent="0.3">
      <c r="H70" s="95" t="s">
        <v>4446</v>
      </c>
      <c r="I70">
        <v>1</v>
      </c>
    </row>
    <row r="71" spans="8:9" x14ac:dyDescent="0.3">
      <c r="H71" s="95" t="s">
        <v>1269</v>
      </c>
      <c r="I71">
        <v>1</v>
      </c>
    </row>
    <row r="72" spans="8:9" x14ac:dyDescent="0.3">
      <c r="H72" s="95" t="s">
        <v>1135</v>
      </c>
      <c r="I72">
        <v>1</v>
      </c>
    </row>
    <row r="73" spans="8:9" x14ac:dyDescent="0.3">
      <c r="H73" s="95" t="s">
        <v>1760</v>
      </c>
      <c r="I73">
        <v>2</v>
      </c>
    </row>
    <row r="74" spans="8:9" x14ac:dyDescent="0.3">
      <c r="H74" s="95" t="s">
        <v>2916</v>
      </c>
      <c r="I74">
        <v>1</v>
      </c>
    </row>
    <row r="75" spans="8:9" x14ac:dyDescent="0.3">
      <c r="H75" s="95" t="s">
        <v>4664</v>
      </c>
      <c r="I75">
        <v>1</v>
      </c>
    </row>
    <row r="76" spans="8:9" x14ac:dyDescent="0.3">
      <c r="H76" s="95" t="s">
        <v>2393</v>
      </c>
      <c r="I76">
        <v>1</v>
      </c>
    </row>
    <row r="77" spans="8:9" x14ac:dyDescent="0.3">
      <c r="H77" s="95" t="s">
        <v>4707</v>
      </c>
      <c r="I77">
        <v>1</v>
      </c>
    </row>
    <row r="78" spans="8:9" x14ac:dyDescent="0.3">
      <c r="H78" s="95" t="s">
        <v>4191</v>
      </c>
      <c r="I78">
        <v>2</v>
      </c>
    </row>
    <row r="79" spans="8:9" x14ac:dyDescent="0.3">
      <c r="H79" s="95" t="s">
        <v>374</v>
      </c>
      <c r="I79">
        <v>2</v>
      </c>
    </row>
    <row r="80" spans="8:9" x14ac:dyDescent="0.3">
      <c r="H80" s="95" t="s">
        <v>2408</v>
      </c>
      <c r="I80">
        <v>1</v>
      </c>
    </row>
    <row r="81" spans="8:9" x14ac:dyDescent="0.3">
      <c r="H81" s="95" t="s">
        <v>2812</v>
      </c>
      <c r="I81">
        <v>3</v>
      </c>
    </row>
    <row r="82" spans="8:9" x14ac:dyDescent="0.3">
      <c r="H82" s="95" t="s">
        <v>2399</v>
      </c>
      <c r="I82">
        <v>1</v>
      </c>
    </row>
    <row r="83" spans="8:9" x14ac:dyDescent="0.3">
      <c r="H83" s="95" t="s">
        <v>3067</v>
      </c>
      <c r="I83">
        <v>1</v>
      </c>
    </row>
    <row r="84" spans="8:9" x14ac:dyDescent="0.3">
      <c r="H84" s="95" t="s">
        <v>2374</v>
      </c>
      <c r="I84">
        <v>2</v>
      </c>
    </row>
    <row r="85" spans="8:9" x14ac:dyDescent="0.3">
      <c r="H85" s="95" t="s">
        <v>3606</v>
      </c>
      <c r="I85">
        <v>1</v>
      </c>
    </row>
    <row r="86" spans="8:9" x14ac:dyDescent="0.3">
      <c r="H86" s="95" t="s">
        <v>959</v>
      </c>
      <c r="I86">
        <v>4</v>
      </c>
    </row>
    <row r="87" spans="8:9" x14ac:dyDescent="0.3">
      <c r="H87" s="95" t="s">
        <v>88</v>
      </c>
      <c r="I87">
        <v>3</v>
      </c>
    </row>
    <row r="88" spans="8:9" x14ac:dyDescent="0.3">
      <c r="H88" s="95" t="s">
        <v>705</v>
      </c>
      <c r="I88">
        <v>3</v>
      </c>
    </row>
    <row r="89" spans="8:9" x14ac:dyDescent="0.3">
      <c r="H89" s="95" t="s">
        <v>1491</v>
      </c>
      <c r="I89">
        <v>1</v>
      </c>
    </row>
    <row r="90" spans="8:9" x14ac:dyDescent="0.3">
      <c r="H90" s="95" t="s">
        <v>1078</v>
      </c>
      <c r="I90">
        <v>1</v>
      </c>
    </row>
    <row r="91" spans="8:9" x14ac:dyDescent="0.3">
      <c r="H91" s="95" t="s">
        <v>1028</v>
      </c>
      <c r="I91">
        <v>5</v>
      </c>
    </row>
    <row r="92" spans="8:9" x14ac:dyDescent="0.3">
      <c r="H92" s="95" t="s">
        <v>886</v>
      </c>
      <c r="I92">
        <v>2</v>
      </c>
    </row>
    <row r="93" spans="8:9" x14ac:dyDescent="0.3">
      <c r="H93" s="95" t="s">
        <v>126</v>
      </c>
      <c r="I93">
        <v>3</v>
      </c>
    </row>
    <row r="94" spans="8:9" x14ac:dyDescent="0.3">
      <c r="H94" s="95" t="s">
        <v>1584</v>
      </c>
      <c r="I94">
        <v>1</v>
      </c>
    </row>
    <row r="95" spans="8:9" x14ac:dyDescent="0.3">
      <c r="H95" s="95" t="s">
        <v>4307</v>
      </c>
      <c r="I95">
        <v>1</v>
      </c>
    </row>
    <row r="96" spans="8:9" x14ac:dyDescent="0.3">
      <c r="H96" s="95" t="s">
        <v>1223</v>
      </c>
      <c r="I96">
        <v>6</v>
      </c>
    </row>
    <row r="97" spans="8:9" x14ac:dyDescent="0.3">
      <c r="H97" s="95" t="s">
        <v>5028</v>
      </c>
      <c r="I97">
        <v>1</v>
      </c>
    </row>
    <row r="98" spans="8:9" x14ac:dyDescent="0.3">
      <c r="H98" s="95" t="s">
        <v>2161</v>
      </c>
      <c r="I98">
        <v>1</v>
      </c>
    </row>
    <row r="99" spans="8:9" x14ac:dyDescent="0.3">
      <c r="H99" s="95" t="s">
        <v>686</v>
      </c>
      <c r="I99">
        <v>2</v>
      </c>
    </row>
    <row r="100" spans="8:9" x14ac:dyDescent="0.3">
      <c r="H100" s="95" t="s">
        <v>134</v>
      </c>
      <c r="I100">
        <v>11</v>
      </c>
    </row>
    <row r="101" spans="8:9" x14ac:dyDescent="0.3">
      <c r="H101" s="95" t="s">
        <v>951</v>
      </c>
      <c r="I101">
        <v>20</v>
      </c>
    </row>
    <row r="102" spans="8:9" x14ac:dyDescent="0.3">
      <c r="H102" s="95" t="s">
        <v>1059</v>
      </c>
      <c r="I102">
        <v>1</v>
      </c>
    </row>
    <row r="103" spans="8:9" x14ac:dyDescent="0.3">
      <c r="H103" s="95" t="s">
        <v>1593</v>
      </c>
      <c r="I103">
        <v>1</v>
      </c>
    </row>
    <row r="104" spans="8:9" x14ac:dyDescent="0.3">
      <c r="H104" s="95" t="s">
        <v>1128</v>
      </c>
      <c r="I104">
        <v>2</v>
      </c>
    </row>
    <row r="105" spans="8:9" x14ac:dyDescent="0.3">
      <c r="H105" s="95" t="s">
        <v>2972</v>
      </c>
      <c r="I105">
        <v>1</v>
      </c>
    </row>
    <row r="106" spans="8:9" x14ac:dyDescent="0.3">
      <c r="H106" s="95" t="s">
        <v>4223</v>
      </c>
      <c r="I106">
        <v>3</v>
      </c>
    </row>
    <row r="107" spans="8:9" x14ac:dyDescent="0.3">
      <c r="H107" s="95" t="s">
        <v>1294</v>
      </c>
      <c r="I107">
        <v>1</v>
      </c>
    </row>
    <row r="108" spans="8:9" x14ac:dyDescent="0.3">
      <c r="H108" s="95" t="s">
        <v>4431</v>
      </c>
      <c r="I108">
        <v>1</v>
      </c>
    </row>
    <row r="109" spans="8:9" x14ac:dyDescent="0.3">
      <c r="H109" s="95" t="s">
        <v>3399</v>
      </c>
      <c r="I109">
        <v>2</v>
      </c>
    </row>
    <row r="110" spans="8:9" x14ac:dyDescent="0.3">
      <c r="H110" s="95" t="s">
        <v>580</v>
      </c>
      <c r="I110">
        <v>1</v>
      </c>
    </row>
    <row r="111" spans="8:9" x14ac:dyDescent="0.3">
      <c r="H111" s="95" t="s">
        <v>4545</v>
      </c>
      <c r="I111">
        <v>1</v>
      </c>
    </row>
    <row r="112" spans="8:9" x14ac:dyDescent="0.3">
      <c r="H112" s="95" t="s">
        <v>713</v>
      </c>
      <c r="I112">
        <v>2</v>
      </c>
    </row>
    <row r="113" spans="8:9" x14ac:dyDescent="0.3">
      <c r="H113" s="95" t="s">
        <v>163</v>
      </c>
      <c r="I113">
        <v>1</v>
      </c>
    </row>
    <row r="114" spans="8:9" x14ac:dyDescent="0.3">
      <c r="H114" s="95" t="s">
        <v>526</v>
      </c>
      <c r="I114">
        <v>5</v>
      </c>
    </row>
    <row r="115" spans="8:9" x14ac:dyDescent="0.3">
      <c r="H115" s="95" t="s">
        <v>189</v>
      </c>
      <c r="I115">
        <v>3</v>
      </c>
    </row>
    <row r="116" spans="8:9" x14ac:dyDescent="0.3">
      <c r="H116" s="95" t="s">
        <v>4493</v>
      </c>
      <c r="I116">
        <v>1</v>
      </c>
    </row>
    <row r="117" spans="8:9" x14ac:dyDescent="0.3">
      <c r="H117" s="95" t="s">
        <v>965</v>
      </c>
      <c r="I117">
        <v>1</v>
      </c>
    </row>
    <row r="118" spans="8:9" x14ac:dyDescent="0.3">
      <c r="H118" s="95" t="s">
        <v>24</v>
      </c>
      <c r="I118">
        <v>113</v>
      </c>
    </row>
    <row r="119" spans="8:9" x14ac:dyDescent="0.3">
      <c r="H119" s="95" t="s">
        <v>1170</v>
      </c>
      <c r="I119">
        <v>4</v>
      </c>
    </row>
    <row r="120" spans="8:9" x14ac:dyDescent="0.3">
      <c r="H120" s="95" t="s">
        <v>4512</v>
      </c>
      <c r="I120">
        <v>2</v>
      </c>
    </row>
    <row r="121" spans="8:9" x14ac:dyDescent="0.3">
      <c r="H121" s="95" t="s">
        <v>1193</v>
      </c>
      <c r="I121">
        <v>1</v>
      </c>
    </row>
    <row r="122" spans="8:9" x14ac:dyDescent="0.3">
      <c r="H122" s="95" t="s">
        <v>4685</v>
      </c>
      <c r="I122">
        <v>1</v>
      </c>
    </row>
    <row r="123" spans="8:9" x14ac:dyDescent="0.3">
      <c r="H123" s="95" t="s">
        <v>1471</v>
      </c>
      <c r="I123">
        <v>6</v>
      </c>
    </row>
    <row r="124" spans="8:9" x14ac:dyDescent="0.3">
      <c r="H124" s="95" t="s">
        <v>1011</v>
      </c>
      <c r="I124">
        <v>1</v>
      </c>
    </row>
    <row r="125" spans="8:9" x14ac:dyDescent="0.3">
      <c r="H125" s="95" t="s">
        <v>3270</v>
      </c>
      <c r="I125">
        <v>4</v>
      </c>
    </row>
    <row r="126" spans="8:9" x14ac:dyDescent="0.3">
      <c r="H126" s="95" t="s">
        <v>364</v>
      </c>
      <c r="I126">
        <v>1</v>
      </c>
    </row>
    <row r="127" spans="8:9" x14ac:dyDescent="0.3">
      <c r="H127" s="95" t="s">
        <v>3609</v>
      </c>
      <c r="I127">
        <v>2</v>
      </c>
    </row>
    <row r="128" spans="8:9" x14ac:dyDescent="0.3">
      <c r="H128" s="95" t="s">
        <v>38</v>
      </c>
      <c r="I128">
        <v>6</v>
      </c>
    </row>
    <row r="129" spans="8:9" x14ac:dyDescent="0.3">
      <c r="H129" s="95" t="s">
        <v>942</v>
      </c>
      <c r="I129">
        <v>4</v>
      </c>
    </row>
    <row r="130" spans="8:9" x14ac:dyDescent="0.3">
      <c r="H130" s="95" t="s">
        <v>4138</v>
      </c>
      <c r="I130">
        <v>1</v>
      </c>
    </row>
    <row r="131" spans="8:9" x14ac:dyDescent="0.3">
      <c r="H131" s="95" t="s">
        <v>3077</v>
      </c>
      <c r="I131">
        <v>1</v>
      </c>
    </row>
    <row r="132" spans="8:9" x14ac:dyDescent="0.3">
      <c r="H132" s="95" t="s">
        <v>4728</v>
      </c>
      <c r="I132">
        <v>1</v>
      </c>
    </row>
    <row r="133" spans="8:9" x14ac:dyDescent="0.3">
      <c r="H133" s="95" t="s">
        <v>149</v>
      </c>
      <c r="I133">
        <v>1</v>
      </c>
    </row>
    <row r="134" spans="8:9" x14ac:dyDescent="0.3">
      <c r="H134" s="95" t="s">
        <v>100</v>
      </c>
      <c r="I134">
        <v>6</v>
      </c>
    </row>
    <row r="135" spans="8:9" x14ac:dyDescent="0.3">
      <c r="H135" s="95" t="s">
        <v>4797</v>
      </c>
      <c r="I135">
        <v>1</v>
      </c>
    </row>
    <row r="136" spans="8:9" x14ac:dyDescent="0.3">
      <c r="H136" s="95" t="s">
        <v>3725</v>
      </c>
      <c r="I136">
        <v>1</v>
      </c>
    </row>
    <row r="137" spans="8:9" x14ac:dyDescent="0.3">
      <c r="H137" s="95" t="s">
        <v>3706</v>
      </c>
      <c r="I137">
        <v>6</v>
      </c>
    </row>
    <row r="138" spans="8:9" x14ac:dyDescent="0.3">
      <c r="H138" s="95" t="s">
        <v>1316</v>
      </c>
      <c r="I138">
        <v>1</v>
      </c>
    </row>
    <row r="139" spans="8:9" x14ac:dyDescent="0.3">
      <c r="H139" s="95" t="s">
        <v>4968</v>
      </c>
      <c r="I139">
        <v>1</v>
      </c>
    </row>
    <row r="140" spans="8:9" x14ac:dyDescent="0.3">
      <c r="H140" s="95" t="s">
        <v>1251</v>
      </c>
      <c r="I140">
        <v>1</v>
      </c>
    </row>
    <row r="141" spans="8:9" x14ac:dyDescent="0.3">
      <c r="H141" s="95" t="s">
        <v>1158</v>
      </c>
      <c r="I141">
        <v>1</v>
      </c>
    </row>
    <row r="142" spans="8:9" x14ac:dyDescent="0.3">
      <c r="H142" s="95" t="s">
        <v>136</v>
      </c>
      <c r="I142">
        <v>1</v>
      </c>
    </row>
    <row r="143" spans="8:9" x14ac:dyDescent="0.3">
      <c r="H143" s="95" t="s">
        <v>1429</v>
      </c>
      <c r="I143">
        <v>6</v>
      </c>
    </row>
    <row r="144" spans="8:9" x14ac:dyDescent="0.3">
      <c r="H144" s="95" t="s">
        <v>2205</v>
      </c>
      <c r="I144">
        <v>3</v>
      </c>
    </row>
    <row r="145" spans="8:9" x14ac:dyDescent="0.3">
      <c r="H145" s="95" t="s">
        <v>63</v>
      </c>
      <c r="I145">
        <v>3</v>
      </c>
    </row>
    <row r="146" spans="8:9" x14ac:dyDescent="0.3">
      <c r="H146" s="95" t="s">
        <v>1108</v>
      </c>
      <c r="I146">
        <v>5</v>
      </c>
    </row>
    <row r="147" spans="8:9" x14ac:dyDescent="0.3">
      <c r="H147" s="95" t="s">
        <v>2153</v>
      </c>
      <c r="I147">
        <v>1</v>
      </c>
    </row>
    <row r="148" spans="8:9" x14ac:dyDescent="0.3">
      <c r="H148" s="95" t="s">
        <v>1561</v>
      </c>
      <c r="I148">
        <v>4</v>
      </c>
    </row>
    <row r="149" spans="8:9" x14ac:dyDescent="0.3">
      <c r="H149" s="95" t="s">
        <v>2462</v>
      </c>
      <c r="I149">
        <v>13</v>
      </c>
    </row>
    <row r="150" spans="8:9" x14ac:dyDescent="0.3">
      <c r="H150" s="95" t="s">
        <v>3013</v>
      </c>
      <c r="I150">
        <v>2</v>
      </c>
    </row>
    <row r="151" spans="8:9" x14ac:dyDescent="0.3">
      <c r="H151" s="95" t="s">
        <v>4326</v>
      </c>
      <c r="I151">
        <v>1</v>
      </c>
    </row>
    <row r="152" spans="8:9" x14ac:dyDescent="0.3">
      <c r="H152" s="95" t="s">
        <v>1717</v>
      </c>
      <c r="I152">
        <v>3</v>
      </c>
    </row>
    <row r="153" spans="8:9" x14ac:dyDescent="0.3">
      <c r="H153" s="95" t="s">
        <v>1514</v>
      </c>
      <c r="I153">
        <v>7</v>
      </c>
    </row>
    <row r="154" spans="8:9" x14ac:dyDescent="0.3">
      <c r="H154" s="95" t="s">
        <v>814</v>
      </c>
      <c r="I154">
        <v>1</v>
      </c>
    </row>
    <row r="155" spans="8:9" x14ac:dyDescent="0.3">
      <c r="H155" s="95" t="s">
        <v>1147</v>
      </c>
      <c r="I155">
        <v>4</v>
      </c>
    </row>
    <row r="156" spans="8:9" x14ac:dyDescent="0.3">
      <c r="H156" s="95" t="s">
        <v>2801</v>
      </c>
      <c r="I156">
        <v>1</v>
      </c>
    </row>
    <row r="157" spans="8:9" x14ac:dyDescent="0.3">
      <c r="H157" s="95" t="s">
        <v>2678</v>
      </c>
      <c r="I157">
        <v>1</v>
      </c>
    </row>
    <row r="158" spans="8:9" x14ac:dyDescent="0.3">
      <c r="H158" s="95" t="s">
        <v>2236</v>
      </c>
      <c r="I158">
        <v>2</v>
      </c>
    </row>
    <row r="159" spans="8:9" x14ac:dyDescent="0.3">
      <c r="H159" s="95" t="s">
        <v>161</v>
      </c>
      <c r="I159">
        <v>7</v>
      </c>
    </row>
    <row r="160" spans="8:9" x14ac:dyDescent="0.3">
      <c r="H160" s="95" t="s">
        <v>2720</v>
      </c>
      <c r="I160">
        <v>1</v>
      </c>
    </row>
    <row r="161" spans="8:9" x14ac:dyDescent="0.3">
      <c r="H161" s="95" t="s">
        <v>4737</v>
      </c>
      <c r="I161">
        <v>1</v>
      </c>
    </row>
    <row r="162" spans="8:9" x14ac:dyDescent="0.3">
      <c r="H162" s="95" t="s">
        <v>4848</v>
      </c>
      <c r="I162">
        <v>1</v>
      </c>
    </row>
    <row r="163" spans="8:9" x14ac:dyDescent="0.3">
      <c r="H163" s="95" t="s">
        <v>1086</v>
      </c>
      <c r="I163">
        <v>1</v>
      </c>
    </row>
    <row r="164" spans="8:9" x14ac:dyDescent="0.3">
      <c r="H164" s="95" t="s">
        <v>4109</v>
      </c>
      <c r="I164">
        <v>1</v>
      </c>
    </row>
    <row r="165" spans="8:9" x14ac:dyDescent="0.3">
      <c r="H165" s="95" t="s">
        <v>4803</v>
      </c>
      <c r="I165">
        <v>2</v>
      </c>
    </row>
    <row r="166" spans="8:9" x14ac:dyDescent="0.3">
      <c r="H166" s="95" t="s">
        <v>4827</v>
      </c>
      <c r="I166">
        <v>1</v>
      </c>
    </row>
    <row r="167" spans="8:9" x14ac:dyDescent="0.3">
      <c r="H167" s="95" t="s">
        <v>2912</v>
      </c>
      <c r="I167">
        <v>2</v>
      </c>
    </row>
    <row r="168" spans="8:9" x14ac:dyDescent="0.3">
      <c r="H168" s="95" t="s">
        <v>75</v>
      </c>
      <c r="I168">
        <v>3</v>
      </c>
    </row>
    <row r="169" spans="8:9" x14ac:dyDescent="0.3">
      <c r="H169" s="95" t="s">
        <v>4887</v>
      </c>
      <c r="I169">
        <v>1</v>
      </c>
    </row>
    <row r="170" spans="8:9" x14ac:dyDescent="0.3">
      <c r="H170" s="95" t="s">
        <v>3262</v>
      </c>
      <c r="I170">
        <v>2</v>
      </c>
    </row>
    <row r="171" spans="8:9" x14ac:dyDescent="0.3">
      <c r="H171" s="95" t="s">
        <v>216</v>
      </c>
      <c r="I171">
        <v>1</v>
      </c>
    </row>
    <row r="172" spans="8:9" x14ac:dyDescent="0.3">
      <c r="H172" s="95" t="s">
        <v>172</v>
      </c>
      <c r="I172">
        <v>6</v>
      </c>
    </row>
    <row r="173" spans="8:9" x14ac:dyDescent="0.3">
      <c r="H173" s="95" t="s">
        <v>3989</v>
      </c>
      <c r="I173">
        <v>1</v>
      </c>
    </row>
    <row r="174" spans="8:9" x14ac:dyDescent="0.3">
      <c r="H174" s="95" t="s">
        <v>1574</v>
      </c>
      <c r="I174">
        <v>2</v>
      </c>
    </row>
    <row r="175" spans="8:9" x14ac:dyDescent="0.3">
      <c r="H175" s="95" t="s">
        <v>4945</v>
      </c>
      <c r="I175">
        <v>1</v>
      </c>
    </row>
    <row r="176" spans="8:9" x14ac:dyDescent="0.3">
      <c r="H176" s="95" t="s">
        <v>180</v>
      </c>
      <c r="I176">
        <v>4</v>
      </c>
    </row>
    <row r="177" spans="8:9" x14ac:dyDescent="0.3">
      <c r="H177" s="95" t="s">
        <v>331</v>
      </c>
      <c r="I177">
        <v>2</v>
      </c>
    </row>
    <row r="178" spans="8:9" x14ac:dyDescent="0.3">
      <c r="H178" s="95" t="s">
        <v>1019</v>
      </c>
      <c r="I178">
        <v>3</v>
      </c>
    </row>
    <row r="179" spans="8:9" x14ac:dyDescent="0.3">
      <c r="H179" s="95" t="s">
        <v>1183</v>
      </c>
      <c r="I179">
        <v>1</v>
      </c>
    </row>
    <row r="180" spans="8:9" x14ac:dyDescent="0.3">
      <c r="H180" s="95" t="s">
        <v>3648</v>
      </c>
      <c r="I180">
        <v>1</v>
      </c>
    </row>
    <row r="181" spans="8:9" x14ac:dyDescent="0.3">
      <c r="H181" s="95" t="s">
        <v>4590</v>
      </c>
      <c r="I181">
        <v>1</v>
      </c>
    </row>
    <row r="182" spans="8:9" x14ac:dyDescent="0.3">
      <c r="H182" s="95" t="s">
        <v>2613</v>
      </c>
      <c r="I182">
        <v>1</v>
      </c>
    </row>
    <row r="183" spans="8:9" x14ac:dyDescent="0.3">
      <c r="H183" s="95" t="s">
        <v>2221</v>
      </c>
      <c r="I183">
        <v>1</v>
      </c>
    </row>
    <row r="184" spans="8:9" x14ac:dyDescent="0.3">
      <c r="H184" s="95" t="s">
        <v>2469</v>
      </c>
      <c r="I184">
        <v>8</v>
      </c>
    </row>
    <row r="185" spans="8:9" x14ac:dyDescent="0.3">
      <c r="H185" s="95" t="s">
        <v>4092</v>
      </c>
      <c r="I185">
        <v>1</v>
      </c>
    </row>
    <row r="186" spans="8:9" x14ac:dyDescent="0.3">
      <c r="H186" s="95" t="s">
        <v>3791</v>
      </c>
      <c r="I186">
        <v>3</v>
      </c>
    </row>
    <row r="187" spans="8:9" x14ac:dyDescent="0.3">
      <c r="H187" s="95" t="s">
        <v>1033</v>
      </c>
      <c r="I187">
        <v>1</v>
      </c>
    </row>
    <row r="188" spans="8:9" x14ac:dyDescent="0.3">
      <c r="H188" s="95" t="s">
        <v>3231</v>
      </c>
      <c r="I188">
        <v>1</v>
      </c>
    </row>
    <row r="189" spans="8:9" x14ac:dyDescent="0.3">
      <c r="H189" s="95" t="s">
        <v>186</v>
      </c>
      <c r="I189">
        <v>5</v>
      </c>
    </row>
    <row r="190" spans="8:9" x14ac:dyDescent="0.3">
      <c r="H190" s="95" t="s">
        <v>874</v>
      </c>
      <c r="I190">
        <v>1</v>
      </c>
    </row>
    <row r="191" spans="8:9" x14ac:dyDescent="0.3">
      <c r="H191" s="95" t="s">
        <v>605</v>
      </c>
      <c r="I191">
        <v>1</v>
      </c>
    </row>
    <row r="192" spans="8:9" x14ac:dyDescent="0.3">
      <c r="H192" s="95" t="s">
        <v>2588</v>
      </c>
      <c r="I192">
        <v>2</v>
      </c>
    </row>
    <row r="193" spans="8:9" x14ac:dyDescent="0.3">
      <c r="H193" s="95" t="s">
        <v>4920</v>
      </c>
      <c r="I193">
        <v>1</v>
      </c>
    </row>
    <row r="194" spans="8:9" x14ac:dyDescent="0.3">
      <c r="H194" s="95" t="s">
        <v>411</v>
      </c>
      <c r="I194">
        <v>1</v>
      </c>
    </row>
    <row r="195" spans="8:9" x14ac:dyDescent="0.3">
      <c r="H195" s="95" t="s">
        <v>290</v>
      </c>
      <c r="I195">
        <v>17</v>
      </c>
    </row>
    <row r="196" spans="8:9" x14ac:dyDescent="0.3">
      <c r="H196" s="95" t="s">
        <v>4692</v>
      </c>
      <c r="I196">
        <v>1</v>
      </c>
    </row>
    <row r="197" spans="8:9" x14ac:dyDescent="0.3">
      <c r="H197" s="95" t="s">
        <v>611</v>
      </c>
      <c r="I197">
        <v>3</v>
      </c>
    </row>
    <row r="198" spans="8:9" x14ac:dyDescent="0.3">
      <c r="H198" s="95" t="s">
        <v>1969</v>
      </c>
      <c r="I198">
        <v>2</v>
      </c>
    </row>
    <row r="199" spans="8:9" x14ac:dyDescent="0.3">
      <c r="H199" s="95" t="s">
        <v>1324</v>
      </c>
      <c r="I199">
        <v>2</v>
      </c>
    </row>
    <row r="200" spans="8:9" x14ac:dyDescent="0.3">
      <c r="H200" s="95" t="s">
        <v>197</v>
      </c>
      <c r="I200">
        <v>13</v>
      </c>
    </row>
    <row r="201" spans="8:9" x14ac:dyDescent="0.3">
      <c r="H201" s="95" t="s">
        <v>465</v>
      </c>
      <c r="I201">
        <v>8</v>
      </c>
    </row>
    <row r="202" spans="8:9" x14ac:dyDescent="0.3">
      <c r="H202" s="95" t="s">
        <v>974</v>
      </c>
      <c r="I202">
        <v>1</v>
      </c>
    </row>
    <row r="203" spans="8:9" x14ac:dyDescent="0.3">
      <c r="H203" s="95" t="s">
        <v>2872</v>
      </c>
      <c r="I203">
        <v>1</v>
      </c>
    </row>
    <row r="204" spans="8:9" x14ac:dyDescent="0.3">
      <c r="H204" s="95" t="s">
        <v>1509</v>
      </c>
      <c r="I204">
        <v>1</v>
      </c>
    </row>
    <row r="205" spans="8:9" x14ac:dyDescent="0.3">
      <c r="H205" s="95" t="s">
        <v>2994</v>
      </c>
      <c r="I205">
        <v>2</v>
      </c>
    </row>
    <row r="206" spans="8:9" x14ac:dyDescent="0.3">
      <c r="H206" s="95" t="s">
        <v>391</v>
      </c>
      <c r="I206">
        <v>2</v>
      </c>
    </row>
    <row r="207" spans="8:9" x14ac:dyDescent="0.3">
      <c r="H207" s="95" t="s">
        <v>2077</v>
      </c>
      <c r="I207">
        <v>1</v>
      </c>
    </row>
    <row r="208" spans="8:9" x14ac:dyDescent="0.3">
      <c r="H208" s="95" t="s">
        <v>807</v>
      </c>
      <c r="I208">
        <v>2</v>
      </c>
    </row>
    <row r="209" spans="8:9" x14ac:dyDescent="0.3">
      <c r="H209" s="95" t="s">
        <v>1752</v>
      </c>
      <c r="I209">
        <v>2</v>
      </c>
    </row>
    <row r="210" spans="8:9" x14ac:dyDescent="0.3">
      <c r="H210" s="95" t="s">
        <v>1311</v>
      </c>
      <c r="I210">
        <v>7</v>
      </c>
    </row>
    <row r="211" spans="8:9" x14ac:dyDescent="0.3">
      <c r="H211" s="95" t="s">
        <v>214</v>
      </c>
      <c r="I211">
        <v>6</v>
      </c>
    </row>
    <row r="212" spans="8:9" x14ac:dyDescent="0.3">
      <c r="H212" s="95" t="s">
        <v>655</v>
      </c>
      <c r="I212">
        <v>1</v>
      </c>
    </row>
    <row r="213" spans="8:9" x14ac:dyDescent="0.3">
      <c r="H213" s="95" t="s">
        <v>354</v>
      </c>
      <c r="I213">
        <v>1</v>
      </c>
    </row>
    <row r="214" spans="8:9" x14ac:dyDescent="0.3">
      <c r="H214" s="95" t="s">
        <v>4009</v>
      </c>
      <c r="I214">
        <v>1</v>
      </c>
    </row>
    <row r="215" spans="8:9" x14ac:dyDescent="0.3">
      <c r="H215" s="95" t="s">
        <v>3879</v>
      </c>
      <c r="I215">
        <v>2</v>
      </c>
    </row>
    <row r="216" spans="8:9" x14ac:dyDescent="0.3">
      <c r="H216" s="95" t="s">
        <v>905</v>
      </c>
      <c r="I216">
        <v>4</v>
      </c>
    </row>
    <row r="217" spans="8:9" x14ac:dyDescent="0.3">
      <c r="H217" s="95" t="s">
        <v>223</v>
      </c>
      <c r="I217">
        <v>8</v>
      </c>
    </row>
    <row r="218" spans="8:9" x14ac:dyDescent="0.3">
      <c r="H218" s="95" t="s">
        <v>1790</v>
      </c>
      <c r="I218">
        <v>1</v>
      </c>
    </row>
    <row r="219" spans="8:9" x14ac:dyDescent="0.3">
      <c r="H219" s="95" t="s">
        <v>4016</v>
      </c>
      <c r="I219">
        <v>1</v>
      </c>
    </row>
    <row r="220" spans="8:9" x14ac:dyDescent="0.3">
      <c r="H220" s="95" t="s">
        <v>1539</v>
      </c>
      <c r="I220">
        <v>2</v>
      </c>
    </row>
    <row r="221" spans="8:9" x14ac:dyDescent="0.3">
      <c r="H221" s="95" t="s">
        <v>3118</v>
      </c>
      <c r="I221">
        <v>1</v>
      </c>
    </row>
    <row r="222" spans="8:9" x14ac:dyDescent="0.3">
      <c r="H222" s="95" t="s">
        <v>3312</v>
      </c>
      <c r="I222">
        <v>4</v>
      </c>
    </row>
    <row r="223" spans="8:9" x14ac:dyDescent="0.3">
      <c r="H223" s="95" t="s">
        <v>3696</v>
      </c>
      <c r="I223">
        <v>1</v>
      </c>
    </row>
    <row r="224" spans="8:9" x14ac:dyDescent="0.3">
      <c r="H224" s="95" t="s">
        <v>2907</v>
      </c>
      <c r="I224">
        <v>1</v>
      </c>
    </row>
    <row r="225" spans="8:9" x14ac:dyDescent="0.3">
      <c r="H225" s="95" t="s">
        <v>962</v>
      </c>
      <c r="I225">
        <v>3</v>
      </c>
    </row>
    <row r="226" spans="8:9" x14ac:dyDescent="0.3">
      <c r="H226" s="95" t="s">
        <v>761</v>
      </c>
      <c r="I226">
        <v>1</v>
      </c>
    </row>
    <row r="227" spans="8:9" x14ac:dyDescent="0.3">
      <c r="H227" s="95" t="s">
        <v>832</v>
      </c>
      <c r="I227">
        <v>1</v>
      </c>
    </row>
    <row r="228" spans="8:9" x14ac:dyDescent="0.3">
      <c r="H228" s="95" t="s">
        <v>237</v>
      </c>
      <c r="I228">
        <v>7</v>
      </c>
    </row>
    <row r="229" spans="8:9" x14ac:dyDescent="0.3">
      <c r="H229" s="95" t="s">
        <v>5008</v>
      </c>
      <c r="I229">
        <v>1</v>
      </c>
    </row>
    <row r="230" spans="8:9" x14ac:dyDescent="0.3">
      <c r="H230" s="95" t="s">
        <v>243</v>
      </c>
      <c r="I230">
        <v>3</v>
      </c>
    </row>
    <row r="231" spans="8:9" x14ac:dyDescent="0.3">
      <c r="H231" s="95" t="s">
        <v>2891</v>
      </c>
      <c r="I231">
        <v>1</v>
      </c>
    </row>
    <row r="232" spans="8:9" x14ac:dyDescent="0.3">
      <c r="H232" s="95" t="s">
        <v>251</v>
      </c>
      <c r="I232">
        <v>28</v>
      </c>
    </row>
    <row r="233" spans="8:9" x14ac:dyDescent="0.3">
      <c r="H233" s="95" t="s">
        <v>1840</v>
      </c>
      <c r="I233">
        <v>6</v>
      </c>
    </row>
    <row r="234" spans="8:9" x14ac:dyDescent="0.3">
      <c r="H234" s="95" t="s">
        <v>2797</v>
      </c>
      <c r="I234">
        <v>3</v>
      </c>
    </row>
    <row r="235" spans="8:9" x14ac:dyDescent="0.3">
      <c r="H235" s="95" t="s">
        <v>619</v>
      </c>
      <c r="I235">
        <v>8</v>
      </c>
    </row>
    <row r="236" spans="8:9" x14ac:dyDescent="0.3">
      <c r="H236" s="95" t="s">
        <v>2262</v>
      </c>
      <c r="I236">
        <v>1</v>
      </c>
    </row>
    <row r="237" spans="8:9" x14ac:dyDescent="0.3">
      <c r="H237" s="95" t="s">
        <v>489</v>
      </c>
      <c r="I237">
        <v>3</v>
      </c>
    </row>
    <row r="238" spans="8:9" x14ac:dyDescent="0.3">
      <c r="H238" s="95" t="s">
        <v>262</v>
      </c>
      <c r="I238">
        <v>10</v>
      </c>
    </row>
    <row r="239" spans="8:9" x14ac:dyDescent="0.3">
      <c r="H239" s="95" t="s">
        <v>275</v>
      </c>
      <c r="I239">
        <v>12</v>
      </c>
    </row>
    <row r="240" spans="8:9" x14ac:dyDescent="0.3">
      <c r="H240" s="95" t="s">
        <v>3483</v>
      </c>
      <c r="I240">
        <v>2</v>
      </c>
    </row>
    <row r="241" spans="8:9" x14ac:dyDescent="0.3">
      <c r="H241" s="95" t="s">
        <v>282</v>
      </c>
      <c r="I241">
        <v>8</v>
      </c>
    </row>
    <row r="242" spans="8:9" x14ac:dyDescent="0.3">
      <c r="H242" s="95" t="s">
        <v>288</v>
      </c>
      <c r="I242">
        <v>15</v>
      </c>
    </row>
    <row r="243" spans="8:9" x14ac:dyDescent="0.3">
      <c r="H243" s="95" t="s">
        <v>4982</v>
      </c>
      <c r="I243">
        <v>1</v>
      </c>
    </row>
    <row r="244" spans="8:9" x14ac:dyDescent="0.3">
      <c r="H244" s="95" t="s">
        <v>128</v>
      </c>
      <c r="I244">
        <v>69</v>
      </c>
    </row>
    <row r="245" spans="8:9" x14ac:dyDescent="0.3">
      <c r="H245" s="95" t="s">
        <v>323</v>
      </c>
      <c r="I245">
        <v>2</v>
      </c>
    </row>
    <row r="246" spans="8:9" x14ac:dyDescent="0.3">
      <c r="H246" s="95" t="s">
        <v>5065</v>
      </c>
      <c r="I246">
        <v>6</v>
      </c>
    </row>
    <row r="247" spans="8:9" x14ac:dyDescent="0.3">
      <c r="H247" s="95" t="s">
        <v>5062</v>
      </c>
      <c r="I247">
        <v>886</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91415-D2D5-4F49-A209-25E607B5ADB9}">
  <dimension ref="A1:A8"/>
  <sheetViews>
    <sheetView workbookViewId="0">
      <selection activeCell="D36" sqref="D36"/>
    </sheetView>
  </sheetViews>
  <sheetFormatPr baseColWidth="10" defaultColWidth="11.44140625" defaultRowHeight="14.4" x14ac:dyDescent="0.3"/>
  <sheetData>
    <row r="1" spans="1:1" x14ac:dyDescent="0.3">
      <c r="A1" s="58" t="s">
        <v>5066</v>
      </c>
    </row>
    <row r="2" spans="1:1" x14ac:dyDescent="0.3">
      <c r="A2" s="58" t="s">
        <v>4143</v>
      </c>
    </row>
    <row r="3" spans="1:1" x14ac:dyDescent="0.3">
      <c r="A3" s="104" t="s">
        <v>5067</v>
      </c>
    </row>
    <row r="4" spans="1:1" x14ac:dyDescent="0.3">
      <c r="A4" s="104" t="s">
        <v>5068</v>
      </c>
    </row>
    <row r="5" spans="1:1" x14ac:dyDescent="0.3">
      <c r="A5" s="104" t="s">
        <v>5069</v>
      </c>
    </row>
    <row r="6" spans="1:1" x14ac:dyDescent="0.3">
      <c r="A6" s="104" t="s">
        <v>5070</v>
      </c>
    </row>
    <row r="7" spans="1:1" x14ac:dyDescent="0.3">
      <c r="A7" s="58" t="s">
        <v>5071</v>
      </c>
    </row>
    <row r="8" spans="1:1" x14ac:dyDescent="0.3">
      <c r="A8" t="s">
        <v>5072</v>
      </c>
    </row>
  </sheetData>
  <hyperlinks>
    <hyperlink ref="A3" r:id="rId1" xr:uid="{04D53DF8-0176-4BEC-8D3B-0565A1BF8132}"/>
    <hyperlink ref="A4" r:id="rId2" display="https://protecteau.be/fr/actualites/doc-12232" xr:uid="{21FA4692-5BE4-41DE-B34D-9DD0CC365E7A}"/>
    <hyperlink ref="A5" r:id="rId3" display="https://www.wallonie.be/fr/actualites/plan-daction-national-de-reduction-des-pesticides-donnez-votre-avis" xr:uid="{BB1F4D28-9027-43FD-9D11-E0856E69565C}"/>
    <hyperlink ref="A6" r:id="rId4" display="https://www.adalia.be/actualites/events/journee-intercommunale-pour-des-espaces-verts-accueillants-pour-les" xr:uid="{6DAA797F-3B80-473C-BF2D-3725F3A0BB60}"/>
    <hyperlink ref="A7" r:id="rId5" display="https://www.adalia.be/actualites/articles/biodivercite-les-inscriptions-sont-ouvertes" xr:uid="{829BE423-F54C-45EE-9E62-24F1E8798055}"/>
    <hyperlink ref="A1" r:id="rId6" xr:uid="{087F2CEF-93AD-43C0-902F-ADF14DA8EE3D}"/>
    <hyperlink ref="A2" r:id="rId7" xr:uid="{71830FB4-86CA-492C-8BD6-3B8FAF1A3B1E}"/>
  </hyperlinks>
  <pageMargins left="0.7" right="0.7" top="0.75" bottom="0.75" header="0.3" footer="0.3"/>
  <pageSetup paperSize="9" orientation="portrait"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41D60-0CE7-45FF-9165-78ECE651A001}">
  <sheetPr>
    <pageSetUpPr fitToPage="1"/>
  </sheetPr>
  <dimension ref="A1:N129"/>
  <sheetViews>
    <sheetView workbookViewId="0"/>
  </sheetViews>
  <sheetFormatPr baseColWidth="10" defaultColWidth="11.44140625" defaultRowHeight="15.6" x14ac:dyDescent="0.3"/>
  <cols>
    <col min="1" max="1" width="70.6640625" style="62" customWidth="1"/>
    <col min="2" max="2" width="11.44140625" style="57" customWidth="1"/>
    <col min="3" max="3" width="38" style="60" customWidth="1"/>
    <col min="4" max="4" width="5.33203125" customWidth="1"/>
    <col min="5" max="5" width="41.44140625" customWidth="1"/>
    <col min="6" max="6" width="83.6640625" style="60" customWidth="1"/>
    <col min="7" max="7" width="26.88671875" customWidth="1"/>
    <col min="8" max="8" width="40.88671875" customWidth="1"/>
    <col min="10" max="10" width="44.109375" style="60" customWidth="1"/>
    <col min="13" max="13" width="54.88671875" style="75" customWidth="1"/>
  </cols>
  <sheetData>
    <row r="1" spans="1:10" ht="41.4" customHeight="1" x14ac:dyDescent="0.3">
      <c r="A1" s="65" t="s">
        <v>123</v>
      </c>
      <c r="E1" s="65" t="s">
        <v>5073</v>
      </c>
      <c r="F1" s="68" t="s">
        <v>5074</v>
      </c>
      <c r="H1" s="66" t="s">
        <v>5075</v>
      </c>
      <c r="I1" s="152" t="s">
        <v>5076</v>
      </c>
      <c r="J1" s="152"/>
    </row>
    <row r="2" spans="1:10" x14ac:dyDescent="0.3">
      <c r="A2" s="61" t="s">
        <v>5077</v>
      </c>
      <c r="E2" s="59" t="s">
        <v>5078</v>
      </c>
      <c r="F2" s="61" t="s">
        <v>5079</v>
      </c>
      <c r="H2" s="61" t="s">
        <v>5080</v>
      </c>
      <c r="I2" s="57"/>
    </row>
    <row r="3" spans="1:10" x14ac:dyDescent="0.3">
      <c r="A3" s="61" t="s">
        <v>5081</v>
      </c>
      <c r="E3" s="69" t="s">
        <v>5082</v>
      </c>
      <c r="F3" s="61" t="s">
        <v>5083</v>
      </c>
      <c r="H3" s="61" t="s">
        <v>5084</v>
      </c>
      <c r="I3" s="57"/>
    </row>
    <row r="4" spans="1:10" ht="28.8" x14ac:dyDescent="0.3">
      <c r="A4" s="61" t="s">
        <v>5085</v>
      </c>
      <c r="B4" s="156" t="s">
        <v>1043</v>
      </c>
      <c r="C4" s="64" t="s">
        <v>5086</v>
      </c>
      <c r="E4" s="69" t="s">
        <v>5087</v>
      </c>
      <c r="F4" s="61" t="s">
        <v>5088</v>
      </c>
      <c r="H4" s="61" t="s">
        <v>5089</v>
      </c>
      <c r="I4" s="57"/>
    </row>
    <row r="5" spans="1:10" ht="28.8" x14ac:dyDescent="0.3">
      <c r="A5" s="61" t="s">
        <v>5090</v>
      </c>
      <c r="B5" s="156"/>
      <c r="C5" s="64" t="s">
        <v>5091</v>
      </c>
      <c r="E5" s="59"/>
      <c r="F5" s="61" t="s">
        <v>5092</v>
      </c>
      <c r="H5" s="61" t="s">
        <v>5093</v>
      </c>
      <c r="I5" s="57"/>
    </row>
    <row r="6" spans="1:10" x14ac:dyDescent="0.3">
      <c r="A6" s="61" t="s">
        <v>5094</v>
      </c>
      <c r="B6" s="156"/>
      <c r="C6" s="64" t="s">
        <v>5095</v>
      </c>
      <c r="E6" s="61"/>
      <c r="F6" s="63" t="s">
        <v>5096</v>
      </c>
      <c r="H6" s="61" t="s">
        <v>5097</v>
      </c>
      <c r="I6" s="57"/>
    </row>
    <row r="7" spans="1:10" ht="39.6" customHeight="1" x14ac:dyDescent="0.3">
      <c r="A7" s="61" t="s">
        <v>5098</v>
      </c>
      <c r="B7" s="156"/>
      <c r="C7" s="64" t="s">
        <v>5099</v>
      </c>
      <c r="E7" s="69" t="s">
        <v>5100</v>
      </c>
      <c r="F7" s="61" t="s">
        <v>5101</v>
      </c>
      <c r="H7" s="61" t="s">
        <v>5102</v>
      </c>
      <c r="I7" s="57"/>
    </row>
    <row r="8" spans="1:10" x14ac:dyDescent="0.3">
      <c r="A8" s="61" t="s">
        <v>5103</v>
      </c>
      <c r="B8" s="156"/>
      <c r="C8" s="64" t="s">
        <v>5104</v>
      </c>
      <c r="E8" s="69" t="s">
        <v>5105</v>
      </c>
      <c r="F8" s="61" t="s">
        <v>5106</v>
      </c>
      <c r="H8" s="61" t="s">
        <v>5107</v>
      </c>
      <c r="I8" s="57"/>
    </row>
    <row r="9" spans="1:10" x14ac:dyDescent="0.3">
      <c r="A9" s="61" t="s">
        <v>5108</v>
      </c>
      <c r="B9" s="156"/>
      <c r="C9" s="64" t="s">
        <v>5109</v>
      </c>
      <c r="E9" s="69" t="s">
        <v>5105</v>
      </c>
      <c r="F9" s="61" t="s">
        <v>5110</v>
      </c>
      <c r="H9" s="61" t="s">
        <v>5111</v>
      </c>
      <c r="I9" s="57"/>
    </row>
    <row r="10" spans="1:10" ht="28.8" x14ac:dyDescent="0.3">
      <c r="A10" s="61" t="s">
        <v>5112</v>
      </c>
      <c r="B10" s="156"/>
      <c r="C10" s="64" t="s">
        <v>5113</v>
      </c>
      <c r="E10" s="61"/>
      <c r="F10" s="63" t="s">
        <v>5114</v>
      </c>
      <c r="H10" s="61" t="s">
        <v>5115</v>
      </c>
      <c r="I10" s="57"/>
    </row>
    <row r="11" spans="1:10" x14ac:dyDescent="0.3">
      <c r="A11" s="61" t="s">
        <v>5116</v>
      </c>
      <c r="E11" s="61"/>
      <c r="F11" s="63" t="s">
        <v>5117</v>
      </c>
      <c r="H11" s="61" t="s">
        <v>5118</v>
      </c>
      <c r="I11" s="57"/>
    </row>
    <row r="12" spans="1:10" ht="28.8" x14ac:dyDescent="0.3">
      <c r="A12" s="61" t="s">
        <v>5119</v>
      </c>
      <c r="E12" s="69" t="s">
        <v>5082</v>
      </c>
      <c r="F12" s="61" t="s">
        <v>5120</v>
      </c>
      <c r="H12" s="61" t="s">
        <v>5121</v>
      </c>
      <c r="I12" s="57"/>
    </row>
    <row r="13" spans="1:10" x14ac:dyDescent="0.3">
      <c r="A13" s="61" t="s">
        <v>5122</v>
      </c>
      <c r="E13" s="69" t="s">
        <v>5100</v>
      </c>
      <c r="F13" s="61" t="s">
        <v>5123</v>
      </c>
      <c r="H13" s="61" t="s">
        <v>5124</v>
      </c>
      <c r="I13" s="57"/>
    </row>
    <row r="14" spans="1:10" x14ac:dyDescent="0.3">
      <c r="A14" s="61" t="s">
        <v>5125</v>
      </c>
      <c r="E14" s="69" t="s">
        <v>5105</v>
      </c>
      <c r="F14" s="61" t="s">
        <v>5126</v>
      </c>
      <c r="H14" s="61" t="s">
        <v>5127</v>
      </c>
      <c r="I14" s="57"/>
    </row>
    <row r="15" spans="1:10" ht="28.8" x14ac:dyDescent="0.3">
      <c r="A15" s="61" t="s">
        <v>5128</v>
      </c>
      <c r="E15" s="61"/>
      <c r="F15" s="63" t="s">
        <v>5129</v>
      </c>
      <c r="H15" s="61" t="s">
        <v>5130</v>
      </c>
      <c r="I15" s="57"/>
    </row>
    <row r="16" spans="1:10" ht="28.8" x14ac:dyDescent="0.3">
      <c r="A16" s="61" t="s">
        <v>5131</v>
      </c>
      <c r="E16" s="69" t="s">
        <v>5082</v>
      </c>
      <c r="F16" s="61" t="s">
        <v>5132</v>
      </c>
      <c r="H16" s="61" t="s">
        <v>5133</v>
      </c>
      <c r="I16" s="153" t="s">
        <v>5134</v>
      </c>
      <c r="J16" s="61" t="s">
        <v>5135</v>
      </c>
    </row>
    <row r="17" spans="1:10" x14ac:dyDescent="0.3">
      <c r="A17" s="61" t="s">
        <v>5136</v>
      </c>
      <c r="E17" s="69" t="s">
        <v>5105</v>
      </c>
      <c r="F17" s="61" t="s">
        <v>5137</v>
      </c>
      <c r="H17" s="61" t="s">
        <v>5138</v>
      </c>
      <c r="I17" s="154"/>
      <c r="J17" s="63" t="s">
        <v>5139</v>
      </c>
    </row>
    <row r="18" spans="1:10" ht="28.8" x14ac:dyDescent="0.3">
      <c r="A18" s="61" t="s">
        <v>5140</v>
      </c>
      <c r="E18" s="69" t="s">
        <v>5141</v>
      </c>
      <c r="F18" s="61" t="s">
        <v>5142</v>
      </c>
      <c r="H18" s="61" t="s">
        <v>5143</v>
      </c>
      <c r="I18" s="154"/>
      <c r="J18" s="63" t="s">
        <v>5144</v>
      </c>
    </row>
    <row r="19" spans="1:10" ht="28.8" x14ac:dyDescent="0.3">
      <c r="A19" s="61" t="s">
        <v>5145</v>
      </c>
      <c r="E19" s="61"/>
      <c r="F19" s="63" t="s">
        <v>5146</v>
      </c>
      <c r="H19" s="61" t="s">
        <v>5147</v>
      </c>
      <c r="I19" s="154"/>
      <c r="J19" s="61" t="s">
        <v>5148</v>
      </c>
    </row>
    <row r="20" spans="1:10" x14ac:dyDescent="0.3">
      <c r="A20" s="61" t="s">
        <v>5149</v>
      </c>
      <c r="E20" s="69" t="s">
        <v>5150</v>
      </c>
      <c r="F20" s="61" t="s">
        <v>5151</v>
      </c>
      <c r="H20" s="61" t="s">
        <v>5152</v>
      </c>
      <c r="I20" s="154"/>
      <c r="J20" s="61" t="s">
        <v>5153</v>
      </c>
    </row>
    <row r="21" spans="1:10" x14ac:dyDescent="0.3">
      <c r="A21" s="61" t="s">
        <v>5154</v>
      </c>
      <c r="E21" s="69" t="s">
        <v>5155</v>
      </c>
      <c r="F21" s="61" t="s">
        <v>5156</v>
      </c>
      <c r="H21" s="61" t="s">
        <v>5157</v>
      </c>
      <c r="I21" s="154"/>
      <c r="J21" s="61" t="s">
        <v>5158</v>
      </c>
    </row>
    <row r="22" spans="1:10" ht="28.8" x14ac:dyDescent="0.3">
      <c r="A22" s="61" t="s">
        <v>5159</v>
      </c>
      <c r="E22" s="69" t="s">
        <v>5155</v>
      </c>
      <c r="F22" s="61" t="s">
        <v>5160</v>
      </c>
      <c r="H22" s="61" t="s">
        <v>5161</v>
      </c>
      <c r="I22" s="154"/>
      <c r="J22" s="61" t="s">
        <v>5162</v>
      </c>
    </row>
    <row r="23" spans="1:10" ht="28.8" x14ac:dyDescent="0.3">
      <c r="A23" s="61" t="s">
        <v>5163</v>
      </c>
      <c r="E23" s="61"/>
      <c r="F23" s="63" t="s">
        <v>5164</v>
      </c>
      <c r="H23" s="61" t="s">
        <v>5165</v>
      </c>
      <c r="I23" s="154"/>
      <c r="J23" s="61" t="s">
        <v>5166</v>
      </c>
    </row>
    <row r="24" spans="1:10" x14ac:dyDescent="0.3">
      <c r="A24" s="61" t="s">
        <v>5167</v>
      </c>
      <c r="E24" s="59" t="s">
        <v>5168</v>
      </c>
      <c r="F24" s="61" t="s">
        <v>5169</v>
      </c>
      <c r="H24" s="61" t="s">
        <v>5170</v>
      </c>
      <c r="I24" s="154"/>
      <c r="J24" s="61" t="s">
        <v>5171</v>
      </c>
    </row>
    <row r="25" spans="1:10" x14ac:dyDescent="0.3">
      <c r="A25" s="61" t="s">
        <v>5172</v>
      </c>
      <c r="E25" s="61"/>
      <c r="F25" s="63" t="s">
        <v>5173</v>
      </c>
      <c r="H25" s="61" t="s">
        <v>5174</v>
      </c>
      <c r="I25" s="154"/>
      <c r="J25" s="61" t="s">
        <v>5175</v>
      </c>
    </row>
    <row r="26" spans="1:10" ht="28.8" x14ac:dyDescent="0.3">
      <c r="A26" s="61" t="s">
        <v>5176</v>
      </c>
      <c r="E26" s="69" t="s">
        <v>5155</v>
      </c>
      <c r="F26" s="61" t="s">
        <v>5177</v>
      </c>
      <c r="H26" s="61" t="s">
        <v>5178</v>
      </c>
      <c r="I26" s="155"/>
      <c r="J26" s="61" t="s">
        <v>5179</v>
      </c>
    </row>
    <row r="27" spans="1:10" ht="28.8" x14ac:dyDescent="0.3">
      <c r="A27" s="61" t="s">
        <v>5180</v>
      </c>
      <c r="E27" s="69" t="s">
        <v>5087</v>
      </c>
      <c r="F27" s="61" t="s">
        <v>5181</v>
      </c>
      <c r="H27" s="61" t="s">
        <v>5182</v>
      </c>
      <c r="I27" s="57"/>
    </row>
    <row r="28" spans="1:10" ht="28.8" x14ac:dyDescent="0.3">
      <c r="A28" s="61" t="s">
        <v>5183</v>
      </c>
      <c r="E28" s="69" t="s">
        <v>5082</v>
      </c>
      <c r="F28" s="61" t="s">
        <v>5184</v>
      </c>
      <c r="H28" s="61" t="s">
        <v>5185</v>
      </c>
      <c r="I28" s="57"/>
    </row>
    <row r="29" spans="1:10" x14ac:dyDescent="0.3">
      <c r="A29" s="61" t="s">
        <v>5186</v>
      </c>
      <c r="E29" s="69" t="s">
        <v>5082</v>
      </c>
      <c r="F29" s="61" t="s">
        <v>5187</v>
      </c>
      <c r="H29" s="61" t="s">
        <v>5188</v>
      </c>
      <c r="I29" s="57"/>
    </row>
    <row r="30" spans="1:10" x14ac:dyDescent="0.3">
      <c r="A30" s="61" t="s">
        <v>5189</v>
      </c>
      <c r="E30" s="59" t="s">
        <v>5190</v>
      </c>
      <c r="F30" s="61" t="s">
        <v>5191</v>
      </c>
      <c r="H30" s="61" t="s">
        <v>5192</v>
      </c>
      <c r="I30" s="57"/>
    </row>
    <row r="31" spans="1:10" x14ac:dyDescent="0.3">
      <c r="A31" s="61" t="s">
        <v>5193</v>
      </c>
      <c r="E31" s="61"/>
      <c r="F31" s="63" t="s">
        <v>5194</v>
      </c>
      <c r="H31" s="61" t="s">
        <v>5195</v>
      </c>
      <c r="I31" s="57"/>
    </row>
    <row r="32" spans="1:10" x14ac:dyDescent="0.3">
      <c r="A32" s="61" t="s">
        <v>5196</v>
      </c>
      <c r="E32" s="61"/>
      <c r="F32" s="63" t="s">
        <v>5197</v>
      </c>
      <c r="H32" s="61" t="s">
        <v>5198</v>
      </c>
      <c r="I32" s="57"/>
    </row>
    <row r="33" spans="1:9" ht="28.8" x14ac:dyDescent="0.3">
      <c r="A33" s="61" t="s">
        <v>5199</v>
      </c>
      <c r="E33" s="59" t="s">
        <v>5200</v>
      </c>
      <c r="F33" s="61" t="s">
        <v>5201</v>
      </c>
      <c r="H33" s="61" t="s">
        <v>5202</v>
      </c>
      <c r="I33" s="57"/>
    </row>
    <row r="34" spans="1:9" x14ac:dyDescent="0.3">
      <c r="A34" s="61" t="s">
        <v>5203</v>
      </c>
      <c r="E34" s="61"/>
      <c r="F34" s="63" t="s">
        <v>5204</v>
      </c>
      <c r="H34" s="61" t="s">
        <v>5205</v>
      </c>
      <c r="I34" s="57"/>
    </row>
    <row r="35" spans="1:9" ht="28.8" x14ac:dyDescent="0.3">
      <c r="A35" s="61" t="s">
        <v>5206</v>
      </c>
      <c r="E35" s="69" t="s">
        <v>5150</v>
      </c>
      <c r="F35" s="61" t="s">
        <v>5207</v>
      </c>
      <c r="H35" s="61" t="s">
        <v>5208</v>
      </c>
      <c r="I35" s="57"/>
    </row>
    <row r="36" spans="1:9" ht="28.8" x14ac:dyDescent="0.3">
      <c r="A36" s="61" t="s">
        <v>5209</v>
      </c>
      <c r="E36" s="63"/>
      <c r="F36" s="63" t="s">
        <v>5207</v>
      </c>
      <c r="H36" s="61" t="s">
        <v>5210</v>
      </c>
      <c r="I36" s="57"/>
    </row>
    <row r="37" spans="1:9" ht="28.8" x14ac:dyDescent="0.3">
      <c r="A37" s="61" t="s">
        <v>5211</v>
      </c>
      <c r="E37" s="63"/>
      <c r="F37" s="71" t="s">
        <v>5212</v>
      </c>
      <c r="H37" s="61" t="s">
        <v>5213</v>
      </c>
      <c r="I37" s="57"/>
    </row>
    <row r="38" spans="1:9" x14ac:dyDescent="0.3">
      <c r="A38" s="61" t="s">
        <v>5214</v>
      </c>
      <c r="E38" s="59"/>
      <c r="F38" s="61" t="s">
        <v>5215</v>
      </c>
      <c r="H38" s="61" t="s">
        <v>5216</v>
      </c>
      <c r="I38" s="57"/>
    </row>
    <row r="39" spans="1:9" x14ac:dyDescent="0.3">
      <c r="A39" s="61" t="s">
        <v>5217</v>
      </c>
      <c r="E39" s="61"/>
      <c r="F39" s="63" t="s">
        <v>5218</v>
      </c>
      <c r="H39" s="61" t="s">
        <v>5219</v>
      </c>
      <c r="I39" s="57"/>
    </row>
    <row r="40" spans="1:9" x14ac:dyDescent="0.3">
      <c r="A40" s="61" t="s">
        <v>5220</v>
      </c>
      <c r="E40" s="61"/>
      <c r="F40" s="63" t="s">
        <v>5221</v>
      </c>
      <c r="H40" s="61" t="s">
        <v>5222</v>
      </c>
      <c r="I40" s="57"/>
    </row>
    <row r="41" spans="1:9" x14ac:dyDescent="0.3">
      <c r="A41" s="61" t="s">
        <v>5223</v>
      </c>
      <c r="E41" s="59" t="s">
        <v>5224</v>
      </c>
      <c r="F41" s="61" t="s">
        <v>5225</v>
      </c>
      <c r="H41" s="61" t="s">
        <v>5226</v>
      </c>
      <c r="I41" s="57"/>
    </row>
    <row r="42" spans="1:9" ht="28.8" x14ac:dyDescent="0.3">
      <c r="A42" s="61" t="s">
        <v>5227</v>
      </c>
      <c r="E42" s="59" t="s">
        <v>5228</v>
      </c>
      <c r="F42" s="61" t="s">
        <v>5229</v>
      </c>
      <c r="H42" s="61" t="s">
        <v>5230</v>
      </c>
      <c r="I42" s="57"/>
    </row>
    <row r="43" spans="1:9" x14ac:dyDescent="0.3">
      <c r="A43" s="61" t="s">
        <v>5231</v>
      </c>
      <c r="E43" s="69" t="s">
        <v>5100</v>
      </c>
      <c r="F43" s="61" t="s">
        <v>5232</v>
      </c>
      <c r="H43" s="61" t="s">
        <v>5233</v>
      </c>
      <c r="I43" s="57"/>
    </row>
    <row r="44" spans="1:9" x14ac:dyDescent="0.3">
      <c r="A44" s="61" t="s">
        <v>5234</v>
      </c>
      <c r="E44" s="70" t="s">
        <v>5150</v>
      </c>
      <c r="F44" s="72" t="s">
        <v>5235</v>
      </c>
      <c r="H44" s="61" t="s">
        <v>5236</v>
      </c>
      <c r="I44" s="57"/>
    </row>
    <row r="45" spans="1:9" x14ac:dyDescent="0.3">
      <c r="E45" s="70" t="s">
        <v>5237</v>
      </c>
      <c r="F45" s="61" t="s">
        <v>5238</v>
      </c>
      <c r="H45" s="61" t="s">
        <v>5239</v>
      </c>
      <c r="I45" s="57"/>
    </row>
    <row r="46" spans="1:9" x14ac:dyDescent="0.3">
      <c r="E46" s="70" t="s">
        <v>5082</v>
      </c>
      <c r="F46" s="61" t="s">
        <v>5240</v>
      </c>
      <c r="H46" s="61" t="s">
        <v>5241</v>
      </c>
      <c r="I46" s="57"/>
    </row>
    <row r="47" spans="1:9" x14ac:dyDescent="0.3">
      <c r="E47" s="62"/>
      <c r="F47" s="63" t="s">
        <v>5242</v>
      </c>
      <c r="H47" s="61" t="s">
        <v>5243</v>
      </c>
      <c r="I47" s="57"/>
    </row>
    <row r="48" spans="1:9" x14ac:dyDescent="0.3">
      <c r="E48" s="62"/>
      <c r="F48" s="63" t="s">
        <v>5244</v>
      </c>
      <c r="H48" s="61" t="s">
        <v>5245</v>
      </c>
      <c r="I48" s="57"/>
    </row>
    <row r="49" spans="5:14" x14ac:dyDescent="0.3">
      <c r="E49" s="62"/>
      <c r="F49" s="63" t="s">
        <v>5246</v>
      </c>
      <c r="H49" s="61" t="s">
        <v>5247</v>
      </c>
      <c r="I49" s="57"/>
    </row>
    <row r="50" spans="5:14" x14ac:dyDescent="0.3">
      <c r="E50" s="67"/>
      <c r="F50" s="61" t="s">
        <v>5248</v>
      </c>
      <c r="H50" s="61" t="s">
        <v>5249</v>
      </c>
      <c r="I50" s="57"/>
    </row>
    <row r="51" spans="5:14" x14ac:dyDescent="0.3">
      <c r="E51" s="67"/>
      <c r="F51" s="61" t="s">
        <v>5250</v>
      </c>
      <c r="H51" s="61" t="s">
        <v>5251</v>
      </c>
      <c r="I51" s="57"/>
    </row>
    <row r="52" spans="5:14" x14ac:dyDescent="0.3">
      <c r="E52" s="67"/>
      <c r="F52" s="61" t="s">
        <v>5252</v>
      </c>
      <c r="H52" s="61" t="s">
        <v>5253</v>
      </c>
      <c r="I52" s="57"/>
    </row>
    <row r="53" spans="5:14" x14ac:dyDescent="0.3">
      <c r="E53" s="67" t="s">
        <v>5254</v>
      </c>
      <c r="F53" s="61" t="s">
        <v>5254</v>
      </c>
      <c r="H53" s="61" t="s">
        <v>5255</v>
      </c>
      <c r="I53" s="57"/>
    </row>
    <row r="54" spans="5:14" x14ac:dyDescent="0.3">
      <c r="E54" s="62"/>
      <c r="F54" s="63" t="s">
        <v>5256</v>
      </c>
      <c r="H54" s="61" t="s">
        <v>5257</v>
      </c>
      <c r="I54" s="57"/>
      <c r="M54" s="76"/>
      <c r="N54" s="73"/>
    </row>
    <row r="55" spans="5:14" x14ac:dyDescent="0.3">
      <c r="E55" s="70" t="s">
        <v>5237</v>
      </c>
      <c r="F55" s="61" t="s">
        <v>5258</v>
      </c>
      <c r="H55" s="61" t="s">
        <v>5259</v>
      </c>
      <c r="I55" s="57"/>
      <c r="N55" s="73"/>
    </row>
    <row r="56" spans="5:14" x14ac:dyDescent="0.3">
      <c r="E56" s="70" t="s">
        <v>5141</v>
      </c>
      <c r="F56" s="61" t="s">
        <v>5260</v>
      </c>
      <c r="H56" s="61" t="s">
        <v>5261</v>
      </c>
      <c r="I56" s="57"/>
      <c r="N56" s="73"/>
    </row>
    <row r="57" spans="5:14" ht="28.8" x14ac:dyDescent="0.3">
      <c r="E57" s="70" t="s">
        <v>5087</v>
      </c>
      <c r="F57" s="61" t="s">
        <v>5262</v>
      </c>
      <c r="H57" s="61" t="s">
        <v>5263</v>
      </c>
      <c r="I57" s="57"/>
      <c r="N57" s="73"/>
    </row>
    <row r="58" spans="5:14" ht="57.6" x14ac:dyDescent="0.3">
      <c r="E58" s="62"/>
      <c r="F58" s="63" t="s">
        <v>5264</v>
      </c>
      <c r="H58" s="61" t="s">
        <v>5265</v>
      </c>
      <c r="I58" s="57"/>
      <c r="N58" s="73"/>
    </row>
    <row r="59" spans="5:14" ht="28.8" x14ac:dyDescent="0.3">
      <c r="E59" s="70" t="s">
        <v>5141</v>
      </c>
      <c r="F59" s="61" t="s">
        <v>5266</v>
      </c>
      <c r="H59" s="61" t="s">
        <v>5267</v>
      </c>
      <c r="I59" s="57"/>
      <c r="N59" s="73"/>
    </row>
    <row r="60" spans="5:14" x14ac:dyDescent="0.3">
      <c r="E60" s="70" t="s">
        <v>5087</v>
      </c>
      <c r="F60" s="61" t="s">
        <v>5268</v>
      </c>
      <c r="N60" s="73"/>
    </row>
    <row r="61" spans="5:14" x14ac:dyDescent="0.3">
      <c r="E61" s="70" t="s">
        <v>5141</v>
      </c>
      <c r="F61" s="61" t="s">
        <v>5269</v>
      </c>
      <c r="N61" s="73"/>
    </row>
    <row r="62" spans="5:14" x14ac:dyDescent="0.3">
      <c r="E62" s="70" t="s">
        <v>5141</v>
      </c>
      <c r="F62" s="61" t="s">
        <v>5270</v>
      </c>
      <c r="N62" s="73"/>
    </row>
    <row r="63" spans="5:14" x14ac:dyDescent="0.3">
      <c r="N63" s="73"/>
    </row>
    <row r="64" spans="5:14" x14ac:dyDescent="0.3">
      <c r="N64" s="73"/>
    </row>
    <row r="65" spans="5:14" x14ac:dyDescent="0.3">
      <c r="E65" s="58" t="s">
        <v>5271</v>
      </c>
      <c r="N65" s="73"/>
    </row>
    <row r="66" spans="5:14" x14ac:dyDescent="0.3">
      <c r="E66" s="76" t="s">
        <v>5272</v>
      </c>
      <c r="F66" s="74" t="s">
        <v>5272</v>
      </c>
      <c r="G66" t="s">
        <v>5273</v>
      </c>
    </row>
    <row r="67" spans="5:14" ht="31.2" x14ac:dyDescent="0.3">
      <c r="E67" s="76" t="s">
        <v>5274</v>
      </c>
      <c r="F67" s="74" t="s">
        <v>5274</v>
      </c>
      <c r="G67" t="s">
        <v>5275</v>
      </c>
    </row>
    <row r="68" spans="5:14" x14ac:dyDescent="0.3">
      <c r="E68" s="75" t="s">
        <v>5276</v>
      </c>
      <c r="F68" s="74" t="s">
        <v>5276</v>
      </c>
      <c r="G68" t="s">
        <v>5277</v>
      </c>
    </row>
    <row r="69" spans="5:14" x14ac:dyDescent="0.3">
      <c r="E69" s="76" t="s">
        <v>5278</v>
      </c>
      <c r="F69" s="74" t="s">
        <v>5278</v>
      </c>
      <c r="G69" t="s">
        <v>5187</v>
      </c>
    </row>
    <row r="70" spans="5:14" ht="31.2" x14ac:dyDescent="0.3">
      <c r="E70" s="76" t="s">
        <v>5279</v>
      </c>
      <c r="F70" s="74" t="s">
        <v>5279</v>
      </c>
      <c r="G70" t="s">
        <v>5280</v>
      </c>
    </row>
    <row r="71" spans="5:14" ht="31.2" x14ac:dyDescent="0.3">
      <c r="E71" s="76" t="s">
        <v>5281</v>
      </c>
      <c r="F71" s="74" t="s">
        <v>5281</v>
      </c>
      <c r="G71" t="s">
        <v>5282</v>
      </c>
    </row>
    <row r="72" spans="5:14" x14ac:dyDescent="0.3">
      <c r="E72" s="76" t="s">
        <v>5283</v>
      </c>
      <c r="F72" s="79" t="s">
        <v>5284</v>
      </c>
      <c r="G72" t="s">
        <v>5285</v>
      </c>
    </row>
    <row r="73" spans="5:14" x14ac:dyDescent="0.3">
      <c r="E73" s="76" t="s">
        <v>5286</v>
      </c>
      <c r="F73" s="74" t="s">
        <v>5286</v>
      </c>
      <c r="G73" t="s">
        <v>5287</v>
      </c>
    </row>
    <row r="74" spans="5:14" ht="31.2" x14ac:dyDescent="0.3">
      <c r="E74" s="76" t="s">
        <v>5288</v>
      </c>
      <c r="F74" s="74" t="s">
        <v>5288</v>
      </c>
      <c r="G74" t="s">
        <v>5289</v>
      </c>
    </row>
    <row r="75" spans="5:14" x14ac:dyDescent="0.3">
      <c r="E75" s="76" t="s">
        <v>5290</v>
      </c>
      <c r="F75" s="74" t="s">
        <v>5290</v>
      </c>
      <c r="G75" t="s">
        <v>5291</v>
      </c>
    </row>
    <row r="76" spans="5:14" x14ac:dyDescent="0.3">
      <c r="E76" s="76" t="s">
        <v>5292</v>
      </c>
      <c r="F76" s="74" t="s">
        <v>5292</v>
      </c>
      <c r="G76" t="s">
        <v>5293</v>
      </c>
    </row>
    <row r="77" spans="5:14" x14ac:dyDescent="0.3">
      <c r="E77" s="76" t="s">
        <v>5294</v>
      </c>
      <c r="F77" s="74" t="s">
        <v>5294</v>
      </c>
      <c r="G77" t="s">
        <v>5295</v>
      </c>
    </row>
    <row r="78" spans="5:14" x14ac:dyDescent="0.3">
      <c r="E78" s="76" t="s">
        <v>5296</v>
      </c>
      <c r="F78" s="74" t="s">
        <v>5296</v>
      </c>
      <c r="G78" t="s">
        <v>5297</v>
      </c>
    </row>
    <row r="79" spans="5:14" ht="31.2" x14ac:dyDescent="0.3">
      <c r="E79" s="76" t="s">
        <v>5298</v>
      </c>
      <c r="F79" s="74" t="s">
        <v>5298</v>
      </c>
      <c r="G79" t="s">
        <v>5299</v>
      </c>
    </row>
    <row r="80" spans="5:14" ht="31.2" x14ac:dyDescent="0.3">
      <c r="E80" s="76" t="s">
        <v>5300</v>
      </c>
      <c r="F80" s="74" t="s">
        <v>5300</v>
      </c>
      <c r="G80" t="s">
        <v>5301</v>
      </c>
    </row>
    <row r="81" spans="5:7" x14ac:dyDescent="0.3">
      <c r="E81" s="76" t="s">
        <v>5302</v>
      </c>
      <c r="F81" s="74" t="s">
        <v>5302</v>
      </c>
      <c r="G81" t="s">
        <v>5303</v>
      </c>
    </row>
    <row r="82" spans="5:7" ht="46.8" x14ac:dyDescent="0.3">
      <c r="E82" s="76" t="s">
        <v>5304</v>
      </c>
      <c r="F82" s="74" t="s">
        <v>5304</v>
      </c>
      <c r="G82" t="s">
        <v>5305</v>
      </c>
    </row>
    <row r="83" spans="5:7" ht="31.2" x14ac:dyDescent="0.3">
      <c r="E83" s="76" t="s">
        <v>5306</v>
      </c>
      <c r="F83" s="74" t="s">
        <v>5306</v>
      </c>
      <c r="G83" t="s">
        <v>5307</v>
      </c>
    </row>
    <row r="84" spans="5:7" ht="31.2" x14ac:dyDescent="0.3">
      <c r="E84" s="76" t="s">
        <v>5308</v>
      </c>
      <c r="F84" s="74" t="s">
        <v>5308</v>
      </c>
      <c r="G84" t="s">
        <v>5309</v>
      </c>
    </row>
    <row r="85" spans="5:7" ht="31.2" x14ac:dyDescent="0.3">
      <c r="E85" s="76" t="s">
        <v>5310</v>
      </c>
      <c r="F85" s="74" t="s">
        <v>5310</v>
      </c>
      <c r="G85" t="s">
        <v>5309</v>
      </c>
    </row>
    <row r="86" spans="5:7" ht="31.2" x14ac:dyDescent="0.3">
      <c r="E86" s="76" t="s">
        <v>5311</v>
      </c>
      <c r="F86" s="74" t="s">
        <v>5311</v>
      </c>
      <c r="G86" t="s">
        <v>5277</v>
      </c>
    </row>
    <row r="87" spans="5:7" ht="31.2" x14ac:dyDescent="0.3">
      <c r="E87" s="76" t="s">
        <v>5312</v>
      </c>
      <c r="F87" s="74" t="s">
        <v>5312</v>
      </c>
      <c r="G87" t="s">
        <v>5313</v>
      </c>
    </row>
    <row r="88" spans="5:7" x14ac:dyDescent="0.3">
      <c r="E88" s="76" t="s">
        <v>5314</v>
      </c>
      <c r="F88" s="74" t="s">
        <v>5314</v>
      </c>
      <c r="G88" t="s">
        <v>5315</v>
      </c>
    </row>
    <row r="89" spans="5:7" x14ac:dyDescent="0.3">
      <c r="E89" s="76" t="s">
        <v>5316</v>
      </c>
      <c r="F89" s="74" t="s">
        <v>5316</v>
      </c>
      <c r="G89" t="s">
        <v>5315</v>
      </c>
    </row>
    <row r="90" spans="5:7" ht="31.2" x14ac:dyDescent="0.3">
      <c r="E90" s="76" t="s">
        <v>5317</v>
      </c>
      <c r="F90" s="74" t="s">
        <v>5317</v>
      </c>
      <c r="G90" t="s">
        <v>5197</v>
      </c>
    </row>
    <row r="91" spans="5:7" x14ac:dyDescent="0.3">
      <c r="E91" s="76" t="s">
        <v>5204</v>
      </c>
      <c r="F91" s="74" t="s">
        <v>5204</v>
      </c>
      <c r="G91" t="s">
        <v>5204</v>
      </c>
    </row>
    <row r="92" spans="5:7" x14ac:dyDescent="0.3">
      <c r="E92" s="75" t="s">
        <v>5318</v>
      </c>
      <c r="F92" s="74" t="s">
        <v>5318</v>
      </c>
      <c r="G92" t="s">
        <v>5309</v>
      </c>
    </row>
    <row r="93" spans="5:7" ht="31.2" x14ac:dyDescent="0.3">
      <c r="E93" s="76" t="s">
        <v>5319</v>
      </c>
      <c r="F93" s="74" t="s">
        <v>5319</v>
      </c>
      <c r="G93" t="s">
        <v>5320</v>
      </c>
    </row>
    <row r="94" spans="5:7" x14ac:dyDescent="0.3">
      <c r="E94" s="76" t="s">
        <v>5321</v>
      </c>
      <c r="F94" s="74" t="s">
        <v>5322</v>
      </c>
      <c r="G94" t="s">
        <v>5323</v>
      </c>
    </row>
    <row r="95" spans="5:7" x14ac:dyDescent="0.3">
      <c r="E95" s="76" t="s">
        <v>5324</v>
      </c>
      <c r="F95" s="74" t="s">
        <v>5324</v>
      </c>
      <c r="G95" t="s">
        <v>5325</v>
      </c>
    </row>
    <row r="96" spans="5:7" x14ac:dyDescent="0.3">
      <c r="E96" s="76" t="s">
        <v>5326</v>
      </c>
      <c r="F96" s="74" t="s">
        <v>5326</v>
      </c>
      <c r="G96" t="s">
        <v>5327</v>
      </c>
    </row>
    <row r="97" spans="5:7" ht="46.8" x14ac:dyDescent="0.3">
      <c r="E97" s="76" t="s">
        <v>5328</v>
      </c>
      <c r="F97" s="74" t="s">
        <v>5328</v>
      </c>
      <c r="G97" t="s">
        <v>5327</v>
      </c>
    </row>
    <row r="98" spans="5:7" x14ac:dyDescent="0.3">
      <c r="E98" s="76" t="s">
        <v>5329</v>
      </c>
      <c r="F98" s="74" t="s">
        <v>5329</v>
      </c>
      <c r="G98" t="s">
        <v>5323</v>
      </c>
    </row>
    <row r="99" spans="5:7" ht="31.2" x14ac:dyDescent="0.3">
      <c r="E99" s="76" t="s">
        <v>5330</v>
      </c>
      <c r="F99" s="74" t="s">
        <v>5330</v>
      </c>
    </row>
    <row r="100" spans="5:7" x14ac:dyDescent="0.3">
      <c r="E100" s="76" t="s">
        <v>5331</v>
      </c>
      <c r="F100" s="74" t="s">
        <v>5331</v>
      </c>
    </row>
    <row r="101" spans="5:7" ht="31.2" x14ac:dyDescent="0.3">
      <c r="E101" s="76" t="s">
        <v>5332</v>
      </c>
      <c r="F101" s="74" t="s">
        <v>5332</v>
      </c>
    </row>
    <row r="102" spans="5:7" x14ac:dyDescent="0.3">
      <c r="E102" s="76" t="s">
        <v>5333</v>
      </c>
      <c r="F102" s="74" t="s">
        <v>5333</v>
      </c>
      <c r="G102" t="s">
        <v>5334</v>
      </c>
    </row>
    <row r="103" spans="5:7" x14ac:dyDescent="0.3">
      <c r="E103" s="76" t="s">
        <v>5335</v>
      </c>
      <c r="F103" s="74" t="s">
        <v>5335</v>
      </c>
      <c r="G103" t="s">
        <v>5336</v>
      </c>
    </row>
    <row r="104" spans="5:7" x14ac:dyDescent="0.3">
      <c r="E104" s="76" t="s">
        <v>5337</v>
      </c>
      <c r="F104" s="74" t="s">
        <v>5337</v>
      </c>
      <c r="G104" t="s">
        <v>5293</v>
      </c>
    </row>
    <row r="105" spans="5:7" x14ac:dyDescent="0.3">
      <c r="E105" s="76" t="s">
        <v>5338</v>
      </c>
      <c r="F105" s="74" t="s">
        <v>5338</v>
      </c>
      <c r="G105" t="s">
        <v>5320</v>
      </c>
    </row>
    <row r="106" spans="5:7" ht="31.2" x14ac:dyDescent="0.3">
      <c r="E106" s="76" t="s">
        <v>5339</v>
      </c>
      <c r="F106" s="74" t="s">
        <v>5339</v>
      </c>
      <c r="G106" t="s">
        <v>5340</v>
      </c>
    </row>
    <row r="107" spans="5:7" ht="31.2" x14ac:dyDescent="0.3">
      <c r="E107" s="77" t="s">
        <v>5341</v>
      </c>
      <c r="F107" s="74" t="s">
        <v>5341</v>
      </c>
      <c r="G107" t="s">
        <v>5342</v>
      </c>
    </row>
    <row r="108" spans="5:7" ht="31.2" x14ac:dyDescent="0.3">
      <c r="E108" s="76" t="s">
        <v>5343</v>
      </c>
      <c r="F108" s="74" t="s">
        <v>5343</v>
      </c>
      <c r="G108" t="s">
        <v>5344</v>
      </c>
    </row>
    <row r="109" spans="5:7" ht="31.2" x14ac:dyDescent="0.3">
      <c r="E109" s="76" t="s">
        <v>5345</v>
      </c>
      <c r="F109" s="74" t="s">
        <v>5345</v>
      </c>
      <c r="G109" t="s">
        <v>5346</v>
      </c>
    </row>
    <row r="110" spans="5:7" ht="31.2" x14ac:dyDescent="0.3">
      <c r="E110" s="76" t="s">
        <v>5347</v>
      </c>
      <c r="F110" s="74" t="s">
        <v>5347</v>
      </c>
      <c r="G110" t="s">
        <v>5348</v>
      </c>
    </row>
    <row r="111" spans="5:7" ht="31.2" x14ac:dyDescent="0.3">
      <c r="E111" s="78" t="s">
        <v>5349</v>
      </c>
      <c r="F111" s="74" t="s">
        <v>5349</v>
      </c>
      <c r="G111" t="s">
        <v>5320</v>
      </c>
    </row>
    <row r="112" spans="5:7" x14ac:dyDescent="0.3">
      <c r="E112" s="76" t="s">
        <v>5350</v>
      </c>
      <c r="F112" s="74" t="s">
        <v>5350</v>
      </c>
      <c r="G112" t="s">
        <v>5351</v>
      </c>
    </row>
    <row r="113" spans="5:7" ht="31.2" x14ac:dyDescent="0.3">
      <c r="E113" s="76" t="s">
        <v>5352</v>
      </c>
      <c r="F113" s="74" t="s">
        <v>5352</v>
      </c>
      <c r="G113" t="s">
        <v>5301</v>
      </c>
    </row>
    <row r="114" spans="5:7" ht="62.4" x14ac:dyDescent="0.3">
      <c r="E114" s="76" t="s">
        <v>5353</v>
      </c>
      <c r="F114" s="74" t="s">
        <v>5354</v>
      </c>
      <c r="G114" t="s">
        <v>5355</v>
      </c>
    </row>
    <row r="115" spans="5:7" ht="31.2" x14ac:dyDescent="0.3">
      <c r="E115" s="76" t="s">
        <v>5356</v>
      </c>
      <c r="F115" s="74" t="s">
        <v>5356</v>
      </c>
      <c r="G115" t="s">
        <v>5357</v>
      </c>
    </row>
    <row r="116" spans="5:7" x14ac:dyDescent="0.3">
      <c r="E116" s="76" t="s">
        <v>5358</v>
      </c>
      <c r="F116" s="74" t="s">
        <v>5358</v>
      </c>
      <c r="G116" t="s">
        <v>5295</v>
      </c>
    </row>
    <row r="117" spans="5:7" x14ac:dyDescent="0.3">
      <c r="E117" s="76" t="s">
        <v>5359</v>
      </c>
      <c r="F117" s="74" t="s">
        <v>5359</v>
      </c>
      <c r="G117" t="s">
        <v>5360</v>
      </c>
    </row>
    <row r="118" spans="5:7" x14ac:dyDescent="0.3">
      <c r="E118" s="76"/>
      <c r="F118" s="73"/>
    </row>
    <row r="121" spans="5:7" x14ac:dyDescent="0.3">
      <c r="E121" s="58" t="s">
        <v>5361</v>
      </c>
    </row>
    <row r="122" spans="5:7" x14ac:dyDescent="0.3">
      <c r="E122" t="s">
        <v>5362</v>
      </c>
    </row>
    <row r="123" spans="5:7" x14ac:dyDescent="0.3">
      <c r="E123" t="s">
        <v>5363</v>
      </c>
      <c r="F123" s="80" t="s">
        <v>5364</v>
      </c>
    </row>
    <row r="124" spans="5:7" x14ac:dyDescent="0.3">
      <c r="E124" t="s">
        <v>5316</v>
      </c>
      <c r="F124" s="80" t="s">
        <v>5365</v>
      </c>
    </row>
    <row r="125" spans="5:7" x14ac:dyDescent="0.3">
      <c r="E125" t="s">
        <v>5366</v>
      </c>
      <c r="F125" s="80" t="s">
        <v>5367</v>
      </c>
    </row>
    <row r="126" spans="5:7" ht="28.8" x14ac:dyDescent="0.3">
      <c r="E126" t="s">
        <v>5368</v>
      </c>
      <c r="F126" s="80" t="s">
        <v>5369</v>
      </c>
    </row>
    <row r="127" spans="5:7" ht="28.8" x14ac:dyDescent="0.3">
      <c r="E127" s="60" t="s">
        <v>5370</v>
      </c>
      <c r="F127" s="80" t="s">
        <v>5371</v>
      </c>
    </row>
    <row r="128" spans="5:7" x14ac:dyDescent="0.3">
      <c r="E128" t="s">
        <v>5372</v>
      </c>
      <c r="F128" s="80" t="s">
        <v>5373</v>
      </c>
    </row>
    <row r="129" spans="5:7" x14ac:dyDescent="0.3">
      <c r="E129" t="s">
        <v>5374</v>
      </c>
      <c r="F129" s="80" t="s">
        <v>5375</v>
      </c>
      <c r="G129" t="s">
        <v>5376</v>
      </c>
    </row>
  </sheetData>
  <sortState xmlns:xlrd2="http://schemas.microsoft.com/office/spreadsheetml/2017/richdata2" ref="A1:N118">
    <sortCondition ref="N1"/>
  </sortState>
  <mergeCells count="3">
    <mergeCell ref="I1:J1"/>
    <mergeCell ref="I16:I26"/>
    <mergeCell ref="B4:B10"/>
  </mergeCells>
  <hyperlinks>
    <hyperlink ref="F1" r:id="rId1" xr:uid="{BE532A55-AAC9-44CA-A08C-123C136E61AC}"/>
    <hyperlink ref="F37" r:id="rId2" xr:uid="{04826728-1245-4CEB-8A5B-B76065ED6BB0}"/>
    <hyperlink ref="F108" r:id="rId3" tooltip="Programme d'aide en faveur de la communauté chypriote turque" display="https://ec.europa.eu/info/overview-funding-programmes/aid-programme-turkish-cypriot-community_fr" xr:uid="{5FBC739A-FE51-455D-8225-28647A8A4276}"/>
    <hyperlink ref="F77" r:id="rId4" tooltip="Fonds «Asile et migration»" display="https://ec.europa.eu/home-affairs/financing/fundings/migration-asylum-borders/asylum-migration-integration-fund_en" xr:uid="{735BA1A4-42D6-46A2-A14F-7C5C9DA7746F}"/>
    <hyperlink ref="F111" r:id="rId5" tooltip="Protection civile et Centre européen de réaction d’urgence" display="http://ec.europa.eu/echo/en/what/civil-protection/mechanism" xr:uid="{2DA2950B-E9DB-49CD-B3BD-C7272D416D4F}"/>
    <hyperlink ref="F105" r:id="rId6" tooltip="Mécanisme de protection civile" display="http://ec.europa.eu/echo/en/what/civil-protection/mechanism" xr:uid="{695E60BD-0F9F-4AC6-AAFE-2A81DEDCEC91}"/>
    <hyperlink ref="F78" r:id="rId7" tooltip="Fonds de cohésion" display="http://ec.europa.eu/regional_policy/en/funding/cohesion-fund/" xr:uid="{2790F1B0-180F-41DB-9459-79F076500AF0}"/>
    <hyperlink ref="F107" r:id="rId8" tooltip="Politique étrangère et de sécurité commune (PESC)" display="http://www.eeas.europa.eu/cfsp/index_en.htm" xr:uid="{1EF1F046-C1E2-4561-A51F-D10510B34B67}"/>
    <hyperlink ref="F67" r:id="rId9" tooltip="Compétitivité des entreprises et PME (COSME)" display="https://ec.europa.eu/easme/en/cosme" xr:uid="{009EFD5C-B35A-4FD0-9571-0DB40C3BFCD9}"/>
    <hyperlink ref="F106" r:id="rId10" tooltip="Mécanisme pour l’interconnexion en Europe" display="https://ec.europa.eu/inea/en/connecting-europe-facility" xr:uid="{A9CE81A7-C8D3-4516-82D4-A756C5714503}"/>
    <hyperlink ref="F112" r:id="rId11" tooltip="Protection des consommateurs" display="http://ec.europa.eu/chafea/consumers/" xr:uid="{E3D00679-2FBD-4136-9AFE-C7391D144E6D}"/>
    <hyperlink ref="F76" r:id="rId12" tooltip="Europe créative" display="https://eacea.ec.europa.eu/creative-europe_en" xr:uid="{F80553C8-87A9-48B9-A512-BE3766482D5A}"/>
    <hyperlink ref="F75" r:id="rId13" tooltip="Éducation, formation, jeunesse et sport (Erasmus+)" display="https://ec.europa.eu/programmes/erasmus-plus/" xr:uid="{F9D62B99-2014-47F0-8F0D-EF67EB28D7EB}"/>
    <hyperlink ref="F74" r:id="rId14" tooltip="Environnement et action pour le climat (LIFE)" display="http://ec.europa.eu/environment/life/index.htm" xr:uid="{BE5EF3F8-DBB0-484B-B6B6-EDD55687C3EA}"/>
    <hyperlink ref="F104" r:id="rId15" tooltip="L'Europe pour les citoyens" display="http://eacea.ec.europa.eu/europe-for-citizens_en" xr:uid="{7012FC5C-8D33-44B9-8A13-35B309517153}"/>
    <hyperlink ref="F83" r:id="rId16" location="eafrd" tooltip="Fonds européen agricole pour le développement rural (FEADER)" display="eafrd" xr:uid="{5CE0F529-DD26-4EB9-95C8-33D0A6225B24}"/>
    <hyperlink ref="F82" r:id="rId17" location="eagf" tooltip="Fonds européen agricole de garantie (FEAGA) – Dépenses liées au marché et paiements directs" display="eagf" xr:uid="{0D874071-AFEA-4E3F-B04E-3F92D002BCB1}"/>
    <hyperlink ref="F110" r:id="rId18" tooltip="Programme européen d’observation de la Terre (Copernicus)" display="http://copernicus.eu/" xr:uid="{2053AFE0-6C45-4365-9FFC-BA29C335C694}"/>
    <hyperlink ref="F84" r:id="rId19" tooltip="Fonds européen d’ajustement à la mondialisation (FEM)" display="http://ec.europa.eu/social/main.jsp?catId=326&amp;langId=en" xr:uid="{9D333C2E-D233-4C35-89F5-CBED4FE680E8}"/>
    <hyperlink ref="F99" r:id="rId20" tooltip="Instrument européen pour la démocratie et les droits de l’homme (IEDDH)" display="http://ec.europa.eu/europeaid/how/finance/eidhr_en.htm" xr:uid="{CB7BF45F-11FF-4628-B84A-93C18E1EB84F}"/>
    <hyperlink ref="F87" r:id="rId21" tooltip="Fonds européen pour les affaires maritimes et la pêche" display="https://ec.europa.eu/fisheries/cfp/emff_en" xr:uid="{AA2EF08C-F44B-42EC-A4EB-64867AEB52B3}"/>
    <hyperlink ref="F98" r:id="rId22" tooltip="Instrument européen de voisinage (IEV)" display="http://ec.europa.eu/neighbourhood-enlargement/neighbourhood/overview_en" xr:uid="{CE3D78FE-DE8E-4DDF-9E9A-8F51E1837491}"/>
    <hyperlink ref="F86" r:id="rId23" tooltip="Fonds européen de développement régional" display="http://ec.europa.eu/regional_policy/en/funding/erdf/" xr:uid="{091936BD-7B3C-4503-BDAE-A42AFFADF94A}"/>
    <hyperlink ref="F115" r:id="rId24" tooltip="Systèmes européens de navigation par satellite (EGNOS et Galileo)" display="http://ec.europa.eu/growth/sectors/space_en" xr:uid="{039E208A-18C7-4539-B2B4-9EBE96BB2346}"/>
    <hyperlink ref="F89" r:id="rId25" tooltip="Fonds social européen (FSE)" display="http://ec.europa.eu/esf/home.jsp?langId=en" xr:uid="{4487180A-3D07-4723-8293-6235B0BD67CD}"/>
    <hyperlink ref="F69" r:id="rId26" display="https://europa.eu/youth/solidarity_en" xr:uid="{C818A31A-7206-4F6D-AD04-46FBD4E2802C}"/>
    <hyperlink ref="F90" r:id="rId27" tooltip="Fonds structurels et d'investissement européens" display="https://ec.europa.eu/info/funding-tenders/funding-opportunities/funding-programmes/overview-funding-programmes/european-structural-and-investment-funds_fr" xr:uid="{E6B4D453-00A0-43EB-A1EE-12773B78154E}"/>
    <hyperlink ref="F109" r:id="rId28" tooltip="Programme de l’Union européenne pour l’emploi et l’innovation sociale" display="http://ec.europa.eu/social/main.jsp?catId=1081" xr:uid="{802186CC-C3D9-4B7B-A753-F82D6BAA3BA5}"/>
    <hyperlink ref="F81" r:id="rId29" tooltip="Fonds de solidarité de l'Union européenne" display="http://ec.europa.eu/regional_policy/en/funding/solidarity-fund/" xr:uid="{F3363B6B-A481-4BA0-898C-20A189F386CF}"/>
    <hyperlink ref="F70" r:id="rId30" tooltip="Corps volontaire européen d'aide humanitaire (Volontaires de l'aide de l'UE)" display="http://ec.europa.eu/echo/what/humanitarian-aid/eu-aid-volunteers_en" xr:uid="{9A8050D8-09FF-48EF-A205-F71496F577BF}"/>
    <hyperlink ref="F71" r:id="rId31" tooltip="Denrées alimentaires et aliments pour animaux" display="http://ec.europa.eu/dgs/health_food-safety/index_en.htm" xr:uid="{147B4B75-541C-406F-B045-737B8B5CA367}"/>
    <hyperlink ref="F85" r:id="rId32" tooltip="Fonds européen d'aide aux plus démunis (FEAD)" display="http://ec.europa.eu/social/main.jsp?catId=1089" xr:uid="{ED8EB964-CAAB-49EC-86D8-A27CF8A15448}"/>
    <hyperlink ref="F79" r:id="rId33" location="ui-id-5" tooltip="Fonds de garantie relatif aux actions extérieures" display="ui-id-5" xr:uid="{96563142-AE6F-4B33-8F4F-0A43D2D5AF05}"/>
    <hyperlink ref="F103" r:id="rId34" tooltip="La santé en faveur de la croissance" display="http://ec.europa.eu/health/programme/policy/proposal2014_en" xr:uid="{F0F01E5B-2905-4B2C-B631-1CB32BA3D760}"/>
    <hyperlink ref="F91" r:id="rId35" tooltip="Horizon 2020" display="http://ec.europa.eu/programmes/horizon2020/" xr:uid="{69BCEBBB-D43A-446F-A649-3095058726AE}"/>
    <hyperlink ref="F66" r:id="rId36" tooltip="Aide humanitaire" display="http://ec.europa.eu/echo/funding-evaluations/funding-humanitarian-aid_en" xr:uid="{2F1CD0D2-3541-4666-B4BD-FD675C8BBD7E}"/>
    <hyperlink ref="F93" r:id="rId37" tooltip="Instrument d’aide d’urgence au sein de l’Union" display="http://ec.europa.eu/echo/funding-evaluations/funding-emergency-support_en" xr:uid="{646B5E66-E924-4266-9862-A216BBAC8C32}"/>
    <hyperlink ref="F100" r:id="rId38" tooltip="Instrument pour le Groenland" display="http://ec.europa.eu/europeaid/funding/funding-instruments-programming/funding-instruments/instrument-greenland_en" xr:uid="{29AF9F5C-A33A-40DD-A5D7-41169CE52582}"/>
    <hyperlink ref="F101" r:id="rId39" tooltip="Instrument relatif à la coopération en matière de sûreté nucléaire (ICSN)" display="http://ec.europa.eu/europeaid/funding/funding-instruments-programming/funding-instruments/instrument-nuclear-safety-cooperation_en" xr:uid="{EC166783-24DF-4B06-B917-0AEC12DD8222}"/>
    <hyperlink ref="F94" r:id="rId40" tooltip="Instrument d’aide de préadhésion (IAP II)" display="http://ec.europa.eu/neighbourhood-enlargement/instruments/overview_en" xr:uid="{C171F1C6-D478-45A3-8869-A05ED14BD741}"/>
    <hyperlink ref="F97" r:id="rId41" tooltip="Instrument de stabilité (IfS), désormais dénommé: instrument contribuant à la stabilité et à la paix (IcSP)" display="http://ec.europa.eu/dgs/fpi/what-we-do/instrument_contributing_to_stability_and_peace_en.htm" xr:uid="{1F1B9AD3-D6D5-4279-BACE-1DBFA0132142}"/>
    <hyperlink ref="F88" r:id="rId42" tooltip="Fonds pour la sécurité intérieure" display="http://ec.europa.eu/dgs/home-affairs/financing/fundings/security-and-safeguarding-liberties/index_en.htm" xr:uid="{ED3E42F4-5811-41C3-AFD4-B0B1B24EF98F}"/>
    <hyperlink ref="F113" r:id="rId43" tooltip="Réacteur thermonucléaire expérimental international (ITER)" display="https://ec.europa.eu/research/energy/euratom/index_en.cfm?pg=fusion&amp;section=iter" xr:uid="{74BB657E-0D6A-4AB1-A208-06E9BF74D02D}"/>
    <hyperlink ref="F114" r:id="rId44" tooltip="Solutions d’interopérabilité et cadres communs pour les administrations publiques, les entreprises et les citoyens européens (ISA2) " display="http://ec.europa.eu/isa/isa2/index_en.htm" xr:uid="{266E8511-260F-4625-BB5B-F5D16D123AEA}"/>
    <hyperlink ref="F117" r:id="rId45" tooltip="Un plan d’investissement pour l’Europe" display="https://ec.europa.eu/priorities/jobs-growth-and-investment/investment-plan_en" xr:uid="{346EBA77-9E95-44A5-8954-9249BBB70117}"/>
    <hyperlink ref="F116" r:id="rId46" tooltip="Systèmes informatiques" display="http://ec.europa.eu/dgs/home-affairs/financing/fundings/security-and-safeguarding-liberties/index_en.htm" xr:uid="{D35486DE-74FF-4A10-9E7A-5D187B0FBB93}"/>
    <hyperlink ref="F102" r:id="rId47" tooltip="Justice" display="https://ec.europa.eu/info/departments/justice-and-consumers/justice-and-consumers-funding-tenders/funding-programmes/previous-programmes-2014-2020/justice-programme-just_fr" xr:uid="{473DA48B-E725-4927-AB1F-139506705A80}"/>
    <hyperlink ref="F96" r:id="rId48" tooltip="Instrument de partenariat (IP)" display="http://ec.europa.eu/dgs/fpi/what-we-do/partnership_instrument_en.htm" xr:uid="{6BE8AC59-E3FC-4A26-A76C-D8A9C2490F4A}"/>
    <hyperlink ref="F80" r:id="rId49" tooltip="Fonds de recherche du charbon et de l'acier (FRCA)" display="https://ec.europa.eu/research/industrial_technologies/rfcs_en.html" xr:uid="{222802C5-85A2-4C9D-8AF4-31B6641AAC84}"/>
    <hyperlink ref="F73" r:id="rId50" tooltip="Droits, égalité et citoyenneté" display="https://ec.europa.eu/info/departments/justice-and-consumers/justice-and-consumers-funding-tenders/funding-programmes/previous-programmes-2014-2020/rights-equality-and-citizenship-programme-rec_fr" xr:uid="{72025CA4-5347-4ED8-B96D-FAD835C85562}"/>
    <hyperlink ref="F95" r:id="rId51" tooltip="Instrument d’appui technique (TSI)" display="https://ec.europa.eu/info/overview-funding-programmes/technical-support-instrument-tsi_fr" xr:uid="{F7D3261A-F583-4686-AD11-EA00FD61100C}"/>
    <hyperlink ref="F68" r:id="rId52" tooltip="Coopération territoriale" display="http://ec.europa.eu/regional_policy/en/funding/erdf/" xr:uid="{C57AE7C4-BE80-4F52-BCFB-0E57B8903C1D}"/>
    <hyperlink ref="F92" r:id="rId53" tooltip="Initiative pour l’emploi des jeunes" display="http://ec.europa.eu/social/main.jsp?catId=1006" xr:uid="{E93587D6-2480-4A3E-927E-B06571C83698}"/>
    <hyperlink ref="E65" r:id="rId54" xr:uid="{7D342479-9D40-4CFB-A675-A0117937E6E2}"/>
    <hyperlink ref="F72" r:id="rId55" xr:uid="{20CFADDD-9585-48CB-93FC-7F8E19CE445D}"/>
    <hyperlink ref="E121" r:id="rId56" xr:uid="{90A968C0-DFB6-4AA0-94F4-BA1EF20F879C}"/>
    <hyperlink ref="F123" r:id="rId57" xr:uid="{D24EE177-DD6E-43FF-99A8-50DD0712031D}"/>
    <hyperlink ref="F124" r:id="rId58" xr:uid="{5D627BFF-F2D8-4013-B2E1-A03E7DE90354}"/>
    <hyperlink ref="F125" r:id="rId59" xr:uid="{F5361A18-925A-47FB-8595-8C55F90FBC7F}"/>
    <hyperlink ref="F126" r:id="rId60" xr:uid="{236CFA7E-8A11-4C7C-981B-9AA41D60CEF8}"/>
    <hyperlink ref="F127" r:id="rId61" xr:uid="{BB883EA1-B0BD-4698-B8CD-46DCBF74E485}"/>
    <hyperlink ref="F128" r:id="rId62" xr:uid="{DD7A74E9-F1FD-48AE-840F-4D66460D71BF}"/>
    <hyperlink ref="F129" r:id="rId63" xr:uid="{351CC104-6AC2-44DE-BBE7-40617B96D827}"/>
  </hyperlinks>
  <pageMargins left="0.7" right="0.7" top="0.75" bottom="0.75" header="0.3" footer="0.3"/>
  <pageSetup paperSize="9" scale="23" fitToHeight="0" orientation="portrait" r:id="rId6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AFE0F-DEAA-41DD-8F2E-3EEF13C527C1}">
  <dimension ref="N40:S41"/>
  <sheetViews>
    <sheetView workbookViewId="0">
      <selection activeCell="O41" sqref="O41"/>
    </sheetView>
  </sheetViews>
  <sheetFormatPr baseColWidth="10" defaultColWidth="11.44140625" defaultRowHeight="14.4" x14ac:dyDescent="0.3"/>
  <sheetData>
    <row r="40" spans="14:19" ht="28.8" x14ac:dyDescent="0.3">
      <c r="N40" s="50" t="s">
        <v>5377</v>
      </c>
      <c r="O40" s="51" t="s">
        <v>1</v>
      </c>
      <c r="P40" s="52" t="s">
        <v>5378</v>
      </c>
      <c r="Q40" s="52" t="s">
        <v>5379</v>
      </c>
      <c r="R40" s="51" t="s">
        <v>5380</v>
      </c>
      <c r="S40" s="53" t="s">
        <v>18</v>
      </c>
    </row>
    <row r="41" spans="14:19" x14ac:dyDescent="0.3">
      <c r="N41" s="54" t="s">
        <v>5381</v>
      </c>
      <c r="O41" s="55">
        <f>Tableau14[Axe de recherche]</f>
        <v>25</v>
      </c>
      <c r="P41" s="55">
        <f>Tableau14[Thème]</f>
        <v>29</v>
      </c>
      <c r="Q41" s="55">
        <f>Tableau14[Mot clé]</f>
        <v>53</v>
      </c>
      <c r="R41" s="55">
        <f>Tableau14[Type d''expertise]</f>
        <v>13</v>
      </c>
      <c r="S41" s="55">
        <f>Tableau14[Source de publication]</f>
        <v>36</v>
      </c>
    </row>
  </sheetData>
  <pageMargins left="0.7" right="0.7" top="0.75" bottom="0.75" header="0.3" footer="0.3"/>
  <pageSetup paperSize="9"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942B3-8325-4F52-AF44-0D94436A288C}">
  <dimension ref="B1:C20"/>
  <sheetViews>
    <sheetView topLeftCell="A22" workbookViewId="0">
      <selection activeCell="N16" sqref="N16"/>
    </sheetView>
  </sheetViews>
  <sheetFormatPr baseColWidth="10" defaultColWidth="11.44140625" defaultRowHeight="14.4" x14ac:dyDescent="0.3"/>
  <sheetData>
    <row r="1" spans="2:3" ht="15" x14ac:dyDescent="0.3">
      <c r="B1" s="3" t="s">
        <v>0</v>
      </c>
      <c r="C1">
        <v>1</v>
      </c>
    </row>
    <row r="2" spans="2:3" ht="30" x14ac:dyDescent="0.3">
      <c r="B2" s="3" t="s">
        <v>1</v>
      </c>
      <c r="C2">
        <v>1</v>
      </c>
    </row>
    <row r="3" spans="2:3" ht="15" x14ac:dyDescent="0.3">
      <c r="B3" s="3" t="s">
        <v>2</v>
      </c>
      <c r="C3">
        <v>1</v>
      </c>
    </row>
    <row r="4" spans="2:3" ht="15" x14ac:dyDescent="0.3">
      <c r="B4" s="3" t="s">
        <v>3</v>
      </c>
      <c r="C4">
        <v>1</v>
      </c>
    </row>
    <row r="5" spans="2:3" ht="15" x14ac:dyDescent="0.3">
      <c r="B5" s="3" t="s">
        <v>4</v>
      </c>
      <c r="C5">
        <v>1</v>
      </c>
    </row>
    <row r="6" spans="2:3" ht="15" x14ac:dyDescent="0.3">
      <c r="B6" s="3" t="s">
        <v>5</v>
      </c>
      <c r="C6">
        <v>1</v>
      </c>
    </row>
    <row r="7" spans="2:3" ht="15" x14ac:dyDescent="0.3">
      <c r="B7" s="3" t="s">
        <v>6</v>
      </c>
      <c r="C7">
        <v>1</v>
      </c>
    </row>
    <row r="8" spans="2:3" ht="45" x14ac:dyDescent="0.3">
      <c r="B8" s="3" t="s">
        <v>7</v>
      </c>
      <c r="C8">
        <v>1</v>
      </c>
    </row>
    <row r="9" spans="2:3" ht="30" x14ac:dyDescent="0.3">
      <c r="B9" s="3" t="s">
        <v>8</v>
      </c>
      <c r="C9">
        <v>1</v>
      </c>
    </row>
    <row r="10" spans="2:3" ht="30" x14ac:dyDescent="0.3">
      <c r="B10" s="3" t="s">
        <v>9</v>
      </c>
      <c r="C10">
        <v>1</v>
      </c>
    </row>
    <row r="11" spans="2:3" ht="60" x14ac:dyDescent="0.3">
      <c r="B11" s="3" t="s">
        <v>10</v>
      </c>
      <c r="C11">
        <v>1</v>
      </c>
    </row>
    <row r="12" spans="2:3" ht="15" x14ac:dyDescent="0.3">
      <c r="B12" s="3" t="s">
        <v>11</v>
      </c>
      <c r="C12">
        <v>1</v>
      </c>
    </row>
    <row r="13" spans="2:3" ht="30" x14ac:dyDescent="0.3">
      <c r="B13" s="97" t="s">
        <v>12</v>
      </c>
      <c r="C13">
        <v>1</v>
      </c>
    </row>
    <row r="14" spans="2:3" ht="30" x14ac:dyDescent="0.3">
      <c r="B14" s="3" t="s">
        <v>13</v>
      </c>
      <c r="C14">
        <v>1</v>
      </c>
    </row>
    <row r="15" spans="2:3" ht="45" x14ac:dyDescent="0.3">
      <c r="B15" s="3" t="s">
        <v>14</v>
      </c>
      <c r="C15">
        <v>1</v>
      </c>
    </row>
    <row r="16" spans="2:3" ht="30" x14ac:dyDescent="0.3">
      <c r="B16" s="3" t="s">
        <v>15</v>
      </c>
      <c r="C16">
        <v>1</v>
      </c>
    </row>
    <row r="17" spans="2:3" ht="30" x14ac:dyDescent="0.3">
      <c r="B17" s="3" t="s">
        <v>16</v>
      </c>
      <c r="C17">
        <v>1</v>
      </c>
    </row>
    <row r="18" spans="2:3" ht="30" x14ac:dyDescent="0.3">
      <c r="B18" s="3" t="s">
        <v>17</v>
      </c>
      <c r="C18">
        <v>1</v>
      </c>
    </row>
    <row r="19" spans="2:3" ht="30" x14ac:dyDescent="0.3">
      <c r="B19" s="3" t="s">
        <v>18</v>
      </c>
      <c r="C19">
        <v>1</v>
      </c>
    </row>
    <row r="20" spans="2:3" ht="30" x14ac:dyDescent="0.3">
      <c r="B20" s="3" t="s">
        <v>19</v>
      </c>
      <c r="C20">
        <v>1</v>
      </c>
    </row>
  </sheetData>
  <conditionalFormatting sqref="B5">
    <cfRule type="duplicateValues" dxfId="34" priority="3"/>
  </conditionalFormatting>
  <conditionalFormatting sqref="B5">
    <cfRule type="duplicateValues" dxfId="33" priority="4"/>
  </conditionalFormatting>
  <conditionalFormatting sqref="B6">
    <cfRule type="duplicateValues" dxfId="32" priority="5"/>
  </conditionalFormatting>
  <conditionalFormatting sqref="B5">
    <cfRule type="duplicateValues" dxfId="31" priority="2"/>
  </conditionalFormatting>
  <conditionalFormatting sqref="B6">
    <cfRule type="duplicateValues" dxfId="30" priority="1"/>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0EF2B-1965-4A09-9014-AF4EADADDECE}">
  <dimension ref="A1:Q1234"/>
  <sheetViews>
    <sheetView topLeftCell="B8" workbookViewId="0">
      <selection activeCell="C5" sqref="C5:C33"/>
    </sheetView>
  </sheetViews>
  <sheetFormatPr baseColWidth="10" defaultColWidth="11.5546875" defaultRowHeight="15.6" x14ac:dyDescent="0.3"/>
  <cols>
    <col min="1" max="1" width="42.33203125" style="32" customWidth="1"/>
    <col min="2" max="2" width="66" style="32" customWidth="1"/>
    <col min="3" max="3" width="50.109375" style="14" customWidth="1"/>
    <col min="4" max="4" width="29.6640625" style="1" customWidth="1"/>
    <col min="5" max="5" width="33.6640625" style="14" customWidth="1"/>
    <col min="6" max="6" width="19.44140625" style="14" customWidth="1"/>
    <col min="7" max="7" width="22.33203125" style="24" customWidth="1"/>
    <col min="9" max="9" width="27" customWidth="1"/>
    <col min="11" max="11" width="38.5546875" customWidth="1"/>
    <col min="12" max="12" width="22.44140625" customWidth="1"/>
    <col min="17" max="17" width="17.6640625" style="1" customWidth="1"/>
  </cols>
  <sheetData>
    <row r="1" spans="1:17" s="39" customFormat="1" x14ac:dyDescent="0.3">
      <c r="B1" s="28" t="s">
        <v>1</v>
      </c>
      <c r="C1" s="1" t="s">
        <v>5378</v>
      </c>
      <c r="D1" s="28" t="s">
        <v>5379</v>
      </c>
      <c r="E1" s="39" t="str">
        <f>E4</f>
        <v>Type d'expertise</v>
      </c>
      <c r="F1" s="39" t="s">
        <v>18</v>
      </c>
      <c r="I1" s="1" t="s">
        <v>5382</v>
      </c>
      <c r="J1" s="28" t="s">
        <v>11</v>
      </c>
      <c r="K1" s="24" t="s">
        <v>5383</v>
      </c>
      <c r="L1" s="28" t="s">
        <v>5384</v>
      </c>
      <c r="M1" s="39" t="s">
        <v>12</v>
      </c>
      <c r="Q1" s="8"/>
    </row>
    <row r="2" spans="1:17" x14ac:dyDescent="0.3">
      <c r="A2" s="32" t="s">
        <v>5381</v>
      </c>
      <c r="B2" s="32">
        <f>COUNTA(A5:A29)</f>
        <v>25</v>
      </c>
      <c r="C2" s="14">
        <f>COUNTA(C5:C33)</f>
        <v>29</v>
      </c>
      <c r="D2" s="1">
        <f>COUNTA(D5:D57)</f>
        <v>53</v>
      </c>
      <c r="E2" s="14">
        <f>COUNTA(E5:E17)</f>
        <v>13</v>
      </c>
      <c r="F2" s="14">
        <f>COUNTA(F5:F40)</f>
        <v>36</v>
      </c>
      <c r="I2">
        <f>COUNTA(CADASTRE!E2:E1130)</f>
        <v>886</v>
      </c>
      <c r="J2">
        <f>COUNTA(G5:G353)</f>
        <v>348</v>
      </c>
      <c r="K2">
        <f>COUNTA(I5:I1019)</f>
        <v>1015</v>
      </c>
      <c r="L2">
        <f>COUNTA(L5:L77)</f>
        <v>37</v>
      </c>
      <c r="M2">
        <f>COUNTA('referent - organisme - axe de r'!A2:A59)</f>
        <v>58</v>
      </c>
    </row>
    <row r="4" spans="1:17" s="36" customFormat="1" ht="21" x14ac:dyDescent="0.4">
      <c r="A4" s="35" t="s">
        <v>1</v>
      </c>
      <c r="B4" s="35" t="s">
        <v>5385</v>
      </c>
      <c r="C4" s="35" t="s">
        <v>5386</v>
      </c>
      <c r="D4" s="35" t="s">
        <v>3</v>
      </c>
      <c r="E4" s="35" t="s">
        <v>5387</v>
      </c>
      <c r="F4" s="35" t="s">
        <v>5388</v>
      </c>
      <c r="G4" s="35" t="s">
        <v>11</v>
      </c>
      <c r="I4" s="37" t="s">
        <v>5383</v>
      </c>
      <c r="K4" s="38" t="s">
        <v>16</v>
      </c>
    </row>
    <row r="5" spans="1:17" ht="27.6" customHeight="1" x14ac:dyDescent="0.3">
      <c r="A5" s="29" t="s">
        <v>20</v>
      </c>
      <c r="B5" s="29" t="s">
        <v>5389</v>
      </c>
      <c r="C5" s="30" t="s">
        <v>36</v>
      </c>
      <c r="D5" s="31" t="s">
        <v>5390</v>
      </c>
      <c r="E5" s="1" t="s">
        <v>349</v>
      </c>
      <c r="F5" s="1" t="s">
        <v>56</v>
      </c>
      <c r="G5" s="2" t="s">
        <v>55</v>
      </c>
      <c r="H5" s="31"/>
      <c r="I5" s="31" t="s">
        <v>5391</v>
      </c>
      <c r="J5" s="31"/>
      <c r="K5" t="s">
        <v>5392</v>
      </c>
      <c r="L5" t="s">
        <v>5392</v>
      </c>
    </row>
    <row r="6" spans="1:17" x14ac:dyDescent="0.3">
      <c r="A6" s="29" t="s">
        <v>35</v>
      </c>
      <c r="C6" s="30" t="s">
        <v>46</v>
      </c>
      <c r="D6" s="31" t="s">
        <v>47</v>
      </c>
      <c r="E6" s="1" t="s">
        <v>3427</v>
      </c>
      <c r="F6" s="1" t="s">
        <v>266</v>
      </c>
      <c r="G6" s="2" t="s">
        <v>2027</v>
      </c>
      <c r="H6" s="31"/>
      <c r="I6" s="31" t="s">
        <v>5393</v>
      </c>
      <c r="J6" s="31"/>
      <c r="K6" t="s">
        <v>5000</v>
      </c>
      <c r="L6" t="s">
        <v>5000</v>
      </c>
    </row>
    <row r="7" spans="1:17" ht="45.6" x14ac:dyDescent="0.3">
      <c r="A7" s="29" t="s">
        <v>60</v>
      </c>
      <c r="B7" s="32" t="s">
        <v>5394</v>
      </c>
      <c r="C7" s="33" t="s">
        <v>72</v>
      </c>
      <c r="D7" s="31" t="s">
        <v>62</v>
      </c>
      <c r="E7" s="1" t="s">
        <v>92</v>
      </c>
      <c r="F7" s="1" t="s">
        <v>1237</v>
      </c>
      <c r="G7" s="2" t="s">
        <v>3072</v>
      </c>
      <c r="H7" s="31"/>
      <c r="I7" s="31" t="s">
        <v>5395</v>
      </c>
      <c r="J7" s="31"/>
      <c r="K7" t="s">
        <v>65</v>
      </c>
      <c r="L7" t="s">
        <v>65</v>
      </c>
    </row>
    <row r="8" spans="1:17" ht="31.2" customHeight="1" x14ac:dyDescent="0.3">
      <c r="A8" s="16" t="s">
        <v>71</v>
      </c>
      <c r="B8" s="29" t="s">
        <v>5396</v>
      </c>
      <c r="C8" s="33" t="s">
        <v>85</v>
      </c>
      <c r="D8" s="31" t="s">
        <v>5397</v>
      </c>
      <c r="E8" s="1" t="s">
        <v>29</v>
      </c>
      <c r="F8" s="1" t="s">
        <v>59</v>
      </c>
      <c r="G8" s="2" t="s">
        <v>599</v>
      </c>
      <c r="H8" s="31"/>
      <c r="I8" s="31" t="s">
        <v>5398</v>
      </c>
      <c r="J8" s="31"/>
      <c r="K8" t="s">
        <v>1293</v>
      </c>
      <c r="L8" s="157" t="s">
        <v>1293</v>
      </c>
    </row>
    <row r="9" spans="1:17" ht="30" x14ac:dyDescent="0.3">
      <c r="A9" s="29" t="s">
        <v>84</v>
      </c>
      <c r="B9" s="29" t="s">
        <v>5399</v>
      </c>
      <c r="C9" s="30" t="s">
        <v>5400</v>
      </c>
      <c r="D9" s="31" t="s">
        <v>86</v>
      </c>
      <c r="E9" s="1" t="s">
        <v>1104</v>
      </c>
      <c r="F9" s="1" t="s">
        <v>1117</v>
      </c>
      <c r="G9" s="2" t="s">
        <v>269</v>
      </c>
      <c r="H9" s="31"/>
      <c r="I9" s="31" t="s">
        <v>5401</v>
      </c>
      <c r="J9" s="31"/>
      <c r="K9" t="s">
        <v>1907</v>
      </c>
      <c r="L9" s="157"/>
    </row>
    <row r="10" spans="1:17" ht="45" x14ac:dyDescent="0.3">
      <c r="A10" s="29" t="s">
        <v>97</v>
      </c>
      <c r="B10" s="29" t="s">
        <v>5402</v>
      </c>
      <c r="C10" s="30" t="s">
        <v>112</v>
      </c>
      <c r="D10" s="31" t="s">
        <v>1224</v>
      </c>
      <c r="E10" s="1" t="s">
        <v>648</v>
      </c>
      <c r="F10" s="1" t="s">
        <v>4913</v>
      </c>
      <c r="G10" s="2" t="s">
        <v>3675</v>
      </c>
      <c r="H10" s="31"/>
      <c r="I10" s="31" t="s">
        <v>5403</v>
      </c>
      <c r="J10" s="31"/>
      <c r="K10" t="s">
        <v>3117</v>
      </c>
      <c r="L10" s="157"/>
    </row>
    <row r="11" spans="1:17" ht="24" customHeight="1" x14ac:dyDescent="0.3">
      <c r="A11" s="29" t="s">
        <v>111</v>
      </c>
      <c r="B11" s="29" t="s">
        <v>5404</v>
      </c>
      <c r="C11" s="33" t="s">
        <v>126</v>
      </c>
      <c r="D11" s="31" t="s">
        <v>5405</v>
      </c>
      <c r="E11" s="1" t="s">
        <v>53</v>
      </c>
      <c r="F11" s="1" t="s">
        <v>65</v>
      </c>
      <c r="G11" s="2" t="s">
        <v>1124</v>
      </c>
      <c r="H11" s="31"/>
      <c r="I11" s="31" t="s">
        <v>5406</v>
      </c>
      <c r="J11" s="31"/>
      <c r="K11" t="s">
        <v>448</v>
      </c>
      <c r="L11" s="157"/>
    </row>
    <row r="12" spans="1:17" ht="15" x14ac:dyDescent="0.3">
      <c r="A12" s="29" t="s">
        <v>125</v>
      </c>
      <c r="B12" s="29" t="s">
        <v>5407</v>
      </c>
      <c r="C12" s="33" t="s">
        <v>134</v>
      </c>
      <c r="D12" s="31" t="s">
        <v>127</v>
      </c>
      <c r="E12" s="1" t="s">
        <v>542</v>
      </c>
      <c r="F12" s="1" t="s">
        <v>985</v>
      </c>
      <c r="G12" s="2" t="s">
        <v>3083</v>
      </c>
      <c r="H12" s="31"/>
      <c r="I12" s="31" t="s">
        <v>5408</v>
      </c>
      <c r="J12" s="31"/>
      <c r="K12" t="s">
        <v>1285</v>
      </c>
      <c r="L12" s="157"/>
    </row>
    <row r="13" spans="1:17" ht="30" x14ac:dyDescent="0.3">
      <c r="A13" s="29" t="s">
        <v>23</v>
      </c>
      <c r="B13" s="32" t="s">
        <v>5409</v>
      </c>
      <c r="C13" s="33" t="s">
        <v>24</v>
      </c>
      <c r="D13" s="31" t="s">
        <v>2704</v>
      </c>
      <c r="E13" s="1" t="s">
        <v>1336</v>
      </c>
      <c r="F13" s="1" t="s">
        <v>2568</v>
      </c>
      <c r="G13" s="2" t="s">
        <v>1139</v>
      </c>
      <c r="H13" s="31"/>
      <c r="I13" s="31" t="s">
        <v>270</v>
      </c>
      <c r="J13" s="31"/>
      <c r="K13" t="s">
        <v>4994</v>
      </c>
      <c r="L13" s="157"/>
    </row>
    <row r="14" spans="1:17" ht="25.95" customHeight="1" x14ac:dyDescent="0.3">
      <c r="A14" s="29" t="s">
        <v>831</v>
      </c>
      <c r="B14" s="29" t="s">
        <v>5410</v>
      </c>
      <c r="C14" s="30" t="s">
        <v>161</v>
      </c>
      <c r="D14" s="31" t="s">
        <v>148</v>
      </c>
      <c r="E14" s="1" t="s">
        <v>257</v>
      </c>
      <c r="F14" s="1" t="s">
        <v>5411</v>
      </c>
      <c r="G14" s="2" t="s">
        <v>4235</v>
      </c>
      <c r="H14" s="31"/>
      <c r="I14" s="31" t="s">
        <v>5412</v>
      </c>
      <c r="J14" s="31"/>
      <c r="K14" t="s">
        <v>958</v>
      </c>
      <c r="L14" s="157"/>
    </row>
    <row r="15" spans="1:17" ht="30.6" x14ac:dyDescent="0.3">
      <c r="A15" s="29" t="s">
        <v>160</v>
      </c>
      <c r="B15" s="32" t="s">
        <v>5413</v>
      </c>
      <c r="C15" s="30" t="s">
        <v>172</v>
      </c>
      <c r="D15" s="31" t="s">
        <v>5414</v>
      </c>
      <c r="E15" s="1" t="s">
        <v>1198</v>
      </c>
      <c r="F15" s="1" t="s">
        <v>56</v>
      </c>
      <c r="G15" s="2" t="s">
        <v>94</v>
      </c>
      <c r="H15" s="31"/>
      <c r="I15" s="31" t="s">
        <v>5415</v>
      </c>
      <c r="J15" s="31"/>
      <c r="K15" t="s">
        <v>696</v>
      </c>
      <c r="L15" s="157"/>
    </row>
    <row r="16" spans="1:17" ht="30.6" x14ac:dyDescent="0.3">
      <c r="A16" s="29" t="s">
        <v>171</v>
      </c>
      <c r="B16" s="32" t="s">
        <v>5416</v>
      </c>
      <c r="C16" s="33" t="s">
        <v>180</v>
      </c>
      <c r="D16" s="31" t="s">
        <v>173</v>
      </c>
      <c r="E16" s="1" t="s">
        <v>510</v>
      </c>
      <c r="F16" s="1" t="s">
        <v>146</v>
      </c>
      <c r="G16" s="2" t="s">
        <v>2585</v>
      </c>
      <c r="H16" s="31"/>
      <c r="I16" s="31" t="s">
        <v>5417</v>
      </c>
      <c r="J16" s="31"/>
      <c r="K16" t="s">
        <v>1445</v>
      </c>
      <c r="L16" s="157"/>
    </row>
    <row r="17" spans="1:12" ht="30" x14ac:dyDescent="0.3">
      <c r="A17" s="29" t="s">
        <v>179</v>
      </c>
      <c r="B17" s="29" t="s">
        <v>5418</v>
      </c>
      <c r="C17" s="30" t="s">
        <v>186</v>
      </c>
      <c r="D17" s="31" t="s">
        <v>181</v>
      </c>
      <c r="E17" s="1" t="s">
        <v>1056</v>
      </c>
      <c r="F17" s="1" t="s">
        <v>3088</v>
      </c>
      <c r="G17" s="2" t="s">
        <v>3694</v>
      </c>
      <c r="H17" s="31"/>
      <c r="I17" s="31" t="s">
        <v>5419</v>
      </c>
      <c r="J17" s="31"/>
      <c r="K17" t="s">
        <v>1822</v>
      </c>
      <c r="L17" s="157"/>
    </row>
    <row r="18" spans="1:12" ht="30" x14ac:dyDescent="0.3">
      <c r="A18" s="29" t="s">
        <v>185</v>
      </c>
      <c r="B18" s="29" t="s">
        <v>5420</v>
      </c>
      <c r="C18" s="33" t="s">
        <v>197</v>
      </c>
      <c r="D18" s="31" t="s">
        <v>187</v>
      </c>
      <c r="E18" s="1"/>
      <c r="F18" s="1" t="s">
        <v>1351</v>
      </c>
      <c r="G18" s="2" t="s">
        <v>684</v>
      </c>
      <c r="H18" s="31"/>
      <c r="I18" s="31" t="s">
        <v>5421</v>
      </c>
      <c r="J18" s="31"/>
      <c r="K18" t="s">
        <v>1216</v>
      </c>
      <c r="L18" s="157"/>
    </row>
    <row r="19" spans="1:12" ht="45" x14ac:dyDescent="0.3">
      <c r="A19" s="29" t="s">
        <v>196</v>
      </c>
      <c r="B19" s="29" t="s">
        <v>5422</v>
      </c>
      <c r="C19" s="33" t="s">
        <v>204</v>
      </c>
      <c r="D19" s="31" t="s">
        <v>697</v>
      </c>
      <c r="E19"/>
      <c r="F19" s="1" t="s">
        <v>3642</v>
      </c>
      <c r="G19" s="2" t="s">
        <v>759</v>
      </c>
      <c r="H19" s="31"/>
      <c r="I19" s="31" t="s">
        <v>5423</v>
      </c>
      <c r="J19" s="31"/>
      <c r="K19" t="s">
        <v>3456</v>
      </c>
      <c r="L19" s="157"/>
    </row>
    <row r="20" spans="1:12" ht="30" x14ac:dyDescent="0.3">
      <c r="A20" s="29" t="s">
        <v>74</v>
      </c>
      <c r="B20" s="29" t="s">
        <v>5424</v>
      </c>
      <c r="C20" s="30" t="s">
        <v>214</v>
      </c>
      <c r="D20" s="31" t="s">
        <v>205</v>
      </c>
      <c r="E20"/>
      <c r="F20" s="1" t="s">
        <v>4863</v>
      </c>
      <c r="G20" s="2" t="s">
        <v>1016</v>
      </c>
      <c r="H20" s="31"/>
      <c r="I20" s="31" t="s">
        <v>5425</v>
      </c>
      <c r="J20" s="31"/>
      <c r="K20" t="s">
        <v>4706</v>
      </c>
      <c r="L20" s="157"/>
    </row>
    <row r="21" spans="1:12" ht="45" x14ac:dyDescent="0.3">
      <c r="A21" s="29" t="s">
        <v>213</v>
      </c>
      <c r="B21" s="29" t="s">
        <v>5426</v>
      </c>
      <c r="C21" s="30" t="s">
        <v>223</v>
      </c>
      <c r="D21" s="31" t="s">
        <v>215</v>
      </c>
      <c r="E21"/>
      <c r="F21" s="1" t="s">
        <v>2389</v>
      </c>
      <c r="G21" s="2" t="s">
        <v>2042</v>
      </c>
      <c r="H21" s="31"/>
      <c r="I21" s="31" t="s">
        <v>5427</v>
      </c>
      <c r="J21" s="31"/>
      <c r="K21" t="s">
        <v>3125</v>
      </c>
      <c r="L21" s="157"/>
    </row>
    <row r="22" spans="1:12" ht="30" x14ac:dyDescent="0.3">
      <c r="A22" s="29" t="s">
        <v>222</v>
      </c>
      <c r="B22" s="29" t="s">
        <v>5428</v>
      </c>
      <c r="C22" s="30" t="s">
        <v>230</v>
      </c>
      <c r="D22" s="31" t="s">
        <v>843</v>
      </c>
      <c r="E22"/>
      <c r="F22" s="1" t="s">
        <v>873</v>
      </c>
      <c r="G22" s="2" t="s">
        <v>3107</v>
      </c>
      <c r="H22" s="31"/>
      <c r="I22" s="31" t="s">
        <v>5429</v>
      </c>
      <c r="J22" s="31"/>
      <c r="K22" t="s">
        <v>5430</v>
      </c>
      <c r="L22" s="157"/>
    </row>
    <row r="23" spans="1:12" ht="15" x14ac:dyDescent="0.3">
      <c r="A23" s="29" t="s">
        <v>229</v>
      </c>
      <c r="B23" s="29" t="s">
        <v>5431</v>
      </c>
      <c r="C23" s="34" t="s">
        <v>237</v>
      </c>
      <c r="D23" s="31" t="s">
        <v>231</v>
      </c>
      <c r="E23"/>
      <c r="F23" s="1" t="s">
        <v>1359</v>
      </c>
      <c r="G23" s="2" t="s">
        <v>819</v>
      </c>
      <c r="H23" s="31"/>
      <c r="I23" s="31" t="s">
        <v>5432</v>
      </c>
      <c r="J23" s="31"/>
      <c r="K23" t="s">
        <v>4769</v>
      </c>
      <c r="L23" s="157"/>
    </row>
    <row r="24" spans="1:12" ht="60" x14ac:dyDescent="0.3">
      <c r="A24" s="29" t="s">
        <v>188</v>
      </c>
      <c r="B24" s="29" t="s">
        <v>5433</v>
      </c>
      <c r="C24" s="30" t="s">
        <v>243</v>
      </c>
      <c r="D24" s="31" t="s">
        <v>238</v>
      </c>
      <c r="E24"/>
      <c r="F24" s="1" t="s">
        <v>110</v>
      </c>
      <c r="G24" s="2" t="s">
        <v>2600</v>
      </c>
      <c r="H24" s="31"/>
      <c r="I24" s="31" t="s">
        <v>5434</v>
      </c>
      <c r="J24" s="31"/>
      <c r="K24" t="s">
        <v>4459</v>
      </c>
      <c r="L24" t="s">
        <v>4459</v>
      </c>
    </row>
    <row r="25" spans="1:12" ht="60" x14ac:dyDescent="0.3">
      <c r="A25" s="29" t="s">
        <v>242</v>
      </c>
      <c r="B25" s="29" t="s">
        <v>5435</v>
      </c>
      <c r="C25" s="30" t="s">
        <v>251</v>
      </c>
      <c r="D25" s="31" t="s">
        <v>5436</v>
      </c>
      <c r="E25"/>
      <c r="F25" s="1" t="s">
        <v>788</v>
      </c>
      <c r="G25" s="2" t="s">
        <v>3711</v>
      </c>
      <c r="H25" s="31"/>
      <c r="I25" s="31" t="s">
        <v>5437</v>
      </c>
      <c r="J25" s="31"/>
      <c r="K25" t="s">
        <v>5438</v>
      </c>
      <c r="L25" t="s">
        <v>5438</v>
      </c>
    </row>
    <row r="26" spans="1:12" ht="45" x14ac:dyDescent="0.3">
      <c r="A26" s="29" t="s">
        <v>250</v>
      </c>
      <c r="B26" s="29" t="s">
        <v>5439</v>
      </c>
      <c r="C26" s="30" t="s">
        <v>262</v>
      </c>
      <c r="D26" s="31" t="s">
        <v>252</v>
      </c>
      <c r="E26"/>
      <c r="F26" s="1" t="s">
        <v>822</v>
      </c>
      <c r="G26" s="2" t="s">
        <v>3719</v>
      </c>
      <c r="H26" s="31"/>
      <c r="I26" s="31" t="s">
        <v>2150</v>
      </c>
      <c r="J26" s="31"/>
      <c r="K26" t="s">
        <v>5440</v>
      </c>
      <c r="L26" t="s">
        <v>5440</v>
      </c>
    </row>
    <row r="27" spans="1:12" ht="30" x14ac:dyDescent="0.3">
      <c r="A27" s="29" t="s">
        <v>261</v>
      </c>
      <c r="B27" s="29" t="s">
        <v>5441</v>
      </c>
      <c r="C27" s="30" t="s">
        <v>275</v>
      </c>
      <c r="D27" s="31" t="s">
        <v>263</v>
      </c>
      <c r="E27"/>
      <c r="F27" s="1" t="s">
        <v>3724</v>
      </c>
      <c r="G27" s="2" t="s">
        <v>3731</v>
      </c>
      <c r="H27" s="31"/>
      <c r="I27" s="31" t="s">
        <v>5442</v>
      </c>
      <c r="J27" s="31"/>
      <c r="K27" t="s">
        <v>5443</v>
      </c>
      <c r="L27" t="s">
        <v>5443</v>
      </c>
    </row>
    <row r="28" spans="1:12" ht="30" x14ac:dyDescent="0.3">
      <c r="A28" s="29" t="s">
        <v>87</v>
      </c>
      <c r="B28" s="29" t="s">
        <v>5444</v>
      </c>
      <c r="C28" s="33" t="s">
        <v>282</v>
      </c>
      <c r="D28" s="31" t="s">
        <v>276</v>
      </c>
      <c r="E28"/>
      <c r="F28" s="1" t="s">
        <v>4382</v>
      </c>
      <c r="G28" s="2" t="s">
        <v>2050</v>
      </c>
      <c r="H28" s="31"/>
      <c r="I28" s="31" t="s">
        <v>5445</v>
      </c>
      <c r="J28" s="31"/>
      <c r="K28" t="s">
        <v>5446</v>
      </c>
      <c r="L28" t="s">
        <v>5446</v>
      </c>
    </row>
    <row r="29" spans="1:12" ht="45" x14ac:dyDescent="0.3">
      <c r="A29" s="29" t="s">
        <v>281</v>
      </c>
      <c r="B29" s="29" t="s">
        <v>5447</v>
      </c>
      <c r="C29" s="33" t="s">
        <v>288</v>
      </c>
      <c r="D29" s="31" t="s">
        <v>5448</v>
      </c>
      <c r="E29"/>
      <c r="F29" s="1" t="s">
        <v>449</v>
      </c>
      <c r="G29" s="2" t="s">
        <v>3740</v>
      </c>
      <c r="H29" s="31"/>
      <c r="I29" s="31" t="s">
        <v>5449</v>
      </c>
      <c r="J29" s="31"/>
      <c r="K29" t="s">
        <v>5450</v>
      </c>
      <c r="L29" t="s">
        <v>5450</v>
      </c>
    </row>
    <row r="30" spans="1:12" ht="45" x14ac:dyDescent="0.3">
      <c r="C30" s="33" t="s">
        <v>301</v>
      </c>
      <c r="D30" s="31" t="s">
        <v>4268</v>
      </c>
      <c r="E30"/>
      <c r="F30" s="1" t="s">
        <v>124</v>
      </c>
      <c r="G30" s="2" t="s">
        <v>4978</v>
      </c>
      <c r="H30" s="31"/>
      <c r="I30" s="31" t="s">
        <v>5451</v>
      </c>
      <c r="J30" s="31"/>
      <c r="K30" t="s">
        <v>5452</v>
      </c>
      <c r="L30" t="s">
        <v>5452</v>
      </c>
    </row>
    <row r="31" spans="1:12" ht="30" x14ac:dyDescent="0.3">
      <c r="C31" s="33" t="s">
        <v>128</v>
      </c>
      <c r="D31" s="31" t="s">
        <v>798</v>
      </c>
      <c r="E31"/>
      <c r="F31" s="1" t="s">
        <v>2404</v>
      </c>
      <c r="G31" s="2" t="s">
        <v>3308</v>
      </c>
      <c r="H31" s="31"/>
      <c r="I31" s="31" t="s">
        <v>5453</v>
      </c>
      <c r="J31" s="31"/>
      <c r="K31" t="s">
        <v>590</v>
      </c>
      <c r="L31" s="157" t="s">
        <v>590</v>
      </c>
    </row>
    <row r="32" spans="1:12" ht="30" x14ac:dyDescent="0.3">
      <c r="C32" s="34" t="s">
        <v>314</v>
      </c>
      <c r="D32" s="31" t="s">
        <v>309</v>
      </c>
      <c r="E32"/>
      <c r="F32" s="1" t="s">
        <v>1362</v>
      </c>
      <c r="G32" s="2" t="s">
        <v>2609</v>
      </c>
      <c r="H32" s="31"/>
      <c r="I32" s="31" t="s">
        <v>5454</v>
      </c>
      <c r="J32" s="31"/>
      <c r="K32" t="s">
        <v>1547</v>
      </c>
      <c r="L32" s="157"/>
    </row>
    <row r="33" spans="3:12" x14ac:dyDescent="0.3">
      <c r="C33" s="33" t="s">
        <v>323</v>
      </c>
      <c r="D33" s="31" t="s">
        <v>5455</v>
      </c>
      <c r="E33"/>
      <c r="F33" s="1" t="s">
        <v>372</v>
      </c>
      <c r="G33" s="2" t="s">
        <v>4272</v>
      </c>
      <c r="H33" s="31"/>
      <c r="I33" s="31" t="s">
        <v>5456</v>
      </c>
      <c r="J33" s="31"/>
      <c r="K33" t="s">
        <v>337</v>
      </c>
      <c r="L33" s="157"/>
    </row>
    <row r="34" spans="3:12" x14ac:dyDescent="0.3">
      <c r="C34" s="13"/>
      <c r="D34" s="31" t="s">
        <v>339</v>
      </c>
      <c r="E34"/>
      <c r="F34" s="1" t="s">
        <v>3847</v>
      </c>
      <c r="G34" s="2" t="s">
        <v>155</v>
      </c>
      <c r="H34" s="31"/>
      <c r="I34" s="31" t="s">
        <v>5457</v>
      </c>
      <c r="J34" s="31"/>
      <c r="K34" t="s">
        <v>5458</v>
      </c>
      <c r="L34" s="157" t="s">
        <v>5458</v>
      </c>
    </row>
    <row r="35" spans="3:12" ht="30" x14ac:dyDescent="0.3">
      <c r="C35" s="13"/>
      <c r="D35" s="31" t="s">
        <v>330</v>
      </c>
      <c r="E35"/>
      <c r="F35" s="1" t="s">
        <v>1043</v>
      </c>
      <c r="G35" s="2" t="s">
        <v>2619</v>
      </c>
      <c r="H35" s="31"/>
      <c r="I35" s="31" t="s">
        <v>5459</v>
      </c>
      <c r="J35" s="31"/>
      <c r="K35" t="s">
        <v>950</v>
      </c>
      <c r="L35" s="157"/>
    </row>
    <row r="36" spans="3:12" x14ac:dyDescent="0.3">
      <c r="C36" s="13"/>
      <c r="D36" s="31" t="s">
        <v>5460</v>
      </c>
      <c r="E36"/>
      <c r="F36" s="1" t="s">
        <v>5059</v>
      </c>
      <c r="G36" s="2" t="s">
        <v>3944</v>
      </c>
      <c r="H36" s="31"/>
      <c r="I36" s="31" t="s">
        <v>5461</v>
      </c>
      <c r="J36" s="31"/>
      <c r="K36" t="s">
        <v>1301</v>
      </c>
      <c r="L36" s="157"/>
    </row>
    <row r="37" spans="3:12" x14ac:dyDescent="0.3">
      <c r="C37" s="13"/>
      <c r="D37" s="31" t="s">
        <v>347</v>
      </c>
      <c r="E37"/>
      <c r="F37" s="1" t="s">
        <v>2329</v>
      </c>
      <c r="G37" s="2" t="s">
        <v>3138</v>
      </c>
      <c r="H37" s="31"/>
      <c r="I37" s="31" t="s">
        <v>5462</v>
      </c>
      <c r="J37" s="31"/>
      <c r="K37" t="s">
        <v>1157</v>
      </c>
      <c r="L37" t="s">
        <v>1157</v>
      </c>
    </row>
    <row r="38" spans="3:12" ht="30" x14ac:dyDescent="0.3">
      <c r="C38" s="13"/>
      <c r="D38" s="31" t="s">
        <v>353</v>
      </c>
      <c r="E38"/>
      <c r="F38" s="1" t="s">
        <v>1201</v>
      </c>
      <c r="G38" s="2" t="s">
        <v>1460</v>
      </c>
      <c r="H38" s="31"/>
      <c r="I38" s="31" t="s">
        <v>5463</v>
      </c>
      <c r="J38" s="31"/>
      <c r="K38" t="s">
        <v>5464</v>
      </c>
      <c r="L38" t="s">
        <v>5464</v>
      </c>
    </row>
    <row r="39" spans="3:12" ht="30" x14ac:dyDescent="0.3">
      <c r="C39" s="13"/>
      <c r="D39" s="31" t="s">
        <v>363</v>
      </c>
      <c r="E39"/>
      <c r="F39" s="1" t="s">
        <v>616</v>
      </c>
      <c r="G39" s="2" t="s">
        <v>1464</v>
      </c>
      <c r="H39" s="31"/>
      <c r="I39" s="31" t="s">
        <v>5465</v>
      </c>
      <c r="J39" s="31"/>
      <c r="K39" t="s">
        <v>4586</v>
      </c>
      <c r="L39" t="s">
        <v>4586</v>
      </c>
    </row>
    <row r="40" spans="3:12" x14ac:dyDescent="0.3">
      <c r="C40" s="13"/>
      <c r="D40" s="31" t="s">
        <v>373</v>
      </c>
      <c r="E40"/>
      <c r="F40" s="1" t="s">
        <v>3890</v>
      </c>
      <c r="G40" s="2" t="s">
        <v>2058</v>
      </c>
      <c r="H40" s="31"/>
      <c r="I40" s="31" t="s">
        <v>5466</v>
      </c>
      <c r="J40" s="31"/>
      <c r="K40" t="s">
        <v>1359</v>
      </c>
      <c r="L40" t="s">
        <v>1359</v>
      </c>
    </row>
    <row r="41" spans="3:12" x14ac:dyDescent="0.3">
      <c r="C41" s="13"/>
      <c r="D41" s="31" t="s">
        <v>301</v>
      </c>
      <c r="E41"/>
      <c r="F41" s="1"/>
      <c r="G41" s="2" t="s">
        <v>3761</v>
      </c>
      <c r="H41" s="31"/>
      <c r="I41" s="31" t="s">
        <v>5467</v>
      </c>
      <c r="J41" s="31"/>
      <c r="K41" t="s">
        <v>5468</v>
      </c>
      <c r="L41" t="s">
        <v>5468</v>
      </c>
    </row>
    <row r="42" spans="3:12" ht="30" x14ac:dyDescent="0.3">
      <c r="C42" s="13"/>
      <c r="D42" s="31" t="s">
        <v>2769</v>
      </c>
      <c r="E42"/>
      <c r="F42"/>
      <c r="G42" s="2" t="s">
        <v>2065</v>
      </c>
      <c r="H42" s="31"/>
      <c r="I42" s="31" t="s">
        <v>5469</v>
      </c>
      <c r="J42" s="31"/>
      <c r="K42" t="s">
        <v>5470</v>
      </c>
      <c r="L42" t="s">
        <v>5470</v>
      </c>
    </row>
    <row r="43" spans="3:12" x14ac:dyDescent="0.3">
      <c r="C43" s="13"/>
      <c r="D43" s="31" t="s">
        <v>3933</v>
      </c>
      <c r="E43"/>
      <c r="F43"/>
      <c r="G43" s="2" t="s">
        <v>3769</v>
      </c>
      <c r="H43" s="31"/>
      <c r="I43" s="31" t="s">
        <v>5471</v>
      </c>
      <c r="J43" s="31"/>
      <c r="K43" t="s">
        <v>5472</v>
      </c>
      <c r="L43" t="s">
        <v>5472</v>
      </c>
    </row>
    <row r="44" spans="3:12" x14ac:dyDescent="0.3">
      <c r="C44" s="13"/>
      <c r="D44" s="31" t="s">
        <v>5473</v>
      </c>
      <c r="E44"/>
      <c r="F44"/>
      <c r="G44" s="2" t="s">
        <v>956</v>
      </c>
      <c r="H44" s="31"/>
      <c r="I44" s="31" t="s">
        <v>5474</v>
      </c>
      <c r="J44" s="31"/>
      <c r="K44" t="s">
        <v>5475</v>
      </c>
      <c r="L44" t="s">
        <v>5475</v>
      </c>
    </row>
    <row r="45" spans="3:12" x14ac:dyDescent="0.3">
      <c r="C45" s="13"/>
      <c r="D45" s="31" t="s">
        <v>404</v>
      </c>
      <c r="E45"/>
      <c r="F45"/>
      <c r="G45" s="2" t="s">
        <v>1468</v>
      </c>
      <c r="H45" s="31"/>
      <c r="I45" s="31" t="s">
        <v>5476</v>
      </c>
      <c r="J45" s="31"/>
      <c r="K45" t="s">
        <v>5477</v>
      </c>
      <c r="L45" t="s">
        <v>5477</v>
      </c>
    </row>
    <row r="46" spans="3:12" x14ac:dyDescent="0.3">
      <c r="C46" s="13"/>
      <c r="D46" s="31" t="s">
        <v>410</v>
      </c>
      <c r="E46"/>
      <c r="F46"/>
      <c r="G46" s="2" t="s">
        <v>2073</v>
      </c>
      <c r="H46" s="31"/>
      <c r="I46" s="31" t="s">
        <v>5478</v>
      </c>
      <c r="J46" s="31"/>
      <c r="K46" t="s">
        <v>5479</v>
      </c>
      <c r="L46" t="s">
        <v>5479</v>
      </c>
    </row>
    <row r="47" spans="3:12" x14ac:dyDescent="0.3">
      <c r="C47" s="13"/>
      <c r="D47" s="31" t="s">
        <v>416</v>
      </c>
      <c r="E47"/>
      <c r="F47"/>
      <c r="G47" s="2" t="s">
        <v>3775</v>
      </c>
      <c r="H47" s="31"/>
      <c r="I47" s="31" t="s">
        <v>5480</v>
      </c>
      <c r="J47" s="31"/>
      <c r="K47" t="s">
        <v>5481</v>
      </c>
      <c r="L47" t="s">
        <v>5481</v>
      </c>
    </row>
    <row r="48" spans="3:12" x14ac:dyDescent="0.3">
      <c r="C48" s="13"/>
      <c r="D48" s="31" t="s">
        <v>421</v>
      </c>
      <c r="E48"/>
      <c r="F48"/>
      <c r="G48" s="2" t="s">
        <v>1023</v>
      </c>
      <c r="H48" s="31"/>
      <c r="I48" s="31" t="s">
        <v>5482</v>
      </c>
      <c r="J48" s="31"/>
      <c r="K48" t="s">
        <v>5483</v>
      </c>
      <c r="L48" t="s">
        <v>5483</v>
      </c>
    </row>
    <row r="49" spans="3:12" x14ac:dyDescent="0.3">
      <c r="C49" s="13"/>
      <c r="D49" s="31" t="s">
        <v>426</v>
      </c>
      <c r="E49"/>
      <c r="F49"/>
      <c r="G49" s="2" t="s">
        <v>4626</v>
      </c>
      <c r="H49" s="31"/>
      <c r="I49" s="31" t="s">
        <v>5484</v>
      </c>
      <c r="J49" s="31"/>
      <c r="K49" t="s">
        <v>5485</v>
      </c>
      <c r="L49" t="s">
        <v>5485</v>
      </c>
    </row>
    <row r="50" spans="3:12" x14ac:dyDescent="0.3">
      <c r="C50" s="13"/>
      <c r="D50" s="31" t="s">
        <v>434</v>
      </c>
      <c r="E50"/>
      <c r="F50"/>
      <c r="G50" s="2" t="s">
        <v>1479</v>
      </c>
      <c r="H50" s="31"/>
      <c r="I50" s="31" t="s">
        <v>5486</v>
      </c>
      <c r="J50" s="31"/>
      <c r="K50" t="s">
        <v>5487</v>
      </c>
      <c r="L50" t="s">
        <v>5487</v>
      </c>
    </row>
    <row r="51" spans="3:12" x14ac:dyDescent="0.3">
      <c r="C51" s="13"/>
      <c r="D51" s="31" t="s">
        <v>440</v>
      </c>
      <c r="E51"/>
      <c r="F51"/>
      <c r="G51" s="2" t="s">
        <v>827</v>
      </c>
      <c r="H51" s="31"/>
      <c r="I51" s="31" t="s">
        <v>5488</v>
      </c>
      <c r="J51" s="31"/>
      <c r="K51" t="s">
        <v>5489</v>
      </c>
      <c r="L51" t="s">
        <v>5489</v>
      </c>
    </row>
    <row r="52" spans="3:12" x14ac:dyDescent="0.3">
      <c r="C52" s="13"/>
      <c r="D52" s="31" t="s">
        <v>450</v>
      </c>
      <c r="E52"/>
      <c r="F52"/>
      <c r="G52" s="2" t="s">
        <v>2737</v>
      </c>
      <c r="H52" s="31"/>
      <c r="I52" s="31" t="s">
        <v>5490</v>
      </c>
      <c r="J52" s="31"/>
      <c r="K52" t="s">
        <v>5491</v>
      </c>
      <c r="L52" t="s">
        <v>5491</v>
      </c>
    </row>
    <row r="53" spans="3:12" x14ac:dyDescent="0.3">
      <c r="C53" s="13"/>
      <c r="D53" s="31" t="s">
        <v>780</v>
      </c>
      <c r="E53"/>
      <c r="F53"/>
      <c r="G53" s="2" t="s">
        <v>3171</v>
      </c>
      <c r="H53" s="31"/>
      <c r="I53" s="31" t="s">
        <v>5492</v>
      </c>
      <c r="J53" s="31"/>
      <c r="K53" t="s">
        <v>5493</v>
      </c>
      <c r="L53" t="s">
        <v>5493</v>
      </c>
    </row>
    <row r="54" spans="3:12" x14ac:dyDescent="0.3">
      <c r="C54" s="13"/>
      <c r="D54" s="31" t="s">
        <v>464</v>
      </c>
      <c r="E54"/>
      <c r="F54"/>
      <c r="G54" s="2" t="s">
        <v>3796</v>
      </c>
      <c r="H54" s="31"/>
      <c r="I54" s="31" t="s">
        <v>5494</v>
      </c>
      <c r="J54" s="31"/>
      <c r="K54" t="s">
        <v>5495</v>
      </c>
      <c r="L54" t="s">
        <v>5495</v>
      </c>
    </row>
    <row r="55" spans="3:12" x14ac:dyDescent="0.3">
      <c r="C55" s="13"/>
      <c r="D55" s="31" t="s">
        <v>470</v>
      </c>
      <c r="E55"/>
      <c r="F55"/>
      <c r="G55" s="2" t="s">
        <v>2092</v>
      </c>
      <c r="H55" s="31"/>
      <c r="I55" s="31" t="s">
        <v>5496</v>
      </c>
      <c r="J55" s="31"/>
      <c r="K55" t="s">
        <v>5497</v>
      </c>
      <c r="L55" t="s">
        <v>5497</v>
      </c>
    </row>
    <row r="56" spans="3:12" x14ac:dyDescent="0.3">
      <c r="C56" s="13"/>
      <c r="D56" s="31" t="s">
        <v>476</v>
      </c>
      <c r="E56"/>
      <c r="F56"/>
      <c r="G56" s="2" t="s">
        <v>1497</v>
      </c>
      <c r="H56" s="31"/>
      <c r="I56" s="31" t="s">
        <v>5498</v>
      </c>
      <c r="J56" s="31"/>
      <c r="K56" t="s">
        <v>5499</v>
      </c>
      <c r="L56" t="s">
        <v>5499</v>
      </c>
    </row>
    <row r="57" spans="3:12" x14ac:dyDescent="0.3">
      <c r="C57" s="13"/>
      <c r="D57" s="31" t="s">
        <v>479</v>
      </c>
      <c r="E57"/>
      <c r="F57"/>
      <c r="G57" s="2" t="s">
        <v>4633</v>
      </c>
      <c r="H57" s="31"/>
      <c r="I57" s="31" t="s">
        <v>5500</v>
      </c>
      <c r="J57" s="31"/>
      <c r="K57" t="s">
        <v>5501</v>
      </c>
      <c r="L57" t="s">
        <v>5501</v>
      </c>
    </row>
    <row r="58" spans="3:12" x14ac:dyDescent="0.3">
      <c r="E58"/>
      <c r="F58"/>
      <c r="G58" s="2" t="s">
        <v>2167</v>
      </c>
      <c r="H58" s="31"/>
      <c r="I58" s="31" t="s">
        <v>869</v>
      </c>
      <c r="J58" s="31"/>
      <c r="K58" t="s">
        <v>5502</v>
      </c>
      <c r="L58" t="s">
        <v>5502</v>
      </c>
    </row>
    <row r="59" spans="3:12" x14ac:dyDescent="0.3">
      <c r="E59"/>
      <c r="F59"/>
      <c r="G59" s="2" t="s">
        <v>2662</v>
      </c>
      <c r="H59" s="31"/>
      <c r="I59" s="31" t="s">
        <v>5503</v>
      </c>
      <c r="J59" s="31"/>
      <c r="K59" t="s">
        <v>5504</v>
      </c>
      <c r="L59" t="s">
        <v>5504</v>
      </c>
    </row>
    <row r="60" spans="3:12" ht="30" x14ac:dyDescent="0.3">
      <c r="E60"/>
      <c r="F60"/>
      <c r="G60" s="2" t="s">
        <v>4286</v>
      </c>
      <c r="H60" s="31"/>
      <c r="I60" s="31" t="s">
        <v>5505</v>
      </c>
      <c r="J60" s="31"/>
      <c r="K60" t="s">
        <v>123</v>
      </c>
      <c r="L60" s="157" t="s">
        <v>123</v>
      </c>
    </row>
    <row r="61" spans="3:12" x14ac:dyDescent="0.3">
      <c r="E61"/>
      <c r="F61"/>
      <c r="G61" s="2" t="s">
        <v>3284</v>
      </c>
      <c r="H61" s="31"/>
      <c r="I61" s="31" t="s">
        <v>5506</v>
      </c>
      <c r="J61" s="31"/>
      <c r="K61" t="s">
        <v>5507</v>
      </c>
      <c r="L61" s="157"/>
    </row>
    <row r="62" spans="3:12" x14ac:dyDescent="0.3">
      <c r="E62"/>
      <c r="F62"/>
      <c r="G62" s="2" t="s">
        <v>5508</v>
      </c>
      <c r="H62" s="31"/>
      <c r="I62" s="31" t="s">
        <v>5509</v>
      </c>
      <c r="J62" s="31"/>
      <c r="K62" t="s">
        <v>3311</v>
      </c>
      <c r="L62" s="157"/>
    </row>
    <row r="63" spans="3:12" x14ac:dyDescent="0.3">
      <c r="E63"/>
      <c r="F63"/>
      <c r="G63" s="2" t="s">
        <v>152</v>
      </c>
      <c r="H63" s="31"/>
      <c r="I63" s="31" t="s">
        <v>5510</v>
      </c>
      <c r="J63" s="31"/>
      <c r="K63" t="s">
        <v>2486</v>
      </c>
      <c r="L63" s="157"/>
    </row>
    <row r="64" spans="3:12" x14ac:dyDescent="0.3">
      <c r="E64"/>
      <c r="F64"/>
      <c r="G64" s="2" t="s">
        <v>3181</v>
      </c>
      <c r="H64" s="31"/>
      <c r="I64" s="31" t="s">
        <v>5511</v>
      </c>
      <c r="J64" s="31"/>
      <c r="K64" t="s">
        <v>1127</v>
      </c>
      <c r="L64" s="157"/>
    </row>
    <row r="65" spans="5:12" x14ac:dyDescent="0.3">
      <c r="E65"/>
      <c r="F65"/>
      <c r="G65" s="2" t="s">
        <v>840</v>
      </c>
      <c r="H65" s="31"/>
      <c r="I65" s="31" t="s">
        <v>5512</v>
      </c>
      <c r="J65" s="31"/>
      <c r="K65" t="s">
        <v>5513</v>
      </c>
      <c r="L65" s="157"/>
    </row>
    <row r="66" spans="5:12" x14ac:dyDescent="0.3">
      <c r="E66"/>
      <c r="F66"/>
      <c r="G66" s="2" t="s">
        <v>2103</v>
      </c>
      <c r="H66" s="31"/>
      <c r="I66" s="31" t="s">
        <v>5514</v>
      </c>
      <c r="J66" s="31"/>
      <c r="K66" t="s">
        <v>5515</v>
      </c>
      <c r="L66" s="157"/>
    </row>
    <row r="67" spans="5:12" x14ac:dyDescent="0.3">
      <c r="E67"/>
      <c r="F67"/>
      <c r="G67" s="2" t="s">
        <v>56</v>
      </c>
      <c r="H67" s="31"/>
      <c r="I67" s="31" t="s">
        <v>5516</v>
      </c>
      <c r="J67" s="31"/>
      <c r="K67" t="s">
        <v>5027</v>
      </c>
      <c r="L67" s="157"/>
    </row>
    <row r="68" spans="5:12" ht="60" x14ac:dyDescent="0.3">
      <c r="E68"/>
      <c r="F68"/>
      <c r="G68" s="2" t="s">
        <v>1383</v>
      </c>
      <c r="H68" s="31"/>
      <c r="I68" s="31" t="s">
        <v>5517</v>
      </c>
      <c r="J68" s="31"/>
      <c r="K68" t="s">
        <v>3906</v>
      </c>
      <c r="L68" s="157"/>
    </row>
    <row r="69" spans="5:12" x14ac:dyDescent="0.3">
      <c r="E69"/>
      <c r="F69"/>
      <c r="G69" s="2" t="s">
        <v>5020</v>
      </c>
      <c r="H69" s="31"/>
      <c r="I69" s="31" t="s">
        <v>5518</v>
      </c>
      <c r="J69" s="31"/>
      <c r="K69" t="s">
        <v>273</v>
      </c>
      <c r="L69" s="157"/>
    </row>
    <row r="70" spans="5:12" x14ac:dyDescent="0.3">
      <c r="E70"/>
      <c r="F70"/>
      <c r="G70" s="2" t="s">
        <v>3807</v>
      </c>
      <c r="H70" s="31"/>
      <c r="I70" s="31" t="s">
        <v>5519</v>
      </c>
      <c r="J70" s="31"/>
      <c r="K70" t="s">
        <v>1042</v>
      </c>
      <c r="L70" s="157"/>
    </row>
    <row r="71" spans="5:12" x14ac:dyDescent="0.3">
      <c r="E71"/>
      <c r="F71"/>
      <c r="G71" s="2" t="s">
        <v>2684</v>
      </c>
      <c r="H71" s="31"/>
      <c r="I71" s="31" t="s">
        <v>5520</v>
      </c>
      <c r="J71" s="31"/>
      <c r="K71" t="s">
        <v>5521</v>
      </c>
      <c r="L71" s="157"/>
    </row>
    <row r="72" spans="5:12" x14ac:dyDescent="0.3">
      <c r="E72"/>
      <c r="F72"/>
      <c r="G72" s="2" t="s">
        <v>4299</v>
      </c>
      <c r="H72" s="31"/>
      <c r="I72" s="31" t="s">
        <v>5522</v>
      </c>
      <c r="J72" s="31"/>
      <c r="K72" t="s">
        <v>516</v>
      </c>
      <c r="L72" s="157"/>
    </row>
    <row r="73" spans="5:12" x14ac:dyDescent="0.3">
      <c r="E73"/>
      <c r="F73"/>
      <c r="G73" s="2" t="s">
        <v>2109</v>
      </c>
      <c r="H73" s="31"/>
      <c r="I73" s="31" t="s">
        <v>5523</v>
      </c>
      <c r="J73" s="31"/>
      <c r="K73" t="s">
        <v>1018</v>
      </c>
      <c r="L73" s="157"/>
    </row>
    <row r="74" spans="5:12" x14ac:dyDescent="0.3">
      <c r="E74"/>
      <c r="F74"/>
      <c r="G74" s="2" t="s">
        <v>5524</v>
      </c>
      <c r="H74" s="31"/>
      <c r="I74" s="31" t="s">
        <v>5525</v>
      </c>
      <c r="J74" s="31"/>
      <c r="K74" t="s">
        <v>4847</v>
      </c>
      <c r="L74" s="157"/>
    </row>
    <row r="75" spans="5:12" x14ac:dyDescent="0.3">
      <c r="E75"/>
      <c r="F75"/>
      <c r="G75" s="2" t="s">
        <v>1559</v>
      </c>
      <c r="H75" s="31"/>
      <c r="I75" s="31" t="s">
        <v>5526</v>
      </c>
      <c r="J75" s="31"/>
      <c r="K75" t="s">
        <v>3269</v>
      </c>
      <c r="L75" s="157"/>
    </row>
    <row r="76" spans="5:12" x14ac:dyDescent="0.3">
      <c r="E76"/>
      <c r="F76"/>
      <c r="G76" s="2" t="s">
        <v>3192</v>
      </c>
      <c r="H76" s="31"/>
      <c r="I76" s="31" t="s">
        <v>5527</v>
      </c>
      <c r="J76" s="31"/>
      <c r="K76" t="s">
        <v>2818</v>
      </c>
      <c r="L76" s="157"/>
    </row>
    <row r="77" spans="5:12" x14ac:dyDescent="0.3">
      <c r="E77"/>
      <c r="F77"/>
      <c r="G77" s="2" t="s">
        <v>3205</v>
      </c>
      <c r="H77" s="31"/>
      <c r="I77" s="31" t="s">
        <v>5528</v>
      </c>
      <c r="J77" s="31"/>
      <c r="K77" t="s">
        <v>4190</v>
      </c>
      <c r="L77" s="157"/>
    </row>
    <row r="78" spans="5:12" ht="30" x14ac:dyDescent="0.3">
      <c r="E78"/>
      <c r="F78"/>
      <c r="G78" s="2" t="s">
        <v>1566</v>
      </c>
      <c r="H78" s="31"/>
      <c r="I78" s="31" t="s">
        <v>5529</v>
      </c>
      <c r="J78" s="31"/>
    </row>
    <row r="79" spans="5:12" x14ac:dyDescent="0.3">
      <c r="E79"/>
      <c r="F79"/>
      <c r="G79" s="2" t="s">
        <v>1504</v>
      </c>
      <c r="H79" s="31"/>
      <c r="I79" s="31" t="s">
        <v>5530</v>
      </c>
      <c r="J79" s="31"/>
      <c r="K79" s="31"/>
    </row>
    <row r="80" spans="5:12" x14ac:dyDescent="0.3">
      <c r="E80"/>
      <c r="F80"/>
      <c r="G80" s="2" t="s">
        <v>2707</v>
      </c>
      <c r="H80" s="31"/>
      <c r="I80" s="31" t="s">
        <v>5531</v>
      </c>
      <c r="J80" s="31"/>
      <c r="K80" s="31"/>
    </row>
    <row r="81" spans="5:11" x14ac:dyDescent="0.3">
      <c r="E81"/>
      <c r="F81"/>
      <c r="G81" s="2" t="s">
        <v>3819</v>
      </c>
      <c r="H81" s="31"/>
      <c r="I81" s="31" t="s">
        <v>5532</v>
      </c>
      <c r="J81" s="31"/>
      <c r="K81" s="31"/>
    </row>
    <row r="82" spans="5:11" x14ac:dyDescent="0.3">
      <c r="E82"/>
      <c r="F82"/>
      <c r="G82" s="2" t="s">
        <v>3017</v>
      </c>
      <c r="H82" s="31"/>
      <c r="I82" s="31" t="s">
        <v>5533</v>
      </c>
      <c r="J82" s="31"/>
      <c r="K82" s="31"/>
    </row>
    <row r="83" spans="5:11" ht="30" x14ac:dyDescent="0.3">
      <c r="E83"/>
      <c r="F83"/>
      <c r="G83" s="2" t="s">
        <v>3212</v>
      </c>
      <c r="H83" s="31"/>
      <c r="I83" s="31" t="s">
        <v>5534</v>
      </c>
      <c r="J83" s="31"/>
      <c r="K83" s="31"/>
    </row>
    <row r="84" spans="5:11" ht="30" x14ac:dyDescent="0.3">
      <c r="E84"/>
      <c r="F84"/>
      <c r="G84" s="2" t="s">
        <v>1579</v>
      </c>
      <c r="H84" s="31"/>
      <c r="I84" s="31" t="s">
        <v>5535</v>
      </c>
      <c r="J84" s="31"/>
      <c r="K84" s="31"/>
    </row>
    <row r="85" spans="5:11" ht="30" x14ac:dyDescent="0.3">
      <c r="E85"/>
      <c r="F85"/>
      <c r="G85" s="2" t="s">
        <v>1321</v>
      </c>
      <c r="H85" s="31"/>
      <c r="I85" s="31" t="s">
        <v>5536</v>
      </c>
      <c r="J85" s="31"/>
      <c r="K85" s="31"/>
    </row>
    <row r="86" spans="5:11" ht="45" x14ac:dyDescent="0.3">
      <c r="E86"/>
      <c r="F86"/>
      <c r="G86" s="2" t="s">
        <v>3846</v>
      </c>
      <c r="H86" s="31"/>
      <c r="I86" s="31" t="s">
        <v>5537</v>
      </c>
      <c r="J86" s="31"/>
      <c r="K86" s="31"/>
    </row>
    <row r="87" spans="5:11" ht="45" x14ac:dyDescent="0.3">
      <c r="E87"/>
      <c r="F87"/>
      <c r="G87" s="2" t="s">
        <v>1589</v>
      </c>
      <c r="H87" s="31"/>
      <c r="I87" s="31" t="s">
        <v>5538</v>
      </c>
      <c r="J87" s="31"/>
      <c r="K87" s="31"/>
    </row>
    <row r="88" spans="5:11" ht="45" x14ac:dyDescent="0.3">
      <c r="E88"/>
      <c r="F88"/>
      <c r="G88" s="2" t="s">
        <v>1599</v>
      </c>
      <c r="H88" s="31"/>
      <c r="I88" s="31" t="s">
        <v>5539</v>
      </c>
      <c r="J88" s="31"/>
      <c r="K88" s="31"/>
    </row>
    <row r="89" spans="5:11" ht="60" x14ac:dyDescent="0.3">
      <c r="E89"/>
      <c r="F89"/>
      <c r="G89" s="2" t="s">
        <v>1614</v>
      </c>
      <c r="H89" s="31"/>
      <c r="I89" s="31" t="s">
        <v>5540</v>
      </c>
      <c r="J89" s="31"/>
      <c r="K89" s="31"/>
    </row>
    <row r="90" spans="5:11" ht="60" x14ac:dyDescent="0.3">
      <c r="E90"/>
      <c r="F90"/>
      <c r="G90" s="2" t="s">
        <v>1338</v>
      </c>
      <c r="H90" s="31"/>
      <c r="I90" s="31" t="s">
        <v>5541</v>
      </c>
      <c r="J90" s="31"/>
      <c r="K90" s="31"/>
    </row>
    <row r="91" spans="5:11" ht="60" x14ac:dyDescent="0.3">
      <c r="E91"/>
      <c r="F91"/>
      <c r="G91" s="2" t="s">
        <v>1153</v>
      </c>
      <c r="H91" s="31"/>
      <c r="I91" s="31" t="s">
        <v>5542</v>
      </c>
      <c r="J91" s="31"/>
    </row>
    <row r="92" spans="5:11" x14ac:dyDescent="0.3">
      <c r="E92"/>
      <c r="F92"/>
      <c r="G92" s="2" t="s">
        <v>106</v>
      </c>
      <c r="H92" s="31"/>
      <c r="I92" s="31" t="s">
        <v>5543</v>
      </c>
      <c r="J92" s="31"/>
    </row>
    <row r="93" spans="5:11" ht="30" x14ac:dyDescent="0.3">
      <c r="E93"/>
      <c r="F93"/>
      <c r="G93" s="2" t="s">
        <v>3223</v>
      </c>
      <c r="H93" s="31"/>
      <c r="I93" s="31" t="s">
        <v>5544</v>
      </c>
      <c r="J93" s="31"/>
    </row>
    <row r="94" spans="5:11" ht="30" x14ac:dyDescent="0.3">
      <c r="E94"/>
      <c r="F94"/>
      <c r="G94" s="2" t="s">
        <v>2139</v>
      </c>
      <c r="H94" s="31"/>
      <c r="I94" s="31" t="s">
        <v>5545</v>
      </c>
      <c r="J94" s="31"/>
    </row>
    <row r="95" spans="5:11" x14ac:dyDescent="0.3">
      <c r="E95"/>
      <c r="F95"/>
      <c r="G95" s="2" t="s">
        <v>31</v>
      </c>
      <c r="H95" s="31"/>
      <c r="I95" s="31" t="s">
        <v>5546</v>
      </c>
      <c r="J95" s="31"/>
    </row>
    <row r="96" spans="5:11" x14ac:dyDescent="0.3">
      <c r="E96"/>
      <c r="F96"/>
      <c r="G96" s="2" t="s">
        <v>3229</v>
      </c>
      <c r="H96" s="31"/>
      <c r="I96" s="31" t="s">
        <v>5547</v>
      </c>
      <c r="J96" s="31"/>
      <c r="K96" s="31"/>
    </row>
    <row r="97" spans="5:11" x14ac:dyDescent="0.3">
      <c r="E97"/>
      <c r="F97"/>
      <c r="G97" s="2" t="s">
        <v>5548</v>
      </c>
      <c r="H97" s="31"/>
      <c r="I97" s="31" t="s">
        <v>5549</v>
      </c>
      <c r="J97" s="31"/>
      <c r="K97" s="31"/>
    </row>
    <row r="98" spans="5:11" x14ac:dyDescent="0.3">
      <c r="E98"/>
      <c r="F98"/>
      <c r="G98" s="2" t="s">
        <v>4788</v>
      </c>
      <c r="H98" s="31"/>
      <c r="I98" s="31" t="s">
        <v>5550</v>
      </c>
      <c r="J98" s="31"/>
      <c r="K98" s="31"/>
    </row>
    <row r="99" spans="5:11" x14ac:dyDescent="0.3">
      <c r="E99"/>
      <c r="F99"/>
      <c r="G99" s="2" t="s">
        <v>4648</v>
      </c>
      <c r="H99" s="31"/>
      <c r="I99" s="31" t="s">
        <v>5551</v>
      </c>
      <c r="J99" s="31"/>
      <c r="K99" s="31"/>
    </row>
    <row r="100" spans="5:11" x14ac:dyDescent="0.3">
      <c r="E100"/>
      <c r="F100"/>
      <c r="G100" s="2" t="s">
        <v>2149</v>
      </c>
      <c r="H100" s="31"/>
      <c r="I100" s="31" t="s">
        <v>5552</v>
      </c>
      <c r="J100" s="31"/>
      <c r="K100" s="31"/>
    </row>
    <row r="101" spans="5:11" x14ac:dyDescent="0.3">
      <c r="E101"/>
      <c r="F101"/>
      <c r="G101" s="2" t="s">
        <v>846</v>
      </c>
      <c r="H101" s="31"/>
      <c r="I101" s="31" t="s">
        <v>5553</v>
      </c>
      <c r="J101" s="31"/>
      <c r="K101" s="31"/>
    </row>
    <row r="102" spans="5:11" x14ac:dyDescent="0.3">
      <c r="E102"/>
      <c r="F102"/>
      <c r="G102" s="2" t="s">
        <v>3235</v>
      </c>
      <c r="H102" s="31"/>
      <c r="I102" s="31" t="s">
        <v>5554</v>
      </c>
      <c r="J102" s="31"/>
      <c r="K102" s="31"/>
    </row>
    <row r="103" spans="5:11" ht="30" x14ac:dyDescent="0.3">
      <c r="E103"/>
      <c r="F103"/>
      <c r="G103" s="2" t="s">
        <v>1630</v>
      </c>
      <c r="H103" s="31"/>
      <c r="I103" s="31" t="s">
        <v>5555</v>
      </c>
      <c r="J103" s="31"/>
      <c r="K103" s="31"/>
    </row>
    <row r="104" spans="5:11" x14ac:dyDescent="0.3">
      <c r="E104"/>
      <c r="F104"/>
      <c r="G104" s="2" t="s">
        <v>453</v>
      </c>
      <c r="H104" s="31"/>
      <c r="I104" s="31" t="s">
        <v>5556</v>
      </c>
      <c r="J104" s="31"/>
      <c r="K104" s="31"/>
    </row>
    <row r="105" spans="5:11" x14ac:dyDescent="0.3">
      <c r="E105"/>
      <c r="F105"/>
      <c r="G105" s="2" t="s">
        <v>700</v>
      </c>
      <c r="H105" s="31"/>
      <c r="I105" s="31" t="s">
        <v>5557</v>
      </c>
      <c r="J105" s="31"/>
      <c r="K105" s="31"/>
    </row>
    <row r="106" spans="5:11" x14ac:dyDescent="0.3">
      <c r="E106"/>
      <c r="F106"/>
      <c r="G106" s="2" t="s">
        <v>2172</v>
      </c>
      <c r="H106" s="31"/>
      <c r="I106" s="31" t="s">
        <v>5558</v>
      </c>
      <c r="J106" s="31"/>
      <c r="K106" s="31"/>
    </row>
    <row r="107" spans="5:11" ht="45" x14ac:dyDescent="0.3">
      <c r="E107"/>
      <c r="F107"/>
      <c r="G107" s="2" t="s">
        <v>3260</v>
      </c>
      <c r="H107" s="31"/>
      <c r="I107" s="31" t="s">
        <v>5559</v>
      </c>
      <c r="J107" s="31"/>
      <c r="K107" s="31"/>
    </row>
    <row r="108" spans="5:11" x14ac:dyDescent="0.3">
      <c r="E108"/>
      <c r="F108"/>
      <c r="G108" s="2" t="s">
        <v>2178</v>
      </c>
      <c r="H108" s="31"/>
      <c r="I108" s="31" t="s">
        <v>5560</v>
      </c>
      <c r="J108" s="31"/>
      <c r="K108" s="31"/>
    </row>
    <row r="109" spans="5:11" x14ac:dyDescent="0.3">
      <c r="E109"/>
      <c r="F109"/>
      <c r="G109" s="2" t="s">
        <v>4357</v>
      </c>
      <c r="H109" s="31"/>
      <c r="I109" s="31" t="s">
        <v>3766</v>
      </c>
      <c r="J109" s="31"/>
      <c r="K109" s="31"/>
    </row>
    <row r="110" spans="5:11" ht="30" x14ac:dyDescent="0.3">
      <c r="E110"/>
      <c r="F110"/>
      <c r="G110" s="2" t="s">
        <v>640</v>
      </c>
      <c r="H110" s="31"/>
      <c r="I110" s="31" t="s">
        <v>5561</v>
      </c>
      <c r="J110" s="31"/>
      <c r="K110" s="31"/>
    </row>
    <row r="111" spans="5:11" x14ac:dyDescent="0.3">
      <c r="E111"/>
      <c r="F111"/>
      <c r="G111" s="2" t="s">
        <v>3280</v>
      </c>
      <c r="H111" s="31"/>
      <c r="I111" s="31" t="s">
        <v>5562</v>
      </c>
      <c r="J111" s="31"/>
      <c r="K111" s="31"/>
    </row>
    <row r="112" spans="5:11" x14ac:dyDescent="0.3">
      <c r="E112"/>
      <c r="F112"/>
      <c r="G112" s="2" t="s">
        <v>1636</v>
      </c>
      <c r="H112" s="31"/>
      <c r="I112" s="31" t="s">
        <v>5563</v>
      </c>
      <c r="J112" s="31"/>
      <c r="K112" s="31"/>
    </row>
    <row r="113" spans="5:11" x14ac:dyDescent="0.3">
      <c r="E113"/>
      <c r="F113"/>
      <c r="G113" s="2" t="s">
        <v>2190</v>
      </c>
      <c r="H113" s="31"/>
      <c r="I113" s="31" t="s">
        <v>5564</v>
      </c>
      <c r="J113" s="31"/>
      <c r="K113" s="31"/>
    </row>
    <row r="114" spans="5:11" x14ac:dyDescent="0.3">
      <c r="E114"/>
      <c r="F114"/>
      <c r="G114" s="2" t="s">
        <v>378</v>
      </c>
      <c r="H114" s="31"/>
      <c r="I114" s="31" t="s">
        <v>5565</v>
      </c>
      <c r="J114" s="31"/>
      <c r="K114" s="31"/>
    </row>
    <row r="115" spans="5:11" x14ac:dyDescent="0.3">
      <c r="E115"/>
      <c r="F115"/>
      <c r="G115" s="2" t="s">
        <v>1646</v>
      </c>
      <c r="H115" s="31"/>
      <c r="I115" s="31" t="s">
        <v>5566</v>
      </c>
      <c r="J115" s="31"/>
      <c r="K115" s="31"/>
    </row>
    <row r="116" spans="5:11" x14ac:dyDescent="0.3">
      <c r="E116"/>
      <c r="F116"/>
      <c r="G116" s="2" t="s">
        <v>767</v>
      </c>
      <c r="H116" s="31"/>
      <c r="I116" s="31" t="s">
        <v>5567</v>
      </c>
      <c r="J116" s="31"/>
      <c r="K116" s="31"/>
    </row>
    <row r="117" spans="5:11" ht="30" x14ac:dyDescent="0.3">
      <c r="E117"/>
      <c r="F117"/>
      <c r="G117" s="2" t="s">
        <v>119</v>
      </c>
      <c r="H117" s="31"/>
      <c r="I117" s="31" t="s">
        <v>5568</v>
      </c>
      <c r="J117" s="31"/>
      <c r="K117" s="31"/>
    </row>
    <row r="118" spans="5:11" ht="30" x14ac:dyDescent="0.3">
      <c r="E118"/>
      <c r="F118"/>
      <c r="G118" s="2" t="s">
        <v>862</v>
      </c>
      <c r="H118" s="31"/>
      <c r="I118" s="31" t="s">
        <v>5569</v>
      </c>
      <c r="J118" s="31"/>
      <c r="K118" s="31"/>
    </row>
    <row r="119" spans="5:11" x14ac:dyDescent="0.3">
      <c r="E119"/>
      <c r="F119"/>
      <c r="G119" s="2" t="s">
        <v>2196</v>
      </c>
      <c r="H119" s="31"/>
      <c r="I119" s="31" t="s">
        <v>5570</v>
      </c>
      <c r="J119" s="31"/>
      <c r="K119" s="31"/>
    </row>
    <row r="120" spans="5:11" x14ac:dyDescent="0.3">
      <c r="E120"/>
      <c r="F120"/>
      <c r="G120" s="2" t="s">
        <v>4819</v>
      </c>
      <c r="H120" s="31"/>
      <c r="I120" s="31" t="s">
        <v>5571</v>
      </c>
      <c r="J120" s="31"/>
      <c r="K120" s="31"/>
    </row>
    <row r="121" spans="5:11" x14ac:dyDescent="0.3">
      <c r="E121"/>
      <c r="F121"/>
      <c r="G121" s="2" t="s">
        <v>881</v>
      </c>
      <c r="H121" s="31"/>
      <c r="I121" s="31" t="s">
        <v>5572</v>
      </c>
      <c r="J121" s="31"/>
      <c r="K121" s="31"/>
    </row>
    <row r="122" spans="5:11" x14ac:dyDescent="0.3">
      <c r="E122"/>
      <c r="F122"/>
      <c r="G122" s="2" t="s">
        <v>4378</v>
      </c>
      <c r="H122" s="31"/>
      <c r="I122" s="31" t="s">
        <v>5573</v>
      </c>
      <c r="J122" s="31"/>
      <c r="K122" s="31"/>
    </row>
    <row r="123" spans="5:11" x14ac:dyDescent="0.3">
      <c r="E123"/>
      <c r="F123"/>
      <c r="G123" s="2" t="s">
        <v>868</v>
      </c>
      <c r="H123" s="31"/>
      <c r="I123" s="31" t="s">
        <v>5574</v>
      </c>
      <c r="J123" s="31"/>
      <c r="K123" s="31"/>
    </row>
    <row r="124" spans="5:11" ht="30" x14ac:dyDescent="0.3">
      <c r="E124"/>
      <c r="F124"/>
      <c r="G124" s="2" t="s">
        <v>2203</v>
      </c>
      <c r="H124" s="31"/>
      <c r="I124" s="31" t="s">
        <v>5575</v>
      </c>
      <c r="J124" s="31"/>
      <c r="K124" s="31"/>
    </row>
    <row r="125" spans="5:11" x14ac:dyDescent="0.3">
      <c r="E125"/>
      <c r="F125"/>
      <c r="G125" s="2" t="s">
        <v>2218</v>
      </c>
      <c r="H125" s="31"/>
      <c r="I125" s="31" t="s">
        <v>5576</v>
      </c>
      <c r="J125" s="31"/>
      <c r="K125" s="31"/>
    </row>
    <row r="126" spans="5:11" x14ac:dyDescent="0.3">
      <c r="E126"/>
      <c r="F126"/>
      <c r="G126" s="2" t="s">
        <v>4825</v>
      </c>
      <c r="H126" s="31"/>
      <c r="I126" s="31" t="s">
        <v>5577</v>
      </c>
      <c r="J126" s="31"/>
      <c r="K126" s="31"/>
    </row>
    <row r="127" spans="5:11" ht="45" x14ac:dyDescent="0.3">
      <c r="E127"/>
      <c r="F127"/>
      <c r="G127" s="2" t="s">
        <v>1181</v>
      </c>
      <c r="H127" s="31"/>
      <c r="I127" s="31" t="s">
        <v>5578</v>
      </c>
      <c r="J127" s="31"/>
      <c r="K127" s="31"/>
    </row>
    <row r="128" spans="5:11" x14ac:dyDescent="0.3">
      <c r="E128"/>
      <c r="F128"/>
      <c r="G128" s="2" t="s">
        <v>4385</v>
      </c>
      <c r="H128" s="31"/>
      <c r="I128" s="31" t="s">
        <v>5579</v>
      </c>
      <c r="J128" s="31"/>
      <c r="K128" s="31"/>
    </row>
    <row r="129" spans="5:11" x14ac:dyDescent="0.3">
      <c r="E129"/>
      <c r="F129"/>
      <c r="G129" s="2" t="s">
        <v>2762</v>
      </c>
      <c r="H129" s="31"/>
      <c r="I129" s="31" t="s">
        <v>5580</v>
      </c>
      <c r="J129" s="31"/>
      <c r="K129" s="31"/>
    </row>
    <row r="130" spans="5:11" x14ac:dyDescent="0.3">
      <c r="E130"/>
      <c r="F130"/>
      <c r="G130" s="2" t="s">
        <v>1668</v>
      </c>
      <c r="H130" s="31"/>
      <c r="I130" s="31" t="s">
        <v>5581</v>
      </c>
      <c r="J130" s="31"/>
      <c r="K130" s="31"/>
    </row>
    <row r="131" spans="5:11" ht="30" x14ac:dyDescent="0.3">
      <c r="E131"/>
      <c r="F131"/>
      <c r="G131" s="2" t="s">
        <v>4401</v>
      </c>
      <c r="H131" s="31"/>
      <c r="I131" s="31" t="s">
        <v>5582</v>
      </c>
      <c r="J131" s="31"/>
      <c r="K131" s="31"/>
    </row>
    <row r="132" spans="5:11" x14ac:dyDescent="0.3">
      <c r="E132"/>
      <c r="F132"/>
      <c r="G132" s="2" t="s">
        <v>4406</v>
      </c>
      <c r="H132" s="31"/>
      <c r="I132" s="31" t="s">
        <v>5583</v>
      </c>
      <c r="J132" s="31"/>
      <c r="K132" s="31"/>
    </row>
    <row r="133" spans="5:11" x14ac:dyDescent="0.3">
      <c r="E133"/>
      <c r="F133"/>
      <c r="G133" s="2" t="s">
        <v>2768</v>
      </c>
      <c r="H133" s="31"/>
      <c r="I133" s="31" t="s">
        <v>5584</v>
      </c>
      <c r="J133" s="31"/>
      <c r="K133" s="31"/>
    </row>
    <row r="134" spans="5:11" ht="45" x14ac:dyDescent="0.3">
      <c r="E134"/>
      <c r="F134"/>
      <c r="G134" s="2" t="s">
        <v>351</v>
      </c>
      <c r="H134" s="31"/>
      <c r="I134" s="31" t="s">
        <v>5585</v>
      </c>
      <c r="J134" s="31"/>
      <c r="K134" s="31"/>
    </row>
    <row r="135" spans="5:11" x14ac:dyDescent="0.3">
      <c r="E135"/>
      <c r="F135"/>
      <c r="G135" s="2" t="s">
        <v>3874</v>
      </c>
      <c r="H135" s="31"/>
      <c r="I135" s="31" t="s">
        <v>5586</v>
      </c>
      <c r="J135" s="31"/>
      <c r="K135" s="31"/>
    </row>
    <row r="136" spans="5:11" x14ac:dyDescent="0.3">
      <c r="E136"/>
      <c r="F136"/>
      <c r="G136" s="2" t="s">
        <v>1189</v>
      </c>
      <c r="H136" s="31"/>
      <c r="I136" s="31" t="s">
        <v>5587</v>
      </c>
      <c r="J136" s="31"/>
      <c r="K136" s="31"/>
    </row>
    <row r="137" spans="5:11" x14ac:dyDescent="0.3">
      <c r="E137"/>
      <c r="F137"/>
      <c r="G137" s="2" t="s">
        <v>1674</v>
      </c>
      <c r="H137" s="31"/>
      <c r="I137" s="31" t="s">
        <v>5588</v>
      </c>
      <c r="J137" s="31"/>
      <c r="K137" s="31"/>
    </row>
    <row r="138" spans="5:11" ht="30" x14ac:dyDescent="0.3">
      <c r="E138"/>
      <c r="F138"/>
      <c r="G138" s="2" t="s">
        <v>1699</v>
      </c>
      <c r="H138" s="31"/>
      <c r="I138" s="31" t="s">
        <v>5589</v>
      </c>
      <c r="J138" s="31"/>
      <c r="K138" s="31"/>
    </row>
    <row r="139" spans="5:11" ht="30" x14ac:dyDescent="0.3">
      <c r="E139"/>
      <c r="F139"/>
      <c r="G139" s="2" t="s">
        <v>3877</v>
      </c>
      <c r="H139" s="31"/>
      <c r="I139" s="31" t="s">
        <v>5590</v>
      </c>
      <c r="J139" s="31"/>
      <c r="K139" s="31"/>
    </row>
    <row r="140" spans="5:11" x14ac:dyDescent="0.3">
      <c r="E140"/>
      <c r="F140"/>
      <c r="G140" s="2" t="s">
        <v>1723</v>
      </c>
      <c r="H140" s="31"/>
      <c r="I140" s="31" t="s">
        <v>5591</v>
      </c>
      <c r="J140" s="31"/>
      <c r="K140" s="31"/>
    </row>
    <row r="141" spans="5:11" x14ac:dyDescent="0.3">
      <c r="E141"/>
      <c r="F141"/>
      <c r="G141" s="2" t="s">
        <v>168</v>
      </c>
      <c r="H141" s="31"/>
      <c r="I141" s="31" t="s">
        <v>5592</v>
      </c>
      <c r="J141" s="31"/>
      <c r="K141" s="31"/>
    </row>
    <row r="142" spans="5:11" x14ac:dyDescent="0.3">
      <c r="E142"/>
      <c r="F142"/>
      <c r="G142" s="2" t="s">
        <v>2242</v>
      </c>
      <c r="H142" s="31"/>
      <c r="I142" s="31" t="s">
        <v>5593</v>
      </c>
      <c r="J142" s="31"/>
      <c r="K142" s="31"/>
    </row>
    <row r="143" spans="5:11" x14ac:dyDescent="0.3">
      <c r="E143"/>
      <c r="F143"/>
      <c r="G143" s="2" t="s">
        <v>2250</v>
      </c>
      <c r="H143" s="31"/>
      <c r="I143" s="31" t="s">
        <v>5594</v>
      </c>
      <c r="J143" s="31"/>
      <c r="K143" s="31"/>
    </row>
    <row r="144" spans="5:11" x14ac:dyDescent="0.3">
      <c r="E144"/>
      <c r="F144"/>
      <c r="G144" s="2" t="s">
        <v>4436</v>
      </c>
      <c r="H144" s="31"/>
      <c r="I144" s="31" t="s">
        <v>5595</v>
      </c>
      <c r="J144" s="31"/>
      <c r="K144" s="31"/>
    </row>
    <row r="145" spans="5:11" x14ac:dyDescent="0.3">
      <c r="E145"/>
      <c r="F145"/>
      <c r="G145" s="2" t="s">
        <v>3884</v>
      </c>
      <c r="H145" s="31"/>
      <c r="I145" s="31" t="s">
        <v>5596</v>
      </c>
      <c r="J145" s="31"/>
      <c r="K145" s="31"/>
    </row>
    <row r="146" spans="5:11" x14ac:dyDescent="0.3">
      <c r="E146"/>
      <c r="F146"/>
      <c r="G146" s="2" t="s">
        <v>4444</v>
      </c>
      <c r="H146" s="31"/>
      <c r="I146" s="31" t="s">
        <v>5597</v>
      </c>
      <c r="J146" s="31"/>
      <c r="K146" s="31"/>
    </row>
    <row r="147" spans="5:11" x14ac:dyDescent="0.3">
      <c r="E147"/>
      <c r="F147"/>
      <c r="G147" s="2" t="s">
        <v>785</v>
      </c>
      <c r="H147" s="31"/>
      <c r="I147" s="31" t="s">
        <v>5598</v>
      </c>
      <c r="J147" s="31"/>
      <c r="K147" s="31"/>
    </row>
    <row r="148" spans="5:11" ht="30" x14ac:dyDescent="0.3">
      <c r="E148"/>
      <c r="F148"/>
      <c r="G148" s="2" t="s">
        <v>1365</v>
      </c>
      <c r="H148" s="31"/>
      <c r="I148" s="31" t="s">
        <v>5599</v>
      </c>
      <c r="J148" s="31"/>
      <c r="K148" s="31"/>
    </row>
    <row r="149" spans="5:11" x14ac:dyDescent="0.3">
      <c r="E149"/>
      <c r="F149"/>
      <c r="G149" s="2" t="s">
        <v>4449</v>
      </c>
      <c r="H149" s="31"/>
      <c r="I149" s="31" t="s">
        <v>5600</v>
      </c>
      <c r="J149" s="31"/>
      <c r="K149" s="31"/>
    </row>
    <row r="150" spans="5:11" ht="30" x14ac:dyDescent="0.3">
      <c r="E150"/>
      <c r="F150"/>
      <c r="G150" s="2" t="s">
        <v>2258</v>
      </c>
      <c r="H150" s="31"/>
      <c r="I150" s="31" t="s">
        <v>5601</v>
      </c>
      <c r="J150" s="31"/>
      <c r="K150" s="31"/>
    </row>
    <row r="151" spans="5:11" ht="30" x14ac:dyDescent="0.3">
      <c r="E151"/>
      <c r="F151"/>
      <c r="G151" s="2" t="s">
        <v>2265</v>
      </c>
      <c r="H151" s="31"/>
      <c r="I151" s="31" t="s">
        <v>5602</v>
      </c>
      <c r="J151" s="31"/>
      <c r="K151" s="31"/>
    </row>
    <row r="152" spans="5:11" ht="30" x14ac:dyDescent="0.3">
      <c r="E152"/>
      <c r="F152"/>
      <c r="G152" s="2" t="s">
        <v>3896</v>
      </c>
      <c r="H152" s="31"/>
      <c r="I152" s="31" t="s">
        <v>5603</v>
      </c>
      <c r="J152" s="31"/>
      <c r="K152" s="31"/>
    </row>
    <row r="153" spans="5:11" ht="150" x14ac:dyDescent="0.3">
      <c r="E153"/>
      <c r="F153"/>
      <c r="G153" s="2" t="s">
        <v>615</v>
      </c>
      <c r="H153" s="31"/>
      <c r="I153" s="31" t="s">
        <v>5604</v>
      </c>
      <c r="J153" s="31"/>
      <c r="K153" s="31"/>
    </row>
    <row r="154" spans="5:11" x14ac:dyDescent="0.3">
      <c r="E154"/>
      <c r="F154"/>
      <c r="G154" s="2" t="s">
        <v>947</v>
      </c>
      <c r="H154" s="31"/>
      <c r="I154" s="31" t="s">
        <v>5605</v>
      </c>
      <c r="J154" s="31"/>
      <c r="K154" s="31"/>
    </row>
    <row r="155" spans="5:11" x14ac:dyDescent="0.3">
      <c r="E155"/>
      <c r="F155"/>
      <c r="G155" s="2" t="s">
        <v>2817</v>
      </c>
      <c r="H155" s="31"/>
      <c r="I155" s="31" t="s">
        <v>5606</v>
      </c>
      <c r="J155" s="31"/>
      <c r="K155" s="31"/>
    </row>
    <row r="156" spans="5:11" x14ac:dyDescent="0.3">
      <c r="E156"/>
      <c r="F156"/>
      <c r="G156" s="2" t="s">
        <v>692</v>
      </c>
      <c r="H156" s="31"/>
      <c r="I156" s="31" t="s">
        <v>5607</v>
      </c>
      <c r="J156" s="31"/>
      <c r="K156" s="31"/>
    </row>
    <row r="157" spans="5:11" x14ac:dyDescent="0.3">
      <c r="E157"/>
      <c r="F157"/>
      <c r="G157" s="2" t="s">
        <v>1676</v>
      </c>
      <c r="H157" s="31"/>
      <c r="I157" s="31" t="s">
        <v>5608</v>
      </c>
      <c r="J157" s="31"/>
      <c r="K157" s="31"/>
    </row>
    <row r="158" spans="5:11" ht="30" x14ac:dyDescent="0.3">
      <c r="E158"/>
      <c r="F158"/>
      <c r="G158" s="2" t="s">
        <v>1749</v>
      </c>
      <c r="H158" s="31"/>
      <c r="I158" s="31" t="s">
        <v>5609</v>
      </c>
      <c r="J158" s="31"/>
      <c r="K158" s="31"/>
    </row>
    <row r="159" spans="5:11" x14ac:dyDescent="0.3">
      <c r="E159"/>
      <c r="F159"/>
      <c r="G159" s="2" t="s">
        <v>4455</v>
      </c>
      <c r="H159" s="31"/>
      <c r="I159" s="31" t="s">
        <v>3405</v>
      </c>
      <c r="J159" s="31"/>
      <c r="K159" s="31"/>
    </row>
    <row r="160" spans="5:11" x14ac:dyDescent="0.3">
      <c r="E160"/>
      <c r="F160"/>
      <c r="G160" s="2" t="s">
        <v>3318</v>
      </c>
      <c r="H160" s="31"/>
      <c r="I160" s="31" t="s">
        <v>65</v>
      </c>
      <c r="J160" s="31"/>
      <c r="K160" s="31"/>
    </row>
    <row r="161" spans="5:11" x14ac:dyDescent="0.3">
      <c r="E161"/>
      <c r="F161"/>
      <c r="G161" s="2" t="s">
        <v>3921</v>
      </c>
      <c r="H161" s="31"/>
      <c r="I161" s="31" t="s">
        <v>5610</v>
      </c>
      <c r="J161" s="31"/>
      <c r="K161" s="31"/>
    </row>
    <row r="162" spans="5:11" x14ac:dyDescent="0.3">
      <c r="E162"/>
      <c r="F162"/>
      <c r="G162" s="2" t="s">
        <v>1200</v>
      </c>
      <c r="H162" s="31"/>
      <c r="I162" s="31" t="s">
        <v>1858</v>
      </c>
      <c r="J162" s="31"/>
      <c r="K162" s="31"/>
    </row>
    <row r="163" spans="5:11" x14ac:dyDescent="0.3">
      <c r="E163"/>
      <c r="F163"/>
      <c r="G163" s="2" t="s">
        <v>2283</v>
      </c>
      <c r="H163" s="31"/>
      <c r="I163" s="31" t="s">
        <v>5611</v>
      </c>
      <c r="J163" s="31"/>
      <c r="K163" s="31"/>
    </row>
    <row r="164" spans="5:11" x14ac:dyDescent="0.3">
      <c r="E164"/>
      <c r="F164"/>
      <c r="G164" s="2" t="s">
        <v>1329</v>
      </c>
      <c r="H164" s="31"/>
      <c r="I164" s="31" t="s">
        <v>5612</v>
      </c>
      <c r="J164" s="31"/>
      <c r="K164" s="31"/>
    </row>
    <row r="165" spans="5:11" x14ac:dyDescent="0.3">
      <c r="E165"/>
      <c r="F165"/>
      <c r="G165" s="2" t="s">
        <v>2287</v>
      </c>
      <c r="H165" s="31"/>
      <c r="I165" s="31" t="s">
        <v>5613</v>
      </c>
      <c r="J165" s="31"/>
      <c r="K165" s="31"/>
    </row>
    <row r="166" spans="5:11" ht="30" x14ac:dyDescent="0.3">
      <c r="E166"/>
      <c r="F166"/>
      <c r="G166" s="2" t="s">
        <v>2291</v>
      </c>
      <c r="H166" s="31"/>
      <c r="I166" s="31" t="s">
        <v>5614</v>
      </c>
      <c r="J166" s="31"/>
      <c r="K166" s="31"/>
    </row>
    <row r="167" spans="5:11" x14ac:dyDescent="0.3">
      <c r="E167"/>
      <c r="F167"/>
      <c r="G167" s="2" t="s">
        <v>2299</v>
      </c>
      <c r="H167" s="31"/>
      <c r="I167" s="31" t="s">
        <v>5615</v>
      </c>
      <c r="J167" s="31"/>
      <c r="K167" s="31"/>
    </row>
    <row r="168" spans="5:11" x14ac:dyDescent="0.3">
      <c r="E168"/>
      <c r="F168"/>
      <c r="G168" s="2" t="s">
        <v>2307</v>
      </c>
      <c r="H168" s="31"/>
      <c r="I168" s="31" t="s">
        <v>5616</v>
      </c>
      <c r="J168" s="31"/>
      <c r="K168" s="31"/>
    </row>
    <row r="169" spans="5:11" x14ac:dyDescent="0.3">
      <c r="E169"/>
      <c r="F169"/>
      <c r="G169" s="2" t="s">
        <v>4853</v>
      </c>
      <c r="H169" s="31"/>
      <c r="I169" s="31" t="s">
        <v>5617</v>
      </c>
      <c r="J169" s="31"/>
      <c r="K169" s="31"/>
    </row>
    <row r="170" spans="5:11" x14ac:dyDescent="0.3">
      <c r="E170"/>
      <c r="F170"/>
      <c r="G170" s="2" t="s">
        <v>3937</v>
      </c>
      <c r="H170" s="31"/>
      <c r="I170" s="31" t="s">
        <v>5618</v>
      </c>
      <c r="J170" s="31"/>
      <c r="K170" s="31"/>
    </row>
    <row r="171" spans="5:11" x14ac:dyDescent="0.3">
      <c r="E171"/>
      <c r="F171"/>
      <c r="G171" s="2" t="s">
        <v>3371</v>
      </c>
      <c r="H171" s="31"/>
      <c r="I171" s="31" t="s">
        <v>5619</v>
      </c>
      <c r="J171" s="31"/>
      <c r="K171" s="31"/>
    </row>
    <row r="172" spans="5:11" x14ac:dyDescent="0.3">
      <c r="E172"/>
      <c r="F172"/>
      <c r="G172" s="2" t="s">
        <v>880</v>
      </c>
      <c r="H172" s="31"/>
      <c r="I172" s="31" t="s">
        <v>5620</v>
      </c>
      <c r="J172" s="31"/>
      <c r="K172" s="31"/>
    </row>
    <row r="173" spans="5:11" ht="30" x14ac:dyDescent="0.3">
      <c r="E173"/>
      <c r="F173"/>
      <c r="G173" s="2" t="s">
        <v>5621</v>
      </c>
      <c r="H173" s="31"/>
      <c r="I173" s="31" t="s">
        <v>5622</v>
      </c>
      <c r="J173" s="31"/>
      <c r="K173" s="31"/>
    </row>
    <row r="174" spans="5:11" ht="30" x14ac:dyDescent="0.3">
      <c r="E174"/>
      <c r="F174"/>
      <c r="G174" s="2" t="s">
        <v>4022</v>
      </c>
      <c r="H174" s="31"/>
      <c r="I174" s="31" t="s">
        <v>5623</v>
      </c>
      <c r="J174" s="31"/>
      <c r="K174" s="31"/>
    </row>
    <row r="175" spans="5:11" ht="30" x14ac:dyDescent="0.3">
      <c r="E175"/>
      <c r="F175"/>
      <c r="G175" s="2" t="s">
        <v>80</v>
      </c>
      <c r="H175" s="31"/>
      <c r="I175" s="31" t="s">
        <v>5624</v>
      </c>
      <c r="J175" s="31"/>
      <c r="K175" s="31"/>
    </row>
    <row r="176" spans="5:11" ht="30" x14ac:dyDescent="0.3">
      <c r="E176"/>
      <c r="F176"/>
      <c r="G176" s="2" t="s">
        <v>2318</v>
      </c>
      <c r="H176" s="31"/>
      <c r="I176" s="31" t="s">
        <v>5625</v>
      </c>
      <c r="J176" s="31"/>
      <c r="K176" s="31"/>
    </row>
    <row r="177" spans="5:11" ht="30" x14ac:dyDescent="0.3">
      <c r="E177"/>
      <c r="F177"/>
      <c r="G177" s="2" t="s">
        <v>1765</v>
      </c>
      <c r="H177" s="31"/>
      <c r="I177" s="31" t="s">
        <v>5626</v>
      </c>
      <c r="J177" s="31"/>
      <c r="K177" s="31"/>
    </row>
    <row r="178" spans="5:11" x14ac:dyDescent="0.3">
      <c r="E178"/>
      <c r="F178"/>
      <c r="G178" s="2" t="s">
        <v>462</v>
      </c>
      <c r="H178" s="31"/>
      <c r="I178" s="31" t="s">
        <v>5627</v>
      </c>
      <c r="J178" s="31"/>
      <c r="K178" s="31"/>
    </row>
    <row r="179" spans="5:11" ht="30" x14ac:dyDescent="0.3">
      <c r="E179"/>
      <c r="F179"/>
      <c r="G179" s="2" t="s">
        <v>1844</v>
      </c>
      <c r="H179" s="31"/>
      <c r="I179" s="31" t="s">
        <v>5628</v>
      </c>
      <c r="J179" s="31"/>
      <c r="K179" s="31"/>
    </row>
    <row r="180" spans="5:11" ht="30" x14ac:dyDescent="0.3">
      <c r="E180"/>
      <c r="F180"/>
      <c r="G180" s="2" t="s">
        <v>3386</v>
      </c>
      <c r="H180" s="31"/>
      <c r="I180" s="31" t="s">
        <v>5629</v>
      </c>
      <c r="J180" s="31"/>
      <c r="K180" s="31"/>
    </row>
    <row r="181" spans="5:11" ht="30" x14ac:dyDescent="0.3">
      <c r="E181"/>
      <c r="F181"/>
      <c r="G181" s="2" t="s">
        <v>1872</v>
      </c>
      <c r="H181" s="31"/>
      <c r="I181" s="31" t="s">
        <v>5630</v>
      </c>
      <c r="J181" s="31"/>
      <c r="K181" s="31"/>
    </row>
    <row r="182" spans="5:11" ht="30" x14ac:dyDescent="0.3">
      <c r="E182"/>
      <c r="F182"/>
      <c r="G182" s="2" t="s">
        <v>3994</v>
      </c>
      <c r="H182" s="31"/>
      <c r="I182" s="31" t="s">
        <v>5631</v>
      </c>
      <c r="J182" s="31"/>
      <c r="K182" s="31"/>
    </row>
    <row r="183" spans="5:11" x14ac:dyDescent="0.3">
      <c r="E183"/>
      <c r="F183"/>
      <c r="G183" s="2" t="s">
        <v>2367</v>
      </c>
      <c r="H183" s="31"/>
      <c r="I183" s="31" t="s">
        <v>5632</v>
      </c>
      <c r="J183" s="31"/>
      <c r="K183" s="31"/>
    </row>
    <row r="184" spans="5:11" ht="60" x14ac:dyDescent="0.3">
      <c r="E184"/>
      <c r="F184"/>
      <c r="G184" s="2" t="s">
        <v>2860</v>
      </c>
      <c r="H184" s="31"/>
      <c r="I184" s="31" t="s">
        <v>5633</v>
      </c>
      <c r="J184" s="31"/>
      <c r="K184" s="31"/>
    </row>
    <row r="185" spans="5:11" ht="30" x14ac:dyDescent="0.3">
      <c r="E185"/>
      <c r="F185"/>
      <c r="G185" s="2" t="s">
        <v>4655</v>
      </c>
      <c r="H185" s="31"/>
      <c r="I185" s="31" t="s">
        <v>5634</v>
      </c>
      <c r="J185" s="31"/>
      <c r="K185" s="31"/>
    </row>
    <row r="186" spans="5:11" ht="30" x14ac:dyDescent="0.3">
      <c r="E186"/>
      <c r="F186"/>
      <c r="G186" s="2" t="s">
        <v>2865</v>
      </c>
      <c r="H186" s="31"/>
      <c r="I186" s="31" t="s">
        <v>5635</v>
      </c>
      <c r="J186" s="31"/>
      <c r="K186" s="31"/>
    </row>
    <row r="187" spans="5:11" ht="30" x14ac:dyDescent="0.3">
      <c r="E187"/>
      <c r="F187"/>
      <c r="G187" s="2" t="s">
        <v>2807</v>
      </c>
      <c r="H187" s="31"/>
      <c r="I187" s="31" t="s">
        <v>5636</v>
      </c>
      <c r="J187" s="31"/>
      <c r="K187" s="31"/>
    </row>
    <row r="188" spans="5:11" ht="30" x14ac:dyDescent="0.3">
      <c r="E188"/>
      <c r="F188"/>
      <c r="G188" s="2" t="s">
        <v>2372</v>
      </c>
      <c r="H188" s="31"/>
      <c r="I188" s="31" t="s">
        <v>5637</v>
      </c>
      <c r="J188" s="31"/>
      <c r="K188" s="31"/>
    </row>
    <row r="189" spans="5:11" x14ac:dyDescent="0.3">
      <c r="E189"/>
      <c r="F189"/>
      <c r="G189" s="2" t="s">
        <v>913</v>
      </c>
      <c r="H189" s="31"/>
      <c r="I189" s="31" t="s">
        <v>5638</v>
      </c>
      <c r="J189" s="31"/>
      <c r="K189" s="31"/>
    </row>
    <row r="190" spans="5:11" ht="30" x14ac:dyDescent="0.3">
      <c r="E190"/>
      <c r="F190"/>
      <c r="G190" s="2" t="s">
        <v>2380</v>
      </c>
      <c r="H190" s="31"/>
      <c r="I190" s="31" t="s">
        <v>5639</v>
      </c>
      <c r="J190" s="31"/>
      <c r="K190" s="31"/>
    </row>
    <row r="191" spans="5:11" x14ac:dyDescent="0.3">
      <c r="E191"/>
      <c r="F191"/>
      <c r="G191" s="2" t="s">
        <v>2387</v>
      </c>
      <c r="H191" s="31"/>
      <c r="I191" s="31" t="s">
        <v>5640</v>
      </c>
      <c r="J191" s="31"/>
      <c r="K191" s="31"/>
    </row>
    <row r="192" spans="5:11" x14ac:dyDescent="0.3">
      <c r="E192"/>
      <c r="F192"/>
      <c r="G192" s="2" t="s">
        <v>1849</v>
      </c>
      <c r="H192" s="31"/>
      <c r="I192" s="31" t="s">
        <v>5641</v>
      </c>
      <c r="J192" s="31"/>
      <c r="K192" s="31"/>
    </row>
    <row r="193" spans="5:11" x14ac:dyDescent="0.3">
      <c r="E193"/>
      <c r="F193"/>
      <c r="G193" s="2" t="s">
        <v>4660</v>
      </c>
      <c r="H193" s="31"/>
      <c r="I193" s="31" t="s">
        <v>5642</v>
      </c>
      <c r="J193" s="31"/>
      <c r="K193" s="31"/>
    </row>
    <row r="194" spans="5:11" x14ac:dyDescent="0.3">
      <c r="E194"/>
      <c r="F194"/>
      <c r="G194" s="2" t="s">
        <v>2870</v>
      </c>
      <c r="H194" s="31"/>
      <c r="I194" s="31" t="s">
        <v>5643</v>
      </c>
      <c r="J194" s="31"/>
      <c r="K194" s="31"/>
    </row>
    <row r="195" spans="5:11" ht="45" x14ac:dyDescent="0.3">
      <c r="E195"/>
      <c r="F195"/>
      <c r="G195" s="2" t="s">
        <v>1857</v>
      </c>
      <c r="H195" s="31"/>
      <c r="I195" s="31" t="s">
        <v>5644</v>
      </c>
      <c r="J195" s="31"/>
      <c r="K195" s="31"/>
    </row>
    <row r="196" spans="5:11" ht="30" x14ac:dyDescent="0.3">
      <c r="E196"/>
      <c r="F196"/>
      <c r="G196" s="2" t="s">
        <v>3404</v>
      </c>
      <c r="H196" s="31"/>
      <c r="I196" s="31" t="s">
        <v>5645</v>
      </c>
      <c r="J196" s="31"/>
      <c r="K196" s="31"/>
    </row>
    <row r="197" spans="5:11" x14ac:dyDescent="0.3">
      <c r="E197"/>
      <c r="F197"/>
      <c r="G197" s="2" t="s">
        <v>4003</v>
      </c>
      <c r="H197" s="31"/>
      <c r="I197" s="31" t="s">
        <v>40</v>
      </c>
      <c r="J197" s="31"/>
      <c r="K197" s="31"/>
    </row>
    <row r="198" spans="5:11" x14ac:dyDescent="0.3">
      <c r="E198"/>
      <c r="F198"/>
      <c r="G198" s="2" t="s">
        <v>132</v>
      </c>
      <c r="H198" s="31"/>
      <c r="I198" s="31" t="s">
        <v>5646</v>
      </c>
      <c r="J198" s="31"/>
      <c r="K198" s="31"/>
    </row>
    <row r="199" spans="5:11" ht="30" x14ac:dyDescent="0.3">
      <c r="E199"/>
      <c r="F199"/>
      <c r="G199" s="2" t="s">
        <v>402</v>
      </c>
      <c r="H199" s="31"/>
      <c r="I199" s="31" t="s">
        <v>5647</v>
      </c>
      <c r="J199" s="31"/>
      <c r="K199" s="31"/>
    </row>
    <row r="200" spans="5:11" ht="30" x14ac:dyDescent="0.3">
      <c r="E200"/>
      <c r="F200"/>
      <c r="G200" s="2" t="s">
        <v>2390</v>
      </c>
      <c r="H200" s="31"/>
      <c r="I200" s="31" t="s">
        <v>5648</v>
      </c>
      <c r="J200" s="31"/>
      <c r="K200" s="31"/>
    </row>
    <row r="201" spans="5:11" ht="45" x14ac:dyDescent="0.3">
      <c r="E201"/>
      <c r="F201"/>
      <c r="G201" s="2" t="s">
        <v>1388</v>
      </c>
      <c r="H201" s="31"/>
      <c r="I201" s="31" t="s">
        <v>5649</v>
      </c>
      <c r="J201" s="31"/>
      <c r="K201" s="31"/>
    </row>
    <row r="202" spans="5:11" ht="30" x14ac:dyDescent="0.3">
      <c r="E202"/>
      <c r="F202"/>
      <c r="G202" s="2" t="s">
        <v>1876</v>
      </c>
      <c r="H202" s="31"/>
      <c r="I202" s="31" t="s">
        <v>5650</v>
      </c>
      <c r="J202" s="31"/>
      <c r="K202" s="31"/>
    </row>
    <row r="203" spans="5:11" ht="30" x14ac:dyDescent="0.3">
      <c r="E203"/>
      <c r="F203"/>
      <c r="G203" s="2" t="s">
        <v>3410</v>
      </c>
      <c r="H203" s="31"/>
      <c r="I203" s="31" t="s">
        <v>5651</v>
      </c>
      <c r="J203" s="31"/>
      <c r="K203" s="31"/>
    </row>
    <row r="204" spans="5:11" ht="45" x14ac:dyDescent="0.3">
      <c r="E204"/>
      <c r="F204"/>
      <c r="G204" s="2" t="s">
        <v>3416</v>
      </c>
      <c r="H204" s="31"/>
      <c r="I204" s="31" t="s">
        <v>514</v>
      </c>
      <c r="J204" s="31"/>
      <c r="K204" s="31"/>
    </row>
    <row r="205" spans="5:11" ht="45" x14ac:dyDescent="0.3">
      <c r="E205"/>
      <c r="F205"/>
      <c r="G205" s="2" t="s">
        <v>321</v>
      </c>
      <c r="H205" s="31"/>
      <c r="I205" s="31" t="s">
        <v>5652</v>
      </c>
      <c r="J205" s="31"/>
      <c r="K205" s="31"/>
    </row>
    <row r="206" spans="5:11" x14ac:dyDescent="0.3">
      <c r="E206"/>
      <c r="F206"/>
      <c r="G206" s="2" t="s">
        <v>2883</v>
      </c>
      <c r="H206" s="31"/>
      <c r="I206" s="31" t="s">
        <v>5653</v>
      </c>
      <c r="J206" s="31"/>
      <c r="K206" s="31"/>
    </row>
    <row r="207" spans="5:11" ht="30" x14ac:dyDescent="0.3">
      <c r="E207"/>
      <c r="F207"/>
      <c r="G207" s="2" t="s">
        <v>980</v>
      </c>
      <c r="H207" s="31"/>
      <c r="I207" s="31" t="s">
        <v>5654</v>
      </c>
      <c r="J207" s="31"/>
      <c r="K207" s="31"/>
    </row>
    <row r="208" spans="5:11" ht="30" x14ac:dyDescent="0.3">
      <c r="E208"/>
      <c r="F208"/>
      <c r="G208" s="2" t="s">
        <v>2211</v>
      </c>
      <c r="H208" s="31"/>
      <c r="I208" s="31" t="s">
        <v>5655</v>
      </c>
      <c r="J208" s="31"/>
      <c r="K208" s="31"/>
    </row>
    <row r="209" spans="5:11" ht="30" x14ac:dyDescent="0.3">
      <c r="E209"/>
      <c r="F209"/>
      <c r="G209" s="2" t="s">
        <v>1212</v>
      </c>
      <c r="H209" s="31"/>
      <c r="I209" s="31" t="s">
        <v>5656</v>
      </c>
      <c r="J209" s="31"/>
      <c r="K209" s="31"/>
    </row>
    <row r="210" spans="5:11" x14ac:dyDescent="0.3">
      <c r="E210"/>
      <c r="F210"/>
      <c r="G210" s="2" t="s">
        <v>2746</v>
      </c>
      <c r="H210" s="31"/>
      <c r="I210" s="31" t="s">
        <v>5657</v>
      </c>
      <c r="J210" s="31"/>
      <c r="K210" s="31"/>
    </row>
    <row r="211" spans="5:11" ht="30" x14ac:dyDescent="0.3">
      <c r="E211"/>
      <c r="F211"/>
      <c r="G211" s="2" t="s">
        <v>1883</v>
      </c>
      <c r="H211" s="31"/>
      <c r="I211" s="31" t="s">
        <v>5658</v>
      </c>
      <c r="J211" s="31"/>
      <c r="K211" s="31"/>
    </row>
    <row r="212" spans="5:11" x14ac:dyDescent="0.3">
      <c r="E212"/>
      <c r="F212"/>
      <c r="G212" s="2" t="s">
        <v>920</v>
      </c>
      <c r="H212" s="31"/>
      <c r="I212" s="31" t="s">
        <v>5659</v>
      </c>
      <c r="J212" s="31"/>
      <c r="K212" s="31"/>
    </row>
    <row r="213" spans="5:11" ht="45" x14ac:dyDescent="0.3">
      <c r="E213"/>
      <c r="F213"/>
      <c r="G213" s="2" t="s">
        <v>4485</v>
      </c>
      <c r="H213" s="31"/>
      <c r="I213" s="31" t="s">
        <v>5660</v>
      </c>
      <c r="J213" s="31"/>
      <c r="K213" s="31"/>
    </row>
    <row r="214" spans="5:11" ht="30" x14ac:dyDescent="0.3">
      <c r="E214"/>
      <c r="F214"/>
      <c r="G214" s="2" t="s">
        <v>1889</v>
      </c>
      <c r="H214" s="31"/>
      <c r="I214" s="31" t="s">
        <v>5661</v>
      </c>
      <c r="J214" s="31"/>
      <c r="K214" s="31"/>
    </row>
    <row r="215" spans="5:11" x14ac:dyDescent="0.3">
      <c r="E215"/>
      <c r="F215"/>
      <c r="G215" s="2" t="s">
        <v>4669</v>
      </c>
      <c r="H215" s="31"/>
      <c r="I215" s="31" t="s">
        <v>5662</v>
      </c>
      <c r="J215" s="31"/>
      <c r="K215" s="31"/>
    </row>
    <row r="216" spans="5:11" ht="30" x14ac:dyDescent="0.3">
      <c r="E216"/>
      <c r="F216"/>
      <c r="G216" s="2" t="s">
        <v>2414</v>
      </c>
      <c r="H216" s="31"/>
      <c r="I216" s="31" t="s">
        <v>5663</v>
      </c>
      <c r="J216" s="31"/>
      <c r="K216" s="31"/>
    </row>
    <row r="217" spans="5:11" ht="30" x14ac:dyDescent="0.3">
      <c r="E217"/>
      <c r="F217"/>
      <c r="G217" s="2" t="s">
        <v>2422</v>
      </c>
      <c r="H217" s="31"/>
      <c r="I217" s="31" t="s">
        <v>5664</v>
      </c>
      <c r="J217" s="31"/>
      <c r="K217" s="31"/>
    </row>
    <row r="218" spans="5:11" x14ac:dyDescent="0.3">
      <c r="E218"/>
      <c r="F218"/>
      <c r="G218" s="2" t="s">
        <v>4497</v>
      </c>
      <c r="H218" s="31"/>
      <c r="I218" s="31" t="s">
        <v>499</v>
      </c>
      <c r="J218" s="31"/>
      <c r="K218" s="31"/>
    </row>
    <row r="219" spans="5:11" x14ac:dyDescent="0.3">
      <c r="E219"/>
      <c r="F219"/>
      <c r="G219" s="2" t="s">
        <v>2896</v>
      </c>
      <c r="H219" s="31"/>
      <c r="I219" s="31" t="s">
        <v>5665</v>
      </c>
      <c r="J219" s="31"/>
      <c r="K219" s="31"/>
    </row>
    <row r="220" spans="5:11" x14ac:dyDescent="0.3">
      <c r="E220"/>
      <c r="F220"/>
      <c r="G220" s="2" t="s">
        <v>498</v>
      </c>
      <c r="H220" s="31"/>
      <c r="I220" s="31" t="s">
        <v>5666</v>
      </c>
      <c r="J220" s="31"/>
      <c r="K220" s="31"/>
    </row>
    <row r="221" spans="5:11" x14ac:dyDescent="0.3">
      <c r="E221"/>
      <c r="F221"/>
      <c r="G221" s="2" t="s">
        <v>3452</v>
      </c>
      <c r="H221" s="31"/>
      <c r="I221" s="31" t="s">
        <v>2243</v>
      </c>
      <c r="J221" s="31"/>
      <c r="K221" s="31"/>
    </row>
    <row r="222" spans="5:11" x14ac:dyDescent="0.3">
      <c r="E222"/>
      <c r="F222"/>
      <c r="G222" s="2" t="s">
        <v>2903</v>
      </c>
      <c r="H222" s="31"/>
      <c r="I222" s="31" t="s">
        <v>5667</v>
      </c>
      <c r="J222" s="31"/>
      <c r="K222" s="31"/>
    </row>
    <row r="223" spans="5:11" x14ac:dyDescent="0.3">
      <c r="E223"/>
      <c r="F223"/>
      <c r="G223" s="2" t="s">
        <v>2910</v>
      </c>
      <c r="H223" s="31"/>
      <c r="I223" s="31" t="s">
        <v>5668</v>
      </c>
      <c r="J223" s="31"/>
      <c r="K223" s="31"/>
    </row>
    <row r="224" spans="5:11" x14ac:dyDescent="0.3">
      <c r="E224"/>
      <c r="F224"/>
      <c r="G224" s="2" t="s">
        <v>3460</v>
      </c>
      <c r="H224" s="31"/>
      <c r="I224" s="31" t="s">
        <v>5669</v>
      </c>
      <c r="J224" s="31"/>
      <c r="K224" s="31"/>
    </row>
    <row r="225" spans="5:11" x14ac:dyDescent="0.3">
      <c r="E225"/>
      <c r="F225"/>
      <c r="G225" s="2" t="s">
        <v>573</v>
      </c>
      <c r="H225" s="31"/>
      <c r="I225" s="31" t="s">
        <v>5670</v>
      </c>
      <c r="J225" s="31"/>
      <c r="K225" s="31"/>
    </row>
    <row r="226" spans="5:11" ht="30" x14ac:dyDescent="0.3">
      <c r="E226"/>
      <c r="F226"/>
      <c r="G226" s="2" t="s">
        <v>3465</v>
      </c>
      <c r="H226" s="31"/>
      <c r="I226" s="31" t="s">
        <v>5671</v>
      </c>
      <c r="J226" s="31"/>
      <c r="K226" s="31"/>
    </row>
    <row r="227" spans="5:11" ht="30" x14ac:dyDescent="0.3">
      <c r="E227"/>
      <c r="F227"/>
      <c r="G227" s="2" t="s">
        <v>4502</v>
      </c>
      <c r="H227" s="31"/>
      <c r="I227" s="31" t="s">
        <v>5672</v>
      </c>
      <c r="J227" s="31"/>
      <c r="K227" s="31"/>
    </row>
    <row r="228" spans="5:11" ht="45" x14ac:dyDescent="0.3">
      <c r="E228"/>
      <c r="F228"/>
      <c r="G228" s="2" t="s">
        <v>3472</v>
      </c>
      <c r="H228" s="31"/>
      <c r="I228" s="31" t="s">
        <v>5673</v>
      </c>
      <c r="J228" s="31"/>
      <c r="K228" s="31"/>
    </row>
    <row r="229" spans="5:11" ht="45" x14ac:dyDescent="0.3">
      <c r="E229"/>
      <c r="F229"/>
      <c r="G229" s="2" t="s">
        <v>297</v>
      </c>
      <c r="H229" s="31"/>
      <c r="I229" s="31" t="s">
        <v>5674</v>
      </c>
      <c r="J229" s="31"/>
      <c r="K229" s="31"/>
    </row>
    <row r="230" spans="5:11" ht="30" x14ac:dyDescent="0.3">
      <c r="E230"/>
      <c r="F230"/>
      <c r="G230" s="2" t="s">
        <v>344</v>
      </c>
      <c r="H230" s="31"/>
      <c r="I230" s="31" t="s">
        <v>5675</v>
      </c>
      <c r="J230" s="31"/>
      <c r="K230" s="31"/>
    </row>
    <row r="231" spans="5:11" ht="30" x14ac:dyDescent="0.3">
      <c r="E231"/>
      <c r="F231"/>
      <c r="G231" s="2" t="s">
        <v>726</v>
      </c>
      <c r="H231" s="31"/>
      <c r="I231" s="31" t="s">
        <v>5676</v>
      </c>
      <c r="J231" s="31"/>
      <c r="K231" s="31"/>
    </row>
    <row r="232" spans="5:11" ht="45" x14ac:dyDescent="0.3">
      <c r="E232"/>
      <c r="F232"/>
      <c r="G232" s="2" t="s">
        <v>1896</v>
      </c>
      <c r="H232" s="31"/>
      <c r="I232" s="31" t="s">
        <v>5677</v>
      </c>
      <c r="J232" s="31"/>
      <c r="K232" s="31"/>
    </row>
    <row r="233" spans="5:11" ht="45" x14ac:dyDescent="0.3">
      <c r="E233"/>
      <c r="F233"/>
      <c r="G233" s="2" t="s">
        <v>680</v>
      </c>
      <c r="H233" s="31"/>
      <c r="I233" s="31" t="s">
        <v>5678</v>
      </c>
      <c r="J233" s="31"/>
      <c r="K233" s="31"/>
    </row>
    <row r="234" spans="5:11" ht="45" x14ac:dyDescent="0.3">
      <c r="E234"/>
      <c r="F234"/>
      <c r="G234" s="2" t="s">
        <v>4029</v>
      </c>
      <c r="H234" s="31"/>
      <c r="I234" s="31" t="s">
        <v>5679</v>
      </c>
      <c r="J234" s="31"/>
      <c r="K234" s="31"/>
    </row>
    <row r="235" spans="5:11" x14ac:dyDescent="0.3">
      <c r="E235"/>
      <c r="F235"/>
      <c r="G235" s="2" t="s">
        <v>2428</v>
      </c>
      <c r="H235" s="31"/>
      <c r="I235" s="31" t="s">
        <v>5680</v>
      </c>
      <c r="J235" s="31"/>
      <c r="K235" s="31"/>
    </row>
    <row r="236" spans="5:11" x14ac:dyDescent="0.3">
      <c r="E236"/>
      <c r="F236"/>
      <c r="G236" s="2" t="s">
        <v>3479</v>
      </c>
      <c r="H236" s="31"/>
      <c r="I236" s="31" t="s">
        <v>5681</v>
      </c>
      <c r="J236" s="31"/>
      <c r="K236" s="31"/>
    </row>
    <row r="237" spans="5:11" x14ac:dyDescent="0.3">
      <c r="E237"/>
      <c r="F237"/>
      <c r="G237" s="2" t="s">
        <v>4035</v>
      </c>
      <c r="H237" s="31"/>
      <c r="I237" s="31" t="s">
        <v>5682</v>
      </c>
      <c r="J237" s="31"/>
      <c r="K237" s="31"/>
    </row>
    <row r="238" spans="5:11" x14ac:dyDescent="0.3">
      <c r="E238"/>
      <c r="F238"/>
      <c r="G238" s="2" t="s">
        <v>3489</v>
      </c>
      <c r="H238" s="31"/>
      <c r="I238" s="31" t="s">
        <v>5683</v>
      </c>
      <c r="J238" s="31"/>
      <c r="K238" s="31"/>
    </row>
    <row r="239" spans="5:11" x14ac:dyDescent="0.3">
      <c r="E239"/>
      <c r="F239"/>
      <c r="G239" s="2" t="s">
        <v>4510</v>
      </c>
      <c r="H239" s="31"/>
      <c r="I239" s="31" t="s">
        <v>5684</v>
      </c>
      <c r="J239" s="31"/>
      <c r="K239" s="31"/>
    </row>
    <row r="240" spans="5:11" x14ac:dyDescent="0.3">
      <c r="E240"/>
      <c r="F240"/>
      <c r="G240" s="2" t="s">
        <v>2432</v>
      </c>
      <c r="H240" s="31"/>
      <c r="I240" s="31" t="s">
        <v>5685</v>
      </c>
      <c r="J240" s="31"/>
      <c r="K240" s="31"/>
    </row>
    <row r="241" spans="5:11" x14ac:dyDescent="0.3">
      <c r="E241"/>
      <c r="F241"/>
      <c r="G241" s="2" t="s">
        <v>3505</v>
      </c>
      <c r="H241" s="31"/>
      <c r="I241" s="31" t="s">
        <v>985</v>
      </c>
      <c r="J241" s="31"/>
      <c r="K241" s="31"/>
    </row>
    <row r="242" spans="5:11" x14ac:dyDescent="0.3">
      <c r="E242"/>
      <c r="F242"/>
      <c r="G242" s="2" t="s">
        <v>2437</v>
      </c>
      <c r="H242" s="31"/>
      <c r="I242" s="31" t="s">
        <v>5686</v>
      </c>
      <c r="J242" s="31"/>
      <c r="K242" s="31"/>
    </row>
    <row r="243" spans="5:11" x14ac:dyDescent="0.3">
      <c r="E243"/>
      <c r="F243"/>
      <c r="G243" s="2" t="s">
        <v>1403</v>
      </c>
      <c r="H243" s="31"/>
      <c r="I243" s="31" t="s">
        <v>5687</v>
      </c>
      <c r="J243" s="31"/>
      <c r="K243" s="31"/>
    </row>
    <row r="244" spans="5:11" x14ac:dyDescent="0.3">
      <c r="E244"/>
      <c r="F244"/>
      <c r="G244" s="2" t="s">
        <v>1903</v>
      </c>
      <c r="H244" s="31"/>
      <c r="I244" s="31" t="s">
        <v>5688</v>
      </c>
      <c r="J244" s="31"/>
      <c r="K244" s="31"/>
    </row>
    <row r="245" spans="5:11" x14ac:dyDescent="0.3">
      <c r="E245"/>
      <c r="F245"/>
      <c r="G245" s="2" t="s">
        <v>3531</v>
      </c>
      <c r="H245" s="31"/>
      <c r="I245" s="31" t="s">
        <v>5689</v>
      </c>
      <c r="J245" s="31"/>
      <c r="K245" s="31"/>
    </row>
    <row r="246" spans="5:11" ht="30" x14ac:dyDescent="0.3">
      <c r="E246"/>
      <c r="F246"/>
      <c r="G246" s="2" t="s">
        <v>3537</v>
      </c>
      <c r="H246" s="31"/>
      <c r="I246" s="31" t="s">
        <v>5690</v>
      </c>
      <c r="J246" s="31"/>
      <c r="K246" s="31"/>
    </row>
    <row r="247" spans="5:11" x14ac:dyDescent="0.3">
      <c r="E247"/>
      <c r="F247"/>
      <c r="G247" s="2" t="s">
        <v>1911</v>
      </c>
      <c r="H247" s="31"/>
      <c r="I247" s="31" t="s">
        <v>5691</v>
      </c>
      <c r="J247" s="31"/>
      <c r="K247" s="31"/>
    </row>
    <row r="248" spans="5:11" x14ac:dyDescent="0.3">
      <c r="E248"/>
      <c r="F248"/>
      <c r="G248" s="2" t="s">
        <v>211</v>
      </c>
      <c r="H248" s="31"/>
      <c r="I248" s="31" t="s">
        <v>5692</v>
      </c>
      <c r="J248" s="31"/>
      <c r="K248" s="31"/>
    </row>
    <row r="249" spans="5:11" x14ac:dyDescent="0.3">
      <c r="E249"/>
      <c r="F249"/>
      <c r="G249" s="2" t="s">
        <v>1409</v>
      </c>
      <c r="H249" s="31"/>
      <c r="I249" s="31" t="s">
        <v>5693</v>
      </c>
      <c r="J249" s="31"/>
      <c r="K249" s="31"/>
    </row>
    <row r="250" spans="5:11" x14ac:dyDescent="0.3">
      <c r="E250"/>
      <c r="F250"/>
      <c r="G250" s="2" t="s">
        <v>2444</v>
      </c>
      <c r="H250" s="31"/>
      <c r="I250" s="31" t="s">
        <v>5694</v>
      </c>
      <c r="J250" s="31"/>
      <c r="K250" s="31"/>
    </row>
    <row r="251" spans="5:11" x14ac:dyDescent="0.3">
      <c r="E251"/>
      <c r="F251"/>
      <c r="G251" s="2" t="s">
        <v>4924</v>
      </c>
      <c r="H251" s="31"/>
      <c r="I251" s="31" t="s">
        <v>5695</v>
      </c>
      <c r="J251" s="31"/>
      <c r="K251" s="31"/>
    </row>
    <row r="252" spans="5:11" x14ac:dyDescent="0.3">
      <c r="E252"/>
      <c r="F252"/>
      <c r="G252" s="2" t="s">
        <v>1919</v>
      </c>
      <c r="H252" s="31"/>
      <c r="I252" s="31" t="s">
        <v>5696</v>
      </c>
      <c r="J252" s="31"/>
      <c r="K252" s="31"/>
    </row>
    <row r="253" spans="5:11" x14ac:dyDescent="0.3">
      <c r="E253"/>
      <c r="F253"/>
      <c r="G253" s="2" t="s">
        <v>1415</v>
      </c>
      <c r="H253" s="31"/>
      <c r="I253" s="31" t="s">
        <v>5697</v>
      </c>
      <c r="J253" s="31"/>
      <c r="K253" s="31"/>
    </row>
    <row r="254" spans="5:11" x14ac:dyDescent="0.3">
      <c r="E254"/>
      <c r="F254"/>
      <c r="G254" s="2" t="s">
        <v>3349</v>
      </c>
      <c r="H254" s="31"/>
      <c r="I254" s="31" t="s">
        <v>5698</v>
      </c>
      <c r="J254" s="31"/>
      <c r="K254" s="31"/>
    </row>
    <row r="255" spans="5:11" x14ac:dyDescent="0.3">
      <c r="E255"/>
      <c r="F255"/>
      <c r="G255" s="2" t="s">
        <v>4059</v>
      </c>
      <c r="H255" s="31"/>
      <c r="I255" s="31" t="s">
        <v>5699</v>
      </c>
      <c r="J255" s="31"/>
      <c r="K255" s="31"/>
    </row>
    <row r="256" spans="5:11" x14ac:dyDescent="0.3">
      <c r="E256"/>
      <c r="F256"/>
      <c r="G256" s="2" t="s">
        <v>3545</v>
      </c>
      <c r="H256" s="31"/>
      <c r="I256" s="31" t="s">
        <v>5700</v>
      </c>
      <c r="J256" s="31"/>
      <c r="K256" s="31"/>
    </row>
    <row r="257" spans="5:11" ht="30" x14ac:dyDescent="0.3">
      <c r="E257"/>
      <c r="F257"/>
      <c r="G257" s="2" t="s">
        <v>4535</v>
      </c>
      <c r="H257" s="31"/>
      <c r="I257" s="31" t="s">
        <v>5701</v>
      </c>
      <c r="J257" s="31"/>
      <c r="K257" s="31"/>
    </row>
    <row r="258" spans="5:11" ht="30" x14ac:dyDescent="0.3">
      <c r="E258"/>
      <c r="F258"/>
      <c r="G258" s="2" t="s">
        <v>194</v>
      </c>
      <c r="H258" s="31"/>
      <c r="I258" s="31" t="s">
        <v>5702</v>
      </c>
      <c r="J258" s="31"/>
      <c r="K258" s="31"/>
    </row>
    <row r="259" spans="5:11" ht="45" x14ac:dyDescent="0.3">
      <c r="E259"/>
      <c r="F259"/>
      <c r="G259" s="2" t="s">
        <v>4683</v>
      </c>
      <c r="H259" s="31"/>
      <c r="I259" s="31" t="s">
        <v>5703</v>
      </c>
      <c r="J259" s="31"/>
      <c r="K259" s="31"/>
    </row>
    <row r="260" spans="5:11" ht="45" x14ac:dyDescent="0.3">
      <c r="E260"/>
      <c r="F260"/>
      <c r="G260" s="2" t="s">
        <v>2448</v>
      </c>
      <c r="H260" s="31"/>
      <c r="I260" s="31" t="s">
        <v>5704</v>
      </c>
      <c r="J260" s="31"/>
      <c r="K260" s="31"/>
    </row>
    <row r="261" spans="5:11" ht="45" x14ac:dyDescent="0.3">
      <c r="E261"/>
      <c r="F261"/>
      <c r="G261" s="2" t="s">
        <v>1221</v>
      </c>
      <c r="H261" s="31"/>
      <c r="I261" s="31" t="s">
        <v>5705</v>
      </c>
      <c r="J261" s="31"/>
      <c r="K261" s="31"/>
    </row>
    <row r="262" spans="5:11" ht="45" x14ac:dyDescent="0.3">
      <c r="E262"/>
      <c r="F262"/>
      <c r="G262" s="2" t="s">
        <v>2459</v>
      </c>
      <c r="H262" s="31"/>
      <c r="I262" s="31" t="s">
        <v>5706</v>
      </c>
      <c r="J262" s="31"/>
      <c r="K262" s="31"/>
    </row>
    <row r="263" spans="5:11" ht="45" x14ac:dyDescent="0.3">
      <c r="E263"/>
      <c r="F263"/>
      <c r="G263" s="2" t="s">
        <v>259</v>
      </c>
      <c r="H263" s="31"/>
      <c r="I263" s="31" t="s">
        <v>5707</v>
      </c>
      <c r="J263" s="31"/>
      <c r="K263" s="31"/>
    </row>
    <row r="264" spans="5:11" ht="45" x14ac:dyDescent="0.3">
      <c r="E264"/>
      <c r="F264"/>
      <c r="G264" s="2" t="s">
        <v>784</v>
      </c>
      <c r="H264" s="31"/>
      <c r="I264" s="31" t="s">
        <v>5708</v>
      </c>
      <c r="J264" s="31"/>
      <c r="K264" s="31"/>
    </row>
    <row r="265" spans="5:11" ht="45" x14ac:dyDescent="0.3">
      <c r="E265"/>
      <c r="F265"/>
      <c r="G265" s="2" t="s">
        <v>4072</v>
      </c>
      <c r="H265" s="31"/>
      <c r="I265" s="31" t="s">
        <v>5709</v>
      </c>
      <c r="J265" s="31"/>
      <c r="K265" s="31"/>
    </row>
    <row r="266" spans="5:11" ht="30" x14ac:dyDescent="0.3">
      <c r="E266"/>
      <c r="F266"/>
      <c r="G266" s="2" t="s">
        <v>4542</v>
      </c>
      <c r="H266" s="31"/>
      <c r="I266" s="31" t="s">
        <v>5710</v>
      </c>
      <c r="J266" s="31"/>
      <c r="K266" s="31"/>
    </row>
    <row r="267" spans="5:11" ht="45" x14ac:dyDescent="0.3">
      <c r="E267"/>
      <c r="F267"/>
      <c r="G267" s="2" t="s">
        <v>360</v>
      </c>
      <c r="H267" s="31"/>
      <c r="I267" s="31" t="s">
        <v>5711</v>
      </c>
      <c r="J267" s="31"/>
      <c r="K267" s="31"/>
    </row>
    <row r="268" spans="5:11" ht="45" x14ac:dyDescent="0.3">
      <c r="E268"/>
      <c r="F268"/>
      <c r="G268" s="2" t="s">
        <v>4932</v>
      </c>
      <c r="H268" s="31"/>
      <c r="I268" s="31" t="s">
        <v>5712</v>
      </c>
      <c r="J268" s="31"/>
      <c r="K268" s="31"/>
    </row>
    <row r="269" spans="5:11" ht="45" x14ac:dyDescent="0.3">
      <c r="E269"/>
      <c r="F269"/>
      <c r="G269" s="2" t="s">
        <v>1924</v>
      </c>
      <c r="H269" s="31"/>
      <c r="I269" s="31" t="s">
        <v>5713</v>
      </c>
      <c r="J269" s="31"/>
      <c r="K269" s="31"/>
    </row>
    <row r="270" spans="5:11" x14ac:dyDescent="0.3">
      <c r="E270"/>
      <c r="F270"/>
      <c r="G270" s="2" t="s">
        <v>3553</v>
      </c>
      <c r="H270" s="31"/>
      <c r="I270" s="31" t="s">
        <v>5714</v>
      </c>
      <c r="J270" s="31"/>
      <c r="K270" s="31"/>
    </row>
    <row r="271" spans="5:11" x14ac:dyDescent="0.3">
      <c r="E271"/>
      <c r="F271"/>
      <c r="G271" s="2" t="s">
        <v>1232</v>
      </c>
      <c r="H271" s="31"/>
      <c r="I271" s="31" t="s">
        <v>5715</v>
      </c>
      <c r="J271" s="31"/>
      <c r="K271" s="31"/>
    </row>
    <row r="272" spans="5:11" x14ac:dyDescent="0.3">
      <c r="E272"/>
      <c r="F272"/>
      <c r="G272" s="2" t="s">
        <v>142</v>
      </c>
      <c r="H272" s="31"/>
      <c r="I272" s="31" t="s">
        <v>5716</v>
      </c>
      <c r="J272" s="31"/>
      <c r="K272" s="31"/>
    </row>
    <row r="273" spans="5:11" x14ac:dyDescent="0.3">
      <c r="E273"/>
      <c r="F273"/>
      <c r="G273" s="2" t="s">
        <v>505</v>
      </c>
      <c r="H273" s="31"/>
      <c r="I273" s="31" t="s">
        <v>5717</v>
      </c>
      <c r="J273" s="31"/>
      <c r="K273" s="31"/>
    </row>
    <row r="274" spans="5:11" x14ac:dyDescent="0.3">
      <c r="E274"/>
      <c r="F274"/>
      <c r="G274" s="2" t="s">
        <v>4550</v>
      </c>
      <c r="H274" s="31"/>
      <c r="I274" s="31" t="s">
        <v>5718</v>
      </c>
      <c r="J274" s="31"/>
      <c r="K274" s="31"/>
    </row>
    <row r="275" spans="5:11" x14ac:dyDescent="0.3">
      <c r="E275"/>
      <c r="F275"/>
      <c r="G275" s="2" t="s">
        <v>2483</v>
      </c>
      <c r="H275" s="31"/>
      <c r="I275" s="31" t="s">
        <v>5719</v>
      </c>
      <c r="J275" s="31"/>
      <c r="K275" s="31"/>
    </row>
    <row r="276" spans="5:11" x14ac:dyDescent="0.3">
      <c r="E276"/>
      <c r="F276"/>
      <c r="G276" s="2" t="s">
        <v>512</v>
      </c>
      <c r="H276" s="31"/>
      <c r="I276" s="31" t="s">
        <v>5720</v>
      </c>
      <c r="J276" s="31"/>
      <c r="K276" s="31"/>
    </row>
    <row r="277" spans="5:11" ht="30" x14ac:dyDescent="0.3">
      <c r="E277"/>
      <c r="F277"/>
      <c r="G277" s="2" t="s">
        <v>3574</v>
      </c>
      <c r="H277" s="31"/>
      <c r="I277" s="31" t="s">
        <v>5721</v>
      </c>
      <c r="J277" s="31"/>
      <c r="K277" s="31"/>
    </row>
    <row r="278" spans="5:11" x14ac:dyDescent="0.3">
      <c r="E278"/>
      <c r="F278"/>
      <c r="G278" s="2" t="s">
        <v>131</v>
      </c>
      <c r="H278" s="31"/>
      <c r="I278" s="31" t="s">
        <v>5722</v>
      </c>
      <c r="J278" s="31"/>
      <c r="K278" s="31"/>
    </row>
    <row r="279" spans="5:11" ht="30" x14ac:dyDescent="0.3">
      <c r="E279"/>
      <c r="F279"/>
      <c r="G279" s="2" t="s">
        <v>2499</v>
      </c>
      <c r="H279" s="31"/>
      <c r="I279" s="31" t="s">
        <v>5723</v>
      </c>
      <c r="J279" s="31"/>
      <c r="K279" s="31"/>
    </row>
    <row r="280" spans="5:11" x14ac:dyDescent="0.3">
      <c r="E280"/>
      <c r="F280"/>
      <c r="G280" s="2" t="s">
        <v>1257</v>
      </c>
      <c r="H280" s="31"/>
      <c r="I280" s="31" t="s">
        <v>5724</v>
      </c>
      <c r="J280" s="31"/>
      <c r="K280" s="31"/>
    </row>
    <row r="281" spans="5:11" ht="30" x14ac:dyDescent="0.3">
      <c r="E281"/>
      <c r="F281"/>
      <c r="G281" s="2" t="s">
        <v>1934</v>
      </c>
      <c r="H281" s="31"/>
      <c r="I281" s="31" t="s">
        <v>5725</v>
      </c>
      <c r="J281" s="31"/>
      <c r="K281" s="31"/>
    </row>
    <row r="282" spans="5:11" x14ac:dyDescent="0.3">
      <c r="E282"/>
      <c r="F282"/>
      <c r="G282" s="2" t="s">
        <v>2941</v>
      </c>
      <c r="H282" s="31"/>
      <c r="I282" s="31" t="s">
        <v>5726</v>
      </c>
      <c r="J282" s="31"/>
      <c r="K282" s="31"/>
    </row>
    <row r="283" spans="5:11" ht="30" x14ac:dyDescent="0.3">
      <c r="E283"/>
      <c r="F283"/>
      <c r="G283" s="2" t="s">
        <v>2946</v>
      </c>
      <c r="H283" s="31"/>
      <c r="I283" s="31" t="s">
        <v>5727</v>
      </c>
      <c r="J283" s="31"/>
      <c r="K283" s="31"/>
    </row>
    <row r="284" spans="5:11" ht="30" x14ac:dyDescent="0.3">
      <c r="E284"/>
      <c r="F284"/>
      <c r="G284" s="2" t="s">
        <v>522</v>
      </c>
      <c r="H284" s="31"/>
      <c r="I284" s="31" t="s">
        <v>5728</v>
      </c>
      <c r="J284" s="31"/>
      <c r="K284" s="31"/>
    </row>
    <row r="285" spans="5:11" x14ac:dyDescent="0.3">
      <c r="E285"/>
      <c r="F285"/>
      <c r="G285" s="2" t="s">
        <v>1265</v>
      </c>
      <c r="H285" s="31"/>
      <c r="I285" s="31" t="s">
        <v>5729</v>
      </c>
      <c r="J285" s="31"/>
      <c r="K285" s="31"/>
    </row>
    <row r="286" spans="5:11" x14ac:dyDescent="0.3">
      <c r="E286"/>
      <c r="F286"/>
      <c r="G286" s="2" t="s">
        <v>4690</v>
      </c>
      <c r="H286" s="31"/>
      <c r="I286" s="31" t="s">
        <v>4023</v>
      </c>
      <c r="J286" s="31"/>
      <c r="K286" s="31"/>
    </row>
    <row r="287" spans="5:11" ht="30" x14ac:dyDescent="0.3">
      <c r="E287"/>
      <c r="F287"/>
      <c r="G287" s="2" t="s">
        <v>3586</v>
      </c>
      <c r="H287" s="31"/>
      <c r="I287" s="31" t="s">
        <v>5730</v>
      </c>
      <c r="J287" s="31"/>
      <c r="K287" s="31"/>
    </row>
    <row r="288" spans="5:11" x14ac:dyDescent="0.3">
      <c r="E288"/>
      <c r="F288"/>
      <c r="G288" s="2" t="s">
        <v>4557</v>
      </c>
      <c r="H288" s="31"/>
      <c r="I288" s="31" t="s">
        <v>5731</v>
      </c>
      <c r="J288" s="31"/>
      <c r="K288" s="31"/>
    </row>
    <row r="289" spans="5:11" x14ac:dyDescent="0.3">
      <c r="E289"/>
      <c r="F289"/>
      <c r="G289" s="2" t="s">
        <v>4951</v>
      </c>
      <c r="H289" s="31"/>
      <c r="I289" s="31" t="s">
        <v>152</v>
      </c>
      <c r="J289" s="31"/>
      <c r="K289" s="31"/>
    </row>
    <row r="290" spans="5:11" x14ac:dyDescent="0.3">
      <c r="E290"/>
      <c r="F290"/>
      <c r="G290" s="2" t="s">
        <v>578</v>
      </c>
      <c r="H290" s="31"/>
      <c r="I290" s="31" t="s">
        <v>5732</v>
      </c>
      <c r="J290" s="31"/>
      <c r="K290" s="31"/>
    </row>
    <row r="291" spans="5:11" x14ac:dyDescent="0.3">
      <c r="E291"/>
      <c r="F291"/>
      <c r="G291" s="2" t="s">
        <v>1619</v>
      </c>
      <c r="H291" s="31"/>
      <c r="I291" s="31" t="s">
        <v>5733</v>
      </c>
      <c r="J291" s="31"/>
      <c r="K291" s="31"/>
    </row>
    <row r="292" spans="5:11" x14ac:dyDescent="0.3">
      <c r="E292"/>
      <c r="F292"/>
      <c r="G292" s="2" t="s">
        <v>1789</v>
      </c>
      <c r="H292" s="31"/>
      <c r="I292" s="31" t="s">
        <v>5734</v>
      </c>
      <c r="J292" s="31"/>
      <c r="K292" s="31"/>
    </row>
    <row r="293" spans="5:11" x14ac:dyDescent="0.3">
      <c r="E293"/>
      <c r="F293"/>
      <c r="G293" s="2" t="s">
        <v>4088</v>
      </c>
      <c r="H293" s="31"/>
      <c r="I293" s="31" t="s">
        <v>5735</v>
      </c>
      <c r="J293" s="31"/>
      <c r="K293" s="31"/>
    </row>
    <row r="294" spans="5:11" x14ac:dyDescent="0.3">
      <c r="E294"/>
      <c r="F294"/>
      <c r="G294" s="2" t="s">
        <v>2952</v>
      </c>
      <c r="H294" s="31"/>
      <c r="I294" s="31" t="s">
        <v>5736</v>
      </c>
      <c r="J294" s="31"/>
      <c r="K294" s="31"/>
    </row>
    <row r="295" spans="5:11" x14ac:dyDescent="0.3">
      <c r="E295"/>
      <c r="F295"/>
      <c r="G295" s="2" t="s">
        <v>2958</v>
      </c>
      <c r="H295" s="31"/>
      <c r="I295" s="31" t="s">
        <v>5737</v>
      </c>
      <c r="J295" s="31"/>
      <c r="K295" s="31"/>
    </row>
    <row r="296" spans="5:11" x14ac:dyDescent="0.3">
      <c r="E296"/>
      <c r="F296"/>
      <c r="G296" s="2" t="s">
        <v>2506</v>
      </c>
      <c r="H296" s="31"/>
      <c r="I296" s="31" t="s">
        <v>5738</v>
      </c>
      <c r="J296" s="31"/>
      <c r="K296" s="31"/>
    </row>
    <row r="297" spans="5:11" x14ac:dyDescent="0.3">
      <c r="E297"/>
      <c r="F297"/>
      <c r="G297" s="2" t="s">
        <v>3354</v>
      </c>
      <c r="H297" s="31"/>
      <c r="I297" s="31" t="s">
        <v>5739</v>
      </c>
      <c r="J297" s="31"/>
      <c r="K297" s="31"/>
    </row>
    <row r="298" spans="5:11" x14ac:dyDescent="0.3">
      <c r="E298"/>
      <c r="F298"/>
      <c r="G298" s="2" t="s">
        <v>3593</v>
      </c>
      <c r="H298" s="31"/>
      <c r="I298" s="31" t="s">
        <v>5740</v>
      </c>
      <c r="J298" s="31"/>
      <c r="K298" s="31"/>
    </row>
    <row r="299" spans="5:11" x14ac:dyDescent="0.3">
      <c r="E299"/>
      <c r="F299"/>
      <c r="G299" s="2" t="s">
        <v>2631</v>
      </c>
      <c r="H299" s="31"/>
      <c r="I299" s="31" t="s">
        <v>5741</v>
      </c>
      <c r="J299" s="31"/>
      <c r="K299" s="31"/>
    </row>
    <row r="300" spans="5:11" x14ac:dyDescent="0.3">
      <c r="E300"/>
      <c r="F300"/>
      <c r="G300" s="2" t="s">
        <v>2964</v>
      </c>
      <c r="H300" s="31"/>
      <c r="I300" s="31" t="s">
        <v>56</v>
      </c>
      <c r="J300" s="31"/>
      <c r="K300" s="31"/>
    </row>
    <row r="301" spans="5:11" x14ac:dyDescent="0.3">
      <c r="E301"/>
      <c r="F301"/>
      <c r="G301" s="2" t="s">
        <v>1953</v>
      </c>
      <c r="H301" s="31"/>
      <c r="I301" s="31" t="s">
        <v>5742</v>
      </c>
      <c r="J301" s="31"/>
      <c r="K301" s="31"/>
    </row>
    <row r="302" spans="5:11" x14ac:dyDescent="0.3">
      <c r="E302"/>
      <c r="F302"/>
      <c r="G302" s="2" t="s">
        <v>307</v>
      </c>
      <c r="H302" s="31"/>
      <c r="I302" s="31" t="s">
        <v>5743</v>
      </c>
      <c r="J302" s="31"/>
      <c r="K302" s="31"/>
    </row>
    <row r="303" spans="5:11" x14ac:dyDescent="0.3">
      <c r="E303"/>
      <c r="F303"/>
      <c r="G303" s="2" t="s">
        <v>1106</v>
      </c>
      <c r="H303" s="31"/>
      <c r="I303" s="31" t="s">
        <v>5744</v>
      </c>
      <c r="J303" s="31"/>
      <c r="K303" s="31"/>
    </row>
    <row r="304" spans="5:11" x14ac:dyDescent="0.3">
      <c r="E304"/>
      <c r="F304"/>
      <c r="G304" s="2" t="s">
        <v>4066</v>
      </c>
      <c r="H304" s="31"/>
      <c r="I304" s="31" t="s">
        <v>5745</v>
      </c>
      <c r="J304" s="31"/>
      <c r="K304" s="31"/>
    </row>
    <row r="305" spans="5:11" x14ac:dyDescent="0.3">
      <c r="E305"/>
      <c r="F305"/>
      <c r="G305" s="2" t="s">
        <v>794</v>
      </c>
      <c r="H305" s="31"/>
      <c r="I305" s="31" t="s">
        <v>5746</v>
      </c>
      <c r="J305" s="31"/>
      <c r="K305" s="31"/>
    </row>
    <row r="306" spans="5:11" x14ac:dyDescent="0.3">
      <c r="E306"/>
      <c r="F306"/>
      <c r="G306" s="2" t="s">
        <v>529</v>
      </c>
      <c r="H306" s="31"/>
      <c r="I306" s="31" t="s">
        <v>5747</v>
      </c>
      <c r="J306" s="31"/>
      <c r="K306" s="31"/>
    </row>
    <row r="307" spans="5:11" x14ac:dyDescent="0.3">
      <c r="E307"/>
      <c r="F307"/>
      <c r="G307" s="2" t="s">
        <v>4125</v>
      </c>
      <c r="H307" s="31"/>
      <c r="I307" s="31" t="s">
        <v>5748</v>
      </c>
      <c r="J307" s="31"/>
      <c r="K307" s="31"/>
    </row>
    <row r="308" spans="5:11" ht="30" x14ac:dyDescent="0.3">
      <c r="E308"/>
      <c r="F308"/>
      <c r="G308" s="2" t="s">
        <v>4130</v>
      </c>
      <c r="H308" s="31"/>
      <c r="I308" s="31" t="s">
        <v>5749</v>
      </c>
      <c r="J308" s="31"/>
      <c r="K308" s="31"/>
    </row>
    <row r="309" spans="5:11" ht="30" x14ac:dyDescent="0.3">
      <c r="E309"/>
      <c r="F309"/>
      <c r="G309" s="2" t="s">
        <v>2510</v>
      </c>
      <c r="H309" s="31"/>
      <c r="I309" s="31" t="s">
        <v>5750</v>
      </c>
      <c r="J309" s="31"/>
      <c r="K309" s="31"/>
    </row>
    <row r="310" spans="5:11" ht="30" x14ac:dyDescent="0.3">
      <c r="E310"/>
      <c r="F310"/>
      <c r="G310" s="2" t="s">
        <v>3603</v>
      </c>
      <c r="H310" s="31"/>
      <c r="I310" s="31" t="s">
        <v>5751</v>
      </c>
      <c r="J310" s="31"/>
      <c r="K310" s="31"/>
    </row>
    <row r="311" spans="5:11" x14ac:dyDescent="0.3">
      <c r="E311"/>
      <c r="F311"/>
      <c r="G311" s="2" t="s">
        <v>1113</v>
      </c>
      <c r="H311" s="31"/>
      <c r="I311" s="31" t="s">
        <v>5752</v>
      </c>
      <c r="J311" s="31"/>
      <c r="K311" s="31"/>
    </row>
    <row r="312" spans="5:11" ht="30" x14ac:dyDescent="0.3">
      <c r="E312"/>
      <c r="F312"/>
      <c r="G312" s="2" t="s">
        <v>1275</v>
      </c>
      <c r="H312" s="31"/>
      <c r="I312" s="31" t="s">
        <v>5753</v>
      </c>
      <c r="J312" s="31"/>
      <c r="K312" s="31"/>
    </row>
    <row r="313" spans="5:11" x14ac:dyDescent="0.3">
      <c r="E313"/>
      <c r="F313"/>
      <c r="G313" s="2" t="s">
        <v>3847</v>
      </c>
      <c r="H313" s="31"/>
      <c r="I313" s="31" t="s">
        <v>5754</v>
      </c>
      <c r="J313" s="31"/>
      <c r="K313" s="31"/>
    </row>
    <row r="314" spans="5:11" x14ac:dyDescent="0.3">
      <c r="E314"/>
      <c r="F314"/>
      <c r="G314" s="2" t="s">
        <v>4576</v>
      </c>
      <c r="H314" s="31"/>
      <c r="I314" s="31" t="s">
        <v>5755</v>
      </c>
      <c r="J314" s="31"/>
      <c r="K314" s="31"/>
    </row>
    <row r="315" spans="5:11" x14ac:dyDescent="0.3">
      <c r="E315"/>
      <c r="F315"/>
      <c r="G315" s="2" t="s">
        <v>805</v>
      </c>
      <c r="H315" s="31"/>
      <c r="I315" s="31" t="s">
        <v>5756</v>
      </c>
      <c r="J315" s="31"/>
      <c r="K315" s="31"/>
    </row>
    <row r="316" spans="5:11" x14ac:dyDescent="0.3">
      <c r="E316"/>
      <c r="F316"/>
      <c r="G316" s="2" t="s">
        <v>4173</v>
      </c>
      <c r="H316" s="31"/>
      <c r="I316" s="31" t="s">
        <v>5757</v>
      </c>
      <c r="J316" s="31"/>
      <c r="K316" s="31"/>
    </row>
    <row r="317" spans="5:11" ht="30" x14ac:dyDescent="0.3">
      <c r="E317"/>
      <c r="F317"/>
      <c r="G317" s="2" t="s">
        <v>2524</v>
      </c>
      <c r="H317" s="31"/>
      <c r="I317" s="31" t="s">
        <v>5758</v>
      </c>
      <c r="J317" s="31"/>
      <c r="K317" s="31"/>
    </row>
    <row r="318" spans="5:11" x14ac:dyDescent="0.3">
      <c r="E318"/>
      <c r="F318"/>
      <c r="G318" s="2" t="s">
        <v>1985</v>
      </c>
      <c r="H318" s="31"/>
      <c r="I318" s="31" t="s">
        <v>5759</v>
      </c>
      <c r="J318" s="31"/>
      <c r="K318" s="31"/>
    </row>
    <row r="319" spans="5:11" x14ac:dyDescent="0.3">
      <c r="E319"/>
      <c r="F319"/>
      <c r="G319" s="2" t="s">
        <v>4179</v>
      </c>
      <c r="H319" s="31"/>
      <c r="I319" s="31" t="s">
        <v>5760</v>
      </c>
      <c r="J319" s="31"/>
      <c r="K319" s="31"/>
    </row>
    <row r="320" spans="5:11" x14ac:dyDescent="0.3">
      <c r="E320"/>
      <c r="F320"/>
      <c r="G320" s="2" t="s">
        <v>802</v>
      </c>
      <c r="H320" s="31"/>
      <c r="I320" s="31" t="s">
        <v>5761</v>
      </c>
      <c r="J320" s="31"/>
      <c r="K320" s="31"/>
    </row>
    <row r="321" spans="5:11" x14ac:dyDescent="0.3">
      <c r="E321"/>
      <c r="F321"/>
      <c r="G321" s="2" t="s">
        <v>1434</v>
      </c>
      <c r="H321" s="31"/>
      <c r="I321" s="31" t="s">
        <v>5762</v>
      </c>
      <c r="J321" s="31"/>
      <c r="K321" s="31"/>
    </row>
    <row r="322" spans="5:11" x14ac:dyDescent="0.3">
      <c r="E322"/>
      <c r="F322"/>
      <c r="G322" s="2" t="s">
        <v>2529</v>
      </c>
      <c r="H322" s="31"/>
      <c r="I322" s="31" t="s">
        <v>5763</v>
      </c>
      <c r="J322" s="31"/>
      <c r="K322" s="31"/>
    </row>
    <row r="323" spans="5:11" x14ac:dyDescent="0.3">
      <c r="E323"/>
      <c r="F323"/>
      <c r="G323" s="2" t="s">
        <v>2998</v>
      </c>
      <c r="H323" s="31"/>
      <c r="I323" s="31" t="s">
        <v>5764</v>
      </c>
      <c r="J323" s="31"/>
      <c r="K323" s="31"/>
    </row>
    <row r="324" spans="5:11" x14ac:dyDescent="0.3">
      <c r="E324"/>
      <c r="F324"/>
      <c r="G324" s="2" t="s">
        <v>813</v>
      </c>
      <c r="H324" s="31"/>
      <c r="I324" s="31" t="s">
        <v>5765</v>
      </c>
      <c r="J324" s="31"/>
      <c r="K324" s="31"/>
    </row>
    <row r="325" spans="5:11" x14ac:dyDescent="0.3">
      <c r="E325"/>
      <c r="F325"/>
      <c r="G325" s="2" t="s">
        <v>3004</v>
      </c>
      <c r="H325" s="31"/>
      <c r="I325" s="31" t="s">
        <v>5766</v>
      </c>
      <c r="J325" s="31"/>
      <c r="K325" s="31"/>
    </row>
    <row r="326" spans="5:11" x14ac:dyDescent="0.3">
      <c r="E326"/>
      <c r="F326"/>
      <c r="G326" s="2" t="s">
        <v>4964</v>
      </c>
      <c r="H326" s="31"/>
      <c r="I326" s="31" t="s">
        <v>5767</v>
      </c>
      <c r="J326" s="31"/>
      <c r="K326" s="31"/>
    </row>
    <row r="327" spans="5:11" x14ac:dyDescent="0.3">
      <c r="E327"/>
      <c r="F327"/>
      <c r="G327" s="2" t="s">
        <v>1991</v>
      </c>
      <c r="H327" s="31"/>
      <c r="I327" s="31" t="s">
        <v>5768</v>
      </c>
      <c r="J327" s="31"/>
      <c r="K327" s="31"/>
    </row>
    <row r="328" spans="5:11" x14ac:dyDescent="0.3">
      <c r="E328"/>
      <c r="F328"/>
      <c r="G328" s="2" t="s">
        <v>3612</v>
      </c>
      <c r="H328" s="31"/>
      <c r="I328" s="31" t="s">
        <v>5769</v>
      </c>
      <c r="J328" s="31"/>
      <c r="K328" s="31"/>
    </row>
    <row r="329" spans="5:11" x14ac:dyDescent="0.3">
      <c r="E329"/>
      <c r="F329"/>
      <c r="G329" s="2" t="s">
        <v>2003</v>
      </c>
      <c r="H329" s="31"/>
      <c r="I329" s="31" t="s">
        <v>5770</v>
      </c>
      <c r="J329" s="31"/>
      <c r="K329" s="31"/>
    </row>
    <row r="330" spans="5:11" x14ac:dyDescent="0.3">
      <c r="E330"/>
      <c r="F330"/>
      <c r="G330" s="2" t="s">
        <v>3012</v>
      </c>
      <c r="H330" s="31"/>
      <c r="I330" s="31" t="s">
        <v>5771</v>
      </c>
      <c r="J330" s="31"/>
      <c r="K330" s="31"/>
    </row>
    <row r="331" spans="5:11" x14ac:dyDescent="0.3">
      <c r="E331"/>
      <c r="F331"/>
      <c r="G331" s="2" t="s">
        <v>2010</v>
      </c>
      <c r="H331" s="31"/>
      <c r="I331" s="31" t="s">
        <v>5772</v>
      </c>
      <c r="J331" s="31"/>
      <c r="K331" s="31"/>
    </row>
    <row r="332" spans="5:11" x14ac:dyDescent="0.3">
      <c r="E332"/>
      <c r="F332"/>
      <c r="G332" s="2" t="s">
        <v>424</v>
      </c>
      <c r="H332" s="31"/>
      <c r="I332" s="31" t="s">
        <v>5773</v>
      </c>
      <c r="J332" s="31"/>
      <c r="K332" s="31"/>
    </row>
    <row r="333" spans="5:11" x14ac:dyDescent="0.3">
      <c r="E333"/>
      <c r="F333"/>
      <c r="G333" s="2" t="s">
        <v>586</v>
      </c>
      <c r="H333" s="31"/>
      <c r="I333" s="31" t="s">
        <v>5774</v>
      </c>
      <c r="J333" s="31"/>
      <c r="K333" s="31"/>
    </row>
    <row r="334" spans="5:11" x14ac:dyDescent="0.3">
      <c r="E334"/>
      <c r="F334"/>
      <c r="G334" s="2" t="s">
        <v>748</v>
      </c>
      <c r="H334" s="31"/>
      <c r="I334" s="31" t="s">
        <v>5775</v>
      </c>
      <c r="J334" s="31"/>
      <c r="K334" s="31"/>
    </row>
    <row r="335" spans="5:11" x14ac:dyDescent="0.3">
      <c r="E335"/>
      <c r="F335"/>
      <c r="G335" s="2" t="s">
        <v>2555</v>
      </c>
      <c r="H335" s="31"/>
      <c r="I335" s="31" t="s">
        <v>5776</v>
      </c>
      <c r="J335" s="31"/>
      <c r="K335" s="31"/>
    </row>
    <row r="336" spans="5:11" x14ac:dyDescent="0.3">
      <c r="E336"/>
      <c r="F336"/>
      <c r="G336" s="2" t="s">
        <v>432</v>
      </c>
      <c r="H336" s="31"/>
      <c r="I336" s="31" t="s">
        <v>5777</v>
      </c>
      <c r="J336" s="31"/>
      <c r="K336" s="31"/>
    </row>
    <row r="337" spans="5:17" ht="45" x14ac:dyDescent="0.3">
      <c r="E337"/>
      <c r="F337"/>
      <c r="G337" s="2" t="s">
        <v>3633</v>
      </c>
      <c r="H337" s="31"/>
      <c r="I337" s="31" t="s">
        <v>5778</v>
      </c>
      <c r="J337" s="31"/>
      <c r="K337" s="31"/>
    </row>
    <row r="338" spans="5:17" ht="30" x14ac:dyDescent="0.3">
      <c r="E338"/>
      <c r="F338"/>
      <c r="G338" s="2" t="s">
        <v>3024</v>
      </c>
      <c r="H338" s="31"/>
      <c r="I338" s="31" t="s">
        <v>5779</v>
      </c>
      <c r="J338" s="31"/>
      <c r="K338" s="31"/>
    </row>
    <row r="339" spans="5:17" x14ac:dyDescent="0.3">
      <c r="E339"/>
      <c r="F339"/>
      <c r="G339" s="2" t="s">
        <v>4582</v>
      </c>
      <c r="H339" s="31"/>
      <c r="I339" s="31" t="s">
        <v>5780</v>
      </c>
      <c r="J339" s="31"/>
      <c r="K339" s="31"/>
    </row>
    <row r="340" spans="5:17" x14ac:dyDescent="0.3">
      <c r="E340"/>
      <c r="F340"/>
      <c r="G340" s="2" t="s">
        <v>2559</v>
      </c>
      <c r="H340" s="31"/>
      <c r="I340" s="31" t="s">
        <v>5781</v>
      </c>
      <c r="J340" s="31"/>
      <c r="K340" s="31"/>
    </row>
    <row r="341" spans="5:17" ht="30" x14ac:dyDescent="0.3">
      <c r="E341"/>
      <c r="F341"/>
      <c r="G341" s="2" t="s">
        <v>925</v>
      </c>
      <c r="H341" s="31"/>
      <c r="I341" s="31" t="s">
        <v>5782</v>
      </c>
      <c r="J341" s="31"/>
      <c r="K341" s="31"/>
    </row>
    <row r="342" spans="5:17" x14ac:dyDescent="0.3">
      <c r="E342"/>
      <c r="F342"/>
      <c r="G342" s="2" t="s">
        <v>3031</v>
      </c>
      <c r="H342" s="31"/>
      <c r="I342" s="31" t="s">
        <v>5783</v>
      </c>
      <c r="J342" s="31"/>
      <c r="K342" s="31"/>
    </row>
    <row r="343" spans="5:17" x14ac:dyDescent="0.3">
      <c r="E343"/>
      <c r="F343"/>
      <c r="G343" s="2" t="s">
        <v>938</v>
      </c>
      <c r="H343" s="31"/>
      <c r="I343" s="31" t="s">
        <v>5784</v>
      </c>
      <c r="J343" s="31"/>
      <c r="K343" s="31"/>
    </row>
    <row r="344" spans="5:17" x14ac:dyDescent="0.3">
      <c r="E344"/>
      <c r="F344"/>
      <c r="G344" s="2" t="s">
        <v>4600</v>
      </c>
      <c r="H344" s="31"/>
      <c r="I344" s="31" t="s">
        <v>5785</v>
      </c>
      <c r="J344" s="31"/>
      <c r="K344" s="31"/>
    </row>
    <row r="345" spans="5:17" x14ac:dyDescent="0.3">
      <c r="E345"/>
      <c r="F345"/>
      <c r="G345" s="2" t="s">
        <v>3659</v>
      </c>
      <c r="H345" s="31"/>
      <c r="I345" s="31" t="s">
        <v>5786</v>
      </c>
      <c r="J345" s="31"/>
      <c r="K345" s="31"/>
    </row>
    <row r="346" spans="5:17" ht="30" x14ac:dyDescent="0.3">
      <c r="E346"/>
      <c r="F346"/>
      <c r="G346" s="2" t="s">
        <v>3359</v>
      </c>
      <c r="H346" s="31"/>
      <c r="I346" s="31" t="s">
        <v>5787</v>
      </c>
      <c r="J346" s="31"/>
      <c r="K346" s="31"/>
    </row>
    <row r="347" spans="5:17" ht="90" x14ac:dyDescent="0.3">
      <c r="E347"/>
      <c r="F347"/>
      <c r="G347" s="2" t="s">
        <v>4614</v>
      </c>
      <c r="H347" s="31"/>
      <c r="I347" s="31" t="s">
        <v>5788</v>
      </c>
      <c r="J347" s="31"/>
      <c r="K347" s="31"/>
    </row>
    <row r="348" spans="5:17" ht="75" x14ac:dyDescent="0.3">
      <c r="E348"/>
      <c r="F348"/>
      <c r="G348" s="2" t="s">
        <v>3668</v>
      </c>
      <c r="H348" s="31"/>
      <c r="I348" s="31" t="s">
        <v>5789</v>
      </c>
      <c r="J348" s="31"/>
      <c r="K348" s="31"/>
    </row>
    <row r="349" spans="5:17" ht="60" x14ac:dyDescent="0.3">
      <c r="E349"/>
      <c r="F349"/>
      <c r="G349" s="2" t="s">
        <v>3051</v>
      </c>
      <c r="H349" s="31"/>
      <c r="I349" s="31" t="s">
        <v>5790</v>
      </c>
      <c r="J349" s="31"/>
      <c r="K349" s="31"/>
    </row>
    <row r="350" spans="5:17" ht="60" x14ac:dyDescent="0.3">
      <c r="E350"/>
      <c r="F350"/>
      <c r="G350" s="2" t="s">
        <v>3057</v>
      </c>
      <c r="H350" s="31"/>
      <c r="I350" s="31" t="s">
        <v>5791</v>
      </c>
      <c r="J350" s="31"/>
      <c r="K350" s="31"/>
      <c r="Q350" s="2"/>
    </row>
    <row r="351" spans="5:17" ht="30" x14ac:dyDescent="0.3">
      <c r="E351"/>
      <c r="F351"/>
      <c r="G351" s="2" t="s">
        <v>3061</v>
      </c>
      <c r="H351" s="31"/>
      <c r="I351" s="31" t="s">
        <v>5792</v>
      </c>
      <c r="J351" s="31"/>
      <c r="K351" s="31"/>
      <c r="Q351"/>
    </row>
    <row r="352" spans="5:17" ht="45" x14ac:dyDescent="0.3">
      <c r="E352"/>
      <c r="F352"/>
      <c r="G352" s="2" t="s">
        <v>4619</v>
      </c>
      <c r="H352" s="31"/>
      <c r="I352" s="31" t="s">
        <v>5793</v>
      </c>
      <c r="J352" s="31"/>
      <c r="K352" s="31"/>
      <c r="Q352"/>
    </row>
    <row r="353" spans="5:17" ht="30" x14ac:dyDescent="0.3">
      <c r="E353"/>
      <c r="F353"/>
      <c r="G353" s="31"/>
      <c r="H353" s="31"/>
      <c r="I353" s="31" t="s">
        <v>5794</v>
      </c>
      <c r="J353" s="31"/>
      <c r="K353" s="31"/>
      <c r="Q353"/>
    </row>
    <row r="354" spans="5:17" ht="45" x14ac:dyDescent="0.3">
      <c r="E354"/>
      <c r="F354"/>
      <c r="G354"/>
      <c r="H354" s="31"/>
      <c r="I354" s="31" t="s">
        <v>5795</v>
      </c>
      <c r="J354" s="31"/>
      <c r="K354" s="31"/>
      <c r="Q354"/>
    </row>
    <row r="355" spans="5:17" ht="45" x14ac:dyDescent="0.3">
      <c r="E355"/>
      <c r="F355"/>
      <c r="G355"/>
      <c r="H355" s="31"/>
      <c r="I355" s="31" t="s">
        <v>5796</v>
      </c>
      <c r="J355" s="31"/>
      <c r="K355" s="31"/>
      <c r="Q355"/>
    </row>
    <row r="356" spans="5:17" x14ac:dyDescent="0.3">
      <c r="E356"/>
      <c r="F356"/>
      <c r="G356"/>
      <c r="H356" s="31"/>
      <c r="I356" s="31" t="s">
        <v>5797</v>
      </c>
      <c r="J356" s="31"/>
      <c r="K356" s="31"/>
      <c r="Q356"/>
    </row>
    <row r="357" spans="5:17" ht="30" x14ac:dyDescent="0.3">
      <c r="E357"/>
      <c r="F357"/>
      <c r="G357"/>
      <c r="H357" s="31"/>
      <c r="I357" s="31" t="s">
        <v>5798</v>
      </c>
      <c r="J357" s="31"/>
      <c r="K357" s="31"/>
      <c r="Q357"/>
    </row>
    <row r="358" spans="5:17" x14ac:dyDescent="0.3">
      <c r="E358"/>
      <c r="F358"/>
      <c r="G358"/>
      <c r="H358" s="31"/>
      <c r="I358" s="31" t="s">
        <v>5799</v>
      </c>
      <c r="J358" s="31"/>
      <c r="K358" s="31"/>
      <c r="Q358"/>
    </row>
    <row r="359" spans="5:17" x14ac:dyDescent="0.3">
      <c r="E359"/>
      <c r="F359"/>
      <c r="G359"/>
      <c r="H359" s="31"/>
      <c r="I359" s="31" t="s">
        <v>5800</v>
      </c>
      <c r="J359" s="31"/>
      <c r="K359" s="31"/>
      <c r="Q359"/>
    </row>
    <row r="360" spans="5:17" ht="30" x14ac:dyDescent="0.3">
      <c r="E360"/>
      <c r="F360"/>
      <c r="G360" s="31"/>
      <c r="H360" s="31"/>
      <c r="I360" s="31" t="s">
        <v>5801</v>
      </c>
      <c r="J360" s="31"/>
      <c r="K360" s="31"/>
      <c r="Q360"/>
    </row>
    <row r="361" spans="5:17" ht="30" x14ac:dyDescent="0.3">
      <c r="E361"/>
      <c r="F361"/>
      <c r="G361" s="31"/>
      <c r="H361" s="31"/>
      <c r="I361" s="31" t="s">
        <v>5802</v>
      </c>
      <c r="J361" s="31"/>
      <c r="K361" s="31"/>
      <c r="Q361"/>
    </row>
    <row r="362" spans="5:17" ht="30" x14ac:dyDescent="0.3">
      <c r="E362"/>
      <c r="F362"/>
      <c r="G362" s="31"/>
      <c r="H362" s="31"/>
      <c r="I362" s="31" t="s">
        <v>5803</v>
      </c>
      <c r="J362" s="31"/>
      <c r="K362" s="31"/>
      <c r="Q362"/>
    </row>
    <row r="363" spans="5:17" ht="45" x14ac:dyDescent="0.3">
      <c r="E363"/>
      <c r="F363"/>
      <c r="G363" s="31"/>
      <c r="H363" s="31"/>
      <c r="I363" s="31" t="s">
        <v>5804</v>
      </c>
      <c r="J363" s="31"/>
      <c r="K363" s="31"/>
      <c r="Q363"/>
    </row>
    <row r="364" spans="5:17" x14ac:dyDescent="0.3">
      <c r="E364"/>
      <c r="F364"/>
      <c r="G364" s="31"/>
      <c r="H364" s="31"/>
      <c r="I364" s="31" t="s">
        <v>5805</v>
      </c>
      <c r="J364" s="31"/>
      <c r="K364" s="31"/>
      <c r="Q364"/>
    </row>
    <row r="365" spans="5:17" x14ac:dyDescent="0.3">
      <c r="E365"/>
      <c r="F365"/>
      <c r="G365" s="31"/>
      <c r="H365" s="31"/>
      <c r="I365" s="31" t="s">
        <v>5806</v>
      </c>
      <c r="J365" s="31"/>
      <c r="K365" s="31"/>
      <c r="Q365"/>
    </row>
    <row r="366" spans="5:17" x14ac:dyDescent="0.3">
      <c r="E366"/>
      <c r="F366"/>
      <c r="G366" s="31"/>
      <c r="H366" s="31"/>
      <c r="I366" s="31" t="s">
        <v>5807</v>
      </c>
      <c r="J366" s="31"/>
      <c r="K366" s="31"/>
      <c r="Q366"/>
    </row>
    <row r="367" spans="5:17" x14ac:dyDescent="0.3">
      <c r="E367"/>
      <c r="F367"/>
      <c r="G367" s="31"/>
      <c r="H367" s="31"/>
      <c r="I367" s="31" t="s">
        <v>5808</v>
      </c>
      <c r="J367" s="31"/>
      <c r="K367" s="31"/>
      <c r="Q367"/>
    </row>
    <row r="368" spans="5:17" x14ac:dyDescent="0.3">
      <c r="E368"/>
      <c r="F368"/>
      <c r="G368" s="31"/>
      <c r="H368" s="31"/>
      <c r="I368" s="31" t="s">
        <v>5809</v>
      </c>
      <c r="J368" s="31"/>
      <c r="K368" s="31"/>
      <c r="Q368"/>
    </row>
    <row r="369" spans="5:17" x14ac:dyDescent="0.3">
      <c r="E369"/>
      <c r="F369"/>
      <c r="G369" s="31"/>
      <c r="H369" s="31"/>
      <c r="I369" s="31" t="s">
        <v>5810</v>
      </c>
      <c r="J369" s="31"/>
      <c r="K369" s="31"/>
      <c r="Q369"/>
    </row>
    <row r="370" spans="5:17" ht="30" x14ac:dyDescent="0.3">
      <c r="E370"/>
      <c r="F370"/>
      <c r="G370" s="31"/>
      <c r="H370" s="31"/>
      <c r="I370" s="31" t="s">
        <v>5811</v>
      </c>
      <c r="J370" s="31"/>
      <c r="K370" s="31"/>
      <c r="Q370"/>
    </row>
    <row r="371" spans="5:17" x14ac:dyDescent="0.3">
      <c r="E371"/>
      <c r="F371"/>
      <c r="G371" s="31"/>
      <c r="H371" s="31"/>
      <c r="I371" s="31" t="s">
        <v>5812</v>
      </c>
      <c r="J371" s="31"/>
      <c r="K371" s="31"/>
      <c r="Q371"/>
    </row>
    <row r="372" spans="5:17" x14ac:dyDescent="0.3">
      <c r="E372"/>
      <c r="F372"/>
      <c r="G372" s="31"/>
      <c r="H372" s="31"/>
      <c r="I372" s="31" t="s">
        <v>5813</v>
      </c>
      <c r="J372" s="31"/>
      <c r="K372" s="31"/>
      <c r="Q372"/>
    </row>
    <row r="373" spans="5:17" x14ac:dyDescent="0.3">
      <c r="E373"/>
      <c r="F373"/>
      <c r="G373" s="31"/>
      <c r="H373" s="31"/>
      <c r="I373" s="31" t="s">
        <v>5814</v>
      </c>
      <c r="J373" s="31"/>
      <c r="K373" s="31"/>
      <c r="Q373"/>
    </row>
    <row r="374" spans="5:17" x14ac:dyDescent="0.3">
      <c r="E374"/>
      <c r="F374"/>
      <c r="G374" s="31"/>
      <c r="H374" s="31"/>
      <c r="I374" s="31" t="s">
        <v>5815</v>
      </c>
      <c r="J374" s="31"/>
      <c r="K374" s="31"/>
      <c r="Q374"/>
    </row>
    <row r="375" spans="5:17" x14ac:dyDescent="0.3">
      <c r="E375"/>
      <c r="F375"/>
      <c r="G375" s="31"/>
      <c r="H375" s="31"/>
      <c r="I375" s="31" t="s">
        <v>5816</v>
      </c>
      <c r="J375" s="31"/>
      <c r="K375" s="31"/>
      <c r="Q375"/>
    </row>
    <row r="376" spans="5:17" x14ac:dyDescent="0.3">
      <c r="E376"/>
      <c r="F376"/>
      <c r="G376" s="31"/>
      <c r="H376" s="31"/>
      <c r="I376" s="31" t="s">
        <v>5817</v>
      </c>
      <c r="J376" s="31"/>
      <c r="K376" s="31"/>
      <c r="Q376"/>
    </row>
    <row r="377" spans="5:17" ht="30" x14ac:dyDescent="0.3">
      <c r="E377"/>
      <c r="F377"/>
      <c r="G377" s="31"/>
      <c r="H377" s="31"/>
      <c r="I377" s="31" t="s">
        <v>5818</v>
      </c>
      <c r="J377" s="31"/>
      <c r="K377" s="31"/>
      <c r="Q377"/>
    </row>
    <row r="378" spans="5:17" ht="45" x14ac:dyDescent="0.3">
      <c r="E378"/>
      <c r="F378"/>
      <c r="G378" s="31"/>
      <c r="H378" s="31"/>
      <c r="I378" s="31" t="s">
        <v>5819</v>
      </c>
      <c r="J378" s="31"/>
      <c r="K378" s="31"/>
      <c r="Q378"/>
    </row>
    <row r="379" spans="5:17" ht="30" x14ac:dyDescent="0.3">
      <c r="E379"/>
      <c r="F379"/>
      <c r="G379" s="31"/>
      <c r="H379" s="31"/>
      <c r="I379" s="31" t="s">
        <v>5820</v>
      </c>
      <c r="J379" s="31"/>
      <c r="K379" s="31"/>
      <c r="Q379"/>
    </row>
    <row r="380" spans="5:17" ht="30" x14ac:dyDescent="0.3">
      <c r="E380"/>
      <c r="F380"/>
      <c r="G380" s="31"/>
      <c r="H380" s="31"/>
      <c r="I380" s="31" t="s">
        <v>5821</v>
      </c>
      <c r="J380" s="31"/>
      <c r="K380" s="31"/>
      <c r="Q380"/>
    </row>
    <row r="381" spans="5:17" x14ac:dyDescent="0.3">
      <c r="E381"/>
      <c r="F381"/>
      <c r="G381" s="31"/>
      <c r="H381" s="31"/>
      <c r="I381" s="31" t="s">
        <v>5822</v>
      </c>
      <c r="J381" s="31"/>
      <c r="K381" s="31"/>
      <c r="Q381"/>
    </row>
    <row r="382" spans="5:17" x14ac:dyDescent="0.3">
      <c r="E382"/>
      <c r="F382"/>
      <c r="G382" s="31"/>
      <c r="H382" s="31"/>
      <c r="I382" s="31" t="s">
        <v>5823</v>
      </c>
      <c r="J382" s="31"/>
      <c r="K382" s="31"/>
      <c r="Q382"/>
    </row>
    <row r="383" spans="5:17" x14ac:dyDescent="0.3">
      <c r="E383"/>
      <c r="F383"/>
      <c r="G383" s="31"/>
      <c r="H383" s="31"/>
      <c r="I383" s="31" t="s">
        <v>5824</v>
      </c>
      <c r="J383" s="31"/>
      <c r="K383" s="31"/>
      <c r="Q383"/>
    </row>
    <row r="384" spans="5:17" x14ac:dyDescent="0.3">
      <c r="E384"/>
      <c r="F384"/>
      <c r="G384" s="31"/>
      <c r="H384" s="31"/>
      <c r="I384" s="31" t="s">
        <v>5825</v>
      </c>
      <c r="J384" s="31"/>
      <c r="K384" s="31"/>
      <c r="Q384"/>
    </row>
    <row r="385" spans="5:17" x14ac:dyDescent="0.3">
      <c r="E385"/>
      <c r="F385"/>
      <c r="G385" s="31"/>
      <c r="H385" s="31"/>
      <c r="I385" s="31" t="s">
        <v>5826</v>
      </c>
      <c r="J385" s="31"/>
      <c r="K385" s="31"/>
      <c r="Q385"/>
    </row>
    <row r="386" spans="5:17" x14ac:dyDescent="0.3">
      <c r="E386"/>
      <c r="F386"/>
      <c r="G386" s="31"/>
      <c r="H386" s="31"/>
      <c r="I386" s="31" t="s">
        <v>5827</v>
      </c>
      <c r="J386" s="31"/>
      <c r="K386" s="31"/>
      <c r="Q386"/>
    </row>
    <row r="387" spans="5:17" ht="30" x14ac:dyDescent="0.3">
      <c r="E387"/>
      <c r="F387"/>
      <c r="G387" s="31"/>
      <c r="H387" s="31"/>
      <c r="I387" s="31" t="s">
        <v>5828</v>
      </c>
      <c r="J387" s="31"/>
      <c r="K387" s="31"/>
      <c r="Q387"/>
    </row>
    <row r="388" spans="5:17" ht="30" x14ac:dyDescent="0.3">
      <c r="E388"/>
      <c r="F388"/>
      <c r="G388" s="31"/>
      <c r="H388" s="31"/>
      <c r="I388" s="31" t="s">
        <v>5829</v>
      </c>
      <c r="J388" s="31"/>
      <c r="K388" s="31"/>
      <c r="Q388"/>
    </row>
    <row r="389" spans="5:17" x14ac:dyDescent="0.3">
      <c r="E389"/>
      <c r="F389"/>
      <c r="G389" s="31"/>
      <c r="H389" s="31"/>
      <c r="I389" s="31" t="s">
        <v>5830</v>
      </c>
      <c r="J389" s="31"/>
      <c r="K389" s="31"/>
      <c r="Q389"/>
    </row>
    <row r="390" spans="5:17" ht="45" x14ac:dyDescent="0.3">
      <c r="E390"/>
      <c r="F390"/>
      <c r="G390" s="31"/>
      <c r="H390" s="31"/>
      <c r="I390" s="31" t="s">
        <v>5831</v>
      </c>
      <c r="J390" s="31"/>
      <c r="K390" s="31"/>
      <c r="Q390"/>
    </row>
    <row r="391" spans="5:17" x14ac:dyDescent="0.3">
      <c r="E391"/>
      <c r="F391"/>
      <c r="G391" s="31"/>
      <c r="H391" s="31"/>
      <c r="I391" s="31" t="s">
        <v>5832</v>
      </c>
      <c r="J391" s="31"/>
      <c r="K391" s="31"/>
      <c r="Q391"/>
    </row>
    <row r="392" spans="5:17" x14ac:dyDescent="0.3">
      <c r="E392"/>
      <c r="F392"/>
      <c r="G392" s="31"/>
      <c r="H392" s="31"/>
      <c r="I392" s="31" t="s">
        <v>5833</v>
      </c>
      <c r="J392" s="31"/>
      <c r="K392" s="31"/>
      <c r="Q392"/>
    </row>
    <row r="393" spans="5:17" ht="30" x14ac:dyDescent="0.3">
      <c r="E393"/>
      <c r="F393"/>
      <c r="G393" s="31"/>
      <c r="H393" s="31"/>
      <c r="I393" s="31" t="s">
        <v>5834</v>
      </c>
      <c r="J393" s="31"/>
      <c r="K393" s="31"/>
      <c r="Q393"/>
    </row>
    <row r="394" spans="5:17" ht="30" x14ac:dyDescent="0.3">
      <c r="E394"/>
      <c r="F394"/>
      <c r="G394" s="31"/>
      <c r="H394" s="31"/>
      <c r="I394" s="31" t="s">
        <v>5835</v>
      </c>
      <c r="J394" s="31"/>
      <c r="K394" s="31"/>
      <c r="Q394"/>
    </row>
    <row r="395" spans="5:17" x14ac:dyDescent="0.3">
      <c r="E395"/>
      <c r="F395"/>
      <c r="G395" s="31"/>
      <c r="H395" s="31"/>
      <c r="I395" s="31" t="s">
        <v>5836</v>
      </c>
      <c r="J395" s="31"/>
      <c r="K395" s="31"/>
      <c r="Q395"/>
    </row>
    <row r="396" spans="5:17" x14ac:dyDescent="0.3">
      <c r="E396"/>
      <c r="F396"/>
      <c r="G396" s="31"/>
      <c r="H396" s="31"/>
      <c r="I396" s="31" t="s">
        <v>5837</v>
      </c>
      <c r="J396" s="31"/>
      <c r="K396" s="31"/>
      <c r="Q396"/>
    </row>
    <row r="397" spans="5:17" x14ac:dyDescent="0.3">
      <c r="E397"/>
      <c r="F397"/>
      <c r="G397" s="31"/>
      <c r="H397" s="31"/>
      <c r="I397" s="31" t="s">
        <v>5838</v>
      </c>
      <c r="J397" s="31"/>
      <c r="K397" s="31"/>
      <c r="Q397"/>
    </row>
    <row r="398" spans="5:17" x14ac:dyDescent="0.3">
      <c r="E398"/>
      <c r="F398"/>
      <c r="G398" s="31"/>
      <c r="H398" s="31"/>
      <c r="I398" s="31" t="s">
        <v>5839</v>
      </c>
      <c r="J398" s="31"/>
      <c r="K398" s="31"/>
      <c r="Q398"/>
    </row>
    <row r="399" spans="5:17" x14ac:dyDescent="0.3">
      <c r="E399"/>
      <c r="F399"/>
      <c r="G399" s="31"/>
      <c r="H399" s="31"/>
      <c r="I399" s="31" t="s">
        <v>5840</v>
      </c>
      <c r="J399" s="31"/>
      <c r="K399" s="31"/>
      <c r="Q399"/>
    </row>
    <row r="400" spans="5:17" x14ac:dyDescent="0.3">
      <c r="E400"/>
      <c r="F400"/>
      <c r="G400" s="31"/>
      <c r="H400" s="31"/>
      <c r="I400" s="31" t="s">
        <v>5841</v>
      </c>
      <c r="J400" s="31"/>
      <c r="K400" s="31"/>
      <c r="Q400"/>
    </row>
    <row r="401" spans="5:17" x14ac:dyDescent="0.3">
      <c r="E401"/>
      <c r="F401"/>
      <c r="G401" s="31"/>
      <c r="H401" s="31"/>
      <c r="I401" s="31" t="s">
        <v>5842</v>
      </c>
      <c r="J401" s="31"/>
      <c r="K401" s="31"/>
      <c r="Q401"/>
    </row>
    <row r="402" spans="5:17" x14ac:dyDescent="0.3">
      <c r="E402"/>
      <c r="F402"/>
      <c r="G402" s="31"/>
      <c r="H402" s="31"/>
      <c r="I402" s="31" t="s">
        <v>5843</v>
      </c>
      <c r="J402" s="31"/>
      <c r="K402" s="31"/>
      <c r="Q402"/>
    </row>
    <row r="403" spans="5:17" ht="30" x14ac:dyDescent="0.3">
      <c r="E403"/>
      <c r="F403"/>
      <c r="G403" s="31"/>
      <c r="H403" s="31"/>
      <c r="I403" s="31" t="s">
        <v>5844</v>
      </c>
      <c r="J403" s="31"/>
      <c r="K403" s="31"/>
      <c r="Q403"/>
    </row>
    <row r="404" spans="5:17" x14ac:dyDescent="0.3">
      <c r="E404"/>
      <c r="F404"/>
      <c r="G404" s="31"/>
      <c r="H404" s="31"/>
      <c r="I404" s="31" t="s">
        <v>5845</v>
      </c>
      <c r="J404" s="31"/>
      <c r="K404" s="31"/>
      <c r="Q404"/>
    </row>
    <row r="405" spans="5:17" x14ac:dyDescent="0.3">
      <c r="E405"/>
      <c r="F405"/>
      <c r="G405" s="31"/>
      <c r="H405" s="31"/>
      <c r="I405" s="31" t="s">
        <v>5846</v>
      </c>
      <c r="J405" s="31"/>
      <c r="K405" s="31"/>
      <c r="Q405"/>
    </row>
    <row r="406" spans="5:17" ht="30" x14ac:dyDescent="0.3">
      <c r="E406"/>
      <c r="F406"/>
      <c r="G406" s="31"/>
      <c r="H406" s="31"/>
      <c r="I406" s="31" t="s">
        <v>5847</v>
      </c>
      <c r="J406" s="31"/>
      <c r="K406" s="31"/>
      <c r="Q406"/>
    </row>
    <row r="407" spans="5:17" x14ac:dyDescent="0.3">
      <c r="E407"/>
      <c r="F407"/>
      <c r="G407" s="31"/>
      <c r="H407" s="31"/>
      <c r="I407" s="31" t="s">
        <v>5848</v>
      </c>
      <c r="J407" s="31"/>
      <c r="K407" s="31"/>
      <c r="Q407"/>
    </row>
    <row r="408" spans="5:17" ht="30" x14ac:dyDescent="0.3">
      <c r="E408"/>
      <c r="F408"/>
      <c r="G408" s="31"/>
      <c r="H408" s="31"/>
      <c r="I408" s="31" t="s">
        <v>5849</v>
      </c>
      <c r="J408" s="31"/>
      <c r="K408" s="31"/>
      <c r="Q408"/>
    </row>
    <row r="409" spans="5:17" x14ac:dyDescent="0.3">
      <c r="E409"/>
      <c r="F409"/>
      <c r="G409" s="31"/>
      <c r="H409" s="31"/>
      <c r="I409" s="31" t="s">
        <v>5850</v>
      </c>
      <c r="J409" s="31"/>
      <c r="K409" s="31"/>
      <c r="Q409"/>
    </row>
    <row r="410" spans="5:17" ht="30" x14ac:dyDescent="0.3">
      <c r="E410"/>
      <c r="F410"/>
      <c r="G410" s="31"/>
      <c r="H410" s="31"/>
      <c r="I410" s="31" t="s">
        <v>3669</v>
      </c>
      <c r="J410" s="31"/>
      <c r="K410" s="31"/>
      <c r="Q410"/>
    </row>
    <row r="411" spans="5:17" ht="30" x14ac:dyDescent="0.3">
      <c r="E411"/>
      <c r="F411"/>
      <c r="G411" s="31"/>
      <c r="H411" s="31"/>
      <c r="I411" s="31" t="s">
        <v>5851</v>
      </c>
      <c r="J411" s="31"/>
      <c r="K411" s="31"/>
      <c r="Q411"/>
    </row>
    <row r="412" spans="5:17" x14ac:dyDescent="0.3">
      <c r="E412"/>
      <c r="F412"/>
      <c r="G412" s="31"/>
      <c r="H412" s="31"/>
      <c r="I412" s="31" t="s">
        <v>5852</v>
      </c>
      <c r="J412" s="31"/>
      <c r="K412" s="31"/>
      <c r="Q412"/>
    </row>
    <row r="413" spans="5:17" x14ac:dyDescent="0.3">
      <c r="E413"/>
      <c r="F413"/>
      <c r="G413" s="31"/>
      <c r="H413" s="31"/>
      <c r="I413" s="31" t="s">
        <v>5853</v>
      </c>
      <c r="J413" s="31"/>
      <c r="K413" s="31"/>
      <c r="Q413"/>
    </row>
    <row r="414" spans="5:17" x14ac:dyDescent="0.3">
      <c r="E414"/>
      <c r="F414"/>
      <c r="G414" s="31"/>
      <c r="H414" s="31"/>
      <c r="I414" s="31" t="s">
        <v>5854</v>
      </c>
      <c r="J414" s="31"/>
      <c r="K414" s="31"/>
      <c r="Q414"/>
    </row>
    <row r="415" spans="5:17" x14ac:dyDescent="0.3">
      <c r="E415"/>
      <c r="F415"/>
      <c r="G415" s="31"/>
      <c r="H415" s="31"/>
      <c r="I415" s="31" t="s">
        <v>5855</v>
      </c>
      <c r="J415" s="31"/>
      <c r="K415" s="31"/>
      <c r="Q415"/>
    </row>
    <row r="416" spans="5:17" ht="30" x14ac:dyDescent="0.3">
      <c r="E416"/>
      <c r="F416"/>
      <c r="G416" s="31"/>
      <c r="H416" s="31"/>
      <c r="I416" s="31" t="s">
        <v>5856</v>
      </c>
      <c r="J416" s="31"/>
      <c r="K416" s="31"/>
      <c r="Q416"/>
    </row>
    <row r="417" spans="5:17" ht="30" x14ac:dyDescent="0.3">
      <c r="E417"/>
      <c r="F417"/>
      <c r="G417" s="31"/>
      <c r="H417" s="31"/>
      <c r="I417" s="31" t="s">
        <v>5857</v>
      </c>
      <c r="J417" s="31"/>
      <c r="K417" s="31"/>
      <c r="Q417"/>
    </row>
    <row r="418" spans="5:17" x14ac:dyDescent="0.3">
      <c r="E418"/>
      <c r="F418"/>
      <c r="G418" s="31"/>
      <c r="H418" s="31"/>
      <c r="I418" s="31" t="s">
        <v>5858</v>
      </c>
      <c r="J418" s="31"/>
      <c r="K418" s="31"/>
      <c r="Q418"/>
    </row>
    <row r="419" spans="5:17" x14ac:dyDescent="0.3">
      <c r="E419"/>
      <c r="F419"/>
      <c r="G419" s="31"/>
      <c r="H419" s="31"/>
      <c r="I419" s="31" t="s">
        <v>5859</v>
      </c>
      <c r="J419" s="31"/>
      <c r="K419" s="31"/>
      <c r="Q419"/>
    </row>
    <row r="420" spans="5:17" x14ac:dyDescent="0.3">
      <c r="E420"/>
      <c r="F420"/>
      <c r="G420" s="31"/>
      <c r="H420" s="31"/>
      <c r="I420" s="31" t="s">
        <v>5860</v>
      </c>
      <c r="J420" s="31"/>
      <c r="K420" s="31"/>
      <c r="Q420"/>
    </row>
    <row r="421" spans="5:17" ht="30" x14ac:dyDescent="0.3">
      <c r="E421"/>
      <c r="F421"/>
      <c r="G421" s="31"/>
      <c r="H421" s="31"/>
      <c r="I421" s="31" t="s">
        <v>5861</v>
      </c>
      <c r="J421" s="31"/>
      <c r="K421" s="31"/>
      <c r="Q421"/>
    </row>
    <row r="422" spans="5:17" ht="75" x14ac:dyDescent="0.3">
      <c r="E422"/>
      <c r="F422"/>
      <c r="G422" s="31"/>
      <c r="H422" s="31"/>
      <c r="I422" s="31" t="s">
        <v>5862</v>
      </c>
      <c r="J422" s="31"/>
      <c r="K422" s="31"/>
      <c r="Q422"/>
    </row>
    <row r="423" spans="5:17" x14ac:dyDescent="0.3">
      <c r="E423"/>
      <c r="F423"/>
      <c r="G423" s="31"/>
      <c r="H423" s="31"/>
      <c r="I423" s="31" t="s">
        <v>5863</v>
      </c>
      <c r="J423" s="31"/>
      <c r="K423" s="31"/>
      <c r="Q423"/>
    </row>
    <row r="424" spans="5:17" x14ac:dyDescent="0.3">
      <c r="E424"/>
      <c r="F424"/>
      <c r="G424" s="31"/>
      <c r="H424" s="31"/>
      <c r="I424" s="31" t="s">
        <v>5864</v>
      </c>
      <c r="J424" s="31"/>
      <c r="K424" s="31"/>
      <c r="Q424"/>
    </row>
    <row r="425" spans="5:17" ht="30" x14ac:dyDescent="0.3">
      <c r="E425"/>
      <c r="F425"/>
      <c r="G425" s="31"/>
      <c r="H425" s="31"/>
      <c r="I425" s="31" t="s">
        <v>5865</v>
      </c>
      <c r="J425" s="31"/>
      <c r="K425" s="31"/>
      <c r="Q425"/>
    </row>
    <row r="426" spans="5:17" ht="30" x14ac:dyDescent="0.3">
      <c r="E426"/>
      <c r="F426"/>
      <c r="G426" s="31"/>
      <c r="H426" s="31"/>
      <c r="I426" s="31" t="s">
        <v>5866</v>
      </c>
      <c r="J426" s="31"/>
      <c r="K426" s="31"/>
      <c r="Q426"/>
    </row>
    <row r="427" spans="5:17" ht="30" x14ac:dyDescent="0.3">
      <c r="E427"/>
      <c r="F427"/>
      <c r="G427" s="31"/>
      <c r="H427" s="31"/>
      <c r="I427" s="31" t="s">
        <v>3642</v>
      </c>
      <c r="J427" s="31"/>
      <c r="K427" s="31"/>
      <c r="Q427"/>
    </row>
    <row r="428" spans="5:17" ht="30" x14ac:dyDescent="0.3">
      <c r="E428"/>
      <c r="F428"/>
      <c r="G428" s="31"/>
      <c r="H428" s="31"/>
      <c r="I428" s="31" t="s">
        <v>2074</v>
      </c>
      <c r="J428" s="31"/>
      <c r="K428" s="31"/>
      <c r="Q428"/>
    </row>
    <row r="429" spans="5:17" ht="90" x14ac:dyDescent="0.3">
      <c r="E429"/>
      <c r="F429"/>
      <c r="G429" s="31"/>
      <c r="H429" s="31"/>
      <c r="I429" s="31" t="s">
        <v>5867</v>
      </c>
      <c r="J429" s="31"/>
      <c r="K429" s="31"/>
      <c r="Q429"/>
    </row>
    <row r="430" spans="5:17" ht="45" x14ac:dyDescent="0.3">
      <c r="E430"/>
      <c r="F430"/>
      <c r="G430" s="31"/>
      <c r="H430" s="31"/>
      <c r="I430" s="31" t="s">
        <v>5868</v>
      </c>
      <c r="J430" s="31"/>
      <c r="K430" s="31"/>
      <c r="Q430"/>
    </row>
    <row r="431" spans="5:17" ht="30" x14ac:dyDescent="0.3">
      <c r="E431"/>
      <c r="F431"/>
      <c r="G431" s="31"/>
      <c r="H431" s="31"/>
      <c r="I431" s="31" t="s">
        <v>5869</v>
      </c>
      <c r="J431" s="31"/>
      <c r="K431" s="31"/>
      <c r="Q431"/>
    </row>
    <row r="432" spans="5:17" ht="30" x14ac:dyDescent="0.3">
      <c r="E432"/>
      <c r="F432"/>
      <c r="G432" s="31"/>
      <c r="H432" s="31"/>
      <c r="I432" s="31" t="s">
        <v>5870</v>
      </c>
      <c r="J432" s="31"/>
      <c r="K432" s="31"/>
      <c r="Q432"/>
    </row>
    <row r="433" spans="5:17" ht="30" x14ac:dyDescent="0.3">
      <c r="E433"/>
      <c r="F433"/>
      <c r="G433" s="31"/>
      <c r="H433" s="31"/>
      <c r="I433" s="31" t="s">
        <v>5871</v>
      </c>
      <c r="J433" s="31"/>
      <c r="K433" s="31"/>
      <c r="Q433"/>
    </row>
    <row r="434" spans="5:17" ht="30" x14ac:dyDescent="0.3">
      <c r="E434"/>
      <c r="F434"/>
      <c r="G434" s="31"/>
      <c r="H434" s="31"/>
      <c r="I434" s="31" t="s">
        <v>5872</v>
      </c>
      <c r="J434" s="31"/>
      <c r="K434" s="31"/>
      <c r="Q434"/>
    </row>
    <row r="435" spans="5:17" x14ac:dyDescent="0.3">
      <c r="E435"/>
      <c r="F435"/>
      <c r="G435" s="31"/>
      <c r="H435" s="31"/>
      <c r="I435" s="31" t="s">
        <v>5873</v>
      </c>
      <c r="J435" s="31"/>
      <c r="K435" s="31"/>
      <c r="Q435"/>
    </row>
    <row r="436" spans="5:17" ht="30" x14ac:dyDescent="0.3">
      <c r="E436"/>
      <c r="F436"/>
      <c r="G436" s="31"/>
      <c r="H436" s="31"/>
      <c r="I436" s="31" t="s">
        <v>5874</v>
      </c>
      <c r="J436" s="31"/>
      <c r="K436" s="31"/>
      <c r="Q436"/>
    </row>
    <row r="437" spans="5:17" x14ac:dyDescent="0.3">
      <c r="E437"/>
      <c r="F437"/>
      <c r="G437" s="31"/>
      <c r="H437" s="31"/>
      <c r="I437" s="31" t="s">
        <v>5875</v>
      </c>
      <c r="J437" s="31"/>
      <c r="K437" s="31"/>
      <c r="Q437"/>
    </row>
    <row r="438" spans="5:17" x14ac:dyDescent="0.3">
      <c r="E438"/>
      <c r="F438"/>
      <c r="G438" s="31"/>
      <c r="H438" s="31"/>
      <c r="I438" s="31" t="s">
        <v>2389</v>
      </c>
      <c r="J438" s="31"/>
      <c r="K438" s="31"/>
      <c r="Q438"/>
    </row>
    <row r="439" spans="5:17" x14ac:dyDescent="0.3">
      <c r="E439"/>
      <c r="F439"/>
      <c r="G439" s="31"/>
      <c r="H439" s="31"/>
      <c r="I439" s="31" t="s">
        <v>5876</v>
      </c>
      <c r="J439" s="31"/>
      <c r="K439" s="31"/>
      <c r="Q439"/>
    </row>
    <row r="440" spans="5:17" x14ac:dyDescent="0.3">
      <c r="E440"/>
      <c r="F440"/>
      <c r="G440" s="31"/>
      <c r="H440" s="31"/>
      <c r="I440" s="31" t="s">
        <v>5877</v>
      </c>
      <c r="J440" s="31"/>
      <c r="K440" s="31"/>
      <c r="Q440"/>
    </row>
    <row r="441" spans="5:17" x14ac:dyDescent="0.3">
      <c r="E441"/>
      <c r="F441"/>
      <c r="G441" s="31"/>
      <c r="H441" s="31"/>
      <c r="I441" s="31" t="s">
        <v>5878</v>
      </c>
      <c r="J441" s="31"/>
      <c r="K441" s="31"/>
      <c r="Q441"/>
    </row>
    <row r="442" spans="5:17" x14ac:dyDescent="0.3">
      <c r="E442"/>
      <c r="F442"/>
      <c r="G442" s="31"/>
      <c r="H442" s="31"/>
      <c r="I442" s="31" t="s">
        <v>1382</v>
      </c>
      <c r="J442" s="31"/>
      <c r="K442" s="31"/>
      <c r="Q442"/>
    </row>
    <row r="443" spans="5:17" x14ac:dyDescent="0.3">
      <c r="E443"/>
      <c r="F443"/>
      <c r="G443" s="31"/>
      <c r="H443" s="31"/>
      <c r="I443" s="31" t="s">
        <v>5879</v>
      </c>
      <c r="J443" s="31"/>
      <c r="K443" s="31"/>
      <c r="Q443"/>
    </row>
    <row r="444" spans="5:17" x14ac:dyDescent="0.3">
      <c r="E444"/>
      <c r="F444"/>
      <c r="G444" s="31"/>
      <c r="H444" s="31"/>
      <c r="I444" s="31" t="s">
        <v>5880</v>
      </c>
      <c r="J444" s="31"/>
      <c r="K444" s="31"/>
      <c r="Q444"/>
    </row>
    <row r="445" spans="5:17" ht="30" x14ac:dyDescent="0.3">
      <c r="E445"/>
      <c r="F445"/>
      <c r="G445" s="31"/>
      <c r="H445" s="31"/>
      <c r="I445" s="31" t="s">
        <v>5881</v>
      </c>
      <c r="J445" s="31"/>
      <c r="K445" s="31"/>
      <c r="Q445"/>
    </row>
    <row r="446" spans="5:17" ht="30" x14ac:dyDescent="0.3">
      <c r="E446"/>
      <c r="F446"/>
      <c r="G446" s="31"/>
      <c r="H446" s="31"/>
      <c r="I446" s="31" t="s">
        <v>5882</v>
      </c>
      <c r="J446" s="31"/>
      <c r="K446" s="31"/>
      <c r="Q446"/>
    </row>
    <row r="447" spans="5:17" ht="30" x14ac:dyDescent="0.3">
      <c r="E447"/>
      <c r="F447"/>
      <c r="G447" s="31"/>
      <c r="H447" s="31"/>
      <c r="I447" s="31" t="s">
        <v>5883</v>
      </c>
      <c r="J447" s="31"/>
      <c r="K447" s="31"/>
      <c r="Q447"/>
    </row>
    <row r="448" spans="5:17" x14ac:dyDescent="0.3">
      <c r="E448"/>
      <c r="F448"/>
      <c r="G448" s="31"/>
      <c r="H448" s="31"/>
      <c r="I448" s="31" t="s">
        <v>5884</v>
      </c>
      <c r="J448" s="31"/>
      <c r="K448" s="31"/>
      <c r="Q448"/>
    </row>
    <row r="449" spans="5:17" x14ac:dyDescent="0.3">
      <c r="E449"/>
      <c r="F449"/>
      <c r="G449" s="31"/>
      <c r="H449" s="31"/>
      <c r="I449" s="31" t="s">
        <v>5885</v>
      </c>
      <c r="J449" s="31"/>
      <c r="K449" s="31"/>
      <c r="Q449"/>
    </row>
    <row r="450" spans="5:17" x14ac:dyDescent="0.3">
      <c r="E450"/>
      <c r="F450"/>
      <c r="G450" s="31"/>
      <c r="H450" s="31"/>
      <c r="I450" s="31" t="s">
        <v>5886</v>
      </c>
      <c r="J450" s="31"/>
      <c r="K450" s="31"/>
      <c r="Q450"/>
    </row>
    <row r="451" spans="5:17" x14ac:dyDescent="0.3">
      <c r="E451"/>
      <c r="F451"/>
      <c r="G451" s="31"/>
      <c r="H451" s="31"/>
      <c r="I451" s="31" t="s">
        <v>5887</v>
      </c>
      <c r="J451" s="31"/>
      <c r="K451" s="31"/>
      <c r="Q451"/>
    </row>
    <row r="452" spans="5:17" x14ac:dyDescent="0.3">
      <c r="E452"/>
      <c r="F452"/>
      <c r="G452" s="31"/>
      <c r="H452" s="31"/>
      <c r="I452" s="31" t="s">
        <v>5888</v>
      </c>
      <c r="J452" s="31"/>
      <c r="K452" s="31"/>
      <c r="Q452"/>
    </row>
    <row r="453" spans="5:17" x14ac:dyDescent="0.3">
      <c r="E453"/>
      <c r="F453"/>
      <c r="G453" s="31"/>
      <c r="H453" s="31"/>
      <c r="I453" s="31" t="s">
        <v>5889</v>
      </c>
      <c r="J453" s="31"/>
      <c r="K453" s="31"/>
      <c r="Q453"/>
    </row>
    <row r="454" spans="5:17" x14ac:dyDescent="0.3">
      <c r="E454"/>
      <c r="F454"/>
      <c r="G454" s="31"/>
      <c r="H454" s="31"/>
      <c r="I454" s="31" t="s">
        <v>5890</v>
      </c>
      <c r="J454" s="31"/>
      <c r="K454" s="31"/>
      <c r="Q454"/>
    </row>
    <row r="455" spans="5:17" x14ac:dyDescent="0.3">
      <c r="E455"/>
      <c r="F455"/>
      <c r="G455" s="31"/>
      <c r="H455" s="31"/>
      <c r="I455" s="31" t="s">
        <v>5891</v>
      </c>
      <c r="J455" s="31"/>
      <c r="K455" s="31"/>
      <c r="Q455"/>
    </row>
    <row r="456" spans="5:17" x14ac:dyDescent="0.3">
      <c r="E456"/>
      <c r="F456"/>
      <c r="G456" s="31"/>
      <c r="H456" s="31"/>
      <c r="I456" s="31" t="s">
        <v>5892</v>
      </c>
      <c r="J456" s="31"/>
      <c r="K456" s="31"/>
      <c r="Q456"/>
    </row>
    <row r="457" spans="5:17" ht="30" x14ac:dyDescent="0.3">
      <c r="E457"/>
      <c r="F457"/>
      <c r="G457" s="31"/>
      <c r="H457" s="31"/>
      <c r="I457" s="31" t="s">
        <v>5893</v>
      </c>
      <c r="J457" s="31"/>
      <c r="K457" s="31"/>
      <c r="Q457"/>
    </row>
    <row r="458" spans="5:17" x14ac:dyDescent="0.3">
      <c r="E458"/>
      <c r="F458"/>
      <c r="G458" s="31"/>
      <c r="H458" s="31"/>
      <c r="I458" s="31" t="s">
        <v>5894</v>
      </c>
      <c r="J458" s="31"/>
      <c r="K458" s="31"/>
      <c r="Q458"/>
    </row>
    <row r="459" spans="5:17" ht="30" x14ac:dyDescent="0.3">
      <c r="E459"/>
      <c r="F459"/>
      <c r="G459" s="31"/>
      <c r="H459" s="31"/>
      <c r="I459" s="31" t="s">
        <v>5895</v>
      </c>
      <c r="J459" s="31"/>
      <c r="K459" s="31"/>
      <c r="Q459"/>
    </row>
    <row r="460" spans="5:17" ht="30" x14ac:dyDescent="0.3">
      <c r="E460"/>
      <c r="F460"/>
      <c r="G460" s="31"/>
      <c r="H460" s="31"/>
      <c r="I460" s="31" t="s">
        <v>5896</v>
      </c>
      <c r="J460" s="31"/>
      <c r="K460" s="31"/>
      <c r="Q460"/>
    </row>
    <row r="461" spans="5:17" x14ac:dyDescent="0.3">
      <c r="E461"/>
      <c r="F461"/>
      <c r="G461" s="31"/>
      <c r="H461" s="31"/>
      <c r="I461" s="31" t="s">
        <v>5897</v>
      </c>
      <c r="J461" s="31"/>
      <c r="K461" s="31"/>
      <c r="Q461"/>
    </row>
    <row r="462" spans="5:17" x14ac:dyDescent="0.3">
      <c r="E462"/>
      <c r="F462"/>
      <c r="G462" s="31"/>
      <c r="H462" s="31"/>
      <c r="I462" s="31" t="s">
        <v>107</v>
      </c>
      <c r="J462" s="31"/>
      <c r="K462" s="31"/>
      <c r="Q462"/>
    </row>
    <row r="463" spans="5:17" x14ac:dyDescent="0.3">
      <c r="E463"/>
      <c r="F463"/>
      <c r="G463" s="31"/>
      <c r="H463" s="31"/>
      <c r="I463" s="31" t="s">
        <v>5898</v>
      </c>
      <c r="J463" s="31"/>
      <c r="K463" s="31"/>
      <c r="Q463"/>
    </row>
    <row r="464" spans="5:17" x14ac:dyDescent="0.3">
      <c r="E464"/>
      <c r="F464"/>
      <c r="G464" s="31"/>
      <c r="H464" s="31"/>
      <c r="I464" s="31" t="s">
        <v>5899</v>
      </c>
      <c r="J464" s="31"/>
      <c r="K464" s="31"/>
      <c r="Q464"/>
    </row>
    <row r="465" spans="5:17" ht="30" x14ac:dyDescent="0.3">
      <c r="E465"/>
      <c r="F465"/>
      <c r="G465" s="31"/>
      <c r="H465" s="31"/>
      <c r="I465" s="31" t="s">
        <v>2168</v>
      </c>
      <c r="J465" s="31"/>
      <c r="K465" s="31"/>
      <c r="Q465"/>
    </row>
    <row r="466" spans="5:17" ht="30" x14ac:dyDescent="0.3">
      <c r="E466"/>
      <c r="F466"/>
      <c r="G466" s="31"/>
      <c r="H466" s="31"/>
      <c r="I466" s="31" t="s">
        <v>5900</v>
      </c>
      <c r="J466" s="31"/>
      <c r="K466" s="31"/>
      <c r="Q466"/>
    </row>
    <row r="467" spans="5:17" ht="30" x14ac:dyDescent="0.3">
      <c r="E467"/>
      <c r="F467"/>
      <c r="G467" s="31"/>
      <c r="H467" s="31"/>
      <c r="I467" s="31" t="s">
        <v>5901</v>
      </c>
      <c r="J467" s="31"/>
      <c r="K467" s="31"/>
      <c r="Q467"/>
    </row>
    <row r="468" spans="5:17" x14ac:dyDescent="0.3">
      <c r="E468"/>
      <c r="F468"/>
      <c r="G468" s="31"/>
      <c r="H468" s="31"/>
      <c r="I468" s="31" t="s">
        <v>5902</v>
      </c>
      <c r="J468" s="31"/>
      <c r="K468" s="31"/>
      <c r="Q468"/>
    </row>
    <row r="469" spans="5:17" ht="30" x14ac:dyDescent="0.3">
      <c r="E469"/>
      <c r="F469"/>
      <c r="G469" s="31"/>
      <c r="H469" s="31"/>
      <c r="I469" s="31" t="s">
        <v>5903</v>
      </c>
      <c r="J469" s="31"/>
      <c r="K469" s="31"/>
      <c r="Q469"/>
    </row>
    <row r="470" spans="5:17" x14ac:dyDescent="0.3">
      <c r="E470"/>
      <c r="F470"/>
      <c r="G470" s="31"/>
      <c r="H470" s="31"/>
      <c r="I470" s="31" t="s">
        <v>5904</v>
      </c>
      <c r="J470" s="31"/>
      <c r="K470" s="31"/>
      <c r="Q470"/>
    </row>
    <row r="471" spans="5:17" x14ac:dyDescent="0.3">
      <c r="E471"/>
      <c r="F471"/>
      <c r="G471" s="31"/>
      <c r="H471" s="31"/>
      <c r="I471" s="31" t="s">
        <v>5905</v>
      </c>
      <c r="J471" s="31"/>
      <c r="K471" s="31"/>
      <c r="Q471"/>
    </row>
    <row r="472" spans="5:17" x14ac:dyDescent="0.3">
      <c r="E472"/>
      <c r="F472"/>
      <c r="G472" s="31"/>
      <c r="H472" s="31"/>
      <c r="I472" s="31" t="s">
        <v>5906</v>
      </c>
      <c r="J472" s="31"/>
      <c r="K472" s="31"/>
      <c r="Q472"/>
    </row>
    <row r="473" spans="5:17" x14ac:dyDescent="0.3">
      <c r="E473"/>
      <c r="F473"/>
      <c r="G473" s="31"/>
      <c r="H473" s="31"/>
      <c r="I473" s="31" t="s">
        <v>5907</v>
      </c>
      <c r="J473" s="31"/>
      <c r="K473" s="31"/>
      <c r="Q473"/>
    </row>
    <row r="474" spans="5:17" ht="30" x14ac:dyDescent="0.3">
      <c r="E474"/>
      <c r="F474"/>
      <c r="G474" s="31"/>
      <c r="H474" s="31"/>
      <c r="I474" s="31" t="s">
        <v>5908</v>
      </c>
      <c r="J474" s="31"/>
      <c r="K474" s="31"/>
      <c r="Q474"/>
    </row>
    <row r="475" spans="5:17" x14ac:dyDescent="0.3">
      <c r="E475"/>
      <c r="F475"/>
      <c r="G475" s="31"/>
      <c r="H475" s="31"/>
      <c r="I475" s="31" t="s">
        <v>5909</v>
      </c>
      <c r="J475" s="31"/>
      <c r="K475" s="31"/>
      <c r="Q475"/>
    </row>
    <row r="476" spans="5:17" ht="30" x14ac:dyDescent="0.3">
      <c r="E476"/>
      <c r="F476"/>
      <c r="G476" s="31"/>
      <c r="H476" s="31"/>
      <c r="I476" s="31" t="s">
        <v>5910</v>
      </c>
      <c r="J476" s="31"/>
      <c r="K476" s="31"/>
      <c r="Q476"/>
    </row>
    <row r="477" spans="5:17" ht="45" x14ac:dyDescent="0.3">
      <c r="E477"/>
      <c r="F477"/>
      <c r="G477" s="31"/>
      <c r="H477" s="31"/>
      <c r="I477" s="31" t="s">
        <v>5911</v>
      </c>
      <c r="J477" s="31"/>
      <c r="K477" s="31"/>
      <c r="Q477"/>
    </row>
    <row r="478" spans="5:17" x14ac:dyDescent="0.3">
      <c r="E478"/>
      <c r="F478"/>
      <c r="G478" s="31"/>
      <c r="H478" s="31"/>
      <c r="I478" s="31" t="s">
        <v>785</v>
      </c>
      <c r="J478" s="31"/>
      <c r="K478" s="31"/>
      <c r="Q478"/>
    </row>
    <row r="479" spans="5:17" x14ac:dyDescent="0.3">
      <c r="E479"/>
      <c r="F479"/>
      <c r="G479" s="31"/>
      <c r="H479" s="31"/>
      <c r="I479" s="31" t="s">
        <v>5912</v>
      </c>
      <c r="J479" s="31"/>
      <c r="K479" s="31"/>
      <c r="Q479"/>
    </row>
    <row r="480" spans="5:17" ht="45" x14ac:dyDescent="0.3">
      <c r="E480"/>
      <c r="F480"/>
      <c r="G480" s="31"/>
      <c r="H480" s="31"/>
      <c r="I480" s="31" t="s">
        <v>5913</v>
      </c>
      <c r="J480" s="31"/>
      <c r="K480" s="31"/>
      <c r="Q480"/>
    </row>
    <row r="481" spans="5:17" x14ac:dyDescent="0.3">
      <c r="E481"/>
      <c r="F481"/>
      <c r="G481" s="31"/>
      <c r="H481" s="31"/>
      <c r="I481" s="31" t="s">
        <v>5914</v>
      </c>
      <c r="J481" s="31"/>
      <c r="K481" s="31"/>
      <c r="Q481"/>
    </row>
    <row r="482" spans="5:17" x14ac:dyDescent="0.3">
      <c r="E482"/>
      <c r="F482"/>
      <c r="G482" s="31"/>
      <c r="H482" s="31"/>
      <c r="I482" s="31" t="s">
        <v>3660</v>
      </c>
      <c r="J482" s="31"/>
      <c r="K482" s="31"/>
      <c r="Q482"/>
    </row>
    <row r="483" spans="5:17" ht="45" x14ac:dyDescent="0.3">
      <c r="E483"/>
      <c r="F483"/>
      <c r="G483" s="31"/>
      <c r="H483" s="31"/>
      <c r="I483" s="31" t="s">
        <v>5915</v>
      </c>
      <c r="J483" s="31"/>
      <c r="K483" s="31"/>
      <c r="Q483"/>
    </row>
    <row r="484" spans="5:17" x14ac:dyDescent="0.3">
      <c r="E484"/>
      <c r="F484"/>
      <c r="G484" s="31"/>
      <c r="H484" s="31"/>
      <c r="I484" s="31" t="s">
        <v>5916</v>
      </c>
      <c r="J484" s="31"/>
      <c r="K484" s="31"/>
      <c r="Q484"/>
    </row>
    <row r="485" spans="5:17" x14ac:dyDescent="0.3">
      <c r="E485"/>
      <c r="F485"/>
      <c r="G485" s="31"/>
      <c r="H485" s="31"/>
      <c r="I485" s="31" t="s">
        <v>5917</v>
      </c>
      <c r="J485" s="31"/>
      <c r="K485" s="31"/>
      <c r="Q485"/>
    </row>
    <row r="486" spans="5:17" x14ac:dyDescent="0.3">
      <c r="E486"/>
      <c r="F486"/>
      <c r="G486" s="31"/>
      <c r="H486" s="31"/>
      <c r="I486" s="31" t="s">
        <v>5918</v>
      </c>
      <c r="J486" s="31"/>
      <c r="K486" s="31"/>
      <c r="Q486"/>
    </row>
    <row r="487" spans="5:17" x14ac:dyDescent="0.3">
      <c r="E487"/>
      <c r="F487"/>
      <c r="G487" s="31"/>
      <c r="H487" s="31"/>
      <c r="I487" s="31" t="s">
        <v>5919</v>
      </c>
      <c r="J487" s="31"/>
      <c r="K487" s="31"/>
      <c r="Q487"/>
    </row>
    <row r="488" spans="5:17" ht="30" x14ac:dyDescent="0.3">
      <c r="E488"/>
      <c r="F488"/>
      <c r="G488" s="31"/>
      <c r="H488" s="31"/>
      <c r="I488" s="31" t="s">
        <v>5920</v>
      </c>
      <c r="J488" s="31"/>
      <c r="K488" s="31"/>
      <c r="Q488"/>
    </row>
    <row r="489" spans="5:17" x14ac:dyDescent="0.3">
      <c r="E489"/>
      <c r="F489"/>
      <c r="G489" s="31"/>
      <c r="H489" s="31"/>
      <c r="I489" s="31" t="s">
        <v>5921</v>
      </c>
      <c r="J489" s="31"/>
      <c r="K489" s="31"/>
      <c r="Q489"/>
    </row>
    <row r="490" spans="5:17" x14ac:dyDescent="0.3">
      <c r="E490"/>
      <c r="F490"/>
      <c r="G490" s="31"/>
      <c r="H490" s="31"/>
      <c r="I490" s="31" t="s">
        <v>5922</v>
      </c>
      <c r="J490" s="31"/>
      <c r="K490" s="31"/>
      <c r="Q490"/>
    </row>
    <row r="491" spans="5:17" ht="45" x14ac:dyDescent="0.3">
      <c r="E491"/>
      <c r="F491"/>
      <c r="G491" s="31"/>
      <c r="H491" s="31"/>
      <c r="I491" s="31" t="s">
        <v>5923</v>
      </c>
      <c r="J491" s="31"/>
      <c r="K491" s="31"/>
      <c r="Q491"/>
    </row>
    <row r="492" spans="5:17" ht="30" x14ac:dyDescent="0.3">
      <c r="E492"/>
      <c r="F492"/>
      <c r="G492" s="31"/>
      <c r="H492" s="31"/>
      <c r="I492" s="31" t="s">
        <v>5924</v>
      </c>
      <c r="J492" s="31"/>
      <c r="K492" s="31"/>
      <c r="Q492"/>
    </row>
    <row r="493" spans="5:17" x14ac:dyDescent="0.3">
      <c r="E493"/>
      <c r="F493"/>
      <c r="G493" s="31"/>
      <c r="H493" s="31"/>
      <c r="I493" s="31" t="s">
        <v>5925</v>
      </c>
      <c r="J493" s="31"/>
      <c r="K493" s="31"/>
      <c r="Q493"/>
    </row>
    <row r="494" spans="5:17" ht="30" x14ac:dyDescent="0.3">
      <c r="E494"/>
      <c r="F494"/>
      <c r="G494" s="31"/>
      <c r="H494" s="31"/>
      <c r="I494" s="31" t="s">
        <v>5926</v>
      </c>
      <c r="J494" s="31"/>
      <c r="K494" s="31"/>
      <c r="Q494"/>
    </row>
    <row r="495" spans="5:17" x14ac:dyDescent="0.3">
      <c r="E495"/>
      <c r="F495"/>
      <c r="G495" s="31"/>
      <c r="H495" s="31"/>
      <c r="I495" s="31" t="s">
        <v>5927</v>
      </c>
      <c r="J495" s="31"/>
      <c r="K495" s="31"/>
      <c r="Q495"/>
    </row>
    <row r="496" spans="5:17" x14ac:dyDescent="0.3">
      <c r="E496"/>
      <c r="F496"/>
      <c r="G496" s="31"/>
      <c r="H496" s="31"/>
      <c r="I496" s="31" t="s">
        <v>5928</v>
      </c>
      <c r="J496" s="31"/>
      <c r="K496" s="31"/>
      <c r="Q496"/>
    </row>
    <row r="497" spans="5:17" x14ac:dyDescent="0.3">
      <c r="E497"/>
      <c r="F497"/>
      <c r="G497" s="31"/>
      <c r="H497" s="31"/>
      <c r="I497" s="31" t="s">
        <v>5929</v>
      </c>
      <c r="J497" s="31"/>
      <c r="K497" s="31"/>
      <c r="Q497"/>
    </row>
    <row r="498" spans="5:17" ht="30" x14ac:dyDescent="0.3">
      <c r="E498"/>
      <c r="F498"/>
      <c r="G498" s="31"/>
      <c r="H498" s="31"/>
      <c r="I498" s="31" t="s">
        <v>5930</v>
      </c>
      <c r="J498" s="31"/>
      <c r="K498" s="31"/>
      <c r="Q498"/>
    </row>
    <row r="499" spans="5:17" x14ac:dyDescent="0.3">
      <c r="E499"/>
      <c r="F499"/>
      <c r="G499" s="31"/>
      <c r="H499" s="31"/>
      <c r="I499" s="31" t="s">
        <v>5931</v>
      </c>
      <c r="J499" s="31"/>
      <c r="K499" s="31"/>
      <c r="Q499"/>
    </row>
    <row r="500" spans="5:17" x14ac:dyDescent="0.3">
      <c r="E500"/>
      <c r="F500"/>
      <c r="G500" s="31"/>
      <c r="H500" s="31"/>
      <c r="I500" s="31" t="s">
        <v>5932</v>
      </c>
      <c r="J500" s="31"/>
      <c r="K500" s="31"/>
      <c r="Q500"/>
    </row>
    <row r="501" spans="5:17" x14ac:dyDescent="0.3">
      <c r="E501"/>
      <c r="F501"/>
      <c r="G501" s="31"/>
      <c r="H501" s="31"/>
      <c r="I501" s="31" t="s">
        <v>5933</v>
      </c>
      <c r="J501" s="31"/>
      <c r="K501" s="31"/>
      <c r="Q501"/>
    </row>
    <row r="502" spans="5:17" x14ac:dyDescent="0.3">
      <c r="E502"/>
      <c r="F502"/>
      <c r="G502" s="31"/>
      <c r="H502" s="31"/>
      <c r="I502" s="31" t="s">
        <v>5934</v>
      </c>
      <c r="J502" s="31"/>
      <c r="K502" s="31"/>
      <c r="Q502"/>
    </row>
    <row r="503" spans="5:17" x14ac:dyDescent="0.3">
      <c r="E503"/>
      <c r="F503"/>
      <c r="G503" s="31"/>
      <c r="H503" s="31"/>
      <c r="I503" s="31" t="s">
        <v>5935</v>
      </c>
      <c r="J503" s="31"/>
      <c r="K503" s="31"/>
      <c r="Q503"/>
    </row>
    <row r="504" spans="5:17" x14ac:dyDescent="0.3">
      <c r="E504"/>
      <c r="F504"/>
      <c r="G504" s="31"/>
      <c r="H504" s="31"/>
      <c r="I504" s="31" t="s">
        <v>5936</v>
      </c>
      <c r="J504" s="31"/>
      <c r="K504" s="31"/>
      <c r="Q504"/>
    </row>
    <row r="505" spans="5:17" x14ac:dyDescent="0.3">
      <c r="E505"/>
      <c r="F505"/>
      <c r="G505" s="31"/>
      <c r="H505" s="31"/>
      <c r="I505" s="31" t="s">
        <v>5937</v>
      </c>
      <c r="J505" s="31"/>
      <c r="K505" s="31"/>
      <c r="Q505"/>
    </row>
    <row r="506" spans="5:17" x14ac:dyDescent="0.3">
      <c r="E506"/>
      <c r="F506"/>
      <c r="G506" s="31"/>
      <c r="H506" s="31"/>
      <c r="I506" s="31" t="s">
        <v>5938</v>
      </c>
      <c r="J506" s="31"/>
      <c r="K506" s="31"/>
      <c r="Q506"/>
    </row>
    <row r="507" spans="5:17" x14ac:dyDescent="0.3">
      <c r="E507"/>
      <c r="F507"/>
      <c r="G507" s="31"/>
      <c r="H507" s="31"/>
      <c r="I507" s="31" t="s">
        <v>5939</v>
      </c>
      <c r="J507" s="31"/>
      <c r="K507" s="31"/>
      <c r="Q507"/>
    </row>
    <row r="508" spans="5:17" x14ac:dyDescent="0.3">
      <c r="E508"/>
      <c r="F508"/>
      <c r="G508" s="31"/>
      <c r="H508" s="31"/>
      <c r="I508" s="31" t="s">
        <v>5940</v>
      </c>
      <c r="J508" s="31"/>
      <c r="K508" s="31"/>
      <c r="Q508"/>
    </row>
    <row r="509" spans="5:17" x14ac:dyDescent="0.3">
      <c r="E509"/>
      <c r="F509"/>
      <c r="G509" s="31"/>
      <c r="H509" s="31"/>
      <c r="I509" s="31" t="s">
        <v>5941</v>
      </c>
      <c r="J509" s="31"/>
      <c r="K509" s="31"/>
      <c r="Q509"/>
    </row>
    <row r="510" spans="5:17" x14ac:dyDescent="0.3">
      <c r="E510"/>
      <c r="F510"/>
      <c r="G510" s="31"/>
      <c r="H510" s="31"/>
      <c r="I510" s="31" t="s">
        <v>5942</v>
      </c>
      <c r="J510" s="31"/>
      <c r="K510" s="31"/>
      <c r="Q510"/>
    </row>
    <row r="511" spans="5:17" x14ac:dyDescent="0.3">
      <c r="E511"/>
      <c r="F511"/>
      <c r="G511" s="31"/>
      <c r="H511" s="31"/>
      <c r="I511" s="31" t="s">
        <v>5943</v>
      </c>
      <c r="J511" s="31"/>
      <c r="K511" s="31"/>
      <c r="Q511"/>
    </row>
    <row r="512" spans="5:17" ht="30" x14ac:dyDescent="0.3">
      <c r="E512"/>
      <c r="F512"/>
      <c r="G512" s="31"/>
      <c r="H512" s="31"/>
      <c r="I512" s="31" t="s">
        <v>5944</v>
      </c>
      <c r="J512" s="31"/>
      <c r="K512" s="31"/>
      <c r="Q512"/>
    </row>
    <row r="513" spans="5:17" x14ac:dyDescent="0.3">
      <c r="E513"/>
      <c r="F513"/>
      <c r="G513" s="31"/>
      <c r="H513" s="31"/>
      <c r="I513" s="31" t="s">
        <v>4627</v>
      </c>
      <c r="J513" s="31"/>
      <c r="K513" s="31"/>
      <c r="Q513"/>
    </row>
    <row r="514" spans="5:17" x14ac:dyDescent="0.3">
      <c r="E514"/>
      <c r="F514"/>
      <c r="G514" s="31"/>
      <c r="H514" s="31"/>
      <c r="I514" s="31" t="s">
        <v>5945</v>
      </c>
      <c r="J514" s="31"/>
      <c r="K514" s="31"/>
      <c r="Q514"/>
    </row>
    <row r="515" spans="5:17" x14ac:dyDescent="0.3">
      <c r="E515"/>
      <c r="F515"/>
      <c r="G515" s="31"/>
      <c r="H515" s="31"/>
      <c r="I515" s="31" t="s">
        <v>5946</v>
      </c>
      <c r="J515" s="31"/>
      <c r="K515" s="31"/>
      <c r="Q515"/>
    </row>
    <row r="516" spans="5:17" x14ac:dyDescent="0.3">
      <c r="E516"/>
      <c r="F516"/>
      <c r="G516" s="31"/>
      <c r="H516" s="31"/>
      <c r="I516" s="31" t="s">
        <v>5947</v>
      </c>
      <c r="J516" s="31"/>
      <c r="K516" s="31"/>
      <c r="Q516"/>
    </row>
    <row r="517" spans="5:17" x14ac:dyDescent="0.3">
      <c r="E517"/>
      <c r="F517"/>
      <c r="G517" s="31"/>
      <c r="H517" s="31"/>
      <c r="I517" s="31" t="s">
        <v>5948</v>
      </c>
      <c r="J517" s="31"/>
      <c r="K517" s="31"/>
      <c r="Q517"/>
    </row>
    <row r="518" spans="5:17" x14ac:dyDescent="0.3">
      <c r="E518"/>
      <c r="F518"/>
      <c r="G518" s="31"/>
      <c r="H518" s="31"/>
      <c r="I518" s="31" t="s">
        <v>5949</v>
      </c>
      <c r="J518" s="31"/>
      <c r="K518" s="31"/>
      <c r="Q518"/>
    </row>
    <row r="519" spans="5:17" x14ac:dyDescent="0.3">
      <c r="E519"/>
      <c r="F519"/>
      <c r="G519" s="31"/>
      <c r="H519" s="31"/>
      <c r="I519" s="31" t="s">
        <v>5950</v>
      </c>
      <c r="J519" s="31"/>
      <c r="K519" s="31"/>
      <c r="Q519"/>
    </row>
    <row r="520" spans="5:17" x14ac:dyDescent="0.3">
      <c r="E520"/>
      <c r="F520"/>
      <c r="G520" s="31"/>
      <c r="H520" s="31"/>
      <c r="I520" s="31" t="s">
        <v>5951</v>
      </c>
      <c r="J520" s="31"/>
      <c r="K520" s="31"/>
      <c r="Q520"/>
    </row>
    <row r="521" spans="5:17" x14ac:dyDescent="0.3">
      <c r="E521"/>
      <c r="F521"/>
      <c r="G521" s="31"/>
      <c r="H521" s="31"/>
      <c r="I521" s="31" t="s">
        <v>5952</v>
      </c>
      <c r="J521" s="31"/>
      <c r="K521" s="31"/>
      <c r="Q521"/>
    </row>
    <row r="522" spans="5:17" ht="45" x14ac:dyDescent="0.3">
      <c r="E522"/>
      <c r="F522"/>
      <c r="G522" s="31"/>
      <c r="H522" s="31"/>
      <c r="I522" s="31" t="s">
        <v>5953</v>
      </c>
      <c r="J522" s="31"/>
      <c r="K522" s="31"/>
      <c r="Q522"/>
    </row>
    <row r="523" spans="5:17" ht="90" x14ac:dyDescent="0.3">
      <c r="E523"/>
      <c r="F523"/>
      <c r="G523" s="31"/>
      <c r="H523" s="31"/>
      <c r="I523" s="31" t="s">
        <v>5954</v>
      </c>
      <c r="J523" s="31"/>
      <c r="K523" s="31"/>
      <c r="Q523"/>
    </row>
    <row r="524" spans="5:17" x14ac:dyDescent="0.3">
      <c r="E524"/>
      <c r="F524"/>
      <c r="G524" s="31"/>
      <c r="H524" s="31"/>
      <c r="I524" s="31" t="s">
        <v>5955</v>
      </c>
      <c r="J524" s="31"/>
      <c r="K524" s="31"/>
      <c r="Q524"/>
    </row>
    <row r="525" spans="5:17" x14ac:dyDescent="0.3">
      <c r="E525"/>
      <c r="F525"/>
      <c r="G525" s="31"/>
      <c r="H525" s="31"/>
      <c r="I525" s="31" t="s">
        <v>5956</v>
      </c>
      <c r="J525" s="31"/>
      <c r="K525" s="31"/>
      <c r="Q525"/>
    </row>
    <row r="526" spans="5:17" x14ac:dyDescent="0.3">
      <c r="E526"/>
      <c r="F526"/>
      <c r="G526" s="31"/>
      <c r="H526" s="31"/>
      <c r="I526" s="31" t="s">
        <v>5957</v>
      </c>
      <c r="J526" s="31"/>
      <c r="K526" s="31"/>
      <c r="Q526"/>
    </row>
    <row r="527" spans="5:17" x14ac:dyDescent="0.3">
      <c r="E527"/>
      <c r="F527"/>
      <c r="G527" s="31"/>
      <c r="H527" s="31"/>
      <c r="I527" s="31" t="s">
        <v>5958</v>
      </c>
      <c r="J527" s="31"/>
      <c r="K527" s="31"/>
      <c r="Q527"/>
    </row>
    <row r="528" spans="5:17" x14ac:dyDescent="0.3">
      <c r="E528"/>
      <c r="F528"/>
      <c r="G528" s="31"/>
      <c r="H528" s="31"/>
      <c r="I528" s="31" t="s">
        <v>5959</v>
      </c>
      <c r="J528" s="31"/>
      <c r="K528" s="31"/>
      <c r="Q528"/>
    </row>
    <row r="529" spans="5:17" x14ac:dyDescent="0.3">
      <c r="E529"/>
      <c r="F529"/>
      <c r="G529" s="31"/>
      <c r="H529" s="31"/>
      <c r="I529" s="31" t="s">
        <v>5960</v>
      </c>
      <c r="J529" s="31"/>
      <c r="K529" s="31"/>
      <c r="Q529"/>
    </row>
    <row r="530" spans="5:17" x14ac:dyDescent="0.3">
      <c r="E530"/>
      <c r="F530"/>
      <c r="G530" s="31"/>
      <c r="H530" s="31"/>
      <c r="I530" s="31" t="s">
        <v>5961</v>
      </c>
      <c r="J530" s="31"/>
      <c r="K530" s="31"/>
      <c r="Q530"/>
    </row>
    <row r="531" spans="5:17" x14ac:dyDescent="0.3">
      <c r="E531"/>
      <c r="F531"/>
      <c r="G531" s="31"/>
      <c r="H531" s="31"/>
      <c r="I531" s="31" t="s">
        <v>5962</v>
      </c>
      <c r="J531" s="31"/>
      <c r="K531" s="31"/>
      <c r="Q531"/>
    </row>
    <row r="532" spans="5:17" x14ac:dyDescent="0.3">
      <c r="E532"/>
      <c r="F532"/>
      <c r="G532" s="31"/>
      <c r="H532" s="31"/>
      <c r="I532" s="31" t="s">
        <v>5963</v>
      </c>
      <c r="J532" s="31"/>
      <c r="K532" s="31"/>
      <c r="Q532"/>
    </row>
    <row r="533" spans="5:17" x14ac:dyDescent="0.3">
      <c r="E533"/>
      <c r="F533"/>
      <c r="G533" s="31"/>
      <c r="H533" s="31"/>
      <c r="I533" s="31" t="s">
        <v>5964</v>
      </c>
      <c r="J533" s="31"/>
      <c r="K533" s="31"/>
      <c r="Q533"/>
    </row>
    <row r="534" spans="5:17" x14ac:dyDescent="0.3">
      <c r="E534"/>
      <c r="F534"/>
      <c r="G534" s="31"/>
      <c r="H534" s="31"/>
      <c r="I534" s="31" t="s">
        <v>5965</v>
      </c>
      <c r="J534" s="31"/>
      <c r="K534" s="31"/>
      <c r="Q534"/>
    </row>
    <row r="535" spans="5:17" x14ac:dyDescent="0.3">
      <c r="E535"/>
      <c r="F535"/>
      <c r="G535" s="31"/>
      <c r="H535" s="31"/>
      <c r="I535" s="31" t="s">
        <v>5966</v>
      </c>
      <c r="J535" s="31"/>
      <c r="K535" s="31"/>
      <c r="Q535"/>
    </row>
    <row r="536" spans="5:17" x14ac:dyDescent="0.3">
      <c r="E536"/>
      <c r="F536"/>
      <c r="G536" s="31"/>
      <c r="H536" s="31"/>
      <c r="I536" s="31" t="s">
        <v>5967</v>
      </c>
      <c r="J536" s="31"/>
      <c r="K536" s="31"/>
      <c r="Q536"/>
    </row>
    <row r="537" spans="5:17" x14ac:dyDescent="0.3">
      <c r="E537"/>
      <c r="F537"/>
      <c r="G537" s="31"/>
      <c r="H537" s="31"/>
      <c r="I537" s="31" t="s">
        <v>5968</v>
      </c>
      <c r="J537" s="31"/>
      <c r="K537" s="31"/>
      <c r="Q537"/>
    </row>
    <row r="538" spans="5:17" x14ac:dyDescent="0.3">
      <c r="E538"/>
      <c r="F538"/>
      <c r="G538" s="31"/>
      <c r="H538" s="31"/>
      <c r="I538" s="31" t="s">
        <v>5969</v>
      </c>
      <c r="J538" s="31"/>
      <c r="K538" s="31"/>
      <c r="Q538"/>
    </row>
    <row r="539" spans="5:17" ht="30" x14ac:dyDescent="0.3">
      <c r="E539"/>
      <c r="F539"/>
      <c r="G539" s="31"/>
      <c r="H539" s="31"/>
      <c r="I539" s="31" t="s">
        <v>5970</v>
      </c>
      <c r="J539" s="31"/>
      <c r="K539" s="31"/>
      <c r="Q539"/>
    </row>
    <row r="540" spans="5:17" ht="30" x14ac:dyDescent="0.3">
      <c r="E540"/>
      <c r="F540"/>
      <c r="G540" s="31"/>
      <c r="H540" s="31"/>
      <c r="I540" s="31" t="s">
        <v>5971</v>
      </c>
      <c r="J540" s="31"/>
      <c r="K540" s="31"/>
      <c r="Q540"/>
    </row>
    <row r="541" spans="5:17" ht="30" x14ac:dyDescent="0.3">
      <c r="E541"/>
      <c r="F541"/>
      <c r="G541" s="31"/>
      <c r="H541" s="31"/>
      <c r="I541" s="31" t="s">
        <v>5972</v>
      </c>
      <c r="J541" s="31"/>
      <c r="K541" s="31"/>
      <c r="Q541"/>
    </row>
    <row r="542" spans="5:17" ht="30" x14ac:dyDescent="0.3">
      <c r="E542"/>
      <c r="F542"/>
      <c r="G542" s="31"/>
      <c r="H542" s="31"/>
      <c r="I542" s="31" t="s">
        <v>5973</v>
      </c>
      <c r="J542" s="31"/>
      <c r="K542" s="31"/>
      <c r="Q542"/>
    </row>
    <row r="543" spans="5:17" ht="45" x14ac:dyDescent="0.3">
      <c r="E543"/>
      <c r="F543"/>
      <c r="G543" s="31"/>
      <c r="H543" s="31"/>
      <c r="I543" s="31" t="s">
        <v>5974</v>
      </c>
      <c r="J543" s="31"/>
      <c r="K543" s="31"/>
      <c r="Q543"/>
    </row>
    <row r="544" spans="5:17" ht="30" x14ac:dyDescent="0.3">
      <c r="E544"/>
      <c r="F544"/>
      <c r="G544" s="31"/>
      <c r="H544" s="31"/>
      <c r="I544" s="31" t="s">
        <v>5975</v>
      </c>
      <c r="J544" s="31"/>
      <c r="K544" s="31"/>
      <c r="Q544"/>
    </row>
    <row r="545" spans="5:17" ht="45" x14ac:dyDescent="0.3">
      <c r="E545"/>
      <c r="F545"/>
      <c r="G545" s="31"/>
      <c r="H545" s="31"/>
      <c r="I545" s="31" t="s">
        <v>5976</v>
      </c>
      <c r="J545" s="31"/>
      <c r="K545" s="31"/>
      <c r="Q545"/>
    </row>
    <row r="546" spans="5:17" ht="30" x14ac:dyDescent="0.3">
      <c r="E546"/>
      <c r="F546"/>
      <c r="G546" s="31"/>
      <c r="H546" s="31"/>
      <c r="I546" s="31" t="s">
        <v>5977</v>
      </c>
      <c r="J546" s="31"/>
      <c r="K546" s="31"/>
      <c r="Q546"/>
    </row>
    <row r="547" spans="5:17" ht="30" x14ac:dyDescent="0.3">
      <c r="E547"/>
      <c r="F547"/>
      <c r="G547" s="31"/>
      <c r="H547" s="31"/>
      <c r="I547" s="31" t="s">
        <v>5978</v>
      </c>
      <c r="J547" s="31"/>
      <c r="K547" s="31"/>
      <c r="Q547"/>
    </row>
    <row r="548" spans="5:17" ht="30" x14ac:dyDescent="0.3">
      <c r="E548"/>
      <c r="F548"/>
      <c r="G548" s="31"/>
      <c r="H548" s="31"/>
      <c r="I548" s="31" t="s">
        <v>5979</v>
      </c>
      <c r="J548" s="31"/>
      <c r="K548" s="31"/>
      <c r="Q548"/>
    </row>
    <row r="549" spans="5:17" ht="45" x14ac:dyDescent="0.3">
      <c r="E549"/>
      <c r="F549"/>
      <c r="G549" s="31"/>
      <c r="H549" s="31"/>
      <c r="I549" s="31" t="s">
        <v>5980</v>
      </c>
      <c r="J549" s="31"/>
      <c r="K549" s="31"/>
      <c r="Q549"/>
    </row>
    <row r="550" spans="5:17" x14ac:dyDescent="0.3">
      <c r="E550"/>
      <c r="F550"/>
      <c r="G550" s="31"/>
      <c r="H550" s="31"/>
      <c r="I550" s="31" t="s">
        <v>5981</v>
      </c>
      <c r="J550" s="31"/>
      <c r="K550" s="31"/>
      <c r="Q550"/>
    </row>
    <row r="551" spans="5:17" ht="30" x14ac:dyDescent="0.3">
      <c r="E551"/>
      <c r="F551"/>
      <c r="G551" s="31"/>
      <c r="H551" s="31"/>
      <c r="I551" s="31" t="s">
        <v>5982</v>
      </c>
      <c r="J551" s="31"/>
      <c r="K551" s="31"/>
      <c r="Q551"/>
    </row>
    <row r="552" spans="5:17" ht="30" x14ac:dyDescent="0.3">
      <c r="E552"/>
      <c r="F552"/>
      <c r="G552" s="31"/>
      <c r="H552" s="31"/>
      <c r="I552" s="31" t="s">
        <v>5983</v>
      </c>
      <c r="J552" s="31"/>
      <c r="K552" s="31"/>
      <c r="Q552"/>
    </row>
    <row r="553" spans="5:17" ht="30" x14ac:dyDescent="0.3">
      <c r="E553"/>
      <c r="F553"/>
      <c r="G553" s="31"/>
      <c r="H553" s="31"/>
      <c r="I553" s="31" t="s">
        <v>5984</v>
      </c>
      <c r="J553" s="31"/>
      <c r="K553" s="31"/>
      <c r="Q553"/>
    </row>
    <row r="554" spans="5:17" ht="45" x14ac:dyDescent="0.3">
      <c r="E554"/>
      <c r="F554"/>
      <c r="G554" s="31"/>
      <c r="H554" s="31"/>
      <c r="I554" s="31" t="s">
        <v>5985</v>
      </c>
      <c r="J554" s="31"/>
      <c r="K554" s="31"/>
      <c r="Q554"/>
    </row>
    <row r="555" spans="5:17" ht="30" x14ac:dyDescent="0.3">
      <c r="E555"/>
      <c r="F555"/>
      <c r="G555" s="31"/>
      <c r="H555" s="31"/>
      <c r="I555" s="31" t="s">
        <v>5986</v>
      </c>
      <c r="J555" s="31"/>
      <c r="K555" s="31"/>
      <c r="Q555"/>
    </row>
    <row r="556" spans="5:17" ht="30" x14ac:dyDescent="0.3">
      <c r="E556"/>
      <c r="F556"/>
      <c r="G556" s="31"/>
      <c r="H556" s="31"/>
      <c r="I556" s="31" t="s">
        <v>5987</v>
      </c>
      <c r="J556" s="31"/>
      <c r="K556" s="31"/>
      <c r="Q556"/>
    </row>
    <row r="557" spans="5:17" ht="30" x14ac:dyDescent="0.3">
      <c r="E557"/>
      <c r="F557"/>
      <c r="G557" s="31"/>
      <c r="H557" s="31"/>
      <c r="I557" s="31" t="s">
        <v>5988</v>
      </c>
      <c r="J557" s="31"/>
      <c r="K557" s="31"/>
      <c r="Q557"/>
    </row>
    <row r="558" spans="5:17" ht="45" x14ac:dyDescent="0.3">
      <c r="E558"/>
      <c r="F558"/>
      <c r="G558" s="31"/>
      <c r="H558" s="31"/>
      <c r="I558" s="31" t="s">
        <v>5989</v>
      </c>
      <c r="J558" s="31"/>
      <c r="K558" s="31"/>
      <c r="Q558"/>
    </row>
    <row r="559" spans="5:17" x14ac:dyDescent="0.3">
      <c r="E559"/>
      <c r="F559"/>
      <c r="G559" s="31"/>
      <c r="H559" s="31"/>
      <c r="I559" s="31" t="s">
        <v>5990</v>
      </c>
      <c r="J559" s="31"/>
      <c r="K559" s="31"/>
      <c r="Q559"/>
    </row>
    <row r="560" spans="5:17" ht="30" x14ac:dyDescent="0.3">
      <c r="E560"/>
      <c r="F560"/>
      <c r="G560" s="31"/>
      <c r="H560" s="31"/>
      <c r="I560" s="31" t="s">
        <v>4137</v>
      </c>
      <c r="J560" s="31"/>
      <c r="K560" s="31"/>
      <c r="Q560"/>
    </row>
    <row r="561" spans="5:17" ht="30" x14ac:dyDescent="0.3">
      <c r="E561"/>
      <c r="F561"/>
      <c r="G561" s="31"/>
      <c r="H561" s="31"/>
      <c r="I561" s="31" t="s">
        <v>5991</v>
      </c>
      <c r="J561" s="31"/>
      <c r="K561" s="31"/>
      <c r="Q561"/>
    </row>
    <row r="562" spans="5:17" ht="45" x14ac:dyDescent="0.3">
      <c r="E562"/>
      <c r="F562"/>
      <c r="G562" s="31"/>
      <c r="H562" s="31"/>
      <c r="I562" s="31" t="s">
        <v>5992</v>
      </c>
      <c r="J562" s="31"/>
      <c r="K562" s="31"/>
      <c r="Q562"/>
    </row>
    <row r="563" spans="5:17" ht="45" x14ac:dyDescent="0.3">
      <c r="E563"/>
      <c r="F563"/>
      <c r="G563" s="31"/>
      <c r="H563" s="31"/>
      <c r="I563" s="31" t="s">
        <v>5993</v>
      </c>
      <c r="J563" s="31"/>
      <c r="K563" s="31"/>
      <c r="Q563"/>
    </row>
    <row r="564" spans="5:17" x14ac:dyDescent="0.3">
      <c r="E564"/>
      <c r="F564"/>
      <c r="G564" s="31"/>
      <c r="H564" s="31"/>
      <c r="I564" s="31" t="s">
        <v>3587</v>
      </c>
      <c r="J564" s="31"/>
      <c r="K564" s="31"/>
      <c r="Q564"/>
    </row>
    <row r="565" spans="5:17" ht="30" x14ac:dyDescent="0.3">
      <c r="E565"/>
      <c r="F565"/>
      <c r="G565" s="31"/>
      <c r="H565" s="31"/>
      <c r="I565" s="31" t="s">
        <v>5994</v>
      </c>
      <c r="J565" s="31"/>
      <c r="K565" s="31"/>
      <c r="Q565"/>
    </row>
    <row r="566" spans="5:17" x14ac:dyDescent="0.3">
      <c r="E566"/>
      <c r="F566"/>
      <c r="G566" s="31"/>
      <c r="H566" s="31"/>
      <c r="I566" s="31" t="s">
        <v>5995</v>
      </c>
      <c r="J566" s="31"/>
      <c r="K566" s="31"/>
      <c r="Q566"/>
    </row>
    <row r="567" spans="5:17" x14ac:dyDescent="0.3">
      <c r="E567"/>
      <c r="F567"/>
      <c r="G567" s="31"/>
      <c r="H567" s="31"/>
      <c r="I567" s="31" t="s">
        <v>5996</v>
      </c>
      <c r="J567" s="31"/>
      <c r="K567" s="31"/>
      <c r="Q567"/>
    </row>
    <row r="568" spans="5:17" x14ac:dyDescent="0.3">
      <c r="E568"/>
      <c r="F568"/>
      <c r="G568" s="31"/>
      <c r="H568" s="31"/>
      <c r="I568" s="31" t="s">
        <v>939</v>
      </c>
      <c r="J568" s="31"/>
      <c r="K568" s="31"/>
      <c r="Q568"/>
    </row>
    <row r="569" spans="5:17" x14ac:dyDescent="0.3">
      <c r="E569"/>
      <c r="F569"/>
      <c r="G569" s="31"/>
      <c r="H569" s="31"/>
      <c r="I569" s="31" t="s">
        <v>5997</v>
      </c>
      <c r="J569" s="31"/>
      <c r="K569" s="31"/>
      <c r="Q569"/>
    </row>
    <row r="570" spans="5:17" x14ac:dyDescent="0.3">
      <c r="E570"/>
      <c r="F570"/>
      <c r="G570" s="31"/>
      <c r="H570" s="31"/>
      <c r="I570" s="31" t="s">
        <v>5998</v>
      </c>
      <c r="J570" s="31"/>
      <c r="K570" s="31"/>
      <c r="Q570"/>
    </row>
    <row r="571" spans="5:17" x14ac:dyDescent="0.3">
      <c r="E571"/>
      <c r="F571"/>
      <c r="G571" s="31"/>
      <c r="H571" s="31"/>
      <c r="I571" s="31" t="s">
        <v>5999</v>
      </c>
      <c r="J571" s="31"/>
      <c r="K571" s="31"/>
      <c r="Q571"/>
    </row>
    <row r="572" spans="5:17" x14ac:dyDescent="0.3">
      <c r="E572"/>
      <c r="F572"/>
      <c r="G572" s="31"/>
      <c r="H572" s="31"/>
      <c r="I572" s="31" t="s">
        <v>6000</v>
      </c>
      <c r="J572" s="31"/>
      <c r="K572" s="31"/>
      <c r="Q572"/>
    </row>
    <row r="573" spans="5:17" x14ac:dyDescent="0.3">
      <c r="E573"/>
      <c r="F573"/>
      <c r="G573" s="31"/>
      <c r="H573" s="31"/>
      <c r="I573" s="31" t="s">
        <v>6001</v>
      </c>
      <c r="J573" s="31"/>
      <c r="K573" s="31"/>
      <c r="Q573"/>
    </row>
    <row r="574" spans="5:17" x14ac:dyDescent="0.3">
      <c r="E574"/>
      <c r="F574"/>
      <c r="G574" s="31"/>
      <c r="H574" s="31"/>
      <c r="I574" s="31" t="s">
        <v>6002</v>
      </c>
      <c r="J574" s="31"/>
      <c r="K574" s="31"/>
      <c r="Q574"/>
    </row>
    <row r="575" spans="5:17" x14ac:dyDescent="0.3">
      <c r="E575"/>
      <c r="F575"/>
      <c r="G575" s="31"/>
      <c r="H575" s="31"/>
      <c r="I575" s="31" t="s">
        <v>6003</v>
      </c>
      <c r="J575" s="31"/>
      <c r="K575" s="31"/>
      <c r="Q575"/>
    </row>
    <row r="576" spans="5:17" ht="30" x14ac:dyDescent="0.3">
      <c r="E576"/>
      <c r="F576"/>
      <c r="G576" s="31"/>
      <c r="H576" s="31"/>
      <c r="I576" s="31" t="s">
        <v>6004</v>
      </c>
      <c r="J576" s="31"/>
      <c r="K576" s="31"/>
      <c r="Q576"/>
    </row>
    <row r="577" spans="5:17" ht="30" x14ac:dyDescent="0.3">
      <c r="E577"/>
      <c r="F577"/>
      <c r="G577" s="31"/>
      <c r="H577" s="31"/>
      <c r="I577" s="31" t="s">
        <v>6005</v>
      </c>
      <c r="J577" s="31"/>
      <c r="K577" s="31"/>
      <c r="Q577"/>
    </row>
    <row r="578" spans="5:17" x14ac:dyDescent="0.3">
      <c r="E578"/>
      <c r="F578"/>
      <c r="G578" s="31"/>
      <c r="H578" s="31"/>
      <c r="I578" s="31" t="s">
        <v>6006</v>
      </c>
      <c r="J578" s="31"/>
      <c r="K578" s="31"/>
      <c r="Q578"/>
    </row>
    <row r="579" spans="5:17" x14ac:dyDescent="0.3">
      <c r="E579"/>
      <c r="F579"/>
      <c r="G579" s="31"/>
      <c r="H579" s="31"/>
      <c r="I579" s="31" t="s">
        <v>6007</v>
      </c>
      <c r="J579" s="31"/>
      <c r="K579" s="31"/>
      <c r="Q579"/>
    </row>
    <row r="580" spans="5:17" x14ac:dyDescent="0.3">
      <c r="E580"/>
      <c r="F580"/>
      <c r="G580" s="31"/>
      <c r="H580" s="31"/>
      <c r="I580" s="31" t="s">
        <v>27</v>
      </c>
      <c r="J580" s="31"/>
      <c r="K580" s="31"/>
      <c r="Q580"/>
    </row>
    <row r="581" spans="5:17" ht="30" x14ac:dyDescent="0.3">
      <c r="E581"/>
      <c r="F581"/>
      <c r="G581" s="31"/>
      <c r="H581" s="31"/>
      <c r="I581" s="31" t="s">
        <v>6008</v>
      </c>
      <c r="J581" s="31"/>
      <c r="K581" s="31"/>
      <c r="Q581"/>
    </row>
    <row r="582" spans="5:17" x14ac:dyDescent="0.3">
      <c r="E582"/>
      <c r="F582"/>
      <c r="G582" s="31"/>
      <c r="H582" s="31"/>
      <c r="I582" s="31" t="s">
        <v>6009</v>
      </c>
      <c r="J582" s="31"/>
      <c r="K582" s="31"/>
      <c r="Q582"/>
    </row>
    <row r="583" spans="5:17" ht="30" x14ac:dyDescent="0.3">
      <c r="E583"/>
      <c r="F583"/>
      <c r="G583" s="31"/>
      <c r="H583" s="31"/>
      <c r="I583" s="31" t="s">
        <v>6010</v>
      </c>
      <c r="J583" s="31"/>
      <c r="K583" s="31"/>
      <c r="Q583"/>
    </row>
    <row r="584" spans="5:17" x14ac:dyDescent="0.3">
      <c r="E584"/>
      <c r="F584"/>
      <c r="G584" s="31"/>
      <c r="H584" s="31"/>
      <c r="I584" s="31" t="s">
        <v>6011</v>
      </c>
      <c r="J584" s="31"/>
      <c r="K584" s="31"/>
      <c r="Q584"/>
    </row>
    <row r="585" spans="5:17" x14ac:dyDescent="0.3">
      <c r="E585"/>
      <c r="F585"/>
      <c r="G585" s="31"/>
      <c r="H585" s="31"/>
      <c r="I585" s="31" t="s">
        <v>6012</v>
      </c>
      <c r="J585" s="31"/>
      <c r="K585" s="31"/>
      <c r="Q585"/>
    </row>
    <row r="586" spans="5:17" x14ac:dyDescent="0.3">
      <c r="E586"/>
      <c r="F586"/>
      <c r="G586" s="31"/>
      <c r="H586" s="31"/>
      <c r="I586" s="31" t="s">
        <v>6013</v>
      </c>
      <c r="J586" s="31"/>
      <c r="K586" s="31"/>
      <c r="Q586"/>
    </row>
    <row r="587" spans="5:17" x14ac:dyDescent="0.3">
      <c r="E587"/>
      <c r="F587"/>
      <c r="G587" s="31"/>
      <c r="H587" s="31"/>
      <c r="I587" s="31" t="s">
        <v>6014</v>
      </c>
      <c r="J587" s="31"/>
      <c r="K587" s="31"/>
      <c r="Q587"/>
    </row>
    <row r="588" spans="5:17" x14ac:dyDescent="0.3">
      <c r="E588"/>
      <c r="F588"/>
      <c r="G588" s="31"/>
      <c r="H588" s="31"/>
      <c r="I588" s="31" t="s">
        <v>6015</v>
      </c>
      <c r="J588" s="31"/>
      <c r="K588" s="31"/>
      <c r="Q588"/>
    </row>
    <row r="589" spans="5:17" x14ac:dyDescent="0.3">
      <c r="E589"/>
      <c r="F589"/>
      <c r="G589" s="31"/>
      <c r="H589" s="31"/>
      <c r="I589" s="31" t="s">
        <v>6016</v>
      </c>
      <c r="J589" s="31"/>
      <c r="K589" s="31"/>
      <c r="Q589"/>
    </row>
    <row r="590" spans="5:17" x14ac:dyDescent="0.3">
      <c r="E590"/>
      <c r="F590"/>
      <c r="G590" s="31"/>
      <c r="H590" s="31"/>
      <c r="I590" s="31" t="s">
        <v>6017</v>
      </c>
      <c r="J590" s="31"/>
      <c r="K590" s="31"/>
      <c r="Q590"/>
    </row>
    <row r="591" spans="5:17" x14ac:dyDescent="0.3">
      <c r="E591"/>
      <c r="F591"/>
      <c r="G591" s="31"/>
      <c r="H591" s="31"/>
      <c r="I591" s="31" t="s">
        <v>6018</v>
      </c>
      <c r="J591" s="31"/>
      <c r="K591" s="31"/>
      <c r="Q591"/>
    </row>
    <row r="592" spans="5:17" x14ac:dyDescent="0.3">
      <c r="E592"/>
      <c r="F592"/>
      <c r="G592" s="31"/>
      <c r="H592" s="31"/>
      <c r="I592" s="31" t="s">
        <v>6019</v>
      </c>
      <c r="J592" s="31"/>
      <c r="K592" s="31"/>
      <c r="Q592"/>
    </row>
    <row r="593" spans="5:17" ht="30" x14ac:dyDescent="0.3">
      <c r="E593"/>
      <c r="F593"/>
      <c r="G593" s="31"/>
      <c r="H593" s="31"/>
      <c r="I593" s="31" t="s">
        <v>6020</v>
      </c>
      <c r="J593" s="31"/>
      <c r="K593" s="31"/>
      <c r="Q593"/>
    </row>
    <row r="594" spans="5:17" x14ac:dyDescent="0.3">
      <c r="E594"/>
      <c r="F594"/>
      <c r="G594" s="31"/>
      <c r="H594" s="31"/>
      <c r="I594" s="31" t="s">
        <v>6021</v>
      </c>
      <c r="J594" s="31"/>
      <c r="K594" s="31"/>
      <c r="Q594"/>
    </row>
    <row r="595" spans="5:17" x14ac:dyDescent="0.3">
      <c r="E595"/>
      <c r="F595"/>
      <c r="G595" s="31"/>
      <c r="H595" s="31"/>
      <c r="I595" s="31" t="s">
        <v>6022</v>
      </c>
      <c r="J595" s="31"/>
      <c r="K595" s="31"/>
      <c r="Q595"/>
    </row>
    <row r="596" spans="5:17" ht="30" x14ac:dyDescent="0.3">
      <c r="E596"/>
      <c r="F596"/>
      <c r="G596" s="31"/>
      <c r="H596" s="31"/>
      <c r="I596" s="31" t="s">
        <v>6023</v>
      </c>
      <c r="J596" s="31"/>
      <c r="K596" s="31"/>
      <c r="Q596"/>
    </row>
    <row r="597" spans="5:17" ht="30" x14ac:dyDescent="0.3">
      <c r="E597"/>
      <c r="F597"/>
      <c r="G597" s="31"/>
      <c r="H597" s="31"/>
      <c r="I597" s="31" t="s">
        <v>6024</v>
      </c>
      <c r="J597" s="31"/>
      <c r="K597" s="31"/>
      <c r="Q597"/>
    </row>
    <row r="598" spans="5:17" ht="45" x14ac:dyDescent="0.3">
      <c r="E598"/>
      <c r="F598"/>
      <c r="G598" s="31"/>
      <c r="H598" s="31"/>
      <c r="I598" s="31" t="s">
        <v>6025</v>
      </c>
      <c r="J598" s="31"/>
      <c r="K598" s="31"/>
      <c r="Q598"/>
    </row>
    <row r="599" spans="5:17" ht="30" x14ac:dyDescent="0.3">
      <c r="E599"/>
      <c r="F599"/>
      <c r="G599" s="31"/>
      <c r="H599" s="31"/>
      <c r="I599" s="31" t="s">
        <v>6026</v>
      </c>
      <c r="J599" s="31"/>
      <c r="K599" s="31"/>
      <c r="Q599"/>
    </row>
    <row r="600" spans="5:17" ht="75" x14ac:dyDescent="0.3">
      <c r="E600"/>
      <c r="F600"/>
      <c r="G600" s="31"/>
      <c r="H600" s="31"/>
      <c r="I600" s="31" t="s">
        <v>6027</v>
      </c>
      <c r="J600" s="31"/>
      <c r="K600" s="31"/>
      <c r="Q600"/>
    </row>
    <row r="601" spans="5:17" ht="60" x14ac:dyDescent="0.3">
      <c r="E601"/>
      <c r="F601"/>
      <c r="G601" s="31"/>
      <c r="H601" s="31"/>
      <c r="I601" s="31" t="s">
        <v>6028</v>
      </c>
      <c r="J601" s="31"/>
      <c r="K601" s="31"/>
      <c r="Q601"/>
    </row>
    <row r="602" spans="5:17" ht="30" x14ac:dyDescent="0.3">
      <c r="E602"/>
      <c r="F602"/>
      <c r="G602" s="31"/>
      <c r="H602" s="31"/>
      <c r="I602" s="31" t="s">
        <v>6029</v>
      </c>
      <c r="J602" s="31"/>
      <c r="K602" s="31"/>
      <c r="Q602"/>
    </row>
    <row r="603" spans="5:17" ht="45" x14ac:dyDescent="0.3">
      <c r="E603"/>
      <c r="F603"/>
      <c r="G603" s="31"/>
      <c r="H603" s="31"/>
      <c r="I603" s="31" t="s">
        <v>6030</v>
      </c>
      <c r="J603" s="31"/>
      <c r="K603" s="31"/>
      <c r="Q603"/>
    </row>
    <row r="604" spans="5:17" ht="60" x14ac:dyDescent="0.3">
      <c r="E604"/>
      <c r="F604"/>
      <c r="G604" s="31"/>
      <c r="H604" s="31"/>
      <c r="I604" s="31" t="s">
        <v>6031</v>
      </c>
      <c r="J604" s="31"/>
      <c r="K604" s="31"/>
      <c r="Q604"/>
    </row>
    <row r="605" spans="5:17" ht="30" x14ac:dyDescent="0.3">
      <c r="E605"/>
      <c r="F605"/>
      <c r="G605" s="31"/>
      <c r="H605" s="31"/>
      <c r="I605" s="31" t="s">
        <v>4980</v>
      </c>
      <c r="J605" s="31"/>
      <c r="K605" s="31"/>
      <c r="Q605"/>
    </row>
    <row r="606" spans="5:17" ht="30" x14ac:dyDescent="0.3">
      <c r="E606"/>
      <c r="F606"/>
      <c r="G606" s="31"/>
      <c r="H606" s="31"/>
      <c r="I606" s="31" t="s">
        <v>6032</v>
      </c>
      <c r="J606" s="31"/>
      <c r="K606" s="31"/>
      <c r="Q606"/>
    </row>
    <row r="607" spans="5:17" x14ac:dyDescent="0.3">
      <c r="E607"/>
      <c r="F607"/>
      <c r="G607" s="31"/>
      <c r="H607" s="31"/>
      <c r="I607" s="31" t="s">
        <v>6033</v>
      </c>
      <c r="J607" s="31"/>
      <c r="K607" s="31"/>
      <c r="Q607"/>
    </row>
    <row r="608" spans="5:17" x14ac:dyDescent="0.3">
      <c r="E608"/>
      <c r="F608"/>
      <c r="G608" s="31"/>
      <c r="H608" s="31"/>
      <c r="I608" s="31" t="s">
        <v>6034</v>
      </c>
      <c r="J608" s="31"/>
      <c r="K608" s="31"/>
      <c r="Q608"/>
    </row>
    <row r="609" spans="5:17" x14ac:dyDescent="0.3">
      <c r="E609"/>
      <c r="F609"/>
      <c r="G609" s="31"/>
      <c r="H609" s="31"/>
      <c r="I609" s="31" t="s">
        <v>6035</v>
      </c>
      <c r="J609" s="31"/>
      <c r="K609" s="31"/>
      <c r="Q609"/>
    </row>
    <row r="610" spans="5:17" x14ac:dyDescent="0.3">
      <c r="E610"/>
      <c r="F610"/>
      <c r="G610" s="31"/>
      <c r="H610" s="31"/>
      <c r="I610" s="31" t="s">
        <v>6036</v>
      </c>
      <c r="J610" s="31"/>
      <c r="K610" s="31"/>
      <c r="Q610"/>
    </row>
    <row r="611" spans="5:17" ht="30" x14ac:dyDescent="0.3">
      <c r="E611"/>
      <c r="F611"/>
      <c r="G611" s="31"/>
      <c r="H611" s="31"/>
      <c r="I611" s="31" t="s">
        <v>6037</v>
      </c>
      <c r="J611" s="31"/>
      <c r="K611" s="31"/>
      <c r="Q611"/>
    </row>
    <row r="612" spans="5:17" ht="30" x14ac:dyDescent="0.3">
      <c r="E612"/>
      <c r="F612"/>
      <c r="G612" s="31"/>
      <c r="H612" s="31"/>
      <c r="I612" s="31" t="s">
        <v>6038</v>
      </c>
      <c r="J612" s="31"/>
      <c r="K612" s="31"/>
      <c r="Q612"/>
    </row>
    <row r="613" spans="5:17" ht="30" x14ac:dyDescent="0.3">
      <c r="E613"/>
      <c r="F613"/>
      <c r="G613" s="31"/>
      <c r="H613" s="31"/>
      <c r="I613" s="31" t="s">
        <v>6039</v>
      </c>
      <c r="J613" s="31"/>
      <c r="K613" s="31"/>
      <c r="Q613"/>
    </row>
    <row r="614" spans="5:17" ht="30" x14ac:dyDescent="0.3">
      <c r="E614"/>
      <c r="F614"/>
      <c r="G614" s="31"/>
      <c r="H614" s="31"/>
      <c r="I614" s="31" t="s">
        <v>6040</v>
      </c>
      <c r="J614" s="31"/>
      <c r="K614" s="31"/>
      <c r="Q614"/>
    </row>
    <row r="615" spans="5:17" ht="30" x14ac:dyDescent="0.3">
      <c r="E615"/>
      <c r="F615"/>
      <c r="G615" s="31"/>
      <c r="H615" s="31"/>
      <c r="I615" s="31" t="s">
        <v>6041</v>
      </c>
      <c r="J615" s="31"/>
      <c r="K615" s="31"/>
      <c r="Q615"/>
    </row>
    <row r="616" spans="5:17" x14ac:dyDescent="0.3">
      <c r="E616"/>
      <c r="F616"/>
      <c r="G616" s="31"/>
      <c r="H616" s="31"/>
      <c r="I616" s="31" t="s">
        <v>6042</v>
      </c>
      <c r="J616" s="31"/>
      <c r="K616" s="31"/>
      <c r="Q616"/>
    </row>
    <row r="617" spans="5:17" ht="30" x14ac:dyDescent="0.3">
      <c r="E617"/>
      <c r="F617"/>
      <c r="G617" s="31"/>
      <c r="H617" s="31"/>
      <c r="I617" s="31" t="s">
        <v>6043</v>
      </c>
      <c r="J617" s="31"/>
      <c r="K617" s="31"/>
      <c r="Q617"/>
    </row>
    <row r="618" spans="5:17" x14ac:dyDescent="0.3">
      <c r="E618"/>
      <c r="F618"/>
      <c r="G618" s="31"/>
      <c r="H618" s="31"/>
      <c r="I618" s="31" t="s">
        <v>6044</v>
      </c>
      <c r="J618" s="31"/>
      <c r="K618" s="31"/>
      <c r="Q618"/>
    </row>
    <row r="619" spans="5:17" ht="30" x14ac:dyDescent="0.3">
      <c r="E619"/>
      <c r="F619"/>
      <c r="G619" s="31"/>
      <c r="H619" s="31"/>
      <c r="I619" s="31" t="s">
        <v>6045</v>
      </c>
      <c r="J619" s="31"/>
      <c r="K619" s="31"/>
      <c r="Q619"/>
    </row>
    <row r="620" spans="5:17" ht="30" x14ac:dyDescent="0.3">
      <c r="E620"/>
      <c r="F620"/>
      <c r="G620" s="31"/>
      <c r="H620" s="31"/>
      <c r="I620" s="31" t="s">
        <v>6046</v>
      </c>
      <c r="J620" s="31"/>
      <c r="K620" s="31"/>
      <c r="Q620"/>
    </row>
    <row r="621" spans="5:17" ht="30" x14ac:dyDescent="0.3">
      <c r="E621"/>
      <c r="F621"/>
      <c r="G621" s="31"/>
      <c r="H621" s="31"/>
      <c r="I621" s="31" t="s">
        <v>6047</v>
      </c>
      <c r="J621" s="31"/>
      <c r="K621" s="31"/>
      <c r="Q621"/>
    </row>
    <row r="622" spans="5:17" x14ac:dyDescent="0.3">
      <c r="E622"/>
      <c r="F622"/>
      <c r="G622" s="31"/>
      <c r="H622" s="31"/>
      <c r="I622" s="31" t="s">
        <v>6048</v>
      </c>
      <c r="J622" s="31"/>
      <c r="K622" s="31"/>
      <c r="Q622"/>
    </row>
    <row r="623" spans="5:17" x14ac:dyDescent="0.3">
      <c r="E623"/>
      <c r="F623"/>
      <c r="G623" s="31"/>
      <c r="H623" s="31"/>
      <c r="I623" s="31" t="s">
        <v>6049</v>
      </c>
      <c r="J623" s="31"/>
      <c r="K623" s="31"/>
      <c r="Q623"/>
    </row>
    <row r="624" spans="5:17" ht="30" x14ac:dyDescent="0.3">
      <c r="E624"/>
      <c r="F624"/>
      <c r="G624" s="31"/>
      <c r="H624" s="31"/>
      <c r="I624" s="31" t="s">
        <v>6050</v>
      </c>
      <c r="J624" s="31"/>
      <c r="K624" s="31"/>
      <c r="Q624"/>
    </row>
    <row r="625" spans="5:17" x14ac:dyDescent="0.3">
      <c r="E625"/>
      <c r="F625"/>
      <c r="G625" s="31"/>
      <c r="H625" s="31"/>
      <c r="I625" s="31" t="s">
        <v>6051</v>
      </c>
      <c r="J625" s="31"/>
      <c r="K625" s="31"/>
      <c r="Q625"/>
    </row>
    <row r="626" spans="5:17" x14ac:dyDescent="0.3">
      <c r="E626"/>
      <c r="F626"/>
      <c r="G626" s="31"/>
      <c r="H626" s="31"/>
      <c r="I626" s="31" t="s">
        <v>6052</v>
      </c>
      <c r="J626" s="31"/>
      <c r="K626" s="31"/>
      <c r="Q626"/>
    </row>
    <row r="627" spans="5:17" x14ac:dyDescent="0.3">
      <c r="E627"/>
      <c r="F627"/>
      <c r="G627" s="31"/>
      <c r="H627" s="31"/>
      <c r="I627" s="31" t="s">
        <v>6053</v>
      </c>
      <c r="J627" s="31"/>
      <c r="K627" s="31"/>
      <c r="Q627"/>
    </row>
    <row r="628" spans="5:17" ht="60" x14ac:dyDescent="0.3">
      <c r="E628"/>
      <c r="F628"/>
      <c r="G628" s="31"/>
      <c r="H628" s="31"/>
      <c r="I628" s="31" t="s">
        <v>6054</v>
      </c>
      <c r="J628" s="31"/>
      <c r="K628" s="31"/>
      <c r="Q628"/>
    </row>
    <row r="629" spans="5:17" x14ac:dyDescent="0.3">
      <c r="E629"/>
      <c r="F629"/>
      <c r="G629" s="31"/>
      <c r="H629" s="31"/>
      <c r="I629" s="31" t="s">
        <v>6055</v>
      </c>
      <c r="J629" s="31"/>
      <c r="K629" s="31"/>
      <c r="Q629"/>
    </row>
    <row r="630" spans="5:17" x14ac:dyDescent="0.3">
      <c r="E630"/>
      <c r="F630"/>
      <c r="G630" s="31"/>
      <c r="H630" s="31"/>
      <c r="I630" s="31" t="s">
        <v>6056</v>
      </c>
      <c r="J630" s="31"/>
      <c r="K630" s="31"/>
      <c r="Q630"/>
    </row>
    <row r="631" spans="5:17" x14ac:dyDescent="0.3">
      <c r="E631"/>
      <c r="F631"/>
      <c r="G631" s="31"/>
      <c r="H631" s="31"/>
      <c r="I631" s="31" t="s">
        <v>6057</v>
      </c>
      <c r="J631" s="31"/>
      <c r="K631" s="31"/>
      <c r="Q631"/>
    </row>
    <row r="632" spans="5:17" x14ac:dyDescent="0.3">
      <c r="E632"/>
      <c r="F632"/>
      <c r="G632" s="31"/>
      <c r="H632" s="31"/>
      <c r="I632" s="31" t="s">
        <v>6058</v>
      </c>
      <c r="J632" s="31"/>
      <c r="K632" s="31"/>
      <c r="Q632"/>
    </row>
    <row r="633" spans="5:17" ht="30" x14ac:dyDescent="0.3">
      <c r="E633"/>
      <c r="F633"/>
      <c r="G633" s="31"/>
      <c r="H633" s="31"/>
      <c r="I633" s="31" t="s">
        <v>6059</v>
      </c>
      <c r="J633" s="31"/>
      <c r="K633" s="31"/>
      <c r="Q633"/>
    </row>
    <row r="634" spans="5:17" x14ac:dyDescent="0.3">
      <c r="E634"/>
      <c r="F634"/>
      <c r="G634" s="31"/>
      <c r="H634" s="31"/>
      <c r="I634" s="31" t="s">
        <v>6060</v>
      </c>
      <c r="J634" s="31"/>
      <c r="K634" s="31"/>
      <c r="Q634"/>
    </row>
    <row r="635" spans="5:17" ht="30" x14ac:dyDescent="0.3">
      <c r="E635"/>
      <c r="F635"/>
      <c r="G635" s="31"/>
      <c r="H635" s="31"/>
      <c r="I635" s="31" t="s">
        <v>6061</v>
      </c>
      <c r="J635" s="31"/>
      <c r="K635" s="31"/>
      <c r="Q635"/>
    </row>
    <row r="636" spans="5:17" x14ac:dyDescent="0.3">
      <c r="E636"/>
      <c r="F636"/>
      <c r="G636" s="31"/>
      <c r="H636" s="31"/>
      <c r="I636" s="31" t="s">
        <v>2880</v>
      </c>
      <c r="J636" s="31"/>
      <c r="K636" s="31"/>
      <c r="Q636"/>
    </row>
    <row r="637" spans="5:17" x14ac:dyDescent="0.3">
      <c r="E637"/>
      <c r="F637"/>
      <c r="G637" s="31"/>
      <c r="H637" s="31"/>
      <c r="I637" s="31" t="s">
        <v>6062</v>
      </c>
      <c r="J637" s="31"/>
      <c r="K637" s="31"/>
      <c r="Q637"/>
    </row>
    <row r="638" spans="5:17" x14ac:dyDescent="0.3">
      <c r="E638"/>
      <c r="F638"/>
      <c r="G638" s="31"/>
      <c r="H638" s="31"/>
      <c r="I638" s="31" t="s">
        <v>2140</v>
      </c>
      <c r="J638" s="31"/>
      <c r="K638" s="31"/>
      <c r="Q638"/>
    </row>
    <row r="639" spans="5:17" x14ac:dyDescent="0.3">
      <c r="E639"/>
      <c r="F639"/>
      <c r="G639" s="31"/>
      <c r="H639" s="31"/>
      <c r="I639" s="31" t="s">
        <v>6063</v>
      </c>
      <c r="J639" s="31"/>
      <c r="K639" s="31"/>
      <c r="Q639"/>
    </row>
    <row r="640" spans="5:17" x14ac:dyDescent="0.3">
      <c r="E640"/>
      <c r="F640"/>
      <c r="G640" s="31"/>
      <c r="H640" s="31"/>
      <c r="I640" s="31" t="s">
        <v>6064</v>
      </c>
      <c r="J640" s="31"/>
      <c r="K640" s="31"/>
      <c r="Q640"/>
    </row>
    <row r="641" spans="5:17" ht="30" x14ac:dyDescent="0.3">
      <c r="E641"/>
      <c r="F641"/>
      <c r="G641" s="31"/>
      <c r="H641" s="31"/>
      <c r="I641" s="31" t="s">
        <v>6065</v>
      </c>
      <c r="J641" s="31"/>
      <c r="K641" s="31"/>
      <c r="Q641"/>
    </row>
    <row r="642" spans="5:17" x14ac:dyDescent="0.3">
      <c r="E642"/>
      <c r="F642"/>
      <c r="G642" s="31"/>
      <c r="H642" s="31"/>
      <c r="I642" s="31" t="s">
        <v>6066</v>
      </c>
      <c r="J642" s="31"/>
      <c r="K642" s="31"/>
      <c r="Q642"/>
    </row>
    <row r="643" spans="5:17" x14ac:dyDescent="0.3">
      <c r="E643"/>
      <c r="F643"/>
      <c r="G643" s="31"/>
      <c r="H643" s="31"/>
      <c r="I643" s="31" t="s">
        <v>6067</v>
      </c>
      <c r="J643" s="31"/>
      <c r="K643" s="31"/>
      <c r="Q643"/>
    </row>
    <row r="644" spans="5:17" x14ac:dyDescent="0.3">
      <c r="E644"/>
      <c r="F644"/>
      <c r="G644" s="31"/>
      <c r="H644" s="31"/>
      <c r="I644" s="31" t="s">
        <v>6068</v>
      </c>
      <c r="J644" s="31"/>
      <c r="K644" s="31"/>
      <c r="Q644"/>
    </row>
    <row r="645" spans="5:17" ht="30" x14ac:dyDescent="0.3">
      <c r="E645"/>
      <c r="F645"/>
      <c r="G645" s="31"/>
      <c r="H645" s="31"/>
      <c r="I645" s="31" t="s">
        <v>6069</v>
      </c>
      <c r="J645" s="31"/>
      <c r="K645" s="31"/>
      <c r="Q645"/>
    </row>
    <row r="646" spans="5:17" x14ac:dyDescent="0.3">
      <c r="E646"/>
      <c r="F646"/>
      <c r="G646" s="31"/>
      <c r="H646" s="31"/>
      <c r="I646" s="31" t="s">
        <v>6070</v>
      </c>
      <c r="J646" s="31"/>
      <c r="K646" s="31"/>
      <c r="Q646"/>
    </row>
    <row r="647" spans="5:17" ht="30" x14ac:dyDescent="0.3">
      <c r="E647"/>
      <c r="F647"/>
      <c r="G647" s="31"/>
      <c r="H647" s="31"/>
      <c r="I647" s="31" t="s">
        <v>6071</v>
      </c>
      <c r="J647" s="31"/>
      <c r="K647" s="31"/>
      <c r="Q647"/>
    </row>
    <row r="648" spans="5:17" x14ac:dyDescent="0.3">
      <c r="E648"/>
      <c r="F648"/>
      <c r="G648" s="31"/>
      <c r="H648" s="31"/>
      <c r="I648" s="31" t="s">
        <v>6072</v>
      </c>
      <c r="J648" s="31"/>
      <c r="K648" s="31"/>
      <c r="Q648"/>
    </row>
    <row r="649" spans="5:17" x14ac:dyDescent="0.3">
      <c r="E649"/>
      <c r="F649"/>
      <c r="G649" s="31"/>
      <c r="H649" s="31"/>
      <c r="I649" s="31" t="s">
        <v>6073</v>
      </c>
      <c r="J649" s="31"/>
      <c r="K649" s="31"/>
      <c r="Q649"/>
    </row>
    <row r="650" spans="5:17" x14ac:dyDescent="0.3">
      <c r="E650"/>
      <c r="F650"/>
      <c r="G650" s="31"/>
      <c r="H650" s="31"/>
      <c r="I650" s="31" t="s">
        <v>6074</v>
      </c>
      <c r="J650" s="31"/>
      <c r="K650" s="31"/>
      <c r="Q650"/>
    </row>
    <row r="651" spans="5:17" x14ac:dyDescent="0.3">
      <c r="E651"/>
      <c r="F651"/>
      <c r="G651" s="31"/>
      <c r="H651" s="31"/>
      <c r="I651" s="31" t="s">
        <v>6075</v>
      </c>
      <c r="J651" s="31"/>
      <c r="K651" s="31"/>
      <c r="Q651"/>
    </row>
    <row r="652" spans="5:17" x14ac:dyDescent="0.3">
      <c r="E652"/>
      <c r="F652"/>
      <c r="G652" s="31"/>
      <c r="H652" s="31"/>
      <c r="I652" s="31" t="s">
        <v>6076</v>
      </c>
      <c r="J652" s="31"/>
      <c r="K652" s="31"/>
      <c r="Q652"/>
    </row>
    <row r="653" spans="5:17" x14ac:dyDescent="0.3">
      <c r="E653"/>
      <c r="F653"/>
      <c r="G653" s="31"/>
      <c r="H653" s="31"/>
      <c r="I653" s="31" t="s">
        <v>6077</v>
      </c>
      <c r="J653" s="31"/>
      <c r="K653" s="31"/>
      <c r="Q653"/>
    </row>
    <row r="654" spans="5:17" x14ac:dyDescent="0.3">
      <c r="E654"/>
      <c r="F654"/>
      <c r="G654" s="31"/>
      <c r="H654" s="31"/>
      <c r="I654" s="31" t="s">
        <v>6078</v>
      </c>
      <c r="J654" s="31"/>
      <c r="K654" s="31"/>
      <c r="Q654"/>
    </row>
    <row r="655" spans="5:17" x14ac:dyDescent="0.3">
      <c r="E655"/>
      <c r="F655"/>
      <c r="G655" s="31"/>
      <c r="H655" s="31"/>
      <c r="I655" s="31" t="s">
        <v>6079</v>
      </c>
      <c r="J655" s="31"/>
      <c r="K655" s="31"/>
      <c r="Q655"/>
    </row>
    <row r="656" spans="5:17" ht="30" x14ac:dyDescent="0.3">
      <c r="E656"/>
      <c r="F656"/>
      <c r="G656" s="31"/>
      <c r="H656" s="31"/>
      <c r="I656" s="31" t="s">
        <v>4691</v>
      </c>
      <c r="J656" s="31"/>
      <c r="K656" s="31"/>
      <c r="Q656"/>
    </row>
    <row r="657" spans="5:17" x14ac:dyDescent="0.3">
      <c r="E657"/>
      <c r="F657"/>
      <c r="G657" s="31"/>
      <c r="H657" s="31"/>
      <c r="I657" s="31" t="s">
        <v>6080</v>
      </c>
      <c r="J657" s="31"/>
      <c r="K657" s="31"/>
      <c r="Q657"/>
    </row>
    <row r="658" spans="5:17" x14ac:dyDescent="0.3">
      <c r="E658"/>
      <c r="F658"/>
      <c r="G658" s="31"/>
      <c r="H658" s="31"/>
      <c r="I658" s="31" t="s">
        <v>6081</v>
      </c>
      <c r="J658" s="31"/>
      <c r="K658" s="31"/>
      <c r="Q658"/>
    </row>
    <row r="659" spans="5:17" x14ac:dyDescent="0.3">
      <c r="E659"/>
      <c r="F659"/>
      <c r="G659" s="31"/>
      <c r="H659" s="31"/>
      <c r="I659" s="31" t="s">
        <v>1233</v>
      </c>
      <c r="J659" s="31"/>
      <c r="K659" s="31"/>
      <c r="Q659"/>
    </row>
    <row r="660" spans="5:17" x14ac:dyDescent="0.3">
      <c r="E660"/>
      <c r="F660"/>
      <c r="G660" s="31"/>
      <c r="H660" s="31"/>
      <c r="I660" s="31" t="s">
        <v>6082</v>
      </c>
      <c r="J660" s="31"/>
      <c r="K660" s="31"/>
      <c r="Q660"/>
    </row>
    <row r="661" spans="5:17" x14ac:dyDescent="0.3">
      <c r="E661"/>
      <c r="F661"/>
      <c r="G661" s="31"/>
      <c r="H661" s="31"/>
      <c r="I661" s="31" t="s">
        <v>6083</v>
      </c>
      <c r="J661" s="31"/>
      <c r="K661" s="31"/>
      <c r="Q661"/>
    </row>
    <row r="662" spans="5:17" ht="30" x14ac:dyDescent="0.3">
      <c r="E662"/>
      <c r="F662"/>
      <c r="G662" s="31"/>
      <c r="H662" s="31"/>
      <c r="I662" s="31" t="s">
        <v>6084</v>
      </c>
      <c r="J662" s="31"/>
      <c r="K662" s="31"/>
      <c r="Q662"/>
    </row>
    <row r="663" spans="5:17" ht="30" x14ac:dyDescent="0.3">
      <c r="E663"/>
      <c r="F663"/>
      <c r="G663" s="31"/>
      <c r="H663" s="31"/>
      <c r="I663" s="31" t="s">
        <v>6085</v>
      </c>
      <c r="J663" s="31"/>
      <c r="K663" s="31"/>
      <c r="Q663"/>
    </row>
    <row r="664" spans="5:17" x14ac:dyDescent="0.3">
      <c r="E664"/>
      <c r="F664"/>
      <c r="G664" s="31"/>
      <c r="H664" s="31"/>
      <c r="I664" s="31" t="s">
        <v>6086</v>
      </c>
      <c r="J664" s="31"/>
      <c r="K664" s="31"/>
      <c r="Q664"/>
    </row>
    <row r="665" spans="5:17" ht="30" x14ac:dyDescent="0.3">
      <c r="E665"/>
      <c r="F665"/>
      <c r="G665" s="31"/>
      <c r="H665" s="31"/>
      <c r="I665" s="31" t="s">
        <v>6087</v>
      </c>
      <c r="J665" s="31"/>
      <c r="K665" s="31"/>
      <c r="Q665"/>
    </row>
    <row r="666" spans="5:17" x14ac:dyDescent="0.3">
      <c r="E666"/>
      <c r="F666"/>
      <c r="G666" s="31"/>
      <c r="H666" s="31"/>
      <c r="I666" s="31" t="s">
        <v>6088</v>
      </c>
      <c r="J666" s="31"/>
      <c r="K666" s="31"/>
      <c r="Q666"/>
    </row>
    <row r="667" spans="5:17" x14ac:dyDescent="0.3">
      <c r="E667"/>
      <c r="F667"/>
      <c r="G667" s="31"/>
      <c r="H667" s="31"/>
      <c r="I667" s="31" t="s">
        <v>6089</v>
      </c>
      <c r="J667" s="31"/>
      <c r="K667" s="31"/>
      <c r="Q667"/>
    </row>
    <row r="668" spans="5:17" ht="30" x14ac:dyDescent="0.3">
      <c r="E668"/>
      <c r="F668"/>
      <c r="G668" s="31"/>
      <c r="H668" s="31"/>
      <c r="I668" s="31" t="s">
        <v>6090</v>
      </c>
      <c r="J668" s="31"/>
      <c r="K668" s="31"/>
      <c r="Q668"/>
    </row>
    <row r="669" spans="5:17" x14ac:dyDescent="0.3">
      <c r="E669"/>
      <c r="F669"/>
      <c r="G669" s="31"/>
      <c r="H669" s="31"/>
      <c r="I669" s="31" t="s">
        <v>6091</v>
      </c>
      <c r="J669" s="31"/>
      <c r="K669" s="31"/>
      <c r="Q669"/>
    </row>
    <row r="670" spans="5:17" x14ac:dyDescent="0.3">
      <c r="E670"/>
      <c r="F670"/>
      <c r="G670" s="31"/>
      <c r="H670" s="31"/>
      <c r="I670" s="31" t="s">
        <v>6092</v>
      </c>
      <c r="J670" s="31"/>
      <c r="K670" s="31"/>
      <c r="Q670"/>
    </row>
    <row r="671" spans="5:17" x14ac:dyDescent="0.3">
      <c r="E671"/>
      <c r="F671"/>
      <c r="G671" s="31"/>
      <c r="H671" s="31"/>
      <c r="I671" s="31" t="s">
        <v>6093</v>
      </c>
      <c r="J671" s="31"/>
      <c r="K671" s="31"/>
      <c r="Q671"/>
    </row>
    <row r="672" spans="5:17" x14ac:dyDescent="0.3">
      <c r="E672"/>
      <c r="F672"/>
      <c r="G672" s="31"/>
      <c r="H672" s="31"/>
      <c r="I672" s="31" t="s">
        <v>6094</v>
      </c>
      <c r="J672" s="31"/>
      <c r="K672" s="31"/>
      <c r="Q672"/>
    </row>
    <row r="673" spans="5:17" ht="30" x14ac:dyDescent="0.3">
      <c r="E673"/>
      <c r="F673"/>
      <c r="G673" s="31"/>
      <c r="H673" s="31"/>
      <c r="I673" s="31" t="s">
        <v>6095</v>
      </c>
      <c r="J673" s="31"/>
      <c r="K673" s="31"/>
      <c r="Q673"/>
    </row>
    <row r="674" spans="5:17" x14ac:dyDescent="0.3">
      <c r="E674"/>
      <c r="F674"/>
      <c r="G674" s="31"/>
      <c r="H674" s="31"/>
      <c r="I674" s="31" t="s">
        <v>6096</v>
      </c>
      <c r="J674" s="31"/>
      <c r="K674" s="31"/>
      <c r="Q674"/>
    </row>
    <row r="675" spans="5:17" ht="30" x14ac:dyDescent="0.3">
      <c r="E675"/>
      <c r="F675"/>
      <c r="G675" s="31"/>
      <c r="H675" s="31"/>
      <c r="I675" s="31" t="s">
        <v>6097</v>
      </c>
      <c r="J675" s="31"/>
      <c r="K675" s="31"/>
      <c r="Q675"/>
    </row>
    <row r="676" spans="5:17" ht="30" x14ac:dyDescent="0.3">
      <c r="E676"/>
      <c r="F676"/>
      <c r="G676" s="31"/>
      <c r="H676" s="31"/>
      <c r="I676" s="31" t="s">
        <v>6098</v>
      </c>
      <c r="J676" s="31"/>
      <c r="K676" s="31"/>
      <c r="Q676"/>
    </row>
    <row r="677" spans="5:17" x14ac:dyDescent="0.3">
      <c r="E677"/>
      <c r="F677"/>
      <c r="G677" s="31"/>
      <c r="H677" s="31"/>
      <c r="I677" s="31" t="s">
        <v>6099</v>
      </c>
      <c r="J677" s="31"/>
      <c r="K677" s="31"/>
      <c r="Q677"/>
    </row>
    <row r="678" spans="5:17" x14ac:dyDescent="0.3">
      <c r="E678"/>
      <c r="F678"/>
      <c r="G678" s="31"/>
      <c r="H678" s="31"/>
      <c r="I678" s="31" t="s">
        <v>6100</v>
      </c>
      <c r="J678" s="31"/>
      <c r="K678" s="31"/>
      <c r="Q678"/>
    </row>
    <row r="679" spans="5:17" x14ac:dyDescent="0.3">
      <c r="E679"/>
      <c r="F679"/>
      <c r="G679" s="31"/>
      <c r="H679" s="31"/>
      <c r="I679" s="31" t="s">
        <v>6101</v>
      </c>
      <c r="J679" s="31"/>
      <c r="K679" s="31"/>
      <c r="Q679"/>
    </row>
    <row r="680" spans="5:17" x14ac:dyDescent="0.3">
      <c r="E680"/>
      <c r="F680"/>
      <c r="G680" s="31"/>
      <c r="H680" s="31"/>
      <c r="I680" s="31" t="s">
        <v>6102</v>
      </c>
      <c r="J680" s="31"/>
      <c r="K680" s="31"/>
      <c r="Q680"/>
    </row>
    <row r="681" spans="5:17" ht="30" x14ac:dyDescent="0.3">
      <c r="E681"/>
      <c r="F681"/>
      <c r="G681" s="31"/>
      <c r="H681" s="31"/>
      <c r="I681" s="31" t="s">
        <v>6103</v>
      </c>
      <c r="J681" s="31"/>
      <c r="K681" s="31"/>
      <c r="Q681"/>
    </row>
    <row r="682" spans="5:17" x14ac:dyDescent="0.3">
      <c r="E682"/>
      <c r="F682"/>
      <c r="G682" s="31"/>
      <c r="H682" s="31"/>
      <c r="I682" s="31" t="s">
        <v>6104</v>
      </c>
      <c r="J682" s="31"/>
      <c r="K682" s="31"/>
      <c r="Q682"/>
    </row>
    <row r="683" spans="5:17" ht="45" x14ac:dyDescent="0.3">
      <c r="E683"/>
      <c r="F683"/>
      <c r="G683" s="31"/>
      <c r="H683" s="31"/>
      <c r="I683" s="31" t="s">
        <v>6105</v>
      </c>
      <c r="J683" s="31"/>
      <c r="K683" s="31"/>
      <c r="Q683"/>
    </row>
    <row r="684" spans="5:17" x14ac:dyDescent="0.3">
      <c r="E684"/>
      <c r="F684"/>
      <c r="G684" s="31"/>
      <c r="H684" s="31"/>
      <c r="I684" s="31" t="s">
        <v>6106</v>
      </c>
      <c r="J684" s="31"/>
      <c r="K684" s="31"/>
      <c r="Q684"/>
    </row>
    <row r="685" spans="5:17" x14ac:dyDescent="0.3">
      <c r="E685"/>
      <c r="F685"/>
      <c r="G685" s="31"/>
      <c r="H685" s="31"/>
      <c r="I685" s="31" t="s">
        <v>6107</v>
      </c>
      <c r="J685" s="31"/>
      <c r="K685" s="31"/>
      <c r="Q685"/>
    </row>
    <row r="686" spans="5:17" x14ac:dyDescent="0.3">
      <c r="E686"/>
      <c r="F686"/>
      <c r="G686" s="31"/>
      <c r="H686" s="31"/>
      <c r="I686" s="31" t="s">
        <v>6108</v>
      </c>
      <c r="J686" s="31"/>
      <c r="K686" s="31"/>
      <c r="Q686"/>
    </row>
    <row r="687" spans="5:17" ht="30" x14ac:dyDescent="0.3">
      <c r="E687"/>
      <c r="F687"/>
      <c r="G687" s="31"/>
      <c r="H687" s="31"/>
      <c r="I687" s="31" t="s">
        <v>6109</v>
      </c>
      <c r="J687" s="31"/>
      <c r="K687" s="31"/>
      <c r="Q687"/>
    </row>
    <row r="688" spans="5:17" x14ac:dyDescent="0.3">
      <c r="E688"/>
      <c r="F688"/>
      <c r="G688" s="31"/>
      <c r="H688" s="31"/>
      <c r="I688" s="31" t="s">
        <v>6110</v>
      </c>
      <c r="J688" s="31"/>
      <c r="K688" s="31"/>
      <c r="Q688"/>
    </row>
    <row r="689" spans="5:17" x14ac:dyDescent="0.3">
      <c r="E689"/>
      <c r="F689"/>
      <c r="G689" s="31"/>
      <c r="H689" s="31"/>
      <c r="I689" s="31" t="s">
        <v>6111</v>
      </c>
      <c r="J689" s="31"/>
      <c r="K689" s="31"/>
      <c r="Q689"/>
    </row>
    <row r="690" spans="5:17" x14ac:dyDescent="0.3">
      <c r="E690"/>
      <c r="F690"/>
      <c r="G690" s="31"/>
      <c r="H690" s="31"/>
      <c r="I690" s="31" t="s">
        <v>6112</v>
      </c>
      <c r="J690" s="31"/>
      <c r="K690" s="31"/>
      <c r="Q690"/>
    </row>
    <row r="691" spans="5:17" x14ac:dyDescent="0.3">
      <c r="E691"/>
      <c r="F691"/>
      <c r="G691" s="31"/>
      <c r="H691" s="31"/>
      <c r="I691" s="31" t="s">
        <v>6113</v>
      </c>
      <c r="J691" s="31"/>
      <c r="K691" s="31"/>
      <c r="Q691"/>
    </row>
    <row r="692" spans="5:17" ht="30" x14ac:dyDescent="0.3">
      <c r="E692"/>
      <c r="F692"/>
      <c r="G692" s="31"/>
      <c r="H692" s="31"/>
      <c r="I692" s="31" t="s">
        <v>6114</v>
      </c>
      <c r="J692" s="31"/>
      <c r="K692" s="31"/>
      <c r="Q692"/>
    </row>
    <row r="693" spans="5:17" ht="30" x14ac:dyDescent="0.3">
      <c r="E693"/>
      <c r="F693"/>
      <c r="G693" s="31"/>
      <c r="H693" s="31"/>
      <c r="I693" s="31" t="s">
        <v>6115</v>
      </c>
      <c r="J693" s="31"/>
      <c r="K693" s="31"/>
      <c r="Q693"/>
    </row>
    <row r="694" spans="5:17" ht="30" x14ac:dyDescent="0.3">
      <c r="E694"/>
      <c r="F694"/>
      <c r="G694" s="31"/>
      <c r="H694" s="31"/>
      <c r="I694" s="31" t="s">
        <v>6116</v>
      </c>
      <c r="J694" s="31"/>
      <c r="K694" s="31"/>
      <c r="Q694"/>
    </row>
    <row r="695" spans="5:17" ht="30" x14ac:dyDescent="0.3">
      <c r="E695"/>
      <c r="F695"/>
      <c r="G695" s="31"/>
      <c r="H695" s="31"/>
      <c r="I695" s="31" t="s">
        <v>6117</v>
      </c>
      <c r="J695" s="31"/>
      <c r="K695" s="31"/>
      <c r="Q695"/>
    </row>
    <row r="696" spans="5:17" ht="30" x14ac:dyDescent="0.3">
      <c r="E696"/>
      <c r="F696"/>
      <c r="G696" s="31"/>
      <c r="H696" s="31"/>
      <c r="I696" s="31" t="s">
        <v>6118</v>
      </c>
      <c r="J696" s="31"/>
      <c r="K696" s="31"/>
      <c r="Q696"/>
    </row>
    <row r="697" spans="5:17" ht="30" x14ac:dyDescent="0.3">
      <c r="E697"/>
      <c r="F697"/>
      <c r="G697" s="31"/>
      <c r="H697" s="31"/>
      <c r="I697" s="31" t="s">
        <v>6119</v>
      </c>
      <c r="J697" s="31"/>
      <c r="K697" s="31"/>
      <c r="Q697"/>
    </row>
    <row r="698" spans="5:17" x14ac:dyDescent="0.3">
      <c r="E698"/>
      <c r="F698"/>
      <c r="G698" s="31"/>
      <c r="H698" s="31"/>
      <c r="I698" s="31" t="s">
        <v>6120</v>
      </c>
      <c r="J698" s="31"/>
      <c r="K698" s="31"/>
      <c r="Q698"/>
    </row>
    <row r="699" spans="5:17" x14ac:dyDescent="0.3">
      <c r="E699"/>
      <c r="F699"/>
      <c r="G699" s="31"/>
      <c r="H699" s="31"/>
      <c r="I699" s="31" t="s">
        <v>6121</v>
      </c>
      <c r="J699" s="31"/>
      <c r="K699" s="31"/>
      <c r="Q699"/>
    </row>
    <row r="700" spans="5:17" ht="30" x14ac:dyDescent="0.3">
      <c r="E700"/>
      <c r="F700"/>
      <c r="G700" s="31"/>
      <c r="H700" s="31"/>
      <c r="I700" s="31" t="s">
        <v>6122</v>
      </c>
      <c r="J700" s="31"/>
      <c r="K700" s="31"/>
      <c r="Q700"/>
    </row>
    <row r="701" spans="5:17" x14ac:dyDescent="0.3">
      <c r="E701"/>
      <c r="F701"/>
      <c r="G701" s="31"/>
      <c r="H701" s="31"/>
      <c r="I701" s="31" t="s">
        <v>6123</v>
      </c>
      <c r="J701" s="31"/>
      <c r="K701" s="31"/>
      <c r="Q701"/>
    </row>
    <row r="702" spans="5:17" x14ac:dyDescent="0.3">
      <c r="E702"/>
      <c r="F702"/>
      <c r="G702" s="31"/>
      <c r="H702" s="31"/>
      <c r="I702" s="31" t="s">
        <v>6124</v>
      </c>
      <c r="J702" s="31"/>
      <c r="K702" s="31"/>
      <c r="Q702"/>
    </row>
    <row r="703" spans="5:17" x14ac:dyDescent="0.3">
      <c r="E703"/>
      <c r="F703"/>
      <c r="G703" s="31"/>
      <c r="H703" s="31"/>
      <c r="I703" s="31" t="s">
        <v>6125</v>
      </c>
      <c r="J703" s="31"/>
      <c r="K703" s="31"/>
      <c r="Q703"/>
    </row>
    <row r="704" spans="5:17" x14ac:dyDescent="0.3">
      <c r="E704"/>
      <c r="F704"/>
      <c r="G704" s="31"/>
      <c r="H704" s="31"/>
      <c r="I704" s="31" t="s">
        <v>6126</v>
      </c>
      <c r="J704" s="31"/>
      <c r="K704" s="31"/>
      <c r="Q704"/>
    </row>
    <row r="705" spans="5:17" x14ac:dyDescent="0.3">
      <c r="E705"/>
      <c r="F705"/>
      <c r="G705" s="31"/>
      <c r="H705" s="31"/>
      <c r="I705" s="31" t="s">
        <v>6127</v>
      </c>
      <c r="J705" s="31"/>
      <c r="K705" s="31"/>
      <c r="Q705"/>
    </row>
    <row r="706" spans="5:17" ht="30" x14ac:dyDescent="0.3">
      <c r="E706"/>
      <c r="F706"/>
      <c r="G706" s="31"/>
      <c r="H706" s="31"/>
      <c r="I706" s="31" t="s">
        <v>6128</v>
      </c>
      <c r="J706" s="31"/>
      <c r="K706" s="31"/>
      <c r="Q706"/>
    </row>
    <row r="707" spans="5:17" x14ac:dyDescent="0.3">
      <c r="E707"/>
      <c r="F707"/>
      <c r="G707" s="31"/>
      <c r="H707" s="31"/>
      <c r="I707" s="31" t="s">
        <v>6129</v>
      </c>
      <c r="J707" s="31"/>
      <c r="K707" s="31"/>
      <c r="Q707"/>
    </row>
    <row r="708" spans="5:17" x14ac:dyDescent="0.3">
      <c r="E708"/>
      <c r="F708"/>
      <c r="G708" s="31"/>
      <c r="H708" s="31"/>
      <c r="I708" s="31" t="s">
        <v>5485</v>
      </c>
      <c r="J708" s="31"/>
      <c r="K708" s="31"/>
      <c r="Q708"/>
    </row>
    <row r="709" spans="5:17" x14ac:dyDescent="0.3">
      <c r="E709"/>
      <c r="F709"/>
      <c r="G709" s="31"/>
      <c r="H709" s="31"/>
      <c r="I709" s="31" t="s">
        <v>6130</v>
      </c>
      <c r="J709" s="31"/>
      <c r="K709" s="31"/>
      <c r="Q709"/>
    </row>
    <row r="710" spans="5:17" x14ac:dyDescent="0.3">
      <c r="E710"/>
      <c r="F710"/>
      <c r="G710" s="31"/>
      <c r="H710" s="31"/>
      <c r="I710" s="31" t="s">
        <v>6131</v>
      </c>
      <c r="J710" s="31"/>
      <c r="K710" s="31"/>
      <c r="Q710"/>
    </row>
    <row r="711" spans="5:17" ht="30" x14ac:dyDescent="0.3">
      <c r="E711"/>
      <c r="F711"/>
      <c r="G711" s="31"/>
      <c r="H711" s="31"/>
      <c r="I711" s="31" t="s">
        <v>6132</v>
      </c>
      <c r="J711" s="31"/>
      <c r="K711" s="31"/>
      <c r="Q711"/>
    </row>
    <row r="712" spans="5:17" x14ac:dyDescent="0.3">
      <c r="E712"/>
      <c r="F712"/>
      <c r="G712" s="31"/>
      <c r="H712" s="31"/>
      <c r="I712" s="31" t="s">
        <v>6133</v>
      </c>
      <c r="J712" s="31"/>
      <c r="K712" s="31"/>
      <c r="Q712"/>
    </row>
    <row r="713" spans="5:17" x14ac:dyDescent="0.3">
      <c r="E713"/>
      <c r="F713"/>
      <c r="G713" s="31"/>
      <c r="H713" s="31"/>
      <c r="I713" s="31" t="s">
        <v>6134</v>
      </c>
      <c r="J713" s="31"/>
      <c r="K713" s="31"/>
      <c r="Q713"/>
    </row>
    <row r="714" spans="5:17" x14ac:dyDescent="0.3">
      <c r="E714"/>
      <c r="F714"/>
      <c r="G714" s="31"/>
      <c r="H714" s="31"/>
      <c r="I714" s="31" t="s">
        <v>6135</v>
      </c>
      <c r="J714" s="31"/>
      <c r="K714" s="31"/>
      <c r="Q714"/>
    </row>
    <row r="715" spans="5:17" x14ac:dyDescent="0.3">
      <c r="E715"/>
      <c r="F715"/>
      <c r="G715" s="31"/>
      <c r="H715" s="31"/>
      <c r="I715" s="31" t="s">
        <v>6136</v>
      </c>
      <c r="J715" s="31"/>
      <c r="K715" s="31"/>
      <c r="Q715"/>
    </row>
    <row r="716" spans="5:17" x14ac:dyDescent="0.3">
      <c r="E716"/>
      <c r="F716"/>
      <c r="G716" s="31"/>
      <c r="H716" s="31"/>
      <c r="I716" s="31" t="s">
        <v>6137</v>
      </c>
      <c r="J716" s="31"/>
      <c r="K716" s="31"/>
      <c r="Q716"/>
    </row>
    <row r="717" spans="5:17" x14ac:dyDescent="0.3">
      <c r="E717"/>
      <c r="F717"/>
      <c r="G717" s="31"/>
      <c r="H717" s="31"/>
      <c r="I717" s="31" t="s">
        <v>6138</v>
      </c>
      <c r="J717" s="31"/>
      <c r="K717" s="31"/>
      <c r="Q717"/>
    </row>
    <row r="718" spans="5:17" x14ac:dyDescent="0.3">
      <c r="E718"/>
      <c r="F718"/>
      <c r="G718" s="31"/>
      <c r="H718" s="31"/>
      <c r="I718" s="31" t="s">
        <v>6139</v>
      </c>
      <c r="J718" s="31"/>
      <c r="K718" s="31"/>
      <c r="Q718"/>
    </row>
    <row r="719" spans="5:17" x14ac:dyDescent="0.3">
      <c r="E719"/>
      <c r="F719"/>
      <c r="G719" s="31"/>
      <c r="H719" s="31"/>
      <c r="I719" s="31" t="s">
        <v>6140</v>
      </c>
      <c r="J719" s="31"/>
      <c r="K719" s="31"/>
      <c r="Q719"/>
    </row>
    <row r="720" spans="5:17" x14ac:dyDescent="0.3">
      <c r="E720"/>
      <c r="F720"/>
      <c r="G720" s="31"/>
      <c r="H720" s="31"/>
      <c r="I720" s="31" t="s">
        <v>6141</v>
      </c>
      <c r="J720" s="31"/>
      <c r="K720" s="31"/>
      <c r="Q720"/>
    </row>
    <row r="721" spans="5:17" ht="30" x14ac:dyDescent="0.3">
      <c r="E721"/>
      <c r="F721"/>
      <c r="G721" s="31"/>
      <c r="H721" s="31"/>
      <c r="I721" s="31" t="s">
        <v>6142</v>
      </c>
      <c r="J721" s="31"/>
      <c r="K721" s="31"/>
      <c r="Q721"/>
    </row>
    <row r="722" spans="5:17" ht="45" x14ac:dyDescent="0.3">
      <c r="E722"/>
      <c r="F722"/>
      <c r="G722" s="31"/>
      <c r="H722" s="31"/>
      <c r="I722" s="31" t="s">
        <v>6143</v>
      </c>
      <c r="J722" s="31"/>
      <c r="K722" s="31"/>
      <c r="Q722"/>
    </row>
    <row r="723" spans="5:17" ht="30" x14ac:dyDescent="0.3">
      <c r="E723"/>
      <c r="F723"/>
      <c r="G723" s="31"/>
      <c r="H723" s="31"/>
      <c r="I723" s="31" t="s">
        <v>6144</v>
      </c>
      <c r="J723" s="31"/>
      <c r="K723" s="31"/>
      <c r="Q723"/>
    </row>
    <row r="724" spans="5:17" x14ac:dyDescent="0.3">
      <c r="E724"/>
      <c r="F724"/>
      <c r="G724" s="31"/>
      <c r="H724" s="31"/>
      <c r="I724" s="31" t="s">
        <v>6145</v>
      </c>
      <c r="J724" s="31"/>
      <c r="K724" s="31"/>
      <c r="Q724"/>
    </row>
    <row r="725" spans="5:17" ht="45" x14ac:dyDescent="0.3">
      <c r="E725"/>
      <c r="F725"/>
      <c r="G725" s="31"/>
      <c r="H725" s="31"/>
      <c r="I725" s="31" t="s">
        <v>6146</v>
      </c>
      <c r="J725" s="31"/>
      <c r="K725" s="31"/>
      <c r="Q725"/>
    </row>
    <row r="726" spans="5:17" x14ac:dyDescent="0.3">
      <c r="E726"/>
      <c r="F726"/>
      <c r="G726" s="31"/>
      <c r="H726" s="31"/>
      <c r="I726" s="31" t="s">
        <v>6147</v>
      </c>
      <c r="J726" s="31"/>
      <c r="K726" s="31"/>
      <c r="Q726"/>
    </row>
    <row r="727" spans="5:17" x14ac:dyDescent="0.3">
      <c r="E727"/>
      <c r="F727"/>
      <c r="G727" s="31"/>
      <c r="H727" s="31"/>
      <c r="I727" s="31" t="s">
        <v>6148</v>
      </c>
      <c r="J727" s="31"/>
      <c r="K727" s="31"/>
      <c r="Q727"/>
    </row>
    <row r="728" spans="5:17" x14ac:dyDescent="0.3">
      <c r="E728"/>
      <c r="F728"/>
      <c r="G728" s="31"/>
      <c r="H728" s="31"/>
      <c r="I728" s="31" t="s">
        <v>6149</v>
      </c>
      <c r="J728" s="31"/>
      <c r="K728" s="31"/>
      <c r="Q728"/>
    </row>
    <row r="729" spans="5:17" x14ac:dyDescent="0.3">
      <c r="E729"/>
      <c r="F729"/>
      <c r="G729" s="31"/>
      <c r="H729" s="31"/>
      <c r="I729" s="31" t="s">
        <v>6150</v>
      </c>
      <c r="J729" s="31"/>
      <c r="K729" s="31"/>
      <c r="Q729"/>
    </row>
    <row r="730" spans="5:17" x14ac:dyDescent="0.3">
      <c r="E730"/>
      <c r="F730"/>
      <c r="G730" s="31"/>
      <c r="H730" s="31"/>
      <c r="I730" s="31" t="s">
        <v>6151</v>
      </c>
      <c r="J730" s="31"/>
      <c r="K730" s="31"/>
      <c r="Q730"/>
    </row>
    <row r="731" spans="5:17" x14ac:dyDescent="0.3">
      <c r="E731"/>
      <c r="F731"/>
      <c r="G731" s="31"/>
      <c r="H731" s="31"/>
      <c r="I731" s="31" t="s">
        <v>6152</v>
      </c>
      <c r="J731" s="31"/>
      <c r="K731" s="31"/>
      <c r="Q731"/>
    </row>
    <row r="732" spans="5:17" ht="45" x14ac:dyDescent="0.3">
      <c r="E732"/>
      <c r="F732"/>
      <c r="G732" s="31"/>
      <c r="H732" s="31"/>
      <c r="I732" s="31" t="s">
        <v>6153</v>
      </c>
      <c r="J732" s="31"/>
      <c r="K732" s="31"/>
      <c r="Q732"/>
    </row>
    <row r="733" spans="5:17" ht="30" x14ac:dyDescent="0.3">
      <c r="E733"/>
      <c r="F733"/>
      <c r="G733" s="31"/>
      <c r="H733" s="31"/>
      <c r="I733" s="31" t="s">
        <v>6154</v>
      </c>
      <c r="J733" s="31"/>
      <c r="K733" s="31"/>
      <c r="Q733"/>
    </row>
    <row r="734" spans="5:17" ht="30" x14ac:dyDescent="0.3">
      <c r="E734"/>
      <c r="F734"/>
      <c r="G734" s="31"/>
      <c r="H734" s="31"/>
      <c r="I734" s="31" t="s">
        <v>6155</v>
      </c>
      <c r="J734" s="31"/>
      <c r="K734" s="31"/>
      <c r="Q734"/>
    </row>
    <row r="735" spans="5:17" x14ac:dyDescent="0.3">
      <c r="E735"/>
      <c r="F735"/>
      <c r="G735" s="31"/>
      <c r="H735" s="31"/>
      <c r="I735" s="31" t="s">
        <v>6156</v>
      </c>
      <c r="J735" s="31"/>
      <c r="K735" s="31"/>
      <c r="Q735"/>
    </row>
    <row r="736" spans="5:17" x14ac:dyDescent="0.3">
      <c r="E736"/>
      <c r="F736"/>
      <c r="G736" s="31"/>
      <c r="H736" s="31"/>
      <c r="I736" s="31" t="s">
        <v>6157</v>
      </c>
      <c r="J736" s="31"/>
      <c r="K736" s="31"/>
      <c r="Q736"/>
    </row>
    <row r="737" spans="5:17" x14ac:dyDescent="0.3">
      <c r="E737"/>
      <c r="F737"/>
      <c r="G737" s="31"/>
      <c r="H737" s="31"/>
      <c r="I737" s="31" t="s">
        <v>6158</v>
      </c>
      <c r="J737" s="31"/>
      <c r="K737" s="31"/>
      <c r="Q737"/>
    </row>
    <row r="738" spans="5:17" x14ac:dyDescent="0.3">
      <c r="E738"/>
      <c r="F738"/>
      <c r="G738" s="31"/>
      <c r="H738" s="31"/>
      <c r="I738" s="31" t="s">
        <v>4382</v>
      </c>
      <c r="J738" s="31"/>
      <c r="K738" s="31"/>
      <c r="Q738"/>
    </row>
    <row r="739" spans="5:17" ht="30" x14ac:dyDescent="0.3">
      <c r="E739"/>
      <c r="F739"/>
      <c r="G739" s="31"/>
      <c r="H739" s="31"/>
      <c r="I739" s="31" t="s">
        <v>6159</v>
      </c>
      <c r="J739" s="31"/>
      <c r="K739" s="31"/>
      <c r="Q739"/>
    </row>
    <row r="740" spans="5:17" x14ac:dyDescent="0.3">
      <c r="E740"/>
      <c r="F740"/>
      <c r="G740" s="31"/>
      <c r="H740" s="31"/>
      <c r="I740" s="31" t="s">
        <v>6160</v>
      </c>
      <c r="J740" s="31"/>
      <c r="K740" s="31"/>
      <c r="Q740"/>
    </row>
    <row r="741" spans="5:17" x14ac:dyDescent="0.3">
      <c r="E741"/>
      <c r="F741"/>
      <c r="G741" s="31"/>
      <c r="H741" s="31"/>
      <c r="I741" s="31" t="s">
        <v>6161</v>
      </c>
      <c r="J741" s="31"/>
      <c r="K741" s="31"/>
      <c r="Q741"/>
    </row>
    <row r="742" spans="5:17" x14ac:dyDescent="0.3">
      <c r="E742"/>
      <c r="F742"/>
      <c r="G742" s="31"/>
      <c r="H742" s="31"/>
      <c r="I742" s="31" t="s">
        <v>6162</v>
      </c>
      <c r="J742" s="31"/>
      <c r="K742" s="31"/>
      <c r="Q742"/>
    </row>
    <row r="743" spans="5:17" x14ac:dyDescent="0.3">
      <c r="E743"/>
      <c r="F743"/>
      <c r="G743" s="31"/>
      <c r="H743" s="31"/>
      <c r="I743" s="31" t="s">
        <v>6163</v>
      </c>
      <c r="J743" s="31"/>
      <c r="K743" s="31"/>
      <c r="Q743"/>
    </row>
    <row r="744" spans="5:17" x14ac:dyDescent="0.3">
      <c r="E744"/>
      <c r="F744"/>
      <c r="G744" s="31"/>
      <c r="H744" s="31"/>
      <c r="I744" s="31" t="s">
        <v>6164</v>
      </c>
      <c r="J744" s="31"/>
      <c r="K744" s="31"/>
      <c r="Q744"/>
    </row>
    <row r="745" spans="5:17" ht="30" x14ac:dyDescent="0.3">
      <c r="E745"/>
      <c r="F745"/>
      <c r="G745" s="31"/>
      <c r="H745" s="31"/>
      <c r="I745" s="31" t="s">
        <v>6165</v>
      </c>
      <c r="J745" s="31"/>
      <c r="K745" s="31"/>
      <c r="Q745"/>
    </row>
    <row r="746" spans="5:17" x14ac:dyDescent="0.3">
      <c r="E746"/>
      <c r="F746"/>
      <c r="G746" s="31"/>
      <c r="H746" s="31"/>
      <c r="I746" s="31" t="s">
        <v>6166</v>
      </c>
      <c r="J746" s="31"/>
      <c r="K746" s="31"/>
      <c r="Q746"/>
    </row>
    <row r="747" spans="5:17" x14ac:dyDescent="0.3">
      <c r="E747"/>
      <c r="F747"/>
      <c r="G747" s="31"/>
      <c r="H747" s="31"/>
      <c r="I747" s="31" t="s">
        <v>3052</v>
      </c>
      <c r="J747" s="31"/>
      <c r="K747" s="31"/>
      <c r="Q747"/>
    </row>
    <row r="748" spans="5:17" ht="30" x14ac:dyDescent="0.3">
      <c r="E748"/>
      <c r="F748"/>
      <c r="G748" s="31"/>
      <c r="H748" s="31"/>
      <c r="I748" s="31" t="s">
        <v>6167</v>
      </c>
      <c r="J748" s="31"/>
      <c r="K748" s="31"/>
      <c r="Q748"/>
    </row>
    <row r="749" spans="5:17" x14ac:dyDescent="0.3">
      <c r="E749"/>
      <c r="F749"/>
      <c r="G749" s="31"/>
      <c r="H749" s="31"/>
      <c r="I749" s="31" t="s">
        <v>6168</v>
      </c>
      <c r="J749" s="31"/>
      <c r="K749" s="31"/>
      <c r="Q749"/>
    </row>
    <row r="750" spans="5:17" x14ac:dyDescent="0.3">
      <c r="E750"/>
      <c r="F750"/>
      <c r="G750" s="31"/>
      <c r="H750" s="31"/>
      <c r="I750" s="31" t="s">
        <v>6169</v>
      </c>
      <c r="J750" s="31"/>
      <c r="K750" s="31"/>
      <c r="Q750"/>
    </row>
    <row r="751" spans="5:17" x14ac:dyDescent="0.3">
      <c r="E751"/>
      <c r="F751"/>
      <c r="G751" s="31"/>
      <c r="H751" s="31"/>
      <c r="I751" s="31" t="s">
        <v>6170</v>
      </c>
      <c r="J751" s="31"/>
      <c r="K751" s="31"/>
      <c r="Q751"/>
    </row>
    <row r="752" spans="5:17" x14ac:dyDescent="0.3">
      <c r="E752"/>
      <c r="F752"/>
      <c r="G752" s="31"/>
      <c r="H752" s="31"/>
      <c r="I752" s="31" t="s">
        <v>6171</v>
      </c>
      <c r="J752" s="31"/>
      <c r="K752" s="31"/>
      <c r="Q752"/>
    </row>
    <row r="753" spans="5:17" ht="30" x14ac:dyDescent="0.3">
      <c r="E753"/>
      <c r="F753"/>
      <c r="G753" s="31"/>
      <c r="H753" s="31"/>
      <c r="I753" s="31" t="s">
        <v>6172</v>
      </c>
      <c r="J753" s="31"/>
      <c r="K753" s="31"/>
      <c r="Q753"/>
    </row>
    <row r="754" spans="5:17" x14ac:dyDescent="0.3">
      <c r="E754"/>
      <c r="F754"/>
      <c r="G754" s="31"/>
      <c r="H754" s="31"/>
      <c r="I754" s="31" t="s">
        <v>5489</v>
      </c>
      <c r="J754" s="31"/>
      <c r="K754" s="31"/>
      <c r="Q754"/>
    </row>
    <row r="755" spans="5:17" ht="60" x14ac:dyDescent="0.3">
      <c r="E755"/>
      <c r="F755"/>
      <c r="G755" s="31"/>
      <c r="H755" s="31"/>
      <c r="I755" s="31" t="s">
        <v>6173</v>
      </c>
      <c r="J755" s="31"/>
      <c r="K755" s="31"/>
      <c r="Q755"/>
    </row>
    <row r="756" spans="5:17" ht="30" x14ac:dyDescent="0.3">
      <c r="E756"/>
      <c r="F756"/>
      <c r="G756" s="31"/>
      <c r="H756" s="31"/>
      <c r="I756" s="31" t="s">
        <v>6174</v>
      </c>
      <c r="J756" s="31"/>
      <c r="K756" s="31"/>
      <c r="Q756"/>
    </row>
    <row r="757" spans="5:17" ht="45" x14ac:dyDescent="0.3">
      <c r="E757"/>
      <c r="F757"/>
      <c r="G757" s="31"/>
      <c r="H757" s="31"/>
      <c r="I757" s="31" t="s">
        <v>6175</v>
      </c>
      <c r="J757" s="31"/>
      <c r="K757" s="31"/>
      <c r="Q757"/>
    </row>
    <row r="758" spans="5:17" ht="30" x14ac:dyDescent="0.3">
      <c r="E758"/>
      <c r="F758"/>
      <c r="G758" s="31"/>
      <c r="H758" s="31"/>
      <c r="I758" s="31" t="s">
        <v>6176</v>
      </c>
      <c r="J758" s="31"/>
      <c r="K758" s="31"/>
      <c r="Q758"/>
    </row>
    <row r="759" spans="5:17" x14ac:dyDescent="0.3">
      <c r="E759"/>
      <c r="F759"/>
      <c r="G759" s="31"/>
      <c r="H759" s="31"/>
      <c r="I759" s="31" t="s">
        <v>6177</v>
      </c>
      <c r="J759" s="31"/>
      <c r="K759" s="31"/>
      <c r="Q759"/>
    </row>
    <row r="760" spans="5:17" x14ac:dyDescent="0.3">
      <c r="E760"/>
      <c r="F760"/>
      <c r="G760" s="31"/>
      <c r="H760" s="31"/>
      <c r="I760" s="31" t="s">
        <v>6178</v>
      </c>
      <c r="J760" s="31"/>
      <c r="K760" s="31"/>
      <c r="Q760"/>
    </row>
    <row r="761" spans="5:17" x14ac:dyDescent="0.3">
      <c r="E761"/>
      <c r="F761"/>
      <c r="G761" s="31"/>
      <c r="H761" s="31"/>
      <c r="I761" s="31" t="s">
        <v>6179</v>
      </c>
      <c r="J761" s="31"/>
      <c r="K761" s="31"/>
      <c r="Q761"/>
    </row>
    <row r="762" spans="5:17" x14ac:dyDescent="0.3">
      <c r="E762"/>
      <c r="F762"/>
      <c r="G762" s="31"/>
      <c r="H762" s="31"/>
      <c r="I762" s="31" t="s">
        <v>6180</v>
      </c>
      <c r="J762" s="31"/>
      <c r="K762" s="31"/>
      <c r="Q762"/>
    </row>
    <row r="763" spans="5:17" ht="45" x14ac:dyDescent="0.3">
      <c r="E763"/>
      <c r="F763"/>
      <c r="G763" s="31"/>
      <c r="H763" s="31"/>
      <c r="I763" s="31" t="s">
        <v>6181</v>
      </c>
      <c r="J763" s="31"/>
      <c r="K763" s="31"/>
      <c r="Q763"/>
    </row>
    <row r="764" spans="5:17" x14ac:dyDescent="0.3">
      <c r="E764"/>
      <c r="F764"/>
      <c r="G764" s="31"/>
      <c r="H764" s="31"/>
      <c r="I764" s="31" t="s">
        <v>6182</v>
      </c>
      <c r="J764" s="31"/>
      <c r="K764" s="31"/>
      <c r="Q764"/>
    </row>
    <row r="765" spans="5:17" x14ac:dyDescent="0.3">
      <c r="E765"/>
      <c r="F765"/>
      <c r="G765" s="31"/>
      <c r="H765" s="31"/>
      <c r="I765" s="31" t="s">
        <v>124</v>
      </c>
      <c r="J765" s="31"/>
      <c r="K765" s="31"/>
      <c r="Q765"/>
    </row>
    <row r="766" spans="5:17" x14ac:dyDescent="0.3">
      <c r="E766"/>
      <c r="F766"/>
      <c r="G766" s="31"/>
      <c r="H766" s="31"/>
      <c r="I766" s="31" t="s">
        <v>116</v>
      </c>
      <c r="J766" s="31"/>
      <c r="K766" s="31"/>
      <c r="Q766"/>
    </row>
    <row r="767" spans="5:17" ht="30" x14ac:dyDescent="0.3">
      <c r="E767"/>
      <c r="F767"/>
      <c r="G767" s="31"/>
      <c r="H767" s="31"/>
      <c r="I767" s="31" t="s">
        <v>6183</v>
      </c>
      <c r="J767" s="31"/>
      <c r="K767" s="31"/>
      <c r="Q767"/>
    </row>
    <row r="768" spans="5:17" ht="30" x14ac:dyDescent="0.3">
      <c r="E768"/>
      <c r="F768"/>
      <c r="G768" s="31"/>
      <c r="H768" s="31"/>
      <c r="I768" s="31" t="s">
        <v>6184</v>
      </c>
      <c r="J768" s="31"/>
      <c r="K768" s="31"/>
      <c r="Q768"/>
    </row>
    <row r="769" spans="5:17" ht="30" x14ac:dyDescent="0.3">
      <c r="E769"/>
      <c r="F769"/>
      <c r="G769" s="31"/>
      <c r="H769" s="31"/>
      <c r="I769" s="31" t="s">
        <v>6185</v>
      </c>
      <c r="J769" s="31"/>
      <c r="K769" s="31"/>
      <c r="Q769"/>
    </row>
    <row r="770" spans="5:17" x14ac:dyDescent="0.3">
      <c r="E770"/>
      <c r="F770"/>
      <c r="G770" s="31"/>
      <c r="H770" s="31"/>
      <c r="I770" s="31" t="s">
        <v>6186</v>
      </c>
      <c r="J770" s="31"/>
      <c r="K770" s="31"/>
      <c r="Q770"/>
    </row>
    <row r="771" spans="5:17" x14ac:dyDescent="0.3">
      <c r="E771"/>
      <c r="F771"/>
      <c r="G771" s="31"/>
      <c r="H771" s="31"/>
      <c r="I771" s="31" t="s">
        <v>6187</v>
      </c>
      <c r="J771" s="31"/>
      <c r="K771" s="31"/>
      <c r="Q771"/>
    </row>
    <row r="772" spans="5:17" x14ac:dyDescent="0.3">
      <c r="E772"/>
      <c r="F772"/>
      <c r="G772" s="31"/>
      <c r="H772" s="31"/>
      <c r="I772" s="31" t="s">
        <v>6188</v>
      </c>
      <c r="J772" s="31"/>
      <c r="K772" s="31"/>
      <c r="Q772"/>
    </row>
    <row r="773" spans="5:17" x14ac:dyDescent="0.3">
      <c r="E773"/>
      <c r="F773"/>
      <c r="G773" s="31"/>
      <c r="H773" s="31"/>
      <c r="I773" s="31" t="s">
        <v>6189</v>
      </c>
      <c r="J773" s="31"/>
      <c r="K773" s="31"/>
      <c r="Q773"/>
    </row>
    <row r="774" spans="5:17" x14ac:dyDescent="0.3">
      <c r="E774"/>
      <c r="F774"/>
      <c r="G774" s="31"/>
      <c r="H774" s="31"/>
      <c r="I774" s="31" t="s">
        <v>6190</v>
      </c>
      <c r="J774" s="31"/>
      <c r="K774" s="31"/>
      <c r="Q774"/>
    </row>
    <row r="775" spans="5:17" x14ac:dyDescent="0.3">
      <c r="E775"/>
      <c r="F775"/>
      <c r="G775" s="31"/>
      <c r="H775" s="31"/>
      <c r="I775" s="31" t="s">
        <v>6191</v>
      </c>
      <c r="J775" s="31"/>
      <c r="K775" s="31"/>
      <c r="Q775"/>
    </row>
    <row r="776" spans="5:17" x14ac:dyDescent="0.3">
      <c r="E776"/>
      <c r="F776"/>
      <c r="G776" s="31"/>
      <c r="H776" s="31"/>
      <c r="I776" s="31" t="s">
        <v>6192</v>
      </c>
      <c r="J776" s="31"/>
      <c r="K776" s="31"/>
      <c r="Q776"/>
    </row>
    <row r="777" spans="5:17" x14ac:dyDescent="0.3">
      <c r="E777"/>
      <c r="F777"/>
      <c r="G777" s="31"/>
      <c r="H777" s="31"/>
      <c r="I777" s="31" t="s">
        <v>6193</v>
      </c>
      <c r="J777" s="31"/>
      <c r="K777" s="31"/>
      <c r="Q777"/>
    </row>
    <row r="778" spans="5:17" x14ac:dyDescent="0.3">
      <c r="E778"/>
      <c r="F778"/>
      <c r="G778" s="31"/>
      <c r="H778" s="31"/>
      <c r="I778" s="31" t="s">
        <v>6194</v>
      </c>
      <c r="J778" s="31"/>
      <c r="K778" s="31"/>
      <c r="Q778"/>
    </row>
    <row r="779" spans="5:17" x14ac:dyDescent="0.3">
      <c r="E779"/>
      <c r="F779"/>
      <c r="G779" s="31"/>
      <c r="H779" s="31"/>
      <c r="I779" s="31" t="s">
        <v>6195</v>
      </c>
      <c r="J779" s="31"/>
      <c r="K779" s="31"/>
      <c r="Q779"/>
    </row>
    <row r="780" spans="5:17" x14ac:dyDescent="0.3">
      <c r="E780"/>
      <c r="F780"/>
      <c r="G780" s="31"/>
      <c r="H780" s="31"/>
      <c r="I780" s="31" t="s">
        <v>6196</v>
      </c>
      <c r="J780" s="31"/>
      <c r="K780" s="31"/>
      <c r="Q780"/>
    </row>
    <row r="781" spans="5:17" x14ac:dyDescent="0.3">
      <c r="E781"/>
      <c r="F781"/>
      <c r="G781" s="31"/>
      <c r="H781" s="31"/>
      <c r="I781" s="31" t="s">
        <v>6197</v>
      </c>
      <c r="J781" s="31"/>
      <c r="K781" s="31"/>
      <c r="Q781"/>
    </row>
    <row r="782" spans="5:17" x14ac:dyDescent="0.3">
      <c r="E782"/>
      <c r="F782"/>
      <c r="G782" s="31"/>
      <c r="H782" s="31"/>
      <c r="I782" s="31" t="s">
        <v>6198</v>
      </c>
      <c r="J782" s="31"/>
      <c r="K782" s="31"/>
      <c r="Q782"/>
    </row>
    <row r="783" spans="5:17" x14ac:dyDescent="0.3">
      <c r="E783"/>
      <c r="F783"/>
      <c r="G783" s="31"/>
      <c r="H783" s="31"/>
      <c r="I783" s="31" t="s">
        <v>5152</v>
      </c>
      <c r="J783" s="31"/>
      <c r="K783" s="31"/>
      <c r="Q783"/>
    </row>
    <row r="784" spans="5:17" x14ac:dyDescent="0.3">
      <c r="E784"/>
      <c r="F784"/>
      <c r="G784" s="31"/>
      <c r="H784" s="31"/>
      <c r="I784" s="31" t="s">
        <v>6199</v>
      </c>
      <c r="J784" s="31"/>
      <c r="K784" s="31"/>
      <c r="Q784"/>
    </row>
    <row r="785" spans="5:17" x14ac:dyDescent="0.3">
      <c r="E785"/>
      <c r="F785"/>
      <c r="G785" s="31"/>
      <c r="H785" s="31"/>
      <c r="I785" s="31" t="s">
        <v>6200</v>
      </c>
      <c r="J785" s="31"/>
      <c r="K785" s="31"/>
      <c r="Q785"/>
    </row>
    <row r="786" spans="5:17" x14ac:dyDescent="0.3">
      <c r="E786"/>
      <c r="F786"/>
      <c r="G786" s="31"/>
      <c r="H786" s="31"/>
      <c r="I786" s="31" t="s">
        <v>6201</v>
      </c>
      <c r="J786" s="31"/>
      <c r="K786" s="31"/>
      <c r="Q786"/>
    </row>
    <row r="787" spans="5:17" ht="45" x14ac:dyDescent="0.3">
      <c r="E787"/>
      <c r="F787"/>
      <c r="G787" s="31"/>
      <c r="H787" s="31"/>
      <c r="I787" s="31" t="s">
        <v>6202</v>
      </c>
      <c r="J787" s="31"/>
      <c r="K787" s="31"/>
      <c r="Q787"/>
    </row>
    <row r="788" spans="5:17" x14ac:dyDescent="0.3">
      <c r="E788"/>
      <c r="F788"/>
      <c r="G788" s="31"/>
      <c r="H788" s="31"/>
      <c r="I788" s="31" t="s">
        <v>6203</v>
      </c>
      <c r="J788" s="31"/>
      <c r="K788" s="31"/>
      <c r="Q788"/>
    </row>
    <row r="789" spans="5:17" x14ac:dyDescent="0.3">
      <c r="E789"/>
      <c r="F789"/>
      <c r="G789" s="31"/>
      <c r="H789" s="31"/>
      <c r="I789" s="31" t="s">
        <v>6204</v>
      </c>
      <c r="J789" s="31"/>
      <c r="K789" s="31"/>
      <c r="Q789"/>
    </row>
    <row r="790" spans="5:17" ht="30" x14ac:dyDescent="0.3">
      <c r="E790"/>
      <c r="F790"/>
      <c r="G790" s="31"/>
      <c r="H790" s="31"/>
      <c r="I790" s="31" t="s">
        <v>6205</v>
      </c>
      <c r="J790" s="31"/>
      <c r="K790" s="31"/>
      <c r="Q790"/>
    </row>
    <row r="791" spans="5:17" ht="30" x14ac:dyDescent="0.3">
      <c r="E791"/>
      <c r="F791"/>
      <c r="G791" s="31"/>
      <c r="H791" s="31"/>
      <c r="I791" s="31" t="s">
        <v>6206</v>
      </c>
      <c r="J791" s="31"/>
      <c r="K791" s="31"/>
      <c r="Q791"/>
    </row>
    <row r="792" spans="5:17" ht="60" x14ac:dyDescent="0.3">
      <c r="E792"/>
      <c r="F792"/>
      <c r="G792" s="31"/>
      <c r="H792" s="31"/>
      <c r="I792" s="31" t="s">
        <v>6207</v>
      </c>
      <c r="J792" s="31"/>
      <c r="K792" s="31"/>
      <c r="Q792"/>
    </row>
    <row r="793" spans="5:17" ht="45" x14ac:dyDescent="0.3">
      <c r="E793"/>
      <c r="F793"/>
      <c r="G793" s="31"/>
      <c r="H793" s="31"/>
      <c r="I793" s="31" t="s">
        <v>6208</v>
      </c>
      <c r="J793" s="31"/>
      <c r="K793" s="31"/>
      <c r="Q793"/>
    </row>
    <row r="794" spans="5:17" ht="30" x14ac:dyDescent="0.3">
      <c r="E794"/>
      <c r="F794"/>
      <c r="G794" s="31"/>
      <c r="H794" s="31"/>
      <c r="I794" s="31" t="s">
        <v>6209</v>
      </c>
      <c r="J794" s="31"/>
      <c r="K794" s="31"/>
      <c r="Q794"/>
    </row>
    <row r="795" spans="5:17" ht="90" x14ac:dyDescent="0.3">
      <c r="E795"/>
      <c r="F795"/>
      <c r="G795" s="31"/>
      <c r="H795" s="31"/>
      <c r="I795" s="31" t="s">
        <v>6210</v>
      </c>
      <c r="J795" s="31"/>
      <c r="K795" s="31"/>
      <c r="Q795"/>
    </row>
    <row r="796" spans="5:17" ht="75" x14ac:dyDescent="0.3">
      <c r="E796"/>
      <c r="F796"/>
      <c r="G796" s="31"/>
      <c r="H796" s="31"/>
      <c r="I796" s="31" t="s">
        <v>6211</v>
      </c>
      <c r="J796" s="31"/>
      <c r="K796" s="31"/>
      <c r="Q796"/>
    </row>
    <row r="797" spans="5:17" ht="30" x14ac:dyDescent="0.3">
      <c r="E797"/>
      <c r="F797"/>
      <c r="G797" s="31"/>
      <c r="H797" s="31"/>
      <c r="I797" s="31" t="s">
        <v>6212</v>
      </c>
      <c r="J797" s="31"/>
      <c r="K797" s="31"/>
      <c r="Q797"/>
    </row>
    <row r="798" spans="5:17" ht="30" x14ac:dyDescent="0.3">
      <c r="E798"/>
      <c r="F798"/>
      <c r="G798" s="31"/>
      <c r="H798" s="31"/>
      <c r="I798" s="31" t="s">
        <v>6213</v>
      </c>
      <c r="J798" s="31"/>
      <c r="K798" s="31"/>
      <c r="Q798"/>
    </row>
    <row r="799" spans="5:17" ht="30" x14ac:dyDescent="0.3">
      <c r="E799"/>
      <c r="F799"/>
      <c r="G799" s="31"/>
      <c r="H799" s="31"/>
      <c r="I799" s="31" t="s">
        <v>6214</v>
      </c>
      <c r="J799" s="31"/>
      <c r="K799" s="31"/>
      <c r="Q799"/>
    </row>
    <row r="800" spans="5:17" x14ac:dyDescent="0.3">
      <c r="E800"/>
      <c r="F800"/>
      <c r="G800" s="31"/>
      <c r="H800" s="31"/>
      <c r="I800" s="31" t="s">
        <v>6215</v>
      </c>
      <c r="J800" s="31"/>
      <c r="K800" s="31"/>
      <c r="Q800"/>
    </row>
    <row r="801" spans="5:17" ht="30" x14ac:dyDescent="0.3">
      <c r="E801"/>
      <c r="F801"/>
      <c r="G801" s="31"/>
      <c r="H801" s="31"/>
      <c r="I801" s="31" t="s">
        <v>6216</v>
      </c>
      <c r="J801" s="31"/>
      <c r="K801" s="31"/>
      <c r="Q801"/>
    </row>
    <row r="802" spans="5:17" x14ac:dyDescent="0.3">
      <c r="E802"/>
      <c r="F802"/>
      <c r="G802" s="31"/>
      <c r="H802" s="31"/>
      <c r="I802" s="31" t="s">
        <v>6217</v>
      </c>
      <c r="J802" s="31"/>
      <c r="K802" s="31"/>
      <c r="Q802"/>
    </row>
    <row r="803" spans="5:17" ht="30" x14ac:dyDescent="0.3">
      <c r="E803"/>
      <c r="F803"/>
      <c r="G803" s="31"/>
      <c r="H803" s="31"/>
      <c r="I803" s="31" t="s">
        <v>6218</v>
      </c>
      <c r="J803" s="31"/>
      <c r="K803" s="31"/>
      <c r="Q803"/>
    </row>
    <row r="804" spans="5:17" x14ac:dyDescent="0.3">
      <c r="E804"/>
      <c r="F804"/>
      <c r="G804" s="31"/>
      <c r="H804" s="31"/>
      <c r="I804" s="31" t="s">
        <v>6219</v>
      </c>
      <c r="J804" s="31"/>
      <c r="K804" s="31"/>
      <c r="Q804"/>
    </row>
    <row r="805" spans="5:17" x14ac:dyDescent="0.3">
      <c r="E805"/>
      <c r="F805"/>
      <c r="G805" s="31"/>
      <c r="H805" s="31"/>
      <c r="I805" s="31" t="s">
        <v>6220</v>
      </c>
      <c r="J805" s="31"/>
      <c r="K805" s="31"/>
      <c r="Q805"/>
    </row>
    <row r="806" spans="5:17" x14ac:dyDescent="0.3">
      <c r="E806"/>
      <c r="F806"/>
      <c r="G806" s="31"/>
      <c r="H806" s="31"/>
      <c r="I806" s="31" t="s">
        <v>6221</v>
      </c>
      <c r="J806" s="31"/>
      <c r="K806" s="31"/>
      <c r="Q806"/>
    </row>
    <row r="807" spans="5:17" ht="30" x14ac:dyDescent="0.3">
      <c r="E807"/>
      <c r="F807"/>
      <c r="G807" s="31"/>
      <c r="H807" s="31"/>
      <c r="I807" s="31" t="s">
        <v>6222</v>
      </c>
      <c r="J807" s="31"/>
      <c r="K807" s="31"/>
      <c r="Q807"/>
    </row>
    <row r="808" spans="5:17" x14ac:dyDescent="0.3">
      <c r="E808"/>
      <c r="F808"/>
      <c r="G808" s="31"/>
      <c r="H808" s="31"/>
      <c r="I808" s="31" t="s">
        <v>2571</v>
      </c>
      <c r="J808" s="31"/>
      <c r="K808" s="31"/>
      <c r="Q808"/>
    </row>
    <row r="809" spans="5:17" x14ac:dyDescent="0.3">
      <c r="E809"/>
      <c r="F809"/>
      <c r="G809" s="31"/>
      <c r="H809" s="31"/>
      <c r="I809" s="31" t="s">
        <v>6223</v>
      </c>
      <c r="J809" s="31"/>
      <c r="K809" s="31"/>
      <c r="Q809"/>
    </row>
    <row r="810" spans="5:17" x14ac:dyDescent="0.3">
      <c r="E810"/>
      <c r="F810"/>
      <c r="G810" s="31"/>
      <c r="H810" s="31"/>
      <c r="I810" s="31" t="s">
        <v>6224</v>
      </c>
      <c r="J810" s="31"/>
      <c r="K810" s="31"/>
      <c r="Q810"/>
    </row>
    <row r="811" spans="5:17" ht="30" x14ac:dyDescent="0.3">
      <c r="E811"/>
      <c r="F811"/>
      <c r="G811" s="31"/>
      <c r="H811" s="31"/>
      <c r="I811" s="31" t="s">
        <v>6225</v>
      </c>
      <c r="J811" s="31"/>
      <c r="K811" s="31"/>
      <c r="Q811"/>
    </row>
    <row r="812" spans="5:17" x14ac:dyDescent="0.3">
      <c r="E812"/>
      <c r="F812"/>
      <c r="G812" s="31"/>
      <c r="H812" s="31"/>
      <c r="I812" s="31" t="s">
        <v>6226</v>
      </c>
      <c r="J812" s="31"/>
      <c r="K812" s="31"/>
      <c r="Q812"/>
    </row>
    <row r="813" spans="5:17" x14ac:dyDescent="0.3">
      <c r="E813"/>
      <c r="F813"/>
      <c r="G813" s="31"/>
      <c r="H813" s="31"/>
      <c r="I813" s="31" t="s">
        <v>6227</v>
      </c>
      <c r="J813" s="31"/>
      <c r="K813" s="31"/>
      <c r="Q813"/>
    </row>
    <row r="814" spans="5:17" ht="60" x14ac:dyDescent="0.3">
      <c r="E814"/>
      <c r="F814"/>
      <c r="G814" s="31"/>
      <c r="H814" s="31"/>
      <c r="I814" s="31" t="s">
        <v>6228</v>
      </c>
      <c r="J814" s="31"/>
      <c r="K814" s="31"/>
      <c r="Q814"/>
    </row>
    <row r="815" spans="5:17" ht="60" x14ac:dyDescent="0.3">
      <c r="E815"/>
      <c r="F815"/>
      <c r="G815" s="31"/>
      <c r="H815" s="31"/>
      <c r="I815" s="31" t="s">
        <v>6229</v>
      </c>
      <c r="J815" s="31"/>
      <c r="K815" s="31"/>
      <c r="Q815"/>
    </row>
    <row r="816" spans="5:17" x14ac:dyDescent="0.3">
      <c r="E816"/>
      <c r="F816"/>
      <c r="G816" s="31"/>
      <c r="H816" s="31"/>
      <c r="I816" s="31" t="s">
        <v>3847</v>
      </c>
      <c r="J816" s="31"/>
      <c r="K816" s="31"/>
      <c r="Q816"/>
    </row>
    <row r="817" spans="5:17" ht="30" x14ac:dyDescent="0.3">
      <c r="E817"/>
      <c r="F817"/>
      <c r="G817" s="31"/>
      <c r="H817" s="31"/>
      <c r="I817" s="31" t="s">
        <v>6230</v>
      </c>
      <c r="J817" s="31"/>
      <c r="K817" s="31"/>
      <c r="Q817"/>
    </row>
    <row r="818" spans="5:17" x14ac:dyDescent="0.3">
      <c r="E818"/>
      <c r="F818"/>
      <c r="G818" s="31"/>
      <c r="H818" s="31"/>
      <c r="I818" s="31" t="s">
        <v>1043</v>
      </c>
      <c r="J818" s="31"/>
      <c r="K818" s="31"/>
      <c r="Q818"/>
    </row>
    <row r="819" spans="5:17" x14ac:dyDescent="0.3">
      <c r="E819"/>
      <c r="F819"/>
      <c r="G819" s="31"/>
      <c r="H819" s="31"/>
      <c r="I819" s="31" t="s">
        <v>6231</v>
      </c>
      <c r="J819" s="31"/>
      <c r="K819" s="31"/>
      <c r="Q819"/>
    </row>
    <row r="820" spans="5:17" x14ac:dyDescent="0.3">
      <c r="E820"/>
      <c r="F820"/>
      <c r="G820" s="31"/>
      <c r="H820" s="31"/>
      <c r="I820" s="31" t="s">
        <v>6232</v>
      </c>
      <c r="J820" s="31"/>
      <c r="K820" s="31"/>
      <c r="Q820"/>
    </row>
    <row r="821" spans="5:17" x14ac:dyDescent="0.3">
      <c r="E821"/>
      <c r="F821"/>
      <c r="G821" s="31"/>
      <c r="H821" s="31"/>
      <c r="I821" s="31" t="s">
        <v>6233</v>
      </c>
      <c r="J821" s="31"/>
      <c r="K821" s="31"/>
      <c r="Q821"/>
    </row>
    <row r="822" spans="5:17" ht="45" x14ac:dyDescent="0.3">
      <c r="E822"/>
      <c r="F822"/>
      <c r="G822" s="31"/>
      <c r="H822" s="31"/>
      <c r="I822" s="31" t="s">
        <v>6234</v>
      </c>
      <c r="J822" s="31"/>
      <c r="K822" s="31"/>
      <c r="Q822"/>
    </row>
    <row r="823" spans="5:17" ht="30" x14ac:dyDescent="0.3">
      <c r="E823"/>
      <c r="F823"/>
      <c r="G823" s="31"/>
      <c r="H823" s="31"/>
      <c r="I823" s="31" t="s">
        <v>6235</v>
      </c>
      <c r="J823" s="31"/>
      <c r="K823" s="31"/>
      <c r="Q823"/>
    </row>
    <row r="824" spans="5:17" ht="30" x14ac:dyDescent="0.3">
      <c r="E824"/>
      <c r="F824"/>
      <c r="G824" s="31"/>
      <c r="H824" s="31"/>
      <c r="I824" s="31" t="s">
        <v>6236</v>
      </c>
      <c r="J824" s="31"/>
      <c r="K824" s="31"/>
      <c r="Q824"/>
    </row>
    <row r="825" spans="5:17" x14ac:dyDescent="0.3">
      <c r="E825"/>
      <c r="F825"/>
      <c r="G825" s="31"/>
      <c r="H825" s="31"/>
      <c r="I825" s="31" t="s">
        <v>6237</v>
      </c>
      <c r="J825" s="31"/>
      <c r="K825" s="31"/>
      <c r="Q825"/>
    </row>
    <row r="826" spans="5:17" x14ac:dyDescent="0.3">
      <c r="E826"/>
      <c r="F826"/>
      <c r="G826" s="31"/>
      <c r="H826" s="31"/>
      <c r="I826" s="31" t="s">
        <v>6238</v>
      </c>
      <c r="J826" s="31"/>
      <c r="K826" s="31"/>
      <c r="Q826"/>
    </row>
    <row r="827" spans="5:17" ht="30" x14ac:dyDescent="0.3">
      <c r="E827"/>
      <c r="F827"/>
      <c r="G827" s="31"/>
      <c r="H827" s="31"/>
      <c r="I827" s="31" t="s">
        <v>6239</v>
      </c>
      <c r="J827" s="31"/>
      <c r="K827" s="31"/>
      <c r="Q827"/>
    </row>
    <row r="828" spans="5:17" x14ac:dyDescent="0.3">
      <c r="E828"/>
      <c r="F828"/>
      <c r="G828" s="31"/>
      <c r="H828" s="31"/>
      <c r="I828" s="31" t="s">
        <v>6240</v>
      </c>
      <c r="J828" s="31"/>
      <c r="K828" s="31"/>
      <c r="Q828"/>
    </row>
    <row r="829" spans="5:17" ht="30" x14ac:dyDescent="0.3">
      <c r="E829"/>
      <c r="F829"/>
      <c r="G829" s="31"/>
      <c r="H829" s="31"/>
      <c r="I829" s="31" t="s">
        <v>6241</v>
      </c>
      <c r="J829" s="31"/>
      <c r="K829" s="31"/>
      <c r="Q829"/>
    </row>
    <row r="830" spans="5:17" ht="60" x14ac:dyDescent="0.3">
      <c r="E830"/>
      <c r="F830"/>
      <c r="G830" s="31"/>
      <c r="H830" s="31"/>
      <c r="I830" s="31" t="s">
        <v>6242</v>
      </c>
      <c r="J830" s="31"/>
      <c r="K830" s="31"/>
      <c r="Q830"/>
    </row>
    <row r="831" spans="5:17" ht="60" x14ac:dyDescent="0.3">
      <c r="E831"/>
      <c r="F831"/>
      <c r="G831" s="31"/>
      <c r="H831" s="31"/>
      <c r="I831" s="31" t="s">
        <v>6243</v>
      </c>
      <c r="J831" s="31"/>
      <c r="K831" s="31"/>
      <c r="Q831"/>
    </row>
    <row r="832" spans="5:17" ht="45" x14ac:dyDescent="0.3">
      <c r="E832"/>
      <c r="F832"/>
      <c r="G832" s="31"/>
      <c r="H832" s="31"/>
      <c r="I832" s="31" t="s">
        <v>6244</v>
      </c>
      <c r="J832" s="31"/>
      <c r="K832" s="31"/>
      <c r="Q832"/>
    </row>
    <row r="833" spans="5:17" x14ac:dyDescent="0.3">
      <c r="E833"/>
      <c r="F833"/>
      <c r="G833" s="31"/>
      <c r="H833" s="31"/>
      <c r="I833" s="31" t="s">
        <v>6245</v>
      </c>
      <c r="J833" s="31"/>
      <c r="K833" s="31"/>
      <c r="Q833"/>
    </row>
    <row r="834" spans="5:17" ht="30" x14ac:dyDescent="0.3">
      <c r="E834"/>
      <c r="F834"/>
      <c r="G834" s="31"/>
      <c r="H834" s="31"/>
      <c r="I834" s="31" t="s">
        <v>6246</v>
      </c>
      <c r="J834" s="31"/>
      <c r="K834" s="31"/>
      <c r="Q834"/>
    </row>
    <row r="835" spans="5:17" x14ac:dyDescent="0.3">
      <c r="E835"/>
      <c r="F835"/>
      <c r="G835" s="31"/>
      <c r="H835" s="31"/>
      <c r="I835" s="31" t="s">
        <v>5059</v>
      </c>
      <c r="J835" s="31"/>
      <c r="K835" s="31"/>
      <c r="Q835"/>
    </row>
    <row r="836" spans="5:17" ht="30" x14ac:dyDescent="0.3">
      <c r="E836"/>
      <c r="F836"/>
      <c r="G836" s="31"/>
      <c r="H836" s="31"/>
      <c r="I836" s="31" t="s">
        <v>6247</v>
      </c>
      <c r="J836" s="31"/>
      <c r="K836" s="31"/>
      <c r="Q836"/>
    </row>
    <row r="837" spans="5:17" ht="30" x14ac:dyDescent="0.3">
      <c r="E837"/>
      <c r="F837"/>
      <c r="G837" s="31"/>
      <c r="H837" s="31"/>
      <c r="I837" s="31" t="s">
        <v>6248</v>
      </c>
      <c r="J837" s="31"/>
      <c r="K837" s="31"/>
      <c r="Q837"/>
    </row>
    <row r="838" spans="5:17" ht="60" x14ac:dyDescent="0.3">
      <c r="E838"/>
      <c r="F838"/>
      <c r="G838" s="31"/>
      <c r="H838" s="31"/>
      <c r="I838" s="31" t="s">
        <v>6249</v>
      </c>
      <c r="J838" s="31"/>
      <c r="K838" s="31"/>
      <c r="Q838"/>
    </row>
    <row r="839" spans="5:17" ht="45" x14ac:dyDescent="0.3">
      <c r="E839"/>
      <c r="F839"/>
      <c r="G839" s="31"/>
      <c r="H839" s="31"/>
      <c r="I839" s="31" t="s">
        <v>6250</v>
      </c>
      <c r="J839" s="31"/>
      <c r="K839" s="31"/>
      <c r="Q839"/>
    </row>
    <row r="840" spans="5:17" ht="30" x14ac:dyDescent="0.3">
      <c r="E840"/>
      <c r="F840"/>
      <c r="G840" s="31"/>
      <c r="H840" s="31"/>
      <c r="I840" s="31" t="s">
        <v>6251</v>
      </c>
      <c r="J840" s="31"/>
      <c r="K840" s="31"/>
      <c r="Q840"/>
    </row>
    <row r="841" spans="5:17" x14ac:dyDescent="0.3">
      <c r="E841"/>
      <c r="F841"/>
      <c r="G841" s="31"/>
      <c r="H841" s="31"/>
      <c r="I841" s="31" t="s">
        <v>6252</v>
      </c>
      <c r="J841" s="31"/>
      <c r="K841" s="31"/>
      <c r="Q841"/>
    </row>
    <row r="842" spans="5:17" x14ac:dyDescent="0.3">
      <c r="E842"/>
      <c r="F842"/>
      <c r="G842" s="31"/>
      <c r="H842" s="31"/>
      <c r="I842" s="31" t="s">
        <v>6253</v>
      </c>
      <c r="J842" s="31"/>
      <c r="K842" s="31"/>
      <c r="Q842"/>
    </row>
    <row r="843" spans="5:17" x14ac:dyDescent="0.3">
      <c r="E843"/>
      <c r="F843"/>
      <c r="G843" s="31"/>
      <c r="H843" s="31"/>
      <c r="I843" s="31" t="s">
        <v>6254</v>
      </c>
      <c r="J843" s="31"/>
      <c r="K843" s="31"/>
      <c r="Q843"/>
    </row>
    <row r="844" spans="5:17" x14ac:dyDescent="0.3">
      <c r="E844"/>
      <c r="F844"/>
      <c r="G844" s="31"/>
      <c r="H844" s="31"/>
      <c r="I844" s="31" t="s">
        <v>6255</v>
      </c>
      <c r="J844" s="31"/>
      <c r="K844" s="31"/>
      <c r="Q844"/>
    </row>
    <row r="845" spans="5:17" ht="30" x14ac:dyDescent="0.3">
      <c r="E845"/>
      <c r="F845"/>
      <c r="G845" s="31"/>
      <c r="H845" s="31"/>
      <c r="I845" s="31" t="s">
        <v>6256</v>
      </c>
      <c r="J845" s="31"/>
      <c r="K845" s="31"/>
      <c r="Q845"/>
    </row>
    <row r="846" spans="5:17" ht="45" x14ac:dyDescent="0.3">
      <c r="E846"/>
      <c r="F846"/>
      <c r="G846" s="31"/>
      <c r="H846" s="31"/>
      <c r="I846" s="31" t="s">
        <v>6257</v>
      </c>
      <c r="J846" s="31"/>
      <c r="K846" s="31"/>
      <c r="Q846"/>
    </row>
    <row r="847" spans="5:17" x14ac:dyDescent="0.3">
      <c r="E847"/>
      <c r="F847"/>
      <c r="G847" s="31"/>
      <c r="H847" s="31"/>
      <c r="I847" s="31" t="s">
        <v>6258</v>
      </c>
      <c r="J847" s="31"/>
      <c r="K847" s="31"/>
      <c r="Q847"/>
    </row>
    <row r="848" spans="5:17" ht="30" x14ac:dyDescent="0.3">
      <c r="E848"/>
      <c r="F848"/>
      <c r="G848" s="31"/>
      <c r="H848" s="31"/>
      <c r="I848" s="31" t="s">
        <v>6259</v>
      </c>
      <c r="J848" s="31"/>
      <c r="K848" s="31"/>
      <c r="Q848"/>
    </row>
    <row r="849" spans="5:17" ht="30" x14ac:dyDescent="0.3">
      <c r="E849"/>
      <c r="F849"/>
      <c r="G849" s="31"/>
      <c r="H849" s="31"/>
      <c r="I849" s="31" t="s">
        <v>6260</v>
      </c>
      <c r="J849" s="31"/>
      <c r="K849" s="31"/>
      <c r="Q849"/>
    </row>
    <row r="850" spans="5:17" x14ac:dyDescent="0.3">
      <c r="E850"/>
      <c r="F850"/>
      <c r="G850" s="31"/>
      <c r="H850" s="31"/>
      <c r="I850" s="31" t="s">
        <v>6261</v>
      </c>
      <c r="J850" s="31"/>
      <c r="K850" s="31"/>
      <c r="Q850"/>
    </row>
    <row r="851" spans="5:17" ht="30" x14ac:dyDescent="0.3">
      <c r="E851"/>
      <c r="F851"/>
      <c r="G851" s="31"/>
      <c r="H851" s="31"/>
      <c r="I851" s="31" t="s">
        <v>6262</v>
      </c>
      <c r="J851" s="31"/>
      <c r="K851" s="31"/>
      <c r="Q851"/>
    </row>
    <row r="852" spans="5:17" ht="45" x14ac:dyDescent="0.3">
      <c r="E852"/>
      <c r="F852"/>
      <c r="G852" s="31"/>
      <c r="H852" s="31"/>
      <c r="I852" s="31" t="s">
        <v>6263</v>
      </c>
      <c r="J852" s="31"/>
      <c r="K852" s="31"/>
      <c r="Q852"/>
    </row>
    <row r="853" spans="5:17" x14ac:dyDescent="0.3">
      <c r="E853"/>
      <c r="F853"/>
      <c r="G853" s="31"/>
      <c r="H853" s="31"/>
      <c r="I853" s="31" t="s">
        <v>6264</v>
      </c>
      <c r="J853" s="31"/>
      <c r="K853" s="31"/>
      <c r="Q853"/>
    </row>
    <row r="854" spans="5:17" x14ac:dyDescent="0.3">
      <c r="E854"/>
      <c r="F854"/>
      <c r="G854" s="31"/>
      <c r="H854" s="31"/>
      <c r="I854" s="31" t="s">
        <v>6265</v>
      </c>
      <c r="J854" s="31"/>
      <c r="K854" s="31"/>
      <c r="Q854"/>
    </row>
    <row r="855" spans="5:17" ht="30" x14ac:dyDescent="0.3">
      <c r="E855"/>
      <c r="F855"/>
      <c r="G855" s="31"/>
      <c r="H855" s="31"/>
      <c r="I855" s="31" t="s">
        <v>6266</v>
      </c>
      <c r="J855" s="31"/>
      <c r="K855" s="31"/>
      <c r="Q855"/>
    </row>
    <row r="856" spans="5:17" x14ac:dyDescent="0.3">
      <c r="E856"/>
      <c r="F856"/>
      <c r="G856" s="31"/>
      <c r="H856" s="31"/>
      <c r="I856" s="31" t="s">
        <v>6267</v>
      </c>
      <c r="J856" s="31"/>
      <c r="K856" s="31"/>
      <c r="Q856"/>
    </row>
    <row r="857" spans="5:17" x14ac:dyDescent="0.3">
      <c r="E857"/>
      <c r="F857"/>
      <c r="G857" s="31"/>
      <c r="H857" s="31"/>
      <c r="I857" s="31" t="s">
        <v>6268</v>
      </c>
      <c r="J857" s="31"/>
      <c r="K857" s="31"/>
      <c r="Q857"/>
    </row>
    <row r="858" spans="5:17" x14ac:dyDescent="0.3">
      <c r="E858"/>
      <c r="F858"/>
      <c r="G858" s="31"/>
      <c r="H858" s="31"/>
      <c r="I858" s="31" t="s">
        <v>6269</v>
      </c>
      <c r="J858" s="31"/>
      <c r="K858" s="31"/>
      <c r="Q858"/>
    </row>
    <row r="859" spans="5:17" x14ac:dyDescent="0.3">
      <c r="E859"/>
      <c r="F859"/>
      <c r="G859" s="31"/>
      <c r="H859" s="31"/>
      <c r="I859" s="31" t="s">
        <v>6270</v>
      </c>
      <c r="J859" s="31"/>
      <c r="K859" s="31"/>
      <c r="Q859"/>
    </row>
    <row r="860" spans="5:17" ht="30" x14ac:dyDescent="0.3">
      <c r="E860"/>
      <c r="F860"/>
      <c r="G860" s="31"/>
      <c r="H860" s="31"/>
      <c r="I860" s="31" t="s">
        <v>6271</v>
      </c>
      <c r="J860" s="31"/>
      <c r="K860" s="31"/>
      <c r="Q860"/>
    </row>
    <row r="861" spans="5:17" x14ac:dyDescent="0.3">
      <c r="E861"/>
      <c r="F861"/>
      <c r="G861" s="31"/>
      <c r="H861" s="31"/>
      <c r="I861" s="31" t="s">
        <v>6272</v>
      </c>
      <c r="J861" s="31"/>
      <c r="K861" s="31"/>
      <c r="Q861"/>
    </row>
    <row r="862" spans="5:17" x14ac:dyDescent="0.3">
      <c r="E862"/>
      <c r="F862"/>
      <c r="G862" s="31"/>
      <c r="H862" s="31"/>
      <c r="I862" s="31" t="s">
        <v>6273</v>
      </c>
      <c r="J862" s="31"/>
      <c r="K862" s="31"/>
      <c r="Q862"/>
    </row>
    <row r="863" spans="5:17" x14ac:dyDescent="0.3">
      <c r="E863"/>
      <c r="F863"/>
      <c r="G863" s="31"/>
      <c r="H863" s="31"/>
      <c r="I863" s="31" t="s">
        <v>6274</v>
      </c>
      <c r="J863" s="31"/>
      <c r="K863" s="31"/>
      <c r="Q863"/>
    </row>
    <row r="864" spans="5:17" x14ac:dyDescent="0.3">
      <c r="E864"/>
      <c r="F864"/>
      <c r="G864" s="31"/>
      <c r="H864" s="31"/>
      <c r="I864" s="31" t="s">
        <v>6275</v>
      </c>
      <c r="J864" s="31"/>
      <c r="K864" s="31"/>
      <c r="Q864"/>
    </row>
    <row r="865" spans="5:17" x14ac:dyDescent="0.3">
      <c r="E865"/>
      <c r="F865"/>
      <c r="G865" s="31"/>
      <c r="H865" s="31"/>
      <c r="I865" s="31" t="s">
        <v>6276</v>
      </c>
      <c r="J865" s="31"/>
      <c r="K865" s="31"/>
      <c r="Q865"/>
    </row>
    <row r="866" spans="5:17" x14ac:dyDescent="0.3">
      <c r="E866"/>
      <c r="F866"/>
      <c r="G866" s="31"/>
      <c r="H866" s="31"/>
      <c r="I866" s="31" t="s">
        <v>6277</v>
      </c>
      <c r="J866" s="31"/>
      <c r="K866" s="31"/>
      <c r="Q866"/>
    </row>
    <row r="867" spans="5:17" x14ac:dyDescent="0.3">
      <c r="E867"/>
      <c r="F867"/>
      <c r="G867" s="31"/>
      <c r="H867" s="31"/>
      <c r="I867" s="31" t="s">
        <v>6278</v>
      </c>
      <c r="J867" s="31"/>
      <c r="K867" s="31"/>
      <c r="Q867"/>
    </row>
    <row r="868" spans="5:17" x14ac:dyDescent="0.3">
      <c r="E868"/>
      <c r="F868"/>
      <c r="G868" s="31"/>
      <c r="H868" s="31"/>
      <c r="I868" s="31" t="s">
        <v>6279</v>
      </c>
      <c r="J868" s="31"/>
      <c r="K868" s="31"/>
      <c r="Q868"/>
    </row>
    <row r="869" spans="5:17" x14ac:dyDescent="0.3">
      <c r="E869"/>
      <c r="F869"/>
      <c r="G869" s="31"/>
      <c r="H869" s="31"/>
      <c r="I869" s="31" t="s">
        <v>6280</v>
      </c>
      <c r="J869" s="31"/>
      <c r="K869" s="31"/>
      <c r="Q869"/>
    </row>
    <row r="870" spans="5:17" x14ac:dyDescent="0.3">
      <c r="E870"/>
      <c r="F870"/>
      <c r="G870" s="31"/>
      <c r="H870" s="31"/>
      <c r="I870" s="31" t="s">
        <v>6281</v>
      </c>
      <c r="J870" s="31"/>
      <c r="K870" s="31"/>
      <c r="Q870"/>
    </row>
    <row r="871" spans="5:17" x14ac:dyDescent="0.3">
      <c r="E871"/>
      <c r="F871"/>
      <c r="G871" s="31"/>
      <c r="H871" s="31"/>
      <c r="I871" s="31" t="s">
        <v>6282</v>
      </c>
      <c r="J871" s="31"/>
      <c r="K871" s="31"/>
      <c r="Q871"/>
    </row>
    <row r="872" spans="5:17" x14ac:dyDescent="0.3">
      <c r="E872"/>
      <c r="F872"/>
      <c r="G872" s="31"/>
      <c r="H872" s="31"/>
      <c r="I872" s="31" t="s">
        <v>6283</v>
      </c>
      <c r="J872" s="31"/>
      <c r="K872" s="31"/>
      <c r="Q872"/>
    </row>
    <row r="873" spans="5:17" x14ac:dyDescent="0.3">
      <c r="E873"/>
      <c r="F873"/>
      <c r="G873" s="31"/>
      <c r="H873" s="31"/>
      <c r="I873" s="31" t="s">
        <v>6284</v>
      </c>
      <c r="J873" s="31"/>
      <c r="K873" s="31"/>
      <c r="Q873"/>
    </row>
    <row r="874" spans="5:17" x14ac:dyDescent="0.3">
      <c r="E874"/>
      <c r="F874"/>
      <c r="G874" s="31"/>
      <c r="H874" s="31"/>
      <c r="I874" s="31" t="s">
        <v>6285</v>
      </c>
      <c r="J874" s="31"/>
      <c r="K874" s="31"/>
      <c r="Q874"/>
    </row>
    <row r="875" spans="5:17" x14ac:dyDescent="0.3">
      <c r="E875"/>
      <c r="F875"/>
      <c r="G875" s="31"/>
      <c r="H875" s="31"/>
      <c r="I875" s="31" t="s">
        <v>6286</v>
      </c>
      <c r="J875" s="31"/>
      <c r="K875" s="31"/>
      <c r="Q875"/>
    </row>
    <row r="876" spans="5:17" x14ac:dyDescent="0.3">
      <c r="E876"/>
      <c r="F876"/>
      <c r="G876" s="31"/>
      <c r="H876" s="31"/>
      <c r="I876" s="31" t="s">
        <v>6287</v>
      </c>
      <c r="J876" s="31"/>
      <c r="K876" s="31"/>
      <c r="Q876"/>
    </row>
    <row r="877" spans="5:17" x14ac:dyDescent="0.3">
      <c r="E877"/>
      <c r="F877"/>
      <c r="G877" s="31"/>
      <c r="H877" s="31"/>
      <c r="I877" s="31" t="s">
        <v>6288</v>
      </c>
      <c r="J877" s="31"/>
      <c r="K877" s="31"/>
      <c r="Q877"/>
    </row>
    <row r="878" spans="5:17" x14ac:dyDescent="0.3">
      <c r="E878"/>
      <c r="F878"/>
      <c r="G878" s="31"/>
      <c r="H878" s="31"/>
      <c r="I878" s="31" t="s">
        <v>6289</v>
      </c>
      <c r="J878" s="31"/>
      <c r="K878" s="31"/>
      <c r="Q878"/>
    </row>
    <row r="879" spans="5:17" x14ac:dyDescent="0.3">
      <c r="E879"/>
      <c r="F879"/>
      <c r="G879" s="31"/>
      <c r="H879" s="31"/>
      <c r="I879" s="31" t="s">
        <v>6290</v>
      </c>
      <c r="J879" s="31"/>
      <c r="K879" s="31"/>
      <c r="Q879"/>
    </row>
    <row r="880" spans="5:17" x14ac:dyDescent="0.3">
      <c r="E880"/>
      <c r="F880"/>
      <c r="G880" s="31"/>
      <c r="H880" s="31"/>
      <c r="I880" s="31" t="s">
        <v>6291</v>
      </c>
      <c r="J880" s="31"/>
      <c r="K880" s="31"/>
      <c r="Q880"/>
    </row>
    <row r="881" spans="5:17" x14ac:dyDescent="0.3">
      <c r="E881"/>
      <c r="F881"/>
      <c r="G881" s="31"/>
      <c r="H881" s="31"/>
      <c r="I881" s="31" t="s">
        <v>6292</v>
      </c>
      <c r="J881" s="31"/>
      <c r="K881" s="31"/>
      <c r="Q881"/>
    </row>
    <row r="882" spans="5:17" x14ac:dyDescent="0.3">
      <c r="E882"/>
      <c r="F882"/>
      <c r="G882" s="31"/>
      <c r="H882" s="31"/>
      <c r="I882" s="31" t="s">
        <v>6293</v>
      </c>
      <c r="J882" s="31"/>
      <c r="K882" s="31"/>
      <c r="Q882"/>
    </row>
    <row r="883" spans="5:17" x14ac:dyDescent="0.3">
      <c r="E883"/>
      <c r="F883"/>
      <c r="G883" s="31"/>
      <c r="H883" s="31"/>
      <c r="I883" s="31" t="s">
        <v>6294</v>
      </c>
      <c r="J883" s="31"/>
      <c r="K883" s="31"/>
      <c r="Q883"/>
    </row>
    <row r="884" spans="5:17" x14ac:dyDescent="0.3">
      <c r="E884"/>
      <c r="F884"/>
      <c r="G884" s="31"/>
      <c r="H884" s="31"/>
      <c r="I884" s="31" t="s">
        <v>6295</v>
      </c>
      <c r="J884" s="31"/>
      <c r="K884" s="31"/>
      <c r="Q884"/>
    </row>
    <row r="885" spans="5:17" x14ac:dyDescent="0.3">
      <c r="E885"/>
      <c r="F885"/>
      <c r="G885" s="31"/>
      <c r="H885" s="31"/>
      <c r="I885" s="31" t="s">
        <v>6296</v>
      </c>
      <c r="J885" s="31"/>
      <c r="K885" s="31"/>
      <c r="Q885"/>
    </row>
    <row r="886" spans="5:17" x14ac:dyDescent="0.3">
      <c r="E886"/>
      <c r="F886"/>
      <c r="G886" s="31"/>
      <c r="H886" s="31"/>
      <c r="I886" s="31" t="s">
        <v>6297</v>
      </c>
      <c r="J886" s="31"/>
      <c r="K886" s="31"/>
      <c r="Q886"/>
    </row>
    <row r="887" spans="5:17" x14ac:dyDescent="0.3">
      <c r="E887"/>
      <c r="F887"/>
      <c r="G887" s="31"/>
      <c r="H887" s="31"/>
      <c r="I887" s="31" t="s">
        <v>6298</v>
      </c>
      <c r="J887" s="31"/>
      <c r="K887" s="31"/>
      <c r="Q887"/>
    </row>
    <row r="888" spans="5:17" x14ac:dyDescent="0.3">
      <c r="E888"/>
      <c r="F888"/>
      <c r="G888" s="31"/>
      <c r="H888" s="31"/>
      <c r="I888" s="31" t="s">
        <v>6299</v>
      </c>
      <c r="J888" s="31"/>
      <c r="K888" s="31"/>
      <c r="Q888"/>
    </row>
    <row r="889" spans="5:17" x14ac:dyDescent="0.3">
      <c r="E889"/>
      <c r="F889"/>
      <c r="G889" s="31"/>
      <c r="H889" s="31"/>
      <c r="I889" s="31" t="s">
        <v>6300</v>
      </c>
      <c r="J889" s="31"/>
      <c r="K889" s="31"/>
      <c r="Q889"/>
    </row>
    <row r="890" spans="5:17" x14ac:dyDescent="0.3">
      <c r="E890"/>
      <c r="F890"/>
      <c r="G890" s="31"/>
      <c r="H890" s="31"/>
      <c r="I890" s="31" t="s">
        <v>6301</v>
      </c>
      <c r="J890" s="31"/>
      <c r="K890" s="31"/>
      <c r="Q890"/>
    </row>
    <row r="891" spans="5:17" ht="30" x14ac:dyDescent="0.3">
      <c r="E891"/>
      <c r="F891"/>
      <c r="G891" s="31"/>
      <c r="H891" s="31"/>
      <c r="I891" s="31" t="s">
        <v>6302</v>
      </c>
      <c r="J891" s="31"/>
      <c r="K891" s="31"/>
      <c r="Q891"/>
    </row>
    <row r="892" spans="5:17" x14ac:dyDescent="0.3">
      <c r="E892"/>
      <c r="F892"/>
      <c r="G892" s="31"/>
      <c r="H892" s="31"/>
      <c r="I892" s="31" t="s">
        <v>6303</v>
      </c>
      <c r="J892" s="31"/>
      <c r="K892" s="31"/>
      <c r="Q892"/>
    </row>
    <row r="893" spans="5:17" ht="60" x14ac:dyDescent="0.3">
      <c r="E893"/>
      <c r="F893"/>
      <c r="G893" s="31"/>
      <c r="H893" s="31"/>
      <c r="I893" s="31" t="s">
        <v>6304</v>
      </c>
      <c r="J893" s="31"/>
      <c r="K893" s="31"/>
      <c r="Q893"/>
    </row>
    <row r="894" spans="5:17" ht="45" x14ac:dyDescent="0.3">
      <c r="E894"/>
      <c r="F894"/>
      <c r="G894" s="31"/>
      <c r="H894" s="31"/>
      <c r="I894" s="31" t="s">
        <v>6305</v>
      </c>
      <c r="J894" s="31"/>
      <c r="K894" s="31"/>
      <c r="Q894"/>
    </row>
    <row r="895" spans="5:17" x14ac:dyDescent="0.3">
      <c r="E895"/>
      <c r="F895"/>
      <c r="G895" s="31"/>
      <c r="H895" s="31"/>
      <c r="I895" s="31" t="s">
        <v>6306</v>
      </c>
      <c r="J895" s="31"/>
      <c r="K895" s="31"/>
      <c r="Q895"/>
    </row>
    <row r="896" spans="5:17" x14ac:dyDescent="0.3">
      <c r="E896"/>
      <c r="F896"/>
      <c r="G896" s="31"/>
      <c r="H896" s="31"/>
      <c r="I896" s="31" t="s">
        <v>6307</v>
      </c>
      <c r="J896" s="31"/>
      <c r="K896" s="31"/>
      <c r="Q896"/>
    </row>
    <row r="897" spans="5:17" x14ac:dyDescent="0.3">
      <c r="E897"/>
      <c r="F897"/>
      <c r="G897" s="31"/>
      <c r="H897" s="31"/>
      <c r="I897" s="31" t="s">
        <v>6308</v>
      </c>
      <c r="J897" s="31"/>
      <c r="K897" s="31"/>
      <c r="Q897"/>
    </row>
    <row r="898" spans="5:17" ht="30" x14ac:dyDescent="0.3">
      <c r="E898"/>
      <c r="F898"/>
      <c r="G898" s="31"/>
      <c r="H898" s="31"/>
      <c r="I898" s="31" t="s">
        <v>6309</v>
      </c>
      <c r="J898" s="31"/>
      <c r="K898" s="31"/>
      <c r="Q898"/>
    </row>
    <row r="899" spans="5:17" ht="30" x14ac:dyDescent="0.3">
      <c r="E899"/>
      <c r="F899"/>
      <c r="G899" s="31"/>
      <c r="H899" s="31"/>
      <c r="I899" s="31" t="s">
        <v>6310</v>
      </c>
      <c r="J899" s="31"/>
      <c r="K899" s="31"/>
      <c r="Q899"/>
    </row>
    <row r="900" spans="5:17" x14ac:dyDescent="0.3">
      <c r="E900"/>
      <c r="F900"/>
      <c r="G900" s="31"/>
      <c r="H900" s="31"/>
      <c r="I900" s="31" t="s">
        <v>6311</v>
      </c>
      <c r="J900" s="31"/>
      <c r="K900" s="31"/>
      <c r="Q900"/>
    </row>
    <row r="901" spans="5:17" ht="45" x14ac:dyDescent="0.3">
      <c r="E901"/>
      <c r="F901"/>
      <c r="G901" s="31"/>
      <c r="H901" s="31"/>
      <c r="I901" s="31" t="s">
        <v>6312</v>
      </c>
      <c r="J901" s="31"/>
      <c r="K901" s="31"/>
      <c r="Q901"/>
    </row>
    <row r="902" spans="5:17" ht="105" x14ac:dyDescent="0.3">
      <c r="E902"/>
      <c r="F902"/>
      <c r="G902" s="31"/>
      <c r="H902" s="31"/>
      <c r="I902" s="31" t="s">
        <v>6313</v>
      </c>
      <c r="J902" s="31"/>
      <c r="K902" s="31"/>
      <c r="Q902"/>
    </row>
    <row r="903" spans="5:17" ht="60" x14ac:dyDescent="0.3">
      <c r="E903"/>
      <c r="F903"/>
      <c r="G903" s="31"/>
      <c r="H903" s="31"/>
      <c r="I903" s="31" t="s">
        <v>6314</v>
      </c>
      <c r="J903" s="31"/>
      <c r="K903" s="31"/>
      <c r="Q903"/>
    </row>
    <row r="904" spans="5:17" ht="45" x14ac:dyDescent="0.3">
      <c r="E904"/>
      <c r="F904"/>
      <c r="G904" s="31"/>
      <c r="H904" s="31"/>
      <c r="I904" s="31" t="s">
        <v>6315</v>
      </c>
      <c r="J904" s="31"/>
      <c r="K904" s="31"/>
      <c r="Q904"/>
    </row>
    <row r="905" spans="5:17" ht="60" x14ac:dyDescent="0.3">
      <c r="E905"/>
      <c r="F905"/>
      <c r="G905" s="31"/>
      <c r="H905" s="31"/>
      <c r="I905" s="31" t="s">
        <v>6316</v>
      </c>
      <c r="J905" s="31"/>
      <c r="K905" s="31"/>
      <c r="Q905"/>
    </row>
    <row r="906" spans="5:17" ht="60" x14ac:dyDescent="0.3">
      <c r="E906"/>
      <c r="F906"/>
      <c r="G906" s="31"/>
      <c r="H906" s="31"/>
      <c r="I906" s="31" t="s">
        <v>6317</v>
      </c>
      <c r="J906" s="31"/>
      <c r="K906" s="31"/>
      <c r="Q906"/>
    </row>
    <row r="907" spans="5:17" ht="30" x14ac:dyDescent="0.3">
      <c r="E907"/>
      <c r="F907"/>
      <c r="G907" s="31"/>
      <c r="H907" s="31"/>
      <c r="I907" s="31" t="s">
        <v>6318</v>
      </c>
      <c r="J907" s="31"/>
      <c r="K907" s="31"/>
      <c r="Q907"/>
    </row>
    <row r="908" spans="5:17" ht="30" x14ac:dyDescent="0.3">
      <c r="E908"/>
      <c r="F908"/>
      <c r="G908" s="31"/>
      <c r="H908" s="31"/>
      <c r="I908" s="31" t="s">
        <v>6319</v>
      </c>
      <c r="J908" s="31"/>
      <c r="K908" s="31"/>
      <c r="Q908"/>
    </row>
    <row r="909" spans="5:17" ht="30" x14ac:dyDescent="0.3">
      <c r="E909"/>
      <c r="F909"/>
      <c r="G909" s="31"/>
      <c r="H909" s="31"/>
      <c r="I909" s="31" t="s">
        <v>6320</v>
      </c>
      <c r="J909" s="31"/>
      <c r="K909" s="31"/>
      <c r="Q909"/>
    </row>
    <row r="910" spans="5:17" ht="30" x14ac:dyDescent="0.3">
      <c r="E910"/>
      <c r="F910"/>
      <c r="G910" s="31"/>
      <c r="H910" s="31"/>
      <c r="I910" s="31" t="s">
        <v>6321</v>
      </c>
      <c r="J910" s="31"/>
      <c r="K910" s="31"/>
      <c r="Q910"/>
    </row>
    <row r="911" spans="5:17" ht="45" x14ac:dyDescent="0.3">
      <c r="E911"/>
      <c r="F911"/>
      <c r="G911" s="31"/>
      <c r="H911" s="31"/>
      <c r="I911" s="31" t="s">
        <v>6322</v>
      </c>
      <c r="J911" s="31"/>
      <c r="K911" s="31"/>
      <c r="Q911"/>
    </row>
    <row r="912" spans="5:17" x14ac:dyDescent="0.3">
      <c r="E912"/>
      <c r="F912"/>
      <c r="G912" s="31"/>
      <c r="H912" s="31"/>
      <c r="I912" s="31" t="s">
        <v>6323</v>
      </c>
      <c r="J912" s="31"/>
      <c r="K912" s="31"/>
      <c r="Q912"/>
    </row>
    <row r="913" spans="5:17" ht="45" x14ac:dyDescent="0.3">
      <c r="E913"/>
      <c r="F913"/>
      <c r="G913" s="31"/>
      <c r="H913" s="31"/>
      <c r="I913" s="31" t="s">
        <v>6324</v>
      </c>
      <c r="J913" s="31"/>
      <c r="K913" s="31"/>
      <c r="Q913"/>
    </row>
    <row r="914" spans="5:17" ht="30" x14ac:dyDescent="0.3">
      <c r="E914"/>
      <c r="F914"/>
      <c r="G914" s="31"/>
      <c r="H914" s="31"/>
      <c r="I914" s="31" t="s">
        <v>6325</v>
      </c>
      <c r="J914" s="31"/>
      <c r="K914" s="31"/>
      <c r="Q914"/>
    </row>
    <row r="915" spans="5:17" x14ac:dyDescent="0.3">
      <c r="E915"/>
      <c r="F915"/>
      <c r="G915" s="31"/>
      <c r="H915" s="31"/>
      <c r="I915" s="31" t="s">
        <v>6326</v>
      </c>
      <c r="J915" s="31"/>
      <c r="K915" s="31"/>
      <c r="Q915"/>
    </row>
    <row r="916" spans="5:17" x14ac:dyDescent="0.3">
      <c r="E916"/>
      <c r="F916"/>
      <c r="G916" s="31"/>
      <c r="H916" s="31"/>
      <c r="I916" s="31" t="s">
        <v>6327</v>
      </c>
      <c r="J916" s="31"/>
      <c r="K916" s="31"/>
      <c r="Q916"/>
    </row>
    <row r="917" spans="5:17" x14ac:dyDescent="0.3">
      <c r="E917"/>
      <c r="F917"/>
      <c r="G917" s="31"/>
      <c r="H917" s="31"/>
      <c r="I917" s="31" t="s">
        <v>6328</v>
      </c>
      <c r="J917" s="31"/>
      <c r="K917" s="31"/>
      <c r="Q917"/>
    </row>
    <row r="918" spans="5:17" x14ac:dyDescent="0.3">
      <c r="E918"/>
      <c r="F918"/>
      <c r="G918" s="31"/>
      <c r="H918" s="31"/>
      <c r="I918" s="31" t="s">
        <v>6329</v>
      </c>
      <c r="J918" s="31"/>
      <c r="K918" s="31"/>
      <c r="Q918"/>
    </row>
    <row r="919" spans="5:17" x14ac:dyDescent="0.3">
      <c r="E919"/>
      <c r="F919"/>
      <c r="G919" s="31"/>
      <c r="H919" s="31"/>
      <c r="I919" s="31" t="s">
        <v>6330</v>
      </c>
      <c r="J919" s="31"/>
      <c r="K919" s="31"/>
      <c r="Q919"/>
    </row>
    <row r="920" spans="5:17" ht="30" x14ac:dyDescent="0.3">
      <c r="E920"/>
      <c r="F920"/>
      <c r="G920" s="31"/>
      <c r="H920" s="31"/>
      <c r="I920" s="31" t="s">
        <v>727</v>
      </c>
      <c r="J920" s="31"/>
      <c r="K920" s="31"/>
      <c r="Q920"/>
    </row>
    <row r="921" spans="5:17" ht="30" x14ac:dyDescent="0.3">
      <c r="E921"/>
      <c r="F921"/>
      <c r="G921" s="31"/>
      <c r="H921" s="31"/>
      <c r="I921" s="31" t="s">
        <v>6331</v>
      </c>
      <c r="J921" s="31"/>
      <c r="K921" s="31"/>
      <c r="Q921"/>
    </row>
    <row r="922" spans="5:17" x14ac:dyDescent="0.3">
      <c r="E922"/>
      <c r="F922"/>
      <c r="G922" s="31"/>
      <c r="H922" s="31"/>
      <c r="I922" s="31" t="s">
        <v>6332</v>
      </c>
      <c r="J922" s="31"/>
      <c r="K922" s="31"/>
      <c r="Q922"/>
    </row>
    <row r="923" spans="5:17" x14ac:dyDescent="0.3">
      <c r="E923"/>
      <c r="F923"/>
      <c r="G923" s="31"/>
      <c r="H923" s="31"/>
      <c r="I923" s="31" t="s">
        <v>6333</v>
      </c>
      <c r="J923" s="31"/>
      <c r="K923" s="31"/>
      <c r="Q923"/>
    </row>
    <row r="924" spans="5:17" x14ac:dyDescent="0.3">
      <c r="E924"/>
      <c r="F924"/>
      <c r="G924" s="31"/>
      <c r="H924" s="31"/>
      <c r="I924" s="31" t="s">
        <v>6334</v>
      </c>
      <c r="J924" s="31"/>
      <c r="K924" s="31"/>
      <c r="Q924"/>
    </row>
    <row r="925" spans="5:17" x14ac:dyDescent="0.3">
      <c r="E925"/>
      <c r="F925"/>
      <c r="G925" s="31"/>
      <c r="H925" s="31"/>
      <c r="I925" s="31" t="s">
        <v>6335</v>
      </c>
      <c r="J925" s="31"/>
      <c r="K925" s="31"/>
      <c r="Q925"/>
    </row>
    <row r="926" spans="5:17" ht="30" x14ac:dyDescent="0.3">
      <c r="E926"/>
      <c r="F926"/>
      <c r="G926" s="31"/>
      <c r="H926" s="31"/>
      <c r="I926" s="31" t="s">
        <v>6336</v>
      </c>
      <c r="J926" s="31"/>
      <c r="K926" s="31"/>
      <c r="Q926"/>
    </row>
    <row r="927" spans="5:17" ht="30" x14ac:dyDescent="0.3">
      <c r="E927"/>
      <c r="F927"/>
      <c r="G927" s="31"/>
      <c r="H927" s="31"/>
      <c r="I927" s="31" t="s">
        <v>6337</v>
      </c>
      <c r="J927" s="31"/>
      <c r="K927" s="31"/>
      <c r="Q927"/>
    </row>
    <row r="928" spans="5:17" x14ac:dyDescent="0.3">
      <c r="E928"/>
      <c r="F928"/>
      <c r="G928" s="31"/>
      <c r="H928" s="31"/>
      <c r="I928" s="31" t="s">
        <v>6338</v>
      </c>
      <c r="J928" s="31"/>
      <c r="K928" s="31"/>
      <c r="Q928"/>
    </row>
    <row r="929" spans="5:17" x14ac:dyDescent="0.3">
      <c r="E929"/>
      <c r="F929"/>
      <c r="G929" s="31"/>
      <c r="H929" s="31"/>
      <c r="I929" s="31" t="s">
        <v>1201</v>
      </c>
      <c r="J929" s="31"/>
      <c r="K929" s="31"/>
      <c r="Q929"/>
    </row>
    <row r="930" spans="5:17" x14ac:dyDescent="0.3">
      <c r="E930"/>
      <c r="F930"/>
      <c r="G930" s="31"/>
      <c r="H930" s="31"/>
      <c r="I930" s="31" t="s">
        <v>2381</v>
      </c>
      <c r="J930" s="31"/>
      <c r="K930" s="31"/>
      <c r="Q930"/>
    </row>
    <row r="931" spans="5:17" x14ac:dyDescent="0.3">
      <c r="E931"/>
      <c r="F931"/>
      <c r="G931" s="31"/>
      <c r="H931" s="31"/>
      <c r="I931" s="31" t="s">
        <v>6339</v>
      </c>
      <c r="J931" s="31"/>
      <c r="K931" s="31"/>
      <c r="Q931"/>
    </row>
    <row r="932" spans="5:17" x14ac:dyDescent="0.3">
      <c r="E932"/>
      <c r="F932"/>
      <c r="G932" s="31"/>
      <c r="H932" s="31"/>
      <c r="I932" s="31" t="s">
        <v>3084</v>
      </c>
      <c r="J932" s="31"/>
      <c r="K932" s="31"/>
      <c r="Q932"/>
    </row>
    <row r="933" spans="5:17" x14ac:dyDescent="0.3">
      <c r="E933"/>
      <c r="F933"/>
      <c r="G933" s="31"/>
      <c r="H933" s="31"/>
      <c r="I933" s="31" t="s">
        <v>616</v>
      </c>
      <c r="J933" s="31"/>
      <c r="K933" s="31"/>
      <c r="Q933"/>
    </row>
    <row r="934" spans="5:17" ht="30" x14ac:dyDescent="0.3">
      <c r="E934"/>
      <c r="F934"/>
      <c r="G934" s="31"/>
      <c r="H934" s="31"/>
      <c r="I934" s="31" t="s">
        <v>6340</v>
      </c>
      <c r="J934" s="31"/>
      <c r="K934" s="31"/>
      <c r="Q934"/>
    </row>
    <row r="935" spans="5:17" x14ac:dyDescent="0.3">
      <c r="E935"/>
      <c r="F935"/>
      <c r="G935" s="31"/>
      <c r="H935" s="31"/>
      <c r="I935" s="31" t="s">
        <v>6341</v>
      </c>
      <c r="J935" s="31"/>
      <c r="K935" s="31"/>
      <c r="Q935"/>
    </row>
    <row r="936" spans="5:17" ht="30" x14ac:dyDescent="0.3">
      <c r="E936"/>
      <c r="F936"/>
      <c r="G936" s="31"/>
      <c r="H936" s="31"/>
      <c r="I936" s="31" t="s">
        <v>6342</v>
      </c>
      <c r="J936" s="31"/>
      <c r="K936" s="31"/>
      <c r="Q936"/>
    </row>
    <row r="937" spans="5:17" ht="30" x14ac:dyDescent="0.3">
      <c r="E937"/>
      <c r="F937"/>
      <c r="G937" s="31"/>
      <c r="H937" s="31"/>
      <c r="I937" s="31" t="s">
        <v>2028</v>
      </c>
      <c r="J937" s="31"/>
      <c r="K937" s="31"/>
      <c r="Q937"/>
    </row>
    <row r="938" spans="5:17" ht="30" x14ac:dyDescent="0.3">
      <c r="E938"/>
      <c r="F938"/>
      <c r="G938" s="31"/>
      <c r="H938" s="31"/>
      <c r="I938" s="31" t="s">
        <v>6343</v>
      </c>
      <c r="J938" s="31"/>
      <c r="K938" s="31"/>
      <c r="Q938"/>
    </row>
    <row r="939" spans="5:17" x14ac:dyDescent="0.3">
      <c r="E939"/>
      <c r="F939"/>
      <c r="G939" s="31"/>
      <c r="H939" s="31"/>
      <c r="I939" s="31" t="s">
        <v>6344</v>
      </c>
      <c r="J939" s="31"/>
      <c r="K939" s="31"/>
      <c r="Q939"/>
    </row>
    <row r="940" spans="5:17" x14ac:dyDescent="0.3">
      <c r="E940"/>
      <c r="F940"/>
      <c r="G940" s="31"/>
      <c r="H940" s="31"/>
      <c r="I940" s="31" t="s">
        <v>6345</v>
      </c>
      <c r="J940" s="31"/>
      <c r="K940" s="31"/>
      <c r="Q940"/>
    </row>
    <row r="941" spans="5:17" ht="30" x14ac:dyDescent="0.3">
      <c r="E941"/>
      <c r="F941"/>
      <c r="G941" s="31"/>
      <c r="H941" s="31"/>
      <c r="I941" s="31" t="s">
        <v>6346</v>
      </c>
      <c r="J941" s="31"/>
      <c r="K941" s="31"/>
      <c r="Q941"/>
    </row>
    <row r="942" spans="5:17" ht="30" x14ac:dyDescent="0.3">
      <c r="E942"/>
      <c r="F942"/>
      <c r="G942" s="31"/>
      <c r="H942" s="31"/>
      <c r="I942" s="31" t="s">
        <v>6347</v>
      </c>
      <c r="J942" s="31"/>
      <c r="K942" s="31"/>
      <c r="Q942"/>
    </row>
    <row r="943" spans="5:17" x14ac:dyDescent="0.3">
      <c r="E943"/>
      <c r="F943"/>
      <c r="G943" s="31"/>
      <c r="H943" s="31"/>
      <c r="I943" s="31" t="s">
        <v>6348</v>
      </c>
      <c r="J943" s="31"/>
      <c r="K943" s="31"/>
      <c r="Q943"/>
    </row>
    <row r="944" spans="5:17" ht="30" x14ac:dyDescent="0.3">
      <c r="E944"/>
      <c r="F944"/>
      <c r="G944" s="31"/>
      <c r="H944" s="31"/>
      <c r="I944" s="31" t="s">
        <v>6349</v>
      </c>
      <c r="J944" s="31"/>
      <c r="K944" s="31"/>
      <c r="Q944"/>
    </row>
    <row r="945" spans="5:17" x14ac:dyDescent="0.3">
      <c r="E945"/>
      <c r="F945"/>
      <c r="G945" s="31"/>
      <c r="H945" s="31"/>
      <c r="I945" s="31" t="s">
        <v>6350</v>
      </c>
      <c r="J945" s="31"/>
      <c r="K945" s="31"/>
      <c r="Q945"/>
    </row>
    <row r="946" spans="5:17" x14ac:dyDescent="0.3">
      <c r="E946"/>
      <c r="F946"/>
      <c r="G946" s="31"/>
      <c r="H946" s="31"/>
      <c r="I946" s="31" t="s">
        <v>6351</v>
      </c>
      <c r="J946" s="31"/>
      <c r="K946" s="31"/>
      <c r="Q946"/>
    </row>
    <row r="947" spans="5:17" ht="30" x14ac:dyDescent="0.3">
      <c r="E947"/>
      <c r="F947"/>
      <c r="G947" s="31"/>
      <c r="H947" s="31"/>
      <c r="I947" s="31" t="s">
        <v>6352</v>
      </c>
      <c r="J947" s="31"/>
      <c r="K947" s="31"/>
      <c r="Q947"/>
    </row>
    <row r="948" spans="5:17" ht="30" x14ac:dyDescent="0.3">
      <c r="E948"/>
      <c r="F948"/>
      <c r="G948" s="31"/>
      <c r="H948" s="31"/>
      <c r="I948" s="31" t="s">
        <v>6353</v>
      </c>
      <c r="J948" s="31"/>
      <c r="K948" s="31"/>
      <c r="Q948"/>
    </row>
    <row r="949" spans="5:17" ht="30" x14ac:dyDescent="0.3">
      <c r="E949"/>
      <c r="F949"/>
      <c r="G949" s="31"/>
      <c r="H949" s="31"/>
      <c r="I949" s="31" t="s">
        <v>6354</v>
      </c>
      <c r="J949" s="31"/>
      <c r="K949" s="31"/>
      <c r="Q949"/>
    </row>
    <row r="950" spans="5:17" ht="30" x14ac:dyDescent="0.3">
      <c r="E950"/>
      <c r="F950"/>
      <c r="G950" s="31"/>
      <c r="H950" s="31"/>
      <c r="I950" s="31" t="s">
        <v>6355</v>
      </c>
      <c r="J950" s="31"/>
      <c r="K950" s="31"/>
      <c r="Q950"/>
    </row>
    <row r="951" spans="5:17" ht="30" x14ac:dyDescent="0.3">
      <c r="E951"/>
      <c r="F951"/>
      <c r="G951" s="31"/>
      <c r="H951" s="31"/>
      <c r="I951" s="31" t="s">
        <v>6356</v>
      </c>
      <c r="J951" s="31"/>
      <c r="K951" s="31"/>
      <c r="Q951"/>
    </row>
    <row r="952" spans="5:17" ht="30" x14ac:dyDescent="0.3">
      <c r="E952"/>
      <c r="F952"/>
      <c r="G952" s="31"/>
      <c r="H952" s="31"/>
      <c r="I952" s="31" t="s">
        <v>6357</v>
      </c>
      <c r="J952" s="31"/>
      <c r="K952" s="31"/>
      <c r="Q952"/>
    </row>
    <row r="953" spans="5:17" ht="30" x14ac:dyDescent="0.3">
      <c r="E953"/>
      <c r="F953"/>
      <c r="G953" s="31"/>
      <c r="H953" s="31"/>
      <c r="I953" s="31" t="s">
        <v>6358</v>
      </c>
      <c r="J953" s="31"/>
      <c r="K953" s="31"/>
      <c r="Q953"/>
    </row>
    <row r="954" spans="5:17" x14ac:dyDescent="0.3">
      <c r="E954"/>
      <c r="F954"/>
      <c r="G954" s="31"/>
      <c r="H954" s="31"/>
      <c r="I954" s="31" t="s">
        <v>6359</v>
      </c>
      <c r="J954" s="31"/>
      <c r="K954" s="31"/>
      <c r="Q954"/>
    </row>
    <row r="955" spans="5:17" x14ac:dyDescent="0.3">
      <c r="E955"/>
      <c r="F955"/>
      <c r="G955" s="31"/>
      <c r="H955" s="31"/>
      <c r="I955" s="31" t="s">
        <v>6360</v>
      </c>
      <c r="J955" s="31"/>
      <c r="K955" s="31"/>
      <c r="Q955"/>
    </row>
    <row r="956" spans="5:17" x14ac:dyDescent="0.3">
      <c r="E956"/>
      <c r="F956"/>
      <c r="G956" s="31"/>
      <c r="H956" s="31"/>
      <c r="I956" s="31" t="s">
        <v>6361</v>
      </c>
      <c r="J956" s="31"/>
      <c r="K956" s="31"/>
      <c r="Q956"/>
    </row>
    <row r="957" spans="5:17" x14ac:dyDescent="0.3">
      <c r="E957"/>
      <c r="F957"/>
      <c r="G957" s="31"/>
      <c r="H957" s="31"/>
      <c r="I957" s="31" t="s">
        <v>6362</v>
      </c>
      <c r="J957" s="31"/>
      <c r="K957" s="31"/>
      <c r="Q957"/>
    </row>
    <row r="958" spans="5:17" x14ac:dyDescent="0.3">
      <c r="E958"/>
      <c r="F958"/>
      <c r="G958" s="31"/>
      <c r="H958" s="31"/>
      <c r="I958" s="31" t="s">
        <v>6363</v>
      </c>
      <c r="J958" s="31"/>
      <c r="K958" s="31"/>
      <c r="Q958"/>
    </row>
    <row r="959" spans="5:17" x14ac:dyDescent="0.3">
      <c r="E959"/>
      <c r="F959"/>
      <c r="G959" s="31"/>
      <c r="H959" s="31"/>
      <c r="I959" s="31" t="s">
        <v>6364</v>
      </c>
      <c r="J959" s="31"/>
      <c r="K959" s="31"/>
      <c r="Q959"/>
    </row>
    <row r="960" spans="5:17" ht="30" x14ac:dyDescent="0.3">
      <c r="E960"/>
      <c r="F960"/>
      <c r="G960" s="31"/>
      <c r="H960" s="31"/>
      <c r="I960" s="31" t="s">
        <v>6365</v>
      </c>
      <c r="J960" s="31"/>
      <c r="K960" s="31"/>
      <c r="Q960"/>
    </row>
    <row r="961" spans="5:17" ht="30" x14ac:dyDescent="0.3">
      <c r="E961"/>
      <c r="F961"/>
      <c r="G961" s="31"/>
      <c r="H961" s="31"/>
      <c r="I961" s="31" t="s">
        <v>6366</v>
      </c>
      <c r="J961" s="31"/>
      <c r="K961" s="31"/>
      <c r="Q961"/>
    </row>
    <row r="962" spans="5:17" x14ac:dyDescent="0.3">
      <c r="E962"/>
      <c r="F962"/>
      <c r="G962" s="31"/>
      <c r="H962" s="31"/>
      <c r="I962" s="31" t="s">
        <v>6367</v>
      </c>
      <c r="J962" s="31"/>
      <c r="K962" s="31"/>
      <c r="Q962"/>
    </row>
    <row r="963" spans="5:17" x14ac:dyDescent="0.3">
      <c r="E963"/>
      <c r="F963"/>
      <c r="G963" s="31"/>
      <c r="H963" s="31"/>
      <c r="I963" s="31" t="s">
        <v>6368</v>
      </c>
      <c r="J963" s="31"/>
      <c r="K963" s="31"/>
      <c r="Q963"/>
    </row>
    <row r="964" spans="5:17" x14ac:dyDescent="0.3">
      <c r="E964"/>
      <c r="F964"/>
      <c r="G964" s="31"/>
      <c r="H964" s="31"/>
      <c r="I964" s="31" t="s">
        <v>6369</v>
      </c>
      <c r="J964" s="31"/>
      <c r="K964" s="31"/>
      <c r="Q964"/>
    </row>
    <row r="965" spans="5:17" x14ac:dyDescent="0.3">
      <c r="E965"/>
      <c r="F965"/>
      <c r="G965" s="31"/>
      <c r="H965" s="31"/>
      <c r="I965" s="31" t="s">
        <v>6370</v>
      </c>
      <c r="J965" s="31"/>
      <c r="K965" s="31"/>
      <c r="Q965"/>
    </row>
    <row r="966" spans="5:17" x14ac:dyDescent="0.3">
      <c r="E966"/>
      <c r="F966"/>
      <c r="G966" s="31"/>
      <c r="H966" s="31"/>
      <c r="I966" s="31" t="s">
        <v>6371</v>
      </c>
      <c r="J966" s="31"/>
      <c r="K966" s="31"/>
      <c r="Q966"/>
    </row>
    <row r="967" spans="5:17" x14ac:dyDescent="0.3">
      <c r="E967"/>
      <c r="F967"/>
      <c r="G967" s="31"/>
      <c r="H967" s="31"/>
      <c r="I967" s="31" t="s">
        <v>6372</v>
      </c>
      <c r="J967" s="31"/>
      <c r="K967" s="31"/>
      <c r="Q967"/>
    </row>
    <row r="968" spans="5:17" x14ac:dyDescent="0.3">
      <c r="E968"/>
      <c r="F968"/>
      <c r="G968" s="31"/>
      <c r="H968" s="31"/>
      <c r="I968" s="31" t="s">
        <v>6373</v>
      </c>
      <c r="J968" s="31"/>
      <c r="K968" s="31"/>
      <c r="Q968"/>
    </row>
    <row r="969" spans="5:17" x14ac:dyDescent="0.3">
      <c r="E969"/>
      <c r="F969"/>
      <c r="G969" s="31"/>
      <c r="H969" s="31"/>
      <c r="I969" s="31" t="s">
        <v>6374</v>
      </c>
      <c r="J969" s="31"/>
      <c r="K969" s="31"/>
      <c r="Q969"/>
    </row>
    <row r="970" spans="5:17" x14ac:dyDescent="0.3">
      <c r="E970"/>
      <c r="F970"/>
      <c r="G970" s="31"/>
      <c r="H970" s="31"/>
      <c r="I970" s="31" t="s">
        <v>6375</v>
      </c>
      <c r="J970" s="31"/>
      <c r="K970" s="31"/>
      <c r="Q970"/>
    </row>
    <row r="971" spans="5:17" ht="30" x14ac:dyDescent="0.3">
      <c r="E971"/>
      <c r="F971"/>
      <c r="G971" s="31"/>
      <c r="H971" s="31"/>
      <c r="I971" s="31" t="s">
        <v>6376</v>
      </c>
      <c r="J971" s="31"/>
      <c r="K971" s="31"/>
      <c r="Q971"/>
    </row>
    <row r="972" spans="5:17" x14ac:dyDescent="0.3">
      <c r="E972"/>
      <c r="F972"/>
      <c r="G972" s="31"/>
      <c r="H972" s="31"/>
      <c r="I972" s="31" t="s">
        <v>6377</v>
      </c>
      <c r="J972" s="31"/>
      <c r="K972" s="31"/>
      <c r="Q972"/>
    </row>
    <row r="973" spans="5:17" x14ac:dyDescent="0.3">
      <c r="E973"/>
      <c r="F973"/>
      <c r="G973" s="31"/>
      <c r="H973" s="31"/>
      <c r="I973" s="31" t="s">
        <v>6378</v>
      </c>
      <c r="J973" s="31"/>
      <c r="K973" s="31"/>
      <c r="Q973"/>
    </row>
    <row r="974" spans="5:17" x14ac:dyDescent="0.3">
      <c r="E974"/>
      <c r="F974"/>
      <c r="G974" s="31"/>
      <c r="H974" s="31"/>
      <c r="I974" s="31" t="s">
        <v>6379</v>
      </c>
      <c r="J974" s="31"/>
      <c r="K974" s="31"/>
      <c r="Q974"/>
    </row>
    <row r="975" spans="5:17" x14ac:dyDescent="0.3">
      <c r="E975"/>
      <c r="F975"/>
      <c r="G975" s="31"/>
      <c r="H975" s="31"/>
      <c r="I975" s="31" t="s">
        <v>6380</v>
      </c>
      <c r="J975" s="31"/>
      <c r="K975" s="31"/>
      <c r="Q975"/>
    </row>
    <row r="976" spans="5:17" x14ac:dyDescent="0.3">
      <c r="E976"/>
      <c r="F976"/>
      <c r="G976" s="31"/>
      <c r="H976" s="31"/>
      <c r="I976" s="31" t="s">
        <v>6381</v>
      </c>
      <c r="J976" s="31"/>
      <c r="K976" s="31"/>
      <c r="Q976"/>
    </row>
    <row r="977" spans="5:17" x14ac:dyDescent="0.3">
      <c r="E977"/>
      <c r="F977"/>
      <c r="G977" s="31"/>
      <c r="H977" s="31"/>
      <c r="I977" s="31" t="s">
        <v>6382</v>
      </c>
      <c r="J977" s="31"/>
      <c r="K977" s="31"/>
      <c r="Q977"/>
    </row>
    <row r="978" spans="5:17" x14ac:dyDescent="0.3">
      <c r="E978"/>
      <c r="F978"/>
      <c r="G978" s="31"/>
      <c r="H978" s="31"/>
      <c r="I978" s="31" t="s">
        <v>6383</v>
      </c>
      <c r="J978" s="31"/>
      <c r="K978" s="31"/>
      <c r="Q978"/>
    </row>
    <row r="979" spans="5:17" x14ac:dyDescent="0.3">
      <c r="E979"/>
      <c r="F979"/>
      <c r="G979" s="31"/>
      <c r="H979" s="31"/>
      <c r="I979" s="31" t="s">
        <v>3885</v>
      </c>
      <c r="J979" s="31"/>
      <c r="K979" s="31"/>
      <c r="Q979"/>
    </row>
    <row r="980" spans="5:17" x14ac:dyDescent="0.3">
      <c r="E980"/>
      <c r="F980"/>
      <c r="G980" s="31"/>
      <c r="H980" s="31"/>
      <c r="I980" s="31" t="s">
        <v>6384</v>
      </c>
      <c r="J980" s="31"/>
      <c r="K980" s="31"/>
      <c r="Q980"/>
    </row>
    <row r="981" spans="5:17" ht="60" x14ac:dyDescent="0.3">
      <c r="E981"/>
      <c r="F981"/>
      <c r="G981" s="31"/>
      <c r="H981" s="31"/>
      <c r="I981" s="31" t="s">
        <v>6385</v>
      </c>
      <c r="J981" s="31"/>
      <c r="K981" s="31"/>
      <c r="Q981"/>
    </row>
    <row r="982" spans="5:17" x14ac:dyDescent="0.3">
      <c r="E982"/>
      <c r="F982"/>
      <c r="G982" s="31"/>
      <c r="H982" s="31"/>
      <c r="I982" s="31" t="s">
        <v>6386</v>
      </c>
      <c r="J982" s="31"/>
      <c r="K982" s="31"/>
      <c r="Q982"/>
    </row>
    <row r="983" spans="5:17" ht="45" x14ac:dyDescent="0.3">
      <c r="E983"/>
      <c r="F983"/>
      <c r="G983" s="31"/>
      <c r="H983" s="31"/>
      <c r="I983" s="31" t="s">
        <v>6387</v>
      </c>
      <c r="J983" s="31"/>
      <c r="K983" s="31"/>
      <c r="Q983"/>
    </row>
    <row r="984" spans="5:17" x14ac:dyDescent="0.3">
      <c r="E984"/>
      <c r="F984"/>
      <c r="G984" s="31"/>
      <c r="H984" s="31"/>
      <c r="I984" s="31" t="s">
        <v>4855</v>
      </c>
      <c r="J984" s="31"/>
      <c r="K984" s="31"/>
      <c r="Q984"/>
    </row>
    <row r="985" spans="5:17" x14ac:dyDescent="0.3">
      <c r="E985"/>
      <c r="F985"/>
      <c r="G985" s="31"/>
      <c r="H985" s="31"/>
      <c r="I985" s="31" t="s">
        <v>6388</v>
      </c>
      <c r="J985" s="31"/>
      <c r="K985" s="31"/>
      <c r="Q985"/>
    </row>
    <row r="986" spans="5:17" x14ac:dyDescent="0.3">
      <c r="E986"/>
      <c r="F986"/>
      <c r="G986" s="31"/>
      <c r="H986" s="31"/>
      <c r="I986" s="31" t="s">
        <v>6389</v>
      </c>
      <c r="J986" s="31"/>
      <c r="K986" s="31"/>
      <c r="Q986"/>
    </row>
    <row r="987" spans="5:17" x14ac:dyDescent="0.3">
      <c r="E987"/>
      <c r="F987"/>
      <c r="G987" s="31"/>
      <c r="H987" s="31"/>
      <c r="I987" s="31" t="s">
        <v>6390</v>
      </c>
      <c r="J987" s="31"/>
      <c r="K987" s="31"/>
      <c r="Q987"/>
    </row>
    <row r="988" spans="5:17" x14ac:dyDescent="0.3">
      <c r="E988"/>
      <c r="F988"/>
      <c r="G988" s="31"/>
      <c r="H988" s="31"/>
      <c r="I988" s="31" t="s">
        <v>6391</v>
      </c>
      <c r="J988" s="31"/>
      <c r="K988" s="31"/>
      <c r="Q988"/>
    </row>
    <row r="989" spans="5:17" x14ac:dyDescent="0.3">
      <c r="E989"/>
      <c r="F989"/>
      <c r="G989" s="31"/>
      <c r="H989" s="31"/>
      <c r="I989" s="31" t="s">
        <v>6392</v>
      </c>
      <c r="J989" s="31"/>
      <c r="K989" s="31"/>
      <c r="Q989"/>
    </row>
    <row r="990" spans="5:17" x14ac:dyDescent="0.3">
      <c r="E990"/>
      <c r="F990"/>
      <c r="G990" s="31"/>
      <c r="H990" s="31"/>
      <c r="I990" s="31" t="s">
        <v>6393</v>
      </c>
      <c r="J990" s="31"/>
      <c r="K990" s="31"/>
      <c r="Q990"/>
    </row>
    <row r="991" spans="5:17" x14ac:dyDescent="0.3">
      <c r="E991"/>
      <c r="F991"/>
      <c r="G991" s="31"/>
      <c r="H991" s="31"/>
      <c r="I991" s="31" t="s">
        <v>6394</v>
      </c>
      <c r="J991" s="31"/>
      <c r="K991" s="31"/>
      <c r="Q991"/>
    </row>
    <row r="992" spans="5:17" x14ac:dyDescent="0.3">
      <c r="E992"/>
      <c r="F992"/>
      <c r="G992" s="31"/>
      <c r="H992" s="31"/>
      <c r="I992" s="31" t="s">
        <v>6395</v>
      </c>
      <c r="J992" s="31"/>
      <c r="K992" s="31"/>
      <c r="Q992"/>
    </row>
    <row r="993" spans="5:17" x14ac:dyDescent="0.3">
      <c r="E993"/>
      <c r="F993"/>
      <c r="G993" s="31"/>
      <c r="H993" s="31"/>
      <c r="I993" s="31" t="s">
        <v>6396</v>
      </c>
      <c r="J993" s="31"/>
      <c r="K993" s="31"/>
      <c r="Q993"/>
    </row>
    <row r="994" spans="5:17" x14ac:dyDescent="0.3">
      <c r="E994"/>
      <c r="F994"/>
      <c r="G994" s="31"/>
      <c r="H994" s="31"/>
      <c r="I994" s="31" t="s">
        <v>6397</v>
      </c>
      <c r="J994" s="31"/>
      <c r="K994" s="31"/>
      <c r="Q994"/>
    </row>
    <row r="995" spans="5:17" x14ac:dyDescent="0.3">
      <c r="E995"/>
      <c r="F995"/>
      <c r="G995" s="31"/>
      <c r="H995" s="31"/>
      <c r="I995" s="31" t="s">
        <v>6398</v>
      </c>
      <c r="J995" s="31"/>
      <c r="K995" s="31"/>
      <c r="Q995"/>
    </row>
    <row r="996" spans="5:17" x14ac:dyDescent="0.3">
      <c r="E996"/>
      <c r="F996"/>
      <c r="G996" s="31"/>
      <c r="H996" s="31"/>
      <c r="I996" s="31" t="s">
        <v>6399</v>
      </c>
      <c r="J996" s="31"/>
      <c r="K996" s="31"/>
      <c r="Q996"/>
    </row>
    <row r="997" spans="5:17" x14ac:dyDescent="0.3">
      <c r="E997"/>
      <c r="F997"/>
      <c r="G997" s="31"/>
      <c r="H997" s="31"/>
      <c r="I997" s="31" t="s">
        <v>6400</v>
      </c>
      <c r="J997" s="31"/>
      <c r="K997" s="31"/>
      <c r="Q997"/>
    </row>
    <row r="998" spans="5:17" x14ac:dyDescent="0.3">
      <c r="E998"/>
      <c r="F998"/>
      <c r="G998" s="31"/>
      <c r="H998" s="31"/>
      <c r="I998" s="31" t="s">
        <v>6401</v>
      </c>
      <c r="J998" s="31"/>
      <c r="K998" s="31"/>
      <c r="Q998"/>
    </row>
    <row r="999" spans="5:17" x14ac:dyDescent="0.3">
      <c r="E999"/>
      <c r="F999"/>
      <c r="G999" s="31"/>
      <c r="H999" s="31"/>
      <c r="I999" s="31" t="s">
        <v>6402</v>
      </c>
      <c r="J999" s="31"/>
      <c r="K999" s="31"/>
      <c r="Q999"/>
    </row>
    <row r="1000" spans="5:17" ht="30" x14ac:dyDescent="0.3">
      <c r="E1000"/>
      <c r="F1000"/>
      <c r="G1000" s="31"/>
      <c r="H1000" s="31"/>
      <c r="I1000" s="31" t="s">
        <v>6403</v>
      </c>
      <c r="J1000" s="31"/>
      <c r="K1000" s="31"/>
      <c r="Q1000"/>
    </row>
    <row r="1001" spans="5:17" ht="30" x14ac:dyDescent="0.3">
      <c r="E1001"/>
      <c r="F1001"/>
      <c r="G1001" s="31"/>
      <c r="H1001" s="31"/>
      <c r="I1001" s="31" t="s">
        <v>6404</v>
      </c>
      <c r="J1001" s="31"/>
      <c r="K1001" s="31"/>
      <c r="Q1001"/>
    </row>
    <row r="1002" spans="5:17" x14ac:dyDescent="0.3">
      <c r="E1002"/>
      <c r="F1002"/>
      <c r="G1002" s="31"/>
      <c r="H1002" s="31"/>
      <c r="I1002" s="31" t="s">
        <v>6405</v>
      </c>
      <c r="J1002" s="31"/>
      <c r="K1002" s="31"/>
      <c r="Q1002"/>
    </row>
    <row r="1003" spans="5:17" x14ac:dyDescent="0.3">
      <c r="E1003"/>
      <c r="F1003"/>
      <c r="G1003" s="31"/>
      <c r="H1003" s="31"/>
      <c r="I1003" s="31" t="s">
        <v>6406</v>
      </c>
      <c r="J1003" s="31"/>
      <c r="K1003" s="31"/>
      <c r="Q1003"/>
    </row>
    <row r="1004" spans="5:17" x14ac:dyDescent="0.3">
      <c r="E1004"/>
      <c r="F1004"/>
      <c r="G1004" s="31"/>
      <c r="H1004" s="31"/>
      <c r="I1004" s="31" t="s">
        <v>6407</v>
      </c>
      <c r="J1004" s="31"/>
      <c r="K1004" s="31"/>
      <c r="Q1004"/>
    </row>
    <row r="1005" spans="5:17" x14ac:dyDescent="0.3">
      <c r="E1005"/>
      <c r="F1005"/>
      <c r="G1005" s="31"/>
      <c r="H1005" s="31"/>
      <c r="I1005" s="31" t="s">
        <v>6408</v>
      </c>
      <c r="J1005" s="31"/>
      <c r="K1005" s="31"/>
      <c r="Q1005"/>
    </row>
    <row r="1006" spans="5:17" x14ac:dyDescent="0.3">
      <c r="E1006"/>
      <c r="F1006"/>
      <c r="G1006" s="31"/>
      <c r="H1006" s="31"/>
      <c r="I1006" s="31" t="s">
        <v>123</v>
      </c>
      <c r="J1006" s="31"/>
      <c r="K1006" s="31"/>
      <c r="Q1006"/>
    </row>
    <row r="1007" spans="5:17" x14ac:dyDescent="0.3">
      <c r="E1007"/>
      <c r="F1007"/>
      <c r="G1007" s="31"/>
      <c r="H1007" s="31"/>
      <c r="I1007" s="31" t="s">
        <v>6409</v>
      </c>
      <c r="J1007" s="31"/>
      <c r="K1007" s="31"/>
      <c r="Q1007"/>
    </row>
    <row r="1008" spans="5:17" x14ac:dyDescent="0.3">
      <c r="E1008"/>
      <c r="F1008"/>
      <c r="G1008" s="31"/>
      <c r="H1008" s="31"/>
      <c r="I1008" s="31" t="s">
        <v>6410</v>
      </c>
      <c r="J1008" s="31"/>
      <c r="K1008" s="31"/>
      <c r="Q1008"/>
    </row>
    <row r="1009" spans="5:17" x14ac:dyDescent="0.3">
      <c r="E1009"/>
      <c r="F1009"/>
      <c r="G1009" s="31"/>
      <c r="H1009" s="31"/>
      <c r="I1009" s="31" t="s">
        <v>6411</v>
      </c>
      <c r="J1009" s="31"/>
      <c r="K1009" s="31"/>
      <c r="Q1009"/>
    </row>
    <row r="1010" spans="5:17" x14ac:dyDescent="0.3">
      <c r="E1010"/>
      <c r="F1010"/>
      <c r="G1010" s="31"/>
      <c r="H1010" s="31"/>
      <c r="I1010" s="31" t="s">
        <v>6412</v>
      </c>
      <c r="J1010" s="31"/>
      <c r="K1010" s="31"/>
      <c r="Q1010"/>
    </row>
    <row r="1011" spans="5:17" x14ac:dyDescent="0.3">
      <c r="E1011"/>
      <c r="F1011"/>
      <c r="G1011" s="31"/>
      <c r="H1011" s="31"/>
      <c r="I1011" s="31" t="s">
        <v>6413</v>
      </c>
      <c r="J1011" s="31"/>
      <c r="K1011" s="31"/>
      <c r="Q1011"/>
    </row>
    <row r="1012" spans="5:17" x14ac:dyDescent="0.3">
      <c r="E1012"/>
      <c r="F1012"/>
      <c r="G1012" s="31"/>
      <c r="H1012" s="31"/>
      <c r="I1012" s="31" t="s">
        <v>6414</v>
      </c>
      <c r="J1012" s="31"/>
      <c r="K1012" s="31"/>
      <c r="Q1012"/>
    </row>
    <row r="1013" spans="5:17" x14ac:dyDescent="0.3">
      <c r="E1013"/>
      <c r="F1013"/>
      <c r="G1013" s="31"/>
      <c r="H1013" s="31"/>
      <c r="I1013" s="31" t="s">
        <v>6415</v>
      </c>
      <c r="J1013" s="31"/>
      <c r="K1013" s="31"/>
      <c r="Q1013"/>
    </row>
    <row r="1014" spans="5:17" x14ac:dyDescent="0.3">
      <c r="E1014"/>
      <c r="F1014"/>
      <c r="G1014" s="31"/>
      <c r="H1014" s="31"/>
      <c r="I1014" s="31" t="s">
        <v>6416</v>
      </c>
      <c r="J1014" s="31"/>
      <c r="K1014" s="31"/>
      <c r="Q1014"/>
    </row>
    <row r="1015" spans="5:17" x14ac:dyDescent="0.3">
      <c r="E1015"/>
      <c r="F1015"/>
      <c r="G1015" s="31"/>
      <c r="H1015" s="31"/>
      <c r="I1015" s="31" t="s">
        <v>6417</v>
      </c>
      <c r="J1015" s="31"/>
      <c r="K1015" s="31"/>
      <c r="Q1015"/>
    </row>
    <row r="1016" spans="5:17" x14ac:dyDescent="0.3">
      <c r="E1016"/>
      <c r="F1016"/>
      <c r="G1016" s="31"/>
      <c r="H1016" s="31"/>
      <c r="I1016" s="31" t="s">
        <v>6418</v>
      </c>
      <c r="J1016" s="31"/>
      <c r="K1016" s="31"/>
      <c r="Q1016"/>
    </row>
    <row r="1017" spans="5:17" x14ac:dyDescent="0.3">
      <c r="E1017"/>
      <c r="F1017"/>
      <c r="G1017" s="31"/>
      <c r="H1017" s="31"/>
      <c r="I1017" s="31" t="s">
        <v>6419</v>
      </c>
      <c r="J1017" s="31"/>
      <c r="K1017" s="31"/>
      <c r="Q1017"/>
    </row>
    <row r="1018" spans="5:17" x14ac:dyDescent="0.3">
      <c r="E1018"/>
      <c r="F1018"/>
      <c r="G1018" s="31"/>
      <c r="H1018" s="31"/>
      <c r="I1018" s="31" t="s">
        <v>6420</v>
      </c>
      <c r="J1018" s="31"/>
      <c r="K1018" s="31"/>
      <c r="Q1018"/>
    </row>
    <row r="1019" spans="5:17" x14ac:dyDescent="0.3">
      <c r="E1019"/>
      <c r="F1019"/>
      <c r="G1019" s="31"/>
      <c r="H1019" s="31"/>
      <c r="I1019" s="31" t="s">
        <v>6421</v>
      </c>
      <c r="J1019" s="31"/>
      <c r="K1019" s="31"/>
      <c r="Q1019"/>
    </row>
    <row r="1020" spans="5:17" x14ac:dyDescent="0.3">
      <c r="E1020"/>
      <c r="F1020"/>
      <c r="G1020" s="31"/>
      <c r="H1020" s="31"/>
      <c r="I1020" s="31"/>
      <c r="J1020" s="31"/>
      <c r="K1020" s="31"/>
      <c r="Q1020"/>
    </row>
    <row r="1021" spans="5:17" x14ac:dyDescent="0.3">
      <c r="E1021"/>
      <c r="F1021"/>
      <c r="Q1021"/>
    </row>
    <row r="1022" spans="5:17" x14ac:dyDescent="0.3">
      <c r="E1022"/>
      <c r="F1022"/>
      <c r="Q1022"/>
    </row>
    <row r="1023" spans="5:17" x14ac:dyDescent="0.3">
      <c r="E1023"/>
      <c r="F1023"/>
      <c r="Q1023"/>
    </row>
    <row r="1024" spans="5:17" x14ac:dyDescent="0.3">
      <c r="E1024"/>
      <c r="F1024"/>
      <c r="Q1024"/>
    </row>
    <row r="1025" spans="5:17" x14ac:dyDescent="0.3">
      <c r="E1025"/>
      <c r="F1025"/>
      <c r="Q1025"/>
    </row>
    <row r="1026" spans="5:17" x14ac:dyDescent="0.3">
      <c r="E1026"/>
      <c r="F1026"/>
      <c r="Q1026"/>
    </row>
    <row r="1027" spans="5:17" x14ac:dyDescent="0.3">
      <c r="E1027"/>
      <c r="F1027"/>
      <c r="Q1027"/>
    </row>
    <row r="1028" spans="5:17" x14ac:dyDescent="0.3">
      <c r="E1028"/>
      <c r="F1028"/>
      <c r="Q1028"/>
    </row>
    <row r="1029" spans="5:17" x14ac:dyDescent="0.3">
      <c r="E1029"/>
      <c r="F1029"/>
      <c r="Q1029"/>
    </row>
    <row r="1030" spans="5:17" x14ac:dyDescent="0.3">
      <c r="E1030"/>
      <c r="F1030"/>
      <c r="Q1030"/>
    </row>
    <row r="1031" spans="5:17" x14ac:dyDescent="0.3">
      <c r="E1031"/>
      <c r="F1031"/>
      <c r="Q1031"/>
    </row>
    <row r="1032" spans="5:17" x14ac:dyDescent="0.3">
      <c r="E1032"/>
      <c r="F1032"/>
      <c r="Q1032"/>
    </row>
    <row r="1033" spans="5:17" x14ac:dyDescent="0.3">
      <c r="E1033"/>
      <c r="F1033"/>
      <c r="Q1033"/>
    </row>
    <row r="1034" spans="5:17" x14ac:dyDescent="0.3">
      <c r="E1034"/>
      <c r="F1034"/>
      <c r="Q1034"/>
    </row>
    <row r="1035" spans="5:17" x14ac:dyDescent="0.3">
      <c r="E1035"/>
      <c r="F1035"/>
      <c r="Q1035"/>
    </row>
    <row r="1036" spans="5:17" x14ac:dyDescent="0.3">
      <c r="E1036"/>
      <c r="F1036"/>
      <c r="Q1036"/>
    </row>
    <row r="1037" spans="5:17" x14ac:dyDescent="0.3">
      <c r="E1037"/>
      <c r="F1037"/>
      <c r="Q1037"/>
    </row>
    <row r="1038" spans="5:17" x14ac:dyDescent="0.3">
      <c r="E1038"/>
      <c r="F1038"/>
      <c r="Q1038"/>
    </row>
    <row r="1039" spans="5:17" x14ac:dyDescent="0.3">
      <c r="E1039"/>
      <c r="F1039"/>
      <c r="Q1039"/>
    </row>
    <row r="1040" spans="5:17" x14ac:dyDescent="0.3">
      <c r="E1040"/>
      <c r="F1040"/>
      <c r="Q1040"/>
    </row>
    <row r="1041" spans="5:17" x14ac:dyDescent="0.3">
      <c r="E1041"/>
      <c r="F1041"/>
      <c r="Q1041"/>
    </row>
    <row r="1042" spans="5:17" x14ac:dyDescent="0.3">
      <c r="E1042"/>
      <c r="F1042"/>
      <c r="Q1042"/>
    </row>
    <row r="1043" spans="5:17" x14ac:dyDescent="0.3">
      <c r="E1043"/>
      <c r="F1043"/>
      <c r="Q1043"/>
    </row>
    <row r="1044" spans="5:17" x14ac:dyDescent="0.3">
      <c r="E1044"/>
      <c r="F1044"/>
      <c r="Q1044"/>
    </row>
    <row r="1045" spans="5:17" x14ac:dyDescent="0.3">
      <c r="E1045"/>
      <c r="F1045"/>
      <c r="Q1045"/>
    </row>
    <row r="1046" spans="5:17" x14ac:dyDescent="0.3">
      <c r="E1046"/>
      <c r="F1046"/>
      <c r="Q1046"/>
    </row>
    <row r="1047" spans="5:17" x14ac:dyDescent="0.3">
      <c r="E1047"/>
      <c r="F1047"/>
      <c r="Q1047"/>
    </row>
    <row r="1048" spans="5:17" x14ac:dyDescent="0.3">
      <c r="E1048"/>
      <c r="F1048"/>
      <c r="Q1048"/>
    </row>
    <row r="1049" spans="5:17" x14ac:dyDescent="0.3">
      <c r="E1049"/>
      <c r="F1049"/>
      <c r="Q1049"/>
    </row>
    <row r="1050" spans="5:17" x14ac:dyDescent="0.3">
      <c r="E1050"/>
      <c r="F1050"/>
      <c r="Q1050"/>
    </row>
    <row r="1051" spans="5:17" x14ac:dyDescent="0.3">
      <c r="E1051"/>
      <c r="F1051"/>
      <c r="Q1051"/>
    </row>
    <row r="1052" spans="5:17" x14ac:dyDescent="0.3">
      <c r="E1052"/>
      <c r="F1052"/>
      <c r="Q1052"/>
    </row>
    <row r="1053" spans="5:17" x14ac:dyDescent="0.3">
      <c r="E1053"/>
      <c r="F1053"/>
      <c r="Q1053"/>
    </row>
    <row r="1054" spans="5:17" x14ac:dyDescent="0.3">
      <c r="E1054"/>
      <c r="F1054"/>
      <c r="Q1054"/>
    </row>
    <row r="1055" spans="5:17" x14ac:dyDescent="0.3">
      <c r="E1055"/>
      <c r="F1055"/>
      <c r="Q1055"/>
    </row>
    <row r="1056" spans="5:17" x14ac:dyDescent="0.3">
      <c r="E1056"/>
      <c r="F1056"/>
      <c r="Q1056"/>
    </row>
    <row r="1057" spans="5:17" x14ac:dyDescent="0.3">
      <c r="E1057"/>
      <c r="F1057"/>
      <c r="Q1057"/>
    </row>
    <row r="1058" spans="5:17" x14ac:dyDescent="0.3">
      <c r="E1058"/>
      <c r="F1058"/>
      <c r="Q1058"/>
    </row>
    <row r="1059" spans="5:17" x14ac:dyDescent="0.3">
      <c r="E1059"/>
      <c r="F1059"/>
      <c r="Q1059"/>
    </row>
    <row r="1060" spans="5:17" x14ac:dyDescent="0.3">
      <c r="E1060"/>
      <c r="F1060"/>
      <c r="Q1060"/>
    </row>
    <row r="1061" spans="5:17" x14ac:dyDescent="0.3">
      <c r="E1061"/>
      <c r="F1061"/>
      <c r="Q1061"/>
    </row>
    <row r="1062" spans="5:17" x14ac:dyDescent="0.3">
      <c r="E1062"/>
      <c r="F1062"/>
      <c r="Q1062"/>
    </row>
    <row r="1063" spans="5:17" x14ac:dyDescent="0.3">
      <c r="E1063"/>
      <c r="F1063"/>
      <c r="Q1063"/>
    </row>
    <row r="1064" spans="5:17" x14ac:dyDescent="0.3">
      <c r="E1064"/>
      <c r="F1064"/>
      <c r="Q1064"/>
    </row>
    <row r="1065" spans="5:17" x14ac:dyDescent="0.3">
      <c r="E1065"/>
      <c r="F1065"/>
      <c r="Q1065"/>
    </row>
    <row r="1066" spans="5:17" x14ac:dyDescent="0.3">
      <c r="E1066"/>
      <c r="F1066"/>
      <c r="Q1066"/>
    </row>
    <row r="1067" spans="5:17" x14ac:dyDescent="0.3">
      <c r="E1067"/>
      <c r="F1067"/>
      <c r="Q1067"/>
    </row>
    <row r="1068" spans="5:17" x14ac:dyDescent="0.3">
      <c r="E1068"/>
      <c r="F1068"/>
      <c r="Q1068"/>
    </row>
    <row r="1069" spans="5:17" x14ac:dyDescent="0.3">
      <c r="E1069"/>
      <c r="F1069"/>
      <c r="Q1069"/>
    </row>
    <row r="1070" spans="5:17" x14ac:dyDescent="0.3">
      <c r="E1070"/>
      <c r="F1070"/>
      <c r="Q1070"/>
    </row>
    <row r="1071" spans="5:17" x14ac:dyDescent="0.3">
      <c r="E1071"/>
      <c r="F1071"/>
      <c r="Q1071"/>
    </row>
    <row r="1072" spans="5:17" x14ac:dyDescent="0.3">
      <c r="E1072"/>
      <c r="F1072"/>
      <c r="Q1072"/>
    </row>
    <row r="1073" spans="5:17" x14ac:dyDescent="0.3">
      <c r="E1073"/>
      <c r="F1073"/>
      <c r="Q1073"/>
    </row>
    <row r="1074" spans="5:17" x14ac:dyDescent="0.3">
      <c r="E1074"/>
      <c r="F1074"/>
      <c r="Q1074"/>
    </row>
    <row r="1075" spans="5:17" x14ac:dyDescent="0.3">
      <c r="E1075"/>
      <c r="F1075"/>
      <c r="Q1075"/>
    </row>
    <row r="1076" spans="5:17" x14ac:dyDescent="0.3">
      <c r="E1076"/>
      <c r="Q1076"/>
    </row>
    <row r="1077" spans="5:17" x14ac:dyDescent="0.3">
      <c r="E1077"/>
      <c r="Q1077"/>
    </row>
    <row r="1078" spans="5:17" x14ac:dyDescent="0.3">
      <c r="E1078"/>
      <c r="Q1078"/>
    </row>
    <row r="1079" spans="5:17" x14ac:dyDescent="0.3">
      <c r="E1079"/>
      <c r="Q1079"/>
    </row>
    <row r="1080" spans="5:17" x14ac:dyDescent="0.3">
      <c r="E1080"/>
      <c r="Q1080"/>
    </row>
    <row r="1081" spans="5:17" x14ac:dyDescent="0.3">
      <c r="E1081"/>
      <c r="Q1081"/>
    </row>
    <row r="1082" spans="5:17" x14ac:dyDescent="0.3">
      <c r="E1082"/>
      <c r="Q1082"/>
    </row>
    <row r="1083" spans="5:17" x14ac:dyDescent="0.3">
      <c r="E1083"/>
      <c r="Q1083"/>
    </row>
    <row r="1084" spans="5:17" x14ac:dyDescent="0.3">
      <c r="E1084"/>
      <c r="Q1084"/>
    </row>
    <row r="1085" spans="5:17" x14ac:dyDescent="0.3">
      <c r="E1085"/>
      <c r="Q1085"/>
    </row>
    <row r="1086" spans="5:17" x14ac:dyDescent="0.3">
      <c r="E1086"/>
      <c r="Q1086"/>
    </row>
    <row r="1087" spans="5:17" x14ac:dyDescent="0.3">
      <c r="E1087"/>
      <c r="Q1087"/>
    </row>
    <row r="1088" spans="5:17" x14ac:dyDescent="0.3">
      <c r="E1088"/>
      <c r="Q1088"/>
    </row>
    <row r="1089" spans="5:17" x14ac:dyDescent="0.3">
      <c r="E1089"/>
      <c r="Q1089"/>
    </row>
    <row r="1090" spans="5:17" x14ac:dyDescent="0.3">
      <c r="E1090"/>
      <c r="Q1090"/>
    </row>
    <row r="1091" spans="5:17" x14ac:dyDescent="0.3">
      <c r="E1091"/>
      <c r="Q1091"/>
    </row>
    <row r="1092" spans="5:17" x14ac:dyDescent="0.3">
      <c r="E1092"/>
      <c r="Q1092"/>
    </row>
    <row r="1093" spans="5:17" x14ac:dyDescent="0.3">
      <c r="E1093"/>
      <c r="Q1093"/>
    </row>
    <row r="1094" spans="5:17" x14ac:dyDescent="0.3">
      <c r="E1094"/>
      <c r="Q1094"/>
    </row>
    <row r="1095" spans="5:17" x14ac:dyDescent="0.3">
      <c r="E1095"/>
      <c r="Q1095"/>
    </row>
    <row r="1096" spans="5:17" x14ac:dyDescent="0.3">
      <c r="E1096"/>
      <c r="Q1096"/>
    </row>
    <row r="1097" spans="5:17" x14ac:dyDescent="0.3">
      <c r="E1097"/>
      <c r="Q1097"/>
    </row>
    <row r="1098" spans="5:17" x14ac:dyDescent="0.3">
      <c r="E1098"/>
      <c r="Q1098"/>
    </row>
    <row r="1099" spans="5:17" x14ac:dyDescent="0.3">
      <c r="E1099"/>
      <c r="Q1099"/>
    </row>
    <row r="1100" spans="5:17" x14ac:dyDescent="0.3">
      <c r="E1100"/>
      <c r="Q1100"/>
    </row>
    <row r="1101" spans="5:17" x14ac:dyDescent="0.3">
      <c r="E1101"/>
      <c r="Q1101"/>
    </row>
    <row r="1102" spans="5:17" x14ac:dyDescent="0.3">
      <c r="E1102"/>
      <c r="Q1102"/>
    </row>
    <row r="1103" spans="5:17" x14ac:dyDescent="0.3">
      <c r="E1103"/>
      <c r="Q1103"/>
    </row>
    <row r="1104" spans="5:17" x14ac:dyDescent="0.3">
      <c r="E1104"/>
      <c r="Q1104"/>
    </row>
    <row r="1105" spans="5:17" x14ac:dyDescent="0.3">
      <c r="E1105"/>
      <c r="Q1105"/>
    </row>
    <row r="1106" spans="5:17" x14ac:dyDescent="0.3">
      <c r="E1106"/>
      <c r="Q1106"/>
    </row>
    <row r="1107" spans="5:17" x14ac:dyDescent="0.3">
      <c r="E1107"/>
      <c r="Q1107"/>
    </row>
    <row r="1108" spans="5:17" x14ac:dyDescent="0.3">
      <c r="E1108"/>
      <c r="Q1108"/>
    </row>
    <row r="1109" spans="5:17" x14ac:dyDescent="0.3">
      <c r="E1109"/>
      <c r="Q1109"/>
    </row>
    <row r="1110" spans="5:17" x14ac:dyDescent="0.3">
      <c r="E1110"/>
      <c r="Q1110"/>
    </row>
    <row r="1111" spans="5:17" x14ac:dyDescent="0.3">
      <c r="E1111"/>
      <c r="Q1111"/>
    </row>
    <row r="1112" spans="5:17" x14ac:dyDescent="0.3">
      <c r="E1112"/>
      <c r="Q1112"/>
    </row>
    <row r="1113" spans="5:17" x14ac:dyDescent="0.3">
      <c r="E1113"/>
      <c r="Q1113"/>
    </row>
    <row r="1114" spans="5:17" x14ac:dyDescent="0.3">
      <c r="E1114"/>
      <c r="Q1114"/>
    </row>
    <row r="1115" spans="5:17" x14ac:dyDescent="0.3">
      <c r="E1115"/>
      <c r="Q1115"/>
    </row>
    <row r="1116" spans="5:17" x14ac:dyDescent="0.3">
      <c r="E1116"/>
      <c r="Q1116"/>
    </row>
    <row r="1117" spans="5:17" x14ac:dyDescent="0.3">
      <c r="E1117"/>
      <c r="Q1117"/>
    </row>
    <row r="1118" spans="5:17" x14ac:dyDescent="0.3">
      <c r="E1118"/>
      <c r="Q1118"/>
    </row>
    <row r="1119" spans="5:17" x14ac:dyDescent="0.3">
      <c r="E1119"/>
      <c r="Q1119"/>
    </row>
    <row r="1120" spans="5:17" x14ac:dyDescent="0.3">
      <c r="E1120"/>
      <c r="Q1120"/>
    </row>
    <row r="1121" spans="5:17" x14ac:dyDescent="0.3">
      <c r="E1121"/>
      <c r="Q1121"/>
    </row>
    <row r="1122" spans="5:17" x14ac:dyDescent="0.3">
      <c r="E1122"/>
      <c r="Q1122"/>
    </row>
    <row r="1123" spans="5:17" x14ac:dyDescent="0.3">
      <c r="E1123"/>
      <c r="Q1123"/>
    </row>
    <row r="1124" spans="5:17" x14ac:dyDescent="0.3">
      <c r="E1124"/>
      <c r="Q1124"/>
    </row>
    <row r="1125" spans="5:17" x14ac:dyDescent="0.3">
      <c r="E1125"/>
      <c r="Q1125"/>
    </row>
    <row r="1126" spans="5:17" x14ac:dyDescent="0.3">
      <c r="E1126"/>
      <c r="Q1126"/>
    </row>
    <row r="1127" spans="5:17" x14ac:dyDescent="0.3">
      <c r="E1127"/>
      <c r="Q1127"/>
    </row>
    <row r="1128" spans="5:17" x14ac:dyDescent="0.3">
      <c r="E1128"/>
      <c r="Q1128"/>
    </row>
    <row r="1129" spans="5:17" x14ac:dyDescent="0.3">
      <c r="E1129"/>
      <c r="Q1129"/>
    </row>
    <row r="1130" spans="5:17" x14ac:dyDescent="0.3">
      <c r="E1130"/>
      <c r="Q1130"/>
    </row>
    <row r="1131" spans="5:17" x14ac:dyDescent="0.3">
      <c r="E1131"/>
      <c r="Q1131"/>
    </row>
    <row r="1132" spans="5:17" x14ac:dyDescent="0.3">
      <c r="E1132"/>
      <c r="Q1132"/>
    </row>
    <row r="1133" spans="5:17" x14ac:dyDescent="0.3">
      <c r="E1133"/>
      <c r="Q1133"/>
    </row>
    <row r="1134" spans="5:17" x14ac:dyDescent="0.3">
      <c r="E1134"/>
      <c r="Q1134"/>
    </row>
    <row r="1135" spans="5:17" x14ac:dyDescent="0.3">
      <c r="E1135"/>
      <c r="Q1135"/>
    </row>
    <row r="1136" spans="5:17" x14ac:dyDescent="0.3">
      <c r="E1136"/>
      <c r="Q1136"/>
    </row>
    <row r="1137" spans="5:17" x14ac:dyDescent="0.3">
      <c r="E1137"/>
      <c r="Q1137"/>
    </row>
    <row r="1138" spans="5:17" x14ac:dyDescent="0.3">
      <c r="E1138"/>
      <c r="Q1138"/>
    </row>
    <row r="1139" spans="5:17" x14ac:dyDescent="0.3">
      <c r="E1139"/>
      <c r="Q1139"/>
    </row>
    <row r="1140" spans="5:17" x14ac:dyDescent="0.3">
      <c r="E1140"/>
      <c r="Q1140"/>
    </row>
    <row r="1141" spans="5:17" x14ac:dyDescent="0.3">
      <c r="E1141"/>
      <c r="Q1141"/>
    </row>
    <row r="1142" spans="5:17" x14ac:dyDescent="0.3">
      <c r="E1142"/>
      <c r="Q1142"/>
    </row>
    <row r="1143" spans="5:17" x14ac:dyDescent="0.3">
      <c r="E1143"/>
      <c r="Q1143"/>
    </row>
    <row r="1144" spans="5:17" x14ac:dyDescent="0.3">
      <c r="E1144"/>
      <c r="Q1144"/>
    </row>
    <row r="1145" spans="5:17" x14ac:dyDescent="0.3">
      <c r="E1145"/>
      <c r="Q1145"/>
    </row>
    <row r="1146" spans="5:17" x14ac:dyDescent="0.3">
      <c r="E1146"/>
      <c r="Q1146"/>
    </row>
    <row r="1147" spans="5:17" x14ac:dyDescent="0.3">
      <c r="E1147"/>
      <c r="Q1147"/>
    </row>
    <row r="1148" spans="5:17" x14ac:dyDescent="0.3">
      <c r="E1148"/>
      <c r="Q1148"/>
    </row>
    <row r="1149" spans="5:17" x14ac:dyDescent="0.3">
      <c r="E1149"/>
      <c r="Q1149"/>
    </row>
    <row r="1150" spans="5:17" x14ac:dyDescent="0.3">
      <c r="E1150"/>
      <c r="Q1150"/>
    </row>
    <row r="1151" spans="5:17" x14ac:dyDescent="0.3">
      <c r="E1151"/>
      <c r="Q1151"/>
    </row>
    <row r="1152" spans="5:17" x14ac:dyDescent="0.3">
      <c r="E1152"/>
      <c r="Q1152"/>
    </row>
    <row r="1153" spans="5:17" x14ac:dyDescent="0.3">
      <c r="E1153"/>
      <c r="Q1153"/>
    </row>
    <row r="1154" spans="5:17" x14ac:dyDescent="0.3">
      <c r="E1154"/>
      <c r="Q1154"/>
    </row>
    <row r="1155" spans="5:17" x14ac:dyDescent="0.3">
      <c r="E1155"/>
      <c r="Q1155"/>
    </row>
    <row r="1156" spans="5:17" x14ac:dyDescent="0.3">
      <c r="E1156"/>
      <c r="Q1156"/>
    </row>
    <row r="1157" spans="5:17" x14ac:dyDescent="0.3">
      <c r="E1157"/>
      <c r="Q1157"/>
    </row>
    <row r="1158" spans="5:17" x14ac:dyDescent="0.3">
      <c r="E1158"/>
      <c r="Q1158"/>
    </row>
    <row r="1159" spans="5:17" x14ac:dyDescent="0.3">
      <c r="E1159"/>
      <c r="Q1159"/>
    </row>
    <row r="1160" spans="5:17" x14ac:dyDescent="0.3">
      <c r="E1160"/>
      <c r="Q1160"/>
    </row>
    <row r="1161" spans="5:17" x14ac:dyDescent="0.3">
      <c r="E1161"/>
      <c r="Q1161"/>
    </row>
    <row r="1162" spans="5:17" x14ac:dyDescent="0.3">
      <c r="E1162"/>
      <c r="Q1162"/>
    </row>
    <row r="1163" spans="5:17" x14ac:dyDescent="0.3">
      <c r="E1163"/>
      <c r="Q1163"/>
    </row>
    <row r="1164" spans="5:17" x14ac:dyDescent="0.3">
      <c r="E1164"/>
      <c r="Q1164"/>
    </row>
    <row r="1165" spans="5:17" x14ac:dyDescent="0.3">
      <c r="E1165"/>
      <c r="Q1165"/>
    </row>
    <row r="1166" spans="5:17" x14ac:dyDescent="0.3">
      <c r="E1166"/>
      <c r="Q1166"/>
    </row>
    <row r="1167" spans="5:17" x14ac:dyDescent="0.3">
      <c r="E1167"/>
      <c r="Q1167"/>
    </row>
    <row r="1168" spans="5:17" x14ac:dyDescent="0.3">
      <c r="E1168"/>
      <c r="Q1168"/>
    </row>
    <row r="1169" spans="5:17" x14ac:dyDescent="0.3">
      <c r="E1169"/>
      <c r="Q1169"/>
    </row>
    <row r="1170" spans="5:17" x14ac:dyDescent="0.3">
      <c r="E1170"/>
      <c r="Q1170"/>
    </row>
    <row r="1171" spans="5:17" x14ac:dyDescent="0.3">
      <c r="E1171"/>
      <c r="Q1171"/>
    </row>
    <row r="1172" spans="5:17" x14ac:dyDescent="0.3">
      <c r="E1172"/>
      <c r="Q1172"/>
    </row>
    <row r="1173" spans="5:17" x14ac:dyDescent="0.3">
      <c r="E1173"/>
      <c r="Q1173"/>
    </row>
    <row r="1174" spans="5:17" x14ac:dyDescent="0.3">
      <c r="E1174"/>
      <c r="Q1174"/>
    </row>
    <row r="1175" spans="5:17" x14ac:dyDescent="0.3">
      <c r="E1175"/>
      <c r="Q1175"/>
    </row>
    <row r="1176" spans="5:17" x14ac:dyDescent="0.3">
      <c r="E1176"/>
      <c r="Q1176"/>
    </row>
    <row r="1177" spans="5:17" x14ac:dyDescent="0.3">
      <c r="E1177"/>
      <c r="Q1177"/>
    </row>
    <row r="1178" spans="5:17" x14ac:dyDescent="0.3">
      <c r="E1178"/>
      <c r="Q1178"/>
    </row>
    <row r="1179" spans="5:17" x14ac:dyDescent="0.3">
      <c r="E1179"/>
      <c r="Q1179"/>
    </row>
    <row r="1180" spans="5:17" x14ac:dyDescent="0.3">
      <c r="E1180"/>
      <c r="Q1180"/>
    </row>
    <row r="1181" spans="5:17" x14ac:dyDescent="0.3">
      <c r="E1181"/>
      <c r="Q1181"/>
    </row>
    <row r="1182" spans="5:17" x14ac:dyDescent="0.3">
      <c r="E1182"/>
      <c r="Q1182"/>
    </row>
    <row r="1183" spans="5:17" x14ac:dyDescent="0.3">
      <c r="E1183"/>
      <c r="Q1183"/>
    </row>
    <row r="1184" spans="5:17" x14ac:dyDescent="0.3">
      <c r="E1184"/>
      <c r="Q1184"/>
    </row>
    <row r="1185" spans="5:17" x14ac:dyDescent="0.3">
      <c r="E1185"/>
      <c r="Q1185"/>
    </row>
    <row r="1186" spans="5:17" x14ac:dyDescent="0.3">
      <c r="E1186"/>
      <c r="Q1186"/>
    </row>
    <row r="1187" spans="5:17" x14ac:dyDescent="0.3">
      <c r="E1187"/>
      <c r="Q1187"/>
    </row>
    <row r="1188" spans="5:17" x14ac:dyDescent="0.3">
      <c r="E1188"/>
      <c r="Q1188"/>
    </row>
    <row r="1189" spans="5:17" x14ac:dyDescent="0.3">
      <c r="E1189"/>
      <c r="Q1189"/>
    </row>
    <row r="1190" spans="5:17" x14ac:dyDescent="0.3">
      <c r="E1190"/>
      <c r="Q1190"/>
    </row>
    <row r="1191" spans="5:17" x14ac:dyDescent="0.3">
      <c r="E1191"/>
      <c r="Q1191"/>
    </row>
    <row r="1192" spans="5:17" x14ac:dyDescent="0.3">
      <c r="E1192"/>
      <c r="Q1192"/>
    </row>
    <row r="1193" spans="5:17" x14ac:dyDescent="0.3">
      <c r="E1193"/>
      <c r="Q1193"/>
    </row>
    <row r="1194" spans="5:17" x14ac:dyDescent="0.3">
      <c r="E1194"/>
      <c r="Q1194"/>
    </row>
    <row r="1195" spans="5:17" x14ac:dyDescent="0.3">
      <c r="E1195"/>
      <c r="Q1195"/>
    </row>
    <row r="1196" spans="5:17" x14ac:dyDescent="0.3">
      <c r="E1196"/>
      <c r="Q1196"/>
    </row>
    <row r="1197" spans="5:17" x14ac:dyDescent="0.3">
      <c r="E1197"/>
      <c r="Q1197"/>
    </row>
    <row r="1198" spans="5:17" x14ac:dyDescent="0.3">
      <c r="E1198"/>
      <c r="Q1198"/>
    </row>
    <row r="1199" spans="5:17" x14ac:dyDescent="0.3">
      <c r="E1199"/>
      <c r="Q1199"/>
    </row>
    <row r="1200" spans="5:17" x14ac:dyDescent="0.3">
      <c r="E1200"/>
      <c r="Q1200"/>
    </row>
    <row r="1201" spans="5:17" x14ac:dyDescent="0.3">
      <c r="E1201"/>
      <c r="Q1201"/>
    </row>
    <row r="1202" spans="5:17" x14ac:dyDescent="0.3">
      <c r="E1202"/>
      <c r="Q1202"/>
    </row>
    <row r="1203" spans="5:17" x14ac:dyDescent="0.3">
      <c r="E1203"/>
      <c r="Q1203"/>
    </row>
    <row r="1204" spans="5:17" x14ac:dyDescent="0.3">
      <c r="E1204"/>
      <c r="Q1204"/>
    </row>
    <row r="1205" spans="5:17" x14ac:dyDescent="0.3">
      <c r="E1205"/>
      <c r="Q1205"/>
    </row>
    <row r="1206" spans="5:17" x14ac:dyDescent="0.3">
      <c r="E1206"/>
      <c r="Q1206"/>
    </row>
    <row r="1207" spans="5:17" x14ac:dyDescent="0.3">
      <c r="E1207"/>
      <c r="Q1207"/>
    </row>
    <row r="1208" spans="5:17" x14ac:dyDescent="0.3">
      <c r="E1208"/>
      <c r="Q1208"/>
    </row>
    <row r="1209" spans="5:17" x14ac:dyDescent="0.3">
      <c r="E1209"/>
      <c r="Q1209"/>
    </row>
    <row r="1210" spans="5:17" x14ac:dyDescent="0.3">
      <c r="E1210"/>
      <c r="Q1210"/>
    </row>
    <row r="1211" spans="5:17" x14ac:dyDescent="0.3">
      <c r="E1211"/>
      <c r="Q1211"/>
    </row>
    <row r="1212" spans="5:17" x14ac:dyDescent="0.3">
      <c r="E1212"/>
      <c r="Q1212"/>
    </row>
    <row r="1213" spans="5:17" x14ac:dyDescent="0.3">
      <c r="E1213"/>
      <c r="Q1213"/>
    </row>
    <row r="1214" spans="5:17" x14ac:dyDescent="0.3">
      <c r="E1214"/>
      <c r="Q1214"/>
    </row>
    <row r="1215" spans="5:17" x14ac:dyDescent="0.3">
      <c r="E1215"/>
      <c r="Q1215"/>
    </row>
    <row r="1216" spans="5:17" x14ac:dyDescent="0.3">
      <c r="E1216"/>
      <c r="Q1216"/>
    </row>
    <row r="1217" spans="5:17" x14ac:dyDescent="0.3">
      <c r="E1217"/>
      <c r="Q1217"/>
    </row>
    <row r="1218" spans="5:17" x14ac:dyDescent="0.3">
      <c r="E1218"/>
      <c r="Q1218"/>
    </row>
    <row r="1219" spans="5:17" x14ac:dyDescent="0.3">
      <c r="E1219"/>
      <c r="Q1219"/>
    </row>
    <row r="1220" spans="5:17" x14ac:dyDescent="0.3">
      <c r="E1220"/>
      <c r="Q1220"/>
    </row>
    <row r="1221" spans="5:17" x14ac:dyDescent="0.3">
      <c r="E1221"/>
      <c r="Q1221"/>
    </row>
    <row r="1222" spans="5:17" x14ac:dyDescent="0.3">
      <c r="E1222"/>
      <c r="Q1222"/>
    </row>
    <row r="1223" spans="5:17" x14ac:dyDescent="0.3">
      <c r="E1223"/>
      <c r="Q1223"/>
    </row>
    <row r="1224" spans="5:17" x14ac:dyDescent="0.3">
      <c r="E1224"/>
      <c r="Q1224"/>
    </row>
    <row r="1225" spans="5:17" x14ac:dyDescent="0.3">
      <c r="E1225"/>
      <c r="Q1225"/>
    </row>
    <row r="1226" spans="5:17" x14ac:dyDescent="0.3">
      <c r="E1226"/>
      <c r="Q1226"/>
    </row>
    <row r="1227" spans="5:17" x14ac:dyDescent="0.3">
      <c r="E1227"/>
      <c r="Q1227"/>
    </row>
    <row r="1228" spans="5:17" x14ac:dyDescent="0.3">
      <c r="E1228"/>
      <c r="Q1228"/>
    </row>
    <row r="1229" spans="5:17" x14ac:dyDescent="0.3">
      <c r="E1229"/>
      <c r="Q1229"/>
    </row>
    <row r="1230" spans="5:17" x14ac:dyDescent="0.3">
      <c r="E1230"/>
      <c r="Q1230"/>
    </row>
    <row r="1231" spans="5:17" x14ac:dyDescent="0.3">
      <c r="E1231"/>
      <c r="Q1231"/>
    </row>
    <row r="1232" spans="5:17" x14ac:dyDescent="0.3">
      <c r="E1232"/>
      <c r="Q1232"/>
    </row>
    <row r="1233" spans="5:17" x14ac:dyDescent="0.3">
      <c r="E1233"/>
      <c r="Q1233"/>
    </row>
    <row r="1234" spans="5:17" x14ac:dyDescent="0.3">
      <c r="E1234"/>
      <c r="Q1234"/>
    </row>
  </sheetData>
  <sortState xmlns:xlrd2="http://schemas.microsoft.com/office/spreadsheetml/2017/richdata2" ref="A5:B29">
    <sortCondition ref="A5:A29"/>
  </sortState>
  <mergeCells count="4">
    <mergeCell ref="L8:L23"/>
    <mergeCell ref="L31:L33"/>
    <mergeCell ref="L34:L36"/>
    <mergeCell ref="L60:L77"/>
  </mergeCells>
  <conditionalFormatting sqref="G4 G1021:G1048576">
    <cfRule type="duplicateValues" dxfId="29" priority="5"/>
  </conditionalFormatting>
  <conditionalFormatting sqref="I4">
    <cfRule type="duplicateValues" dxfId="28" priority="1878"/>
  </conditionalFormatting>
  <conditionalFormatting sqref="A4:F4">
    <cfRule type="duplicateValues" dxfId="27" priority="1880"/>
  </conditionalFormatting>
  <conditionalFormatting sqref="L79:L94">
    <cfRule type="iconSet" priority="1">
      <iconSet iconSet="3Symbols">
        <cfvo type="percent" val="0"/>
        <cfvo type="percent" val="33"/>
        <cfvo type="percent" val="67"/>
      </iconSet>
    </cfRule>
  </conditionalFormatting>
  <dataValidations count="1">
    <dataValidation type="list" allowBlank="1" showInputMessage="1" showErrorMessage="1" sqref="A4:A28" xr:uid="{2EEFB048-F6EA-4F46-9AFB-55DD44442204}">
      <formula1>$A$5:$A$28</formula1>
    </dataValidation>
  </dataValidations>
  <pageMargins left="0.7" right="0.7" top="0.75" bottom="0.75" header="0.3" footer="0.3"/>
  <pageSetup paperSize="9" fitToWidth="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A800A-FC3B-412B-80E1-A1DB213CB9E9}">
  <dimension ref="A1:N54"/>
  <sheetViews>
    <sheetView zoomScale="107" zoomScaleNormal="107" workbookViewId="0">
      <selection activeCell="C2" sqref="C2"/>
    </sheetView>
  </sheetViews>
  <sheetFormatPr baseColWidth="10" defaultColWidth="11.44140625" defaultRowHeight="14.4" x14ac:dyDescent="0.3"/>
  <cols>
    <col min="1" max="1" width="42.33203125" bestFit="1" customWidth="1"/>
    <col min="2" max="2" width="15.33203125" bestFit="1" customWidth="1"/>
    <col min="3" max="3" width="30.44140625" bestFit="1" customWidth="1"/>
    <col min="4" max="4" width="18.6640625" bestFit="1" customWidth="1"/>
    <col min="5" max="5" width="29" bestFit="1" customWidth="1"/>
    <col min="6" max="6" width="17.6640625" bestFit="1" customWidth="1"/>
    <col min="7" max="7" width="29" bestFit="1" customWidth="1"/>
    <col min="8" max="8" width="14.6640625" bestFit="1" customWidth="1"/>
    <col min="9" max="9" width="29" bestFit="1" customWidth="1"/>
    <col min="10" max="10" width="14.6640625" bestFit="1" customWidth="1"/>
    <col min="11" max="11" width="29" bestFit="1" customWidth="1"/>
    <col min="12" max="12" width="48.5546875" style="60" bestFit="1" customWidth="1"/>
    <col min="13" max="13" width="32.33203125" style="60" bestFit="1" customWidth="1"/>
    <col min="14" max="14" width="27.109375" style="60" bestFit="1" customWidth="1"/>
    <col min="15" max="15" width="29" bestFit="1" customWidth="1"/>
    <col min="16" max="16" width="21.33203125" bestFit="1" customWidth="1"/>
    <col min="17" max="17" width="29" bestFit="1" customWidth="1"/>
    <col min="18" max="18" width="14.6640625" bestFit="1" customWidth="1"/>
    <col min="19" max="19" width="29" bestFit="1" customWidth="1"/>
    <col min="20" max="20" width="14.6640625" bestFit="1" customWidth="1"/>
    <col min="21" max="21" width="29" bestFit="1" customWidth="1"/>
    <col min="22" max="22" width="14.6640625" bestFit="1" customWidth="1"/>
    <col min="23" max="23" width="29" bestFit="1" customWidth="1"/>
    <col min="24" max="24" width="14.6640625" bestFit="1" customWidth="1"/>
    <col min="25" max="27" width="29" bestFit="1" customWidth="1"/>
    <col min="28" max="28" width="14.6640625" bestFit="1" customWidth="1"/>
    <col min="29" max="29" width="29" bestFit="1" customWidth="1"/>
    <col min="30" max="30" width="14.6640625" bestFit="1" customWidth="1"/>
    <col min="31" max="32" width="29" bestFit="1" customWidth="1"/>
    <col min="33" max="33" width="14.6640625" bestFit="1" customWidth="1"/>
    <col min="34" max="34" width="29" bestFit="1" customWidth="1"/>
    <col min="35" max="35" width="14.6640625" bestFit="1" customWidth="1"/>
    <col min="36" max="36" width="29" bestFit="1" customWidth="1"/>
    <col min="37" max="37" width="14.6640625" bestFit="1" customWidth="1"/>
    <col min="38" max="38" width="29" bestFit="1" customWidth="1"/>
    <col min="39" max="39" width="40.33203125" bestFit="1" customWidth="1"/>
    <col min="40" max="40" width="29" bestFit="1" customWidth="1"/>
    <col min="41" max="41" width="14.6640625" bestFit="1" customWidth="1"/>
    <col min="42" max="42" width="29" bestFit="1" customWidth="1"/>
    <col min="43" max="43" width="14.6640625" bestFit="1" customWidth="1"/>
    <col min="44" max="44" width="29" bestFit="1" customWidth="1"/>
    <col min="45" max="45" width="14.6640625" bestFit="1" customWidth="1"/>
    <col min="46" max="46" width="29" bestFit="1" customWidth="1"/>
    <col min="47" max="47" width="20.109375" bestFit="1" customWidth="1"/>
    <col min="48" max="48" width="29" bestFit="1" customWidth="1"/>
    <col min="49" max="49" width="14.6640625" bestFit="1" customWidth="1"/>
    <col min="50" max="50" width="29" bestFit="1" customWidth="1"/>
    <col min="51" max="51" width="14.6640625" bestFit="1" customWidth="1"/>
    <col min="52" max="52" width="29" bestFit="1" customWidth="1"/>
    <col min="53" max="53" width="14.6640625" bestFit="1" customWidth="1"/>
    <col min="54" max="54" width="29" bestFit="1" customWidth="1"/>
    <col min="55" max="55" width="14.6640625" bestFit="1" customWidth="1"/>
    <col min="56" max="56" width="29" bestFit="1" customWidth="1"/>
    <col min="57" max="57" width="14.6640625" bestFit="1" customWidth="1"/>
    <col min="58" max="58" width="29" bestFit="1" customWidth="1"/>
    <col min="59" max="59" width="14.6640625" bestFit="1" customWidth="1"/>
    <col min="60" max="60" width="29" bestFit="1" customWidth="1"/>
    <col min="61" max="61" width="14.6640625" bestFit="1" customWidth="1"/>
    <col min="62" max="62" width="29" bestFit="1" customWidth="1"/>
    <col min="63" max="63" width="14.6640625" bestFit="1" customWidth="1"/>
    <col min="64" max="64" width="29" bestFit="1" customWidth="1"/>
    <col min="65" max="65" width="14.6640625" bestFit="1" customWidth="1"/>
    <col min="66" max="66" width="29" bestFit="1" customWidth="1"/>
    <col min="67" max="67" width="14.6640625" bestFit="1" customWidth="1"/>
    <col min="68" max="70" width="29" bestFit="1" customWidth="1"/>
    <col min="71" max="71" width="16.88671875" bestFit="1" customWidth="1"/>
    <col min="72" max="72" width="29" bestFit="1" customWidth="1"/>
    <col min="73" max="73" width="18.33203125" bestFit="1" customWidth="1"/>
    <col min="74" max="74" width="29" bestFit="1" customWidth="1"/>
    <col min="75" max="75" width="14.6640625" bestFit="1" customWidth="1"/>
    <col min="76" max="76" width="29" bestFit="1" customWidth="1"/>
    <col min="77" max="77" width="14.6640625" bestFit="1" customWidth="1"/>
    <col min="78" max="78" width="29" bestFit="1" customWidth="1"/>
    <col min="79" max="79" width="19.44140625" bestFit="1" customWidth="1"/>
    <col min="80" max="80" width="33.6640625" bestFit="1" customWidth="1"/>
  </cols>
  <sheetData>
    <row r="1" spans="1:14" ht="28.8" x14ac:dyDescent="0.3">
      <c r="A1" s="50" t="s">
        <v>5377</v>
      </c>
      <c r="B1" s="51" t="s">
        <v>1</v>
      </c>
      <c r="C1" s="52" t="s">
        <v>5378</v>
      </c>
      <c r="D1" s="52" t="s">
        <v>5379</v>
      </c>
      <c r="E1" s="51" t="s">
        <v>5387</v>
      </c>
      <c r="F1" s="53" t="s">
        <v>18</v>
      </c>
      <c r="L1" s="98" t="s">
        <v>1</v>
      </c>
      <c r="M1" s="98" t="s">
        <v>2</v>
      </c>
      <c r="N1" s="98" t="s">
        <v>3</v>
      </c>
    </row>
    <row r="2" spans="1:14" ht="15" x14ac:dyDescent="0.3">
      <c r="A2" s="54" t="s">
        <v>5381</v>
      </c>
      <c r="B2" s="55">
        <v>25</v>
      </c>
      <c r="C2" s="55">
        <v>29</v>
      </c>
      <c r="D2" s="55">
        <v>53</v>
      </c>
      <c r="E2" s="55">
        <v>13</v>
      </c>
      <c r="F2" s="56">
        <v>36</v>
      </c>
      <c r="L2" s="15" t="s">
        <v>6422</v>
      </c>
      <c r="M2" s="99" t="s">
        <v>6423</v>
      </c>
      <c r="N2" s="99" t="s">
        <v>37</v>
      </c>
    </row>
    <row r="3" spans="1:14" ht="15" x14ac:dyDescent="0.3">
      <c r="L3" s="15" t="s">
        <v>6424</v>
      </c>
      <c r="M3" s="99" t="s">
        <v>6425</v>
      </c>
      <c r="N3" s="99" t="s">
        <v>47</v>
      </c>
    </row>
    <row r="4" spans="1:14" ht="30" x14ac:dyDescent="0.3">
      <c r="L4" s="15" t="s">
        <v>60</v>
      </c>
      <c r="M4" s="99" t="s">
        <v>6426</v>
      </c>
      <c r="N4" s="99" t="s">
        <v>62</v>
      </c>
    </row>
    <row r="5" spans="1:14" ht="15" x14ac:dyDescent="0.3">
      <c r="A5" s="115" t="s">
        <v>12</v>
      </c>
      <c r="B5" t="s">
        <v>6427</v>
      </c>
      <c r="L5" s="15" t="s">
        <v>6428</v>
      </c>
      <c r="M5" s="99" t="s">
        <v>6429</v>
      </c>
      <c r="N5" s="99" t="s">
        <v>73</v>
      </c>
    </row>
    <row r="6" spans="1:14" ht="15" x14ac:dyDescent="0.3">
      <c r="L6" s="15" t="s">
        <v>84</v>
      </c>
      <c r="M6" s="99" t="s">
        <v>6430</v>
      </c>
      <c r="N6" s="99" t="s">
        <v>86</v>
      </c>
    </row>
    <row r="7" spans="1:14" x14ac:dyDescent="0.3">
      <c r="A7" s="115" t="s">
        <v>5061</v>
      </c>
      <c r="B7" t="s">
        <v>5060</v>
      </c>
      <c r="C7" t="s">
        <v>6431</v>
      </c>
      <c r="D7" t="s">
        <v>6432</v>
      </c>
      <c r="L7"/>
      <c r="M7"/>
      <c r="N7"/>
    </row>
    <row r="8" spans="1:14" x14ac:dyDescent="0.3">
      <c r="A8" s="95" t="s">
        <v>266</v>
      </c>
      <c r="B8">
        <v>5</v>
      </c>
      <c r="C8">
        <v>5</v>
      </c>
      <c r="D8">
        <v>5</v>
      </c>
      <c r="L8"/>
      <c r="M8"/>
      <c r="N8"/>
    </row>
    <row r="9" spans="1:14" x14ac:dyDescent="0.3">
      <c r="A9" s="95" t="s">
        <v>1237</v>
      </c>
      <c r="B9">
        <v>3</v>
      </c>
      <c r="C9">
        <v>3</v>
      </c>
      <c r="D9">
        <v>3</v>
      </c>
      <c r="L9"/>
      <c r="M9"/>
      <c r="N9"/>
    </row>
    <row r="10" spans="1:14" x14ac:dyDescent="0.3">
      <c r="A10" s="95" t="s">
        <v>59</v>
      </c>
      <c r="B10">
        <v>41</v>
      </c>
      <c r="C10">
        <v>41</v>
      </c>
      <c r="D10">
        <v>40</v>
      </c>
      <c r="L10"/>
      <c r="M10"/>
      <c r="N10"/>
    </row>
    <row r="11" spans="1:14" x14ac:dyDescent="0.3">
      <c r="A11" s="95" t="s">
        <v>1117</v>
      </c>
      <c r="B11">
        <v>6</v>
      </c>
      <c r="C11">
        <v>6</v>
      </c>
      <c r="D11">
        <v>6</v>
      </c>
      <c r="L11"/>
      <c r="M11"/>
      <c r="N11"/>
    </row>
    <row r="12" spans="1:14" x14ac:dyDescent="0.3">
      <c r="A12" s="95" t="s">
        <v>4913</v>
      </c>
      <c r="B12">
        <v>1</v>
      </c>
      <c r="C12">
        <v>1</v>
      </c>
      <c r="D12">
        <v>1</v>
      </c>
      <c r="L12"/>
      <c r="M12"/>
      <c r="N12"/>
    </row>
    <row r="13" spans="1:14" x14ac:dyDescent="0.3">
      <c r="A13" s="95" t="s">
        <v>65</v>
      </c>
      <c r="B13">
        <v>2</v>
      </c>
      <c r="C13">
        <v>2</v>
      </c>
      <c r="D13">
        <v>1</v>
      </c>
      <c r="L13"/>
      <c r="M13"/>
      <c r="N13"/>
    </row>
    <row r="14" spans="1:14" x14ac:dyDescent="0.3">
      <c r="A14" s="95" t="s">
        <v>985</v>
      </c>
      <c r="B14">
        <v>2</v>
      </c>
      <c r="C14">
        <v>2</v>
      </c>
      <c r="D14">
        <v>2</v>
      </c>
      <c r="L14"/>
      <c r="M14"/>
      <c r="N14"/>
    </row>
    <row r="15" spans="1:14" x14ac:dyDescent="0.3">
      <c r="A15" s="95" t="s">
        <v>2568</v>
      </c>
      <c r="B15">
        <v>1</v>
      </c>
      <c r="C15">
        <v>1</v>
      </c>
      <c r="L15"/>
      <c r="M15"/>
      <c r="N15"/>
    </row>
    <row r="16" spans="1:14" x14ac:dyDescent="0.3">
      <c r="A16" s="95" t="s">
        <v>152</v>
      </c>
      <c r="B16">
        <v>21</v>
      </c>
      <c r="C16">
        <v>21</v>
      </c>
      <c r="D16">
        <v>21</v>
      </c>
      <c r="L16"/>
      <c r="M16"/>
      <c r="N16"/>
    </row>
    <row r="17" spans="1:14" x14ac:dyDescent="0.3">
      <c r="A17" s="95" t="s">
        <v>56</v>
      </c>
      <c r="B17">
        <v>574</v>
      </c>
      <c r="C17">
        <v>574</v>
      </c>
      <c r="D17">
        <v>574</v>
      </c>
      <c r="L17"/>
      <c r="M17"/>
      <c r="N17"/>
    </row>
    <row r="18" spans="1:14" x14ac:dyDescent="0.3">
      <c r="A18" s="95" t="s">
        <v>146</v>
      </c>
      <c r="B18">
        <v>1</v>
      </c>
      <c r="C18">
        <v>1</v>
      </c>
      <c r="D18">
        <v>1</v>
      </c>
      <c r="L18"/>
      <c r="M18"/>
      <c r="N18"/>
    </row>
    <row r="19" spans="1:14" x14ac:dyDescent="0.3">
      <c r="A19" s="95" t="s">
        <v>3088</v>
      </c>
      <c r="B19">
        <v>2</v>
      </c>
      <c r="C19">
        <v>2</v>
      </c>
      <c r="D19">
        <v>2</v>
      </c>
      <c r="L19"/>
      <c r="M19"/>
      <c r="N19"/>
    </row>
    <row r="20" spans="1:14" x14ac:dyDescent="0.3">
      <c r="A20" s="95" t="s">
        <v>1351</v>
      </c>
      <c r="B20">
        <v>42</v>
      </c>
      <c r="C20">
        <v>42</v>
      </c>
      <c r="D20">
        <v>36</v>
      </c>
      <c r="L20"/>
      <c r="M20"/>
      <c r="N20"/>
    </row>
    <row r="21" spans="1:14" x14ac:dyDescent="0.3">
      <c r="A21" s="95" t="s">
        <v>3642</v>
      </c>
      <c r="B21">
        <v>1</v>
      </c>
      <c r="C21">
        <v>1</v>
      </c>
      <c r="L21"/>
      <c r="M21"/>
      <c r="N21"/>
    </row>
    <row r="22" spans="1:14" x14ac:dyDescent="0.3">
      <c r="A22" s="95" t="s">
        <v>4863</v>
      </c>
      <c r="B22">
        <v>3</v>
      </c>
      <c r="C22">
        <v>3</v>
      </c>
      <c r="D22">
        <v>1</v>
      </c>
      <c r="L22"/>
      <c r="M22"/>
      <c r="N22"/>
    </row>
    <row r="23" spans="1:14" x14ac:dyDescent="0.3">
      <c r="A23" s="95" t="s">
        <v>2389</v>
      </c>
      <c r="B23">
        <v>13</v>
      </c>
      <c r="C23">
        <v>13</v>
      </c>
      <c r="D23">
        <v>10</v>
      </c>
      <c r="L23"/>
      <c r="M23"/>
      <c r="N23"/>
    </row>
    <row r="24" spans="1:14" x14ac:dyDescent="0.3">
      <c r="A24" s="95" t="s">
        <v>873</v>
      </c>
      <c r="B24">
        <v>13</v>
      </c>
      <c r="C24">
        <v>13</v>
      </c>
      <c r="D24">
        <v>10</v>
      </c>
      <c r="L24"/>
      <c r="M24"/>
      <c r="N24"/>
    </row>
    <row r="25" spans="1:14" ht="30" x14ac:dyDescent="0.3">
      <c r="A25" s="95" t="s">
        <v>1359</v>
      </c>
      <c r="B25">
        <v>1</v>
      </c>
      <c r="C25">
        <v>1</v>
      </c>
      <c r="D25">
        <v>1</v>
      </c>
      <c r="L25" s="15" t="s">
        <v>6433</v>
      </c>
      <c r="M25" s="99" t="s">
        <v>6434</v>
      </c>
      <c r="N25" s="99" t="s">
        <v>276</v>
      </c>
    </row>
    <row r="26" spans="1:14" ht="15" x14ac:dyDescent="0.3">
      <c r="A26" s="95" t="s">
        <v>110</v>
      </c>
      <c r="B26">
        <v>1</v>
      </c>
      <c r="C26">
        <v>1</v>
      </c>
      <c r="D26">
        <v>1</v>
      </c>
      <c r="L26" s="15" t="s">
        <v>6435</v>
      </c>
      <c r="M26" s="99" t="s">
        <v>6436</v>
      </c>
      <c r="N26" s="99" t="s">
        <v>283</v>
      </c>
    </row>
    <row r="27" spans="1:14" ht="30" x14ac:dyDescent="0.3">
      <c r="A27" s="95" t="s">
        <v>788</v>
      </c>
      <c r="B27">
        <v>5</v>
      </c>
      <c r="C27">
        <v>5</v>
      </c>
      <c r="D27">
        <v>5</v>
      </c>
      <c r="L27" s="101"/>
      <c r="M27" s="100" t="s">
        <v>6437</v>
      </c>
      <c r="N27" s="99" t="s">
        <v>289</v>
      </c>
    </row>
    <row r="28" spans="1:14" ht="15" x14ac:dyDescent="0.3">
      <c r="A28" s="95" t="s">
        <v>4727</v>
      </c>
      <c r="B28">
        <v>1</v>
      </c>
      <c r="C28">
        <v>1</v>
      </c>
      <c r="D28">
        <v>1</v>
      </c>
      <c r="L28" s="101"/>
      <c r="M28" s="100" t="s">
        <v>6438</v>
      </c>
      <c r="N28" s="99" t="s">
        <v>302</v>
      </c>
    </row>
    <row r="29" spans="1:14" ht="15" x14ac:dyDescent="0.3">
      <c r="A29" s="95" t="s">
        <v>939</v>
      </c>
      <c r="B29">
        <v>1</v>
      </c>
      <c r="C29">
        <v>1</v>
      </c>
      <c r="D29">
        <v>1</v>
      </c>
      <c r="L29" s="101"/>
      <c r="M29" s="100" t="s">
        <v>6439</v>
      </c>
      <c r="N29" s="99" t="s">
        <v>309</v>
      </c>
    </row>
    <row r="30" spans="1:14" ht="15" x14ac:dyDescent="0.3">
      <c r="A30" s="95" t="s">
        <v>822</v>
      </c>
      <c r="B30">
        <v>57</v>
      </c>
      <c r="C30">
        <v>57</v>
      </c>
      <c r="D30">
        <v>53</v>
      </c>
      <c r="L30" s="101"/>
      <c r="M30" s="99" t="s">
        <v>6440</v>
      </c>
      <c r="N30" s="99" t="s">
        <v>315</v>
      </c>
    </row>
    <row r="31" spans="1:14" ht="15" x14ac:dyDescent="0.3">
      <c r="A31" s="95" t="s">
        <v>3724</v>
      </c>
      <c r="B31">
        <v>10</v>
      </c>
      <c r="C31">
        <v>10</v>
      </c>
      <c r="D31">
        <v>10</v>
      </c>
      <c r="L31" s="101"/>
      <c r="M31" s="101"/>
      <c r="N31" s="99" t="s">
        <v>324</v>
      </c>
    </row>
    <row r="32" spans="1:14" ht="15" x14ac:dyDescent="0.3">
      <c r="A32" s="95" t="s">
        <v>4610</v>
      </c>
      <c r="B32">
        <v>1</v>
      </c>
      <c r="C32">
        <v>1</v>
      </c>
      <c r="L32" s="101"/>
      <c r="M32" s="101"/>
      <c r="N32" s="99" t="s">
        <v>330</v>
      </c>
    </row>
    <row r="33" spans="1:14" ht="15" x14ac:dyDescent="0.3">
      <c r="A33" s="95" t="s">
        <v>4382</v>
      </c>
      <c r="B33">
        <v>1</v>
      </c>
      <c r="C33">
        <v>1</v>
      </c>
      <c r="D33">
        <v>1</v>
      </c>
      <c r="L33" s="101"/>
      <c r="M33" s="101"/>
      <c r="N33" s="99" t="s">
        <v>338</v>
      </c>
    </row>
    <row r="34" spans="1:14" ht="15" x14ac:dyDescent="0.3">
      <c r="A34" s="95" t="s">
        <v>449</v>
      </c>
      <c r="B34">
        <v>4</v>
      </c>
      <c r="C34">
        <v>4</v>
      </c>
      <c r="D34">
        <v>2</v>
      </c>
      <c r="L34" s="101"/>
      <c r="M34" s="101"/>
      <c r="N34" s="99" t="s">
        <v>347</v>
      </c>
    </row>
    <row r="35" spans="1:14" ht="15" x14ac:dyDescent="0.3">
      <c r="A35" s="95" t="s">
        <v>124</v>
      </c>
      <c r="B35">
        <v>1</v>
      </c>
      <c r="C35">
        <v>1</v>
      </c>
      <c r="D35">
        <v>1</v>
      </c>
      <c r="L35" s="101"/>
      <c r="M35" s="101"/>
      <c r="N35" s="99" t="s">
        <v>353</v>
      </c>
    </row>
    <row r="36" spans="1:14" ht="15" x14ac:dyDescent="0.3">
      <c r="A36" s="95" t="s">
        <v>2404</v>
      </c>
      <c r="B36">
        <v>2</v>
      </c>
      <c r="C36">
        <v>2</v>
      </c>
      <c r="D36">
        <v>2</v>
      </c>
      <c r="L36" s="101"/>
      <c r="M36" s="101"/>
      <c r="N36" s="99" t="s">
        <v>363</v>
      </c>
    </row>
    <row r="37" spans="1:14" ht="15" x14ac:dyDescent="0.3">
      <c r="A37" s="95" t="s">
        <v>1362</v>
      </c>
      <c r="B37">
        <v>2</v>
      </c>
      <c r="C37">
        <v>2</v>
      </c>
      <c r="D37">
        <v>2</v>
      </c>
      <c r="L37" s="101"/>
      <c r="M37" s="101"/>
      <c r="N37" s="99" t="s">
        <v>373</v>
      </c>
    </row>
    <row r="38" spans="1:14" ht="15" x14ac:dyDescent="0.3">
      <c r="A38" s="95" t="s">
        <v>372</v>
      </c>
      <c r="B38">
        <v>2</v>
      </c>
      <c r="C38">
        <v>2</v>
      </c>
      <c r="D38">
        <v>1</v>
      </c>
      <c r="L38" s="101"/>
      <c r="M38" s="101"/>
      <c r="N38" s="99" t="s">
        <v>301</v>
      </c>
    </row>
    <row r="39" spans="1:14" ht="15" x14ac:dyDescent="0.3">
      <c r="A39" s="95" t="s">
        <v>3847</v>
      </c>
      <c r="B39">
        <v>13</v>
      </c>
      <c r="C39">
        <v>13</v>
      </c>
      <c r="D39">
        <v>12</v>
      </c>
      <c r="L39" s="101"/>
      <c r="M39" s="101"/>
      <c r="N39" s="99" t="s">
        <v>386</v>
      </c>
    </row>
    <row r="40" spans="1:14" ht="15" x14ac:dyDescent="0.3">
      <c r="A40" s="95" t="s">
        <v>1043</v>
      </c>
      <c r="B40">
        <v>16</v>
      </c>
      <c r="C40">
        <v>16</v>
      </c>
      <c r="D40">
        <v>14</v>
      </c>
      <c r="L40" s="101"/>
      <c r="M40" s="101"/>
      <c r="N40" s="99" t="s">
        <v>390</v>
      </c>
    </row>
    <row r="41" spans="1:14" ht="15" x14ac:dyDescent="0.3">
      <c r="A41" s="95" t="s">
        <v>5059</v>
      </c>
      <c r="B41">
        <v>1</v>
      </c>
      <c r="C41">
        <v>1</v>
      </c>
      <c r="L41" s="101"/>
      <c r="M41" s="101"/>
      <c r="N41" s="99" t="s">
        <v>396</v>
      </c>
    </row>
    <row r="42" spans="1:14" ht="15" x14ac:dyDescent="0.3">
      <c r="A42" s="95" t="s">
        <v>2329</v>
      </c>
      <c r="B42">
        <v>4</v>
      </c>
      <c r="C42">
        <v>4</v>
      </c>
      <c r="D42">
        <v>4</v>
      </c>
      <c r="L42" s="101"/>
      <c r="M42" s="101"/>
      <c r="N42" s="99" t="s">
        <v>404</v>
      </c>
    </row>
    <row r="43" spans="1:14" ht="15" x14ac:dyDescent="0.3">
      <c r="A43" s="95" t="s">
        <v>727</v>
      </c>
      <c r="B43">
        <v>1</v>
      </c>
      <c r="C43">
        <v>1</v>
      </c>
      <c r="D43">
        <v>1</v>
      </c>
      <c r="L43" s="101"/>
      <c r="M43" s="101"/>
      <c r="N43" s="99" t="s">
        <v>410</v>
      </c>
    </row>
    <row r="44" spans="1:14" ht="15" x14ac:dyDescent="0.3">
      <c r="A44" s="95" t="s">
        <v>1201</v>
      </c>
      <c r="B44">
        <v>7</v>
      </c>
      <c r="C44">
        <v>7</v>
      </c>
      <c r="D44">
        <v>7</v>
      </c>
      <c r="L44" s="101"/>
      <c r="M44" s="101"/>
      <c r="N44" s="99" t="s">
        <v>416</v>
      </c>
    </row>
    <row r="45" spans="1:14" ht="15" x14ac:dyDescent="0.3">
      <c r="A45" s="95" t="s">
        <v>616</v>
      </c>
      <c r="B45">
        <v>7</v>
      </c>
      <c r="C45">
        <v>7</v>
      </c>
      <c r="D45">
        <v>7</v>
      </c>
      <c r="L45" s="101"/>
      <c r="M45" s="101"/>
      <c r="N45" s="99" t="s">
        <v>421</v>
      </c>
    </row>
    <row r="46" spans="1:14" ht="15" x14ac:dyDescent="0.3">
      <c r="A46" s="95" t="s">
        <v>3890</v>
      </c>
      <c r="B46">
        <v>1</v>
      </c>
      <c r="C46">
        <v>1</v>
      </c>
      <c r="D46">
        <v>1</v>
      </c>
      <c r="L46" s="101"/>
      <c r="M46" s="101"/>
      <c r="N46" s="99" t="s">
        <v>426</v>
      </c>
    </row>
    <row r="47" spans="1:14" ht="15" x14ac:dyDescent="0.3">
      <c r="A47" s="95" t="s">
        <v>5065</v>
      </c>
      <c r="B47">
        <v>16</v>
      </c>
      <c r="D47">
        <v>13</v>
      </c>
      <c r="L47" s="101"/>
      <c r="M47" s="101"/>
      <c r="N47" s="99" t="s">
        <v>434</v>
      </c>
    </row>
    <row r="48" spans="1:14" ht="15" x14ac:dyDescent="0.3">
      <c r="A48" s="95" t="s">
        <v>5062</v>
      </c>
      <c r="B48">
        <v>886</v>
      </c>
      <c r="C48">
        <v>870</v>
      </c>
      <c r="D48">
        <v>853</v>
      </c>
      <c r="L48" s="101"/>
      <c r="M48" s="101"/>
      <c r="N48" s="99" t="s">
        <v>440</v>
      </c>
    </row>
    <row r="49" spans="12:14" ht="15" x14ac:dyDescent="0.3">
      <c r="L49" s="101"/>
      <c r="M49" s="101"/>
      <c r="N49" s="99" t="s">
        <v>450</v>
      </c>
    </row>
    <row r="50" spans="12:14" ht="15" x14ac:dyDescent="0.3">
      <c r="L50" s="101"/>
      <c r="M50" s="101"/>
      <c r="N50" s="99" t="s">
        <v>456</v>
      </c>
    </row>
    <row r="51" spans="12:14" ht="15" x14ac:dyDescent="0.3">
      <c r="L51" s="101"/>
      <c r="M51" s="101"/>
      <c r="N51" s="99" t="s">
        <v>464</v>
      </c>
    </row>
    <row r="52" spans="12:14" ht="15" x14ac:dyDescent="0.3">
      <c r="L52" s="101"/>
      <c r="M52" s="101"/>
      <c r="N52" s="99" t="s">
        <v>470</v>
      </c>
    </row>
    <row r="53" spans="12:14" ht="15" x14ac:dyDescent="0.3">
      <c r="L53" s="101"/>
      <c r="M53" s="101"/>
      <c r="N53" s="99" t="s">
        <v>476</v>
      </c>
    </row>
    <row r="54" spans="12:14" ht="15" x14ac:dyDescent="0.3">
      <c r="L54" s="101"/>
      <c r="M54" s="101"/>
      <c r="N54" s="99" t="s">
        <v>479</v>
      </c>
    </row>
  </sheetData>
  <conditionalFormatting sqref="L1">
    <cfRule type="duplicateValues" dxfId="26" priority="3"/>
  </conditionalFormatting>
  <conditionalFormatting sqref="M1">
    <cfRule type="duplicateValues" dxfId="25" priority="2"/>
  </conditionalFormatting>
  <conditionalFormatting sqref="N1">
    <cfRule type="duplicateValues" dxfId="24" priority="1"/>
  </conditionalFormatting>
  <dataValidations count="1">
    <dataValidation type="list" allowBlank="1" showInputMessage="1" showErrorMessage="1" sqref="L1:L4 L25" xr:uid="{C5436078-313F-43EC-A733-F93DB744072E}">
      <formula1>$A$5:$A$28</formula1>
    </dataValidation>
  </dataValidations>
  <pageMargins left="0.7" right="0.7" top="0.75" bottom="0.75" header="0.3" footer="0.3"/>
  <pageSetup paperSize="9" orientation="portrait"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57C79-CD05-4C94-947D-1F54E0AE41FB}">
  <dimension ref="A1:B6"/>
  <sheetViews>
    <sheetView workbookViewId="0">
      <selection activeCell="B1" sqref="B1"/>
    </sheetView>
  </sheetViews>
  <sheetFormatPr baseColWidth="10" defaultColWidth="11.44140625" defaultRowHeight="14.4" x14ac:dyDescent="0.3"/>
  <cols>
    <col min="1" max="1" width="22.44140625" customWidth="1"/>
    <col min="2" max="2" width="18.33203125" customWidth="1"/>
  </cols>
  <sheetData>
    <row r="1" spans="1:2" x14ac:dyDescent="0.3">
      <c r="A1" t="s">
        <v>6441</v>
      </c>
      <c r="B1" t="s">
        <v>5381</v>
      </c>
    </row>
    <row r="2" spans="1:2" x14ac:dyDescent="0.3">
      <c r="A2" t="s">
        <v>5384</v>
      </c>
      <c r="B2">
        <v>37</v>
      </c>
    </row>
    <row r="3" spans="1:2" x14ac:dyDescent="0.3">
      <c r="A3" t="s">
        <v>12</v>
      </c>
      <c r="B3">
        <v>58</v>
      </c>
    </row>
    <row r="4" spans="1:2" x14ac:dyDescent="0.3">
      <c r="A4" t="s">
        <v>11</v>
      </c>
      <c r="B4">
        <v>348</v>
      </c>
    </row>
    <row r="5" spans="1:2" x14ac:dyDescent="0.3">
      <c r="A5" t="s">
        <v>6442</v>
      </c>
      <c r="B5">
        <v>873</v>
      </c>
    </row>
    <row r="6" spans="1:2" x14ac:dyDescent="0.3">
      <c r="A6" t="s">
        <v>6443</v>
      </c>
      <c r="B6">
        <v>1015</v>
      </c>
    </row>
  </sheetData>
  <autoFilter ref="A1:B16" xr:uid="{3AE38614-5A63-4F98-9CFB-5399CC2D35F1}">
    <sortState xmlns:xlrd2="http://schemas.microsoft.com/office/spreadsheetml/2017/richdata2" ref="A2:B16">
      <sortCondition ref="B1:B16"/>
    </sortState>
  </autoFilter>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4A836-4E34-4B32-BB42-60BAEC93A416}">
  <sheetPr filterMode="1"/>
  <dimension ref="A1:AC44"/>
  <sheetViews>
    <sheetView zoomScale="70" zoomScaleNormal="70" workbookViewId="0">
      <selection activeCell="F25" sqref="F25"/>
    </sheetView>
  </sheetViews>
  <sheetFormatPr baseColWidth="10" defaultColWidth="11.5546875" defaultRowHeight="14.4" x14ac:dyDescent="0.3"/>
  <cols>
    <col min="1" max="1" width="49.5546875" style="18" customWidth="1"/>
    <col min="2" max="2" width="11.5546875" style="20"/>
    <col min="3" max="4" width="13.6640625" style="19" customWidth="1"/>
    <col min="5" max="5" width="11.5546875" style="10"/>
    <col min="9" max="11" width="11.5546875" style="10"/>
    <col min="15" max="17" width="11.5546875" style="10"/>
    <col min="20" max="20" width="11.5546875" style="10"/>
    <col min="23" max="23" width="21.44140625" style="10" customWidth="1"/>
    <col min="24" max="16384" width="11.5546875" style="10"/>
  </cols>
  <sheetData>
    <row r="1" spans="1:29" ht="15.6" x14ac:dyDescent="0.3">
      <c r="A1" s="3" t="s">
        <v>1</v>
      </c>
      <c r="B1" s="81" t="s">
        <v>5381</v>
      </c>
      <c r="C1" s="82" t="s">
        <v>6444</v>
      </c>
      <c r="I1" s="19"/>
      <c r="J1" s="19"/>
      <c r="T1" s="1"/>
      <c r="W1" s="39"/>
      <c r="X1" s="39"/>
      <c r="Y1" s="39"/>
      <c r="Z1" s="1"/>
      <c r="AA1" s="28"/>
      <c r="AB1" s="24"/>
      <c r="AC1" s="28"/>
    </row>
    <row r="2" spans="1:29" ht="15.6" x14ac:dyDescent="0.3">
      <c r="A2" s="105" t="s">
        <v>87</v>
      </c>
      <c r="B2" s="81">
        <f>COUNTIFS(CADASTRE!B:B,A2)</f>
        <v>136</v>
      </c>
      <c r="C2" s="82">
        <f t="shared" ref="C2:C26" si="0">B2/G$23</f>
        <v>0.15758980301274622</v>
      </c>
      <c r="I2" s="19"/>
      <c r="J2" s="19"/>
      <c r="K2" s="19"/>
      <c r="T2" s="14"/>
      <c r="W2" s="14"/>
      <c r="X2" s="24"/>
      <c r="Y2"/>
      <c r="Z2"/>
      <c r="AA2"/>
      <c r="AB2"/>
      <c r="AC2"/>
    </row>
    <row r="3" spans="1:29" ht="15" x14ac:dyDescent="0.3">
      <c r="A3" s="105" t="s">
        <v>74</v>
      </c>
      <c r="B3" s="81">
        <f>COUNTIFS(CADASTRE!B:B,A3)</f>
        <v>133</v>
      </c>
      <c r="C3" s="82">
        <f t="shared" si="0"/>
        <v>0.15411355735805329</v>
      </c>
      <c r="I3" s="19"/>
      <c r="J3" s="19"/>
      <c r="K3" s="19"/>
    </row>
    <row r="4" spans="1:29" ht="30" x14ac:dyDescent="0.3">
      <c r="A4" s="105" t="s">
        <v>196</v>
      </c>
      <c r="B4" s="81">
        <f>COUNTIFS(CADASTRE!B:B,A4)</f>
        <v>60</v>
      </c>
      <c r="C4" s="82">
        <f t="shared" si="0"/>
        <v>6.9524913093858637E-2</v>
      </c>
      <c r="I4" s="19"/>
      <c r="J4" s="19"/>
      <c r="K4" s="19"/>
    </row>
    <row r="5" spans="1:29" ht="30" x14ac:dyDescent="0.3">
      <c r="A5" s="105" t="s">
        <v>261</v>
      </c>
      <c r="B5" s="81">
        <f>COUNTIFS(CADASTRE!B:B,A5)</f>
        <v>60</v>
      </c>
      <c r="C5" s="82">
        <f t="shared" si="0"/>
        <v>6.9524913093858637E-2</v>
      </c>
      <c r="I5" s="19"/>
      <c r="J5" s="19"/>
      <c r="K5" s="19"/>
    </row>
    <row r="6" spans="1:29" ht="15" x14ac:dyDescent="0.3">
      <c r="A6" s="105" t="s">
        <v>229</v>
      </c>
      <c r="B6" s="81">
        <f>COUNTIFS(CADASTRE!B:B,A6)</f>
        <v>54</v>
      </c>
      <c r="C6" s="82">
        <f t="shared" si="0"/>
        <v>6.2572421784472768E-2</v>
      </c>
      <c r="I6" s="19"/>
      <c r="J6" s="19"/>
      <c r="K6" s="19"/>
    </row>
    <row r="7" spans="1:29" ht="15" x14ac:dyDescent="0.3">
      <c r="A7" s="105" t="s">
        <v>281</v>
      </c>
      <c r="B7" s="81">
        <f>COUNTIFS(CADASTRE!B:B,A7)</f>
        <v>52</v>
      </c>
      <c r="C7" s="82">
        <f t="shared" si="0"/>
        <v>6.0254924681344149E-2</v>
      </c>
      <c r="I7" s="19"/>
      <c r="J7" s="19"/>
      <c r="K7" s="19"/>
    </row>
    <row r="8" spans="1:29" ht="15" x14ac:dyDescent="0.3">
      <c r="A8" s="105" t="s">
        <v>111</v>
      </c>
      <c r="B8" s="81">
        <f>COUNTIFS(CADASTRE!B:B,A8)</f>
        <v>50</v>
      </c>
      <c r="C8" s="82">
        <f t="shared" si="0"/>
        <v>5.7937427578215531E-2</v>
      </c>
      <c r="I8" s="19"/>
      <c r="J8" s="19"/>
      <c r="K8" s="19"/>
    </row>
    <row r="9" spans="1:29" ht="15" x14ac:dyDescent="0.3">
      <c r="A9" s="105" t="s">
        <v>97</v>
      </c>
      <c r="B9" s="81">
        <f>COUNTIFS(CADASTRE!B:B,A9)</f>
        <v>45</v>
      </c>
      <c r="C9" s="82">
        <f t="shared" si="0"/>
        <v>5.2143684820393978E-2</v>
      </c>
      <c r="I9" s="19"/>
      <c r="J9" s="19"/>
      <c r="K9" s="19"/>
    </row>
    <row r="10" spans="1:29" ht="15" x14ac:dyDescent="0.3">
      <c r="A10" s="15" t="s">
        <v>71</v>
      </c>
      <c r="B10" s="81">
        <f>COUNTIFS(CADASTRE!B:B,A10)</f>
        <v>45</v>
      </c>
      <c r="C10" s="82">
        <f t="shared" si="0"/>
        <v>5.2143684820393978E-2</v>
      </c>
      <c r="I10" s="19"/>
      <c r="J10" s="19"/>
      <c r="K10" s="19"/>
    </row>
    <row r="11" spans="1:29" ht="30" x14ac:dyDescent="0.3">
      <c r="A11" s="105" t="s">
        <v>250</v>
      </c>
      <c r="B11" s="81">
        <f>COUNTIFS(CADASTRE!B:B,A11)</f>
        <v>26</v>
      </c>
      <c r="C11" s="82">
        <f t="shared" si="0"/>
        <v>3.0127462340672075E-2</v>
      </c>
      <c r="I11" s="19"/>
      <c r="J11" s="19"/>
      <c r="K11" s="19"/>
    </row>
    <row r="12" spans="1:29" ht="15" x14ac:dyDescent="0.3">
      <c r="A12" s="105" t="s">
        <v>23</v>
      </c>
      <c r="B12" s="81">
        <f>COUNTIFS(CADASTRE!B:B,A12)</f>
        <v>25</v>
      </c>
      <c r="C12" s="82">
        <f t="shared" si="0"/>
        <v>2.8968713789107765E-2</v>
      </c>
      <c r="I12" s="19"/>
      <c r="J12" s="19"/>
      <c r="K12" s="19"/>
    </row>
    <row r="13" spans="1:29" ht="15" x14ac:dyDescent="0.3">
      <c r="A13" s="105" t="s">
        <v>831</v>
      </c>
      <c r="B13" s="81">
        <f>COUNTIFS(CADASTRE!B:B,A13)</f>
        <v>25</v>
      </c>
      <c r="C13" s="82">
        <f t="shared" si="0"/>
        <v>2.8968713789107765E-2</v>
      </c>
      <c r="I13" s="19"/>
      <c r="J13" s="19"/>
      <c r="K13" s="19"/>
    </row>
    <row r="14" spans="1:29" ht="15" x14ac:dyDescent="0.3">
      <c r="A14" s="105" t="s">
        <v>125</v>
      </c>
      <c r="B14" s="81">
        <f>COUNTIFS(CADASTRE!B:B,A14)</f>
        <v>23</v>
      </c>
      <c r="C14" s="82">
        <f t="shared" si="0"/>
        <v>2.6651216685979143E-2</v>
      </c>
      <c r="I14" s="19"/>
      <c r="J14" s="19"/>
      <c r="K14" s="19"/>
    </row>
    <row r="15" spans="1:29" ht="15" x14ac:dyDescent="0.3">
      <c r="A15" s="105" t="s">
        <v>60</v>
      </c>
      <c r="B15" s="81">
        <f>COUNTIFS(CADASTRE!B:B,A15)</f>
        <v>22</v>
      </c>
      <c r="C15" s="82">
        <f t="shared" si="0"/>
        <v>2.5492468134414831E-2</v>
      </c>
      <c r="I15" s="19"/>
      <c r="J15" s="19"/>
      <c r="K15" s="19"/>
    </row>
    <row r="16" spans="1:29" ht="15" x14ac:dyDescent="0.3">
      <c r="A16" s="105" t="s">
        <v>179</v>
      </c>
      <c r="B16" s="81">
        <f>COUNTIFS(CADASTRE!B:B,A16)</f>
        <v>20</v>
      </c>
      <c r="C16" s="82">
        <f t="shared" si="0"/>
        <v>2.3174971031286212E-2</v>
      </c>
      <c r="I16" s="19"/>
      <c r="J16" s="19"/>
      <c r="K16" s="19"/>
    </row>
    <row r="17" spans="1:11" ht="30" x14ac:dyDescent="0.3">
      <c r="A17" s="105" t="s">
        <v>6445</v>
      </c>
      <c r="B17" s="81">
        <f>COUNTIFS(CADASTRE!B:B,A17)</f>
        <v>0</v>
      </c>
      <c r="C17" s="82">
        <f t="shared" si="0"/>
        <v>0</v>
      </c>
      <c r="I17" s="19"/>
      <c r="J17" s="19"/>
      <c r="K17" s="19"/>
    </row>
    <row r="18" spans="1:11" ht="15" x14ac:dyDescent="0.3">
      <c r="A18" s="105" t="s">
        <v>20</v>
      </c>
      <c r="B18" s="81">
        <f>COUNTIFS(CADASTRE!B:B,A18)</f>
        <v>19</v>
      </c>
      <c r="C18" s="82">
        <f t="shared" si="0"/>
        <v>2.20162224797219E-2</v>
      </c>
      <c r="I18" s="19"/>
      <c r="J18" s="19"/>
      <c r="K18" s="19"/>
    </row>
    <row r="19" spans="1:11" ht="30" x14ac:dyDescent="0.3">
      <c r="A19" s="105" t="s">
        <v>185</v>
      </c>
      <c r="B19" s="81">
        <f>COUNTIFS(CADASTRE!B:B,A19)</f>
        <v>19</v>
      </c>
      <c r="C19" s="82">
        <f t="shared" si="0"/>
        <v>2.20162224797219E-2</v>
      </c>
      <c r="I19" s="19"/>
      <c r="J19" s="19"/>
      <c r="K19" s="19"/>
    </row>
    <row r="20" spans="1:11" ht="15" x14ac:dyDescent="0.3">
      <c r="A20" s="105" t="s">
        <v>160</v>
      </c>
      <c r="B20" s="81">
        <f>COUNTIFS(CADASTRE!B:B,A20)</f>
        <v>18</v>
      </c>
      <c r="C20" s="82">
        <f t="shared" si="0"/>
        <v>2.085747392815759E-2</v>
      </c>
      <c r="I20" s="19"/>
      <c r="J20" s="19"/>
      <c r="K20" s="19"/>
    </row>
    <row r="21" spans="1:11" ht="15" x14ac:dyDescent="0.3">
      <c r="A21" s="105" t="s">
        <v>188</v>
      </c>
      <c r="B21" s="81">
        <f>COUNTIFS(CADASTRE!B:B,A21)</f>
        <v>13</v>
      </c>
      <c r="C21" s="82">
        <f t="shared" si="0"/>
        <v>1.5063731170336037E-2</v>
      </c>
      <c r="I21" s="19"/>
      <c r="J21" s="19"/>
      <c r="K21" s="19"/>
    </row>
    <row r="22" spans="1:11" ht="15" x14ac:dyDescent="0.3">
      <c r="A22" s="105" t="s">
        <v>84</v>
      </c>
      <c r="B22" s="81">
        <f>COUNTIFS(CADASTRE!B:B,A22)</f>
        <v>8</v>
      </c>
      <c r="C22" s="82">
        <f t="shared" si="0"/>
        <v>9.2699884125144842E-3</v>
      </c>
      <c r="I22" s="19"/>
      <c r="J22" s="19"/>
      <c r="K22" s="19"/>
    </row>
    <row r="23" spans="1:11" ht="24.6" customHeight="1" x14ac:dyDescent="0.3">
      <c r="A23" s="105" t="s">
        <v>213</v>
      </c>
      <c r="B23" s="81">
        <f>COUNTIFS(CADASTRE!B:B,A23)</f>
        <v>6</v>
      </c>
      <c r="C23" s="82">
        <f t="shared" si="0"/>
        <v>6.9524913093858632E-3</v>
      </c>
      <c r="F23" s="84" t="s">
        <v>6446</v>
      </c>
      <c r="G23" s="85">
        <f>SUM(B1:B26)</f>
        <v>863</v>
      </c>
      <c r="H23" s="86">
        <f>G23/G$23</f>
        <v>1</v>
      </c>
      <c r="I23" s="19"/>
      <c r="J23" s="19"/>
      <c r="K23" s="19"/>
    </row>
    <row r="24" spans="1:11" ht="25.95" customHeight="1" x14ac:dyDescent="0.3">
      <c r="A24" s="105" t="s">
        <v>242</v>
      </c>
      <c r="B24" s="81">
        <f>COUNTIFS(CADASTRE!B:B,A24)</f>
        <v>4</v>
      </c>
      <c r="C24" s="82">
        <f t="shared" si="0"/>
        <v>4.6349942062572421E-3</v>
      </c>
      <c r="I24" s="19"/>
      <c r="J24" s="19"/>
      <c r="K24" s="19"/>
    </row>
    <row r="25" spans="1:11" ht="28.2" customHeight="1" x14ac:dyDescent="0.3">
      <c r="A25" s="105" t="s">
        <v>35</v>
      </c>
      <c r="B25" s="81">
        <f>COUNTIFS(CADASTRE!B:B,A25)</f>
        <v>0</v>
      </c>
      <c r="C25" s="82">
        <f t="shared" si="0"/>
        <v>0</v>
      </c>
      <c r="I25" s="19"/>
      <c r="J25" s="19"/>
      <c r="K25" s="19"/>
    </row>
    <row r="26" spans="1:11" ht="26.4" customHeight="1" x14ac:dyDescent="0.3">
      <c r="A26" s="105" t="s">
        <v>171</v>
      </c>
      <c r="B26" s="81">
        <f>COUNTIFS(CADASTRE!B:B,A26)</f>
        <v>0</v>
      </c>
      <c r="C26" s="82">
        <f t="shared" si="0"/>
        <v>0</v>
      </c>
      <c r="I26" s="19"/>
      <c r="J26" s="19"/>
      <c r="K26" s="19"/>
    </row>
    <row r="27" spans="1:11" x14ac:dyDescent="0.3">
      <c r="A27" s="83"/>
      <c r="B27" s="81"/>
      <c r="C27" s="82"/>
      <c r="I27" s="19"/>
      <c r="J27" s="19"/>
      <c r="K27" s="19"/>
    </row>
    <row r="28" spans="1:11" x14ac:dyDescent="0.3">
      <c r="D28" s="10"/>
      <c r="I28" s="19"/>
      <c r="J28" s="19"/>
      <c r="K28" s="19"/>
    </row>
    <row r="29" spans="1:11" x14ac:dyDescent="0.3">
      <c r="A29" s="10"/>
      <c r="B29" s="10"/>
      <c r="C29" s="10"/>
      <c r="I29" s="19"/>
      <c r="J29" s="19"/>
      <c r="K29" s="19"/>
    </row>
    <row r="30" spans="1:11" ht="15.6" x14ac:dyDescent="0.3">
      <c r="A30" s="17"/>
      <c r="I30" s="19"/>
      <c r="J30" s="19"/>
      <c r="K30" s="19"/>
    </row>
    <row r="44" spans="1:4" x14ac:dyDescent="0.3">
      <c r="A44" s="10"/>
      <c r="B44" s="10"/>
      <c r="C44" s="10"/>
      <c r="D44" s="10"/>
    </row>
  </sheetData>
  <autoFilter ref="A1:C332" xr:uid="{F69B8361-1D0F-41B1-AB67-AA0C560FF53B}">
    <filterColumn colId="2">
      <filters blank="1">
        <filter val="1%"/>
        <filter val="100%"/>
        <filter val="15%"/>
        <filter val="16%"/>
        <filter val="2%"/>
        <filter val="3%"/>
        <filter val="5%"/>
        <filter val="6%"/>
        <filter val="7%"/>
      </filters>
    </filterColumn>
    <sortState xmlns:xlrd2="http://schemas.microsoft.com/office/spreadsheetml/2017/richdata2" ref="A2:C44">
      <sortCondition descending="1" ref="C1:C332"/>
    </sortState>
  </autoFilter>
  <sortState xmlns:xlrd2="http://schemas.microsoft.com/office/spreadsheetml/2017/richdata2" ref="L2:N54">
    <sortCondition descending="1" ref="N1"/>
  </sortState>
  <dataConsolidate/>
  <dataValidations count="1">
    <dataValidation type="list" allowBlank="1" showInputMessage="1" showErrorMessage="1" sqref="A2:A25" xr:uid="{3F458D9D-1E22-4332-ABD7-4422D2ADB077}">
      <formula1>$A$5:$A$28</formula1>
    </dataValidation>
  </dataValidation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6CCE5-5ADC-40F2-940F-1E8AB951EADA}">
  <dimension ref="A1:H36"/>
  <sheetViews>
    <sheetView workbookViewId="0">
      <selection activeCell="I42" sqref="I42"/>
    </sheetView>
  </sheetViews>
  <sheetFormatPr baseColWidth="10" defaultColWidth="11.44140625" defaultRowHeight="15" x14ac:dyDescent="0.3"/>
  <cols>
    <col min="1" max="1" width="40.33203125" style="16" customWidth="1"/>
    <col min="2" max="2" width="11.5546875" style="10"/>
    <col min="3" max="3" width="11.5546875" style="19"/>
    <col min="5" max="5" width="40.33203125" style="16" customWidth="1"/>
    <col min="6" max="6" width="21.6640625" customWidth="1"/>
    <col min="7" max="7" width="14.33203125" customWidth="1"/>
  </cols>
  <sheetData>
    <row r="1" spans="1:8" x14ac:dyDescent="0.3">
      <c r="A1" s="3" t="s">
        <v>21</v>
      </c>
      <c r="B1" s="87" t="s">
        <v>5381</v>
      </c>
      <c r="C1" s="82" t="s">
        <v>6444</v>
      </c>
      <c r="E1" s="3" t="s">
        <v>21</v>
      </c>
      <c r="F1" s="90" t="s">
        <v>6447</v>
      </c>
      <c r="G1" s="90" t="s">
        <v>6448</v>
      </c>
      <c r="H1" t="s">
        <v>6449</v>
      </c>
    </row>
    <row r="2" spans="1:8" x14ac:dyDescent="0.3">
      <c r="A2" s="106" t="s">
        <v>24</v>
      </c>
      <c r="B2" s="87">
        <f>COUNTIF(CADASTRE!C:C,A2)</f>
        <v>113</v>
      </c>
      <c r="C2" s="82">
        <f t="shared" ref="C2:C30" si="0">B2/$B$35</f>
        <v>0.28463476070528965</v>
      </c>
      <c r="E2" s="99" t="s">
        <v>24</v>
      </c>
      <c r="F2" s="90">
        <f>COUNTIF('données thèmes'!B:F,E2)</f>
        <v>290</v>
      </c>
      <c r="G2" s="114">
        <f>F2/$F$35</f>
        <v>0.18831168831168832</v>
      </c>
      <c r="H2" s="122">
        <f>Tableau4[[#This Row],[Nombre d''appartition]]/$F$36</f>
        <v>0.32954545454545453</v>
      </c>
    </row>
    <row r="3" spans="1:8" x14ac:dyDescent="0.3">
      <c r="A3" s="106" t="s">
        <v>128</v>
      </c>
      <c r="B3" s="87">
        <f>COUNTIF(CADASTRE!C:C,A3)</f>
        <v>69</v>
      </c>
      <c r="C3" s="82">
        <f t="shared" si="0"/>
        <v>0.17380352644836272</v>
      </c>
      <c r="E3" s="107" t="s">
        <v>251</v>
      </c>
      <c r="F3" s="90">
        <f>COUNTIF('données thèmes'!B:F,E3)</f>
        <v>146</v>
      </c>
      <c r="G3" s="114">
        <f t="shared" ref="G3:G32" si="1">F3/$F$35</f>
        <v>9.4805194805194809E-2</v>
      </c>
      <c r="H3" s="122">
        <f>Tableau4[[#This Row],[Nombre d''appartition]]/$F$36</f>
        <v>0.16590909090909092</v>
      </c>
    </row>
    <row r="4" spans="1:8" x14ac:dyDescent="0.3">
      <c r="A4" s="99" t="s">
        <v>36</v>
      </c>
      <c r="B4" s="87">
        <f>COUNTIF(CADASTRE!C:C,A4)</f>
        <v>29</v>
      </c>
      <c r="C4" s="82">
        <f t="shared" si="0"/>
        <v>7.3047858942065488E-2</v>
      </c>
      <c r="E4" s="99" t="s">
        <v>128</v>
      </c>
      <c r="F4" s="90">
        <f>COUNTIF('données thèmes'!B:F,E4)</f>
        <v>102</v>
      </c>
      <c r="G4" s="114">
        <f t="shared" si="1"/>
        <v>6.6233766233766228E-2</v>
      </c>
      <c r="H4" s="122">
        <f>Tableau4[[#This Row],[Nombre d''appartition]]/$F$36</f>
        <v>0.11590909090909091</v>
      </c>
    </row>
    <row r="5" spans="1:8" x14ac:dyDescent="0.3">
      <c r="A5" s="99" t="s">
        <v>251</v>
      </c>
      <c r="B5" s="87">
        <f>COUNTIF(CADASTRE!C:C,A5)</f>
        <v>28</v>
      </c>
      <c r="C5" s="82">
        <f t="shared" si="0"/>
        <v>7.0528967254408062E-2</v>
      </c>
      <c r="E5" s="106" t="s">
        <v>36</v>
      </c>
      <c r="F5" s="90">
        <f>COUNTIF('données thèmes'!B:F,E5)</f>
        <v>97</v>
      </c>
      <c r="G5" s="114">
        <f t="shared" si="1"/>
        <v>6.298701298701298E-2</v>
      </c>
      <c r="H5" s="122">
        <f>Tableau4[[#This Row],[Nombre d''appartition]]/$F$36</f>
        <v>0.11022727272727273</v>
      </c>
    </row>
    <row r="6" spans="1:8" x14ac:dyDescent="0.3">
      <c r="A6" s="106" t="s">
        <v>288</v>
      </c>
      <c r="B6" s="87">
        <f>COUNTIF(CADASTRE!C:C,A6)</f>
        <v>15</v>
      </c>
      <c r="C6" s="82">
        <f t="shared" si="0"/>
        <v>3.7783375314861464E-2</v>
      </c>
      <c r="E6" s="106" t="s">
        <v>275</v>
      </c>
      <c r="F6" s="90">
        <f>COUNTIF('données thèmes'!B:F,E6)</f>
        <v>89</v>
      </c>
      <c r="G6" s="114">
        <f t="shared" si="1"/>
        <v>5.7792207792207791E-2</v>
      </c>
      <c r="H6" s="122">
        <f>Tableau4[[#This Row],[Nombre d''appartition]]/$F$36</f>
        <v>0.10113636363636364</v>
      </c>
    </row>
    <row r="7" spans="1:8" x14ac:dyDescent="0.3">
      <c r="A7" s="99" t="s">
        <v>46</v>
      </c>
      <c r="B7" s="87">
        <f>COUNTIF(CADASTRE!C:C,A7)</f>
        <v>14</v>
      </c>
      <c r="C7" s="82">
        <f t="shared" si="0"/>
        <v>3.5264483627204031E-2</v>
      </c>
      <c r="E7" s="106" t="s">
        <v>197</v>
      </c>
      <c r="F7" s="90">
        <f>COUNTIF('données thèmes'!B:F,E7)</f>
        <v>74</v>
      </c>
      <c r="G7" s="114">
        <f t="shared" si="1"/>
        <v>4.8051948051948054E-2</v>
      </c>
      <c r="H7" s="122">
        <f>Tableau4[[#This Row],[Nombre d''appartition]]/$F$36</f>
        <v>8.4090909090909091E-2</v>
      </c>
    </row>
    <row r="8" spans="1:8" x14ac:dyDescent="0.3">
      <c r="A8" s="106" t="s">
        <v>72</v>
      </c>
      <c r="B8" s="87">
        <f>COUNTIF(CADASTRE!C:C,A8)</f>
        <v>13</v>
      </c>
      <c r="C8" s="82">
        <f t="shared" si="0"/>
        <v>3.2745591939546598E-2</v>
      </c>
      <c r="E8" s="106" t="s">
        <v>214</v>
      </c>
      <c r="F8" s="90">
        <f>COUNTIF('données thèmes'!B:F,E8)</f>
        <v>71</v>
      </c>
      <c r="G8" s="114">
        <f t="shared" si="1"/>
        <v>4.6103896103896105E-2</v>
      </c>
      <c r="H8" s="122">
        <f>Tableau4[[#This Row],[Nombre d''appartition]]/$F$36</f>
        <v>8.0681818181818188E-2</v>
      </c>
    </row>
    <row r="9" spans="1:8" x14ac:dyDescent="0.3">
      <c r="A9" s="99" t="s">
        <v>275</v>
      </c>
      <c r="B9" s="87">
        <f>COUNTIF(CADASTRE!C:C,A9)</f>
        <v>12</v>
      </c>
      <c r="C9" s="82">
        <f t="shared" si="0"/>
        <v>3.0226700251889168E-2</v>
      </c>
      <c r="E9" s="99" t="s">
        <v>186</v>
      </c>
      <c r="F9" s="90">
        <f>COUNTIF('données thèmes'!B:F,E9)</f>
        <v>70</v>
      </c>
      <c r="G9" s="114">
        <f t="shared" si="1"/>
        <v>4.5454545454545456E-2</v>
      </c>
      <c r="H9" s="122">
        <f>Tableau4[[#This Row],[Nombre d''appartition]]/$F$36</f>
        <v>7.9545454545454544E-2</v>
      </c>
    </row>
    <row r="10" spans="1:8" x14ac:dyDescent="0.3">
      <c r="A10" s="99" t="s">
        <v>112</v>
      </c>
      <c r="B10" s="87">
        <f>COUNTIF(CADASTRE!C:C,A10)</f>
        <v>11</v>
      </c>
      <c r="C10" s="82">
        <f t="shared" si="0"/>
        <v>2.7707808564231738E-2</v>
      </c>
      <c r="E10" s="99" t="s">
        <v>134</v>
      </c>
      <c r="F10" s="90">
        <f>COUNTIF('données thèmes'!B:F,E10)</f>
        <v>65</v>
      </c>
      <c r="G10" s="114">
        <f t="shared" si="1"/>
        <v>4.2207792207792208E-2</v>
      </c>
      <c r="H10" s="122">
        <f>Tableau4[[#This Row],[Nombre d''appartition]]/$F$36</f>
        <v>7.3863636363636367E-2</v>
      </c>
    </row>
    <row r="11" spans="1:8" x14ac:dyDescent="0.3">
      <c r="A11" s="106" t="s">
        <v>134</v>
      </c>
      <c r="B11" s="87">
        <f>COUNTIF(CADASTRE!C:C,A11)</f>
        <v>11</v>
      </c>
      <c r="C11" s="82">
        <f t="shared" si="0"/>
        <v>2.7707808564231738E-2</v>
      </c>
      <c r="E11" s="106" t="s">
        <v>112</v>
      </c>
      <c r="F11" s="90">
        <f>COUNTIF('données thèmes'!B:F,E11)</f>
        <v>60</v>
      </c>
      <c r="G11" s="114">
        <f t="shared" si="1"/>
        <v>3.896103896103896E-2</v>
      </c>
      <c r="H11" s="122">
        <f>Tableau4[[#This Row],[Nombre d''appartition]]/$F$36</f>
        <v>6.8181818181818177E-2</v>
      </c>
    </row>
    <row r="12" spans="1:8" x14ac:dyDescent="0.3">
      <c r="A12" s="99" t="s">
        <v>262</v>
      </c>
      <c r="B12" s="87">
        <f>COUNTIF(CADASTRE!C:C,A12)</f>
        <v>10</v>
      </c>
      <c r="C12" s="82">
        <f t="shared" si="0"/>
        <v>2.5188916876574308E-2</v>
      </c>
      <c r="E12" s="99" t="s">
        <v>223</v>
      </c>
      <c r="F12" s="90">
        <f>COUNTIF('données thèmes'!B:F,E12)</f>
        <v>60</v>
      </c>
      <c r="G12" s="114">
        <f t="shared" si="1"/>
        <v>3.896103896103896E-2</v>
      </c>
      <c r="H12" s="122">
        <f>Tableau4[[#This Row],[Nombre d''appartition]]/$F$36</f>
        <v>6.8181818181818177E-2</v>
      </c>
    </row>
    <row r="13" spans="1:8" x14ac:dyDescent="0.3">
      <c r="A13" s="106" t="s">
        <v>282</v>
      </c>
      <c r="B13" s="87">
        <f>COUNTIF(CADASTRE!C:C,A13)</f>
        <v>8</v>
      </c>
      <c r="C13" s="82">
        <f t="shared" si="0"/>
        <v>2.0151133501259445E-2</v>
      </c>
      <c r="E13" s="99" t="s">
        <v>161</v>
      </c>
      <c r="F13" s="90">
        <f>COUNTIF('données thèmes'!B:F,E13)</f>
        <v>53</v>
      </c>
      <c r="G13" s="114">
        <f t="shared" si="1"/>
        <v>3.4415584415584413E-2</v>
      </c>
      <c r="H13" s="122">
        <f>Tableau4[[#This Row],[Nombre d''appartition]]/$F$36</f>
        <v>6.0227272727272727E-2</v>
      </c>
    </row>
    <row r="14" spans="1:8" x14ac:dyDescent="0.3">
      <c r="A14" s="99" t="s">
        <v>223</v>
      </c>
      <c r="B14" s="87">
        <f>COUNTIF(CADASTRE!C:C,A14)</f>
        <v>8</v>
      </c>
      <c r="C14" s="82">
        <f t="shared" si="0"/>
        <v>2.0151133501259445E-2</v>
      </c>
      <c r="E14" s="107" t="s">
        <v>288</v>
      </c>
      <c r="F14" s="90">
        <f>COUNTIF('données thèmes'!B:F,E14)</f>
        <v>50</v>
      </c>
      <c r="G14" s="114">
        <f t="shared" si="1"/>
        <v>3.2467532467532464E-2</v>
      </c>
      <c r="H14" s="122">
        <f>Tableau4[[#This Row],[Nombre d''appartition]]/$F$36</f>
        <v>5.6818181818181816E-2</v>
      </c>
    </row>
    <row r="15" spans="1:8" x14ac:dyDescent="0.3">
      <c r="A15" s="99" t="s">
        <v>161</v>
      </c>
      <c r="B15" s="87">
        <f>COUNTIF(CADASTRE!C:C,A15)</f>
        <v>7</v>
      </c>
      <c r="C15" s="82">
        <f t="shared" si="0"/>
        <v>1.7632241813602016E-2</v>
      </c>
      <c r="E15" s="99" t="s">
        <v>172</v>
      </c>
      <c r="F15" s="90">
        <f>COUNTIF('données thèmes'!B:F,E15)</f>
        <v>46</v>
      </c>
      <c r="G15" s="114">
        <f t="shared" si="1"/>
        <v>2.987012987012987E-2</v>
      </c>
      <c r="H15" s="122">
        <f>Tableau4[[#This Row],[Nombre d''appartition]]/$F$36</f>
        <v>5.2272727272727269E-2</v>
      </c>
    </row>
    <row r="16" spans="1:8" x14ac:dyDescent="0.3">
      <c r="A16" s="99" t="s">
        <v>172</v>
      </c>
      <c r="B16" s="87">
        <f>COUNTIF(CADASTRE!C:C,A16)</f>
        <v>6</v>
      </c>
      <c r="C16" s="82">
        <f t="shared" si="0"/>
        <v>1.5113350125944584E-2</v>
      </c>
      <c r="E16" s="106" t="s">
        <v>180</v>
      </c>
      <c r="F16" s="90">
        <f>COUNTIF('données thèmes'!B:F,E16)</f>
        <v>39</v>
      </c>
      <c r="G16" s="114">
        <f t="shared" si="1"/>
        <v>2.5324675324675326E-2</v>
      </c>
      <c r="H16" s="122">
        <f>Tableau4[[#This Row],[Nombre d''appartition]]/$F$36</f>
        <v>4.4318181818181819E-2</v>
      </c>
    </row>
    <row r="17" spans="1:8" x14ac:dyDescent="0.3">
      <c r="A17" s="107" t="s">
        <v>237</v>
      </c>
      <c r="B17" s="87">
        <f>COUNTIF(CADASTRE!C:C,A17)</f>
        <v>7</v>
      </c>
      <c r="C17" s="82">
        <f t="shared" si="0"/>
        <v>1.7632241813602016E-2</v>
      </c>
      <c r="E17" s="99" t="s">
        <v>72</v>
      </c>
      <c r="F17" s="90">
        <f>COUNTIF('données thèmes'!B:F,E17)</f>
        <v>38</v>
      </c>
      <c r="G17" s="114">
        <f t="shared" si="1"/>
        <v>2.4675324675324677E-2</v>
      </c>
      <c r="H17" s="122">
        <f>Tableau4[[#This Row],[Nombre d''appartition]]/$F$36</f>
        <v>4.3181818181818182E-2</v>
      </c>
    </row>
    <row r="18" spans="1:8" x14ac:dyDescent="0.3">
      <c r="A18" s="99" t="s">
        <v>214</v>
      </c>
      <c r="B18" s="87">
        <f>COUNTIF(CADASTRE!C:C,A18)</f>
        <v>6</v>
      </c>
      <c r="C18" s="82">
        <f t="shared" si="0"/>
        <v>1.5113350125944584E-2</v>
      </c>
      <c r="E18" s="99" t="s">
        <v>46</v>
      </c>
      <c r="F18" s="90">
        <f>COUNTIF('données thèmes'!B:F,E18)</f>
        <v>34</v>
      </c>
      <c r="G18" s="114">
        <f t="shared" si="1"/>
        <v>2.2077922077922078E-2</v>
      </c>
      <c r="H18" s="122">
        <f>Tableau4[[#This Row],[Nombre d''appartition]]/$F$36</f>
        <v>3.8636363636363635E-2</v>
      </c>
    </row>
    <row r="19" spans="1:8" x14ac:dyDescent="0.3">
      <c r="A19" s="106" t="s">
        <v>180</v>
      </c>
      <c r="B19" s="87">
        <f>COUNTIF(CADASTRE!C:C,A19)</f>
        <v>4</v>
      </c>
      <c r="C19" s="82">
        <f t="shared" si="0"/>
        <v>1.0075566750629723E-2</v>
      </c>
      <c r="E19" s="99" t="s">
        <v>230</v>
      </c>
      <c r="F19" s="90">
        <f>COUNTIF('données thèmes'!B:F,E19)</f>
        <v>26</v>
      </c>
      <c r="G19" s="114">
        <f t="shared" si="1"/>
        <v>1.6883116883116882E-2</v>
      </c>
      <c r="H19" s="122">
        <f>Tableau4[[#This Row],[Nombre d''appartition]]/$F$36</f>
        <v>2.9545454545454545E-2</v>
      </c>
    </row>
    <row r="20" spans="1:8" x14ac:dyDescent="0.3">
      <c r="A20" s="99" t="s">
        <v>186</v>
      </c>
      <c r="B20" s="87">
        <f>COUNTIF(CADASTRE!C:C,A20)</f>
        <v>5</v>
      </c>
      <c r="C20" s="82">
        <f t="shared" si="0"/>
        <v>1.2594458438287154E-2</v>
      </c>
      <c r="E20" s="99" t="s">
        <v>262</v>
      </c>
      <c r="F20" s="90">
        <f>COUNTIF('données thèmes'!B:F,E20)</f>
        <v>23</v>
      </c>
      <c r="G20" s="114">
        <f t="shared" si="1"/>
        <v>1.4935064935064935E-2</v>
      </c>
      <c r="H20" s="122">
        <f>Tableau4[[#This Row],[Nombre d''appartition]]/$F$36</f>
        <v>2.6136363636363635E-2</v>
      </c>
    </row>
    <row r="21" spans="1:8" x14ac:dyDescent="0.3">
      <c r="A21" s="106" t="s">
        <v>126</v>
      </c>
      <c r="B21" s="87">
        <f>COUNTIF(CADASTRE!C:C,A21)</f>
        <v>3</v>
      </c>
      <c r="C21" s="82">
        <f t="shared" si="0"/>
        <v>7.556675062972292E-3</v>
      </c>
      <c r="E21" s="106" t="s">
        <v>237</v>
      </c>
      <c r="F21" s="90">
        <f>COUNTIF('données thèmes'!B:F,E21)</f>
        <v>20</v>
      </c>
      <c r="G21" s="114">
        <f t="shared" si="1"/>
        <v>1.2987012987012988E-2</v>
      </c>
      <c r="H21" s="122">
        <f>Tableau4[[#This Row],[Nombre d''appartition]]/$F$36</f>
        <v>2.2727272727272728E-2</v>
      </c>
    </row>
    <row r="22" spans="1:8" x14ac:dyDescent="0.3">
      <c r="A22" s="99" t="s">
        <v>243</v>
      </c>
      <c r="B22" s="87">
        <f>COUNTIF(CADASTRE!C:C,A22)</f>
        <v>3</v>
      </c>
      <c r="C22" s="82">
        <f t="shared" si="0"/>
        <v>7.556675062972292E-3</v>
      </c>
      <c r="E22" s="106" t="s">
        <v>282</v>
      </c>
      <c r="F22" s="90">
        <f>COUNTIF('données thèmes'!B:F,E22)</f>
        <v>20</v>
      </c>
      <c r="G22" s="114">
        <f t="shared" si="1"/>
        <v>1.2987012987012988E-2</v>
      </c>
      <c r="H22" s="122">
        <f>Tableau4[[#This Row],[Nombre d''appartition]]/$F$36</f>
        <v>2.2727272727272728E-2</v>
      </c>
    </row>
    <row r="23" spans="1:8" x14ac:dyDescent="0.3">
      <c r="A23" s="106" t="s">
        <v>323</v>
      </c>
      <c r="B23" s="87">
        <f>COUNTIF(CADASTRE!C:C,A23)</f>
        <v>2</v>
      </c>
      <c r="C23" s="82">
        <f t="shared" si="0"/>
        <v>5.0377833753148613E-3</v>
      </c>
      <c r="E23" s="99" t="s">
        <v>126</v>
      </c>
      <c r="F23" s="90">
        <f>COUNTIF('données thèmes'!B:F,E23)</f>
        <v>18</v>
      </c>
      <c r="G23" s="114">
        <f t="shared" si="1"/>
        <v>1.1688311688311689E-2</v>
      </c>
      <c r="H23" s="122">
        <f>Tableau4[[#This Row],[Nombre d''appartition]]/$F$36</f>
        <v>2.0454545454545454E-2</v>
      </c>
    </row>
    <row r="24" spans="1:8" x14ac:dyDescent="0.3">
      <c r="A24" s="106" t="s">
        <v>85</v>
      </c>
      <c r="B24" s="87">
        <f>COUNTIF(CADASTRE!C:C,A24)</f>
        <v>0</v>
      </c>
      <c r="C24" s="82">
        <f t="shared" si="0"/>
        <v>0</v>
      </c>
      <c r="E24" s="106" t="s">
        <v>243</v>
      </c>
      <c r="F24" s="90">
        <f>COUNTIF('données thèmes'!B:F,E24)</f>
        <v>16</v>
      </c>
      <c r="G24" s="114">
        <f t="shared" si="1"/>
        <v>1.038961038961039E-2</v>
      </c>
      <c r="H24" s="122">
        <f>Tableau4[[#This Row],[Nombre d''appartition]]/$F$36</f>
        <v>1.8181818181818181E-2</v>
      </c>
    </row>
    <row r="25" spans="1:8" x14ac:dyDescent="0.3">
      <c r="A25" s="99" t="s">
        <v>5400</v>
      </c>
      <c r="B25" s="87">
        <f>COUNTIF(CADASTRE!C:C,A25)</f>
        <v>0</v>
      </c>
      <c r="C25" s="82">
        <f t="shared" si="0"/>
        <v>0</v>
      </c>
      <c r="E25" s="15" t="s">
        <v>323</v>
      </c>
      <c r="F25" s="90">
        <f>COUNTIF('données thèmes'!B:F,E25)</f>
        <v>9</v>
      </c>
      <c r="G25" s="114">
        <f t="shared" si="1"/>
        <v>5.8441558441558444E-3</v>
      </c>
      <c r="H25" s="122">
        <f>Tableau4[[#This Row],[Nombre d''appartition]]/$F$36</f>
        <v>1.0227272727272727E-2</v>
      </c>
    </row>
    <row r="26" spans="1:8" x14ac:dyDescent="0.3">
      <c r="A26" s="106" t="s">
        <v>197</v>
      </c>
      <c r="B26" s="87">
        <f>COUNTIF(CADASTRE!C:C,A26)</f>
        <v>13</v>
      </c>
      <c r="C26" s="82">
        <f t="shared" si="0"/>
        <v>3.2745591939546598E-2</v>
      </c>
      <c r="E26" s="15" t="s">
        <v>314</v>
      </c>
      <c r="F26" s="90">
        <f>COUNTIF('données thèmes'!B:F,E26)</f>
        <v>6</v>
      </c>
      <c r="G26" s="114">
        <f t="shared" si="1"/>
        <v>3.8961038961038961E-3</v>
      </c>
      <c r="H26" s="122">
        <f>Tableau4[[#This Row],[Nombre d''appartition]]/$F$36</f>
        <v>6.8181818181818179E-3</v>
      </c>
    </row>
    <row r="27" spans="1:8" x14ac:dyDescent="0.3">
      <c r="A27" s="106" t="s">
        <v>204</v>
      </c>
      <c r="B27" s="87">
        <f>COUNTIF(CADASTRE!C:C,A27)</f>
        <v>0</v>
      </c>
      <c r="C27" s="82">
        <f t="shared" si="0"/>
        <v>0</v>
      </c>
      <c r="E27" s="106" t="s">
        <v>61</v>
      </c>
      <c r="F27" s="90">
        <f>COUNTIF('données thèmes'!B:F,E27)</f>
        <v>5</v>
      </c>
      <c r="G27" s="114">
        <f t="shared" si="1"/>
        <v>3.246753246753247E-3</v>
      </c>
      <c r="H27" s="122">
        <f>Tableau4[[#This Row],[Nombre d''appartition]]/$F$36</f>
        <v>5.681818181818182E-3</v>
      </c>
    </row>
    <row r="28" spans="1:8" x14ac:dyDescent="0.3">
      <c r="A28" s="99" t="s">
        <v>230</v>
      </c>
      <c r="B28" s="87">
        <f>COUNTIF(CADASTRE!C:C,A28)</f>
        <v>0</v>
      </c>
      <c r="C28" s="82">
        <f t="shared" si="0"/>
        <v>0</v>
      </c>
      <c r="E28" s="106" t="s">
        <v>98</v>
      </c>
      <c r="F28" s="90">
        <f>COUNTIF('données thèmes'!B:F,E28)</f>
        <v>5</v>
      </c>
      <c r="G28" s="114">
        <f t="shared" si="1"/>
        <v>3.246753246753247E-3</v>
      </c>
      <c r="H28" s="122">
        <f>Tableau4[[#This Row],[Nombre d''appartition]]/$F$36</f>
        <v>5.681818181818182E-3</v>
      </c>
    </row>
    <row r="29" spans="1:8" x14ac:dyDescent="0.3">
      <c r="A29" s="106" t="s">
        <v>301</v>
      </c>
      <c r="B29" s="87">
        <f>COUNTIF(CADASTRE!C:C,A29)</f>
        <v>0</v>
      </c>
      <c r="C29" s="82">
        <f t="shared" si="0"/>
        <v>0</v>
      </c>
      <c r="E29" s="106" t="s">
        <v>301</v>
      </c>
      <c r="F29" s="90">
        <f>COUNTIF('données thèmes'!B:F,E29)</f>
        <v>5</v>
      </c>
      <c r="G29" s="114">
        <f t="shared" si="1"/>
        <v>3.246753246753247E-3</v>
      </c>
      <c r="H29" s="122">
        <f>Tableau4[[#This Row],[Nombre d''appartition]]/$F$36</f>
        <v>5.681818181818182E-3</v>
      </c>
    </row>
    <row r="30" spans="1:8" x14ac:dyDescent="0.3">
      <c r="A30" s="107" t="s">
        <v>314</v>
      </c>
      <c r="B30" s="87">
        <f>COUNTIF(CADASTRE!C:C,A30)</f>
        <v>0</v>
      </c>
      <c r="C30" s="82">
        <f t="shared" si="0"/>
        <v>0</v>
      </c>
      <c r="E30" s="99" t="s">
        <v>85</v>
      </c>
      <c r="F30" s="90">
        <f>COUNTIF('données thèmes'!B:F,E30)</f>
        <v>2</v>
      </c>
      <c r="G30" s="114">
        <f t="shared" si="1"/>
        <v>1.2987012987012987E-3</v>
      </c>
      <c r="H30" s="122">
        <f>Tableau4[[#This Row],[Nombre d''appartition]]/$F$36</f>
        <v>2.2727272727272726E-3</v>
      </c>
    </row>
    <row r="31" spans="1:8" x14ac:dyDescent="0.3">
      <c r="A31" s="15"/>
      <c r="B31" s="87"/>
      <c r="C31" s="82"/>
      <c r="E31" s="106" t="s">
        <v>6450</v>
      </c>
      <c r="F31" s="90">
        <f>COUNTIF('données thèmes'!B:F,E31)</f>
        <v>1</v>
      </c>
      <c r="G31" s="114">
        <f t="shared" si="1"/>
        <v>6.4935064935064935E-4</v>
      </c>
      <c r="H31" s="122">
        <f>Tableau4[[#This Row],[Nombre d''appartition]]/$F$36</f>
        <v>1.1363636363636363E-3</v>
      </c>
    </row>
    <row r="32" spans="1:8" x14ac:dyDescent="0.3">
      <c r="E32" s="99" t="s">
        <v>204</v>
      </c>
      <c r="F32" s="90">
        <f>COUNTIF('données thèmes'!B:F,E32)</f>
        <v>0</v>
      </c>
      <c r="G32" s="114">
        <f t="shared" si="1"/>
        <v>0</v>
      </c>
      <c r="H32" s="122">
        <f>Tableau4[[#This Row],[Nombre d''appartition]]/$F$36</f>
        <v>0</v>
      </c>
    </row>
    <row r="35" spans="1:6" x14ac:dyDescent="0.3">
      <c r="A35" s="88" t="s">
        <v>6446</v>
      </c>
      <c r="B35" s="89">
        <f>SUM(B1:B30)</f>
        <v>397</v>
      </c>
      <c r="C35" s="86"/>
      <c r="E35" s="88" t="s">
        <v>6451</v>
      </c>
      <c r="F35">
        <f>SUM(F2:F32)</f>
        <v>1540</v>
      </c>
    </row>
    <row r="36" spans="1:6" x14ac:dyDescent="0.3">
      <c r="E36" s="16" t="s">
        <v>6452</v>
      </c>
      <c r="F36">
        <f>'données thèmes'!B892</f>
        <v>880</v>
      </c>
    </row>
  </sheetData>
  <autoFilter ref="A1:C32" xr:uid="{ED3BDB58-AC81-44AD-952F-033B9395D4A5}">
    <sortState xmlns:xlrd2="http://schemas.microsoft.com/office/spreadsheetml/2017/richdata2" ref="A2:C31">
      <sortCondition descending="1" ref="C1:C32"/>
    </sortState>
  </autoFilter>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018B8-5074-4500-B012-1546C0AC8658}">
  <dimension ref="A1:R892"/>
  <sheetViews>
    <sheetView topLeftCell="A463" workbookViewId="0">
      <selection activeCell="A913" sqref="A913"/>
    </sheetView>
  </sheetViews>
  <sheetFormatPr baseColWidth="10" defaultColWidth="11.44140625" defaultRowHeight="14.4" x14ac:dyDescent="0.3"/>
  <cols>
    <col min="1" max="1" width="63.44140625" customWidth="1"/>
    <col min="2" max="2" width="51.109375" customWidth="1"/>
    <col min="3" max="3" width="49.109375" customWidth="1"/>
    <col min="4" max="4" width="34.33203125" customWidth="1"/>
    <col min="5" max="5" width="31.5546875" customWidth="1"/>
    <col min="6" max="6" width="28.5546875" customWidth="1"/>
    <col min="7" max="7" width="29.6640625" customWidth="1"/>
    <col min="8" max="8" width="51.109375" customWidth="1"/>
    <col min="9" max="9" width="46.44140625" customWidth="1"/>
    <col min="10" max="10" width="36.5546875" customWidth="1"/>
    <col min="11" max="12" width="11.5546875" customWidth="1"/>
    <col min="14" max="14" width="28.5546875" customWidth="1"/>
    <col min="15" max="15" width="19.6640625" customWidth="1"/>
    <col min="16" max="16" width="26.5546875" customWidth="1"/>
    <col min="17" max="17" width="30.6640625" customWidth="1"/>
  </cols>
  <sheetData>
    <row r="1" spans="1:14" ht="15" x14ac:dyDescent="0.3">
      <c r="A1" t="s">
        <v>6453</v>
      </c>
      <c r="B1" t="s">
        <v>6454</v>
      </c>
      <c r="C1" t="s">
        <v>6455</v>
      </c>
      <c r="D1" t="s">
        <v>6456</v>
      </c>
      <c r="E1" t="s">
        <v>6457</v>
      </c>
      <c r="F1" t="s">
        <v>6458</v>
      </c>
      <c r="I1" s="30"/>
      <c r="N1">
        <v>0</v>
      </c>
    </row>
    <row r="2" spans="1:14" ht="15" x14ac:dyDescent="0.3">
      <c r="A2" t="str">
        <f>CADASTRE!C2</f>
        <v>agriculture biologique</v>
      </c>
      <c r="B2" t="s">
        <v>36</v>
      </c>
      <c r="C2" t="s">
        <v>172</v>
      </c>
      <c r="I2" s="30"/>
    </row>
    <row r="3" spans="1:14" ht="15" x14ac:dyDescent="0.3">
      <c r="A3" t="str">
        <f>CADASTRE!C3</f>
        <v>agriculture biologique</v>
      </c>
      <c r="B3" t="s">
        <v>36</v>
      </c>
      <c r="I3" s="33"/>
    </row>
    <row r="4" spans="1:14" ht="15" x14ac:dyDescent="0.3">
      <c r="A4" t="str">
        <f>CADASTRE!C4</f>
        <v>agriculture biologique</v>
      </c>
      <c r="B4" t="s">
        <v>36</v>
      </c>
      <c r="C4" t="s">
        <v>214</v>
      </c>
      <c r="I4" s="33"/>
    </row>
    <row r="5" spans="1:14" ht="15" x14ac:dyDescent="0.3">
      <c r="A5" t="str">
        <f>CADASTRE!C5</f>
        <v>agriculture biologique</v>
      </c>
      <c r="B5" t="s">
        <v>36</v>
      </c>
      <c r="C5" t="s">
        <v>161</v>
      </c>
      <c r="D5" t="s">
        <v>128</v>
      </c>
      <c r="I5" s="33"/>
    </row>
    <row r="6" spans="1:14" ht="15" x14ac:dyDescent="0.3">
      <c r="A6" t="str">
        <f>CADASTRE!C6</f>
        <v>agriculture biologique</v>
      </c>
      <c r="B6" t="s">
        <v>161</v>
      </c>
      <c r="I6" s="30"/>
    </row>
    <row r="7" spans="1:14" ht="15" x14ac:dyDescent="0.3">
      <c r="A7" t="str">
        <f>CADASTRE!C7</f>
        <v>agriculture biologique</v>
      </c>
      <c r="B7" t="s">
        <v>161</v>
      </c>
      <c r="I7" s="30"/>
    </row>
    <row r="8" spans="1:14" ht="15" x14ac:dyDescent="0.3">
      <c r="A8" t="str">
        <f>CADASTRE!C8</f>
        <v>agriculture biologique</v>
      </c>
      <c r="B8" t="s">
        <v>36</v>
      </c>
      <c r="C8" t="s">
        <v>172</v>
      </c>
      <c r="I8" s="33"/>
    </row>
    <row r="9" spans="1:14" ht="15" x14ac:dyDescent="0.3">
      <c r="A9" t="str">
        <f>CADASTRE!C9</f>
        <v>agriculture biologique</v>
      </c>
      <c r="B9" t="s">
        <v>72</v>
      </c>
      <c r="C9" t="s">
        <v>24</v>
      </c>
      <c r="I9" s="33"/>
    </row>
    <row r="10" spans="1:14" ht="15" x14ac:dyDescent="0.3">
      <c r="A10" t="str">
        <f>CADASTRE!C10</f>
        <v>bonne pratique agricole, encadrement scientifique et technique</v>
      </c>
      <c r="B10" t="s">
        <v>46</v>
      </c>
      <c r="C10" t="s">
        <v>251</v>
      </c>
      <c r="D10" t="s">
        <v>275</v>
      </c>
      <c r="I10" s="33"/>
    </row>
    <row r="11" spans="1:14" ht="15" x14ac:dyDescent="0.3">
      <c r="A11" t="str">
        <f>CADASTRE!C11</f>
        <v>agriculture biologique</v>
      </c>
      <c r="B11" t="s">
        <v>112</v>
      </c>
      <c r="C11" t="s">
        <v>214</v>
      </c>
      <c r="D11" t="s">
        <v>251</v>
      </c>
      <c r="I11" s="30"/>
    </row>
    <row r="12" spans="1:14" ht="15" x14ac:dyDescent="0.3">
      <c r="A12" t="str">
        <f>CADASTRE!C12</f>
        <v>essai variétal, protection phytosanitaire</v>
      </c>
      <c r="B12" t="s">
        <v>197</v>
      </c>
      <c r="C12" t="s">
        <v>214</v>
      </c>
      <c r="I12" s="30"/>
    </row>
    <row r="13" spans="1:14" ht="15" x14ac:dyDescent="0.3">
      <c r="A13" t="str">
        <f>CADASTRE!C13</f>
        <v>agriculture biologique</v>
      </c>
      <c r="B13" t="s">
        <v>197</v>
      </c>
      <c r="C13" t="s">
        <v>214</v>
      </c>
      <c r="I13" s="33"/>
    </row>
    <row r="14" spans="1:14" ht="15" x14ac:dyDescent="0.3">
      <c r="A14" t="str">
        <f>CADASTRE!C14</f>
        <v>agriculture biologique</v>
      </c>
      <c r="B14" t="s">
        <v>186</v>
      </c>
      <c r="C14" t="s">
        <v>214</v>
      </c>
      <c r="D14" t="s">
        <v>197</v>
      </c>
      <c r="I14" s="30"/>
    </row>
    <row r="15" spans="1:14" ht="15" x14ac:dyDescent="0.3">
      <c r="A15" t="str">
        <f>CADASTRE!C15</f>
        <v>agriculture biologique</v>
      </c>
      <c r="B15" t="s">
        <v>72</v>
      </c>
      <c r="C15" t="s">
        <v>24</v>
      </c>
      <c r="I15" s="33"/>
    </row>
    <row r="16" spans="1:14" ht="15" x14ac:dyDescent="0.3">
      <c r="A16" t="str">
        <f>CADASTRE!C16</f>
        <v>agriculture biologique</v>
      </c>
      <c r="B16" t="s">
        <v>112</v>
      </c>
      <c r="C16" t="s">
        <v>197</v>
      </c>
      <c r="D16" t="s">
        <v>214</v>
      </c>
      <c r="E16" t="s">
        <v>230</v>
      </c>
      <c r="I16" s="33"/>
    </row>
    <row r="17" spans="1:9" ht="15" x14ac:dyDescent="0.3">
      <c r="A17" t="str">
        <f>CADASTRE!C17</f>
        <v>agriculture biologique</v>
      </c>
      <c r="B17" t="s">
        <v>251</v>
      </c>
      <c r="I17" s="30"/>
    </row>
    <row r="18" spans="1:9" ht="15" x14ac:dyDescent="0.3">
      <c r="A18" t="str">
        <f>CADASTRE!C18</f>
        <v>encadrement scientifique et technique</v>
      </c>
      <c r="B18" t="s">
        <v>134</v>
      </c>
      <c r="C18" t="s">
        <v>24</v>
      </c>
      <c r="D18" t="s">
        <v>251</v>
      </c>
      <c r="I18" s="30"/>
    </row>
    <row r="19" spans="1:9" ht="15" x14ac:dyDescent="0.3">
      <c r="A19" t="str">
        <f>CADASTRE!C19</f>
        <v>diagnostic, indicateur environnemental, lutte intégrée, OAD</v>
      </c>
      <c r="B19" t="s">
        <v>24</v>
      </c>
      <c r="I19" s="30"/>
    </row>
    <row r="20" spans="1:9" ht="15" x14ac:dyDescent="0.3">
      <c r="A20" t="str">
        <f>CADASTRE!C20</f>
        <v>agriculture biologique</v>
      </c>
      <c r="B20" t="s">
        <v>134</v>
      </c>
      <c r="C20" t="s">
        <v>24</v>
      </c>
      <c r="D20" t="s">
        <v>223</v>
      </c>
      <c r="I20" s="34"/>
    </row>
    <row r="21" spans="1:9" ht="15" x14ac:dyDescent="0.3">
      <c r="A21" t="str">
        <f>CADASTRE!C21</f>
        <v>résistance variétale</v>
      </c>
      <c r="B21" t="s">
        <v>24</v>
      </c>
      <c r="I21" s="30"/>
    </row>
    <row r="22" spans="1:9" ht="15" x14ac:dyDescent="0.3">
      <c r="A22" t="str">
        <f>CADASTRE!C22</f>
        <v>impact sur la santé, indicateur environnemental, OAD</v>
      </c>
      <c r="B22" t="s">
        <v>24</v>
      </c>
      <c r="I22" s="30"/>
    </row>
    <row r="23" spans="1:9" ht="15" x14ac:dyDescent="0.3">
      <c r="A23" t="str">
        <f>CADASTRE!C23</f>
        <v>indicateur environnemental</v>
      </c>
      <c r="B23" t="s">
        <v>134</v>
      </c>
      <c r="C23" t="s">
        <v>24</v>
      </c>
      <c r="D23" t="s">
        <v>275</v>
      </c>
      <c r="I23" s="30"/>
    </row>
    <row r="24" spans="1:9" ht="15" x14ac:dyDescent="0.3">
      <c r="A24" t="str">
        <f>CADASTRE!C24</f>
        <v>agriculture biologique</v>
      </c>
      <c r="B24" t="s">
        <v>24</v>
      </c>
      <c r="I24" s="30"/>
    </row>
    <row r="25" spans="1:9" ht="15" x14ac:dyDescent="0.3">
      <c r="A25" t="str">
        <f>CADASTRE!C25</f>
        <v>encadrement scientifique et technique, impact sur la santé, indicateur environnemental</v>
      </c>
      <c r="B25" t="s">
        <v>24</v>
      </c>
      <c r="C25" t="s">
        <v>223</v>
      </c>
      <c r="I25" s="33"/>
    </row>
    <row r="26" spans="1:9" ht="15" x14ac:dyDescent="0.3">
      <c r="A26" t="str">
        <f>CADASTRE!C26</f>
        <v>agriculture biologique</v>
      </c>
      <c r="B26" t="s">
        <v>24</v>
      </c>
      <c r="C26" t="s">
        <v>243</v>
      </c>
      <c r="I26" s="33"/>
    </row>
    <row r="27" spans="1:9" ht="15" x14ac:dyDescent="0.3">
      <c r="A27" t="str">
        <f>CADASTRE!C27</f>
        <v>agriculture biologique</v>
      </c>
      <c r="B27" t="s">
        <v>24</v>
      </c>
      <c r="C27" t="s">
        <v>186</v>
      </c>
      <c r="D27" t="s">
        <v>237</v>
      </c>
      <c r="I27" s="33"/>
    </row>
    <row r="28" spans="1:9" ht="15" x14ac:dyDescent="0.3">
      <c r="A28" t="str">
        <f>CADASTRE!C28</f>
        <v>agriculture biologique</v>
      </c>
      <c r="B28" t="s">
        <v>112</v>
      </c>
      <c r="C28" t="s">
        <v>230</v>
      </c>
      <c r="D28" t="s">
        <v>128</v>
      </c>
      <c r="I28" s="33"/>
    </row>
    <row r="29" spans="1:9" ht="15" x14ac:dyDescent="0.3">
      <c r="A29" t="str">
        <f>CADASTRE!C29</f>
        <v>résistance variétale</v>
      </c>
      <c r="B29" t="s">
        <v>112</v>
      </c>
      <c r="C29" t="s">
        <v>24</v>
      </c>
      <c r="D29" t="s">
        <v>230</v>
      </c>
      <c r="E29" t="s">
        <v>128</v>
      </c>
      <c r="I29" s="34"/>
    </row>
    <row r="30" spans="1:9" ht="15" x14ac:dyDescent="0.3">
      <c r="A30" t="str">
        <f>CADASTRE!C30</f>
        <v>résistance variétale</v>
      </c>
      <c r="B30" t="s">
        <v>128</v>
      </c>
      <c r="I30" s="33"/>
    </row>
    <row r="31" spans="1:9" x14ac:dyDescent="0.3">
      <c r="A31" t="str">
        <f>CADASTRE!C31</f>
        <v>agriculture biologique, agriculture conventionnelle, diagnostic</v>
      </c>
      <c r="B31" t="s">
        <v>197</v>
      </c>
      <c r="C31" t="s">
        <v>214</v>
      </c>
    </row>
    <row r="32" spans="1:9" x14ac:dyDescent="0.3">
      <c r="A32" t="str">
        <f>CADASTRE!C32</f>
        <v>agriculture biologique, agriculture conventionnelle, fertilisation</v>
      </c>
      <c r="B32" t="s">
        <v>112</v>
      </c>
      <c r="C32" t="s">
        <v>230</v>
      </c>
      <c r="D32" t="s">
        <v>128</v>
      </c>
    </row>
    <row r="33" spans="1:5" x14ac:dyDescent="0.3">
      <c r="A33" t="str">
        <f>CADASTRE!C33</f>
        <v>indicateur environnemental</v>
      </c>
      <c r="B33" t="s">
        <v>24</v>
      </c>
    </row>
    <row r="34" spans="1:5" x14ac:dyDescent="0.3">
      <c r="A34" t="str">
        <f>CADASTRE!C34</f>
        <v>produit phytopharmaceutique</v>
      </c>
      <c r="B34" t="s">
        <v>186</v>
      </c>
      <c r="C34" t="s">
        <v>223</v>
      </c>
    </row>
    <row r="35" spans="1:5" x14ac:dyDescent="0.3">
      <c r="A35" t="str">
        <f>CADASTRE!C35</f>
        <v>agriculture biologique, bonne pratique agricole</v>
      </c>
      <c r="B35" t="s">
        <v>282</v>
      </c>
    </row>
    <row r="36" spans="1:5" x14ac:dyDescent="0.3">
      <c r="A36" t="str">
        <f>CADASTRE!C36</f>
        <v>diagnostic, impact sur la santé, indicateur environnemental, produit phytopharmaceutique</v>
      </c>
      <c r="B36" t="s">
        <v>24</v>
      </c>
      <c r="C36" t="s">
        <v>186</v>
      </c>
      <c r="D36" t="s">
        <v>223</v>
      </c>
    </row>
    <row r="37" spans="1:5" x14ac:dyDescent="0.3">
      <c r="A37" t="str">
        <f>CADASTRE!C37</f>
        <v>résistance variétale</v>
      </c>
      <c r="B37" t="s">
        <v>24</v>
      </c>
      <c r="C37" t="s">
        <v>186</v>
      </c>
      <c r="D37" t="s">
        <v>223</v>
      </c>
    </row>
    <row r="38" spans="1:5" x14ac:dyDescent="0.3">
      <c r="A38" t="str">
        <f>CADASTRE!C38</f>
        <v>indicateur environnemental, produit phytopharmaceutique, qualité de l'eau</v>
      </c>
      <c r="B38" t="s">
        <v>24</v>
      </c>
    </row>
    <row r="39" spans="1:5" x14ac:dyDescent="0.3">
      <c r="A39" t="str">
        <f>CADASTRE!C39</f>
        <v>agriculture biologique, bonne pratique agricole, protection phytosanitaire</v>
      </c>
      <c r="B39" t="s">
        <v>126</v>
      </c>
      <c r="C39" t="s">
        <v>24</v>
      </c>
    </row>
    <row r="40" spans="1:5" x14ac:dyDescent="0.3">
      <c r="A40" t="str">
        <f>CADASTRE!C40</f>
        <v>agriculture biologique, contrôle des maladies, lutte intégrée, protection biologique, protection phytosanitaire</v>
      </c>
      <c r="B40" t="s">
        <v>112</v>
      </c>
      <c r="C40" t="s">
        <v>126</v>
      </c>
      <c r="D40" t="s">
        <v>275</v>
      </c>
    </row>
    <row r="41" spans="1:5" x14ac:dyDescent="0.3">
      <c r="A41" t="str">
        <f>CADASTRE!C41</f>
        <v>produit phytopharmaceutique, qualité de l'eau</v>
      </c>
      <c r="B41" t="s">
        <v>112</v>
      </c>
    </row>
    <row r="42" spans="1:5" x14ac:dyDescent="0.3">
      <c r="A42" t="str">
        <f>CADASTRE!C42</f>
        <v>agriculture biologique, contrôle des maladies, produit phytopharmaceutique</v>
      </c>
      <c r="B42" t="s">
        <v>36</v>
      </c>
      <c r="C42" t="s">
        <v>197</v>
      </c>
      <c r="D42" t="s">
        <v>251</v>
      </c>
    </row>
    <row r="43" spans="1:5" x14ac:dyDescent="0.3">
      <c r="A43" t="str">
        <f>CADASTRE!C43</f>
        <v>agriculture biologique, contrôle des maladies, protection phytosanitaire</v>
      </c>
      <c r="B43" t="s">
        <v>24</v>
      </c>
      <c r="C43" t="s">
        <v>172</v>
      </c>
      <c r="D43" t="s">
        <v>186</v>
      </c>
      <c r="E43" t="s">
        <v>223</v>
      </c>
    </row>
    <row r="44" spans="1:5" x14ac:dyDescent="0.3">
      <c r="A44" t="str">
        <f>CADASTRE!C44</f>
        <v>détection, OAD</v>
      </c>
      <c r="B44" t="s">
        <v>24</v>
      </c>
    </row>
    <row r="45" spans="1:5" x14ac:dyDescent="0.3">
      <c r="A45" t="str">
        <f>CADASTRE!C45</f>
        <v>diagnostic, OAD</v>
      </c>
      <c r="B45" t="s">
        <v>24</v>
      </c>
    </row>
    <row r="46" spans="1:5" x14ac:dyDescent="0.3">
      <c r="A46" t="str">
        <f>CADASTRE!C46</f>
        <v>indicateur environnemental</v>
      </c>
      <c r="B46" t="s">
        <v>223</v>
      </c>
      <c r="C46" t="s">
        <v>128</v>
      </c>
    </row>
    <row r="47" spans="1:5" x14ac:dyDescent="0.3">
      <c r="A47" t="str">
        <f>CADASTRE!C47</f>
        <v>diagnostic, indicateur environnemental</v>
      </c>
      <c r="B47" t="s">
        <v>24</v>
      </c>
    </row>
    <row r="48" spans="1:5" x14ac:dyDescent="0.3">
      <c r="A48" t="str">
        <f>CADASTRE!C48</f>
        <v>agriculture biologique, encadrement scientifique et technique</v>
      </c>
      <c r="B48" t="s">
        <v>24</v>
      </c>
    </row>
    <row r="49" spans="1:4" x14ac:dyDescent="0.3">
      <c r="A49" t="str">
        <f>CADASTRE!C49</f>
        <v>agriculture biologique, encadrement scientifique et technique</v>
      </c>
      <c r="B49" t="s">
        <v>24</v>
      </c>
    </row>
    <row r="50" spans="1:4" x14ac:dyDescent="0.3">
      <c r="A50" t="str">
        <f>CADASTRE!C50</f>
        <v>lutte intégrée, protection biologique</v>
      </c>
      <c r="B50" t="s">
        <v>24</v>
      </c>
    </row>
    <row r="51" spans="1:4" x14ac:dyDescent="0.3">
      <c r="A51" t="str">
        <f>CADASTRE!C51</f>
        <v>pollinisateur</v>
      </c>
      <c r="B51" t="s">
        <v>24</v>
      </c>
    </row>
    <row r="52" spans="1:4" x14ac:dyDescent="0.3">
      <c r="A52" t="str">
        <f>CADASTRE!C52</f>
        <v>produit phytopharmaceutique</v>
      </c>
      <c r="B52" t="s">
        <v>24</v>
      </c>
    </row>
    <row r="53" spans="1:4" x14ac:dyDescent="0.3">
      <c r="A53" t="str">
        <f>CADASTRE!C53</f>
        <v>bonne pratique agricole, diagnostic</v>
      </c>
      <c r="B53" t="s">
        <v>282</v>
      </c>
    </row>
    <row r="54" spans="1:4" x14ac:dyDescent="0.3">
      <c r="A54" t="str">
        <f>CADASTRE!C54</f>
        <v>diagnostic</v>
      </c>
      <c r="B54" t="s">
        <v>223</v>
      </c>
      <c r="C54" t="s">
        <v>282</v>
      </c>
    </row>
    <row r="55" spans="1:4" x14ac:dyDescent="0.3">
      <c r="A55" t="str">
        <f>CADASTRE!C55</f>
        <v>encadrement scientifique et technique, qualité de l'air</v>
      </c>
      <c r="B55" t="s">
        <v>282</v>
      </c>
    </row>
    <row r="56" spans="1:4" x14ac:dyDescent="0.3">
      <c r="A56" t="str">
        <f>CADASTRE!C56</f>
        <v>indicateur environnemental, diagnostic, OAD</v>
      </c>
      <c r="B56" t="s">
        <v>24</v>
      </c>
      <c r="C56" t="s">
        <v>282</v>
      </c>
    </row>
    <row r="57" spans="1:4" x14ac:dyDescent="0.3">
      <c r="A57" t="str">
        <f>CADASTRE!C57</f>
        <v>indicateur environnemental, produit phytopharmaceutique</v>
      </c>
      <c r="B57" t="s">
        <v>223</v>
      </c>
    </row>
    <row r="58" spans="1:4" x14ac:dyDescent="0.3">
      <c r="A58" t="str">
        <f>CADASTRE!C58</f>
        <v>agriculture biologique, essai variétal, résistance</v>
      </c>
      <c r="B58" t="s">
        <v>223</v>
      </c>
    </row>
    <row r="59" spans="1:4" x14ac:dyDescent="0.3">
      <c r="A59" t="str">
        <f>CADASTRE!C59</f>
        <v>agriculture biologique, essai variétal, résistance variétale</v>
      </c>
      <c r="B59" t="s">
        <v>24</v>
      </c>
      <c r="C59" t="s">
        <v>214</v>
      </c>
    </row>
    <row r="60" spans="1:4" x14ac:dyDescent="0.3">
      <c r="A60" t="str">
        <f>CADASTRE!C60</f>
        <v>indicateur environnemental, produit phytopharmaceutique</v>
      </c>
      <c r="B60" t="s">
        <v>72</v>
      </c>
      <c r="C60" t="s">
        <v>161</v>
      </c>
    </row>
    <row r="61" spans="1:4" x14ac:dyDescent="0.3">
      <c r="A61" t="str">
        <f>CADASTRE!C61</f>
        <v>lutte intégrée</v>
      </c>
      <c r="B61" t="s">
        <v>197</v>
      </c>
      <c r="C61" t="s">
        <v>214</v>
      </c>
    </row>
    <row r="62" spans="1:4" x14ac:dyDescent="0.3">
      <c r="A62" t="str">
        <f>CADASTRE!C62</f>
        <v>agriculture biologique, fertilisation</v>
      </c>
      <c r="B62" t="s">
        <v>180</v>
      </c>
      <c r="C62" t="s">
        <v>186</v>
      </c>
      <c r="D62" t="s">
        <v>251</v>
      </c>
    </row>
    <row r="63" spans="1:4" x14ac:dyDescent="0.3">
      <c r="A63" t="str">
        <f>CADASTRE!C63</f>
        <v>encadrement scientifique et technique, indicateur environnemental, OAD</v>
      </c>
      <c r="B63" t="s">
        <v>251</v>
      </c>
      <c r="C63" t="s">
        <v>288</v>
      </c>
    </row>
    <row r="64" spans="1:4" x14ac:dyDescent="0.3">
      <c r="A64" t="str">
        <f>CADASTRE!C64</f>
        <v>lutte intégrée, méthode alternative, produit phytopharmaceutique</v>
      </c>
      <c r="B64" t="s">
        <v>223</v>
      </c>
      <c r="C64" t="s">
        <v>288</v>
      </c>
    </row>
    <row r="65" spans="1:4" x14ac:dyDescent="0.3">
      <c r="A65" t="str">
        <f>CADASTRE!C65</f>
        <v>produit phytopharmaceutique</v>
      </c>
      <c r="B65" t="s">
        <v>24</v>
      </c>
      <c r="C65" t="s">
        <v>251</v>
      </c>
    </row>
    <row r="66" spans="1:4" x14ac:dyDescent="0.3">
      <c r="A66" t="str">
        <f>CADASTRE!C66</f>
        <v>encadrement scientifique et technique, fertilisation, indicateur environnemental, OAD</v>
      </c>
      <c r="B66" t="s">
        <v>24</v>
      </c>
      <c r="C66" t="s">
        <v>251</v>
      </c>
    </row>
    <row r="67" spans="1:4" x14ac:dyDescent="0.3">
      <c r="A67" t="str">
        <f>CADASTRE!C67</f>
        <v>encadrement scientifique et technique, pollinisateur, produit phytopharmaceutique</v>
      </c>
      <c r="B67" t="s">
        <v>24</v>
      </c>
      <c r="C67" t="s">
        <v>180</v>
      </c>
      <c r="D67" t="s">
        <v>251</v>
      </c>
    </row>
    <row r="68" spans="1:4" x14ac:dyDescent="0.3">
      <c r="A68" t="str">
        <f>CADASTRE!C68</f>
        <v>agriculture biologique, fertilisation</v>
      </c>
      <c r="B68" t="s">
        <v>134</v>
      </c>
    </row>
    <row r="69" spans="1:4" x14ac:dyDescent="0.3">
      <c r="A69" t="str">
        <f>CADASTRE!C69</f>
        <v>agriculture biologique, fertilisation</v>
      </c>
      <c r="B69" t="s">
        <v>24</v>
      </c>
      <c r="C69" t="s">
        <v>288</v>
      </c>
    </row>
    <row r="70" spans="1:4" x14ac:dyDescent="0.3">
      <c r="A70" t="str">
        <f>CADASTRE!C70</f>
        <v>agriculture biologique, fertilisation</v>
      </c>
      <c r="B70" t="s">
        <v>288</v>
      </c>
    </row>
    <row r="71" spans="1:4" x14ac:dyDescent="0.3">
      <c r="A71" t="str">
        <f>CADASTRE!C71</f>
        <v>essai variétal, lutte intégrée, méthode alternative, résitance, sensibilisation</v>
      </c>
      <c r="B71" t="s">
        <v>186</v>
      </c>
      <c r="C71" t="s">
        <v>251</v>
      </c>
    </row>
    <row r="72" spans="1:4" x14ac:dyDescent="0.3">
      <c r="A72" t="str">
        <f>CADASTRE!C72</f>
        <v>agriculture biologique, fertilisation</v>
      </c>
      <c r="B72" t="s">
        <v>186</v>
      </c>
    </row>
    <row r="73" spans="1:4" x14ac:dyDescent="0.3">
      <c r="A73" t="str">
        <f>CADASTRE!C73</f>
        <v>agriculture biologique, fertilisation</v>
      </c>
      <c r="B73" t="s">
        <v>134</v>
      </c>
    </row>
    <row r="74" spans="1:4" x14ac:dyDescent="0.3">
      <c r="A74" t="str">
        <f>CADASTRE!C74</f>
        <v>agriculture biologique, fertilisation</v>
      </c>
      <c r="B74" t="s">
        <v>36</v>
      </c>
      <c r="C74" t="s">
        <v>223</v>
      </c>
    </row>
    <row r="75" spans="1:4" x14ac:dyDescent="0.3">
      <c r="A75" t="str">
        <f>CADASTRE!C75</f>
        <v>impact sur la santé, indicateur environnemental, produit phytopharmaceutique</v>
      </c>
      <c r="B75" t="s">
        <v>24</v>
      </c>
      <c r="C75" t="s">
        <v>186</v>
      </c>
      <c r="D75" t="s">
        <v>251</v>
      </c>
    </row>
    <row r="76" spans="1:4" x14ac:dyDescent="0.3">
      <c r="A76" t="str">
        <f>CADASTRE!C76</f>
        <v>impact sur la santé, qualité de l'eau</v>
      </c>
      <c r="B76" t="s">
        <v>180</v>
      </c>
      <c r="C76" t="s">
        <v>214</v>
      </c>
      <c r="D76" t="s">
        <v>282</v>
      </c>
    </row>
    <row r="77" spans="1:4" x14ac:dyDescent="0.3">
      <c r="A77" t="str">
        <f>CADASTRE!C77</f>
        <v>agriculture biologique, fertilisation, résistance variétale</v>
      </c>
      <c r="B77" t="s">
        <v>24</v>
      </c>
      <c r="C77" t="s">
        <v>223</v>
      </c>
      <c r="D77" t="s">
        <v>288</v>
      </c>
    </row>
    <row r="78" spans="1:4" x14ac:dyDescent="0.3">
      <c r="A78" t="str">
        <f>CADASTRE!C78</f>
        <v>agriculture biologique, fertilisation, résistance variétale</v>
      </c>
      <c r="B78" t="s">
        <v>262</v>
      </c>
    </row>
    <row r="79" spans="1:4" x14ac:dyDescent="0.3">
      <c r="A79" t="str">
        <f>CADASTRE!C79</f>
        <v>agriculture biologique, lutte intégrée</v>
      </c>
      <c r="B79" t="s">
        <v>288</v>
      </c>
      <c r="C79" t="s">
        <v>314</v>
      </c>
    </row>
    <row r="80" spans="1:4" x14ac:dyDescent="0.3">
      <c r="A80" t="str">
        <f>CADASTRE!C80</f>
        <v>agriculture biologique, lutte intégrée, méthode alternative</v>
      </c>
      <c r="B80" t="s">
        <v>24</v>
      </c>
      <c r="C80" t="s">
        <v>197</v>
      </c>
    </row>
    <row r="81" spans="1:4" x14ac:dyDescent="0.3">
      <c r="A81" t="str">
        <f>CADASTRE!C81</f>
        <v>agriculture biologique, lutte intégrée, méthode alternative</v>
      </c>
      <c r="B81" t="s">
        <v>134</v>
      </c>
    </row>
    <row r="82" spans="1:4" x14ac:dyDescent="0.3">
      <c r="A82" t="str">
        <f>CADASTRE!C82</f>
        <v>agriculture biologique, lutte intégrée, méthode alternative</v>
      </c>
      <c r="B82" t="s">
        <v>126</v>
      </c>
      <c r="C82" t="s">
        <v>24</v>
      </c>
    </row>
    <row r="83" spans="1:4" x14ac:dyDescent="0.3">
      <c r="A83" t="str">
        <f>CADASTRE!C83</f>
        <v>indicateur environnemental, produit phytopharmaceutique</v>
      </c>
      <c r="B83" t="s">
        <v>230</v>
      </c>
      <c r="C83" t="s">
        <v>275</v>
      </c>
    </row>
    <row r="84" spans="1:4" x14ac:dyDescent="0.3">
      <c r="A84" t="str">
        <f>CADASTRE!C84</f>
        <v>agriculture biologique, lutte intégrée, produit phytopharmaceutique</v>
      </c>
      <c r="B84" t="s">
        <v>275</v>
      </c>
    </row>
    <row r="85" spans="1:4" x14ac:dyDescent="0.3">
      <c r="A85" t="str">
        <f>CADASTRE!C85</f>
        <v>agriculture biologique, lutte intégrée, produit phytopharmaceutique</v>
      </c>
      <c r="B85" t="s">
        <v>251</v>
      </c>
    </row>
    <row r="86" spans="1:4" x14ac:dyDescent="0.3">
      <c r="A86" t="str">
        <f>CADASTRE!C86</f>
        <v>agriculture biologique, lutte intégrée, protection phytosanitaire</v>
      </c>
      <c r="B86" t="s">
        <v>251</v>
      </c>
    </row>
    <row r="87" spans="1:4" x14ac:dyDescent="0.3">
      <c r="A87" t="str">
        <f>CADASTRE!C87</f>
        <v>agriculture biologique, méthode alternative</v>
      </c>
      <c r="B87" t="s">
        <v>180</v>
      </c>
    </row>
    <row r="88" spans="1:4" x14ac:dyDescent="0.3">
      <c r="A88" t="str">
        <f>CADASTRE!C88</f>
        <v>produit phytopharmaceutique, qualité de l'eau</v>
      </c>
      <c r="B88" t="s">
        <v>24</v>
      </c>
      <c r="C88" t="s">
        <v>197</v>
      </c>
    </row>
    <row r="89" spans="1:4" x14ac:dyDescent="0.3">
      <c r="A89" t="str">
        <f>CADASTRE!C89</f>
        <v>bonne pratique agricole, indicateur environnemental, méthode alternative, production commerciale</v>
      </c>
      <c r="B89" t="s">
        <v>24</v>
      </c>
      <c r="C89" t="s">
        <v>197</v>
      </c>
    </row>
    <row r="90" spans="1:4" x14ac:dyDescent="0.3">
      <c r="A90" t="str">
        <f>CADASTRE!C90</f>
        <v>contrôle des maladies, encadrement scientifique et technique, essai variétal</v>
      </c>
      <c r="B90" t="s">
        <v>24</v>
      </c>
      <c r="C90" t="s">
        <v>275</v>
      </c>
    </row>
    <row r="91" spans="1:4" x14ac:dyDescent="0.3">
      <c r="A91" t="str">
        <f>CADASTRE!C91</f>
        <v>diagnostic, encadrement scientifique et technique, OAD</v>
      </c>
      <c r="B91" t="s">
        <v>61</v>
      </c>
    </row>
    <row r="92" spans="1:4" x14ac:dyDescent="0.3">
      <c r="A92" t="str">
        <f>CADASTRE!C92</f>
        <v>encadrement scientifique et technique</v>
      </c>
      <c r="B92" t="s">
        <v>46</v>
      </c>
      <c r="C92" t="s">
        <v>243</v>
      </c>
      <c r="D92" t="s">
        <v>323</v>
      </c>
    </row>
    <row r="93" spans="1:4" x14ac:dyDescent="0.3">
      <c r="A93" t="str">
        <f>CADASTRE!C93</f>
        <v>agriculture biologique, pathologie végétale, protection phytosanitaire</v>
      </c>
      <c r="B93" t="s">
        <v>134</v>
      </c>
      <c r="C93" t="s">
        <v>24</v>
      </c>
    </row>
    <row r="94" spans="1:4" x14ac:dyDescent="0.3">
      <c r="A94" t="str">
        <f>CADASTRE!C94</f>
        <v>encadrement scientifique et technique, essai variétal, OAD</v>
      </c>
      <c r="B94" t="s">
        <v>36</v>
      </c>
      <c r="C94" t="s">
        <v>161</v>
      </c>
      <c r="D94" t="s">
        <v>172</v>
      </c>
    </row>
    <row r="95" spans="1:4" x14ac:dyDescent="0.3">
      <c r="A95" t="str">
        <f>CADASTRE!C95</f>
        <v>encadrement scientifique et technique, méthode alternative, protection biologique</v>
      </c>
      <c r="B95" t="s">
        <v>36</v>
      </c>
      <c r="C95" t="s">
        <v>172</v>
      </c>
    </row>
    <row r="96" spans="1:4" x14ac:dyDescent="0.3">
      <c r="A96" t="str">
        <f>CADASTRE!C96</f>
        <v>agriculture biologique, produit phytopharmaceutique</v>
      </c>
      <c r="B96" t="s">
        <v>24</v>
      </c>
      <c r="C96" t="s">
        <v>172</v>
      </c>
    </row>
    <row r="97" spans="1:4" x14ac:dyDescent="0.3">
      <c r="A97" t="str">
        <f>CADASTRE!C97</f>
        <v>agriculture biologique, produit phytopharmaceutique</v>
      </c>
      <c r="B97" t="s">
        <v>134</v>
      </c>
    </row>
    <row r="98" spans="1:4" x14ac:dyDescent="0.3">
      <c r="A98" t="str">
        <f>CADASTRE!C98</f>
        <v>agriculture biologique, produit phytopharmaceutique, protection phytosanitaire</v>
      </c>
      <c r="B98" t="s">
        <v>24</v>
      </c>
    </row>
    <row r="99" spans="1:4" x14ac:dyDescent="0.3">
      <c r="A99" t="str">
        <f>CADASTRE!C99</f>
        <v>agriculture conventionnelle</v>
      </c>
      <c r="B99" t="s">
        <v>180</v>
      </c>
      <c r="C99" t="s">
        <v>186</v>
      </c>
      <c r="D99" t="s">
        <v>251</v>
      </c>
    </row>
    <row r="100" spans="1:4" x14ac:dyDescent="0.3">
      <c r="A100" t="str">
        <f>CADASTRE!C100</f>
        <v>agriculture conventionnelle</v>
      </c>
      <c r="B100" t="s">
        <v>24</v>
      </c>
      <c r="C100" t="s">
        <v>214</v>
      </c>
    </row>
    <row r="101" spans="1:4" x14ac:dyDescent="0.3">
      <c r="A101" t="str">
        <f>CADASTRE!C101</f>
        <v>encadrement scientifique et technique, méthode alternative, qualité de l'eau</v>
      </c>
      <c r="B101" t="s">
        <v>197</v>
      </c>
      <c r="C101" t="s">
        <v>251</v>
      </c>
    </row>
    <row r="102" spans="1:4" x14ac:dyDescent="0.3">
      <c r="A102" t="str">
        <f>CADASTRE!C102</f>
        <v>agriculture conventionnelle</v>
      </c>
      <c r="B102" t="s">
        <v>112</v>
      </c>
    </row>
    <row r="103" spans="1:4" x14ac:dyDescent="0.3">
      <c r="A103" t="str">
        <f>CADASTRE!C103</f>
        <v>agriculture conventionnelle</v>
      </c>
      <c r="B103" t="s">
        <v>197</v>
      </c>
    </row>
    <row r="104" spans="1:4" x14ac:dyDescent="0.3">
      <c r="A104" t="str">
        <f>CADASTRE!C104</f>
        <v>agriculture conventionnelle</v>
      </c>
      <c r="B104" t="s">
        <v>197</v>
      </c>
    </row>
    <row r="105" spans="1:4" x14ac:dyDescent="0.3">
      <c r="A105" t="str">
        <f>CADASTRE!C105</f>
        <v>agriculture conventionnelle</v>
      </c>
      <c r="B105" t="s">
        <v>24</v>
      </c>
    </row>
    <row r="106" spans="1:4" x14ac:dyDescent="0.3">
      <c r="A106" t="str">
        <f>CADASTRE!C106</f>
        <v>agriculture conventionnelle</v>
      </c>
      <c r="B106" t="s">
        <v>197</v>
      </c>
      <c r="C106" t="s">
        <v>128</v>
      </c>
    </row>
    <row r="107" spans="1:4" x14ac:dyDescent="0.3">
      <c r="A107" t="str">
        <f>CADASTRE!C107</f>
        <v>agriculture conventionnelle</v>
      </c>
      <c r="B107" t="s">
        <v>197</v>
      </c>
      <c r="C107" t="s">
        <v>128</v>
      </c>
    </row>
    <row r="108" spans="1:4" x14ac:dyDescent="0.3">
      <c r="A108" t="str">
        <f>CADASTRE!C108</f>
        <v>agriculture conventionnelle</v>
      </c>
      <c r="B108" t="s">
        <v>197</v>
      </c>
      <c r="C108" t="s">
        <v>128</v>
      </c>
    </row>
    <row r="109" spans="1:4" x14ac:dyDescent="0.3">
      <c r="A109" t="str">
        <f>CADASTRE!C109</f>
        <v>agriculture conventionnelle</v>
      </c>
      <c r="B109" t="s">
        <v>197</v>
      </c>
    </row>
    <row r="110" spans="1:4" x14ac:dyDescent="0.3">
      <c r="A110" t="str">
        <f>CADASTRE!C110</f>
        <v>encadrement scientifique et technique, qualité de l'eau</v>
      </c>
      <c r="B110" t="s">
        <v>112</v>
      </c>
      <c r="C110" t="s">
        <v>230</v>
      </c>
      <c r="D110" t="s">
        <v>275</v>
      </c>
    </row>
    <row r="111" spans="1:4" x14ac:dyDescent="0.3">
      <c r="A111" t="str">
        <f>CADASTRE!C111</f>
        <v>impact sur la santé, indicateur environnemental, produit phytopharmaceutique, qualité de l'air</v>
      </c>
      <c r="B111" t="s">
        <v>112</v>
      </c>
      <c r="C111" t="s">
        <v>230</v>
      </c>
      <c r="D111" t="s">
        <v>275</v>
      </c>
    </row>
    <row r="112" spans="1:4" x14ac:dyDescent="0.3">
      <c r="A112" t="str">
        <f>CADASTRE!C112</f>
        <v>pollinisateur</v>
      </c>
      <c r="B112" t="s">
        <v>112</v>
      </c>
      <c r="C112" t="s">
        <v>230</v>
      </c>
      <c r="D112" t="s">
        <v>275</v>
      </c>
    </row>
    <row r="113" spans="1:4" x14ac:dyDescent="0.3">
      <c r="A113" t="str">
        <f>CADASTRE!C113</f>
        <v>qualité de l'air</v>
      </c>
      <c r="B113" t="s">
        <v>112</v>
      </c>
      <c r="C113" t="s">
        <v>230</v>
      </c>
      <c r="D113" t="s">
        <v>275</v>
      </c>
    </row>
    <row r="114" spans="1:4" x14ac:dyDescent="0.3">
      <c r="A114" t="str">
        <f>CADASTRE!C114</f>
        <v>agriculture conventionnelle, produit phytopharmaceutique</v>
      </c>
      <c r="B114" t="s">
        <v>230</v>
      </c>
      <c r="C114" t="s">
        <v>275</v>
      </c>
    </row>
    <row r="115" spans="1:4" x14ac:dyDescent="0.3">
      <c r="A115" t="str">
        <f>CADASTRE!C115</f>
        <v>bonne pratique agricole</v>
      </c>
      <c r="B115" t="s">
        <v>230</v>
      </c>
      <c r="C115" t="s">
        <v>128</v>
      </c>
    </row>
    <row r="116" spans="1:4" x14ac:dyDescent="0.3">
      <c r="A116" t="str">
        <f>CADASTRE!C116</f>
        <v>agriculture conventionnelle, essai variétal</v>
      </c>
      <c r="B116" t="s">
        <v>112</v>
      </c>
      <c r="C116" t="s">
        <v>275</v>
      </c>
    </row>
    <row r="117" spans="1:4" x14ac:dyDescent="0.3">
      <c r="A117" t="str">
        <f>CADASTRE!C117</f>
        <v>agriculture conventionnelle, essai variétal</v>
      </c>
      <c r="B117" t="s">
        <v>98</v>
      </c>
      <c r="C117" t="s">
        <v>230</v>
      </c>
    </row>
    <row r="118" spans="1:4" x14ac:dyDescent="0.3">
      <c r="A118" t="str">
        <f>CADASTRE!C118</f>
        <v>agriculture conventionnelle, essai variétal</v>
      </c>
      <c r="B118" t="s">
        <v>128</v>
      </c>
    </row>
    <row r="119" spans="1:4" x14ac:dyDescent="0.3">
      <c r="A119" t="str">
        <f>CADASTRE!C119</f>
        <v>agriculture conventionnelle, fertilisation</v>
      </c>
      <c r="B119" t="s">
        <v>128</v>
      </c>
    </row>
    <row r="120" spans="1:4" x14ac:dyDescent="0.3">
      <c r="A120" t="str">
        <f>CADASTRE!C120</f>
        <v>agriculture conventionnelle, fertilisation</v>
      </c>
      <c r="B120" t="s">
        <v>197</v>
      </c>
      <c r="C120" t="s">
        <v>230</v>
      </c>
    </row>
    <row r="121" spans="1:4" x14ac:dyDescent="0.3">
      <c r="A121" t="str">
        <f>CADASTRE!C121</f>
        <v>agriculture conventionnelle, indicateur environnemental</v>
      </c>
      <c r="B121" t="s">
        <v>24</v>
      </c>
      <c r="C121" t="s">
        <v>197</v>
      </c>
    </row>
    <row r="122" spans="1:4" x14ac:dyDescent="0.3">
      <c r="A122" t="str">
        <f>CADASTRE!C122</f>
        <v>agriculture conventionnelle, indicateur environnemental</v>
      </c>
      <c r="B122" t="s">
        <v>197</v>
      </c>
      <c r="C122" t="s">
        <v>128</v>
      </c>
    </row>
    <row r="123" spans="1:4" x14ac:dyDescent="0.3">
      <c r="A123" t="str">
        <f>CADASTRE!C123</f>
        <v>agriculture conventionnelle, lutte intégrée</v>
      </c>
      <c r="B123" t="s">
        <v>197</v>
      </c>
      <c r="C123" t="s">
        <v>128</v>
      </c>
    </row>
    <row r="124" spans="1:4" x14ac:dyDescent="0.3">
      <c r="A124" t="str">
        <f>CADASTRE!C124</f>
        <v>agriculture conventionnelle, production commerciale</v>
      </c>
      <c r="B124" t="s">
        <v>197</v>
      </c>
      <c r="C124" t="s">
        <v>128</v>
      </c>
    </row>
    <row r="125" spans="1:4" x14ac:dyDescent="0.3">
      <c r="A125" t="str">
        <f>CADASTRE!C125</f>
        <v>contrôle des maladies, protection phytosanitaire</v>
      </c>
      <c r="B125" t="s">
        <v>24</v>
      </c>
    </row>
    <row r="126" spans="1:4" x14ac:dyDescent="0.3">
      <c r="A126" t="str">
        <f>CADASTRE!C126</f>
        <v>diagnostic, encadrement scientifique et technique, protection phytosanitaire</v>
      </c>
      <c r="B126" t="s">
        <v>134</v>
      </c>
      <c r="C126" t="s">
        <v>275</v>
      </c>
    </row>
    <row r="127" spans="1:4" x14ac:dyDescent="0.3">
      <c r="A127" t="str">
        <f>CADASTRE!C127</f>
        <v>encadrement scientifique et technique</v>
      </c>
      <c r="B127" t="s">
        <v>24</v>
      </c>
    </row>
    <row r="128" spans="1:4" x14ac:dyDescent="0.3">
      <c r="A128" t="str">
        <f>CADASTRE!C128</f>
        <v>encadrement scientifique et technique</v>
      </c>
      <c r="B128" t="s">
        <v>288</v>
      </c>
    </row>
    <row r="129" spans="1:4" x14ac:dyDescent="0.3">
      <c r="A129" t="str">
        <f>CADASTRE!C129</f>
        <v>encadrement scientifique et technique, indicateur environnemental, OAD</v>
      </c>
      <c r="B129" t="s">
        <v>36</v>
      </c>
      <c r="C129" t="s">
        <v>72</v>
      </c>
    </row>
    <row r="130" spans="1:4" x14ac:dyDescent="0.3">
      <c r="A130" t="str">
        <f>CADASTRE!C130</f>
        <v>encadrement scientifique et technique, méthode alternative, OAD, qualité de l'air</v>
      </c>
      <c r="B130" t="s">
        <v>24</v>
      </c>
      <c r="C130" t="s">
        <v>223</v>
      </c>
    </row>
    <row r="131" spans="1:4" x14ac:dyDescent="0.3">
      <c r="A131" t="str">
        <f>CADASTRE!C131</f>
        <v>encadrement scientifique et technique, pollinisateur, produit phytopharmaceutique</v>
      </c>
      <c r="B131" t="s">
        <v>180</v>
      </c>
      <c r="C131" t="s">
        <v>282</v>
      </c>
    </row>
    <row r="132" spans="1:4" x14ac:dyDescent="0.3">
      <c r="A132" t="str">
        <f>CADASTRE!C132</f>
        <v>indicateur environnemental, produit phytopharmaceutique</v>
      </c>
      <c r="B132" t="s">
        <v>128</v>
      </c>
    </row>
    <row r="133" spans="1:4" x14ac:dyDescent="0.3">
      <c r="A133" t="str">
        <f>CADASTRE!C133</f>
        <v>indicateur environnemental, qualité de l'eau</v>
      </c>
      <c r="B133" t="s">
        <v>230</v>
      </c>
      <c r="C133" t="s">
        <v>275</v>
      </c>
    </row>
    <row r="134" spans="1:4" x14ac:dyDescent="0.3">
      <c r="A134" t="str">
        <f>CADASTRE!C134</f>
        <v>pollinisateur</v>
      </c>
      <c r="B134" t="s">
        <v>275</v>
      </c>
    </row>
    <row r="135" spans="1:4" x14ac:dyDescent="0.3">
      <c r="A135" t="str">
        <f>CADASTRE!C135</f>
        <v>bonne pratique agricole</v>
      </c>
      <c r="B135" t="s">
        <v>197</v>
      </c>
      <c r="C135" t="s">
        <v>223</v>
      </c>
    </row>
    <row r="136" spans="1:4" x14ac:dyDescent="0.3">
      <c r="A136" t="str">
        <f>CADASTRE!C136</f>
        <v>bonne pratique agricole</v>
      </c>
      <c r="B136" t="s">
        <v>134</v>
      </c>
      <c r="C136" t="s">
        <v>24</v>
      </c>
    </row>
    <row r="137" spans="1:4" x14ac:dyDescent="0.3">
      <c r="A137" t="str">
        <f>CADASTRE!C137</f>
        <v>bonne pratique agricole</v>
      </c>
      <c r="B137" t="s">
        <v>112</v>
      </c>
      <c r="C137" t="s">
        <v>251</v>
      </c>
      <c r="D137" t="s">
        <v>275</v>
      </c>
    </row>
    <row r="138" spans="1:4" x14ac:dyDescent="0.3">
      <c r="A138" t="str">
        <f>CADASTRE!C138</f>
        <v>bonne pratique agricole</v>
      </c>
      <c r="B138" t="s">
        <v>112</v>
      </c>
    </row>
    <row r="139" spans="1:4" x14ac:dyDescent="0.3">
      <c r="A139" t="str">
        <f>CADASTRE!C139</f>
        <v>qualité de l'air</v>
      </c>
      <c r="B139" t="s">
        <v>128</v>
      </c>
    </row>
    <row r="140" spans="1:4" x14ac:dyDescent="0.3">
      <c r="A140" t="str">
        <f>CADASTRE!C140</f>
        <v>bonne pratique agricole</v>
      </c>
      <c r="B140" t="s">
        <v>128</v>
      </c>
    </row>
    <row r="141" spans="1:4" x14ac:dyDescent="0.3">
      <c r="A141" t="str">
        <f>CADASTRE!C141</f>
        <v>bonne pratique agricole</v>
      </c>
      <c r="B141" t="s">
        <v>197</v>
      </c>
      <c r="C141" t="s">
        <v>214</v>
      </c>
      <c r="D141" t="s">
        <v>128</v>
      </c>
    </row>
    <row r="142" spans="1:4" x14ac:dyDescent="0.3">
      <c r="A142" t="str">
        <f>CADASTRE!C142</f>
        <v>agriculture biologique</v>
      </c>
      <c r="B142" t="s">
        <v>24</v>
      </c>
      <c r="C142" t="s">
        <v>275</v>
      </c>
    </row>
    <row r="143" spans="1:4" x14ac:dyDescent="0.3">
      <c r="A143" t="str">
        <f>CADASTRE!C143</f>
        <v>bonne pratique agricole</v>
      </c>
      <c r="B143" t="s">
        <v>112</v>
      </c>
      <c r="C143" t="s">
        <v>214</v>
      </c>
    </row>
    <row r="144" spans="1:4" x14ac:dyDescent="0.3">
      <c r="A144" t="str">
        <f>CADASTRE!C144</f>
        <v>agriculture biologique</v>
      </c>
      <c r="B144" t="s">
        <v>197</v>
      </c>
    </row>
    <row r="145" spans="1:4" x14ac:dyDescent="0.3">
      <c r="A145" t="str">
        <f>CADASTRE!C145</f>
        <v>bonne pratique agricole</v>
      </c>
      <c r="B145" t="s">
        <v>197</v>
      </c>
    </row>
    <row r="146" spans="1:4" x14ac:dyDescent="0.3">
      <c r="A146" t="str">
        <f>CADASTRE!C146</f>
        <v>bonne pratique agricole</v>
      </c>
      <c r="B146" t="s">
        <v>197</v>
      </c>
    </row>
    <row r="147" spans="1:4" x14ac:dyDescent="0.3">
      <c r="A147" t="str">
        <f>CADASTRE!C147</f>
        <v>agriculture biologique, agriculture conventionnelle, fertilisation</v>
      </c>
      <c r="B147" t="s">
        <v>197</v>
      </c>
    </row>
    <row r="148" spans="1:4" x14ac:dyDescent="0.3">
      <c r="A148" t="str">
        <f>CADASTRE!C148</f>
        <v>bonne pratique agricole, diagnostic</v>
      </c>
      <c r="B148" t="s">
        <v>112</v>
      </c>
    </row>
    <row r="149" spans="1:4" x14ac:dyDescent="0.3">
      <c r="A149" t="str">
        <f>CADASTRE!C149</f>
        <v>agriculture biologique, bonne pratique agricole</v>
      </c>
      <c r="B149" t="s">
        <v>251</v>
      </c>
      <c r="C149" t="s">
        <v>128</v>
      </c>
    </row>
    <row r="150" spans="1:4" x14ac:dyDescent="0.3">
      <c r="A150" t="str">
        <f>CADASTRE!C150</f>
        <v>bonne pratique agricole, encadrement scientifique et technique</v>
      </c>
      <c r="B150" t="s">
        <v>251</v>
      </c>
    </row>
    <row r="151" spans="1:4" x14ac:dyDescent="0.3">
      <c r="A151" t="str">
        <f>CADASTRE!C151</f>
        <v>bonne pratique agricole, encadrement scientifique et technique</v>
      </c>
      <c r="B151" t="s">
        <v>24</v>
      </c>
    </row>
    <row r="152" spans="1:4" x14ac:dyDescent="0.3">
      <c r="A152" t="str">
        <f>CADASTRE!C152</f>
        <v>bonne pratique agricole, encadrement scientifique et technique</v>
      </c>
      <c r="B152" t="s">
        <v>126</v>
      </c>
      <c r="C152" t="s">
        <v>186</v>
      </c>
      <c r="D152" t="s">
        <v>288</v>
      </c>
    </row>
    <row r="153" spans="1:4" x14ac:dyDescent="0.3">
      <c r="A153" t="str">
        <f>CADASTRE!C153</f>
        <v>bonne pratique agricole, encadrement scientifique et technique</v>
      </c>
      <c r="B153" t="s">
        <v>24</v>
      </c>
    </row>
    <row r="154" spans="1:4" x14ac:dyDescent="0.3">
      <c r="A154" t="str">
        <f>CADASTRE!C154</f>
        <v>bonne pratique agricole, encadrement scientifique et technique</v>
      </c>
      <c r="B154" t="s">
        <v>24</v>
      </c>
      <c r="C154" t="s">
        <v>275</v>
      </c>
    </row>
    <row r="155" spans="1:4" x14ac:dyDescent="0.3">
      <c r="A155" t="str">
        <f>CADASTRE!C155</f>
        <v>agriculture biologique, bonne pratique agricole</v>
      </c>
      <c r="B155">
        <v>0</v>
      </c>
    </row>
    <row r="156" spans="1:4" x14ac:dyDescent="0.3">
      <c r="A156" t="str">
        <f>CADASTRE!C156</f>
        <v>agriculture biologique, encadrement scientifique et technique</v>
      </c>
      <c r="B156" t="s">
        <v>197</v>
      </c>
      <c r="C156" t="s">
        <v>214</v>
      </c>
      <c r="D156" t="s">
        <v>251</v>
      </c>
    </row>
    <row r="157" spans="1:4" x14ac:dyDescent="0.3">
      <c r="A157" t="str">
        <f>CADASTRE!C157</f>
        <v>bonne pratique agricole, essai variétal</v>
      </c>
      <c r="B157" t="s">
        <v>186</v>
      </c>
      <c r="C157" t="s">
        <v>251</v>
      </c>
    </row>
    <row r="158" spans="1:4" x14ac:dyDescent="0.3">
      <c r="A158" t="str">
        <f>CADASTRE!C158</f>
        <v>agriculture biologique, encadrement scientifique et technique</v>
      </c>
      <c r="B158" t="s">
        <v>186</v>
      </c>
      <c r="C158" t="s">
        <v>251</v>
      </c>
    </row>
    <row r="159" spans="1:4" x14ac:dyDescent="0.3">
      <c r="A159" t="str">
        <f>CADASTRE!C159</f>
        <v>agriculture biologique, encadrement scientifique et technique, essai variétal</v>
      </c>
      <c r="B159" t="s">
        <v>186</v>
      </c>
      <c r="C159" t="s">
        <v>251</v>
      </c>
    </row>
    <row r="160" spans="1:4" x14ac:dyDescent="0.3">
      <c r="A160" t="str">
        <f>CADASTRE!C160</f>
        <v>agriculture biologique, encadrement scientifique et technique, essai variétal</v>
      </c>
      <c r="B160" t="s">
        <v>186</v>
      </c>
      <c r="C160" t="s">
        <v>251</v>
      </c>
    </row>
    <row r="161" spans="1:4" x14ac:dyDescent="0.3">
      <c r="A161" t="str">
        <f>CADASTRE!C161</f>
        <v>bonne pratique agricole, produit phytopharmaceutique</v>
      </c>
      <c r="B161" t="s">
        <v>186</v>
      </c>
      <c r="C161" t="s">
        <v>275</v>
      </c>
    </row>
    <row r="162" spans="1:4" x14ac:dyDescent="0.3">
      <c r="A162" t="str">
        <f>CADASTRE!C162</f>
        <v>agriculture biologique, encadrement scientifique et technique, essai variétal</v>
      </c>
      <c r="B162" t="s">
        <v>128</v>
      </c>
    </row>
    <row r="163" spans="1:4" x14ac:dyDescent="0.3">
      <c r="A163" t="str">
        <f>CADASTRE!C163</f>
        <v>bonne pratique agricole, protection phytosanitaire</v>
      </c>
      <c r="B163" t="s">
        <v>186</v>
      </c>
      <c r="C163" t="s">
        <v>251</v>
      </c>
    </row>
    <row r="164" spans="1:4" x14ac:dyDescent="0.3">
      <c r="A164" t="str">
        <f>CADASTRE!C164</f>
        <v>bonne pratique agricole, résistance variétale</v>
      </c>
      <c r="B164" t="s">
        <v>24</v>
      </c>
      <c r="C164" t="s">
        <v>186</v>
      </c>
    </row>
    <row r="165" spans="1:4" x14ac:dyDescent="0.3">
      <c r="A165" t="str">
        <f>CADASTRE!C165</f>
        <v>condition de croissance contrôlée, encadrement scientifique et technique, protection phytosanitaire</v>
      </c>
      <c r="B165" t="s">
        <v>223</v>
      </c>
      <c r="C165" t="s">
        <v>275</v>
      </c>
    </row>
    <row r="166" spans="1:4" x14ac:dyDescent="0.3">
      <c r="A166" t="str">
        <f>CADASTRE!C166</f>
        <v>agriculture biologique, encadrement scientifique et technique, essai variétal</v>
      </c>
      <c r="B166" t="s">
        <v>134</v>
      </c>
    </row>
    <row r="167" spans="1:4" x14ac:dyDescent="0.3">
      <c r="A167" t="str">
        <f>CADASTRE!C167</f>
        <v>agriculture biologique, encadrement scientifique et technique, essai variétal</v>
      </c>
      <c r="B167">
        <v>0</v>
      </c>
    </row>
    <row r="168" spans="1:4" x14ac:dyDescent="0.3">
      <c r="A168" t="str">
        <f>CADASTRE!C168</f>
        <v>contournement des résistances, encadrement scientifique et technique, méthode alternative</v>
      </c>
      <c r="B168" t="s">
        <v>72</v>
      </c>
    </row>
    <row r="169" spans="1:4" x14ac:dyDescent="0.3">
      <c r="A169" t="str">
        <f>CADASTRE!C169</f>
        <v>contournement des résistances, essai variétal, résistance variétale</v>
      </c>
      <c r="B169" t="s">
        <v>288</v>
      </c>
    </row>
    <row r="170" spans="1:4" x14ac:dyDescent="0.3">
      <c r="A170" t="str">
        <f>CADASTRE!C170</f>
        <v>contournement des résistances, pathologie végétale</v>
      </c>
      <c r="B170" t="s">
        <v>288</v>
      </c>
    </row>
    <row r="171" spans="1:4" x14ac:dyDescent="0.3">
      <c r="A171" t="str">
        <f>CADASTRE!C171</f>
        <v>contrôle des maladies</v>
      </c>
      <c r="B171" t="s">
        <v>24</v>
      </c>
      <c r="C171" t="s">
        <v>223</v>
      </c>
      <c r="D171" t="s">
        <v>288</v>
      </c>
    </row>
    <row r="172" spans="1:4" x14ac:dyDescent="0.3">
      <c r="A172" t="str">
        <f>CADASTRE!C172</f>
        <v>contrôle des maladies</v>
      </c>
      <c r="B172" t="s">
        <v>24</v>
      </c>
      <c r="C172" t="s">
        <v>314</v>
      </c>
    </row>
    <row r="173" spans="1:4" x14ac:dyDescent="0.3">
      <c r="A173" t="str">
        <f>CADASTRE!C173</f>
        <v>contrôle des maladies</v>
      </c>
      <c r="B173" t="s">
        <v>24</v>
      </c>
    </row>
    <row r="174" spans="1:4" x14ac:dyDescent="0.3">
      <c r="A174" t="str">
        <f>CADASTRE!C174</f>
        <v>contrôle des maladies</v>
      </c>
      <c r="B174" t="s">
        <v>134</v>
      </c>
      <c r="C174" t="s">
        <v>223</v>
      </c>
    </row>
    <row r="175" spans="1:4" x14ac:dyDescent="0.3">
      <c r="A175" t="str">
        <f>CADASTRE!C175</f>
        <v>contrôle des maladies</v>
      </c>
      <c r="B175" t="s">
        <v>24</v>
      </c>
      <c r="C175" t="s">
        <v>223</v>
      </c>
    </row>
    <row r="176" spans="1:4" x14ac:dyDescent="0.3">
      <c r="A176" t="str">
        <f>CADASTRE!C176</f>
        <v>contrôle des maladies</v>
      </c>
      <c r="B176" t="s">
        <v>134</v>
      </c>
      <c r="C176" t="s">
        <v>24</v>
      </c>
    </row>
    <row r="177" spans="1:5" x14ac:dyDescent="0.3">
      <c r="A177" t="str">
        <f>CADASTRE!C177</f>
        <v>contrôle des maladies</v>
      </c>
      <c r="B177" t="s">
        <v>214</v>
      </c>
      <c r="C177" t="s">
        <v>275</v>
      </c>
    </row>
    <row r="178" spans="1:5" x14ac:dyDescent="0.3">
      <c r="A178" t="str">
        <f>CADASTRE!C178</f>
        <v>contrôle des maladies</v>
      </c>
      <c r="B178" t="s">
        <v>72</v>
      </c>
      <c r="C178" t="s">
        <v>24</v>
      </c>
    </row>
    <row r="179" spans="1:5" x14ac:dyDescent="0.3">
      <c r="A179" t="str">
        <f>CADASTRE!C179</f>
        <v>contrôle des maladies</v>
      </c>
      <c r="B179" t="s">
        <v>24</v>
      </c>
    </row>
    <row r="180" spans="1:5" x14ac:dyDescent="0.3">
      <c r="A180" t="str">
        <f>CADASTRE!C180</f>
        <v>contrôle des maladies</v>
      </c>
      <c r="B180" t="s">
        <v>24</v>
      </c>
    </row>
    <row r="181" spans="1:5" x14ac:dyDescent="0.3">
      <c r="A181" t="str">
        <f>CADASTRE!C181</f>
        <v>agriculture biologique, encadrement scientifique et technique, lutte intégrée, méthode alternative</v>
      </c>
      <c r="B181" t="s">
        <v>24</v>
      </c>
    </row>
    <row r="182" spans="1:5" x14ac:dyDescent="0.3">
      <c r="A182" t="str">
        <f>CADASTRE!C182</f>
        <v>contrôle des maladies, détection</v>
      </c>
      <c r="B182" t="s">
        <v>24</v>
      </c>
    </row>
    <row r="183" spans="1:5" x14ac:dyDescent="0.3">
      <c r="A183" t="str">
        <f>CADASTRE!C183</f>
        <v>contrôle des maladies, détection, pathologie végétale</v>
      </c>
      <c r="B183" t="s">
        <v>24</v>
      </c>
    </row>
    <row r="184" spans="1:5" x14ac:dyDescent="0.3">
      <c r="A184" t="str">
        <f>CADASTRE!C184</f>
        <v>contrôle des maladies, détection, protection phytosanitaire</v>
      </c>
      <c r="B184" t="s">
        <v>24</v>
      </c>
      <c r="C184" t="s">
        <v>186</v>
      </c>
    </row>
    <row r="185" spans="1:5" x14ac:dyDescent="0.3">
      <c r="A185" t="str">
        <f>CADASTRE!C185</f>
        <v>contrôle des maladies, diagnostic, encadrement scientifique et technique, pathologie végétale</v>
      </c>
      <c r="B185" t="s">
        <v>24</v>
      </c>
    </row>
    <row r="186" spans="1:5" x14ac:dyDescent="0.3">
      <c r="A186" t="str">
        <f>CADASTRE!C186</f>
        <v>contrôle des maladies, encadrement scientifique et technique</v>
      </c>
      <c r="B186" t="s">
        <v>24</v>
      </c>
    </row>
    <row r="187" spans="1:5" x14ac:dyDescent="0.3">
      <c r="A187" t="str">
        <f>CADASTRE!C187</f>
        <v>agriculture biologique, encadrement scientifique et technique, protection phytosanitaire</v>
      </c>
      <c r="B187" t="s">
        <v>24</v>
      </c>
    </row>
    <row r="188" spans="1:5" x14ac:dyDescent="0.3">
      <c r="A188" t="str">
        <f>CADASTRE!C188</f>
        <v>contrôle des maladies, encadrement scientifique et technique, pathologie végétale, résistance variétale</v>
      </c>
      <c r="B188" t="s">
        <v>24</v>
      </c>
      <c r="C188" t="s">
        <v>243</v>
      </c>
    </row>
    <row r="189" spans="1:5" x14ac:dyDescent="0.3">
      <c r="A189" t="str">
        <f>CADASTRE!C189</f>
        <v>contrôle des maladies, essai variétal</v>
      </c>
      <c r="B189" t="s">
        <v>214</v>
      </c>
      <c r="C189" t="s">
        <v>275</v>
      </c>
    </row>
    <row r="190" spans="1:5" x14ac:dyDescent="0.3">
      <c r="A190" t="str">
        <f>CADASTRE!C190</f>
        <v>contrôle des maladies, essai variétal</v>
      </c>
      <c r="B190" t="s">
        <v>24</v>
      </c>
    </row>
    <row r="191" spans="1:5" x14ac:dyDescent="0.3">
      <c r="A191" t="str">
        <f>CADASTRE!C191</f>
        <v>contrôle des maladies, impact sur la santé, lutte intégrée, produit phytopharmaceutique</v>
      </c>
      <c r="B191" t="s">
        <v>126</v>
      </c>
      <c r="C191" t="s">
        <v>134</v>
      </c>
      <c r="D191" t="s">
        <v>24</v>
      </c>
      <c r="E191" t="s">
        <v>251</v>
      </c>
    </row>
    <row r="192" spans="1:5" x14ac:dyDescent="0.3">
      <c r="A192" t="str">
        <f>CADASTRE!C192</f>
        <v>agriculture biologique, fertilisation</v>
      </c>
      <c r="B192" t="s">
        <v>36</v>
      </c>
      <c r="C192" t="s">
        <v>24</v>
      </c>
    </row>
    <row r="193" spans="1:5" x14ac:dyDescent="0.3">
      <c r="A193" t="str">
        <f>CADASTRE!C193</f>
        <v>agriculture biologique, fertilisation</v>
      </c>
      <c r="B193" t="s">
        <v>134</v>
      </c>
      <c r="C193" t="s">
        <v>24</v>
      </c>
      <c r="D193" t="s">
        <v>251</v>
      </c>
    </row>
    <row r="194" spans="1:5" x14ac:dyDescent="0.3">
      <c r="A194" t="str">
        <f>CADASTRE!C194</f>
        <v>agriculture biologique, fertilisation</v>
      </c>
      <c r="B194" t="s">
        <v>172</v>
      </c>
    </row>
    <row r="195" spans="1:5" x14ac:dyDescent="0.3">
      <c r="A195" t="str">
        <f>CADASTRE!C195</f>
        <v>agriculture biologique, fertilisation</v>
      </c>
      <c r="B195" t="s">
        <v>85</v>
      </c>
      <c r="C195" t="s">
        <v>161</v>
      </c>
      <c r="D195" t="s">
        <v>251</v>
      </c>
      <c r="E195" t="s">
        <v>275</v>
      </c>
    </row>
    <row r="196" spans="1:5" x14ac:dyDescent="0.3">
      <c r="A196" t="str">
        <f>CADASTRE!C196</f>
        <v>agriculture biologique, fertilisation</v>
      </c>
      <c r="B196" t="s">
        <v>24</v>
      </c>
      <c r="C196" t="s">
        <v>251</v>
      </c>
      <c r="D196" t="s">
        <v>323</v>
      </c>
    </row>
    <row r="197" spans="1:5" x14ac:dyDescent="0.3">
      <c r="A197" t="str">
        <f>CADASTRE!C197</f>
        <v>contrôle des maladies, lutte intégrée, protection phytosanitaire</v>
      </c>
      <c r="B197" t="s">
        <v>24</v>
      </c>
    </row>
    <row r="198" spans="1:5" x14ac:dyDescent="0.3">
      <c r="A198" t="str">
        <f>CADASTRE!C198</f>
        <v>contrôle des maladies, lutte intégrée, protection phytosanitaire</v>
      </c>
      <c r="B198" t="s">
        <v>24</v>
      </c>
      <c r="C198" t="s">
        <v>251</v>
      </c>
    </row>
    <row r="199" spans="1:5" x14ac:dyDescent="0.3">
      <c r="A199" t="str">
        <f>CADASTRE!C199</f>
        <v>agriculture biologique, fertilisation</v>
      </c>
      <c r="B199" t="s">
        <v>24</v>
      </c>
      <c r="C199" t="s">
        <v>251</v>
      </c>
    </row>
    <row r="200" spans="1:5" x14ac:dyDescent="0.3">
      <c r="A200" t="str">
        <f>CADASTRE!C200</f>
        <v>contrôle des maladies, méthode alternative</v>
      </c>
      <c r="B200" t="s">
        <v>24</v>
      </c>
      <c r="C200" t="s">
        <v>251</v>
      </c>
    </row>
    <row r="201" spans="1:5" x14ac:dyDescent="0.3">
      <c r="A201" t="str">
        <f>CADASTRE!C201</f>
        <v>agriculture biologique, fertilisation</v>
      </c>
      <c r="B201" t="s">
        <v>24</v>
      </c>
      <c r="C201" t="s">
        <v>251</v>
      </c>
    </row>
    <row r="202" spans="1:5" x14ac:dyDescent="0.3">
      <c r="A202" t="str">
        <f>CADASTRE!C202</f>
        <v>agriculture biologique, fertilisation, produit phytopharmaceutique</v>
      </c>
      <c r="B202" t="s">
        <v>24</v>
      </c>
      <c r="C202" t="s">
        <v>251</v>
      </c>
    </row>
    <row r="203" spans="1:5" x14ac:dyDescent="0.3">
      <c r="A203" t="str">
        <f>CADASTRE!C203</f>
        <v>agriculture biologique, lutte intégrée, méthode alternative, protection phytosanitaire</v>
      </c>
      <c r="B203" t="s">
        <v>24</v>
      </c>
    </row>
    <row r="204" spans="1:5" x14ac:dyDescent="0.3">
      <c r="A204" t="str">
        <f>CADASTRE!C204</f>
        <v>contrôle des maladies, méthode alternative, produit phytopharmaceutique</v>
      </c>
      <c r="B204" t="s">
        <v>172</v>
      </c>
      <c r="C204" t="s">
        <v>214</v>
      </c>
    </row>
    <row r="205" spans="1:5" x14ac:dyDescent="0.3">
      <c r="A205" t="str">
        <f>CADASTRE!C205</f>
        <v>agriculture biologique, OAD</v>
      </c>
      <c r="B205" t="s">
        <v>36</v>
      </c>
      <c r="C205" t="s">
        <v>172</v>
      </c>
    </row>
    <row r="206" spans="1:5" x14ac:dyDescent="0.3">
      <c r="A206" t="str">
        <f>CADASTRE!C206</f>
        <v>agriculture biologique, pollinisateur</v>
      </c>
      <c r="B206">
        <v>0</v>
      </c>
    </row>
    <row r="207" spans="1:5" x14ac:dyDescent="0.3">
      <c r="A207" t="str">
        <f>CADASTRE!C207</f>
        <v>contrôle des maladies, pathologie végétale</v>
      </c>
      <c r="B207" t="s">
        <v>172</v>
      </c>
      <c r="C207" t="s">
        <v>214</v>
      </c>
    </row>
    <row r="208" spans="1:5" x14ac:dyDescent="0.3">
      <c r="A208" t="str">
        <f>CADASTRE!C208</f>
        <v>contrôle des maladies, pathologie végétale, protection phytosanitaire</v>
      </c>
      <c r="B208" t="s">
        <v>197</v>
      </c>
      <c r="C208" t="s">
        <v>214</v>
      </c>
    </row>
    <row r="209" spans="1:5" x14ac:dyDescent="0.3">
      <c r="A209" t="str">
        <f>CADASTRE!C209</f>
        <v>contrôle des maladies, pathologie végétale, protection phytosanitaire</v>
      </c>
      <c r="B209" t="s">
        <v>72</v>
      </c>
    </row>
    <row r="210" spans="1:5" x14ac:dyDescent="0.3">
      <c r="A210" t="str">
        <f>CADASTRE!C210</f>
        <v>contrôle des maladies, pathologie végétale, protection phytosanitaire</v>
      </c>
      <c r="B210" t="s">
        <v>186</v>
      </c>
      <c r="C210" t="s">
        <v>251</v>
      </c>
      <c r="D210" t="s">
        <v>275</v>
      </c>
      <c r="E210" t="s">
        <v>288</v>
      </c>
    </row>
    <row r="211" spans="1:5" x14ac:dyDescent="0.3">
      <c r="A211" t="str">
        <f>CADASTRE!C211</f>
        <v>contrôle des maladies, pathologie végétale, protection phytosanitaire</v>
      </c>
      <c r="B211" t="s">
        <v>24</v>
      </c>
      <c r="C211" t="s">
        <v>214</v>
      </c>
      <c r="D211" t="s">
        <v>223</v>
      </c>
      <c r="E211" t="s">
        <v>282</v>
      </c>
    </row>
    <row r="212" spans="1:5" x14ac:dyDescent="0.3">
      <c r="A212" t="str">
        <f>CADASTRE!C212</f>
        <v>contrôle des maladies, pathologie végétale, résistance variétale</v>
      </c>
      <c r="B212" t="s">
        <v>24</v>
      </c>
      <c r="C212" t="s">
        <v>223</v>
      </c>
    </row>
    <row r="213" spans="1:5" x14ac:dyDescent="0.3">
      <c r="A213" t="str">
        <f>CADASTRE!C213</f>
        <v>contrôle des maladies, pathologie végétale, résistance variétale</v>
      </c>
      <c r="B213" t="s">
        <v>126</v>
      </c>
      <c r="C213" t="s">
        <v>134</v>
      </c>
    </row>
    <row r="214" spans="1:5" x14ac:dyDescent="0.3">
      <c r="A214" t="str">
        <f>CADASTRE!C214</f>
        <v>contrôle des maladies, pathologie végétale, résistance variétale</v>
      </c>
      <c r="B214" t="s">
        <v>134</v>
      </c>
      <c r="C214" t="s">
        <v>24</v>
      </c>
      <c r="D214" t="s">
        <v>180</v>
      </c>
    </row>
    <row r="215" spans="1:5" x14ac:dyDescent="0.3">
      <c r="A215" t="str">
        <f>CADASTRE!C215</f>
        <v>contrôle des maladies, produit phytopharmaceutique</v>
      </c>
      <c r="B215" t="s">
        <v>134</v>
      </c>
      <c r="C215" t="s">
        <v>24</v>
      </c>
    </row>
    <row r="216" spans="1:5" x14ac:dyDescent="0.3">
      <c r="A216" t="str">
        <f>CADASTRE!C216</f>
        <v>contrôle des maladies, produit phytopharmaceutique</v>
      </c>
      <c r="B216" t="s">
        <v>134</v>
      </c>
      <c r="C216" t="s">
        <v>223</v>
      </c>
    </row>
    <row r="217" spans="1:5" x14ac:dyDescent="0.3">
      <c r="A217" t="str">
        <f>CADASTRE!C217</f>
        <v>agriculture conventionnelle</v>
      </c>
      <c r="B217" t="s">
        <v>251</v>
      </c>
      <c r="C217" t="s">
        <v>288</v>
      </c>
    </row>
    <row r="218" spans="1:5" x14ac:dyDescent="0.3">
      <c r="A218" t="str">
        <f>CADASTRE!C218</f>
        <v>agriculture conventionnelle, bonne pratique agricole, fertilisation</v>
      </c>
      <c r="B218" t="s">
        <v>36</v>
      </c>
      <c r="C218" t="s">
        <v>251</v>
      </c>
    </row>
    <row r="219" spans="1:5" x14ac:dyDescent="0.3">
      <c r="A219" t="str">
        <f>CADASTRE!C219</f>
        <v>contrôle des maladies, produit phytopharmaceutique, résistance variétale</v>
      </c>
      <c r="B219" t="s">
        <v>251</v>
      </c>
      <c r="C219" t="s">
        <v>282</v>
      </c>
    </row>
    <row r="220" spans="1:5" x14ac:dyDescent="0.3">
      <c r="A220" t="str">
        <f>CADASTRE!C220</f>
        <v>contrôle des maladies, protection phytosanitaire</v>
      </c>
      <c r="B220" t="s">
        <v>24</v>
      </c>
      <c r="C220" t="s">
        <v>186</v>
      </c>
      <c r="D220" t="s">
        <v>223</v>
      </c>
    </row>
    <row r="221" spans="1:5" x14ac:dyDescent="0.3">
      <c r="A221" t="str">
        <f>CADASTRE!C221</f>
        <v>agriculture conventionnelle, bonne pratique agricole, fertilisation</v>
      </c>
      <c r="B221" t="s">
        <v>24</v>
      </c>
      <c r="C221" t="s">
        <v>288</v>
      </c>
    </row>
    <row r="222" spans="1:5" x14ac:dyDescent="0.3">
      <c r="A222" t="str">
        <f>CADASTRE!C222</f>
        <v>contrôle des maladies, protection phytosanitaire</v>
      </c>
      <c r="B222" t="s">
        <v>288</v>
      </c>
    </row>
    <row r="223" spans="1:5" x14ac:dyDescent="0.3">
      <c r="A223" t="str">
        <f>CADASTRE!C223</f>
        <v>contrôle des maladies, protection phytosanitaire</v>
      </c>
      <c r="B223" t="s">
        <v>24</v>
      </c>
      <c r="C223" t="s">
        <v>197</v>
      </c>
    </row>
    <row r="224" spans="1:5" x14ac:dyDescent="0.3">
      <c r="A224" t="str">
        <f>CADASTRE!C224</f>
        <v>bonne pratique agricole, produit phytopharmaceutique</v>
      </c>
      <c r="B224" t="s">
        <v>61</v>
      </c>
    </row>
    <row r="225" spans="1:4" x14ac:dyDescent="0.3">
      <c r="A225" t="str">
        <f>CADASTRE!C225</f>
        <v>contrôle des maladies, résistance variétale</v>
      </c>
      <c r="B225" t="s">
        <v>24</v>
      </c>
    </row>
    <row r="226" spans="1:4" x14ac:dyDescent="0.3">
      <c r="A226" t="str">
        <f>CADASTRE!C226</f>
        <v>contrôle des maladies, résistance variétale</v>
      </c>
      <c r="B226" t="s">
        <v>24</v>
      </c>
    </row>
    <row r="227" spans="1:4" x14ac:dyDescent="0.3">
      <c r="A227" t="str">
        <f>CADASTRE!C227</f>
        <v>contournement des résistances, contrôle des maladies, encadrement scientifique et technique, essai variétal, méthode alternative</v>
      </c>
      <c r="B227" t="s">
        <v>36</v>
      </c>
    </row>
    <row r="228" spans="1:4" x14ac:dyDescent="0.3">
      <c r="A228" t="str">
        <f>CADASTRE!C228</f>
        <v>détection</v>
      </c>
      <c r="B228" t="s">
        <v>24</v>
      </c>
    </row>
    <row r="229" spans="1:4" x14ac:dyDescent="0.3">
      <c r="A229" t="str">
        <f>CADASTRE!C229</f>
        <v>détection</v>
      </c>
      <c r="B229" t="s">
        <v>251</v>
      </c>
      <c r="C229" t="s">
        <v>275</v>
      </c>
    </row>
    <row r="230" spans="1:4" x14ac:dyDescent="0.3">
      <c r="A230" t="str">
        <f>CADASTRE!C230</f>
        <v>contrôle des maladies, produit phytopharmaceutique, protection phytosanitaire</v>
      </c>
      <c r="B230" t="s">
        <v>24</v>
      </c>
      <c r="C230" t="s">
        <v>214</v>
      </c>
    </row>
    <row r="231" spans="1:4" x14ac:dyDescent="0.3">
      <c r="A231" t="str">
        <f>CADASTRE!C231</f>
        <v>détection</v>
      </c>
      <c r="B231" t="s">
        <v>262</v>
      </c>
    </row>
    <row r="232" spans="1:4" x14ac:dyDescent="0.3">
      <c r="A232" t="str">
        <f>CADASTRE!C232</f>
        <v>détection, encadrement scientifique et technique</v>
      </c>
      <c r="B232" t="s">
        <v>128</v>
      </c>
    </row>
    <row r="233" spans="1:4" x14ac:dyDescent="0.3">
      <c r="A233" t="str">
        <f>CADASTRE!C233</f>
        <v>détection, encadrement scientifique et technique</v>
      </c>
      <c r="B233" t="s">
        <v>24</v>
      </c>
    </row>
    <row r="234" spans="1:4" x14ac:dyDescent="0.3">
      <c r="A234" t="str">
        <f>CADASTRE!C234</f>
        <v>détection, encadrement scientifique et technique</v>
      </c>
      <c r="B234" t="s">
        <v>180</v>
      </c>
      <c r="C234" t="s">
        <v>128</v>
      </c>
    </row>
    <row r="235" spans="1:4" x14ac:dyDescent="0.3">
      <c r="A235" t="str">
        <f>CADASTRE!C235</f>
        <v>détection, encadrement scientifique et technique</v>
      </c>
      <c r="B235" t="s">
        <v>128</v>
      </c>
    </row>
    <row r="236" spans="1:4" x14ac:dyDescent="0.3">
      <c r="A236" t="str">
        <f>CADASTRE!C236</f>
        <v>détection, encadrement scientifique et technique</v>
      </c>
      <c r="B236" t="s">
        <v>24</v>
      </c>
      <c r="C236" t="s">
        <v>237</v>
      </c>
      <c r="D236" t="s">
        <v>314</v>
      </c>
    </row>
    <row r="237" spans="1:4" x14ac:dyDescent="0.3">
      <c r="A237" t="str">
        <f>CADASTRE!C237</f>
        <v>détection, diagnostic</v>
      </c>
      <c r="B237" t="s">
        <v>72</v>
      </c>
      <c r="C237" t="s">
        <v>186</v>
      </c>
      <c r="D237" t="s">
        <v>197</v>
      </c>
    </row>
    <row r="238" spans="1:4" x14ac:dyDescent="0.3">
      <c r="A238" t="str">
        <f>CADASTRE!C238</f>
        <v>diagnostic, encadrement scientifique et technique, impact sur la santé</v>
      </c>
      <c r="B238" t="s">
        <v>36</v>
      </c>
    </row>
    <row r="239" spans="1:4" x14ac:dyDescent="0.3">
      <c r="A239" t="str">
        <f>CADASTRE!C239</f>
        <v>encadrement scientifique et technique</v>
      </c>
      <c r="B239" t="s">
        <v>36</v>
      </c>
      <c r="C239" t="s">
        <v>197</v>
      </c>
      <c r="D239" t="s">
        <v>214</v>
      </c>
    </row>
    <row r="240" spans="1:4" x14ac:dyDescent="0.3">
      <c r="A240" t="str">
        <f>CADASTRE!C240</f>
        <v>encadrement scientifique et technique</v>
      </c>
      <c r="B240" t="s">
        <v>36</v>
      </c>
      <c r="C240" t="s">
        <v>197</v>
      </c>
      <c r="D240" t="s">
        <v>214</v>
      </c>
    </row>
    <row r="241" spans="1:5" x14ac:dyDescent="0.3">
      <c r="A241" t="str">
        <f>CADASTRE!C241</f>
        <v>détection, OAD</v>
      </c>
      <c r="B241" t="s">
        <v>128</v>
      </c>
    </row>
    <row r="242" spans="1:5" x14ac:dyDescent="0.3">
      <c r="A242" t="str">
        <f>CADASTRE!C242</f>
        <v>encadrement scientifique et technique</v>
      </c>
      <c r="B242" t="s">
        <v>36</v>
      </c>
    </row>
    <row r="243" spans="1:5" x14ac:dyDescent="0.3">
      <c r="A243" t="str">
        <f>CADASTRE!C243</f>
        <v>diagnostic</v>
      </c>
      <c r="B243" t="s">
        <v>112</v>
      </c>
    </row>
    <row r="244" spans="1:5" x14ac:dyDescent="0.3">
      <c r="A244" t="str">
        <f>CADASTRE!C244</f>
        <v>diagnostic</v>
      </c>
      <c r="B244" t="s">
        <v>24</v>
      </c>
      <c r="C244" t="s">
        <v>251</v>
      </c>
    </row>
    <row r="245" spans="1:5" x14ac:dyDescent="0.3">
      <c r="A245" t="str">
        <f>CADASTRE!C245</f>
        <v>encadrement scientifique et technique</v>
      </c>
      <c r="B245" t="s">
        <v>186</v>
      </c>
      <c r="C245" t="s">
        <v>251</v>
      </c>
      <c r="D245" t="s">
        <v>288</v>
      </c>
    </row>
    <row r="246" spans="1:5" x14ac:dyDescent="0.3">
      <c r="A246" t="str">
        <f>CADASTRE!C246</f>
        <v>diagnostic</v>
      </c>
      <c r="B246" t="s">
        <v>24</v>
      </c>
    </row>
    <row r="247" spans="1:5" x14ac:dyDescent="0.3">
      <c r="A247" t="str">
        <f>CADASTRE!C247</f>
        <v>encadrement scientifique et technique, essai variétal</v>
      </c>
      <c r="B247" t="s">
        <v>24</v>
      </c>
    </row>
    <row r="248" spans="1:5" x14ac:dyDescent="0.3">
      <c r="A248" t="str">
        <f>CADASTRE!C248</f>
        <v>encadrement scientifique et technique, essai variétal</v>
      </c>
      <c r="B248" t="s">
        <v>24</v>
      </c>
    </row>
    <row r="249" spans="1:5" x14ac:dyDescent="0.3">
      <c r="A249" t="str">
        <f>CADASTRE!C249</f>
        <v>encadrement scientifique et technique, essai variétal</v>
      </c>
      <c r="B249" t="s">
        <v>24</v>
      </c>
    </row>
    <row r="250" spans="1:5" x14ac:dyDescent="0.3">
      <c r="A250" t="str">
        <f>CADASTRE!C250</f>
        <v>encadrement scientifique et technique, production commerciale</v>
      </c>
      <c r="B250" t="s">
        <v>24</v>
      </c>
      <c r="C250" t="s">
        <v>251</v>
      </c>
    </row>
    <row r="251" spans="1:5" x14ac:dyDescent="0.3">
      <c r="A251" t="str">
        <f>CADASTRE!C251</f>
        <v>diagnostic</v>
      </c>
      <c r="B251" t="s">
        <v>24</v>
      </c>
      <c r="C251" t="s">
        <v>251</v>
      </c>
    </row>
    <row r="252" spans="1:5" x14ac:dyDescent="0.3">
      <c r="A252" t="str">
        <f>CADASTRE!C252</f>
        <v>encadrement scientifique et technique, protection biologique</v>
      </c>
      <c r="B252" t="s">
        <v>24</v>
      </c>
    </row>
    <row r="253" spans="1:5" x14ac:dyDescent="0.3">
      <c r="A253" t="str">
        <f>CADASTRE!C253</f>
        <v>diagnostic, encadrement scientifique et technique</v>
      </c>
      <c r="B253" t="s">
        <v>24</v>
      </c>
      <c r="C253" t="s">
        <v>251</v>
      </c>
    </row>
    <row r="254" spans="1:5" x14ac:dyDescent="0.3">
      <c r="A254" t="str">
        <f>CADASTRE!C254</f>
        <v>diagnostic, encadrement scientifique et technique</v>
      </c>
      <c r="B254" t="s">
        <v>24</v>
      </c>
    </row>
    <row r="255" spans="1:5" x14ac:dyDescent="0.3">
      <c r="A255" t="str">
        <f>CADASTRE!C255</f>
        <v>diagnostic, encadrement scientifique et technique</v>
      </c>
      <c r="B255" t="s">
        <v>24</v>
      </c>
      <c r="C255" t="s">
        <v>197</v>
      </c>
      <c r="D255" t="s">
        <v>223</v>
      </c>
      <c r="E255" t="s">
        <v>275</v>
      </c>
    </row>
    <row r="256" spans="1:5" x14ac:dyDescent="0.3">
      <c r="A256" t="str">
        <f>CADASTRE!C256</f>
        <v>diagnostic, encadrement scientifique et technique</v>
      </c>
      <c r="B256" t="s">
        <v>251</v>
      </c>
    </row>
    <row r="257" spans="1:4" x14ac:dyDescent="0.3">
      <c r="A257" t="str">
        <f>CADASTRE!C257</f>
        <v>diagnostic, encadrement scientifique et technique</v>
      </c>
      <c r="B257" t="s">
        <v>46</v>
      </c>
      <c r="C257" t="s">
        <v>251</v>
      </c>
    </row>
    <row r="258" spans="1:4" x14ac:dyDescent="0.3">
      <c r="A258" t="str">
        <f>CADASTRE!C258</f>
        <v>diagnostic, encadrement scientifique et technique</v>
      </c>
      <c r="B258" t="s">
        <v>24</v>
      </c>
      <c r="C258" t="s">
        <v>237</v>
      </c>
      <c r="D258" t="s">
        <v>251</v>
      </c>
    </row>
    <row r="259" spans="1:4" x14ac:dyDescent="0.3">
      <c r="A259" t="str">
        <f>CADASTRE!C259</f>
        <v>diagnostic, encadrement scientifique et technique</v>
      </c>
      <c r="B259" t="s">
        <v>237</v>
      </c>
    </row>
    <row r="260" spans="1:4" x14ac:dyDescent="0.3">
      <c r="A260" t="str">
        <f>CADASTRE!C260</f>
        <v>diagnostic, encadrement scientifique et technique</v>
      </c>
      <c r="B260" t="s">
        <v>24</v>
      </c>
      <c r="C260" t="s">
        <v>237</v>
      </c>
      <c r="D260" t="s">
        <v>251</v>
      </c>
    </row>
    <row r="261" spans="1:4" x14ac:dyDescent="0.3">
      <c r="A261" t="str">
        <f>CADASTRE!C261</f>
        <v>fertilisation, méthode alternative</v>
      </c>
      <c r="B261" t="s">
        <v>24</v>
      </c>
    </row>
    <row r="262" spans="1:4" x14ac:dyDescent="0.3">
      <c r="A262" t="str">
        <f>CADASTRE!C262</f>
        <v>diagnostic, encadrement scientifique et technique</v>
      </c>
      <c r="B262" t="s">
        <v>161</v>
      </c>
      <c r="C262" t="s">
        <v>128</v>
      </c>
    </row>
    <row r="263" spans="1:4" x14ac:dyDescent="0.3">
      <c r="A263" t="str">
        <f>CADASTRE!C263</f>
        <v>diagnostic, encadrement scientifique et technique</v>
      </c>
      <c r="B263" t="s">
        <v>161</v>
      </c>
      <c r="C263" t="s">
        <v>214</v>
      </c>
    </row>
    <row r="264" spans="1:4" x14ac:dyDescent="0.3">
      <c r="A264" t="str">
        <f>CADASTRE!C264</f>
        <v>indicateur environnemental, produit phytopharmaceutique</v>
      </c>
      <c r="B264" t="s">
        <v>161</v>
      </c>
      <c r="C264" t="s">
        <v>214</v>
      </c>
    </row>
    <row r="265" spans="1:4" x14ac:dyDescent="0.3">
      <c r="A265" t="str">
        <f>CADASTRE!C265</f>
        <v>diagnostic, encadrement scientifique et technique</v>
      </c>
      <c r="B265" t="s">
        <v>24</v>
      </c>
    </row>
    <row r="266" spans="1:4" x14ac:dyDescent="0.3">
      <c r="A266" t="str">
        <f>CADASTRE!C266</f>
        <v>diagnostic, encadrement scientifique et technique</v>
      </c>
      <c r="B266" t="s">
        <v>24</v>
      </c>
      <c r="C266" t="s">
        <v>180</v>
      </c>
    </row>
    <row r="267" spans="1:4" x14ac:dyDescent="0.3">
      <c r="A267" t="str">
        <f>CADASTRE!C267</f>
        <v>diagnostic, encadrement scientifique et technique</v>
      </c>
      <c r="B267" t="s">
        <v>134</v>
      </c>
      <c r="C267" t="s">
        <v>24</v>
      </c>
    </row>
    <row r="268" spans="1:4" x14ac:dyDescent="0.3">
      <c r="A268" t="str">
        <f>CADASTRE!C268</f>
        <v>diagnostic, encadrement scientifique et technique</v>
      </c>
      <c r="B268" t="s">
        <v>24</v>
      </c>
    </row>
    <row r="269" spans="1:4" x14ac:dyDescent="0.3">
      <c r="A269" t="str">
        <f>CADASTRE!C269</f>
        <v>diagnostic, encadrement scientifique et technique</v>
      </c>
      <c r="B269" t="s">
        <v>134</v>
      </c>
      <c r="C269" t="s">
        <v>24</v>
      </c>
    </row>
    <row r="270" spans="1:4" x14ac:dyDescent="0.3">
      <c r="A270" t="str">
        <f>CADASTRE!C270</f>
        <v>diagnostic, encadrement scientifique et technique</v>
      </c>
      <c r="B270" t="s">
        <v>134</v>
      </c>
      <c r="C270" t="s">
        <v>24</v>
      </c>
    </row>
    <row r="271" spans="1:4" x14ac:dyDescent="0.3">
      <c r="A271" t="str">
        <f>CADASTRE!C271</f>
        <v>indicateur environnemental, protection phytosanitaire</v>
      </c>
      <c r="B271" t="s">
        <v>128</v>
      </c>
    </row>
    <row r="272" spans="1:4" x14ac:dyDescent="0.3">
      <c r="A272" t="str">
        <f>CADASTRE!C272</f>
        <v>diagnostic, encadrement scientifique et technique</v>
      </c>
      <c r="B272" t="s">
        <v>36</v>
      </c>
      <c r="C272" t="s">
        <v>161</v>
      </c>
      <c r="D272" t="s">
        <v>301</v>
      </c>
    </row>
    <row r="273" spans="1:4" x14ac:dyDescent="0.3">
      <c r="A273" t="str">
        <f>CADASTRE!C273</f>
        <v>diagnostic, encadrement scientifique et technique, fertilisation</v>
      </c>
      <c r="B273" t="s">
        <v>24</v>
      </c>
      <c r="C273" t="s">
        <v>161</v>
      </c>
    </row>
    <row r="274" spans="1:4" x14ac:dyDescent="0.3">
      <c r="A274" t="str">
        <f>CADASTRE!C274</f>
        <v>OAD, produit phytopharmaceutique, protection phytosanitaire</v>
      </c>
      <c r="B274" t="s">
        <v>98</v>
      </c>
      <c r="C274" t="s">
        <v>161</v>
      </c>
      <c r="D274" t="s">
        <v>128</v>
      </c>
    </row>
    <row r="275" spans="1:4" x14ac:dyDescent="0.3">
      <c r="A275" t="str">
        <f>CADASTRE!C275</f>
        <v>OAD, protection phytosanitaire</v>
      </c>
      <c r="B275" t="s">
        <v>24</v>
      </c>
    </row>
    <row r="276" spans="1:4" x14ac:dyDescent="0.3">
      <c r="A276" t="str">
        <f>CADASTRE!C276</f>
        <v>diagnostic, encadrement scientifique et technique, OAD</v>
      </c>
      <c r="B276" t="s">
        <v>134</v>
      </c>
      <c r="C276" t="s">
        <v>24</v>
      </c>
    </row>
    <row r="277" spans="1:4" x14ac:dyDescent="0.3">
      <c r="A277" t="str">
        <f>CADASTRE!C277</f>
        <v>qualité de l'eau</v>
      </c>
      <c r="B277" t="s">
        <v>161</v>
      </c>
      <c r="C277" t="s">
        <v>172</v>
      </c>
    </row>
    <row r="278" spans="1:4" x14ac:dyDescent="0.3">
      <c r="A278" t="str">
        <f>CADASTRE!C278</f>
        <v>diagnostic, encadrement scientifique et technique, produit phytopharmaceutique</v>
      </c>
      <c r="B278" t="s">
        <v>134</v>
      </c>
      <c r="C278" t="s">
        <v>24</v>
      </c>
      <c r="D278" t="s">
        <v>172</v>
      </c>
    </row>
    <row r="279" spans="1:4" x14ac:dyDescent="0.3">
      <c r="A279" t="str">
        <f>CADASTRE!C279</f>
        <v>résistance variétale</v>
      </c>
      <c r="B279" t="s">
        <v>161</v>
      </c>
    </row>
    <row r="280" spans="1:4" x14ac:dyDescent="0.3">
      <c r="A280" t="str">
        <f>CADASTRE!C280</f>
        <v>diagnostic, encadrement scientifique et technique, produit phytopharmaceutique</v>
      </c>
      <c r="B280" t="s">
        <v>230</v>
      </c>
      <c r="C280" t="s">
        <v>301</v>
      </c>
    </row>
    <row r="281" spans="1:4" x14ac:dyDescent="0.3">
      <c r="A281" t="str">
        <f>CADASTRE!C281</f>
        <v>agriculture biologique, encadrement scientifique et technique</v>
      </c>
      <c r="B281" t="s">
        <v>262</v>
      </c>
    </row>
    <row r="282" spans="1:4" x14ac:dyDescent="0.3">
      <c r="A282" t="str">
        <f>CADASTRE!C282</f>
        <v>agriculture biologique, OAD</v>
      </c>
      <c r="B282" t="s">
        <v>46</v>
      </c>
      <c r="C282" t="s">
        <v>161</v>
      </c>
    </row>
    <row r="283" spans="1:4" x14ac:dyDescent="0.3">
      <c r="A283" t="str">
        <f>CADASTRE!C283</f>
        <v>agriculture conventionnelle, produit phytopharmaceutique, protection phytosanitaire</v>
      </c>
      <c r="B283" t="s">
        <v>24</v>
      </c>
    </row>
    <row r="284" spans="1:4" x14ac:dyDescent="0.3">
      <c r="A284" t="str">
        <f>CADASTRE!C284</f>
        <v>diagnostic, essai variétal</v>
      </c>
      <c r="B284" t="s">
        <v>24</v>
      </c>
    </row>
    <row r="285" spans="1:4" x14ac:dyDescent="0.3">
      <c r="A285" t="str">
        <f>CADASTRE!C285</f>
        <v>autres</v>
      </c>
      <c r="B285" t="s">
        <v>24</v>
      </c>
      <c r="C285" t="s">
        <v>172</v>
      </c>
    </row>
    <row r="286" spans="1:4" x14ac:dyDescent="0.3">
      <c r="A286" t="str">
        <f>CADASTRE!C286</f>
        <v>diagnostic, impact sur la santé, produit phytopharmaceutique</v>
      </c>
      <c r="B286" t="s">
        <v>24</v>
      </c>
      <c r="C286" t="s">
        <v>172</v>
      </c>
    </row>
    <row r="287" spans="1:4" x14ac:dyDescent="0.3">
      <c r="A287" t="str">
        <f>CADASTRE!C287</f>
        <v>diagnostic, indicateur environnemental</v>
      </c>
      <c r="B287" t="s">
        <v>24</v>
      </c>
      <c r="C287" t="s">
        <v>172</v>
      </c>
    </row>
    <row r="288" spans="1:4" x14ac:dyDescent="0.3">
      <c r="A288" t="str">
        <f>CADASTRE!C288</f>
        <v>autres</v>
      </c>
      <c r="B288" t="s">
        <v>24</v>
      </c>
    </row>
    <row r="289" spans="1:4" x14ac:dyDescent="0.3">
      <c r="A289" t="str">
        <f>CADASTRE!C289</f>
        <v>bonne pratique agricole</v>
      </c>
      <c r="B289" t="s">
        <v>24</v>
      </c>
      <c r="C289" t="s">
        <v>172</v>
      </c>
    </row>
    <row r="290" spans="1:4" x14ac:dyDescent="0.3">
      <c r="A290" t="str">
        <f>CADASTRE!C290</f>
        <v>diagnostic, OAD</v>
      </c>
      <c r="B290" t="s">
        <v>161</v>
      </c>
      <c r="C290" t="s">
        <v>128</v>
      </c>
    </row>
    <row r="291" spans="1:4" x14ac:dyDescent="0.3">
      <c r="A291" t="str">
        <f>CADASTRE!C291</f>
        <v>bonne pratique agricole, encadrement scientifique et technique</v>
      </c>
      <c r="B291" t="s">
        <v>72</v>
      </c>
    </row>
    <row r="292" spans="1:4" x14ac:dyDescent="0.3">
      <c r="A292" t="str">
        <f>CADASTRE!C292</f>
        <v>diagnostic, OAD</v>
      </c>
      <c r="B292" t="s">
        <v>112</v>
      </c>
      <c r="C292" t="s">
        <v>197</v>
      </c>
      <c r="D292" t="s">
        <v>275</v>
      </c>
    </row>
    <row r="293" spans="1:4" x14ac:dyDescent="0.3">
      <c r="A293" t="str">
        <f>CADASTRE!C293</f>
        <v>diagnostic, OAD</v>
      </c>
      <c r="B293" t="s">
        <v>36</v>
      </c>
      <c r="C293" t="s">
        <v>72</v>
      </c>
    </row>
    <row r="294" spans="1:4" x14ac:dyDescent="0.3">
      <c r="A294" t="str">
        <f>CADASTRE!C294</f>
        <v>bonne pratique agricole, méthode alternative, protection phytosanitaire</v>
      </c>
      <c r="B294" t="s">
        <v>36</v>
      </c>
      <c r="C294" t="s">
        <v>72</v>
      </c>
    </row>
    <row r="295" spans="1:4" x14ac:dyDescent="0.3">
      <c r="A295" t="str">
        <f>CADASTRE!C295</f>
        <v>diagnostic, pathologie végétale</v>
      </c>
      <c r="B295" t="s">
        <v>24</v>
      </c>
      <c r="C295" t="s">
        <v>161</v>
      </c>
    </row>
    <row r="296" spans="1:4" x14ac:dyDescent="0.3">
      <c r="A296" t="str">
        <f>CADASTRE!C296</f>
        <v>diagnostic, pathologie végétale</v>
      </c>
      <c r="B296" t="s">
        <v>24</v>
      </c>
      <c r="C296" t="s">
        <v>161</v>
      </c>
    </row>
    <row r="297" spans="1:4" x14ac:dyDescent="0.3">
      <c r="A297" t="str">
        <f>CADASTRE!C297</f>
        <v>diagnostic, pathologie végétale</v>
      </c>
      <c r="B297" t="s">
        <v>24</v>
      </c>
      <c r="C297" t="s">
        <v>161</v>
      </c>
    </row>
    <row r="298" spans="1:4" x14ac:dyDescent="0.3">
      <c r="A298" t="str">
        <f>CADASTRE!C298</f>
        <v>diagnostic, produit phytopharmaceutique</v>
      </c>
      <c r="B298" t="s">
        <v>46</v>
      </c>
      <c r="C298" t="s">
        <v>161</v>
      </c>
    </row>
    <row r="299" spans="1:4" x14ac:dyDescent="0.3">
      <c r="A299" t="str">
        <f>CADASTRE!C299</f>
        <v>diagnostic, protection phytosanitaire</v>
      </c>
      <c r="B299" t="s">
        <v>237</v>
      </c>
    </row>
    <row r="300" spans="1:4" x14ac:dyDescent="0.3">
      <c r="A300" t="str">
        <f>CADASTRE!C300</f>
        <v>encadrement scientifique et technique</v>
      </c>
      <c r="B300" t="s">
        <v>237</v>
      </c>
    </row>
    <row r="301" spans="1:4" x14ac:dyDescent="0.3">
      <c r="A301" t="str">
        <f>CADASTRE!C301</f>
        <v>encadrement scientifique et technique</v>
      </c>
      <c r="B301" t="s">
        <v>24</v>
      </c>
    </row>
    <row r="302" spans="1:4" x14ac:dyDescent="0.3">
      <c r="A302" t="str">
        <f>CADASTRE!C302</f>
        <v>encadrement scientifique et technique</v>
      </c>
      <c r="B302" t="s">
        <v>112</v>
      </c>
      <c r="C302" t="s">
        <v>275</v>
      </c>
    </row>
    <row r="303" spans="1:4" x14ac:dyDescent="0.3">
      <c r="A303" t="str">
        <f>CADASTRE!C303</f>
        <v>encadrement scientifique et technique</v>
      </c>
      <c r="B303" t="s">
        <v>24</v>
      </c>
    </row>
    <row r="304" spans="1:4" x14ac:dyDescent="0.3">
      <c r="A304" t="str">
        <f>CADASTRE!C304</f>
        <v>contrôle des maladies, lutte intégrée</v>
      </c>
      <c r="B304" t="s">
        <v>24</v>
      </c>
    </row>
    <row r="305" spans="1:3" x14ac:dyDescent="0.3">
      <c r="A305" t="str">
        <f>CADASTRE!C305</f>
        <v>encadrement scientifique et technique</v>
      </c>
      <c r="B305" t="s">
        <v>24</v>
      </c>
    </row>
    <row r="306" spans="1:3" x14ac:dyDescent="0.3">
      <c r="A306" t="str">
        <f>CADASTRE!C306</f>
        <v>encadrement scientifique et technique</v>
      </c>
      <c r="B306" t="s">
        <v>24</v>
      </c>
    </row>
    <row r="307" spans="1:3" x14ac:dyDescent="0.3">
      <c r="A307" t="str">
        <f>CADASTRE!C307</f>
        <v>encadrement scientifique et technique</v>
      </c>
      <c r="B307" t="s">
        <v>134</v>
      </c>
    </row>
    <row r="308" spans="1:3" x14ac:dyDescent="0.3">
      <c r="A308" t="str">
        <f>CADASTRE!C308</f>
        <v>encadrement scientifique et technique</v>
      </c>
      <c r="B308" t="s">
        <v>36</v>
      </c>
      <c r="C308" t="s">
        <v>72</v>
      </c>
    </row>
    <row r="309" spans="1:3" x14ac:dyDescent="0.3">
      <c r="A309" t="str">
        <f>CADASTRE!C309</f>
        <v>contrôle des maladies, lutte intégrée, résistance</v>
      </c>
      <c r="B309" t="s">
        <v>126</v>
      </c>
      <c r="C309" t="s">
        <v>24</v>
      </c>
    </row>
    <row r="310" spans="1:3" x14ac:dyDescent="0.3">
      <c r="A310" t="str">
        <f>CADASTRE!C310</f>
        <v>encadrement scientifique et technique</v>
      </c>
      <c r="B310" t="s">
        <v>24</v>
      </c>
      <c r="C310" t="s">
        <v>197</v>
      </c>
    </row>
    <row r="311" spans="1:3" x14ac:dyDescent="0.3">
      <c r="A311" t="str">
        <f>CADASTRE!C311</f>
        <v>encadrement scientifique et technique</v>
      </c>
      <c r="B311" t="s">
        <v>126</v>
      </c>
      <c r="C311" t="s">
        <v>24</v>
      </c>
    </row>
    <row r="312" spans="1:3" x14ac:dyDescent="0.3">
      <c r="A312" t="str">
        <f>CADASTRE!C312</f>
        <v>encadrement scientifique et technique</v>
      </c>
      <c r="B312" t="s">
        <v>72</v>
      </c>
    </row>
    <row r="313" spans="1:3" x14ac:dyDescent="0.3">
      <c r="A313" t="str">
        <f>CADASTRE!C313</f>
        <v>contrôle des maladies, méthode alternative, pathologie végétale, protection biologique</v>
      </c>
      <c r="B313" t="s">
        <v>251</v>
      </c>
      <c r="C313" t="s">
        <v>288</v>
      </c>
    </row>
    <row r="314" spans="1:3" x14ac:dyDescent="0.3">
      <c r="A314" t="str">
        <f>CADASTRE!C314</f>
        <v>contrôle des maladies, méthode alternative, protection phytosanitaire</v>
      </c>
      <c r="B314" t="s">
        <v>288</v>
      </c>
    </row>
    <row r="315" spans="1:3" x14ac:dyDescent="0.3">
      <c r="A315" t="str">
        <f>CADASTRE!C315</f>
        <v>détection, indicateur environnemental, qualité de l'eau</v>
      </c>
      <c r="B315" t="s">
        <v>186</v>
      </c>
      <c r="C315" t="s">
        <v>288</v>
      </c>
    </row>
    <row r="316" spans="1:3" x14ac:dyDescent="0.3">
      <c r="A316" t="str">
        <f>CADASTRE!C316</f>
        <v>diagnostic</v>
      </c>
      <c r="B316" t="s">
        <v>24</v>
      </c>
      <c r="C316" t="s">
        <v>288</v>
      </c>
    </row>
    <row r="317" spans="1:3" x14ac:dyDescent="0.3">
      <c r="A317" t="str">
        <f>CADASTRE!C317</f>
        <v>encadrement scientifique et technique</v>
      </c>
      <c r="B317" t="s">
        <v>288</v>
      </c>
    </row>
    <row r="318" spans="1:3" x14ac:dyDescent="0.3">
      <c r="A318" t="str">
        <f>CADASTRE!C318</f>
        <v>encadrement scientifique et technique</v>
      </c>
      <c r="B318" t="s">
        <v>275</v>
      </c>
    </row>
    <row r="319" spans="1:3" x14ac:dyDescent="0.3">
      <c r="A319" t="str">
        <f>CADASTRE!C319</f>
        <v>encadrement scientifique et technique</v>
      </c>
      <c r="B319" t="s">
        <v>134</v>
      </c>
    </row>
    <row r="320" spans="1:3" x14ac:dyDescent="0.3">
      <c r="A320" t="str">
        <f>CADASTRE!C320</f>
        <v>encadrement scientifique et technique</v>
      </c>
      <c r="B320" t="s">
        <v>180</v>
      </c>
      <c r="C320" t="s">
        <v>243</v>
      </c>
    </row>
    <row r="321" spans="1:5" x14ac:dyDescent="0.3">
      <c r="A321" t="str">
        <f>CADASTRE!C321</f>
        <v>encadrement scientifique et technique</v>
      </c>
      <c r="B321">
        <v>0</v>
      </c>
    </row>
    <row r="322" spans="1:5" x14ac:dyDescent="0.3">
      <c r="A322" t="str">
        <f>CADASTRE!C322</f>
        <v>diagnostic, encadrement scientifique et technique</v>
      </c>
      <c r="B322" t="s">
        <v>128</v>
      </c>
    </row>
    <row r="323" spans="1:5" x14ac:dyDescent="0.3">
      <c r="A323" t="str">
        <f>CADASTRE!C323</f>
        <v>encadrement scientifique et technique</v>
      </c>
      <c r="B323" t="s">
        <v>24</v>
      </c>
      <c r="C323" t="s">
        <v>180</v>
      </c>
    </row>
    <row r="324" spans="1:5" x14ac:dyDescent="0.3">
      <c r="A324" t="str">
        <f>CADASTRE!C324</f>
        <v>encadrement scientifique et technique</v>
      </c>
      <c r="B324" t="s">
        <v>128</v>
      </c>
    </row>
    <row r="325" spans="1:5" x14ac:dyDescent="0.3">
      <c r="A325" t="str">
        <f>CADASTRE!C325</f>
        <v>encadrement scientifique et technique</v>
      </c>
      <c r="B325" t="s">
        <v>128</v>
      </c>
    </row>
    <row r="326" spans="1:5" x14ac:dyDescent="0.3">
      <c r="A326" t="str">
        <f>CADASTRE!C326</f>
        <v>encadrement scientifique et technique</v>
      </c>
      <c r="B326" t="s">
        <v>72</v>
      </c>
    </row>
    <row r="327" spans="1:5" x14ac:dyDescent="0.3">
      <c r="A327" t="str">
        <f>CADASTRE!C327</f>
        <v>encadrement scientifique et technique</v>
      </c>
      <c r="B327" t="s">
        <v>72</v>
      </c>
    </row>
    <row r="328" spans="1:5" x14ac:dyDescent="0.3">
      <c r="A328" t="str">
        <f>CADASTRE!C328</f>
        <v>encadrement scientifique et technique</v>
      </c>
      <c r="B328" t="s">
        <v>24</v>
      </c>
    </row>
    <row r="329" spans="1:5" x14ac:dyDescent="0.3">
      <c r="A329" t="str">
        <f>CADASTRE!C329</f>
        <v>encadrement scientifique et technique</v>
      </c>
      <c r="B329" t="s">
        <v>323</v>
      </c>
    </row>
    <row r="330" spans="1:5" x14ac:dyDescent="0.3">
      <c r="A330" t="str">
        <f>CADASTRE!C330</f>
        <v>encadrement scientifique et technique</v>
      </c>
      <c r="B330" t="s">
        <v>128</v>
      </c>
    </row>
    <row r="331" spans="1:5" x14ac:dyDescent="0.3">
      <c r="A331" t="str">
        <f>CADASTRE!C331</f>
        <v>encadrement scientifique et technique</v>
      </c>
      <c r="B331" t="s">
        <v>24</v>
      </c>
      <c r="C331" t="s">
        <v>180</v>
      </c>
    </row>
    <row r="332" spans="1:5" x14ac:dyDescent="0.3">
      <c r="A332" t="str">
        <f>CADASTRE!C332</f>
        <v>encadrement scientifique et technique</v>
      </c>
      <c r="B332" t="s">
        <v>180</v>
      </c>
      <c r="C332" t="s">
        <v>186</v>
      </c>
      <c r="D332" t="s">
        <v>251</v>
      </c>
      <c r="E332" t="s">
        <v>282</v>
      </c>
    </row>
    <row r="333" spans="1:5" x14ac:dyDescent="0.3">
      <c r="A333" t="str">
        <f>CADASTRE!C333</f>
        <v>encadrement scientifique et technique</v>
      </c>
      <c r="B333" t="s">
        <v>251</v>
      </c>
      <c r="C333" t="s">
        <v>282</v>
      </c>
    </row>
    <row r="334" spans="1:5" x14ac:dyDescent="0.3">
      <c r="A334" t="str">
        <f>CADASTRE!C334</f>
        <v>encadrement scientifique et technique</v>
      </c>
      <c r="B334" t="s">
        <v>72</v>
      </c>
      <c r="C334" t="s">
        <v>251</v>
      </c>
    </row>
    <row r="335" spans="1:5" x14ac:dyDescent="0.3">
      <c r="A335" t="str">
        <f>CADASTRE!C335</f>
        <v>encadrement scientifique et technique</v>
      </c>
      <c r="B335" t="s">
        <v>36</v>
      </c>
      <c r="C335" t="s">
        <v>172</v>
      </c>
    </row>
    <row r="336" spans="1:5" x14ac:dyDescent="0.3">
      <c r="A336" t="str">
        <f>CADASTRE!C336</f>
        <v>encadrement scientifique et technique</v>
      </c>
      <c r="B336" t="s">
        <v>36</v>
      </c>
      <c r="C336" t="s">
        <v>172</v>
      </c>
    </row>
    <row r="337" spans="1:4" x14ac:dyDescent="0.3">
      <c r="A337" t="str">
        <f>CADASTRE!C337</f>
        <v>encadrement scientifique et technique</v>
      </c>
      <c r="B337" t="s">
        <v>36</v>
      </c>
      <c r="C337" t="s">
        <v>172</v>
      </c>
    </row>
    <row r="338" spans="1:4" x14ac:dyDescent="0.3">
      <c r="A338" t="str">
        <f>CADASTRE!C338</f>
        <v>encadrement scientifique et technique</v>
      </c>
      <c r="B338" t="s">
        <v>36</v>
      </c>
      <c r="C338" t="s">
        <v>172</v>
      </c>
      <c r="D338" t="s">
        <v>251</v>
      </c>
    </row>
    <row r="339" spans="1:4" x14ac:dyDescent="0.3">
      <c r="A339" t="str">
        <f>CADASTRE!C339</f>
        <v>encadrement scientifique et technique</v>
      </c>
      <c r="B339" t="s">
        <v>36</v>
      </c>
      <c r="C339" t="s">
        <v>46</v>
      </c>
      <c r="D339" t="s">
        <v>172</v>
      </c>
    </row>
    <row r="340" spans="1:4" x14ac:dyDescent="0.3">
      <c r="A340" t="str">
        <f>CADASTRE!C340</f>
        <v>encadrement scientifique et technique</v>
      </c>
      <c r="B340" t="s">
        <v>161</v>
      </c>
    </row>
    <row r="341" spans="1:4" x14ac:dyDescent="0.3">
      <c r="A341" t="str">
        <f>CADASTRE!C341</f>
        <v>encadrement scientifique et technique</v>
      </c>
      <c r="B341" t="s">
        <v>24</v>
      </c>
    </row>
    <row r="342" spans="1:4" x14ac:dyDescent="0.3">
      <c r="A342" t="str">
        <f>CADASTRE!C342</f>
        <v>encadrement scientifique et technique</v>
      </c>
      <c r="B342" t="s">
        <v>36</v>
      </c>
    </row>
    <row r="343" spans="1:4" x14ac:dyDescent="0.3">
      <c r="A343" t="str">
        <f>CADASTRE!C343</f>
        <v>encadrement scientifique et technique</v>
      </c>
      <c r="B343" t="s">
        <v>24</v>
      </c>
    </row>
    <row r="344" spans="1:4" x14ac:dyDescent="0.3">
      <c r="A344" t="str">
        <f>CADASTRE!C344</f>
        <v>encadrement scientifique et technique</v>
      </c>
      <c r="B344" t="s">
        <v>24</v>
      </c>
    </row>
    <row r="345" spans="1:4" x14ac:dyDescent="0.3">
      <c r="A345" t="str">
        <f>CADASTRE!C345</f>
        <v>encadrement scientifique et technique</v>
      </c>
      <c r="B345" t="s">
        <v>24</v>
      </c>
    </row>
    <row r="346" spans="1:4" x14ac:dyDescent="0.3">
      <c r="A346" t="str">
        <f>CADASTRE!C346</f>
        <v>encadrement scientifique et technique</v>
      </c>
      <c r="B346" t="s">
        <v>24</v>
      </c>
    </row>
    <row r="347" spans="1:4" x14ac:dyDescent="0.3">
      <c r="A347" t="str">
        <f>CADASTRE!C347</f>
        <v>encadrement scientifique et technique, indicateur environnemental</v>
      </c>
      <c r="B347" t="s">
        <v>24</v>
      </c>
    </row>
    <row r="348" spans="1:4" x14ac:dyDescent="0.3">
      <c r="A348" t="str">
        <f>CADASTRE!C348</f>
        <v>encadrement scientifique et technique, OAD, qualité de l'eau</v>
      </c>
      <c r="B348" t="s">
        <v>24</v>
      </c>
    </row>
    <row r="349" spans="1:4" x14ac:dyDescent="0.3">
      <c r="A349" t="str">
        <f>CADASTRE!C349</f>
        <v>encadrement scientifique et technique, pollinisateur, produit phytopharmaceutique</v>
      </c>
      <c r="B349" t="s">
        <v>24</v>
      </c>
    </row>
    <row r="350" spans="1:4" x14ac:dyDescent="0.3">
      <c r="A350" t="str">
        <f>CADASTRE!C350</f>
        <v>encadrement scientifique et technique</v>
      </c>
      <c r="B350" t="s">
        <v>24</v>
      </c>
    </row>
    <row r="351" spans="1:4" x14ac:dyDescent="0.3">
      <c r="A351" t="str">
        <f>CADASTRE!C351</f>
        <v>encadrement scientifique et technique, pollinisateur, sensibilisation</v>
      </c>
      <c r="B351" t="s">
        <v>24</v>
      </c>
    </row>
    <row r="352" spans="1:4" x14ac:dyDescent="0.3">
      <c r="A352" t="str">
        <f>CADASTRE!C352</f>
        <v>encadrement scientifique et technique</v>
      </c>
      <c r="B352" t="s">
        <v>46</v>
      </c>
    </row>
    <row r="353" spans="1:5" x14ac:dyDescent="0.3">
      <c r="A353" t="str">
        <f>CADASTRE!C353</f>
        <v>encadrement scientifique et technique</v>
      </c>
      <c r="B353" t="s">
        <v>46</v>
      </c>
    </row>
    <row r="354" spans="1:5" x14ac:dyDescent="0.3">
      <c r="A354" t="str">
        <f>CADASTRE!C354</f>
        <v>encadrement scientifique et technique</v>
      </c>
      <c r="B354" t="s">
        <v>134</v>
      </c>
      <c r="C354" t="s">
        <v>24</v>
      </c>
    </row>
    <row r="355" spans="1:5" x14ac:dyDescent="0.3">
      <c r="A355" t="str">
        <f>CADASTRE!C355</f>
        <v>encadrement scientifique et technique</v>
      </c>
      <c r="B355" t="s">
        <v>24</v>
      </c>
      <c r="C355" t="s">
        <v>186</v>
      </c>
      <c r="D355" t="s">
        <v>243</v>
      </c>
    </row>
    <row r="356" spans="1:5" x14ac:dyDescent="0.3">
      <c r="A356" t="str">
        <f>CADASTRE!C356</f>
        <v>encadrement scientifique et technique</v>
      </c>
      <c r="B356" t="s">
        <v>112</v>
      </c>
    </row>
    <row r="357" spans="1:5" x14ac:dyDescent="0.3">
      <c r="A357" t="str">
        <f>CADASTRE!C357</f>
        <v>encadrement scientifique et technique, protection biologique</v>
      </c>
      <c r="B357" t="s">
        <v>134</v>
      </c>
      <c r="C357" t="s">
        <v>24</v>
      </c>
    </row>
    <row r="358" spans="1:5" x14ac:dyDescent="0.3">
      <c r="A358" t="str">
        <f>CADASTRE!C358</f>
        <v>encadrement scientifique et technique</v>
      </c>
      <c r="B358" t="s">
        <v>134</v>
      </c>
      <c r="C358" t="s">
        <v>24</v>
      </c>
    </row>
    <row r="359" spans="1:5" x14ac:dyDescent="0.3">
      <c r="A359" t="str">
        <f>CADASTRE!C359</f>
        <v>encadrement scientifique et technique</v>
      </c>
      <c r="B359" t="s">
        <v>24</v>
      </c>
      <c r="C359" t="s">
        <v>262</v>
      </c>
    </row>
    <row r="360" spans="1:5" x14ac:dyDescent="0.3">
      <c r="A360" t="str">
        <f>CADASTRE!C360</f>
        <v>encadrement scientifique et technique, transformation des résidus</v>
      </c>
      <c r="B360" t="s">
        <v>128</v>
      </c>
    </row>
    <row r="361" spans="1:5" x14ac:dyDescent="0.3">
      <c r="A361" t="str">
        <f>CADASTRE!C361</f>
        <v>encadrement scientifique et technique</v>
      </c>
      <c r="B361" t="s">
        <v>134</v>
      </c>
      <c r="C361" t="s">
        <v>186</v>
      </c>
      <c r="D361" t="s">
        <v>197</v>
      </c>
      <c r="E361" t="s">
        <v>223</v>
      </c>
    </row>
    <row r="362" spans="1:5" x14ac:dyDescent="0.3">
      <c r="A362" t="str">
        <f>CADASTRE!C362</f>
        <v>encadrement scientifique et technique</v>
      </c>
      <c r="B362" t="s">
        <v>85</v>
      </c>
      <c r="C362" t="s">
        <v>24</v>
      </c>
      <c r="D362" t="s">
        <v>275</v>
      </c>
    </row>
    <row r="363" spans="1:5" x14ac:dyDescent="0.3">
      <c r="A363" t="str">
        <f>CADASTRE!C363</f>
        <v>encadrement scientifique et technique</v>
      </c>
      <c r="B363" t="s">
        <v>24</v>
      </c>
      <c r="C363" t="s">
        <v>323</v>
      </c>
    </row>
    <row r="364" spans="1:5" x14ac:dyDescent="0.3">
      <c r="A364" t="str">
        <f>CADASTRE!C364</f>
        <v>encadrement scientifique et technique</v>
      </c>
      <c r="B364" t="s">
        <v>161</v>
      </c>
      <c r="C364" t="s">
        <v>243</v>
      </c>
    </row>
    <row r="365" spans="1:5" x14ac:dyDescent="0.3">
      <c r="A365" t="str">
        <f>CADASTRE!C365</f>
        <v>encadrement scientifique et technique</v>
      </c>
      <c r="B365" t="s">
        <v>134</v>
      </c>
      <c r="C365" t="s">
        <v>24</v>
      </c>
    </row>
    <row r="366" spans="1:5" x14ac:dyDescent="0.3">
      <c r="A366" t="str">
        <f>CADASTRE!C366</f>
        <v>encadrement scientifique et technique</v>
      </c>
      <c r="B366" t="s">
        <v>134</v>
      </c>
      <c r="C366" t="s">
        <v>24</v>
      </c>
    </row>
    <row r="367" spans="1:5" x14ac:dyDescent="0.3">
      <c r="A367" t="str">
        <f>CADASTRE!C367</f>
        <v>encadrement scientifique et technique</v>
      </c>
      <c r="B367" t="s">
        <v>134</v>
      </c>
      <c r="C367" t="s">
        <v>24</v>
      </c>
      <c r="D367" t="s">
        <v>282</v>
      </c>
    </row>
    <row r="368" spans="1:5" x14ac:dyDescent="0.3">
      <c r="A368" t="str">
        <f>CADASTRE!C368</f>
        <v>encadrement scientifique et technique</v>
      </c>
      <c r="B368" t="s">
        <v>214</v>
      </c>
      <c r="C368" t="s">
        <v>262</v>
      </c>
    </row>
    <row r="369" spans="1:4" x14ac:dyDescent="0.3">
      <c r="A369" t="str">
        <f>CADASTRE!C369</f>
        <v>encadrement scientifique et technique</v>
      </c>
      <c r="B369" t="s">
        <v>24</v>
      </c>
      <c r="C369" t="s">
        <v>262</v>
      </c>
    </row>
    <row r="370" spans="1:4" x14ac:dyDescent="0.3">
      <c r="A370" t="str">
        <f>CADASTRE!C370</f>
        <v>impact sur la santé</v>
      </c>
      <c r="B370" t="s">
        <v>46</v>
      </c>
    </row>
    <row r="371" spans="1:4" x14ac:dyDescent="0.3">
      <c r="A371" t="str">
        <f>CADASTRE!C371</f>
        <v>encadrement scientifique et technique</v>
      </c>
      <c r="B371" t="s">
        <v>24</v>
      </c>
    </row>
    <row r="372" spans="1:4" x14ac:dyDescent="0.3">
      <c r="A372" t="str">
        <f>CADASTRE!C372</f>
        <v>encadrement scientifique et technique</v>
      </c>
      <c r="B372" t="s">
        <v>112</v>
      </c>
      <c r="C372" t="s">
        <v>24</v>
      </c>
    </row>
    <row r="373" spans="1:4" x14ac:dyDescent="0.3">
      <c r="A373" t="str">
        <f>CADASTRE!C373</f>
        <v>impact sur la santé</v>
      </c>
      <c r="B373" t="s">
        <v>36</v>
      </c>
      <c r="C373" t="s">
        <v>223</v>
      </c>
    </row>
    <row r="374" spans="1:4" x14ac:dyDescent="0.3">
      <c r="A374" t="str">
        <f>CADASTRE!C374</f>
        <v>impact sur la santé, indicateur environnemental, produit phytopharmaceutique</v>
      </c>
      <c r="B374" t="s">
        <v>251</v>
      </c>
      <c r="C374" t="s">
        <v>301</v>
      </c>
    </row>
    <row r="375" spans="1:4" x14ac:dyDescent="0.3">
      <c r="A375" t="str">
        <f>CADASTRE!C375</f>
        <v>encadrement scientifique et technique</v>
      </c>
      <c r="B375" t="s">
        <v>24</v>
      </c>
      <c r="C375" t="s">
        <v>186</v>
      </c>
    </row>
    <row r="376" spans="1:4" x14ac:dyDescent="0.3">
      <c r="A376" t="str">
        <f>CADASTRE!C376</f>
        <v>encadrement scientifique et technique</v>
      </c>
      <c r="B376" t="s">
        <v>186</v>
      </c>
      <c r="C376" t="s">
        <v>251</v>
      </c>
    </row>
    <row r="377" spans="1:4" x14ac:dyDescent="0.3">
      <c r="A377" t="str">
        <f>CADASTRE!C377</f>
        <v>indicateur environnemental</v>
      </c>
      <c r="B377" t="s">
        <v>186</v>
      </c>
      <c r="C377" t="s">
        <v>251</v>
      </c>
    </row>
    <row r="378" spans="1:4" x14ac:dyDescent="0.3">
      <c r="A378" t="str">
        <f>CADASTRE!C378</f>
        <v>encadrement scientifique et technique</v>
      </c>
      <c r="B378" t="s">
        <v>251</v>
      </c>
      <c r="C378" t="s">
        <v>288</v>
      </c>
    </row>
    <row r="379" spans="1:4" x14ac:dyDescent="0.3">
      <c r="A379" t="str">
        <f>CADASTRE!C379</f>
        <v>encadrement scientifique et technique</v>
      </c>
      <c r="B379" t="s">
        <v>186</v>
      </c>
      <c r="C379" t="s">
        <v>251</v>
      </c>
      <c r="D379" t="s">
        <v>288</v>
      </c>
    </row>
    <row r="380" spans="1:4" x14ac:dyDescent="0.3">
      <c r="A380" t="str">
        <f>CADASTRE!C380</f>
        <v>encadrement scientifique et technique</v>
      </c>
      <c r="B380" t="s">
        <v>251</v>
      </c>
      <c r="C380" t="s">
        <v>288</v>
      </c>
    </row>
    <row r="381" spans="1:4" x14ac:dyDescent="0.3">
      <c r="A381" t="str">
        <f>CADASTRE!C381</f>
        <v>encadrement scientifique et technique</v>
      </c>
      <c r="B381" t="s">
        <v>24</v>
      </c>
      <c r="C381" t="s">
        <v>186</v>
      </c>
    </row>
    <row r="382" spans="1:4" x14ac:dyDescent="0.3">
      <c r="A382" t="str">
        <f>CADASTRE!C382</f>
        <v>encadrement scientifique et technique</v>
      </c>
      <c r="B382" t="s">
        <v>24</v>
      </c>
      <c r="C382" t="s">
        <v>186</v>
      </c>
      <c r="D382" t="s">
        <v>223</v>
      </c>
    </row>
    <row r="383" spans="1:4" x14ac:dyDescent="0.3">
      <c r="A383" t="str">
        <f>CADASTRE!C383</f>
        <v>encadrement scientifique et technique</v>
      </c>
      <c r="B383" t="s">
        <v>112</v>
      </c>
      <c r="C383" t="s">
        <v>214</v>
      </c>
    </row>
    <row r="384" spans="1:4" x14ac:dyDescent="0.3">
      <c r="A384" t="str">
        <f>CADASTRE!C384</f>
        <v>encadrement scientifique et technique</v>
      </c>
      <c r="B384" t="s">
        <v>180</v>
      </c>
      <c r="C384" t="s">
        <v>282</v>
      </c>
    </row>
    <row r="385" spans="1:4" x14ac:dyDescent="0.3">
      <c r="A385" t="str">
        <f>CADASTRE!C385</f>
        <v>encadrement scientifique et technique</v>
      </c>
      <c r="B385" t="s">
        <v>24</v>
      </c>
      <c r="C385" t="s">
        <v>186</v>
      </c>
    </row>
    <row r="386" spans="1:4" x14ac:dyDescent="0.3">
      <c r="A386" t="str">
        <f>CADASTRE!C386</f>
        <v>encadrement scientifique et technique</v>
      </c>
      <c r="B386" t="s">
        <v>126</v>
      </c>
      <c r="C386" t="s">
        <v>223</v>
      </c>
    </row>
    <row r="387" spans="1:4" x14ac:dyDescent="0.3">
      <c r="A387" t="str">
        <f>CADASTRE!C387</f>
        <v>encadrement scientifique et technique</v>
      </c>
      <c r="B387" t="s">
        <v>134</v>
      </c>
    </row>
    <row r="388" spans="1:4" x14ac:dyDescent="0.3">
      <c r="A388" t="str">
        <f>CADASTRE!C388</f>
        <v>encadrement scientifique et technique</v>
      </c>
      <c r="B388" t="s">
        <v>46</v>
      </c>
      <c r="C388" t="s">
        <v>72</v>
      </c>
      <c r="D388" t="s">
        <v>172</v>
      </c>
    </row>
    <row r="389" spans="1:4" x14ac:dyDescent="0.3">
      <c r="A389" t="str">
        <f>CADASTRE!C389</f>
        <v>encadrement scientifique et technique</v>
      </c>
      <c r="B389" t="s">
        <v>36</v>
      </c>
      <c r="C389" t="s">
        <v>223</v>
      </c>
    </row>
    <row r="390" spans="1:4" x14ac:dyDescent="0.3">
      <c r="A390" t="str">
        <f>CADASTRE!C390</f>
        <v>encadrement scientifique et technique</v>
      </c>
      <c r="B390" t="s">
        <v>36</v>
      </c>
      <c r="C390" t="s">
        <v>172</v>
      </c>
    </row>
    <row r="391" spans="1:4" x14ac:dyDescent="0.3">
      <c r="A391" t="str">
        <f>CADASTRE!C391</f>
        <v>encadrement scientifique et technique</v>
      </c>
      <c r="B391" t="s">
        <v>46</v>
      </c>
      <c r="C391" t="s">
        <v>172</v>
      </c>
    </row>
    <row r="392" spans="1:4" x14ac:dyDescent="0.3">
      <c r="A392" t="str">
        <f>CADASTRE!C392</f>
        <v>encadrement scientifique et technique</v>
      </c>
      <c r="B392" t="s">
        <v>46</v>
      </c>
      <c r="C392" t="s">
        <v>186</v>
      </c>
    </row>
    <row r="393" spans="1:4" x14ac:dyDescent="0.3">
      <c r="A393" t="str">
        <f>CADASTRE!C393</f>
        <v>lutte intégrée, méthode alternative</v>
      </c>
      <c r="B393" t="s">
        <v>46</v>
      </c>
      <c r="C393" t="s">
        <v>186</v>
      </c>
    </row>
    <row r="394" spans="1:4" x14ac:dyDescent="0.3">
      <c r="A394" t="str">
        <f>CADASTRE!C394</f>
        <v>lutte intégrée, protection biologique</v>
      </c>
      <c r="B394" t="s">
        <v>46</v>
      </c>
      <c r="C394" t="s">
        <v>172</v>
      </c>
    </row>
    <row r="395" spans="1:4" x14ac:dyDescent="0.3">
      <c r="A395" t="str">
        <f>CADASTRE!C395</f>
        <v>encadrement scientifique et technique</v>
      </c>
      <c r="B395" t="s">
        <v>36</v>
      </c>
      <c r="C395" t="s">
        <v>172</v>
      </c>
    </row>
    <row r="396" spans="1:4" x14ac:dyDescent="0.3">
      <c r="A396" t="str">
        <f>CADASTRE!C396</f>
        <v>encadrement scientifique et technique</v>
      </c>
      <c r="B396" t="s">
        <v>36</v>
      </c>
      <c r="C396" t="s">
        <v>172</v>
      </c>
    </row>
    <row r="397" spans="1:4" x14ac:dyDescent="0.3">
      <c r="A397" t="str">
        <f>CADASTRE!C397</f>
        <v>encadrement scientifique et technique</v>
      </c>
      <c r="B397" t="s">
        <v>24</v>
      </c>
      <c r="C397" t="s">
        <v>237</v>
      </c>
      <c r="D397" t="s">
        <v>251</v>
      </c>
    </row>
    <row r="398" spans="1:4" x14ac:dyDescent="0.3">
      <c r="A398" t="str">
        <f>CADASTRE!C398</f>
        <v>encadrement scientifique et technique</v>
      </c>
      <c r="B398" t="s">
        <v>112</v>
      </c>
      <c r="C398" t="s">
        <v>128</v>
      </c>
    </row>
    <row r="399" spans="1:4" x14ac:dyDescent="0.3">
      <c r="A399" t="str">
        <f>CADASTRE!C399</f>
        <v>encadrement scientifique et technique</v>
      </c>
      <c r="B399" t="s">
        <v>237</v>
      </c>
    </row>
    <row r="400" spans="1:4" x14ac:dyDescent="0.3">
      <c r="A400" t="str">
        <f>CADASTRE!C400</f>
        <v>encadrement scientifique et technique</v>
      </c>
      <c r="B400" t="s">
        <v>275</v>
      </c>
    </row>
    <row r="401" spans="1:4" x14ac:dyDescent="0.3">
      <c r="A401" t="str">
        <f>CADASTRE!C401</f>
        <v>encadrement scientifique et technique</v>
      </c>
      <c r="B401" t="s">
        <v>197</v>
      </c>
      <c r="C401" t="s">
        <v>275</v>
      </c>
    </row>
    <row r="402" spans="1:4" x14ac:dyDescent="0.3">
      <c r="A402" t="str">
        <f>CADASTRE!C402</f>
        <v>encadrement scientifique et technique</v>
      </c>
      <c r="B402" t="s">
        <v>36</v>
      </c>
    </row>
    <row r="403" spans="1:4" x14ac:dyDescent="0.3">
      <c r="A403" t="str">
        <f>CADASTRE!C403</f>
        <v>encadrement scientifique et technique</v>
      </c>
      <c r="B403" t="s">
        <v>223</v>
      </c>
      <c r="C403" t="s">
        <v>288</v>
      </c>
    </row>
    <row r="404" spans="1:4" x14ac:dyDescent="0.3">
      <c r="A404" t="str">
        <f>CADASTRE!C404</f>
        <v>encadrement scientifique et technique</v>
      </c>
      <c r="B404" t="s">
        <v>72</v>
      </c>
      <c r="C404" t="s">
        <v>134</v>
      </c>
    </row>
    <row r="405" spans="1:4" x14ac:dyDescent="0.3">
      <c r="A405" t="str">
        <f>CADASTRE!C405</f>
        <v>encadrement scientifique et technique</v>
      </c>
      <c r="B405" t="s">
        <v>46</v>
      </c>
      <c r="C405" t="s">
        <v>161</v>
      </c>
    </row>
    <row r="406" spans="1:4" x14ac:dyDescent="0.3">
      <c r="A406" t="str">
        <f>CADASTRE!C406</f>
        <v>encadrement scientifique et technique</v>
      </c>
      <c r="B406" t="s">
        <v>24</v>
      </c>
      <c r="C406" t="s">
        <v>161</v>
      </c>
      <c r="D406" t="s">
        <v>223</v>
      </c>
    </row>
    <row r="407" spans="1:4" x14ac:dyDescent="0.3">
      <c r="A407" t="str">
        <f>CADASTRE!C407</f>
        <v>encadrement scientifique et technique</v>
      </c>
      <c r="B407" t="s">
        <v>72</v>
      </c>
      <c r="C407" t="s">
        <v>275</v>
      </c>
    </row>
    <row r="408" spans="1:4" x14ac:dyDescent="0.3">
      <c r="A408" t="str">
        <f>CADASTRE!C408</f>
        <v>OAD</v>
      </c>
      <c r="B408" t="s">
        <v>186</v>
      </c>
      <c r="C408" t="s">
        <v>288</v>
      </c>
    </row>
    <row r="409" spans="1:4" x14ac:dyDescent="0.3">
      <c r="A409" t="str">
        <f>CADASTRE!C409</f>
        <v>produit phytopharmaceutique</v>
      </c>
      <c r="B409" t="s">
        <v>112</v>
      </c>
      <c r="C409" t="s">
        <v>275</v>
      </c>
    </row>
    <row r="410" spans="1:4" x14ac:dyDescent="0.3">
      <c r="A410" t="str">
        <f>CADASTRE!C410</f>
        <v>encadrement scientifique et technique</v>
      </c>
      <c r="B410" t="s">
        <v>112</v>
      </c>
      <c r="C410" t="s">
        <v>275</v>
      </c>
    </row>
    <row r="411" spans="1:4" x14ac:dyDescent="0.3">
      <c r="A411" t="str">
        <f>CADASTRE!C411</f>
        <v>protection biologique</v>
      </c>
      <c r="B411" t="s">
        <v>214</v>
      </c>
      <c r="C411" t="s">
        <v>251</v>
      </c>
      <c r="D411" t="s">
        <v>288</v>
      </c>
    </row>
    <row r="412" spans="1:4" x14ac:dyDescent="0.3">
      <c r="A412" t="str">
        <f>CADASTRE!C412</f>
        <v>protection biologique</v>
      </c>
      <c r="B412" t="s">
        <v>197</v>
      </c>
    </row>
    <row r="413" spans="1:4" x14ac:dyDescent="0.3">
      <c r="A413" t="str">
        <f>CADASTRE!C413</f>
        <v>encadrement scientifique et technique, essai variétal</v>
      </c>
      <c r="B413" t="s">
        <v>172</v>
      </c>
    </row>
    <row r="414" spans="1:4" x14ac:dyDescent="0.3">
      <c r="A414" t="str">
        <f>CADASTRE!C414</f>
        <v>protection phytosanitaire</v>
      </c>
      <c r="B414" t="s">
        <v>128</v>
      </c>
    </row>
    <row r="415" spans="1:4" x14ac:dyDescent="0.3">
      <c r="A415" t="str">
        <f>CADASTRE!C415</f>
        <v>contrôle des maladies, méthode alternative</v>
      </c>
      <c r="B415" t="s">
        <v>24</v>
      </c>
      <c r="C415" t="s">
        <v>275</v>
      </c>
    </row>
    <row r="416" spans="1:4" x14ac:dyDescent="0.3">
      <c r="A416" t="str">
        <f>CADASTRE!C416</f>
        <v>diagnostic</v>
      </c>
      <c r="B416" t="s">
        <v>128</v>
      </c>
    </row>
    <row r="417" spans="1:4" x14ac:dyDescent="0.3">
      <c r="A417" t="str">
        <f>CADASTRE!C417</f>
        <v>encadrement scientifique et technique, essai variétal, méthode alternative</v>
      </c>
      <c r="B417" t="s">
        <v>36</v>
      </c>
      <c r="C417" t="s">
        <v>24</v>
      </c>
    </row>
    <row r="418" spans="1:4" x14ac:dyDescent="0.3">
      <c r="A418" t="str">
        <f>CADASTRE!C418</f>
        <v>encadrement scientifique et technique, essai variétal, méthode alternative</v>
      </c>
      <c r="B418" t="s">
        <v>72</v>
      </c>
      <c r="C418" t="s">
        <v>214</v>
      </c>
      <c r="D418" t="s">
        <v>275</v>
      </c>
    </row>
    <row r="419" spans="1:4" x14ac:dyDescent="0.3">
      <c r="A419" t="str">
        <f>CADASTRE!C419</f>
        <v>diagnostic, encadrement scientifique et technique</v>
      </c>
      <c r="B419" t="s">
        <v>161</v>
      </c>
      <c r="C419" t="s">
        <v>197</v>
      </c>
    </row>
    <row r="420" spans="1:4" x14ac:dyDescent="0.3">
      <c r="A420" t="str">
        <f>CADASTRE!C420</f>
        <v>encadrement scientifique et technique, essai variétal, protection phytosanitaire</v>
      </c>
      <c r="B420" t="s">
        <v>24</v>
      </c>
    </row>
    <row r="421" spans="1:4" x14ac:dyDescent="0.3">
      <c r="A421" t="str">
        <f>CADASTRE!C421</f>
        <v>encadrement scientifique et technique, fertilisation</v>
      </c>
      <c r="B421" t="s">
        <v>24</v>
      </c>
      <c r="C421" t="s">
        <v>214</v>
      </c>
    </row>
    <row r="422" spans="1:4" x14ac:dyDescent="0.3">
      <c r="A422" t="str">
        <f>CADASTRE!C422</f>
        <v>encadrement scientifique et technique, fertilisation</v>
      </c>
      <c r="B422" t="s">
        <v>288</v>
      </c>
    </row>
    <row r="423" spans="1:4" x14ac:dyDescent="0.3">
      <c r="A423" t="str">
        <f>CADASTRE!C423</f>
        <v>encadrement scientifique et technique, fertilisation</v>
      </c>
      <c r="B423" t="s">
        <v>251</v>
      </c>
      <c r="C423" t="s">
        <v>275</v>
      </c>
    </row>
    <row r="424" spans="1:4" x14ac:dyDescent="0.3">
      <c r="A424" t="str">
        <f>CADASTRE!C424</f>
        <v>encadrement scientifique et technique, fertilisation</v>
      </c>
      <c r="B424" t="s">
        <v>180</v>
      </c>
      <c r="C424" t="s">
        <v>251</v>
      </c>
    </row>
    <row r="425" spans="1:4" x14ac:dyDescent="0.3">
      <c r="A425" t="str">
        <f>CADASTRE!C425</f>
        <v>encadrement scientifique et technique, fertilisation</v>
      </c>
      <c r="B425" t="s">
        <v>24</v>
      </c>
    </row>
    <row r="426" spans="1:4" x14ac:dyDescent="0.3">
      <c r="A426" t="str">
        <f>CADASTRE!C426</f>
        <v>encadrement scientifique et technique, fertilisation</v>
      </c>
      <c r="B426" t="s">
        <v>186</v>
      </c>
      <c r="C426" t="s">
        <v>134</v>
      </c>
      <c r="D426" t="s">
        <v>223</v>
      </c>
    </row>
    <row r="427" spans="1:4" x14ac:dyDescent="0.3">
      <c r="A427" t="str">
        <f>CADASTRE!C427</f>
        <v>diagnostic, encadrement scientifique et technique, pathologie végétale, protection phytosanitaire</v>
      </c>
      <c r="B427" t="s">
        <v>223</v>
      </c>
      <c r="C427" t="s">
        <v>251</v>
      </c>
      <c r="D427" t="s">
        <v>288</v>
      </c>
    </row>
    <row r="428" spans="1:4" x14ac:dyDescent="0.3">
      <c r="A428" t="str">
        <f>CADASTRE!C428</f>
        <v>encadrement scientifique et technique</v>
      </c>
      <c r="B428" t="s">
        <v>161</v>
      </c>
      <c r="C428" t="s">
        <v>275</v>
      </c>
    </row>
    <row r="429" spans="1:4" x14ac:dyDescent="0.3">
      <c r="A429" t="str">
        <f>CADASTRE!C429</f>
        <v>encadrement scientifique et technique, impact sur la santé</v>
      </c>
      <c r="B429" t="s">
        <v>161</v>
      </c>
    </row>
    <row r="430" spans="1:4" x14ac:dyDescent="0.3">
      <c r="A430" t="str">
        <f>CADASTRE!C430</f>
        <v>encadrement scientifique et technique</v>
      </c>
      <c r="B430" t="s">
        <v>161</v>
      </c>
      <c r="C430" t="s">
        <v>275</v>
      </c>
    </row>
    <row r="431" spans="1:4" x14ac:dyDescent="0.3">
      <c r="A431" t="str">
        <f>CADASTRE!C431</f>
        <v>encadrement scientifique et technique</v>
      </c>
      <c r="B431" t="s">
        <v>112</v>
      </c>
      <c r="C431" t="s">
        <v>161</v>
      </c>
    </row>
    <row r="432" spans="1:4" x14ac:dyDescent="0.3">
      <c r="A432" t="str">
        <f>CADASTRE!C432</f>
        <v>encadrement scientifique et technique, pollinisateur, produit phytopharmaceutique</v>
      </c>
      <c r="B432" t="s">
        <v>161</v>
      </c>
    </row>
    <row r="433" spans="1:4" x14ac:dyDescent="0.3">
      <c r="A433" t="str">
        <f>CADASTRE!C433</f>
        <v>encadrement scientifique et technique, impact sur la santé, produit phytopharmaceutique</v>
      </c>
      <c r="B433" t="s">
        <v>275</v>
      </c>
    </row>
    <row r="434" spans="1:4" x14ac:dyDescent="0.3">
      <c r="A434" t="str">
        <f>CADASTRE!C434</f>
        <v>encadrement scientifique et technique, impact sur la santé, produit phytopharmaceutique</v>
      </c>
      <c r="B434" t="s">
        <v>197</v>
      </c>
      <c r="C434" t="s">
        <v>262</v>
      </c>
    </row>
    <row r="435" spans="1:4" x14ac:dyDescent="0.3">
      <c r="A435" t="str">
        <f>CADASTRE!C435</f>
        <v>encadrement scientifique et technique, indicateur environnemental</v>
      </c>
      <c r="B435" t="s">
        <v>46</v>
      </c>
    </row>
    <row r="436" spans="1:4" x14ac:dyDescent="0.3">
      <c r="A436" t="str">
        <f>CADASTRE!C436</f>
        <v>encadrement scientifique et technique, indicateur environnemental</v>
      </c>
      <c r="B436" t="s">
        <v>36</v>
      </c>
      <c r="C436" t="s">
        <v>172</v>
      </c>
    </row>
    <row r="437" spans="1:4" x14ac:dyDescent="0.3">
      <c r="A437" t="str">
        <f>CADASTRE!C437</f>
        <v>encadrement scientifique et technique, qualité de l'eau, sensibilisation</v>
      </c>
      <c r="B437" t="s">
        <v>36</v>
      </c>
    </row>
    <row r="438" spans="1:4" x14ac:dyDescent="0.3">
      <c r="A438" t="str">
        <f>CADASTRE!C438</f>
        <v>encadrement scientifique et technique, indicateur environnemental</v>
      </c>
      <c r="B438" t="s">
        <v>46</v>
      </c>
    </row>
    <row r="439" spans="1:4" x14ac:dyDescent="0.3">
      <c r="A439" t="str">
        <f>CADASTRE!C439</f>
        <v>encadrement scientifique et technique, sensibilisation</v>
      </c>
      <c r="B439" t="s">
        <v>46</v>
      </c>
    </row>
    <row r="440" spans="1:4" x14ac:dyDescent="0.3">
      <c r="A440" t="str">
        <f>CADASTRE!C440</f>
        <v>encadrement scientifique et technique, transformation des résidus</v>
      </c>
      <c r="B440" t="s">
        <v>36</v>
      </c>
    </row>
    <row r="441" spans="1:4" x14ac:dyDescent="0.3">
      <c r="A441" t="str">
        <f>CADASTRE!C441</f>
        <v>impact sur la santé</v>
      </c>
      <c r="B441" t="s">
        <v>46</v>
      </c>
    </row>
    <row r="442" spans="1:4" x14ac:dyDescent="0.3">
      <c r="A442" t="str">
        <f>CADASTRE!C442</f>
        <v>impact sur la santé, méthode alternative, qualité de l'air</v>
      </c>
      <c r="B442" t="s">
        <v>36</v>
      </c>
    </row>
    <row r="443" spans="1:4" x14ac:dyDescent="0.3">
      <c r="A443" t="str">
        <f>CADASTRE!C443</f>
        <v>indicateur environnemental</v>
      </c>
      <c r="B443" t="s">
        <v>36</v>
      </c>
      <c r="C443" t="s">
        <v>46</v>
      </c>
      <c r="D443" t="s">
        <v>172</v>
      </c>
    </row>
    <row r="444" spans="1:4" x14ac:dyDescent="0.3">
      <c r="A444" t="str">
        <f>CADASTRE!C444</f>
        <v>indicateur environnemental, OAD</v>
      </c>
      <c r="B444" t="s">
        <v>36</v>
      </c>
      <c r="C444" t="s">
        <v>24</v>
      </c>
    </row>
    <row r="445" spans="1:4" x14ac:dyDescent="0.3">
      <c r="A445" t="str">
        <f>CADASTRE!C445</f>
        <v>indicateur environnemental, produit phytopharmaceutique</v>
      </c>
      <c r="B445" t="s">
        <v>223</v>
      </c>
      <c r="C445" t="s">
        <v>251</v>
      </c>
      <c r="D445" t="s">
        <v>275</v>
      </c>
    </row>
    <row r="446" spans="1:4" x14ac:dyDescent="0.3">
      <c r="A446" t="str">
        <f>CADASTRE!C446</f>
        <v>indicateur environnemental, protection phytosanitaire</v>
      </c>
      <c r="B446" t="s">
        <v>46</v>
      </c>
      <c r="C446" t="s">
        <v>72</v>
      </c>
      <c r="D446" t="s">
        <v>172</v>
      </c>
    </row>
    <row r="447" spans="1:4" x14ac:dyDescent="0.3">
      <c r="A447" t="str">
        <f>CADASTRE!C447</f>
        <v>lutte intégrée, méthode alternative, protection phytosanitaire, résistance variétale</v>
      </c>
      <c r="B447" t="s">
        <v>36</v>
      </c>
      <c r="C447" t="s">
        <v>24</v>
      </c>
      <c r="D447" t="s">
        <v>161</v>
      </c>
    </row>
    <row r="448" spans="1:4" x14ac:dyDescent="0.3">
      <c r="A448" t="str">
        <f>CADASTRE!C448</f>
        <v>encadrement scientifique et technique, indicateur environnemental, produit phytopharmaceutique</v>
      </c>
      <c r="B448" t="s">
        <v>36</v>
      </c>
      <c r="C448" t="s">
        <v>24</v>
      </c>
      <c r="D448" t="s">
        <v>161</v>
      </c>
    </row>
    <row r="449" spans="1:5" x14ac:dyDescent="0.3">
      <c r="A449" t="str">
        <f>CADASTRE!C449</f>
        <v>encadrement scientifique et technique, lutte intégrée</v>
      </c>
      <c r="B449" t="s">
        <v>36</v>
      </c>
      <c r="C449" t="s">
        <v>24</v>
      </c>
      <c r="D449" t="s">
        <v>161</v>
      </c>
    </row>
    <row r="450" spans="1:5" x14ac:dyDescent="0.3">
      <c r="A450" t="str">
        <f>CADASTRE!C450</f>
        <v>encadrement scientifique et technique, lutte intégrée</v>
      </c>
      <c r="B450" t="s">
        <v>36</v>
      </c>
      <c r="C450" t="s">
        <v>24</v>
      </c>
      <c r="D450" t="s">
        <v>197</v>
      </c>
      <c r="E450" t="s">
        <v>214</v>
      </c>
    </row>
    <row r="451" spans="1:5" x14ac:dyDescent="0.3">
      <c r="A451" t="str">
        <f>CADASTRE!C451</f>
        <v>encadrement scientifique et technique, lutte intégrée</v>
      </c>
      <c r="B451" t="s">
        <v>46</v>
      </c>
    </row>
    <row r="452" spans="1:5" x14ac:dyDescent="0.3">
      <c r="A452" t="str">
        <f>CADASTRE!C452</f>
        <v>encadrement scientifique et technique, lutte intégrée</v>
      </c>
      <c r="B452" t="s">
        <v>36</v>
      </c>
    </row>
    <row r="453" spans="1:5" x14ac:dyDescent="0.3">
      <c r="A453" t="str">
        <f>CADASTRE!C453</f>
        <v>encadrement scientifique et technique, lutte intégrée</v>
      </c>
      <c r="B453" t="s">
        <v>36</v>
      </c>
      <c r="C453" t="s">
        <v>172</v>
      </c>
      <c r="D453" t="s">
        <v>128</v>
      </c>
    </row>
    <row r="454" spans="1:5" x14ac:dyDescent="0.3">
      <c r="A454" t="str">
        <f>CADASTRE!C454</f>
        <v>encadrement scientifique et technique, lutte intégrée</v>
      </c>
      <c r="B454" t="s">
        <v>112</v>
      </c>
      <c r="C454" t="s">
        <v>251</v>
      </c>
    </row>
    <row r="455" spans="1:5" x14ac:dyDescent="0.3">
      <c r="A455" t="str">
        <f>CADASTRE!C455</f>
        <v>lutte intégrée, OAD</v>
      </c>
      <c r="B455" t="s">
        <v>112</v>
      </c>
      <c r="C455" t="s">
        <v>128</v>
      </c>
    </row>
    <row r="456" spans="1:5" x14ac:dyDescent="0.3">
      <c r="A456" t="str">
        <f>CADASTRE!C456</f>
        <v>lutte intégrée, protection phytosanitaire</v>
      </c>
      <c r="B456" t="s">
        <v>112</v>
      </c>
      <c r="C456" t="s">
        <v>251</v>
      </c>
    </row>
    <row r="457" spans="1:5" x14ac:dyDescent="0.3">
      <c r="A457" t="str">
        <f>CADASTRE!C457</f>
        <v>lutte intégrée, résistance variétale</v>
      </c>
      <c r="B457" t="s">
        <v>36</v>
      </c>
      <c r="C457" t="s">
        <v>172</v>
      </c>
    </row>
    <row r="458" spans="1:5" x14ac:dyDescent="0.3">
      <c r="A458" t="str">
        <f>CADASTRE!C458</f>
        <v>méthode alternative</v>
      </c>
      <c r="B458" t="s">
        <v>36</v>
      </c>
      <c r="C458" t="s">
        <v>172</v>
      </c>
    </row>
    <row r="459" spans="1:5" x14ac:dyDescent="0.3">
      <c r="A459" t="str">
        <f>CADASTRE!C459</f>
        <v>méthode alternative, protection phytosanitaire</v>
      </c>
      <c r="B459" t="s">
        <v>36</v>
      </c>
      <c r="C459" t="s">
        <v>197</v>
      </c>
    </row>
    <row r="460" spans="1:5" x14ac:dyDescent="0.3">
      <c r="A460" t="str">
        <f>CADASTRE!C460</f>
        <v>OAD</v>
      </c>
      <c r="B460" t="s">
        <v>36</v>
      </c>
    </row>
    <row r="461" spans="1:5" x14ac:dyDescent="0.3">
      <c r="A461" t="str">
        <f>CADASTRE!C461</f>
        <v>OAD</v>
      </c>
      <c r="B461" t="s">
        <v>36</v>
      </c>
    </row>
    <row r="462" spans="1:5" x14ac:dyDescent="0.3">
      <c r="A462" t="str">
        <f>CADASTRE!C462</f>
        <v>produit phytopharmaceutique, qualité de l'eau</v>
      </c>
      <c r="B462" t="s">
        <v>186</v>
      </c>
      <c r="C462" t="s">
        <v>251</v>
      </c>
    </row>
    <row r="463" spans="1:5" x14ac:dyDescent="0.3">
      <c r="A463" t="str">
        <f>CADASTRE!C463</f>
        <v>protection phytosanitaire</v>
      </c>
      <c r="B463" t="s">
        <v>112</v>
      </c>
      <c r="C463" t="s">
        <v>197</v>
      </c>
      <c r="D463" t="s">
        <v>275</v>
      </c>
    </row>
    <row r="464" spans="1:5" x14ac:dyDescent="0.3">
      <c r="A464" t="str">
        <f>CADASTRE!C464</f>
        <v>qualité de l'air</v>
      </c>
      <c r="B464" t="s">
        <v>36</v>
      </c>
      <c r="C464" t="s">
        <v>112</v>
      </c>
      <c r="D464" t="s">
        <v>275</v>
      </c>
    </row>
    <row r="465" spans="1:4" x14ac:dyDescent="0.3">
      <c r="A465" t="str">
        <f>CADASTRE!C465</f>
        <v>qualité de l'eau</v>
      </c>
      <c r="B465" t="s">
        <v>172</v>
      </c>
    </row>
    <row r="466" spans="1:4" x14ac:dyDescent="0.3">
      <c r="A466" t="str">
        <f>CADASTRE!C466</f>
        <v>qualité de l'eau</v>
      </c>
      <c r="B466" t="s">
        <v>251</v>
      </c>
      <c r="C466" t="s">
        <v>275</v>
      </c>
    </row>
    <row r="467" spans="1:4" x14ac:dyDescent="0.3">
      <c r="A467" t="str">
        <f>CADASTRE!C467</f>
        <v>encadrement scientifique et technique, méthode alternative, sensibilisation</v>
      </c>
      <c r="B467" t="s">
        <v>36</v>
      </c>
      <c r="C467" t="s">
        <v>230</v>
      </c>
      <c r="D467" t="s">
        <v>275</v>
      </c>
    </row>
    <row r="468" spans="1:4" x14ac:dyDescent="0.3">
      <c r="A468" t="str">
        <f>CADASTRE!C468</f>
        <v>encadrement scientifique et technique, OAD</v>
      </c>
      <c r="B468" t="s">
        <v>24</v>
      </c>
      <c r="C468" t="s">
        <v>275</v>
      </c>
    </row>
    <row r="469" spans="1:4" x14ac:dyDescent="0.3">
      <c r="A469" t="str">
        <f>CADASTRE!C469</f>
        <v>encadrement scientifique et technique, OAD</v>
      </c>
      <c r="B469" t="s">
        <v>24</v>
      </c>
    </row>
    <row r="470" spans="1:4" x14ac:dyDescent="0.3">
      <c r="A470" t="str">
        <f>CADASTRE!C470</f>
        <v>encadrement scientifique et technique, OAD</v>
      </c>
      <c r="B470" t="s">
        <v>275</v>
      </c>
    </row>
    <row r="471" spans="1:4" x14ac:dyDescent="0.3">
      <c r="A471" t="str">
        <f>CADASTRE!C471</f>
        <v>encadrement scientifique et technique, OAD</v>
      </c>
      <c r="B471" t="s">
        <v>36</v>
      </c>
    </row>
    <row r="472" spans="1:4" x14ac:dyDescent="0.3">
      <c r="A472" t="str">
        <f>CADASTRE!C472</f>
        <v>résistance variétale</v>
      </c>
      <c r="B472" t="s">
        <v>46</v>
      </c>
    </row>
    <row r="473" spans="1:4" x14ac:dyDescent="0.3">
      <c r="A473" t="str">
        <f>CADASTRE!C473</f>
        <v>transformation des résidus</v>
      </c>
      <c r="B473" t="s">
        <v>275</v>
      </c>
    </row>
    <row r="474" spans="1:4" x14ac:dyDescent="0.3">
      <c r="A474" t="str">
        <f>CADASTRE!C474</f>
        <v>agriculture biologique</v>
      </c>
      <c r="B474" t="s">
        <v>36</v>
      </c>
    </row>
    <row r="475" spans="1:4" x14ac:dyDescent="0.3">
      <c r="A475" t="str">
        <f>CADASTRE!C475</f>
        <v>agriculture biologique</v>
      </c>
      <c r="B475" t="s">
        <v>46</v>
      </c>
    </row>
    <row r="476" spans="1:4" x14ac:dyDescent="0.3">
      <c r="A476" t="str">
        <f>CADASTRE!C476</f>
        <v>encadrement scientifique et technique, OAD, qualité de l'eau</v>
      </c>
      <c r="B476" t="s">
        <v>197</v>
      </c>
    </row>
    <row r="477" spans="1:4" x14ac:dyDescent="0.3">
      <c r="A477" t="str">
        <f>CADASTRE!C477</f>
        <v>encadrement scientifique et technique, pollinisateur</v>
      </c>
      <c r="B477" t="s">
        <v>36</v>
      </c>
      <c r="C477" t="s">
        <v>197</v>
      </c>
      <c r="D477" t="s">
        <v>251</v>
      </c>
    </row>
    <row r="478" spans="1:4" x14ac:dyDescent="0.3">
      <c r="A478" t="str">
        <f>CADASTRE!C478</f>
        <v>encadrement scientifique et technique, pollinisateur</v>
      </c>
      <c r="B478" t="s">
        <v>251</v>
      </c>
    </row>
    <row r="479" spans="1:4" x14ac:dyDescent="0.3">
      <c r="A479" t="str">
        <f>CADASTRE!C479</f>
        <v>agriculture biologique</v>
      </c>
      <c r="B479" t="s">
        <v>36</v>
      </c>
      <c r="C479" t="s">
        <v>214</v>
      </c>
    </row>
    <row r="480" spans="1:4" x14ac:dyDescent="0.3">
      <c r="A480" t="str">
        <f>CADASTRE!C480</f>
        <v>agriculture biologique</v>
      </c>
      <c r="B480" t="s">
        <v>214</v>
      </c>
    </row>
    <row r="481" spans="1:4" x14ac:dyDescent="0.3">
      <c r="A481" t="str">
        <f>CADASTRE!C481</f>
        <v>agriculture biologique</v>
      </c>
      <c r="B481" t="s">
        <v>214</v>
      </c>
    </row>
    <row r="482" spans="1:4" x14ac:dyDescent="0.3">
      <c r="A482" t="str">
        <f>CADASTRE!C482</f>
        <v>agriculture biologique, bonne pratique agricole</v>
      </c>
      <c r="B482" t="s">
        <v>214</v>
      </c>
      <c r="C482" t="s">
        <v>275</v>
      </c>
    </row>
    <row r="483" spans="1:4" x14ac:dyDescent="0.3">
      <c r="A483" t="str">
        <f>CADASTRE!C483</f>
        <v>agriculture biologique, essai variétal, fertilisation</v>
      </c>
      <c r="B483" t="s">
        <v>275</v>
      </c>
    </row>
    <row r="484" spans="1:4" x14ac:dyDescent="0.3">
      <c r="A484" t="str">
        <f>CADASTRE!C484</f>
        <v>agriculture biologique, fertilisation</v>
      </c>
      <c r="B484" t="s">
        <v>197</v>
      </c>
      <c r="C484" t="s">
        <v>214</v>
      </c>
    </row>
    <row r="485" spans="1:4" x14ac:dyDescent="0.3">
      <c r="A485" t="str">
        <f>CADASTRE!C485</f>
        <v>agriculture conventionnelle</v>
      </c>
      <c r="B485" t="s">
        <v>36</v>
      </c>
      <c r="C485" t="s">
        <v>251</v>
      </c>
    </row>
    <row r="486" spans="1:4" x14ac:dyDescent="0.3">
      <c r="A486" t="str">
        <f>CADASTRE!C486</f>
        <v>encadrement scientifique et technique, production commerciale</v>
      </c>
      <c r="B486" t="s">
        <v>134</v>
      </c>
      <c r="C486" t="s">
        <v>186</v>
      </c>
    </row>
    <row r="487" spans="1:4" x14ac:dyDescent="0.3">
      <c r="A487" t="str">
        <f>CADASTRE!C487</f>
        <v>agriculture conventionnelle</v>
      </c>
      <c r="B487" t="s">
        <v>46</v>
      </c>
      <c r="C487" t="s">
        <v>197</v>
      </c>
    </row>
    <row r="488" spans="1:4" x14ac:dyDescent="0.3">
      <c r="A488" t="str">
        <f>CADASTRE!C488</f>
        <v>encadrement scientifique et technique, production commerciale</v>
      </c>
      <c r="B488" t="s">
        <v>214</v>
      </c>
      <c r="C488" t="s">
        <v>251</v>
      </c>
    </row>
    <row r="489" spans="1:4" x14ac:dyDescent="0.3">
      <c r="A489" t="str">
        <f>CADASTRE!C489</f>
        <v>agriculture conventionnelle, encadrement scientifique et technique</v>
      </c>
      <c r="B489" t="s">
        <v>36</v>
      </c>
      <c r="C489" t="s">
        <v>112</v>
      </c>
      <c r="D489" t="s">
        <v>251</v>
      </c>
    </row>
    <row r="490" spans="1:4" x14ac:dyDescent="0.3">
      <c r="A490" t="str">
        <f>CADASTRE!C490</f>
        <v>encadrement scientifique et technique, produit phytopharmaceutique</v>
      </c>
      <c r="B490" t="s">
        <v>161</v>
      </c>
      <c r="C490" t="s">
        <v>275</v>
      </c>
    </row>
    <row r="491" spans="1:4" x14ac:dyDescent="0.3">
      <c r="A491" t="str">
        <f>CADASTRE!C491</f>
        <v>encadrement scientifique et technique, produit phytopharmaceutique</v>
      </c>
      <c r="B491" t="s">
        <v>112</v>
      </c>
      <c r="C491" t="s">
        <v>251</v>
      </c>
      <c r="D491" t="s">
        <v>128</v>
      </c>
    </row>
    <row r="492" spans="1:4" x14ac:dyDescent="0.3">
      <c r="A492" t="str">
        <f>CADASTRE!C492</f>
        <v>encadrement scientifique et technique, produit phytopharmaceutique</v>
      </c>
      <c r="B492" t="s">
        <v>36</v>
      </c>
      <c r="C492" t="s">
        <v>172</v>
      </c>
      <c r="D492" t="s">
        <v>128</v>
      </c>
    </row>
    <row r="493" spans="1:4" x14ac:dyDescent="0.3">
      <c r="A493" t="str">
        <f>CADASTRE!C493</f>
        <v>encadrement scientifique et technique, produit phytopharmaceutique</v>
      </c>
      <c r="B493" t="s">
        <v>197</v>
      </c>
      <c r="C493" t="s">
        <v>214</v>
      </c>
    </row>
    <row r="494" spans="1:4" x14ac:dyDescent="0.3">
      <c r="A494" t="str">
        <f>CADASTRE!C494</f>
        <v>encadrement scientifique et technique, produit phytopharmaceutique</v>
      </c>
      <c r="B494" t="s">
        <v>251</v>
      </c>
    </row>
    <row r="495" spans="1:4" x14ac:dyDescent="0.3">
      <c r="A495" t="str">
        <f>CADASTRE!C495</f>
        <v>encadrement scientifique et technique, produit phytopharmaceutique</v>
      </c>
      <c r="B495" t="s">
        <v>46</v>
      </c>
    </row>
    <row r="496" spans="1:4" x14ac:dyDescent="0.3">
      <c r="A496" t="str">
        <f>CADASTRE!C496</f>
        <v>encadrement scientifique et technique, produit phytopharmaceutique</v>
      </c>
      <c r="B496" t="s">
        <v>251</v>
      </c>
    </row>
    <row r="497" spans="1:5" x14ac:dyDescent="0.3">
      <c r="A497" t="str">
        <f>CADASTRE!C497</f>
        <v>encadrement scientifique et technique, produit phytopharmaceutique</v>
      </c>
      <c r="B497" t="s">
        <v>251</v>
      </c>
    </row>
    <row r="498" spans="1:5" x14ac:dyDescent="0.3">
      <c r="A498" t="str">
        <f>CADASTRE!C498</f>
        <v>encadrement scientifique et technique, produit phytopharmaceutique</v>
      </c>
      <c r="B498" t="s">
        <v>251</v>
      </c>
      <c r="C498" t="s">
        <v>275</v>
      </c>
    </row>
    <row r="499" spans="1:5" x14ac:dyDescent="0.3">
      <c r="A499" t="str">
        <f>CADASTRE!C499</f>
        <v>encadrement scientifique et technique, produit phytopharmaceutique</v>
      </c>
      <c r="B499" t="s">
        <v>262</v>
      </c>
    </row>
    <row r="500" spans="1:5" x14ac:dyDescent="0.3">
      <c r="A500" t="str">
        <f>CADASTRE!C500</f>
        <v>encadrement scientifique et technique, produit phytopharmaceutique</v>
      </c>
      <c r="B500" t="s">
        <v>46</v>
      </c>
    </row>
    <row r="501" spans="1:5" x14ac:dyDescent="0.3">
      <c r="A501" t="str">
        <f>CADASTRE!C501</f>
        <v>encadrement scientifique et technique, produit phytopharmaceutique</v>
      </c>
      <c r="B501" t="s">
        <v>36</v>
      </c>
      <c r="C501" t="s">
        <v>24</v>
      </c>
    </row>
    <row r="502" spans="1:5" x14ac:dyDescent="0.3">
      <c r="A502" t="str">
        <f>CADASTRE!C502</f>
        <v>encadrement scientifique et technique, produit phytopharmaceutique</v>
      </c>
      <c r="B502" t="s">
        <v>36</v>
      </c>
      <c r="C502" t="s">
        <v>214</v>
      </c>
      <c r="D502" t="s">
        <v>251</v>
      </c>
      <c r="E502" t="s">
        <v>262</v>
      </c>
    </row>
    <row r="503" spans="1:5" x14ac:dyDescent="0.3">
      <c r="A503" t="str">
        <f>CADASTRE!C503</f>
        <v>encadrement scientifique et technique, produit phytopharmaceutique, protection phytosanitaire</v>
      </c>
      <c r="B503" t="s">
        <v>24</v>
      </c>
      <c r="C503" t="s">
        <v>223</v>
      </c>
    </row>
    <row r="504" spans="1:5" x14ac:dyDescent="0.3">
      <c r="A504" t="str">
        <f>CADASTRE!C504</f>
        <v>encadrement scientifique et technique, produit phytopharmaceutique, protection phytosanitaire</v>
      </c>
      <c r="B504" t="s">
        <v>251</v>
      </c>
      <c r="C504" t="s">
        <v>275</v>
      </c>
    </row>
    <row r="505" spans="1:5" x14ac:dyDescent="0.3">
      <c r="A505" t="str">
        <f>CADASTRE!C505</f>
        <v>autres</v>
      </c>
      <c r="B505" t="s">
        <v>172</v>
      </c>
      <c r="C505" t="s">
        <v>186</v>
      </c>
    </row>
    <row r="506" spans="1:5" x14ac:dyDescent="0.3">
      <c r="A506" t="str">
        <f>CADASTRE!C506</f>
        <v>autres</v>
      </c>
      <c r="B506" t="s">
        <v>24</v>
      </c>
      <c r="C506" t="s">
        <v>275</v>
      </c>
    </row>
    <row r="507" spans="1:5" x14ac:dyDescent="0.3">
      <c r="A507" t="str">
        <f>CADASTRE!C507</f>
        <v>autres</v>
      </c>
      <c r="B507" t="s">
        <v>24</v>
      </c>
      <c r="C507" t="s">
        <v>275</v>
      </c>
    </row>
    <row r="508" spans="1:5" x14ac:dyDescent="0.3">
      <c r="A508" t="str">
        <f>CADASTRE!C508</f>
        <v>encadrement scientifique et technique, protection biologique</v>
      </c>
      <c r="B508" t="s">
        <v>180</v>
      </c>
    </row>
    <row r="509" spans="1:5" x14ac:dyDescent="0.3">
      <c r="A509" t="str">
        <f>CADASTRE!C509</f>
        <v>encadrement scientifique et technique, protection phytosanitaire</v>
      </c>
      <c r="B509" t="s">
        <v>323</v>
      </c>
    </row>
    <row r="510" spans="1:5" x14ac:dyDescent="0.3">
      <c r="A510" t="str">
        <f>CADASTRE!C510</f>
        <v>encadrement scientifique et technique, protection phytosanitaire</v>
      </c>
      <c r="B510" t="s">
        <v>237</v>
      </c>
    </row>
    <row r="511" spans="1:5" x14ac:dyDescent="0.3">
      <c r="A511" t="str">
        <f>CADASTRE!C511</f>
        <v>encadrement scientifique et technique, protection phytosanitaire</v>
      </c>
      <c r="B511" t="s">
        <v>262</v>
      </c>
    </row>
    <row r="512" spans="1:5" x14ac:dyDescent="0.3">
      <c r="A512" t="str">
        <f>CADASTRE!C512</f>
        <v>encadrement scientifique et technique, protection phytosanitaire</v>
      </c>
      <c r="B512" t="s">
        <v>262</v>
      </c>
    </row>
    <row r="513" spans="1:18" x14ac:dyDescent="0.3">
      <c r="A513" t="str">
        <f>CADASTRE!C513</f>
        <v>encadrement scientifique et technique, protection phytosanitaire</v>
      </c>
      <c r="B513" t="s">
        <v>24</v>
      </c>
      <c r="C513" t="s">
        <v>288</v>
      </c>
      <c r="D513" t="s">
        <v>314</v>
      </c>
    </row>
    <row r="514" spans="1:18" x14ac:dyDescent="0.3">
      <c r="A514" t="str">
        <f>CADASTRE!C514</f>
        <v>encadrement scientifique et technique, protection phytosanitaire</v>
      </c>
      <c r="B514" t="s">
        <v>24</v>
      </c>
    </row>
    <row r="515" spans="1:18" x14ac:dyDescent="0.3">
      <c r="A515" t="str">
        <f>CADASTRE!C515</f>
        <v>encadrement scientifique et technique, protection phytosanitaire</v>
      </c>
      <c r="B515" t="s">
        <v>72</v>
      </c>
    </row>
    <row r="516" spans="1:18" x14ac:dyDescent="0.3">
      <c r="A516" t="str">
        <f>CADASTRE!C516</f>
        <v>contrôle des maladies</v>
      </c>
      <c r="B516" t="s">
        <v>72</v>
      </c>
      <c r="C516" t="s">
        <v>128</v>
      </c>
    </row>
    <row r="517" spans="1:18" x14ac:dyDescent="0.3">
      <c r="A517" t="str">
        <f>CADASTRE!C517</f>
        <v>diagnostic</v>
      </c>
      <c r="B517" t="s">
        <v>72</v>
      </c>
    </row>
    <row r="518" spans="1:18" x14ac:dyDescent="0.3">
      <c r="A518" t="str">
        <f>CADASTRE!C518</f>
        <v>encadrement scientifique et technique, qualité de l'eau</v>
      </c>
      <c r="B518" t="s">
        <v>112</v>
      </c>
      <c r="C518" t="s">
        <v>214</v>
      </c>
      <c r="D518" t="s">
        <v>275</v>
      </c>
    </row>
    <row r="519" spans="1:18" x14ac:dyDescent="0.3">
      <c r="A519" t="str">
        <f>CADASTRE!C519</f>
        <v>encadrement scientifique et technique, qualité de l'eau</v>
      </c>
      <c r="B519" t="s">
        <v>36</v>
      </c>
      <c r="C519" t="s">
        <v>24</v>
      </c>
    </row>
    <row r="520" spans="1:18" x14ac:dyDescent="0.3">
      <c r="A520" t="str">
        <f>CADASTRE!C520</f>
        <v>diagnostic</v>
      </c>
      <c r="B520" t="s">
        <v>24</v>
      </c>
    </row>
    <row r="521" spans="1:18" x14ac:dyDescent="0.3">
      <c r="A521" t="str">
        <f>CADASTRE!C521</f>
        <v>diagnostic, essai variétal</v>
      </c>
      <c r="B521" t="s">
        <v>24</v>
      </c>
      <c r="C521" t="s">
        <v>214</v>
      </c>
    </row>
    <row r="522" spans="1:18" x14ac:dyDescent="0.3">
      <c r="A522" t="str">
        <f>CADASTRE!C522</f>
        <v>encadrement scientifique et technique</v>
      </c>
      <c r="B522" t="s">
        <v>186</v>
      </c>
      <c r="C522" t="s">
        <v>251</v>
      </c>
    </row>
    <row r="523" spans="1:18" x14ac:dyDescent="0.3">
      <c r="A523" t="str">
        <f>CADASTRE!C523</f>
        <v>encadrement scientifique et technique</v>
      </c>
      <c r="B523" t="s">
        <v>197</v>
      </c>
    </row>
    <row r="524" spans="1:18" x14ac:dyDescent="0.3">
      <c r="A524" t="str">
        <f>CADASTRE!C524</f>
        <v>encadrement scientifique et technique</v>
      </c>
      <c r="B524" t="s">
        <v>36</v>
      </c>
      <c r="C524" t="s">
        <v>197</v>
      </c>
      <c r="D524" t="s">
        <v>214</v>
      </c>
      <c r="E524" t="s">
        <v>275</v>
      </c>
    </row>
    <row r="525" spans="1:18" x14ac:dyDescent="0.3">
      <c r="A525" t="str">
        <f>CADASTRE!C525</f>
        <v>essai variétal</v>
      </c>
      <c r="B525" t="s">
        <v>134</v>
      </c>
      <c r="C525" t="s">
        <v>161</v>
      </c>
    </row>
    <row r="526" spans="1:18" x14ac:dyDescent="0.3">
      <c r="A526" t="str">
        <f>CADASTRE!C526</f>
        <v>essai variétal</v>
      </c>
      <c r="B526" t="s">
        <v>24</v>
      </c>
      <c r="R526" t="s">
        <v>214</v>
      </c>
    </row>
    <row r="527" spans="1:18" x14ac:dyDescent="0.3">
      <c r="A527" t="str">
        <f>CADASTRE!C527</f>
        <v>essai variétal</v>
      </c>
      <c r="B527" t="s">
        <v>98</v>
      </c>
      <c r="C527" t="s">
        <v>112</v>
      </c>
      <c r="D527" t="s">
        <v>24</v>
      </c>
      <c r="E527" t="s">
        <v>161</v>
      </c>
      <c r="F527" t="s">
        <v>214</v>
      </c>
    </row>
    <row r="528" spans="1:18" x14ac:dyDescent="0.3">
      <c r="A528" t="str">
        <f>CADASTRE!C528</f>
        <v>encadrement scientifique et technique</v>
      </c>
      <c r="B528" t="s">
        <v>24</v>
      </c>
    </row>
    <row r="529" spans="1:18" x14ac:dyDescent="0.3">
      <c r="A529" t="str">
        <f>CADASTRE!C529</f>
        <v>essai variétal</v>
      </c>
      <c r="B529" t="s">
        <v>112</v>
      </c>
      <c r="C529" t="s">
        <v>275</v>
      </c>
    </row>
    <row r="530" spans="1:18" x14ac:dyDescent="0.3">
      <c r="A530" t="str">
        <f>CADASTRE!C530</f>
        <v>essai variétal</v>
      </c>
      <c r="B530" t="s">
        <v>112</v>
      </c>
      <c r="C530" t="s">
        <v>197</v>
      </c>
      <c r="D530" t="s">
        <v>214</v>
      </c>
      <c r="E530" t="s">
        <v>262</v>
      </c>
      <c r="R530" t="s">
        <v>314</v>
      </c>
    </row>
    <row r="531" spans="1:18" x14ac:dyDescent="0.3">
      <c r="A531" t="str">
        <f>CADASTRE!C531</f>
        <v>essai variétal</v>
      </c>
      <c r="B531" t="s">
        <v>161</v>
      </c>
      <c r="C531" t="s">
        <v>197</v>
      </c>
      <c r="D531" t="s">
        <v>214</v>
      </c>
      <c r="E531" t="s">
        <v>6450</v>
      </c>
      <c r="F531" t="s">
        <v>314</v>
      </c>
    </row>
    <row r="532" spans="1:18" x14ac:dyDescent="0.3">
      <c r="A532" t="str">
        <f>CADASTRE!C532</f>
        <v>essai variétal, fertilisation</v>
      </c>
      <c r="B532" t="s">
        <v>161</v>
      </c>
      <c r="C532" t="s">
        <v>275</v>
      </c>
      <c r="D532" t="s">
        <v>301</v>
      </c>
    </row>
    <row r="533" spans="1:18" x14ac:dyDescent="0.3">
      <c r="A533" t="str">
        <f>CADASTRE!C533</f>
        <v>encadrement scientifique et technique</v>
      </c>
      <c r="B533" t="s">
        <v>36</v>
      </c>
    </row>
    <row r="534" spans="1:18" x14ac:dyDescent="0.3">
      <c r="A534" t="str">
        <f>CADASTRE!C534</f>
        <v>essai variétal, lutte intégrée</v>
      </c>
      <c r="B534" t="s">
        <v>36</v>
      </c>
      <c r="R534" t="s">
        <v>275</v>
      </c>
    </row>
    <row r="535" spans="1:18" x14ac:dyDescent="0.3">
      <c r="A535" t="str">
        <f>CADASTRE!C535</f>
        <v>encadrement scientifique et technique</v>
      </c>
      <c r="B535" t="s">
        <v>36</v>
      </c>
      <c r="C535" t="s">
        <v>112</v>
      </c>
      <c r="D535" t="s">
        <v>197</v>
      </c>
      <c r="E535" t="s">
        <v>262</v>
      </c>
      <c r="F535" t="s">
        <v>275</v>
      </c>
    </row>
    <row r="536" spans="1:18" x14ac:dyDescent="0.3">
      <c r="A536" t="str">
        <f>CADASTRE!C536</f>
        <v>encadrement scientifique et technique, impact sur la santé</v>
      </c>
      <c r="B536" t="s">
        <v>128</v>
      </c>
    </row>
    <row r="537" spans="1:18" x14ac:dyDescent="0.3">
      <c r="A537" t="str">
        <f>CADASTRE!C537</f>
        <v>encadrement scientifique et technique, indicateur environnemental, pollinisateur</v>
      </c>
      <c r="B537" t="s">
        <v>128</v>
      </c>
    </row>
    <row r="538" spans="1:18" x14ac:dyDescent="0.3">
      <c r="A538" t="str">
        <f>CADASTRE!C538</f>
        <v>essai variétal, résistance variétale</v>
      </c>
      <c r="B538" t="s">
        <v>128</v>
      </c>
    </row>
    <row r="539" spans="1:18" x14ac:dyDescent="0.3">
      <c r="A539" t="str">
        <f>CADASTRE!C539</f>
        <v>impact sur la santé, indicateur environnemental, produit phytopharmaceutique</v>
      </c>
      <c r="B539" t="s">
        <v>128</v>
      </c>
    </row>
    <row r="540" spans="1:18" x14ac:dyDescent="0.3">
      <c r="A540" t="str">
        <f>CADASTRE!C540</f>
        <v>essai variétal, produit phytopharmaceutique, protection phytosanitaire</v>
      </c>
      <c r="B540" t="s">
        <v>128</v>
      </c>
    </row>
    <row r="541" spans="1:18" x14ac:dyDescent="0.3">
      <c r="A541" t="str">
        <f>CADASTRE!C541</f>
        <v>essai variétal, produit phytopharmaceutique, protection phytosanitaire</v>
      </c>
      <c r="B541" t="s">
        <v>128</v>
      </c>
    </row>
    <row r="542" spans="1:18" x14ac:dyDescent="0.3">
      <c r="A542" t="str">
        <f>CADASTRE!C542</f>
        <v>impact sur la santé, indicateur environnemental, protection phytosanitaire</v>
      </c>
      <c r="B542" t="s">
        <v>128</v>
      </c>
    </row>
    <row r="543" spans="1:18" x14ac:dyDescent="0.3">
      <c r="A543" t="str">
        <f>CADASTRE!C543</f>
        <v>essai variétal, protection phytosanitaire</v>
      </c>
      <c r="B543" t="s">
        <v>128</v>
      </c>
    </row>
    <row r="544" spans="1:18" x14ac:dyDescent="0.3">
      <c r="A544" t="str">
        <f>CADASTRE!C544</f>
        <v>impact sur la santé, produit phytopharmaceutique</v>
      </c>
      <c r="B544" t="s">
        <v>275</v>
      </c>
    </row>
    <row r="545" spans="1:5" x14ac:dyDescent="0.3">
      <c r="A545" t="str">
        <f>CADASTRE!C545</f>
        <v>indicateur environnemental, produit phytopharmaceutique</v>
      </c>
      <c r="B545" t="s">
        <v>128</v>
      </c>
    </row>
    <row r="546" spans="1:5" x14ac:dyDescent="0.3">
      <c r="A546" t="str">
        <f>CADASTRE!C546</f>
        <v>indicateur environnemental, produit phytopharmaceutique, qualité de l'eau</v>
      </c>
      <c r="B546" t="s">
        <v>197</v>
      </c>
      <c r="C546" t="s">
        <v>214</v>
      </c>
      <c r="D546" t="s">
        <v>275</v>
      </c>
      <c r="E546" t="s">
        <v>128</v>
      </c>
    </row>
    <row r="547" spans="1:5" x14ac:dyDescent="0.3">
      <c r="A547" t="str">
        <f>CADASTRE!C547</f>
        <v>essai variétal, résistance variétale</v>
      </c>
      <c r="B547" t="s">
        <v>128</v>
      </c>
    </row>
    <row r="548" spans="1:5" x14ac:dyDescent="0.3">
      <c r="A548" t="str">
        <f>CADASTRE!C548</f>
        <v>essai variétal, résistance variétale, transformation des résidus</v>
      </c>
      <c r="B548" t="s">
        <v>128</v>
      </c>
    </row>
    <row r="549" spans="1:5" x14ac:dyDescent="0.3">
      <c r="A549" t="str">
        <f>CADASTRE!C549</f>
        <v>fertilisation</v>
      </c>
      <c r="B549" t="s">
        <v>251</v>
      </c>
    </row>
    <row r="550" spans="1:5" x14ac:dyDescent="0.3">
      <c r="A550" t="str">
        <f>CADASTRE!C550</f>
        <v>fertilisation</v>
      </c>
      <c r="B550" t="s">
        <v>128</v>
      </c>
    </row>
    <row r="551" spans="1:5" x14ac:dyDescent="0.3">
      <c r="A551" t="str">
        <f>CADASTRE!C551</f>
        <v>fertilisation</v>
      </c>
      <c r="B551" t="s">
        <v>128</v>
      </c>
    </row>
    <row r="552" spans="1:5" x14ac:dyDescent="0.3">
      <c r="A552" t="str">
        <f>CADASTRE!C552</f>
        <v>lutte intégrée</v>
      </c>
      <c r="B552" t="s">
        <v>128</v>
      </c>
    </row>
    <row r="553" spans="1:5" x14ac:dyDescent="0.3">
      <c r="A553" t="str">
        <f>CADASTRE!C553</f>
        <v>fertilisation</v>
      </c>
      <c r="B553" t="s">
        <v>128</v>
      </c>
    </row>
    <row r="554" spans="1:5" x14ac:dyDescent="0.3">
      <c r="A554" t="str">
        <f>CADASTRE!C554</f>
        <v>fertilisation</v>
      </c>
      <c r="B554" t="s">
        <v>128</v>
      </c>
    </row>
    <row r="555" spans="1:5" x14ac:dyDescent="0.3">
      <c r="A555" t="str">
        <f>CADASTRE!C555</f>
        <v>OAD</v>
      </c>
      <c r="B555" t="s">
        <v>128</v>
      </c>
    </row>
    <row r="556" spans="1:5" x14ac:dyDescent="0.3">
      <c r="A556" t="str">
        <f>CADASTRE!C556</f>
        <v>OAD, protection phytosanitaire</v>
      </c>
      <c r="B556" t="s">
        <v>161</v>
      </c>
      <c r="C556" t="s">
        <v>128</v>
      </c>
      <c r="D556" t="s">
        <v>323</v>
      </c>
    </row>
    <row r="557" spans="1:5" x14ac:dyDescent="0.3">
      <c r="A557" t="str">
        <f>CADASTRE!C557</f>
        <v>OAD, qualité de l'air</v>
      </c>
      <c r="B557" t="s">
        <v>197</v>
      </c>
      <c r="C557" t="s">
        <v>230</v>
      </c>
    </row>
    <row r="558" spans="1:5" x14ac:dyDescent="0.3">
      <c r="A558" t="str">
        <f>CADASTRE!C558</f>
        <v>OAD, qualité de l'eau</v>
      </c>
      <c r="B558" t="s">
        <v>128</v>
      </c>
    </row>
    <row r="559" spans="1:5" x14ac:dyDescent="0.3">
      <c r="A559" t="str">
        <f>CADASTRE!C559</f>
        <v>impact sur la santé</v>
      </c>
      <c r="B559" t="s">
        <v>128</v>
      </c>
    </row>
    <row r="560" spans="1:5" x14ac:dyDescent="0.3">
      <c r="A560" t="str">
        <f>CADASTRE!C560</f>
        <v>pollinisateur</v>
      </c>
      <c r="B560" t="s">
        <v>128</v>
      </c>
    </row>
    <row r="561" spans="1:3" x14ac:dyDescent="0.3">
      <c r="A561" t="str">
        <f>CADASTRE!C561</f>
        <v>produit phytopharmaceutique</v>
      </c>
      <c r="B561" t="s">
        <v>128</v>
      </c>
    </row>
    <row r="562" spans="1:3" x14ac:dyDescent="0.3">
      <c r="A562" t="str">
        <f>CADASTRE!C562</f>
        <v>produit phytopharmaceutique</v>
      </c>
      <c r="B562" t="s">
        <v>24</v>
      </c>
    </row>
    <row r="563" spans="1:3" x14ac:dyDescent="0.3">
      <c r="A563" t="str">
        <f>CADASTRE!C563</f>
        <v>produit phytopharmaceutique</v>
      </c>
      <c r="B563" t="s">
        <v>128</v>
      </c>
    </row>
    <row r="564" spans="1:3" x14ac:dyDescent="0.3">
      <c r="A564" t="str">
        <f>CADASTRE!C564</f>
        <v>impact sur la santé, indicateur environnemental, OAD</v>
      </c>
      <c r="B564" t="s">
        <v>128</v>
      </c>
    </row>
    <row r="565" spans="1:3" x14ac:dyDescent="0.3">
      <c r="A565" t="str">
        <f>CADASTRE!C565</f>
        <v>protection biologique</v>
      </c>
      <c r="B565">
        <v>0</v>
      </c>
    </row>
    <row r="566" spans="1:3" x14ac:dyDescent="0.3">
      <c r="A566" t="str">
        <f>CADASTRE!C566</f>
        <v>protection biologique</v>
      </c>
      <c r="B566" t="s">
        <v>128</v>
      </c>
    </row>
    <row r="567" spans="1:3" x14ac:dyDescent="0.3">
      <c r="A567" t="str">
        <f>CADASTRE!C567</f>
        <v>protection phytosanitaire, résistance variétale</v>
      </c>
      <c r="B567" t="s">
        <v>24</v>
      </c>
    </row>
    <row r="568" spans="1:3" x14ac:dyDescent="0.3">
      <c r="A568" t="str">
        <f>CADASTRE!C568</f>
        <v>qualité de l'air</v>
      </c>
      <c r="B568" t="s">
        <v>24</v>
      </c>
    </row>
    <row r="569" spans="1:3" x14ac:dyDescent="0.3">
      <c r="A569" t="str">
        <f>CADASTRE!C569</f>
        <v>qualité de l'air</v>
      </c>
      <c r="B569" t="s">
        <v>237</v>
      </c>
    </row>
    <row r="570" spans="1:3" x14ac:dyDescent="0.3">
      <c r="A570" t="str">
        <f>CADASTRE!C570</f>
        <v>qualité de l'eau</v>
      </c>
      <c r="B570" t="s">
        <v>24</v>
      </c>
      <c r="C570" t="s">
        <v>243</v>
      </c>
    </row>
    <row r="571" spans="1:3" x14ac:dyDescent="0.3">
      <c r="A571" t="str">
        <f>CADASTRE!C571</f>
        <v>qualité de l'eau</v>
      </c>
      <c r="B571" t="s">
        <v>24</v>
      </c>
    </row>
    <row r="572" spans="1:3" x14ac:dyDescent="0.3">
      <c r="A572" t="str">
        <f>CADASTRE!C572</f>
        <v>impact sur la santé, production commerciale</v>
      </c>
      <c r="B572" t="s">
        <v>24</v>
      </c>
    </row>
    <row r="573" spans="1:3" x14ac:dyDescent="0.3">
      <c r="A573" t="str">
        <f>CADASTRE!C573</f>
        <v>impact sur la santé, produit phytopharmaceutique</v>
      </c>
      <c r="B573" t="s">
        <v>24</v>
      </c>
    </row>
    <row r="574" spans="1:3" x14ac:dyDescent="0.3">
      <c r="A574" t="str">
        <f>CADASTRE!C574</f>
        <v>impact sur la santé, produit phytopharmaceutique</v>
      </c>
      <c r="B574" t="s">
        <v>128</v>
      </c>
    </row>
    <row r="575" spans="1:3" x14ac:dyDescent="0.3">
      <c r="A575" t="str">
        <f>CADASTRE!C575</f>
        <v>impact sur la santé, produit phytopharmaceutique</v>
      </c>
      <c r="B575" t="s">
        <v>128</v>
      </c>
    </row>
    <row r="576" spans="1:3" x14ac:dyDescent="0.3">
      <c r="A576" t="str">
        <f>CADASTRE!C576</f>
        <v>impact sur la santé, produit phytopharmaceutique</v>
      </c>
      <c r="B576" t="s">
        <v>128</v>
      </c>
    </row>
    <row r="577" spans="1:5" x14ac:dyDescent="0.3">
      <c r="A577" t="str">
        <f>CADASTRE!C577</f>
        <v>impact sur la santé, produit phytopharmaceutique</v>
      </c>
      <c r="B577" t="s">
        <v>128</v>
      </c>
    </row>
    <row r="578" spans="1:5" x14ac:dyDescent="0.3">
      <c r="A578" t="str">
        <f>CADASTRE!C578</f>
        <v>qualité de l'eau</v>
      </c>
      <c r="B578" t="s">
        <v>128</v>
      </c>
    </row>
    <row r="579" spans="1:5" x14ac:dyDescent="0.3">
      <c r="A579" t="str">
        <f>CADASTRE!C579</f>
        <v>impact sur la santé, produit phytopharmaceutique</v>
      </c>
      <c r="B579" t="s">
        <v>36</v>
      </c>
      <c r="C579" t="s">
        <v>46</v>
      </c>
      <c r="D579" t="s">
        <v>134</v>
      </c>
    </row>
    <row r="580" spans="1:5" x14ac:dyDescent="0.3">
      <c r="A580" t="str">
        <f>CADASTRE!C580</f>
        <v>impact sur la santé, produit phytopharmaceutique</v>
      </c>
      <c r="B580" t="s">
        <v>36</v>
      </c>
      <c r="C580" t="s">
        <v>197</v>
      </c>
      <c r="D580" t="s">
        <v>275</v>
      </c>
    </row>
    <row r="581" spans="1:5" x14ac:dyDescent="0.3">
      <c r="A581" t="str">
        <f>CADASTRE!C581</f>
        <v>agriculture biologique</v>
      </c>
      <c r="B581" t="s">
        <v>128</v>
      </c>
    </row>
    <row r="582" spans="1:5" x14ac:dyDescent="0.3">
      <c r="A582" t="str">
        <f>CADASTRE!C582</f>
        <v>agriculture biologique, OAD</v>
      </c>
      <c r="B582" t="s">
        <v>251</v>
      </c>
      <c r="C582" t="s">
        <v>128</v>
      </c>
    </row>
    <row r="583" spans="1:5" x14ac:dyDescent="0.3">
      <c r="A583" t="str">
        <f>CADASTRE!C583</f>
        <v>agriculture conventionnelle</v>
      </c>
      <c r="B583" t="s">
        <v>24</v>
      </c>
    </row>
    <row r="584" spans="1:5" x14ac:dyDescent="0.3">
      <c r="A584" t="str">
        <f>CADASTRE!C584</f>
        <v>agriculture conventionnelle, production commerciale, transformation des résidus</v>
      </c>
      <c r="B584" t="s">
        <v>223</v>
      </c>
      <c r="C584" t="s">
        <v>275</v>
      </c>
    </row>
    <row r="585" spans="1:5" x14ac:dyDescent="0.3">
      <c r="A585" t="str">
        <f>CADASTRE!C585</f>
        <v>agriculture conventionnelle, production commerciale, transformation des résidus</v>
      </c>
      <c r="B585" t="s">
        <v>112</v>
      </c>
      <c r="C585" t="s">
        <v>134</v>
      </c>
      <c r="D585" t="s">
        <v>24</v>
      </c>
      <c r="E585" t="s">
        <v>230</v>
      </c>
    </row>
    <row r="586" spans="1:5" x14ac:dyDescent="0.3">
      <c r="A586" t="str">
        <f>CADASTRE!C586</f>
        <v>impact sur la santé, résistance variétale</v>
      </c>
      <c r="B586" t="s">
        <v>197</v>
      </c>
    </row>
    <row r="587" spans="1:5" x14ac:dyDescent="0.3">
      <c r="A587" t="str">
        <f>CADASTRE!C587</f>
        <v>bonne pratique agricole</v>
      </c>
      <c r="B587" t="s">
        <v>112</v>
      </c>
      <c r="C587" t="s">
        <v>197</v>
      </c>
    </row>
    <row r="588" spans="1:5" x14ac:dyDescent="0.3">
      <c r="A588" t="str">
        <f>CADASTRE!C588</f>
        <v>contrôle des maladies, lutte intégrée, méthode alternative, protection biologique</v>
      </c>
      <c r="B588" t="s">
        <v>98</v>
      </c>
    </row>
    <row r="589" spans="1:5" x14ac:dyDescent="0.3">
      <c r="A589" t="str">
        <f>CADASTRE!C589</f>
        <v>contrôle des maladies, méthode alternative</v>
      </c>
      <c r="B589" t="s">
        <v>24</v>
      </c>
      <c r="C589" t="s">
        <v>223</v>
      </c>
      <c r="D589" t="s">
        <v>288</v>
      </c>
    </row>
    <row r="590" spans="1:5" x14ac:dyDescent="0.3">
      <c r="A590" t="str">
        <f>CADASTRE!C590</f>
        <v>contrôle des maladies, méthode alternative, protection phytosanitaire</v>
      </c>
      <c r="B590" t="s">
        <v>282</v>
      </c>
    </row>
    <row r="591" spans="1:5" x14ac:dyDescent="0.3">
      <c r="A591" t="str">
        <f>CADASTRE!C591</f>
        <v>diagnostic</v>
      </c>
      <c r="B591" t="s">
        <v>282</v>
      </c>
    </row>
    <row r="592" spans="1:5" x14ac:dyDescent="0.3">
      <c r="A592" t="str">
        <f>CADASTRE!C592</f>
        <v>diagnostic, OAD</v>
      </c>
      <c r="B592" t="s">
        <v>282</v>
      </c>
    </row>
    <row r="593" spans="1:4" x14ac:dyDescent="0.3">
      <c r="A593" t="str">
        <f>CADASTRE!C593</f>
        <v>indicateur environnemental, méthode alternative, lutte intégrée</v>
      </c>
      <c r="B593" t="s">
        <v>282</v>
      </c>
    </row>
    <row r="594" spans="1:4" x14ac:dyDescent="0.3">
      <c r="A594" t="str">
        <f>CADASTRE!C594</f>
        <v>encadrement scientifique et technique</v>
      </c>
      <c r="B594" t="s">
        <v>262</v>
      </c>
    </row>
    <row r="595" spans="1:4" x14ac:dyDescent="0.3">
      <c r="A595" t="str">
        <f>CADASTRE!C595</f>
        <v>encadrement scientifique et technique</v>
      </c>
      <c r="B595" t="s">
        <v>112</v>
      </c>
      <c r="C595" t="s">
        <v>126</v>
      </c>
    </row>
    <row r="596" spans="1:4" x14ac:dyDescent="0.3">
      <c r="A596" t="str">
        <f>CADASTRE!C596</f>
        <v>encadrement scientifique et technique, impact sur la santé</v>
      </c>
      <c r="B596" t="s">
        <v>186</v>
      </c>
      <c r="C596" t="s">
        <v>251</v>
      </c>
    </row>
    <row r="597" spans="1:4" x14ac:dyDescent="0.3">
      <c r="A597" t="str">
        <f>CADASTRE!C597</f>
        <v>indicateur environnemental, OAD, produit phytopharmaceutique</v>
      </c>
      <c r="B597" t="s">
        <v>186</v>
      </c>
      <c r="C597" t="s">
        <v>251</v>
      </c>
    </row>
    <row r="598" spans="1:4" x14ac:dyDescent="0.3">
      <c r="A598" t="str">
        <f>CADASTRE!C598</f>
        <v>indicateur environnemental, produit phytopharmaceutique</v>
      </c>
      <c r="B598" t="s">
        <v>186</v>
      </c>
      <c r="C598" t="s">
        <v>251</v>
      </c>
    </row>
    <row r="599" spans="1:4" x14ac:dyDescent="0.3">
      <c r="A599" t="str">
        <f>CADASTRE!C599</f>
        <v>indicateur environnemental, produit phytopharmaceutique</v>
      </c>
      <c r="B599" t="s">
        <v>134</v>
      </c>
      <c r="C599" t="s">
        <v>24</v>
      </c>
    </row>
    <row r="600" spans="1:4" x14ac:dyDescent="0.3">
      <c r="A600" t="str">
        <f>CADASTRE!C600</f>
        <v>encadrement scientifique et technique, indicateur environnemental</v>
      </c>
      <c r="B600" t="s">
        <v>275</v>
      </c>
    </row>
    <row r="601" spans="1:4" x14ac:dyDescent="0.3">
      <c r="A601" t="str">
        <f>CADASTRE!C601</f>
        <v>encadrement scientifique et technique, indicateur environnemental, OAD</v>
      </c>
      <c r="B601" t="s">
        <v>251</v>
      </c>
    </row>
    <row r="602" spans="1:4" x14ac:dyDescent="0.3">
      <c r="A602" t="str">
        <f>CADASTRE!C602</f>
        <v>encadrement scientifique et technique, indicateur environnemental, OAD, qualité de l'eau</v>
      </c>
      <c r="B602" t="s">
        <v>36</v>
      </c>
      <c r="C602" t="s">
        <v>251</v>
      </c>
      <c r="D602" t="s">
        <v>275</v>
      </c>
    </row>
    <row r="603" spans="1:4" x14ac:dyDescent="0.3">
      <c r="A603" t="str">
        <f>CADASTRE!C603</f>
        <v>encadrement scientifique et technique, lutte intégrée, production commerciale, protection biologique</v>
      </c>
      <c r="B603" t="s">
        <v>251</v>
      </c>
      <c r="C603" t="s">
        <v>275</v>
      </c>
    </row>
    <row r="604" spans="1:4" x14ac:dyDescent="0.3">
      <c r="A604" t="str">
        <f>CADASTRE!C604</f>
        <v>indicateur environnemental, produit phytopharmaceutique</v>
      </c>
      <c r="B604" t="s">
        <v>112</v>
      </c>
      <c r="C604" t="s">
        <v>186</v>
      </c>
      <c r="D604" t="s">
        <v>223</v>
      </c>
    </row>
    <row r="605" spans="1:4" x14ac:dyDescent="0.3">
      <c r="A605" t="str">
        <f>CADASTRE!C605</f>
        <v>indicateur environnemental, produit phytopharmaceutique</v>
      </c>
      <c r="B605" t="s">
        <v>112</v>
      </c>
      <c r="C605" t="s">
        <v>197</v>
      </c>
      <c r="D605" t="s">
        <v>301</v>
      </c>
    </row>
    <row r="606" spans="1:4" x14ac:dyDescent="0.3">
      <c r="A606" t="str">
        <f>CADASTRE!C606</f>
        <v>encadrement scientifique et technique, méthode alternative</v>
      </c>
      <c r="B606" t="s">
        <v>186</v>
      </c>
    </row>
    <row r="607" spans="1:4" x14ac:dyDescent="0.3">
      <c r="A607" t="str">
        <f>CADASTRE!C607</f>
        <v>indicateur environnemental, produit phytopharmaceutique</v>
      </c>
      <c r="B607" t="s">
        <v>134</v>
      </c>
      <c r="C607" t="s">
        <v>251</v>
      </c>
    </row>
    <row r="608" spans="1:4" x14ac:dyDescent="0.3">
      <c r="A608" t="str">
        <f>CADASTRE!C608</f>
        <v>encadrement scientifique et technique, OAD</v>
      </c>
      <c r="B608" t="s">
        <v>223</v>
      </c>
    </row>
    <row r="609" spans="1:5" x14ac:dyDescent="0.3">
      <c r="A609" t="str">
        <f>CADASTRE!C609</f>
        <v>encadrement scientifique et technique, OAD</v>
      </c>
      <c r="B609" t="s">
        <v>243</v>
      </c>
      <c r="C609" t="s">
        <v>323</v>
      </c>
    </row>
    <row r="610" spans="1:5" x14ac:dyDescent="0.3">
      <c r="A610" t="str">
        <f>CADASTRE!C610</f>
        <v>encadrement scientifique et technique, OAD, qualité de l'eau</v>
      </c>
      <c r="B610" t="s">
        <v>72</v>
      </c>
      <c r="C610" t="s">
        <v>24</v>
      </c>
    </row>
    <row r="611" spans="1:5" x14ac:dyDescent="0.3">
      <c r="A611" t="str">
        <f>CADASTRE!C611</f>
        <v>encadrement scientifique et technique, pollinisateur, produit phytopharmaceutique</v>
      </c>
      <c r="B611" t="s">
        <v>46</v>
      </c>
      <c r="C611" t="s">
        <v>24</v>
      </c>
    </row>
    <row r="612" spans="1:5" x14ac:dyDescent="0.3">
      <c r="A612" t="str">
        <f>CADASTRE!C612</f>
        <v>essai variétal</v>
      </c>
      <c r="B612" t="s">
        <v>24</v>
      </c>
    </row>
    <row r="613" spans="1:5" x14ac:dyDescent="0.3">
      <c r="A613" t="str">
        <f>CADASTRE!C613</f>
        <v>essai variétal, lutte intégrée, OAD</v>
      </c>
      <c r="B613" t="s">
        <v>230</v>
      </c>
      <c r="C613" t="s">
        <v>251</v>
      </c>
    </row>
    <row r="614" spans="1:5" x14ac:dyDescent="0.3">
      <c r="A614" t="str">
        <f>CADASTRE!C614</f>
        <v>fertilisation, indicateur environnemental</v>
      </c>
      <c r="B614" t="s">
        <v>161</v>
      </c>
      <c r="C614" t="s">
        <v>251</v>
      </c>
      <c r="D614" t="s">
        <v>275</v>
      </c>
    </row>
    <row r="615" spans="1:5" x14ac:dyDescent="0.3">
      <c r="A615" t="str">
        <f>CADASTRE!C615</f>
        <v>impact sur la santé, produit phytopharmaceutique, qualité de l'eau</v>
      </c>
      <c r="B615" t="s">
        <v>112</v>
      </c>
      <c r="C615" t="s">
        <v>180</v>
      </c>
      <c r="D615" t="s">
        <v>197</v>
      </c>
      <c r="E615" t="s">
        <v>251</v>
      </c>
    </row>
    <row r="616" spans="1:5" x14ac:dyDescent="0.3">
      <c r="A616" t="str">
        <f>CADASTRE!C616</f>
        <v>impact sur la santé, qualité de l'air</v>
      </c>
      <c r="B616" t="s">
        <v>36</v>
      </c>
    </row>
    <row r="617" spans="1:5" x14ac:dyDescent="0.3">
      <c r="A617" t="str">
        <f>CADASTRE!C617</f>
        <v>impact sur la santé, qualité de l'air</v>
      </c>
      <c r="B617" t="s">
        <v>128</v>
      </c>
    </row>
    <row r="618" spans="1:5" x14ac:dyDescent="0.3">
      <c r="A618" t="str">
        <f>CADASTRE!C618</f>
        <v>indicateur environnemental, produit phytopharmaceutique</v>
      </c>
      <c r="B618" t="s">
        <v>24</v>
      </c>
      <c r="C618" t="s">
        <v>180</v>
      </c>
    </row>
    <row r="619" spans="1:5" x14ac:dyDescent="0.3">
      <c r="A619" t="str">
        <f>CADASTRE!C619</f>
        <v>indicateur environnemental, produit phytopharmaceutique, qualité de l'eau</v>
      </c>
      <c r="B619" t="s">
        <v>214</v>
      </c>
      <c r="C619" t="s">
        <v>262</v>
      </c>
    </row>
    <row r="620" spans="1:5" x14ac:dyDescent="0.3">
      <c r="A620" t="str">
        <f>CADASTRE!C620</f>
        <v>lutte intégrée</v>
      </c>
      <c r="B620" t="s">
        <v>112</v>
      </c>
      <c r="C620" t="s">
        <v>161</v>
      </c>
    </row>
    <row r="621" spans="1:5" x14ac:dyDescent="0.3">
      <c r="A621" t="str">
        <f>CADASTRE!C621</f>
        <v>méthode alternative</v>
      </c>
      <c r="B621">
        <v>0</v>
      </c>
    </row>
    <row r="622" spans="1:5" x14ac:dyDescent="0.3">
      <c r="A622" t="str">
        <f>CADASTRE!C622</f>
        <v>indicateur environnemental, qualité de l'eau</v>
      </c>
      <c r="B622" t="s">
        <v>24</v>
      </c>
    </row>
    <row r="623" spans="1:5" x14ac:dyDescent="0.3">
      <c r="A623" t="str">
        <f>CADASTRE!C623</f>
        <v>méthode alternative, produit phytopharmaceutique, qualité de l'eau</v>
      </c>
      <c r="B623" t="s">
        <v>186</v>
      </c>
      <c r="C623" t="s">
        <v>251</v>
      </c>
    </row>
    <row r="624" spans="1:5" x14ac:dyDescent="0.3">
      <c r="A624" t="str">
        <f>CADASTRE!C624</f>
        <v>lutte intégrée</v>
      </c>
      <c r="B624" t="s">
        <v>180</v>
      </c>
      <c r="C624" t="s">
        <v>186</v>
      </c>
      <c r="D624" t="s">
        <v>223</v>
      </c>
    </row>
    <row r="625" spans="1:4" x14ac:dyDescent="0.3">
      <c r="A625" t="str">
        <f>CADASTRE!C625</f>
        <v>lutte intégrée</v>
      </c>
      <c r="B625" t="s">
        <v>186</v>
      </c>
      <c r="C625" t="s">
        <v>223</v>
      </c>
      <c r="D625" t="s">
        <v>251</v>
      </c>
    </row>
    <row r="626" spans="1:4" x14ac:dyDescent="0.3">
      <c r="A626" t="str">
        <f>CADASTRE!C626</f>
        <v>lutte intégrée</v>
      </c>
      <c r="B626" t="s">
        <v>186</v>
      </c>
    </row>
    <row r="627" spans="1:4" x14ac:dyDescent="0.3">
      <c r="A627" t="str">
        <f>CADASTRE!C627</f>
        <v>lutte intégrée</v>
      </c>
      <c r="B627" t="s">
        <v>186</v>
      </c>
    </row>
    <row r="628" spans="1:4" x14ac:dyDescent="0.3">
      <c r="A628" t="str">
        <f>CADASTRE!C628</f>
        <v>lutte intégrée</v>
      </c>
      <c r="B628" t="s">
        <v>24</v>
      </c>
    </row>
    <row r="629" spans="1:4" x14ac:dyDescent="0.3">
      <c r="A629" t="str">
        <f>CADASTRE!C629</f>
        <v>lutte intégrée</v>
      </c>
      <c r="B629" t="s">
        <v>134</v>
      </c>
      <c r="C629" t="s">
        <v>230</v>
      </c>
    </row>
    <row r="630" spans="1:4" x14ac:dyDescent="0.3">
      <c r="A630" t="str">
        <f>CADASTRE!C630</f>
        <v>lutte intégrée</v>
      </c>
      <c r="B630" t="s">
        <v>134</v>
      </c>
      <c r="C630" t="s">
        <v>230</v>
      </c>
    </row>
    <row r="631" spans="1:4" x14ac:dyDescent="0.3">
      <c r="A631" t="str">
        <f>CADASTRE!C631</f>
        <v>lutte intégrée</v>
      </c>
      <c r="B631" t="s">
        <v>172</v>
      </c>
    </row>
    <row r="632" spans="1:4" x14ac:dyDescent="0.3">
      <c r="A632" t="str">
        <f>CADASTRE!C632</f>
        <v>lutte intégrée</v>
      </c>
      <c r="B632" t="s">
        <v>46</v>
      </c>
    </row>
    <row r="633" spans="1:4" x14ac:dyDescent="0.3">
      <c r="A633" t="str">
        <f>CADASTRE!C633</f>
        <v>lutte intégrée</v>
      </c>
      <c r="B633" t="s">
        <v>112</v>
      </c>
    </row>
    <row r="634" spans="1:4" x14ac:dyDescent="0.3">
      <c r="A634" t="str">
        <f>CADASTRE!C634</f>
        <v>méthode alternative, protection biologique</v>
      </c>
      <c r="B634" t="s">
        <v>214</v>
      </c>
    </row>
    <row r="635" spans="1:4" x14ac:dyDescent="0.3">
      <c r="A635" t="str">
        <f>CADASTRE!C635</f>
        <v>OAD</v>
      </c>
      <c r="B635" t="s">
        <v>275</v>
      </c>
      <c r="C635" t="s">
        <v>128</v>
      </c>
    </row>
    <row r="636" spans="1:4" x14ac:dyDescent="0.3">
      <c r="A636" t="str">
        <f>CADASTRE!C636</f>
        <v>lutte intégrée, méthode alternative</v>
      </c>
      <c r="B636" t="s">
        <v>186</v>
      </c>
      <c r="C636" t="s">
        <v>251</v>
      </c>
      <c r="D636" t="s">
        <v>288</v>
      </c>
    </row>
    <row r="637" spans="1:4" x14ac:dyDescent="0.3">
      <c r="A637" t="str">
        <f>CADASTRE!C637</f>
        <v>lutte intégrée, méthode alternative</v>
      </c>
      <c r="B637" t="s">
        <v>275</v>
      </c>
      <c r="C637" t="s">
        <v>128</v>
      </c>
    </row>
    <row r="638" spans="1:4" x14ac:dyDescent="0.3">
      <c r="A638" t="str">
        <f>CADASTRE!C638</f>
        <v>lutte intégrée, méthode alternative</v>
      </c>
      <c r="B638" t="s">
        <v>134</v>
      </c>
      <c r="C638" t="s">
        <v>161</v>
      </c>
    </row>
    <row r="639" spans="1:4" x14ac:dyDescent="0.3">
      <c r="A639" t="str">
        <f>CADASTRE!C639</f>
        <v>OAD, produit phytopharmaceutique, qualité de l'eau</v>
      </c>
      <c r="B639" t="s">
        <v>128</v>
      </c>
    </row>
    <row r="640" spans="1:4" x14ac:dyDescent="0.3">
      <c r="A640" t="str">
        <f>CADASTRE!C640</f>
        <v>lutte intégrée, méthode alternative</v>
      </c>
      <c r="B640" t="s">
        <v>24</v>
      </c>
      <c r="C640" t="s">
        <v>161</v>
      </c>
      <c r="D640" t="s">
        <v>214</v>
      </c>
    </row>
    <row r="641" spans="1:4" x14ac:dyDescent="0.3">
      <c r="A641" t="str">
        <f>CADASTRE!C641</f>
        <v>lutte intégrée, méthode alternative</v>
      </c>
      <c r="B641" t="s">
        <v>24</v>
      </c>
      <c r="C641" t="s">
        <v>161</v>
      </c>
      <c r="D641" t="s">
        <v>214</v>
      </c>
    </row>
    <row r="642" spans="1:4" x14ac:dyDescent="0.3">
      <c r="A642" t="str">
        <f>CADASTRE!C642</f>
        <v>lutte intégrée, méthode alternative</v>
      </c>
      <c r="B642" t="s">
        <v>128</v>
      </c>
    </row>
    <row r="643" spans="1:4" x14ac:dyDescent="0.3">
      <c r="A643" t="str">
        <f>CADASTRE!C643</f>
        <v>OAD, qualité de l'eau</v>
      </c>
      <c r="B643" t="s">
        <v>128</v>
      </c>
    </row>
    <row r="644" spans="1:4" x14ac:dyDescent="0.3">
      <c r="A644" t="str">
        <f>CADASTRE!C644</f>
        <v>OAD, qualité de l'eau</v>
      </c>
      <c r="B644" t="s">
        <v>282</v>
      </c>
    </row>
    <row r="645" spans="1:4" x14ac:dyDescent="0.3">
      <c r="A645" t="str">
        <f>CADASTRE!C645</f>
        <v>pollinisateur</v>
      </c>
      <c r="B645" t="s">
        <v>24</v>
      </c>
    </row>
    <row r="646" spans="1:4" x14ac:dyDescent="0.3">
      <c r="A646" t="str">
        <f>CADASTRE!C646</f>
        <v>lutte intégrée, méthode alternative, résistance variétale</v>
      </c>
      <c r="B646" t="s">
        <v>24</v>
      </c>
    </row>
    <row r="647" spans="1:4" x14ac:dyDescent="0.3">
      <c r="A647" t="str">
        <f>CADASTRE!C647</f>
        <v>produit phytopharmaceutique, protection phytosanitaire</v>
      </c>
      <c r="B647" t="s">
        <v>24</v>
      </c>
    </row>
    <row r="648" spans="1:4" x14ac:dyDescent="0.3">
      <c r="A648" t="str">
        <f>CADASTRE!C648</f>
        <v>produit phytopharmaceutique, qualité de l'eau</v>
      </c>
      <c r="B648" t="s">
        <v>24</v>
      </c>
    </row>
    <row r="649" spans="1:4" x14ac:dyDescent="0.3">
      <c r="A649" t="str">
        <f>CADASTRE!C649</f>
        <v>lutte intégrée, pathologie végétale</v>
      </c>
      <c r="B649" t="s">
        <v>24</v>
      </c>
      <c r="C649" t="s">
        <v>243</v>
      </c>
    </row>
    <row r="650" spans="1:4" x14ac:dyDescent="0.3">
      <c r="A650" t="str">
        <f>CADASTRE!C650</f>
        <v>lutte intégrée, pathologie végétale</v>
      </c>
      <c r="B650" t="s">
        <v>24</v>
      </c>
    </row>
    <row r="651" spans="1:4" x14ac:dyDescent="0.3">
      <c r="A651" t="str">
        <f>CADASTRE!C651</f>
        <v>lutte intégrée, produit phytopharmaceutique</v>
      </c>
      <c r="B651" t="s">
        <v>24</v>
      </c>
    </row>
    <row r="652" spans="1:4" x14ac:dyDescent="0.3">
      <c r="A652" t="str">
        <f>CADASTRE!C652</f>
        <v>produit phytopharmaceutique, qualité de l'eau</v>
      </c>
      <c r="B652" t="s">
        <v>36</v>
      </c>
      <c r="C652" t="s">
        <v>172</v>
      </c>
    </row>
    <row r="653" spans="1:4" x14ac:dyDescent="0.3">
      <c r="A653" t="str">
        <f>CADASTRE!C653</f>
        <v>produit phytopharmaceutique, qualité de l'eau</v>
      </c>
      <c r="B653" t="s">
        <v>172</v>
      </c>
    </row>
    <row r="654" spans="1:4" x14ac:dyDescent="0.3">
      <c r="A654" t="str">
        <f>CADASTRE!C654</f>
        <v>lutte intégrée, protection phytosanitaire</v>
      </c>
      <c r="B654" t="s">
        <v>36</v>
      </c>
    </row>
    <row r="655" spans="1:4" x14ac:dyDescent="0.3">
      <c r="A655" t="str">
        <f>CADASTRE!C655</f>
        <v>qualité de l'eau</v>
      </c>
      <c r="B655" t="s">
        <v>36</v>
      </c>
    </row>
    <row r="656" spans="1:4" x14ac:dyDescent="0.3">
      <c r="A656" t="str">
        <f>CADASTRE!C656</f>
        <v>lutte intégrée, résistance variétale</v>
      </c>
      <c r="B656" t="s">
        <v>36</v>
      </c>
    </row>
    <row r="657" spans="1:4" x14ac:dyDescent="0.3">
      <c r="A657" t="str">
        <f>CADASTRE!C657</f>
        <v>lutte intégrée, résistance variétale</v>
      </c>
      <c r="B657" t="s">
        <v>36</v>
      </c>
    </row>
    <row r="658" spans="1:4" x14ac:dyDescent="0.3">
      <c r="A658" t="str">
        <f>CADASTRE!C658</f>
        <v>lutte intégrée, résistance variétale</v>
      </c>
      <c r="B658" t="s">
        <v>36</v>
      </c>
    </row>
    <row r="659" spans="1:4" x14ac:dyDescent="0.3">
      <c r="A659" t="str">
        <f>CADASTRE!C659</f>
        <v>lutte intégrée, résistance variétale</v>
      </c>
      <c r="B659" t="s">
        <v>251</v>
      </c>
    </row>
    <row r="660" spans="1:4" x14ac:dyDescent="0.3">
      <c r="A660" t="str">
        <f>CADASTRE!C660</f>
        <v>agriculture biologique</v>
      </c>
      <c r="B660" t="s">
        <v>36</v>
      </c>
    </row>
    <row r="661" spans="1:4" x14ac:dyDescent="0.3">
      <c r="A661" t="str">
        <f>CADASTRE!C661</f>
        <v>lutte intégrée, résistance variétale</v>
      </c>
      <c r="B661" t="s">
        <v>275</v>
      </c>
    </row>
    <row r="662" spans="1:4" x14ac:dyDescent="0.3">
      <c r="A662" t="str">
        <f>CADASTRE!C662</f>
        <v>lutte intégrée, résistance variétale</v>
      </c>
      <c r="B662" t="s">
        <v>36</v>
      </c>
      <c r="C662" t="s">
        <v>24</v>
      </c>
      <c r="D662" t="s">
        <v>275</v>
      </c>
    </row>
    <row r="663" spans="1:4" x14ac:dyDescent="0.3">
      <c r="A663" t="str">
        <f>CADASTRE!C663</f>
        <v>méthode alternative</v>
      </c>
      <c r="B663" t="s">
        <v>72</v>
      </c>
      <c r="C663" t="s">
        <v>251</v>
      </c>
    </row>
    <row r="664" spans="1:4" x14ac:dyDescent="0.3">
      <c r="A664" t="str">
        <f>CADASTRE!C664</f>
        <v>méthode alternative</v>
      </c>
      <c r="B664" t="s">
        <v>112</v>
      </c>
    </row>
    <row r="665" spans="1:4" x14ac:dyDescent="0.3">
      <c r="A665" t="str">
        <f>CADASTRE!C665</f>
        <v>méthode alternative</v>
      </c>
      <c r="B665" t="s">
        <v>128</v>
      </c>
    </row>
    <row r="666" spans="1:4" x14ac:dyDescent="0.3">
      <c r="A666" t="str">
        <f>CADASTRE!C666</f>
        <v>agriculture biologique, contrôle des maladies, méthode alternative, protection phytosanitaire</v>
      </c>
      <c r="B666" t="s">
        <v>24</v>
      </c>
    </row>
    <row r="667" spans="1:4" x14ac:dyDescent="0.3">
      <c r="A667" t="str">
        <f>CADASTRE!C667</f>
        <v>bonne pratique agricole</v>
      </c>
      <c r="B667" t="s">
        <v>186</v>
      </c>
      <c r="C667" t="s">
        <v>223</v>
      </c>
      <c r="D667" t="s">
        <v>237</v>
      </c>
    </row>
    <row r="668" spans="1:4" x14ac:dyDescent="0.3">
      <c r="A668" t="str">
        <f>CADASTRE!C668</f>
        <v>méthode alternative</v>
      </c>
      <c r="B668" t="s">
        <v>126</v>
      </c>
    </row>
    <row r="669" spans="1:4" x14ac:dyDescent="0.3">
      <c r="A669" t="str">
        <f>CADASTRE!C669</f>
        <v>méthode alternative, produit phytopharmaceutique</v>
      </c>
      <c r="B669" t="s">
        <v>36</v>
      </c>
      <c r="C669" t="s">
        <v>172</v>
      </c>
    </row>
    <row r="670" spans="1:4" x14ac:dyDescent="0.3">
      <c r="A670" t="str">
        <f>CADASTRE!C670</f>
        <v>méthode alternative, produit phytopharmaceutique, protection phytosanitaire</v>
      </c>
      <c r="B670" t="s">
        <v>72</v>
      </c>
    </row>
    <row r="671" spans="1:4" x14ac:dyDescent="0.3">
      <c r="A671" t="str">
        <f>CADASTRE!C671</f>
        <v>condition de croissance contrôlée, essai variétal, produit phytopharmaceutique, protection phytosanitaire</v>
      </c>
      <c r="B671" t="s">
        <v>288</v>
      </c>
    </row>
    <row r="672" spans="1:4" x14ac:dyDescent="0.3">
      <c r="A672" t="str">
        <f>CADASTRE!C672</f>
        <v>contrôle des maladies, produit phytopharmaceutique</v>
      </c>
      <c r="B672" t="s">
        <v>251</v>
      </c>
      <c r="C672" t="s">
        <v>288</v>
      </c>
    </row>
    <row r="673" spans="1:4" x14ac:dyDescent="0.3">
      <c r="A673" t="str">
        <f>CADASTRE!C673</f>
        <v>détection, diagnostic, encadrement scientifique et technique, produit phytopharmaceutique</v>
      </c>
      <c r="B673" t="s">
        <v>24</v>
      </c>
    </row>
    <row r="674" spans="1:4" x14ac:dyDescent="0.3">
      <c r="A674" t="str">
        <f>CADASTRE!C674</f>
        <v>méthode alternative, protection phytosanitaire</v>
      </c>
      <c r="B674" t="s">
        <v>251</v>
      </c>
    </row>
    <row r="675" spans="1:4" x14ac:dyDescent="0.3">
      <c r="A675" t="str">
        <f>CADASTRE!C675</f>
        <v>méthode alternative, protection phytosanitaire</v>
      </c>
      <c r="B675" t="s">
        <v>134</v>
      </c>
      <c r="C675" t="s">
        <v>230</v>
      </c>
    </row>
    <row r="676" spans="1:4" x14ac:dyDescent="0.3">
      <c r="A676" t="str">
        <f>CADASTRE!C676</f>
        <v>diagnostic, encadrement scientifique et technique</v>
      </c>
      <c r="B676" t="s">
        <v>128</v>
      </c>
    </row>
    <row r="677" spans="1:4" x14ac:dyDescent="0.3">
      <c r="A677" t="str">
        <f>CADASTRE!C677</f>
        <v>diagnostic, encadrement scientifique et technique, produit phytopharmaceutique</v>
      </c>
      <c r="B677" t="s">
        <v>134</v>
      </c>
      <c r="C677" t="s">
        <v>24</v>
      </c>
      <c r="D677" t="s">
        <v>251</v>
      </c>
    </row>
    <row r="678" spans="1:4" x14ac:dyDescent="0.3">
      <c r="A678" t="str">
        <f>CADASTRE!C678</f>
        <v>OAD</v>
      </c>
      <c r="B678" t="s">
        <v>24</v>
      </c>
    </row>
    <row r="679" spans="1:4" x14ac:dyDescent="0.3">
      <c r="A679" t="str">
        <f>CADASTRE!C679</f>
        <v>diagnostic, encadrement scientifique et technique, qualité de l'air</v>
      </c>
      <c r="B679" t="s">
        <v>134</v>
      </c>
      <c r="C679" t="s">
        <v>24</v>
      </c>
    </row>
    <row r="680" spans="1:4" x14ac:dyDescent="0.3">
      <c r="A680" t="str">
        <f>CADASTRE!C680</f>
        <v>encadrement scientifique et technique, impact sur la santé</v>
      </c>
      <c r="B680" t="s">
        <v>112</v>
      </c>
      <c r="C680" t="s">
        <v>126</v>
      </c>
      <c r="D680" t="s">
        <v>230</v>
      </c>
    </row>
    <row r="681" spans="1:4" x14ac:dyDescent="0.3">
      <c r="A681" t="str">
        <f>CADASTRE!C681</f>
        <v>encadrement scientifique et technique, indicateur environnemental, OAD</v>
      </c>
      <c r="B681" t="s">
        <v>126</v>
      </c>
      <c r="C681" t="s">
        <v>24</v>
      </c>
    </row>
    <row r="682" spans="1:4" x14ac:dyDescent="0.3">
      <c r="A682" t="str">
        <f>CADASTRE!C682</f>
        <v>encadrement scientifique et technique, méthode alternative</v>
      </c>
      <c r="B682" t="s">
        <v>24</v>
      </c>
      <c r="C682" t="s">
        <v>262</v>
      </c>
    </row>
    <row r="683" spans="1:4" x14ac:dyDescent="0.3">
      <c r="A683" t="str">
        <f>CADASTRE!C683</f>
        <v>encadrement scientifique et technique, produit phytopharmaceutique, transformation des résidus</v>
      </c>
      <c r="B683" t="s">
        <v>36</v>
      </c>
      <c r="C683" t="s">
        <v>72</v>
      </c>
      <c r="D683" t="s">
        <v>275</v>
      </c>
    </row>
    <row r="684" spans="1:4" x14ac:dyDescent="0.3">
      <c r="A684" t="str">
        <f>CADASTRE!C684</f>
        <v>OAD</v>
      </c>
      <c r="B684" t="s">
        <v>128</v>
      </c>
    </row>
    <row r="685" spans="1:4" x14ac:dyDescent="0.3">
      <c r="A685" t="str">
        <f>CADASTRE!C685</f>
        <v>impact sur la santé, lutte intégrée, protection phytosanitaire</v>
      </c>
      <c r="B685" t="s">
        <v>134</v>
      </c>
      <c r="C685" t="s">
        <v>223</v>
      </c>
    </row>
    <row r="686" spans="1:4" x14ac:dyDescent="0.3">
      <c r="A686" t="str">
        <f>CADASTRE!C686</f>
        <v>indicateur environnemental, OAD</v>
      </c>
      <c r="B686" t="s">
        <v>36</v>
      </c>
    </row>
    <row r="687" spans="1:4" x14ac:dyDescent="0.3">
      <c r="A687" t="str">
        <f>CADASTRE!C687</f>
        <v>indicateur environnemental, produit phytopharmaceutique</v>
      </c>
      <c r="B687" t="s">
        <v>112</v>
      </c>
      <c r="C687" t="s">
        <v>251</v>
      </c>
    </row>
    <row r="688" spans="1:4" x14ac:dyDescent="0.3">
      <c r="A688" t="str">
        <f>CADASTRE!C688</f>
        <v>lutte intégrée, OAD</v>
      </c>
      <c r="B688" t="s">
        <v>214</v>
      </c>
      <c r="C688" t="s">
        <v>251</v>
      </c>
      <c r="D688" t="s">
        <v>275</v>
      </c>
    </row>
    <row r="689" spans="1:4" x14ac:dyDescent="0.3">
      <c r="A689" t="str">
        <f>CADASTRE!C689</f>
        <v>OAD, qualité de l'eau</v>
      </c>
      <c r="B689" t="s">
        <v>24</v>
      </c>
    </row>
    <row r="690" spans="1:4" x14ac:dyDescent="0.3">
      <c r="A690" t="str">
        <f>CADASTRE!C690</f>
        <v>pollinisateur</v>
      </c>
      <c r="B690" t="s">
        <v>134</v>
      </c>
    </row>
    <row r="691" spans="1:4" x14ac:dyDescent="0.3">
      <c r="A691" t="str">
        <f>CADASTRE!C691</f>
        <v>produit phytopharmaceutique, qualité de l'eau</v>
      </c>
      <c r="B691" t="s">
        <v>36</v>
      </c>
    </row>
    <row r="692" spans="1:4" x14ac:dyDescent="0.3">
      <c r="A692" t="str">
        <f>CADASTRE!C692</f>
        <v>protection phytosanitaire</v>
      </c>
      <c r="B692" t="s">
        <v>197</v>
      </c>
      <c r="C692" t="s">
        <v>214</v>
      </c>
    </row>
    <row r="693" spans="1:4" x14ac:dyDescent="0.3">
      <c r="A693" t="str">
        <f>CADASTRE!C693</f>
        <v>qualité de l'air</v>
      </c>
      <c r="B693" t="s">
        <v>36</v>
      </c>
      <c r="C693" t="s">
        <v>197</v>
      </c>
      <c r="D693" t="s">
        <v>214</v>
      </c>
    </row>
    <row r="694" spans="1:4" x14ac:dyDescent="0.3">
      <c r="A694" t="str">
        <f>CADASTRE!C694</f>
        <v>résistance variétale</v>
      </c>
      <c r="B694" t="s">
        <v>24</v>
      </c>
    </row>
    <row r="695" spans="1:4" x14ac:dyDescent="0.3">
      <c r="A695" t="str">
        <f>CADASTRE!C695</f>
        <v>OAD, résistance variétale</v>
      </c>
      <c r="B695" t="s">
        <v>24</v>
      </c>
    </row>
    <row r="696" spans="1:4" x14ac:dyDescent="0.3">
      <c r="A696" t="str">
        <f>CADASTRE!C696</f>
        <v>pathologie végétale, produit phytopharmaceutique</v>
      </c>
      <c r="B696" t="s">
        <v>24</v>
      </c>
      <c r="C696" t="s">
        <v>214</v>
      </c>
      <c r="D696" t="s">
        <v>314</v>
      </c>
    </row>
    <row r="697" spans="1:4" x14ac:dyDescent="0.3">
      <c r="A697" t="str">
        <f>CADASTRE!C697</f>
        <v>pathologie végétale, protection phytosanitaire</v>
      </c>
      <c r="B697" t="s">
        <v>24</v>
      </c>
      <c r="C697" t="s">
        <v>251</v>
      </c>
    </row>
    <row r="698" spans="1:4" x14ac:dyDescent="0.3">
      <c r="A698" t="str">
        <f>CADASTRE!C698</f>
        <v>pathologie végétale, protection phytosanitaire</v>
      </c>
      <c r="B698" t="s">
        <v>186</v>
      </c>
      <c r="C698" t="s">
        <v>251</v>
      </c>
    </row>
    <row r="699" spans="1:4" x14ac:dyDescent="0.3">
      <c r="A699" t="str">
        <f>CADASTRE!C699</f>
        <v>pathologie végétale, protection phytosanitaire</v>
      </c>
      <c r="B699" t="s">
        <v>180</v>
      </c>
      <c r="C699" t="s">
        <v>251</v>
      </c>
    </row>
    <row r="700" spans="1:4" x14ac:dyDescent="0.3">
      <c r="A700" t="str">
        <f>CADASTRE!C700</f>
        <v>pathologie végétale, résistance</v>
      </c>
      <c r="B700" t="s">
        <v>180</v>
      </c>
      <c r="C700" t="s">
        <v>251</v>
      </c>
    </row>
    <row r="701" spans="1:4" x14ac:dyDescent="0.3">
      <c r="A701" t="str">
        <f>CADASTRE!C701</f>
        <v>pathologie végétale, résistance variétale</v>
      </c>
      <c r="B701" t="s">
        <v>186</v>
      </c>
      <c r="C701" t="s">
        <v>251</v>
      </c>
    </row>
    <row r="702" spans="1:4" x14ac:dyDescent="0.3">
      <c r="A702" t="str">
        <f>CADASTRE!C702</f>
        <v>contrôle des maladies, indicateur environnemental, OAD</v>
      </c>
      <c r="B702" t="s">
        <v>251</v>
      </c>
    </row>
    <row r="703" spans="1:4" x14ac:dyDescent="0.3">
      <c r="A703" t="str">
        <f>CADASTRE!C703</f>
        <v>encadrement scientifique et technique</v>
      </c>
      <c r="B703" t="s">
        <v>186</v>
      </c>
      <c r="C703" t="s">
        <v>251</v>
      </c>
    </row>
    <row r="704" spans="1:4" x14ac:dyDescent="0.3">
      <c r="A704" t="str">
        <f>CADASTRE!C704</f>
        <v>encadrement scientifique et technique, méthode alternative</v>
      </c>
      <c r="B704" t="s">
        <v>128</v>
      </c>
    </row>
    <row r="705" spans="1:4" x14ac:dyDescent="0.3">
      <c r="A705" t="str">
        <f>CADASTRE!C705</f>
        <v>encadrement scientifique et technique, méthode alternative</v>
      </c>
      <c r="B705" t="s">
        <v>180</v>
      </c>
      <c r="C705" t="s">
        <v>251</v>
      </c>
    </row>
    <row r="706" spans="1:4" x14ac:dyDescent="0.3">
      <c r="A706" t="str">
        <f>CADASTRE!C706</f>
        <v>encadrement scientifique et technique, méthode alternative</v>
      </c>
      <c r="B706" t="s">
        <v>180</v>
      </c>
      <c r="C706" t="s">
        <v>251</v>
      </c>
    </row>
    <row r="707" spans="1:4" x14ac:dyDescent="0.3">
      <c r="A707" t="str">
        <f>CADASTRE!C707</f>
        <v>encadrement scientifique et technique, méthode alternative</v>
      </c>
      <c r="B707" t="s">
        <v>134</v>
      </c>
      <c r="C707" t="s">
        <v>180</v>
      </c>
      <c r="D707" t="s">
        <v>251</v>
      </c>
    </row>
    <row r="708" spans="1:4" x14ac:dyDescent="0.3">
      <c r="A708" t="str">
        <f>CADASTRE!C708</f>
        <v>fertilisation, méthode alternative</v>
      </c>
      <c r="B708" t="s">
        <v>180</v>
      </c>
    </row>
    <row r="709" spans="1:4" x14ac:dyDescent="0.3">
      <c r="A709" t="str">
        <f>CADASTRE!C709</f>
        <v>indicateur environnemental, produit phytopharmaceutique, protection phytosanitaire, qualité de l'eau</v>
      </c>
      <c r="B709" t="s">
        <v>180</v>
      </c>
      <c r="C709" t="s">
        <v>186</v>
      </c>
      <c r="D709" t="s">
        <v>223</v>
      </c>
    </row>
    <row r="710" spans="1:4" x14ac:dyDescent="0.3">
      <c r="A710" t="str">
        <f>CADASTRE!C710</f>
        <v>production commerciale</v>
      </c>
      <c r="B710" t="s">
        <v>24</v>
      </c>
    </row>
    <row r="711" spans="1:4" x14ac:dyDescent="0.3">
      <c r="A711" t="str">
        <f>CADASTRE!C711</f>
        <v>production commerciale</v>
      </c>
      <c r="B711" t="s">
        <v>24</v>
      </c>
    </row>
    <row r="712" spans="1:4" x14ac:dyDescent="0.3">
      <c r="A712" t="str">
        <f>CADASTRE!C712</f>
        <v>production commerciale</v>
      </c>
      <c r="B712" t="s">
        <v>24</v>
      </c>
    </row>
    <row r="713" spans="1:4" x14ac:dyDescent="0.3">
      <c r="A713" t="str">
        <f>CADASTRE!C713</f>
        <v>production commerciale, transformation des résidus</v>
      </c>
      <c r="B713" t="s">
        <v>24</v>
      </c>
    </row>
    <row r="714" spans="1:4" x14ac:dyDescent="0.3">
      <c r="A714" t="str">
        <f>CADASTRE!C714</f>
        <v>lutte intégrée, méthode alternative</v>
      </c>
      <c r="B714" t="s">
        <v>24</v>
      </c>
    </row>
    <row r="715" spans="1:4" x14ac:dyDescent="0.3">
      <c r="A715" t="str">
        <f>CADASTRE!C715</f>
        <v>pollinisateur</v>
      </c>
      <c r="B715" t="s">
        <v>288</v>
      </c>
    </row>
    <row r="716" spans="1:4" x14ac:dyDescent="0.3">
      <c r="A716" t="str">
        <f>CADASTRE!C716</f>
        <v>protection phytosanitaire, résistance variétale</v>
      </c>
      <c r="B716" t="s">
        <v>24</v>
      </c>
    </row>
    <row r="717" spans="1:4" x14ac:dyDescent="0.3">
      <c r="A717" t="str">
        <f>CADASTRE!C717</f>
        <v>produit phytopharmaceutique</v>
      </c>
      <c r="B717" t="s">
        <v>134</v>
      </c>
      <c r="C717" t="s">
        <v>24</v>
      </c>
    </row>
    <row r="718" spans="1:4" x14ac:dyDescent="0.3">
      <c r="A718" t="str">
        <f>CADASTRE!C718</f>
        <v>produit phytopharmaceutique</v>
      </c>
      <c r="B718" t="s">
        <v>128</v>
      </c>
    </row>
    <row r="719" spans="1:4" x14ac:dyDescent="0.3">
      <c r="A719" t="str">
        <f>CADASTRE!C719</f>
        <v>produit phytopharmaceutique</v>
      </c>
      <c r="B719" t="s">
        <v>128</v>
      </c>
    </row>
    <row r="720" spans="1:4" x14ac:dyDescent="0.3">
      <c r="A720" t="str">
        <f>CADASTRE!C720</f>
        <v>produit phytopharmaceutique</v>
      </c>
      <c r="B720" t="s">
        <v>24</v>
      </c>
    </row>
    <row r="721" spans="1:18" x14ac:dyDescent="0.3">
      <c r="A721" t="str">
        <f>CADASTRE!C721</f>
        <v>produit phytopharmaceutique</v>
      </c>
      <c r="B721" t="s">
        <v>24</v>
      </c>
      <c r="C721" t="s">
        <v>214</v>
      </c>
      <c r="D721" t="s">
        <v>262</v>
      </c>
    </row>
    <row r="722" spans="1:18" x14ac:dyDescent="0.3">
      <c r="A722" t="str">
        <f>CADASTRE!C722</f>
        <v>produit phytopharmaceutique</v>
      </c>
      <c r="B722" t="s">
        <v>36</v>
      </c>
      <c r="C722" t="s">
        <v>24</v>
      </c>
      <c r="D722" t="s">
        <v>161</v>
      </c>
    </row>
    <row r="723" spans="1:18" x14ac:dyDescent="0.3">
      <c r="A723" t="str">
        <f>CADASTRE!C723</f>
        <v>produit phytopharmaceutique</v>
      </c>
      <c r="B723" t="s">
        <v>36</v>
      </c>
      <c r="C723" t="s">
        <v>46</v>
      </c>
      <c r="D723" t="s">
        <v>214</v>
      </c>
    </row>
    <row r="724" spans="1:18" x14ac:dyDescent="0.3">
      <c r="A724" t="str">
        <f>CADASTRE!C724</f>
        <v>contrôle des maladies, lutte intégrée, méthode alternative, pathologie végétale</v>
      </c>
      <c r="B724" t="s">
        <v>126</v>
      </c>
      <c r="C724" t="s">
        <v>223</v>
      </c>
      <c r="R724" t="s">
        <v>128</v>
      </c>
    </row>
    <row r="725" spans="1:18" x14ac:dyDescent="0.3">
      <c r="A725" t="str">
        <f>CADASTRE!C725</f>
        <v>produit phytopharmaceutique</v>
      </c>
      <c r="B725" t="s">
        <v>161</v>
      </c>
      <c r="C725" t="s">
        <v>172</v>
      </c>
      <c r="D725" t="s">
        <v>214</v>
      </c>
      <c r="E725" t="s">
        <v>275</v>
      </c>
      <c r="F725" t="s">
        <v>128</v>
      </c>
    </row>
    <row r="726" spans="1:18" x14ac:dyDescent="0.3">
      <c r="A726" t="str">
        <f>CADASTRE!C726</f>
        <v>produit phytopharmaceutique</v>
      </c>
      <c r="B726" t="s">
        <v>161</v>
      </c>
      <c r="C726" t="s">
        <v>251</v>
      </c>
      <c r="D726" t="s">
        <v>275</v>
      </c>
    </row>
    <row r="727" spans="1:18" x14ac:dyDescent="0.3">
      <c r="A727" t="str">
        <f>CADASTRE!C727</f>
        <v>produit phytopharmaceutique</v>
      </c>
      <c r="B727" t="s">
        <v>24</v>
      </c>
      <c r="C727" t="s">
        <v>323</v>
      </c>
    </row>
    <row r="728" spans="1:18" x14ac:dyDescent="0.3">
      <c r="A728" t="str">
        <f>CADASTRE!C728</f>
        <v>produit phytopharmaceutique</v>
      </c>
      <c r="B728" t="s">
        <v>180</v>
      </c>
      <c r="C728" t="s">
        <v>186</v>
      </c>
      <c r="D728" t="s">
        <v>251</v>
      </c>
    </row>
    <row r="729" spans="1:18" x14ac:dyDescent="0.3">
      <c r="A729" t="str">
        <f>CADASTRE!C729</f>
        <v>produit phytopharmaceutique</v>
      </c>
      <c r="B729" t="s">
        <v>186</v>
      </c>
    </row>
    <row r="730" spans="1:18" x14ac:dyDescent="0.3">
      <c r="A730" t="str">
        <f>CADASTRE!C730</f>
        <v>produit phytopharmaceutique</v>
      </c>
      <c r="B730" t="s">
        <v>180</v>
      </c>
      <c r="C730" t="s">
        <v>282</v>
      </c>
    </row>
    <row r="731" spans="1:18" x14ac:dyDescent="0.3">
      <c r="A731" t="str">
        <f>CADASTRE!C731</f>
        <v>encadrement scientifique et technique, indicateur environnemental, production commerciale</v>
      </c>
      <c r="B731" t="s">
        <v>251</v>
      </c>
    </row>
    <row r="732" spans="1:18" x14ac:dyDescent="0.3">
      <c r="A732" t="str">
        <f>CADASTRE!C732</f>
        <v>produit phytopharmaceutique</v>
      </c>
      <c r="B732" t="s">
        <v>24</v>
      </c>
      <c r="C732" t="s">
        <v>161</v>
      </c>
      <c r="D732" t="s">
        <v>275</v>
      </c>
    </row>
    <row r="733" spans="1:18" x14ac:dyDescent="0.3">
      <c r="A733" t="str">
        <f>CADASTRE!C733</f>
        <v>essai variétal, fertilisation, méthode alternative, protection phytosanitaire, résistance variétale</v>
      </c>
      <c r="B733" t="s">
        <v>24</v>
      </c>
    </row>
    <row r="734" spans="1:18" x14ac:dyDescent="0.3">
      <c r="A734" t="str">
        <f>CADASTRE!C734</f>
        <v>produit phytopharmaceutique</v>
      </c>
      <c r="B734" t="s">
        <v>24</v>
      </c>
    </row>
    <row r="735" spans="1:18" x14ac:dyDescent="0.3">
      <c r="A735" t="str">
        <f>CADASTRE!C735</f>
        <v>OAD</v>
      </c>
      <c r="B735" t="s">
        <v>172</v>
      </c>
      <c r="C735" t="s">
        <v>251</v>
      </c>
    </row>
    <row r="736" spans="1:18" x14ac:dyDescent="0.3">
      <c r="A736" t="str">
        <f>CADASTRE!C736</f>
        <v>produit phytopharmaceutique</v>
      </c>
      <c r="B736" t="s">
        <v>112</v>
      </c>
      <c r="C736" t="s">
        <v>230</v>
      </c>
      <c r="D736" t="s">
        <v>128</v>
      </c>
    </row>
    <row r="737" spans="1:4" x14ac:dyDescent="0.3">
      <c r="A737" t="str">
        <f>CADASTRE!C737</f>
        <v>produit phytopharmaceutique</v>
      </c>
      <c r="B737" t="s">
        <v>46</v>
      </c>
      <c r="C737" t="s">
        <v>243</v>
      </c>
    </row>
    <row r="738" spans="1:4" x14ac:dyDescent="0.3">
      <c r="A738" t="str">
        <f>CADASTRE!C738</f>
        <v>produit phytopharmaceutique</v>
      </c>
      <c r="B738" t="s">
        <v>128</v>
      </c>
    </row>
    <row r="739" spans="1:4" x14ac:dyDescent="0.3">
      <c r="A739" t="str">
        <f>CADASTRE!C739</f>
        <v>produit phytopharmaceutique</v>
      </c>
      <c r="B739" t="s">
        <v>288</v>
      </c>
    </row>
    <row r="740" spans="1:4" x14ac:dyDescent="0.3">
      <c r="A740" t="str">
        <f>CADASTRE!C740</f>
        <v>produit phytopharmaceutique</v>
      </c>
      <c r="B740" t="s">
        <v>36</v>
      </c>
      <c r="C740" t="s">
        <v>237</v>
      </c>
    </row>
    <row r="741" spans="1:4" x14ac:dyDescent="0.3">
      <c r="A741" t="str">
        <f>CADASTRE!C741</f>
        <v>produit phytopharmaceutique</v>
      </c>
      <c r="B741" t="s">
        <v>36</v>
      </c>
      <c r="C741" t="s">
        <v>24</v>
      </c>
      <c r="D741" t="s">
        <v>161</v>
      </c>
    </row>
    <row r="742" spans="1:4" x14ac:dyDescent="0.3">
      <c r="A742" t="str">
        <f>CADASTRE!C742</f>
        <v>produit phytopharmaceutique, protection phytosanitaire</v>
      </c>
      <c r="B742" t="s">
        <v>36</v>
      </c>
      <c r="C742" t="s">
        <v>24</v>
      </c>
    </row>
    <row r="743" spans="1:4" x14ac:dyDescent="0.3">
      <c r="A743" t="str">
        <f>CADASTRE!C743</f>
        <v>produit phytopharmaceutique, protection phytosanitaire</v>
      </c>
      <c r="B743" t="s">
        <v>46</v>
      </c>
      <c r="C743" t="s">
        <v>243</v>
      </c>
      <c r="D743" t="s">
        <v>323</v>
      </c>
    </row>
    <row r="744" spans="1:4" x14ac:dyDescent="0.3">
      <c r="A744" t="str">
        <f>CADASTRE!C744</f>
        <v>produit phytopharmaceutique, protection phytosanitaire</v>
      </c>
      <c r="B744" t="s">
        <v>72</v>
      </c>
    </row>
    <row r="745" spans="1:4" x14ac:dyDescent="0.3">
      <c r="A745" t="str">
        <f>CADASTRE!C745</f>
        <v>indicateur environnemental, produit phytopharmaceutique</v>
      </c>
      <c r="B745" t="s">
        <v>134</v>
      </c>
      <c r="C745" t="s">
        <v>24</v>
      </c>
    </row>
    <row r="746" spans="1:4" x14ac:dyDescent="0.3">
      <c r="A746" t="str">
        <f>CADASTRE!C746</f>
        <v>agriculture biologique</v>
      </c>
      <c r="B746" t="s">
        <v>223</v>
      </c>
    </row>
    <row r="747" spans="1:4" x14ac:dyDescent="0.3">
      <c r="A747" t="str">
        <f>CADASTRE!C747</f>
        <v>produit phytopharmaceutique, protection phytosanitaire</v>
      </c>
      <c r="B747" t="s">
        <v>24</v>
      </c>
    </row>
    <row r="748" spans="1:4" x14ac:dyDescent="0.3">
      <c r="A748" t="str">
        <f>CADASTRE!C748</f>
        <v>produit phytopharmaceutique, qualité de l'air</v>
      </c>
      <c r="B748" t="s">
        <v>223</v>
      </c>
    </row>
    <row r="749" spans="1:4" x14ac:dyDescent="0.3">
      <c r="A749" t="str">
        <f>CADASTRE!C749</f>
        <v>produit phytopharmaceutique, qualité de l'air</v>
      </c>
      <c r="B749" t="s">
        <v>288</v>
      </c>
    </row>
    <row r="750" spans="1:4" x14ac:dyDescent="0.3">
      <c r="A750" t="str">
        <f>CADASTRE!C750</f>
        <v>produit phytopharmaceutique, qualité de l'air</v>
      </c>
      <c r="B750" t="s">
        <v>180</v>
      </c>
      <c r="C750" t="s">
        <v>251</v>
      </c>
    </row>
    <row r="751" spans="1:4" x14ac:dyDescent="0.3">
      <c r="A751" t="str">
        <f>CADASTRE!C751</f>
        <v>agriculture biologique, agriculture conventionnelle, méthode alternative</v>
      </c>
      <c r="B751" t="s">
        <v>180</v>
      </c>
      <c r="C751" t="s">
        <v>251</v>
      </c>
    </row>
    <row r="752" spans="1:4" x14ac:dyDescent="0.3">
      <c r="A752" t="str">
        <f>CADASTRE!C752</f>
        <v>agriculture biologique, encadrement scientifique et technique</v>
      </c>
      <c r="B752" t="s">
        <v>251</v>
      </c>
    </row>
    <row r="753" spans="1:5" x14ac:dyDescent="0.3">
      <c r="A753" t="str">
        <f>CADASTRE!C753</f>
        <v>produit phytopharmaceutique, qualité de l'eau</v>
      </c>
      <c r="B753" t="s">
        <v>251</v>
      </c>
      <c r="C753" t="s">
        <v>282</v>
      </c>
    </row>
    <row r="754" spans="1:5" x14ac:dyDescent="0.3">
      <c r="A754" t="str">
        <f>CADASTRE!C754</f>
        <v>agriculture biologique, fertilisation</v>
      </c>
      <c r="B754" t="s">
        <v>161</v>
      </c>
      <c r="C754" t="s">
        <v>197</v>
      </c>
      <c r="D754" t="s">
        <v>223</v>
      </c>
    </row>
    <row r="755" spans="1:5" x14ac:dyDescent="0.3">
      <c r="A755" t="str">
        <f>CADASTRE!C755</f>
        <v>agriculture biologique, méthode alternative</v>
      </c>
      <c r="B755" t="s">
        <v>180</v>
      </c>
      <c r="C755" t="s">
        <v>251</v>
      </c>
    </row>
    <row r="756" spans="1:5" x14ac:dyDescent="0.3">
      <c r="A756" t="str">
        <f>CADASTRE!C756</f>
        <v>agriculture biologique, méthode alternative, produit phytopharmaceutique, protection biologique</v>
      </c>
      <c r="B756" t="s">
        <v>262</v>
      </c>
    </row>
    <row r="757" spans="1:5" x14ac:dyDescent="0.3">
      <c r="A757" t="str">
        <f>CADASTRE!C757</f>
        <v>agriculture biologique, production commerciale</v>
      </c>
      <c r="B757" t="s">
        <v>223</v>
      </c>
    </row>
    <row r="758" spans="1:5" x14ac:dyDescent="0.3">
      <c r="A758" t="str">
        <f>CADASTRE!C758</f>
        <v>bonne pratique agricole, encadrement scientifique et technique</v>
      </c>
      <c r="B758" t="s">
        <v>128</v>
      </c>
    </row>
    <row r="759" spans="1:5" x14ac:dyDescent="0.3">
      <c r="A759" t="str">
        <f>CADASTRE!C759</f>
        <v>produit phytopharmaceutique, résistance</v>
      </c>
      <c r="B759" t="s">
        <v>72</v>
      </c>
      <c r="C759" t="s">
        <v>24</v>
      </c>
    </row>
    <row r="760" spans="1:5" x14ac:dyDescent="0.3">
      <c r="A760" t="str">
        <f>CADASTRE!C760</f>
        <v>produit phytopharmaceutique, résistance variétale</v>
      </c>
      <c r="B760" t="s">
        <v>223</v>
      </c>
      <c r="C760" t="s">
        <v>288</v>
      </c>
    </row>
    <row r="761" spans="1:5" x14ac:dyDescent="0.3">
      <c r="A761" t="str">
        <f>CADASTRE!C761</f>
        <v>produit phytopharmaceutique, résistance variétale</v>
      </c>
      <c r="B761" t="s">
        <v>251</v>
      </c>
    </row>
    <row r="762" spans="1:5" x14ac:dyDescent="0.3">
      <c r="A762" t="str">
        <f>CADASTRE!C762</f>
        <v>produit phytopharmaceutique, résistance variétale</v>
      </c>
      <c r="B762" t="s">
        <v>214</v>
      </c>
      <c r="C762" t="s">
        <v>275</v>
      </c>
    </row>
    <row r="763" spans="1:5" x14ac:dyDescent="0.3">
      <c r="A763" t="str">
        <f>CADASTRE!C763</f>
        <v>bonne pratique agricole, indicateur environnemental, lutte intégrée</v>
      </c>
      <c r="B763" t="s">
        <v>126</v>
      </c>
    </row>
    <row r="764" spans="1:5" x14ac:dyDescent="0.3">
      <c r="A764" t="str">
        <f>CADASTRE!C764</f>
        <v>protection biologique</v>
      </c>
      <c r="B764" t="s">
        <v>126</v>
      </c>
    </row>
    <row r="765" spans="1:5" x14ac:dyDescent="0.3">
      <c r="A765" t="str">
        <f>CADASTRE!C765</f>
        <v>protection biologique</v>
      </c>
      <c r="B765" t="s">
        <v>134</v>
      </c>
      <c r="C765" t="s">
        <v>24</v>
      </c>
      <c r="D765" t="s">
        <v>230</v>
      </c>
      <c r="E765" t="s">
        <v>275</v>
      </c>
    </row>
    <row r="766" spans="1:5" x14ac:dyDescent="0.3">
      <c r="A766" t="str">
        <f>CADASTRE!C766</f>
        <v>contrôle des maladies, lutte intégrée, méthode alternative, protection biologique</v>
      </c>
      <c r="B766" t="s">
        <v>112</v>
      </c>
    </row>
    <row r="767" spans="1:5" x14ac:dyDescent="0.3">
      <c r="A767" t="str">
        <f>CADASTRE!C767</f>
        <v>protection biologique</v>
      </c>
      <c r="B767" t="s">
        <v>112</v>
      </c>
    </row>
    <row r="768" spans="1:5" x14ac:dyDescent="0.3">
      <c r="A768" t="str">
        <f>CADASTRE!C768</f>
        <v>protection biologique</v>
      </c>
      <c r="B768" t="s">
        <v>134</v>
      </c>
      <c r="C768" t="s">
        <v>223</v>
      </c>
    </row>
    <row r="769" spans="1:4" x14ac:dyDescent="0.3">
      <c r="A769" t="str">
        <f>CADASTRE!C769</f>
        <v>contrôle des maladies, protection phytosanitaire</v>
      </c>
      <c r="B769" t="s">
        <v>126</v>
      </c>
      <c r="C769" t="s">
        <v>24</v>
      </c>
    </row>
    <row r="770" spans="1:4" x14ac:dyDescent="0.3">
      <c r="A770" t="str">
        <f>CADASTRE!C770</f>
        <v>protection biologique</v>
      </c>
      <c r="B770" t="s">
        <v>134</v>
      </c>
      <c r="C770" t="s">
        <v>24</v>
      </c>
    </row>
    <row r="771" spans="1:4" x14ac:dyDescent="0.3">
      <c r="A771" t="str">
        <f>CADASTRE!C771</f>
        <v>détection, encadrement scientifique et technique</v>
      </c>
      <c r="B771" t="s">
        <v>262</v>
      </c>
    </row>
    <row r="772" spans="1:4" x14ac:dyDescent="0.3">
      <c r="A772" t="str">
        <f>CADASTRE!C772</f>
        <v>détection, essai variétal, protection phytosanitaire</v>
      </c>
      <c r="B772" t="s">
        <v>24</v>
      </c>
    </row>
    <row r="773" spans="1:4" x14ac:dyDescent="0.3">
      <c r="A773" t="str">
        <f>CADASTRE!C773</f>
        <v>protection phytosanitaire</v>
      </c>
      <c r="B773" t="s">
        <v>24</v>
      </c>
      <c r="C773" t="s">
        <v>237</v>
      </c>
      <c r="D773" t="s">
        <v>251</v>
      </c>
    </row>
    <row r="774" spans="1:4" x14ac:dyDescent="0.3">
      <c r="A774" t="str">
        <f>CADASTRE!C774</f>
        <v>protection phytosanitaire</v>
      </c>
      <c r="B774" t="s">
        <v>24</v>
      </c>
      <c r="C774" t="s">
        <v>237</v>
      </c>
      <c r="D774" t="s">
        <v>251</v>
      </c>
    </row>
    <row r="775" spans="1:4" x14ac:dyDescent="0.3">
      <c r="A775" t="str">
        <f>CADASTRE!C775</f>
        <v>protection phytosanitaire</v>
      </c>
      <c r="B775" t="s">
        <v>251</v>
      </c>
    </row>
    <row r="776" spans="1:4" x14ac:dyDescent="0.3">
      <c r="A776" t="str">
        <f>CADASTRE!C776</f>
        <v>protection phytosanitaire</v>
      </c>
      <c r="B776" t="s">
        <v>251</v>
      </c>
    </row>
    <row r="777" spans="1:4" x14ac:dyDescent="0.3">
      <c r="A777" t="str">
        <f>CADASTRE!C777</f>
        <v>diagnostic</v>
      </c>
      <c r="B777" t="s">
        <v>112</v>
      </c>
      <c r="C777" t="s">
        <v>24</v>
      </c>
      <c r="D777" t="s">
        <v>161</v>
      </c>
    </row>
    <row r="778" spans="1:4" x14ac:dyDescent="0.3">
      <c r="A778" t="str">
        <f>CADASTRE!C778</f>
        <v>protection phytosanitaire</v>
      </c>
      <c r="B778" t="s">
        <v>197</v>
      </c>
    </row>
    <row r="779" spans="1:4" x14ac:dyDescent="0.3">
      <c r="A779" t="str">
        <f>CADASTRE!C779</f>
        <v>protection phytosanitaire</v>
      </c>
      <c r="B779" t="s">
        <v>128</v>
      </c>
    </row>
    <row r="780" spans="1:4" x14ac:dyDescent="0.3">
      <c r="A780" t="str">
        <f>CADASTRE!C780</f>
        <v>protection phytosanitaire</v>
      </c>
      <c r="B780" t="s">
        <v>112</v>
      </c>
      <c r="C780" t="s">
        <v>230</v>
      </c>
    </row>
    <row r="781" spans="1:4" x14ac:dyDescent="0.3">
      <c r="A781" t="str">
        <f>CADASTRE!C781</f>
        <v>encadrement scientifique et technique</v>
      </c>
      <c r="B781" t="s">
        <v>223</v>
      </c>
      <c r="C781" t="s">
        <v>288</v>
      </c>
    </row>
    <row r="782" spans="1:4" x14ac:dyDescent="0.3">
      <c r="A782" t="str">
        <f>CADASTRE!C782</f>
        <v>protection phytosanitaire</v>
      </c>
      <c r="B782" t="s">
        <v>180</v>
      </c>
      <c r="C782" t="s">
        <v>251</v>
      </c>
      <c r="D782" t="s">
        <v>288</v>
      </c>
    </row>
    <row r="783" spans="1:4" x14ac:dyDescent="0.3">
      <c r="A783" t="str">
        <f>CADASTRE!C783</f>
        <v>encadrement scientifique et technique</v>
      </c>
      <c r="B783" t="s">
        <v>223</v>
      </c>
    </row>
    <row r="784" spans="1:4" x14ac:dyDescent="0.3">
      <c r="A784" t="str">
        <f>CADASTRE!C784</f>
        <v>protection phytosanitaire</v>
      </c>
      <c r="B784" t="s">
        <v>251</v>
      </c>
      <c r="C784" t="s">
        <v>288</v>
      </c>
    </row>
    <row r="785" spans="1:5" x14ac:dyDescent="0.3">
      <c r="A785" t="str">
        <f>CADASTRE!C785</f>
        <v>encadrement scientifique et technique</v>
      </c>
      <c r="B785" t="s">
        <v>251</v>
      </c>
      <c r="C785" t="s">
        <v>288</v>
      </c>
    </row>
    <row r="786" spans="1:5" x14ac:dyDescent="0.3">
      <c r="A786" t="str">
        <f>CADASTRE!C786</f>
        <v>encadrement scientifique et technique, indicateur environnemental</v>
      </c>
      <c r="B786" t="s">
        <v>288</v>
      </c>
    </row>
    <row r="787" spans="1:5" x14ac:dyDescent="0.3">
      <c r="A787" t="str">
        <f>CADASTRE!C787</f>
        <v>encadrement scientifique et technique, lutte intégrée, OAD, protection phytosanitaire</v>
      </c>
      <c r="B787" t="s">
        <v>72</v>
      </c>
    </row>
    <row r="788" spans="1:5" x14ac:dyDescent="0.3">
      <c r="A788" t="str">
        <f>CADASTRE!C788</f>
        <v>encadrement scientifique et technique, méthode alternative, produit phytopharmaceutique, protection biologique</v>
      </c>
      <c r="B788" t="s">
        <v>128</v>
      </c>
    </row>
    <row r="789" spans="1:5" x14ac:dyDescent="0.3">
      <c r="A789" t="str">
        <f>CADASTRE!C789</f>
        <v>encadrement scientifique et technique, pollinisateur</v>
      </c>
      <c r="B789" t="s">
        <v>72</v>
      </c>
      <c r="C789" t="s">
        <v>186</v>
      </c>
      <c r="D789" t="s">
        <v>214</v>
      </c>
      <c r="E789" t="s">
        <v>243</v>
      </c>
    </row>
    <row r="790" spans="1:5" x14ac:dyDescent="0.3">
      <c r="A790" t="str">
        <f>CADASTRE!C790</f>
        <v>encadrement scientifique et technique, production commerciale</v>
      </c>
      <c r="B790" t="s">
        <v>36</v>
      </c>
    </row>
    <row r="791" spans="1:5" x14ac:dyDescent="0.3">
      <c r="A791" t="str">
        <f>CADASTRE!C791</f>
        <v>encadrement scientifique et technique, qualité de l'eau</v>
      </c>
      <c r="B791" t="s">
        <v>186</v>
      </c>
      <c r="C791" t="s">
        <v>275</v>
      </c>
    </row>
    <row r="792" spans="1:5" x14ac:dyDescent="0.3">
      <c r="A792" t="str">
        <f>CADASTRE!C792</f>
        <v>essai variétal, méthode alternative</v>
      </c>
      <c r="B792" t="s">
        <v>36</v>
      </c>
    </row>
    <row r="793" spans="1:5" x14ac:dyDescent="0.3">
      <c r="A793" t="str">
        <f>CADASTRE!C793</f>
        <v>essai variétal, méthode alternative</v>
      </c>
      <c r="B793" t="s">
        <v>112</v>
      </c>
    </row>
    <row r="794" spans="1:5" x14ac:dyDescent="0.3">
      <c r="A794" t="str">
        <f>CADASTRE!C794</f>
        <v>essai variétal, production commerciale</v>
      </c>
      <c r="B794" t="s">
        <v>214</v>
      </c>
    </row>
    <row r="795" spans="1:5" x14ac:dyDescent="0.3">
      <c r="A795" t="str">
        <f>CADASTRE!C795</f>
        <v>qualité de l'eau</v>
      </c>
      <c r="B795" t="s">
        <v>36</v>
      </c>
    </row>
    <row r="796" spans="1:5" x14ac:dyDescent="0.3">
      <c r="A796" t="str">
        <f>CADASTRE!C796</f>
        <v>essai variétal, protection phytosanitaire</v>
      </c>
      <c r="B796" t="s">
        <v>197</v>
      </c>
    </row>
    <row r="797" spans="1:5" x14ac:dyDescent="0.3">
      <c r="A797" t="str">
        <f>CADASTRE!C797</f>
        <v>qualité de l'eau</v>
      </c>
      <c r="B797" t="s">
        <v>262</v>
      </c>
    </row>
    <row r="798" spans="1:5" x14ac:dyDescent="0.3">
      <c r="A798" t="str">
        <f>CADASTRE!C798</f>
        <v>qualité de l'eau</v>
      </c>
      <c r="B798" t="s">
        <v>24</v>
      </c>
      <c r="C798" t="s">
        <v>172</v>
      </c>
    </row>
    <row r="799" spans="1:5" x14ac:dyDescent="0.3">
      <c r="A799" t="str">
        <f>CADASTRE!C799</f>
        <v>essai variétal, protection phytosanitaire, résistance</v>
      </c>
      <c r="B799" t="s">
        <v>134</v>
      </c>
      <c r="C799" t="s">
        <v>24</v>
      </c>
    </row>
    <row r="800" spans="1:5" x14ac:dyDescent="0.3">
      <c r="A800" t="str">
        <f>CADASTRE!C800</f>
        <v>qualité de l'eau</v>
      </c>
      <c r="B800" t="s">
        <v>134</v>
      </c>
      <c r="C800" t="s">
        <v>186</v>
      </c>
    </row>
    <row r="801" spans="1:5" x14ac:dyDescent="0.3">
      <c r="A801" t="str">
        <f>CADASTRE!C801</f>
        <v>fertilisation</v>
      </c>
      <c r="B801" t="s">
        <v>24</v>
      </c>
      <c r="C801" t="s">
        <v>223</v>
      </c>
    </row>
    <row r="802" spans="1:5" x14ac:dyDescent="0.3">
      <c r="A802" t="str">
        <f>CADASTRE!C802</f>
        <v>fertilisation, produit phytopharmaceutique</v>
      </c>
      <c r="B802" t="s">
        <v>251</v>
      </c>
    </row>
    <row r="803" spans="1:5" x14ac:dyDescent="0.3">
      <c r="A803" t="str">
        <f>CADASTRE!C803</f>
        <v>impact sur la santé, qualité de l'air</v>
      </c>
      <c r="B803" t="s">
        <v>197</v>
      </c>
      <c r="C803" t="s">
        <v>223</v>
      </c>
    </row>
    <row r="804" spans="1:5" x14ac:dyDescent="0.3">
      <c r="A804" t="str">
        <f>CADASTRE!C804</f>
        <v>indicateur environnemental, OAD, pollinisateur</v>
      </c>
      <c r="B804" t="s">
        <v>112</v>
      </c>
      <c r="C804" t="s">
        <v>214</v>
      </c>
      <c r="D804" t="s">
        <v>275</v>
      </c>
    </row>
    <row r="805" spans="1:5" x14ac:dyDescent="0.3">
      <c r="A805" t="str">
        <f>CADASTRE!C805</f>
        <v>indicateur environnemental, produit phytopharmaceutique</v>
      </c>
      <c r="B805" t="s">
        <v>197</v>
      </c>
      <c r="C805" t="s">
        <v>262</v>
      </c>
    </row>
    <row r="806" spans="1:5" x14ac:dyDescent="0.3">
      <c r="A806" t="str">
        <f>CADASTRE!C806</f>
        <v>indicateur environnemental, produit phytopharmaceutique</v>
      </c>
      <c r="B806" t="s">
        <v>24</v>
      </c>
      <c r="C806" t="s">
        <v>237</v>
      </c>
    </row>
    <row r="807" spans="1:5" x14ac:dyDescent="0.3">
      <c r="A807" t="str">
        <f>CADASTRE!C807</f>
        <v>méthode alternative, protection biologique</v>
      </c>
      <c r="B807" t="s">
        <v>24</v>
      </c>
    </row>
    <row r="808" spans="1:5" x14ac:dyDescent="0.3">
      <c r="A808" t="str">
        <f>CADASTRE!C808</f>
        <v>méthode alternative, protection phytosanitaire</v>
      </c>
      <c r="B808" t="s">
        <v>243</v>
      </c>
    </row>
    <row r="809" spans="1:5" x14ac:dyDescent="0.3">
      <c r="A809" t="str">
        <f>CADASTRE!C809</f>
        <v>pollinisateur, qualité de l'eau</v>
      </c>
      <c r="B809" t="s">
        <v>243</v>
      </c>
    </row>
    <row r="810" spans="1:5" x14ac:dyDescent="0.3">
      <c r="A810" t="str">
        <f>CADASTRE!C810</f>
        <v>produit phytopharmaceutique, protection phytosanitaire</v>
      </c>
      <c r="B810" t="s">
        <v>46</v>
      </c>
    </row>
    <row r="811" spans="1:5" x14ac:dyDescent="0.3">
      <c r="A811" t="str">
        <f>CADASTRE!C811</f>
        <v>résistance variétale</v>
      </c>
      <c r="B811" t="s">
        <v>24</v>
      </c>
      <c r="C811" t="s">
        <v>186</v>
      </c>
      <c r="D811" t="s">
        <v>223</v>
      </c>
      <c r="E811" t="s">
        <v>288</v>
      </c>
    </row>
    <row r="812" spans="1:5" x14ac:dyDescent="0.3">
      <c r="A812" t="str">
        <f>CADASTRE!C812</f>
        <v>résistance variétale</v>
      </c>
      <c r="B812" t="s">
        <v>24</v>
      </c>
      <c r="C812" t="s">
        <v>180</v>
      </c>
      <c r="D812" t="s">
        <v>251</v>
      </c>
    </row>
    <row r="813" spans="1:5" x14ac:dyDescent="0.3">
      <c r="A813" t="str">
        <f>CADASTRE!C813</f>
        <v>résistance variétale</v>
      </c>
      <c r="B813" t="s">
        <v>128</v>
      </c>
    </row>
    <row r="814" spans="1:5" x14ac:dyDescent="0.3">
      <c r="A814" t="str">
        <f>CADASTRE!C814</f>
        <v>résistance variétale</v>
      </c>
      <c r="B814" t="s">
        <v>197</v>
      </c>
      <c r="C814" t="s">
        <v>275</v>
      </c>
    </row>
    <row r="815" spans="1:5" x14ac:dyDescent="0.3">
      <c r="A815" t="str">
        <f>CADASTRE!C815</f>
        <v>résistance variétale</v>
      </c>
      <c r="B815" t="s">
        <v>24</v>
      </c>
      <c r="C815" t="s">
        <v>214</v>
      </c>
      <c r="D815" t="s">
        <v>251</v>
      </c>
      <c r="E815" t="s">
        <v>262</v>
      </c>
    </row>
    <row r="816" spans="1:5" x14ac:dyDescent="0.3">
      <c r="A816" t="str">
        <f>CADASTRE!C816</f>
        <v>résistance variétale</v>
      </c>
      <c r="B816" t="s">
        <v>24</v>
      </c>
      <c r="C816" t="s">
        <v>214</v>
      </c>
    </row>
    <row r="817" spans="1:5" x14ac:dyDescent="0.3">
      <c r="A817" t="str">
        <f>CADASTRE!C817</f>
        <v>résistance variétale</v>
      </c>
      <c r="B817" t="s">
        <v>72</v>
      </c>
      <c r="C817" t="s">
        <v>24</v>
      </c>
    </row>
    <row r="818" spans="1:5" x14ac:dyDescent="0.3">
      <c r="A818" t="str">
        <f>CADASTRE!C818</f>
        <v>résistance variétale</v>
      </c>
      <c r="B818" t="s">
        <v>180</v>
      </c>
    </row>
    <row r="819" spans="1:5" x14ac:dyDescent="0.3">
      <c r="A819" t="str">
        <f>CADASTRE!C819</f>
        <v>protection biologique</v>
      </c>
      <c r="B819" t="s">
        <v>128</v>
      </c>
    </row>
    <row r="820" spans="1:5" x14ac:dyDescent="0.3">
      <c r="A820" t="str">
        <f>CADASTRE!C820</f>
        <v>résistance variétale</v>
      </c>
      <c r="B820" t="s">
        <v>134</v>
      </c>
      <c r="C820" t="s">
        <v>180</v>
      </c>
      <c r="D820" t="s">
        <v>186</v>
      </c>
      <c r="E820" t="s">
        <v>251</v>
      </c>
    </row>
    <row r="821" spans="1:5" x14ac:dyDescent="0.3">
      <c r="A821" t="str">
        <f>CADASTRE!C821</f>
        <v>résistance variétale</v>
      </c>
      <c r="B821" t="s">
        <v>112</v>
      </c>
      <c r="C821" t="s">
        <v>197</v>
      </c>
      <c r="D821" t="s">
        <v>214</v>
      </c>
      <c r="E821" t="s">
        <v>262</v>
      </c>
    </row>
    <row r="822" spans="1:5" x14ac:dyDescent="0.3">
      <c r="A822" t="str">
        <f>CADASTRE!C822</f>
        <v>résistance variétale</v>
      </c>
      <c r="B822" t="s">
        <v>24</v>
      </c>
    </row>
    <row r="823" spans="1:5" x14ac:dyDescent="0.3">
      <c r="A823" t="str">
        <f>CADASTRE!C823</f>
        <v>résistance variétale</v>
      </c>
      <c r="B823" t="s">
        <v>134</v>
      </c>
      <c r="C823" t="s">
        <v>223</v>
      </c>
    </row>
    <row r="824" spans="1:5" x14ac:dyDescent="0.3">
      <c r="A824" t="str">
        <f>CADASTRE!C824</f>
        <v>résistance variétale</v>
      </c>
      <c r="B824" t="s">
        <v>161</v>
      </c>
    </row>
    <row r="825" spans="1:5" x14ac:dyDescent="0.3">
      <c r="A825" t="str">
        <f>CADASTRE!C825</f>
        <v>résistance variétale</v>
      </c>
      <c r="B825" t="s">
        <v>134</v>
      </c>
      <c r="C825" t="s">
        <v>24</v>
      </c>
    </row>
    <row r="826" spans="1:5" x14ac:dyDescent="0.3">
      <c r="A826" t="str">
        <f>CADASTRE!C826</f>
        <v>résistance variétale</v>
      </c>
      <c r="B826" t="s">
        <v>24</v>
      </c>
      <c r="C826" t="s">
        <v>251</v>
      </c>
    </row>
    <row r="827" spans="1:5" x14ac:dyDescent="0.3">
      <c r="A827" t="str">
        <f>CADASTRE!C827</f>
        <v>résistance variétale</v>
      </c>
      <c r="B827" t="s">
        <v>24</v>
      </c>
    </row>
    <row r="828" spans="1:5" x14ac:dyDescent="0.3">
      <c r="A828" t="str">
        <f>CADASTRE!C828</f>
        <v>qualité de l'air</v>
      </c>
      <c r="B828" t="s">
        <v>251</v>
      </c>
    </row>
    <row r="829" spans="1:5" x14ac:dyDescent="0.3">
      <c r="A829" t="str">
        <f>CADASTRE!C829</f>
        <v>résistance variétale</v>
      </c>
      <c r="B829" t="s">
        <v>243</v>
      </c>
    </row>
    <row r="830" spans="1:5" x14ac:dyDescent="0.3">
      <c r="A830" t="str">
        <f>CADASTRE!C830</f>
        <v>résistance variétale</v>
      </c>
      <c r="B830" t="s">
        <v>24</v>
      </c>
    </row>
    <row r="831" spans="1:5" x14ac:dyDescent="0.3">
      <c r="A831" t="str">
        <f>CADASTRE!C831</f>
        <v>qualité de l'air</v>
      </c>
      <c r="B831" t="s">
        <v>24</v>
      </c>
      <c r="C831" t="s">
        <v>251</v>
      </c>
      <c r="D831" t="s">
        <v>275</v>
      </c>
    </row>
    <row r="832" spans="1:5" x14ac:dyDescent="0.3">
      <c r="A832" t="str">
        <f>CADASTRE!C832</f>
        <v>résistance variétale</v>
      </c>
      <c r="B832" t="s">
        <v>134</v>
      </c>
      <c r="C832" t="s">
        <v>24</v>
      </c>
      <c r="D832" t="s">
        <v>223</v>
      </c>
    </row>
    <row r="833" spans="1:4" x14ac:dyDescent="0.3">
      <c r="A833" t="str">
        <f>CADASTRE!C833</f>
        <v>résistance variétale</v>
      </c>
      <c r="B833" t="s">
        <v>24</v>
      </c>
    </row>
    <row r="834" spans="1:4" x14ac:dyDescent="0.3">
      <c r="A834" t="str">
        <f>CADASTRE!C834</f>
        <v>résistance variétale</v>
      </c>
      <c r="B834" t="s">
        <v>98</v>
      </c>
      <c r="C834" t="s">
        <v>24</v>
      </c>
      <c r="D834" t="s">
        <v>214</v>
      </c>
    </row>
    <row r="835" spans="1:4" x14ac:dyDescent="0.3">
      <c r="A835" t="str">
        <f>CADASTRE!C835</f>
        <v>résistance variétale</v>
      </c>
      <c r="B835" t="s">
        <v>128</v>
      </c>
    </row>
    <row r="836" spans="1:4" x14ac:dyDescent="0.3">
      <c r="A836" t="str">
        <f>CADASTRE!C836</f>
        <v>résistance variétale</v>
      </c>
      <c r="B836" t="s">
        <v>128</v>
      </c>
    </row>
    <row r="837" spans="1:4" x14ac:dyDescent="0.3">
      <c r="A837" t="str">
        <f>CADASTRE!C837</f>
        <v>résistance variétale</v>
      </c>
      <c r="B837" t="s">
        <v>128</v>
      </c>
    </row>
    <row r="838" spans="1:4" x14ac:dyDescent="0.3">
      <c r="A838" t="str">
        <f>CADASTRE!C838</f>
        <v>qualité de l'eau</v>
      </c>
      <c r="B838" t="s">
        <v>61</v>
      </c>
    </row>
    <row r="839" spans="1:4" x14ac:dyDescent="0.3">
      <c r="A839" t="str">
        <f>CADASTRE!C839</f>
        <v>résistance variétale</v>
      </c>
      <c r="B839" t="s">
        <v>24</v>
      </c>
    </row>
    <row r="840" spans="1:4" x14ac:dyDescent="0.3">
      <c r="A840" t="str">
        <f>CADASTRE!C840</f>
        <v>résistance variétale</v>
      </c>
      <c r="B840" t="s">
        <v>186</v>
      </c>
      <c r="C840" t="s">
        <v>223</v>
      </c>
    </row>
    <row r="841" spans="1:4" x14ac:dyDescent="0.3">
      <c r="A841" t="str">
        <f>CADASTRE!C841</f>
        <v>résistance variétale</v>
      </c>
      <c r="B841" t="s">
        <v>197</v>
      </c>
      <c r="C841" t="s">
        <v>214</v>
      </c>
    </row>
    <row r="842" spans="1:4" x14ac:dyDescent="0.3">
      <c r="A842" t="str">
        <f>CADASTRE!C842</f>
        <v>résistance variétale</v>
      </c>
      <c r="B842" t="s">
        <v>251</v>
      </c>
      <c r="C842" t="s">
        <v>128</v>
      </c>
    </row>
    <row r="843" spans="1:4" x14ac:dyDescent="0.3">
      <c r="A843" t="str">
        <f>CADASTRE!C843</f>
        <v>résistance variétale</v>
      </c>
      <c r="B843" t="s">
        <v>134</v>
      </c>
    </row>
    <row r="844" spans="1:4" x14ac:dyDescent="0.3">
      <c r="A844" t="str">
        <f>CADASTRE!C844</f>
        <v>résistance variétale</v>
      </c>
      <c r="B844" t="s">
        <v>72</v>
      </c>
      <c r="C844" t="s">
        <v>134</v>
      </c>
    </row>
    <row r="845" spans="1:4" x14ac:dyDescent="0.3">
      <c r="A845" t="str">
        <f>CADASTRE!C845</f>
        <v>résistance variétale</v>
      </c>
      <c r="B845" t="s">
        <v>251</v>
      </c>
    </row>
    <row r="846" spans="1:4" x14ac:dyDescent="0.3">
      <c r="A846" t="str">
        <f>CADASTRE!C846</f>
        <v>résistance variétale</v>
      </c>
      <c r="B846" t="s">
        <v>251</v>
      </c>
    </row>
    <row r="847" spans="1:4" x14ac:dyDescent="0.3">
      <c r="A847" t="str">
        <f>CADASTRE!C847</f>
        <v>résistance variétale</v>
      </c>
      <c r="B847" t="s">
        <v>112</v>
      </c>
      <c r="C847" t="s">
        <v>214</v>
      </c>
    </row>
    <row r="848" spans="1:4" x14ac:dyDescent="0.3">
      <c r="A848" t="str">
        <f>CADASTRE!C848</f>
        <v>résistance variétale</v>
      </c>
      <c r="B848" t="s">
        <v>134</v>
      </c>
    </row>
    <row r="849" spans="1:3" x14ac:dyDescent="0.3">
      <c r="A849" t="str">
        <f>CADASTRE!C849</f>
        <v>résistance variétale</v>
      </c>
      <c r="B849" t="s">
        <v>214</v>
      </c>
    </row>
    <row r="850" spans="1:3" x14ac:dyDescent="0.3">
      <c r="A850" t="str">
        <f>CADASTRE!C850</f>
        <v>résistance variétale</v>
      </c>
      <c r="B850" t="s">
        <v>36</v>
      </c>
    </row>
    <row r="851" spans="1:3" x14ac:dyDescent="0.3">
      <c r="A851" t="str">
        <f>CADASTRE!C851</f>
        <v>résistance variétale</v>
      </c>
      <c r="B851" t="s">
        <v>61</v>
      </c>
    </row>
    <row r="852" spans="1:3" x14ac:dyDescent="0.3">
      <c r="A852" t="str">
        <f>CADASTRE!C852</f>
        <v>résistance variétale</v>
      </c>
      <c r="B852" t="s">
        <v>24</v>
      </c>
    </row>
    <row r="853" spans="1:3" x14ac:dyDescent="0.3">
      <c r="A853" t="str">
        <f>CADASTRE!C853</f>
        <v>résistance variétale</v>
      </c>
      <c r="B853" t="s">
        <v>24</v>
      </c>
      <c r="C853" t="s">
        <v>237</v>
      </c>
    </row>
    <row r="854" spans="1:3" x14ac:dyDescent="0.3">
      <c r="A854" t="str">
        <f>CADASTRE!C854</f>
        <v>résistance variétale</v>
      </c>
      <c r="B854" t="s">
        <v>237</v>
      </c>
      <c r="C854" t="s">
        <v>288</v>
      </c>
    </row>
    <row r="855" spans="1:3" x14ac:dyDescent="0.3">
      <c r="A855" t="str">
        <f>CADASTRE!C855</f>
        <v>résistance variétale</v>
      </c>
      <c r="B855" t="s">
        <v>288</v>
      </c>
    </row>
    <row r="856" spans="1:3" x14ac:dyDescent="0.3">
      <c r="A856" t="str">
        <f>CADASTRE!C856</f>
        <v>résistance variétale</v>
      </c>
      <c r="B856" t="s">
        <v>237</v>
      </c>
    </row>
    <row r="857" spans="1:3" x14ac:dyDescent="0.3">
      <c r="A857" t="str">
        <f>CADASTRE!C857</f>
        <v>résistance variétale</v>
      </c>
      <c r="B857" t="s">
        <v>72</v>
      </c>
      <c r="C857" t="s">
        <v>24</v>
      </c>
    </row>
    <row r="858" spans="1:3" x14ac:dyDescent="0.3">
      <c r="A858" t="str">
        <f>CADASTRE!C858</f>
        <v>résistance variétale</v>
      </c>
      <c r="B858" t="s">
        <v>251</v>
      </c>
    </row>
    <row r="859" spans="1:3" x14ac:dyDescent="0.3">
      <c r="A859" t="str">
        <f>CADASTRE!C859</f>
        <v>résistance variétale</v>
      </c>
      <c r="B859" t="s">
        <v>251</v>
      </c>
    </row>
    <row r="860" spans="1:3" x14ac:dyDescent="0.3">
      <c r="A860" t="str">
        <f>CADASTRE!C860</f>
        <v>résistance variétale</v>
      </c>
      <c r="B860" t="s">
        <v>275</v>
      </c>
    </row>
    <row r="861" spans="1:3" x14ac:dyDescent="0.3">
      <c r="A861" t="str">
        <f>CADASTRE!C861</f>
        <v>résistance variétale</v>
      </c>
      <c r="B861" t="s">
        <v>24</v>
      </c>
      <c r="C861" t="s">
        <v>237</v>
      </c>
    </row>
    <row r="862" spans="1:3" x14ac:dyDescent="0.3">
      <c r="A862" t="str">
        <f>CADASTRE!C862</f>
        <v>résistance variétale</v>
      </c>
      <c r="B862" t="s">
        <v>24</v>
      </c>
      <c r="C862" t="s">
        <v>186</v>
      </c>
    </row>
    <row r="863" spans="1:3" x14ac:dyDescent="0.3">
      <c r="A863" t="str">
        <f>CADASTRE!C863</f>
        <v>qualité de l'eau</v>
      </c>
      <c r="B863" t="s">
        <v>197</v>
      </c>
      <c r="C863" t="s">
        <v>128</v>
      </c>
    </row>
    <row r="864" spans="1:3" x14ac:dyDescent="0.3">
      <c r="A864" t="str">
        <f>CADASTRE!C864</f>
        <v>résistance variétale</v>
      </c>
      <c r="B864" t="s">
        <v>251</v>
      </c>
    </row>
    <row r="865" spans="1:4" x14ac:dyDescent="0.3">
      <c r="A865" t="str">
        <f>CADASTRE!C865</f>
        <v>résistance variétale</v>
      </c>
      <c r="B865" t="s">
        <v>72</v>
      </c>
    </row>
    <row r="866" spans="1:4" x14ac:dyDescent="0.3">
      <c r="A866" t="str">
        <f>CADASTRE!C866</f>
        <v>résistance variétale</v>
      </c>
      <c r="B866" t="s">
        <v>251</v>
      </c>
    </row>
    <row r="867" spans="1:4" x14ac:dyDescent="0.3">
      <c r="A867" t="str">
        <f>CADASTRE!C867</f>
        <v>résistance variétale</v>
      </c>
      <c r="B867" t="s">
        <v>180</v>
      </c>
      <c r="C867" t="s">
        <v>197</v>
      </c>
      <c r="D867" t="s">
        <v>275</v>
      </c>
    </row>
    <row r="868" spans="1:4" x14ac:dyDescent="0.3">
      <c r="A868" t="str">
        <f>CADASTRE!C868</f>
        <v>qualité de l'eau</v>
      </c>
      <c r="B868" t="s">
        <v>126</v>
      </c>
      <c r="C868" t="s">
        <v>161</v>
      </c>
      <c r="D868" t="s">
        <v>275</v>
      </c>
    </row>
    <row r="869" spans="1:4" x14ac:dyDescent="0.3">
      <c r="A869" t="str">
        <f>CADASTRE!C869</f>
        <v>résistance variétale</v>
      </c>
      <c r="B869" t="s">
        <v>36</v>
      </c>
      <c r="C869" t="s">
        <v>243</v>
      </c>
    </row>
    <row r="870" spans="1:4" x14ac:dyDescent="0.3">
      <c r="A870" t="str">
        <f>CADASTRE!C870</f>
        <v>résistance variétale</v>
      </c>
      <c r="B870" t="s">
        <v>24</v>
      </c>
      <c r="C870" t="s">
        <v>180</v>
      </c>
      <c r="D870" t="s">
        <v>186</v>
      </c>
    </row>
    <row r="871" spans="1:4" x14ac:dyDescent="0.3">
      <c r="A871" t="str">
        <f>CADASTRE!C871</f>
        <v>résistance variétale</v>
      </c>
      <c r="B871" t="s">
        <v>24</v>
      </c>
      <c r="C871" t="s">
        <v>214</v>
      </c>
      <c r="D871" t="s">
        <v>288</v>
      </c>
    </row>
    <row r="872" spans="1:4" x14ac:dyDescent="0.3">
      <c r="A872" t="str">
        <f>CADASTRE!C872</f>
        <v>résistance variétale</v>
      </c>
      <c r="B872" t="s">
        <v>172</v>
      </c>
    </row>
    <row r="873" spans="1:4" x14ac:dyDescent="0.3">
      <c r="A873" t="str">
        <f>CADASTRE!C873</f>
        <v>résistance variétale</v>
      </c>
      <c r="B873" t="s">
        <v>24</v>
      </c>
    </row>
    <row r="874" spans="1:4" x14ac:dyDescent="0.3">
      <c r="A874" t="str">
        <f>CADASTRE!C874</f>
        <v>résistance variétale</v>
      </c>
      <c r="B874" t="s">
        <v>72</v>
      </c>
      <c r="C874" t="s">
        <v>24</v>
      </c>
    </row>
    <row r="875" spans="1:4" x14ac:dyDescent="0.3">
      <c r="A875" t="str">
        <f>CADASTRE!C875</f>
        <v>résistance variétale</v>
      </c>
      <c r="B875" t="s">
        <v>180</v>
      </c>
      <c r="C875" t="s">
        <v>288</v>
      </c>
    </row>
    <row r="876" spans="1:4" x14ac:dyDescent="0.3">
      <c r="A876" t="str">
        <f>CADASTRE!C876</f>
        <v>résistance variétale</v>
      </c>
      <c r="B876" t="s">
        <v>180</v>
      </c>
      <c r="C876" t="s">
        <v>186</v>
      </c>
      <c r="D876" t="s">
        <v>275</v>
      </c>
    </row>
    <row r="877" spans="1:4" x14ac:dyDescent="0.3">
      <c r="A877" t="str">
        <f>CADASTRE!C877</f>
        <v>qualité de l'eau</v>
      </c>
      <c r="B877" t="s">
        <v>72</v>
      </c>
    </row>
    <row r="878" spans="1:4" x14ac:dyDescent="0.3">
      <c r="A878" t="str">
        <f>CADASTRE!C878</f>
        <v>résistance variétale</v>
      </c>
      <c r="B878" t="s">
        <v>223</v>
      </c>
    </row>
    <row r="879" spans="1:4" x14ac:dyDescent="0.3">
      <c r="A879" t="str">
        <f>CADASTRE!C879</f>
        <v>résistance variétale</v>
      </c>
      <c r="B879" t="s">
        <v>36</v>
      </c>
      <c r="C879" t="s">
        <v>172</v>
      </c>
    </row>
    <row r="880" spans="1:4" x14ac:dyDescent="0.3">
      <c r="A880" t="str">
        <f>CADASTRE!C880</f>
        <v>qualité de l'eau, sensibilisation</v>
      </c>
      <c r="B880" t="s">
        <v>288</v>
      </c>
    </row>
    <row r="881" spans="1:7" x14ac:dyDescent="0.3">
      <c r="A881" t="str">
        <f>CADASTRE!C881</f>
        <v>transformation des résidus</v>
      </c>
      <c r="B881" t="s">
        <v>36</v>
      </c>
      <c r="C881" t="s">
        <v>112</v>
      </c>
      <c r="D881" t="s">
        <v>214</v>
      </c>
      <c r="E881" t="s">
        <v>275</v>
      </c>
    </row>
    <row r="882" spans="1:7" x14ac:dyDescent="0.3">
      <c r="A882">
        <f>CADASTRE!C882</f>
        <v>0</v>
      </c>
      <c r="B882" t="s">
        <v>214</v>
      </c>
    </row>
    <row r="883" spans="1:7" x14ac:dyDescent="0.3">
      <c r="A883">
        <f>CADASTRE!C883</f>
        <v>0</v>
      </c>
      <c r="B883" t="s">
        <v>61</v>
      </c>
    </row>
    <row r="884" spans="1:7" x14ac:dyDescent="0.3">
      <c r="A884">
        <f>CADASTRE!C884</f>
        <v>0</v>
      </c>
      <c r="B884" t="s">
        <v>24</v>
      </c>
      <c r="C884" t="s">
        <v>288</v>
      </c>
    </row>
    <row r="885" spans="1:7" x14ac:dyDescent="0.3">
      <c r="A885">
        <f>CADASTRE!C885</f>
        <v>0</v>
      </c>
      <c r="B885" t="s">
        <v>251</v>
      </c>
    </row>
    <row r="886" spans="1:7" x14ac:dyDescent="0.3">
      <c r="A886">
        <f>CADASTRE!C886</f>
        <v>0</v>
      </c>
      <c r="B886" t="s">
        <v>128</v>
      </c>
    </row>
    <row r="887" spans="1:7" x14ac:dyDescent="0.3">
      <c r="A887">
        <f>CADASTRE!C887</f>
        <v>0</v>
      </c>
      <c r="B887" t="s">
        <v>128</v>
      </c>
    </row>
    <row r="888" spans="1:7" x14ac:dyDescent="0.3">
      <c r="A888">
        <f>CADASTRE!C888</f>
        <v>0</v>
      </c>
    </row>
    <row r="889" spans="1:7" x14ac:dyDescent="0.3">
      <c r="A889">
        <f>CADASTRE!C889</f>
        <v>0</v>
      </c>
    </row>
    <row r="890" spans="1:7" x14ac:dyDescent="0.3">
      <c r="A890">
        <f>CADASTRE!C890</f>
        <v>0</v>
      </c>
    </row>
    <row r="892" spans="1:7" x14ac:dyDescent="0.3">
      <c r="A892" t="s">
        <v>6459</v>
      </c>
      <c r="B892">
        <f>COUNTIF(B2:B891,"*")</f>
        <v>880</v>
      </c>
      <c r="C892">
        <f t="shared" ref="C892:F892" si="0">COUNTIF(C2:C891,"*")</f>
        <v>476</v>
      </c>
      <c r="D892">
        <f t="shared" si="0"/>
        <v>152</v>
      </c>
      <c r="E892">
        <f t="shared" si="0"/>
        <v>28</v>
      </c>
      <c r="F892">
        <f t="shared" si="0"/>
        <v>4</v>
      </c>
      <c r="G892">
        <f>SUM(B892:F892)</f>
        <v>1540</v>
      </c>
    </row>
  </sheetData>
  <sortState xmlns:xlrd2="http://schemas.microsoft.com/office/spreadsheetml/2017/richdata2" ref="J1:J31">
    <sortCondition ref="J31"/>
  </sortState>
  <phoneticPr fontId="2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6EB31-62DD-4CB9-B129-F13A120E38FE}">
  <dimension ref="A1:T883"/>
  <sheetViews>
    <sheetView zoomScale="70" zoomScaleNormal="70" workbookViewId="0">
      <selection activeCell="N37" sqref="N37"/>
    </sheetView>
  </sheetViews>
  <sheetFormatPr baseColWidth="10" defaultColWidth="11.5546875" defaultRowHeight="30" customHeight="1" x14ac:dyDescent="0.3"/>
  <cols>
    <col min="1" max="1" width="22.6640625" style="22" customWidth="1"/>
    <col min="2" max="2" width="11.5546875" style="22"/>
    <col min="3" max="3" width="16.5546875" style="22" customWidth="1"/>
    <col min="4" max="4" width="11.5546875" style="22"/>
    <col min="5" max="5" width="19.33203125" style="22" customWidth="1"/>
    <col min="6" max="10" width="11.5546875" style="22"/>
    <col min="11" max="11" width="20" style="22" customWidth="1"/>
    <col min="12" max="12" width="19.6640625" style="22" customWidth="1"/>
    <col min="13" max="13" width="11.5546875" style="22"/>
    <col min="14" max="14" width="15.88671875" style="22" customWidth="1"/>
    <col min="15" max="15" width="11.5546875" style="22"/>
    <col min="16" max="16" width="16.88671875" style="22" customWidth="1"/>
    <col min="17" max="16384" width="11.5546875" style="22"/>
  </cols>
  <sheetData>
    <row r="1" spans="1:20" s="23" customFormat="1" ht="30" customHeight="1" x14ac:dyDescent="0.3">
      <c r="A1" s="2"/>
      <c r="B1" s="21" t="s">
        <v>6460</v>
      </c>
      <c r="C1" s="11" t="s">
        <v>6446</v>
      </c>
      <c r="D1" s="2" t="s">
        <v>349</v>
      </c>
      <c r="E1" s="2" t="s">
        <v>3427</v>
      </c>
      <c r="F1" s="2" t="s">
        <v>92</v>
      </c>
      <c r="G1" s="2" t="s">
        <v>29</v>
      </c>
      <c r="H1" s="2" t="s">
        <v>1104</v>
      </c>
      <c r="I1" s="2" t="s">
        <v>648</v>
      </c>
      <c r="J1" s="2" t="s">
        <v>53</v>
      </c>
      <c r="K1" s="2" t="s">
        <v>542</v>
      </c>
      <c r="L1" s="2" t="s">
        <v>1336</v>
      </c>
      <c r="M1" s="2" t="s">
        <v>257</v>
      </c>
      <c r="N1" s="2" t="s">
        <v>1198</v>
      </c>
      <c r="O1" s="2" t="s">
        <v>510</v>
      </c>
      <c r="P1" s="2" t="s">
        <v>1056</v>
      </c>
    </row>
    <row r="2" spans="1:20" ht="30" customHeight="1" x14ac:dyDescent="0.3">
      <c r="A2" s="29" t="s">
        <v>87</v>
      </c>
      <c r="B2" s="21">
        <f t="shared" ref="B2:B27" si="0">C2/$C$30</f>
        <v>0.15419501133786848</v>
      </c>
      <c r="C2" s="12">
        <f>COUNTIF(CADASTRE!B:B,A2)</f>
        <v>136</v>
      </c>
      <c r="D2" s="12">
        <f>COUNTIFS(CADASTRE!B:B,A2,CADASTRE!H:H,$D$1)</f>
        <v>39</v>
      </c>
      <c r="E2" s="12">
        <f>COUNTIFS(CADASTRE!B:B,A2,CADASTRE!H:H,$E$1)</f>
        <v>0</v>
      </c>
      <c r="F2" s="12">
        <f>COUNTIFS(CADASTRE!B:B,A2,CADASTRE!H:H,$F$1)</f>
        <v>60</v>
      </c>
      <c r="G2" s="12">
        <f>COUNTIFS(CADASTRE!B:B,A2,CADASTRE!H:H,$G$1)</f>
        <v>0</v>
      </c>
      <c r="H2" s="12">
        <f>COUNTIFS(CADASTRE!B:B,A2,CADASTRE!H:H,$H$1)</f>
        <v>0</v>
      </c>
      <c r="I2" s="12">
        <f>COUNTIFS(CADASTRE!B:B,A2,CADASTRE!H:H,$I$1)</f>
        <v>4</v>
      </c>
      <c r="J2" s="12">
        <f>COUNTIFS(CADASTRE!B:B,A2,CADASTRE!H:H,$J$1)</f>
        <v>24</v>
      </c>
      <c r="K2" s="12">
        <f>COUNTIFS(CADASTRE!B:B,A2,CADASTRE!H:H,$K$1)</f>
        <v>1</v>
      </c>
      <c r="L2" s="12">
        <f>COUNTIFS(CADASTRE!B:B,A2,CADASTRE!H:H,$L$1)</f>
        <v>0</v>
      </c>
      <c r="M2" s="12">
        <f>COUNTIFS(CADASTRE!B:B,A2,CADASTRE!H:H,$M$1)</f>
        <v>5</v>
      </c>
      <c r="N2" s="12">
        <f>COUNTIFS(CADASTRE!B:B,A2,CADASTRE!H:H,$N$1)</f>
        <v>2</v>
      </c>
      <c r="O2" s="12">
        <f>COUNTIFS(CADASTRE!B:B,A2,CADASTRE!H:H,$O$1)</f>
        <v>1</v>
      </c>
      <c r="P2" s="12">
        <f>COUNTIFS(CADASTRE!B:B,A2,CADASTRE!H:H,$P$1)</f>
        <v>0</v>
      </c>
    </row>
    <row r="3" spans="1:20" ht="30" customHeight="1" x14ac:dyDescent="0.3">
      <c r="A3" s="29" t="s">
        <v>74</v>
      </c>
      <c r="B3" s="21">
        <f t="shared" si="0"/>
        <v>0.15079365079365079</v>
      </c>
      <c r="C3" s="12">
        <f>COUNTIF(CADASTRE!B:B,A3)</f>
        <v>133</v>
      </c>
      <c r="D3" s="12">
        <f>COUNTIFS(CADASTRE!B:B,A3,CADASTRE!H:H,$D$1)</f>
        <v>26</v>
      </c>
      <c r="E3" s="12">
        <f>COUNTIFS(CADASTRE!B:B,A3,CADASTRE!H:H,$E$1)</f>
        <v>0</v>
      </c>
      <c r="F3" s="12">
        <f>COUNTIFS(CADASTRE!B:B,A3,CADASTRE!H:H,$F$1)</f>
        <v>40</v>
      </c>
      <c r="G3" s="12">
        <f>COUNTIFS(CADASTRE!B:B,A3,CADASTRE!H:H,$G$1)</f>
        <v>1</v>
      </c>
      <c r="H3" s="12">
        <f>COUNTIFS(CADASTRE!B:B,A3,CADASTRE!H:H,$H$1)</f>
        <v>3</v>
      </c>
      <c r="I3" s="12">
        <f>COUNTIFS(CADASTRE!B:B,A3,CADASTRE!H:H,$I$1)</f>
        <v>6</v>
      </c>
      <c r="J3" s="12">
        <f>COUNTIFS(CADASTRE!B:B,A3,CADASTRE!H:H,$J$1)</f>
        <v>44</v>
      </c>
      <c r="K3" s="12">
        <f>COUNTIFS(CADASTRE!B:B,A3,CADASTRE!H:H,$K$1)</f>
        <v>1</v>
      </c>
      <c r="L3" s="12">
        <f>COUNTIFS(CADASTRE!B:B,A3,CADASTRE!H:H,$L$1)</f>
        <v>0</v>
      </c>
      <c r="M3" s="12">
        <f>COUNTIFS(CADASTRE!B:B,A3,CADASTRE!H:H,$M$1)</f>
        <v>4</v>
      </c>
      <c r="N3" s="12">
        <f>COUNTIFS(CADASTRE!B:B,A3,CADASTRE!H:H,$N$1)</f>
        <v>0</v>
      </c>
      <c r="O3" s="12">
        <f>COUNTIFS(CADASTRE!B:B,A3,CADASTRE!H:H,$O$1)</f>
        <v>7</v>
      </c>
      <c r="P3" s="12">
        <f>COUNTIFS(CADASTRE!B:B,A3,CADASTRE!H:H,$P$1)</f>
        <v>1</v>
      </c>
    </row>
    <row r="4" spans="1:20" ht="30" customHeight="1" x14ac:dyDescent="0.3">
      <c r="A4" s="29" t="s">
        <v>196</v>
      </c>
      <c r="B4" s="21">
        <f t="shared" si="0"/>
        <v>6.8027210884353748E-2</v>
      </c>
      <c r="C4" s="12">
        <f>COUNTIF(CADASTRE!B:B,A4)</f>
        <v>60</v>
      </c>
      <c r="D4" s="12">
        <f>COUNTIFS(CADASTRE!B:B,A4,CADASTRE!H:H,$D$1)</f>
        <v>16</v>
      </c>
      <c r="E4" s="12">
        <f>COUNTIFS(CADASTRE!B:B,A4,CADASTRE!H:H,$E$1)</f>
        <v>0</v>
      </c>
      <c r="F4" s="12">
        <f>COUNTIFS(CADASTRE!B:B,A4,CADASTRE!H:H,$F$1)</f>
        <v>26</v>
      </c>
      <c r="G4" s="12">
        <f>COUNTIFS(CADASTRE!B:B,A4,CADASTRE!H:H,$G$1)</f>
        <v>0</v>
      </c>
      <c r="H4" s="12">
        <f>COUNTIFS(CADASTRE!B:B,A4,CADASTRE!H:H,$H$1)</f>
        <v>0</v>
      </c>
      <c r="I4" s="12">
        <f>COUNTIFS(CADASTRE!B:B,A4,CADASTRE!H:H,$I$1)</f>
        <v>2</v>
      </c>
      <c r="J4" s="12">
        <f>COUNTIFS(CADASTRE!B:B,A4,CADASTRE!H:H,$J$1)</f>
        <v>14</v>
      </c>
      <c r="K4" s="12">
        <f>COUNTIFS(CADASTRE!B:B,A4,CADASTRE!H:H,$K$1)</f>
        <v>0</v>
      </c>
      <c r="L4" s="12">
        <f>COUNTIFS(CADASTRE!B:B,A4,CADASTRE!H:H,$L$1)</f>
        <v>0</v>
      </c>
      <c r="M4" s="12">
        <f>COUNTIFS(CADASTRE!B:B,A4,CADASTRE!H:H,$M$1)</f>
        <v>1</v>
      </c>
      <c r="N4" s="12">
        <f>COUNTIFS(CADASTRE!B:B,A4,CADASTRE!H:H,$N$1)</f>
        <v>0</v>
      </c>
      <c r="O4" s="12">
        <f>COUNTIFS(CADASTRE!B:B,A4,CADASTRE!H:H,$O$1)</f>
        <v>1</v>
      </c>
      <c r="P4" s="12">
        <f>COUNTIFS(CADASTRE!B:B,A4,CADASTRE!H:H,$P$1)</f>
        <v>0</v>
      </c>
    </row>
    <row r="5" spans="1:20" ht="30" customHeight="1" x14ac:dyDescent="0.3">
      <c r="A5" s="29" t="s">
        <v>261</v>
      </c>
      <c r="B5" s="21">
        <f t="shared" si="0"/>
        <v>6.8027210884353748E-2</v>
      </c>
      <c r="C5" s="12">
        <f>COUNTIF(CADASTRE!B:B,A5)</f>
        <v>60</v>
      </c>
      <c r="D5" s="12">
        <f>COUNTIFS(CADASTRE!B:B,A5,CADASTRE!H:H,$D$1)</f>
        <v>15</v>
      </c>
      <c r="E5" s="12">
        <f>COUNTIFS(CADASTRE!B:B,A5,CADASTRE!H:H,$E$1)</f>
        <v>0</v>
      </c>
      <c r="F5" s="12">
        <f>COUNTIFS(CADASTRE!B:B,A5,CADASTRE!H:H,$F$1)</f>
        <v>9</v>
      </c>
      <c r="G5" s="12">
        <f>COUNTIFS(CADASTRE!B:B,A5,CADASTRE!H:H,$G$1)</f>
        <v>0</v>
      </c>
      <c r="H5" s="12">
        <f>COUNTIFS(CADASTRE!B:B,A5,CADASTRE!H:H,$H$1)</f>
        <v>0</v>
      </c>
      <c r="I5" s="12">
        <f>COUNTIFS(CADASTRE!B:B,A5,CADASTRE!H:H,$I$1)</f>
        <v>0</v>
      </c>
      <c r="J5" s="12">
        <f>COUNTIFS(CADASTRE!B:B,A5,CADASTRE!H:H,$J$1)</f>
        <v>34</v>
      </c>
      <c r="K5" s="12">
        <f>COUNTIFS(CADASTRE!B:B,A5,CADASTRE!H:H,$K$1)</f>
        <v>0</v>
      </c>
      <c r="L5" s="12">
        <f>COUNTIFS(CADASTRE!B:B,A5,CADASTRE!H:H,$L$1)</f>
        <v>0</v>
      </c>
      <c r="M5" s="12">
        <f>COUNTIFS(CADASTRE!B:B,A5,CADASTRE!H:H,$M$1)</f>
        <v>0</v>
      </c>
      <c r="N5" s="12">
        <f>COUNTIFS(CADASTRE!B:B,A5,CADASTRE!H:H,$N$1)</f>
        <v>1</v>
      </c>
      <c r="O5" s="12">
        <f>COUNTIFS(CADASTRE!B:B,A5,CADASTRE!H:H,$O$1)</f>
        <v>1</v>
      </c>
      <c r="P5" s="12">
        <f>COUNTIFS(CADASTRE!B:B,A5,CADASTRE!H:H,$P$1)</f>
        <v>0</v>
      </c>
    </row>
    <row r="6" spans="1:20" ht="30" customHeight="1" x14ac:dyDescent="0.3">
      <c r="A6" s="29" t="s">
        <v>229</v>
      </c>
      <c r="B6" s="21">
        <f t="shared" si="0"/>
        <v>6.1224489795918366E-2</v>
      </c>
      <c r="C6" s="12">
        <f>COUNTIF(CADASTRE!B:B,A6)</f>
        <v>54</v>
      </c>
      <c r="D6" s="12">
        <f>COUNTIFS(CADASTRE!B:B,A6,CADASTRE!H:H,$D$1)</f>
        <v>17</v>
      </c>
      <c r="E6" s="12">
        <f>COUNTIFS(CADASTRE!B:B,A6,CADASTRE!H:H,$E$1)</f>
        <v>0</v>
      </c>
      <c r="F6" s="12">
        <f>COUNTIFS(CADASTRE!B:B,A6,CADASTRE!H:H,$F$1)</f>
        <v>26</v>
      </c>
      <c r="G6" s="12">
        <f>COUNTIFS(CADASTRE!B:B,A6,CADASTRE!H:H,$G$1)</f>
        <v>0</v>
      </c>
      <c r="H6" s="12">
        <f>COUNTIFS(CADASTRE!B:B,A6,CADASTRE!H:H,$H$1)</f>
        <v>0</v>
      </c>
      <c r="I6" s="12">
        <f>COUNTIFS(CADASTRE!B:B,A6,CADASTRE!H:H,$I$1)</f>
        <v>1</v>
      </c>
      <c r="J6" s="12">
        <f>COUNTIFS(CADASTRE!B:B,A6,CADASTRE!H:H,$J$1)</f>
        <v>3</v>
      </c>
      <c r="K6" s="12">
        <f>COUNTIFS(CADASTRE!B:B,A6,CADASTRE!H:H,$K$1)</f>
        <v>1</v>
      </c>
      <c r="L6" s="12">
        <f>COUNTIFS(CADASTRE!B:B,A6,CADASTRE!H:H,$L$1)</f>
        <v>0</v>
      </c>
      <c r="M6" s="12">
        <f>COUNTIFS(CADASTRE!B:B,A6,CADASTRE!H:H,$M$1)</f>
        <v>2</v>
      </c>
      <c r="N6" s="12">
        <f>COUNTIFS(CADASTRE!B:B,A6,CADASTRE!H:H,$N$1)</f>
        <v>1</v>
      </c>
      <c r="O6" s="12">
        <f>COUNTIFS(CADASTRE!B:B,A6,CADASTRE!H:H,$O$1)</f>
        <v>0</v>
      </c>
      <c r="P6" s="12">
        <f>COUNTIFS(CADASTRE!B:B,A6,CADASTRE!H:H,$P$1)</f>
        <v>3</v>
      </c>
    </row>
    <row r="7" spans="1:20" ht="30" customHeight="1" x14ac:dyDescent="0.3">
      <c r="A7" s="29" t="s">
        <v>281</v>
      </c>
      <c r="B7" s="21">
        <f t="shared" si="0"/>
        <v>5.8956916099773243E-2</v>
      </c>
      <c r="C7" s="12">
        <f>COUNTIF(CADASTRE!B:B,A7)</f>
        <v>52</v>
      </c>
      <c r="D7" s="12">
        <f>COUNTIFS(CADASTRE!B:B,A7,CADASTRE!H:H,$D$1)</f>
        <v>10</v>
      </c>
      <c r="E7" s="12">
        <f>COUNTIFS(CADASTRE!B:B,A7,CADASTRE!H:H,$E$1)</f>
        <v>0</v>
      </c>
      <c r="F7" s="12">
        <f>COUNTIFS(CADASTRE!B:B,A7,CADASTRE!H:H,$F$1)</f>
        <v>18</v>
      </c>
      <c r="G7" s="12">
        <f>COUNTIFS(CADASTRE!B:B,A7,CADASTRE!H:H,$G$1)</f>
        <v>0</v>
      </c>
      <c r="H7" s="12">
        <f>COUNTIFS(CADASTRE!B:B,A7,CADASTRE!H:H,$H$1)</f>
        <v>0</v>
      </c>
      <c r="I7" s="12">
        <f>COUNTIFS(CADASTRE!B:B,A7,CADASTRE!H:H,$I$1)</f>
        <v>1</v>
      </c>
      <c r="J7" s="12">
        <f>COUNTIFS(CADASTRE!B:B,A7,CADASTRE!H:H,$J$1)</f>
        <v>20</v>
      </c>
      <c r="K7" s="12">
        <f>COUNTIFS(CADASTRE!B:B,A7,CADASTRE!H:H,$K$1)</f>
        <v>0</v>
      </c>
      <c r="L7" s="12">
        <f>COUNTIFS(CADASTRE!B:B,A7,CADASTRE!H:H,$L$1)</f>
        <v>0</v>
      </c>
      <c r="M7" s="12">
        <f>COUNTIFS(CADASTRE!B:B,A7,CADASTRE!H:H,$M$1)</f>
        <v>0</v>
      </c>
      <c r="N7" s="12">
        <f>COUNTIFS(CADASTRE!B:B,A7,CADASTRE!H:H,$N$1)</f>
        <v>0</v>
      </c>
      <c r="O7" s="12">
        <f>COUNTIFS(CADASTRE!B:B,A7,CADASTRE!H:H,$O$1)</f>
        <v>3</v>
      </c>
      <c r="P7" s="12">
        <f>COUNTIFS(CADASTRE!B:B,A7,CADASTRE!H:H,$P$1)</f>
        <v>0</v>
      </c>
    </row>
    <row r="8" spans="1:20" ht="30" customHeight="1" x14ac:dyDescent="0.3">
      <c r="A8" s="29" t="s">
        <v>111</v>
      </c>
      <c r="B8" s="21">
        <f t="shared" si="0"/>
        <v>5.6689342403628121E-2</v>
      </c>
      <c r="C8" s="12">
        <f>COUNTIF(CADASTRE!B:B,A8)</f>
        <v>50</v>
      </c>
      <c r="D8" s="12">
        <f>COUNTIFS(CADASTRE!B:B,A8,CADASTRE!H:H,$D$1)</f>
        <v>6</v>
      </c>
      <c r="E8" s="12">
        <f>COUNTIFS(CADASTRE!B:B,A8,CADASTRE!H:H,$E$1)</f>
        <v>0</v>
      </c>
      <c r="F8" s="12">
        <f>COUNTIFS(CADASTRE!B:B,A8,CADASTRE!H:H,$F$1)</f>
        <v>1</v>
      </c>
      <c r="G8" s="12">
        <f>COUNTIFS(CADASTRE!B:B,A8,CADASTRE!H:H,$G$1)</f>
        <v>0</v>
      </c>
      <c r="H8" s="12">
        <f>COUNTIFS(CADASTRE!B:B,A8,CADASTRE!H:H,$H$1)</f>
        <v>0</v>
      </c>
      <c r="I8" s="12">
        <f>COUNTIFS(CADASTRE!B:B,A8,CADASTRE!H:H,$I$1)</f>
        <v>0</v>
      </c>
      <c r="J8" s="12">
        <f>COUNTIFS(CADASTRE!B:B,A8,CADASTRE!H:H,$J$1)</f>
        <v>39</v>
      </c>
      <c r="K8" s="12">
        <f>COUNTIFS(CADASTRE!B:B,A8,CADASTRE!H:H,$K$1)</f>
        <v>1</v>
      </c>
      <c r="L8" s="12">
        <f>COUNTIFS(CADASTRE!B:B,A8,CADASTRE!H:H,$L$1)</f>
        <v>0</v>
      </c>
      <c r="M8" s="12">
        <f>COUNTIFS(CADASTRE!B:B,A8,CADASTRE!H:H,$M$1)</f>
        <v>2</v>
      </c>
      <c r="N8" s="12">
        <f>COUNTIFS(CADASTRE!B:B,A8,CADASTRE!H:H,$N$1)</f>
        <v>1</v>
      </c>
      <c r="O8" s="12">
        <f>COUNTIFS(CADASTRE!B:B,A8,CADASTRE!H:H,$O$1)</f>
        <v>0</v>
      </c>
      <c r="P8" s="12">
        <f>COUNTIFS(CADASTRE!B:B,A8,CADASTRE!H:H,$P$1)</f>
        <v>0</v>
      </c>
    </row>
    <row r="9" spans="1:20" ht="30" customHeight="1" x14ac:dyDescent="0.3">
      <c r="A9" s="29" t="s">
        <v>97</v>
      </c>
      <c r="B9" s="21">
        <f t="shared" si="0"/>
        <v>5.1020408163265307E-2</v>
      </c>
      <c r="C9" s="12">
        <f>COUNTIF(CADASTRE!B:B,A9)</f>
        <v>45</v>
      </c>
      <c r="D9" s="12">
        <f>COUNTIFS(CADASTRE!B:B,A9,CADASTRE!H:H,$D$1)</f>
        <v>6</v>
      </c>
      <c r="E9" s="12">
        <f>COUNTIFS(CADASTRE!B:B,A9,CADASTRE!H:H,$E$1)</f>
        <v>1</v>
      </c>
      <c r="F9" s="12">
        <f>COUNTIFS(CADASTRE!B:B,A9,CADASTRE!H:H,$F$1)</f>
        <v>20</v>
      </c>
      <c r="G9" s="12">
        <f>COUNTIFS(CADASTRE!B:B,A9,CADASTRE!H:H,$G$1)</f>
        <v>0</v>
      </c>
      <c r="H9" s="12">
        <f>COUNTIFS(CADASTRE!B:B,A9,CADASTRE!H:H,$H$1)</f>
        <v>0</v>
      </c>
      <c r="I9" s="12">
        <f>COUNTIFS(CADASTRE!B:B,A9,CADASTRE!H:H,$I$1)</f>
        <v>1</v>
      </c>
      <c r="J9" s="12">
        <f>COUNTIFS(CADASTRE!B:B,A9,CADASTRE!H:H,$J$1)</f>
        <v>13</v>
      </c>
      <c r="K9" s="12">
        <f>COUNTIFS(CADASTRE!B:B,A9,CADASTRE!H:H,$K$1)</f>
        <v>2</v>
      </c>
      <c r="L9" s="12">
        <f>COUNTIFS(CADASTRE!B:B,A9,CADASTRE!H:H,$L$1)</f>
        <v>0</v>
      </c>
      <c r="M9" s="12">
        <f>COUNTIFS(CADASTRE!B:B,A9,CADASTRE!H:H,$M$1)</f>
        <v>2</v>
      </c>
      <c r="N9" s="12">
        <f>COUNTIFS(CADASTRE!B:B,A9,CADASTRE!H:H,$N$1)</f>
        <v>0</v>
      </c>
      <c r="O9" s="12">
        <f>COUNTIFS(CADASTRE!B:B,A9,CADASTRE!H:H,$O$1)</f>
        <v>0</v>
      </c>
      <c r="P9" s="12">
        <f>COUNTIFS(CADASTRE!B:B,A9,CADASTRE!H:H,$P$1)</f>
        <v>0</v>
      </c>
    </row>
    <row r="10" spans="1:20" ht="30" customHeight="1" x14ac:dyDescent="0.3">
      <c r="A10" s="16" t="s">
        <v>71</v>
      </c>
      <c r="B10" s="21">
        <f t="shared" si="0"/>
        <v>5.1020408163265307E-2</v>
      </c>
      <c r="C10" s="12">
        <f>COUNTIF(CADASTRE!B:B,A10)</f>
        <v>45</v>
      </c>
      <c r="D10" s="12">
        <f>COUNTIFS(CADASTRE!B:B,A10,CADASTRE!H:H,$D$1)</f>
        <v>6</v>
      </c>
      <c r="E10" s="12">
        <f>COUNTIFS(CADASTRE!B:B,A10,CADASTRE!H:H,$E$1)</f>
        <v>0</v>
      </c>
      <c r="F10" s="12">
        <f>COUNTIFS(CADASTRE!B:B,A10,CADASTRE!H:H,$F$1)</f>
        <v>6</v>
      </c>
      <c r="G10" s="12">
        <f>COUNTIFS(CADASTRE!B:B,A10,CADASTRE!H:H,$G$1)</f>
        <v>0</v>
      </c>
      <c r="H10" s="12">
        <f>COUNTIFS(CADASTRE!B:B,A10,CADASTRE!H:H,$H$1)</f>
        <v>0</v>
      </c>
      <c r="I10" s="12">
        <f>COUNTIFS(CADASTRE!B:B,A10,CADASTRE!H:H,$I$1)</f>
        <v>2</v>
      </c>
      <c r="J10" s="12">
        <f>COUNTIFS(CADASTRE!B:B,A10,CADASTRE!H:H,$J$1)</f>
        <v>28</v>
      </c>
      <c r="K10" s="12">
        <f>COUNTIFS(CADASTRE!B:B,A10,CADASTRE!H:H,$K$1)</f>
        <v>1</v>
      </c>
      <c r="L10" s="12">
        <f>COUNTIFS(CADASTRE!B:B,A10,CADASTRE!H:H,$L$1)</f>
        <v>0</v>
      </c>
      <c r="M10" s="12">
        <f>COUNTIFS(CADASTRE!B:B,A10,CADASTRE!H:H,$M$1)</f>
        <v>1</v>
      </c>
      <c r="N10" s="12">
        <f>COUNTIFS(CADASTRE!B:B,A10,CADASTRE!H:H,$N$1)</f>
        <v>0</v>
      </c>
      <c r="O10" s="12">
        <f>COUNTIFS(CADASTRE!B:B,A10,CADASTRE!H:H,$O$1)</f>
        <v>1</v>
      </c>
      <c r="P10" s="12">
        <f>COUNTIFS(CADASTRE!B:B,A10,CADASTRE!H:H,$P$1)</f>
        <v>0</v>
      </c>
    </row>
    <row r="11" spans="1:20" ht="30" customHeight="1" x14ac:dyDescent="0.3">
      <c r="A11" s="29" t="s">
        <v>250</v>
      </c>
      <c r="B11" s="21">
        <f t="shared" si="0"/>
        <v>2.9478458049886622E-2</v>
      </c>
      <c r="C11" s="12">
        <f>COUNTIF(CADASTRE!B:B,A11)</f>
        <v>26</v>
      </c>
      <c r="D11" s="12">
        <f>COUNTIFS(CADASTRE!B:B,A11,CADASTRE!H:H,$D$1)</f>
        <v>9</v>
      </c>
      <c r="E11" s="12">
        <f>COUNTIFS(CADASTRE!B:B,A11,CADASTRE!H:H,$E$1)</f>
        <v>0</v>
      </c>
      <c r="F11" s="12">
        <f>COUNTIFS(CADASTRE!B:B,A11,CADASTRE!H:H,$F$1)</f>
        <v>4</v>
      </c>
      <c r="G11" s="12">
        <f>COUNTIFS(CADASTRE!B:B,A11,CADASTRE!H:H,$G$1)</f>
        <v>0</v>
      </c>
      <c r="H11" s="12">
        <f>COUNTIFS(CADASTRE!B:B,A11,CADASTRE!H:H,$H$1)</f>
        <v>0</v>
      </c>
      <c r="I11" s="12">
        <f>COUNTIFS(CADASTRE!B:B,A11,CADASTRE!H:H,$I$1)</f>
        <v>1</v>
      </c>
      <c r="J11" s="12">
        <f>COUNTIFS(CADASTRE!B:B,A11,CADASTRE!H:H,$J$1)</f>
        <v>9</v>
      </c>
      <c r="K11" s="12">
        <f>COUNTIFS(CADASTRE!B:B,A11,CADASTRE!H:H,$K$1)</f>
        <v>1</v>
      </c>
      <c r="L11" s="12">
        <f>COUNTIFS(CADASTRE!B:B,A11,CADASTRE!H:H,$L$1)</f>
        <v>0</v>
      </c>
      <c r="M11" s="12">
        <f>COUNTIFS(CADASTRE!B:B,A11,CADASTRE!H:H,$M$1)</f>
        <v>1</v>
      </c>
      <c r="N11" s="12">
        <f>COUNTIFS(CADASTRE!B:B,A11,CADASTRE!H:H,$N$1)</f>
        <v>0</v>
      </c>
      <c r="O11" s="12">
        <f>COUNTIFS(CADASTRE!B:B,A11,CADASTRE!H:H,$O$1)</f>
        <v>0</v>
      </c>
      <c r="P11" s="12">
        <f>COUNTIFS(CADASTRE!B:B,A11,CADASTRE!H:H,$P$1)</f>
        <v>1</v>
      </c>
    </row>
    <row r="12" spans="1:20" ht="30" customHeight="1" x14ac:dyDescent="0.3">
      <c r="A12" s="29" t="s">
        <v>23</v>
      </c>
      <c r="B12" s="21">
        <f t="shared" si="0"/>
        <v>2.834467120181406E-2</v>
      </c>
      <c r="C12" s="12">
        <f>COUNTIF(CADASTRE!B:B,A12)</f>
        <v>25</v>
      </c>
      <c r="D12" s="12">
        <f>COUNTIFS(CADASTRE!B:B,A12,CADASTRE!H:H,$D$1)</f>
        <v>0</v>
      </c>
      <c r="E12" s="12">
        <f>COUNTIFS(CADASTRE!B:B,A12,CADASTRE!H:H,$E$1)</f>
        <v>0</v>
      </c>
      <c r="F12" s="12">
        <f>COUNTIFS(CADASTRE!B:B,A12,CADASTRE!H:H,$F$1)</f>
        <v>1</v>
      </c>
      <c r="G12" s="12">
        <f>COUNTIFS(CADASTRE!B:B,A12,CADASTRE!H:H,$G$1)</f>
        <v>15</v>
      </c>
      <c r="H12" s="12">
        <f>COUNTIFS(CADASTRE!B:B,A12,CADASTRE!H:H,$H$1)</f>
        <v>0</v>
      </c>
      <c r="I12" s="12">
        <f>COUNTIFS(CADASTRE!B:B,A12,CADASTRE!H:H,$I$1)</f>
        <v>0</v>
      </c>
      <c r="J12" s="12">
        <f>COUNTIFS(CADASTRE!B:B,A12,CADASTRE!H:H,$J$1)</f>
        <v>2</v>
      </c>
      <c r="K12" s="12">
        <f>COUNTIFS(CADASTRE!B:B,A12,CADASTRE!H:H,$K$1)</f>
        <v>0</v>
      </c>
      <c r="L12" s="12">
        <f>COUNTIFS(CADASTRE!B:B,A12,CADASTRE!H:H,$L$1)</f>
        <v>2</v>
      </c>
      <c r="M12" s="12">
        <f>COUNTIFS(CADASTRE!B:B,A12,CADASTRE!H:H,$M$1)</f>
        <v>0</v>
      </c>
      <c r="N12" s="12">
        <f>COUNTIFS(CADASTRE!B:B,A12,CADASTRE!H:H,$N$1)</f>
        <v>0</v>
      </c>
      <c r="O12" s="12">
        <f>COUNTIFS(CADASTRE!B:B,A12,CADASTRE!H:H,$O$1)</f>
        <v>2</v>
      </c>
      <c r="P12" s="12">
        <f>COUNTIFS(CADASTRE!B:B,A12,CADASTRE!H:H,$P$1)</f>
        <v>0</v>
      </c>
    </row>
    <row r="13" spans="1:20" ht="30" customHeight="1" x14ac:dyDescent="0.3">
      <c r="A13" s="29" t="s">
        <v>831</v>
      </c>
      <c r="B13" s="21">
        <f t="shared" si="0"/>
        <v>2.834467120181406E-2</v>
      </c>
      <c r="C13" s="12">
        <f>COUNTIF(CADASTRE!B:B,A13)</f>
        <v>25</v>
      </c>
      <c r="D13" s="12">
        <f>COUNTIFS(CADASTRE!B:B,A13,CADASTRE!H:H,$D$1)</f>
        <v>2</v>
      </c>
      <c r="E13" s="12">
        <f>COUNTIFS(CADASTRE!B:B,A13,CADASTRE!H:H,$E$1)</f>
        <v>0</v>
      </c>
      <c r="F13" s="12">
        <f>COUNTIFS(CADASTRE!B:B,A13,CADASTRE!H:H,$F$1)</f>
        <v>19</v>
      </c>
      <c r="G13" s="12">
        <f>COUNTIFS(CADASTRE!B:B,A13,CADASTRE!H:H,$G$1)</f>
        <v>0</v>
      </c>
      <c r="H13" s="12">
        <f>COUNTIFS(CADASTRE!B:B,A13,CADASTRE!H:H,$H$1)</f>
        <v>0</v>
      </c>
      <c r="I13" s="12">
        <f>COUNTIFS(CADASTRE!B:B,A13,CADASTRE!H:H,$I$1)</f>
        <v>0</v>
      </c>
      <c r="J13" s="12">
        <f>COUNTIFS(CADASTRE!B:B,A13,CADASTRE!H:H,$J$1)</f>
        <v>4</v>
      </c>
      <c r="K13" s="12">
        <f>COUNTIFS(CADASTRE!B:B,A13,CADASTRE!H:H,$K$1)</f>
        <v>0</v>
      </c>
      <c r="L13" s="12">
        <f>COUNTIFS(CADASTRE!B:B,A13,CADASTRE!H:H,$L$1)</f>
        <v>0</v>
      </c>
      <c r="M13" s="12">
        <f>COUNTIFS(CADASTRE!B:B,A13,CADASTRE!H:H,$M$1)</f>
        <v>0</v>
      </c>
      <c r="N13" s="12">
        <f>COUNTIFS(CADASTRE!B:B,A13,CADASTRE!H:H,$N$1)</f>
        <v>0</v>
      </c>
      <c r="O13" s="12">
        <f>COUNTIFS(CADASTRE!B:B,A13,CADASTRE!H:H,$O$1)</f>
        <v>0</v>
      </c>
      <c r="P13" s="12">
        <f>COUNTIFS(CADASTRE!B:B,A13,CADASTRE!H:H,$P$1)</f>
        <v>0</v>
      </c>
    </row>
    <row r="14" spans="1:20" ht="30" customHeight="1" x14ac:dyDescent="0.3">
      <c r="A14" s="29" t="s">
        <v>125</v>
      </c>
      <c r="B14" s="21">
        <f t="shared" si="0"/>
        <v>2.6077097505668934E-2</v>
      </c>
      <c r="C14" s="12">
        <f>COUNTIF(CADASTRE!B:B,A14)</f>
        <v>23</v>
      </c>
      <c r="D14" s="12">
        <f>COUNTIFS(CADASTRE!B:B,A14,CADASTRE!H:H,$D$1)</f>
        <v>2</v>
      </c>
      <c r="E14" s="12">
        <f>COUNTIFS(CADASTRE!B:B,A14,CADASTRE!H:H,$E$1)</f>
        <v>0</v>
      </c>
      <c r="F14" s="12">
        <f>COUNTIFS(CADASTRE!B:B,A14,CADASTRE!H:H,$F$1)</f>
        <v>3</v>
      </c>
      <c r="G14" s="12">
        <f>COUNTIFS(CADASTRE!B:B,A14,CADASTRE!H:H,$G$1)</f>
        <v>0</v>
      </c>
      <c r="H14" s="12">
        <f>COUNTIFS(CADASTRE!B:B,A14,CADASTRE!H:H,$H$1)</f>
        <v>0</v>
      </c>
      <c r="I14" s="12">
        <f>COUNTIFS(CADASTRE!B:B,A14,CADASTRE!H:H,$I$1)</f>
        <v>1</v>
      </c>
      <c r="J14" s="12">
        <f>COUNTIFS(CADASTRE!B:B,A14,CADASTRE!H:H,$J$1)</f>
        <v>13</v>
      </c>
      <c r="K14" s="12">
        <f>COUNTIFS(CADASTRE!B:B,A14,CADASTRE!H:H,$K$1)</f>
        <v>0</v>
      </c>
      <c r="L14" s="12">
        <f>COUNTIFS(CADASTRE!B:B,A14,CADASTRE!H:H,$L$1)</f>
        <v>3</v>
      </c>
      <c r="M14" s="12">
        <f>COUNTIFS(CADASTRE!B:B,A14,CADASTRE!H:H,$M$1)</f>
        <v>1</v>
      </c>
      <c r="N14" s="12">
        <f>COUNTIFS(CADASTRE!B:B,A14,CADASTRE!H:H,$N$1)</f>
        <v>0</v>
      </c>
      <c r="O14" s="12">
        <f>COUNTIFS(CADASTRE!B:B,A14,CADASTRE!H:H,$O$1)</f>
        <v>0</v>
      </c>
      <c r="P14" s="12">
        <f>COUNTIFS(CADASTRE!B:B,A14,CADASTRE!H:H,$P$1)</f>
        <v>0</v>
      </c>
    </row>
    <row r="15" spans="1:20" ht="30" customHeight="1" x14ac:dyDescent="0.3">
      <c r="A15" s="29" t="s">
        <v>60</v>
      </c>
      <c r="B15" s="21">
        <f t="shared" si="0"/>
        <v>2.4943310657596373E-2</v>
      </c>
      <c r="C15" s="12">
        <f>COUNTIF(CADASTRE!B:B,A15)</f>
        <v>22</v>
      </c>
      <c r="D15" s="12">
        <f>COUNTIFS(CADASTRE!B:B,A15,CADASTRE!H:H,$D$1)</f>
        <v>4</v>
      </c>
      <c r="E15" s="12">
        <f>COUNTIFS(CADASTRE!B:B,A15,CADASTRE!H:H,$E$1)</f>
        <v>0</v>
      </c>
      <c r="F15" s="12">
        <f>COUNTIFS(CADASTRE!B:B,A15,CADASTRE!H:H,$F$1)</f>
        <v>5</v>
      </c>
      <c r="G15" s="12">
        <f>COUNTIFS(CADASTRE!B:B,A15,CADASTRE!H:H,$G$1)</f>
        <v>1</v>
      </c>
      <c r="H15" s="12">
        <f>COUNTIFS(CADASTRE!B:B,A15,CADASTRE!H:H,$H$1)</f>
        <v>0</v>
      </c>
      <c r="I15" s="12">
        <f>COUNTIFS(CADASTRE!B:B,A15,CADASTRE!H:H,$I$1)</f>
        <v>1</v>
      </c>
      <c r="J15" s="12">
        <f>COUNTIFS(CADASTRE!B:B,A15,CADASTRE!H:H,$J$1)</f>
        <v>8</v>
      </c>
      <c r="K15" s="12">
        <f>COUNTIFS(CADASTRE!B:B,A15,CADASTRE!H:H,$K$1)</f>
        <v>1</v>
      </c>
      <c r="L15" s="12">
        <f>COUNTIFS(CADASTRE!B:B,A15,CADASTRE!H:H,$L$1)</f>
        <v>1</v>
      </c>
      <c r="M15" s="12">
        <f>COUNTIFS(CADASTRE!B:B,A15,CADASTRE!H:H,$M$1)</f>
        <v>0</v>
      </c>
      <c r="N15" s="12">
        <f>COUNTIFS(CADASTRE!B:B,A15,CADASTRE!H:H,$N$1)</f>
        <v>1</v>
      </c>
      <c r="O15" s="12">
        <f>COUNTIFS(CADASTRE!B:B,A15,CADASTRE!H:H,$O$1)</f>
        <v>0</v>
      </c>
      <c r="P15" s="12">
        <f>COUNTIFS(CADASTRE!B:B,A15,CADASTRE!H:H,$P$1)</f>
        <v>0</v>
      </c>
      <c r="T15"/>
    </row>
    <row r="16" spans="1:20" ht="30" customHeight="1" x14ac:dyDescent="0.3">
      <c r="A16" s="29" t="s">
        <v>179</v>
      </c>
      <c r="B16" s="21">
        <f t="shared" si="0"/>
        <v>2.2675736961451247E-2</v>
      </c>
      <c r="C16" s="12">
        <f>COUNTIF(CADASTRE!B:B,A16)</f>
        <v>20</v>
      </c>
      <c r="D16" s="12">
        <f>COUNTIFS(CADASTRE!B:B,A16,CADASTRE!H:H,$D$1)</f>
        <v>2</v>
      </c>
      <c r="E16" s="12">
        <f>COUNTIFS(CADASTRE!B:B,A16,CADASTRE!H:H,$E$1)</f>
        <v>0</v>
      </c>
      <c r="F16" s="12">
        <f>COUNTIFS(CADASTRE!B:B,A16,CADASTRE!H:H,$F$1)</f>
        <v>6</v>
      </c>
      <c r="G16" s="12">
        <f>COUNTIFS(CADASTRE!B:B,A16,CADASTRE!H:H,$G$1)</f>
        <v>0</v>
      </c>
      <c r="H16" s="12">
        <f>COUNTIFS(CADASTRE!B:B,A16,CADASTRE!H:H,$H$1)</f>
        <v>0</v>
      </c>
      <c r="I16" s="12">
        <f>COUNTIFS(CADASTRE!B:B,A16,CADASTRE!H:H,$I$1)</f>
        <v>0</v>
      </c>
      <c r="J16" s="12">
        <f>COUNTIFS(CADASTRE!B:B,A16,CADASTRE!H:H,$J$1)</f>
        <v>8</v>
      </c>
      <c r="K16" s="12">
        <f>COUNTIFS(CADASTRE!B:B,A16,CADASTRE!H:H,$K$1)</f>
        <v>1</v>
      </c>
      <c r="L16" s="12">
        <f>COUNTIFS(CADASTRE!B:B,A16,CADASTRE!H:H,$L$1)</f>
        <v>0</v>
      </c>
      <c r="M16" s="12">
        <f>COUNTIFS(CADASTRE!B:B,A16,CADASTRE!H:H,$M$1)</f>
        <v>1</v>
      </c>
      <c r="N16" s="12">
        <f>COUNTIFS(CADASTRE!B:B,A16,CADASTRE!H:H,$N$1)</f>
        <v>0</v>
      </c>
      <c r="O16" s="12">
        <f>COUNTIFS(CADASTRE!B:B,A16,CADASTRE!H:H,$O$1)</f>
        <v>2</v>
      </c>
      <c r="P16" s="12">
        <f>COUNTIFS(CADASTRE!B:B,A16,CADASTRE!H:H,$P$1)</f>
        <v>0</v>
      </c>
      <c r="T16"/>
    </row>
    <row r="17" spans="1:20" ht="30" customHeight="1" x14ac:dyDescent="0.3">
      <c r="A17" s="29" t="s">
        <v>222</v>
      </c>
      <c r="B17" s="21">
        <f t="shared" si="0"/>
        <v>2.1541950113378686E-2</v>
      </c>
      <c r="C17" s="12">
        <f>COUNTIF(CADASTRE!B:B,A17)</f>
        <v>19</v>
      </c>
      <c r="D17" s="12">
        <f>COUNTIFS(CADASTRE!B:B,A17,CADASTRE!H:H,$D$1)</f>
        <v>7</v>
      </c>
      <c r="E17" s="12">
        <f>COUNTIFS(CADASTRE!B:B,A17,CADASTRE!H:H,$E$1)</f>
        <v>0</v>
      </c>
      <c r="F17" s="12">
        <f>COUNTIFS(CADASTRE!B:B,A17,CADASTRE!H:H,$F$1)</f>
        <v>4</v>
      </c>
      <c r="G17" s="12">
        <f>COUNTIFS(CADASTRE!B:B,A17,CADASTRE!H:H,$G$1)</f>
        <v>0</v>
      </c>
      <c r="H17" s="12">
        <f>COUNTIFS(CADASTRE!B:B,A17,CADASTRE!H:H,$H$1)</f>
        <v>1</v>
      </c>
      <c r="I17" s="12">
        <f>COUNTIFS(CADASTRE!B:B,A17,CADASTRE!H:H,$I$1)</f>
        <v>0</v>
      </c>
      <c r="J17" s="12">
        <f>COUNTIFS(CADASTRE!B:B,A17,CADASTRE!H:H,$J$1)</f>
        <v>5</v>
      </c>
      <c r="K17" s="12">
        <f>COUNTIFS(CADASTRE!B:B,A17,CADASTRE!H:H,$K$1)</f>
        <v>0</v>
      </c>
      <c r="L17" s="12">
        <f>COUNTIFS(CADASTRE!B:B,A17,CADASTRE!H:H,$L$1)</f>
        <v>0</v>
      </c>
      <c r="M17" s="12">
        <f>COUNTIFS(CADASTRE!B:B,A17,CADASTRE!H:H,$M$1)</f>
        <v>0</v>
      </c>
      <c r="N17" s="12">
        <f>COUNTIFS(CADASTRE!B:B,A17,CADASTRE!H:H,$N$1)</f>
        <v>0</v>
      </c>
      <c r="O17" s="12">
        <f>COUNTIFS(CADASTRE!B:B,A17,CADASTRE!H:H,$O$1)</f>
        <v>1</v>
      </c>
      <c r="P17" s="12">
        <f>COUNTIFS(CADASTRE!B:B,A17,CADASTRE!H:H,$P$1)</f>
        <v>1</v>
      </c>
      <c r="T17"/>
    </row>
    <row r="18" spans="1:20" ht="30" customHeight="1" x14ac:dyDescent="0.3">
      <c r="A18" s="29" t="s">
        <v>20</v>
      </c>
      <c r="B18" s="21">
        <f t="shared" si="0"/>
        <v>2.1541950113378686E-2</v>
      </c>
      <c r="C18" s="12">
        <f>COUNTIF(CADASTRE!B:B,A18)</f>
        <v>19</v>
      </c>
      <c r="D18" s="12">
        <f>COUNTIFS(CADASTRE!B:B,A18,CADASTRE!H:H,$D$1)</f>
        <v>1</v>
      </c>
      <c r="E18" s="12">
        <f>COUNTIFS(CADASTRE!B:B,A18,CADASTRE!H:H,$E$1)</f>
        <v>0</v>
      </c>
      <c r="F18" s="12">
        <f>COUNTIFS(CADASTRE!B:B,A18,CADASTRE!H:H,$F$1)</f>
        <v>1</v>
      </c>
      <c r="G18" s="12">
        <f>COUNTIFS(CADASTRE!B:B,A18,CADASTRE!H:H,$G$1)</f>
        <v>0</v>
      </c>
      <c r="H18" s="12">
        <f>COUNTIFS(CADASTRE!B:B,A18,CADASTRE!H:H,$H$1)</f>
        <v>0</v>
      </c>
      <c r="I18" s="12">
        <f>COUNTIFS(CADASTRE!B:B,A18,CADASTRE!H:H,$I$1)</f>
        <v>0</v>
      </c>
      <c r="J18" s="12">
        <f>COUNTIFS(CADASTRE!B:B,A18,CADASTRE!H:H,$J$1)</f>
        <v>17</v>
      </c>
      <c r="K18" s="12">
        <f>COUNTIFS(CADASTRE!B:B,A18,CADASTRE!H:H,$K$1)</f>
        <v>0</v>
      </c>
      <c r="L18" s="12">
        <f>COUNTIFS(CADASTRE!B:B,A18,CADASTRE!H:H,$L$1)</f>
        <v>0</v>
      </c>
      <c r="M18" s="12">
        <f>COUNTIFS(CADASTRE!B:B,A18,CADASTRE!H:H,$M$1)</f>
        <v>0</v>
      </c>
      <c r="N18" s="12">
        <f>COUNTIFS(CADASTRE!B:B,A18,CADASTRE!H:H,$N$1)</f>
        <v>0</v>
      </c>
      <c r="O18" s="12">
        <f>COUNTIFS(CADASTRE!B:B,A18,CADASTRE!H:H,$O$1)</f>
        <v>0</v>
      </c>
      <c r="P18" s="12">
        <f>COUNTIFS(CADASTRE!B:B,A18,CADASTRE!H:H,$P$1)</f>
        <v>0</v>
      </c>
      <c r="T18"/>
    </row>
    <row r="19" spans="1:20" ht="30" customHeight="1" x14ac:dyDescent="0.3">
      <c r="A19" s="29" t="s">
        <v>185</v>
      </c>
      <c r="B19" s="21">
        <f t="shared" si="0"/>
        <v>2.1541950113378686E-2</v>
      </c>
      <c r="C19" s="12">
        <f>COUNTIF(CADASTRE!B:B,A19)</f>
        <v>19</v>
      </c>
      <c r="D19" s="12">
        <f>COUNTIFS(CADASTRE!B:B,A19,CADASTRE!H:H,$D$1)</f>
        <v>3</v>
      </c>
      <c r="E19" s="12">
        <f>COUNTIFS(CADASTRE!B:B,A19,CADASTRE!H:H,$E$1)</f>
        <v>0</v>
      </c>
      <c r="F19" s="12">
        <f>COUNTIFS(CADASTRE!B:B,A19,CADASTRE!H:H,$F$1)</f>
        <v>1</v>
      </c>
      <c r="G19" s="12">
        <f>COUNTIFS(CADASTRE!B:B,A19,CADASTRE!H:H,$G$1)</f>
        <v>0</v>
      </c>
      <c r="H19" s="12">
        <f>COUNTIFS(CADASTRE!B:B,A19,CADASTRE!H:H,$H$1)</f>
        <v>0</v>
      </c>
      <c r="I19" s="12">
        <f>COUNTIFS(CADASTRE!B:B,A19,CADASTRE!H:H,$I$1)</f>
        <v>0</v>
      </c>
      <c r="J19" s="12">
        <f>COUNTIFS(CADASTRE!B:B,A19,CADASTRE!H:H,$J$1)</f>
        <v>14</v>
      </c>
      <c r="K19" s="12">
        <f>COUNTIFS(CADASTRE!B:B,A19,CADASTRE!H:H,$K$1)</f>
        <v>0</v>
      </c>
      <c r="L19" s="12">
        <f>COUNTIFS(CADASTRE!B:B,A19,CADASTRE!H:H,$L$1)</f>
        <v>0</v>
      </c>
      <c r="M19" s="12">
        <f>COUNTIFS(CADASTRE!B:B,A19,CADASTRE!H:H,$M$1)</f>
        <v>0</v>
      </c>
      <c r="N19" s="12">
        <f>COUNTIFS(CADASTRE!B:B,A19,CADASTRE!H:H,$N$1)</f>
        <v>0</v>
      </c>
      <c r="O19" s="12">
        <f>COUNTIFS(CADASTRE!B:B,A19,CADASTRE!H:H,$O$1)</f>
        <v>1</v>
      </c>
      <c r="P19" s="12">
        <f>COUNTIFS(CADASTRE!B:B,A19,CADASTRE!H:H,$P$1)</f>
        <v>0</v>
      </c>
      <c r="T19"/>
    </row>
    <row r="20" spans="1:20" ht="30" customHeight="1" x14ac:dyDescent="0.3">
      <c r="A20" s="29" t="s">
        <v>160</v>
      </c>
      <c r="B20" s="21">
        <f t="shared" si="0"/>
        <v>2.0408163265306121E-2</v>
      </c>
      <c r="C20" s="12">
        <f>COUNTIF(CADASTRE!B:B,A20)</f>
        <v>18</v>
      </c>
      <c r="D20" s="12">
        <f>COUNTIFS(CADASTRE!B:B,A20,CADASTRE!H:H,$D$1)</f>
        <v>1</v>
      </c>
      <c r="E20" s="12">
        <f>COUNTIFS(CADASTRE!B:B,A20,CADASTRE!H:H,$E$1)</f>
        <v>0</v>
      </c>
      <c r="F20" s="12">
        <f>COUNTIFS(CADASTRE!B:B,A20,CADASTRE!H:H,$F$1)</f>
        <v>8</v>
      </c>
      <c r="G20" s="12">
        <f>COUNTIFS(CADASTRE!B:B,A20,CADASTRE!H:H,$G$1)</f>
        <v>1</v>
      </c>
      <c r="H20" s="12">
        <f>COUNTIFS(CADASTRE!B:B,A20,CADASTRE!H:H,$H$1)</f>
        <v>0</v>
      </c>
      <c r="I20" s="12">
        <f>COUNTIFS(CADASTRE!B:B,A20,CADASTRE!H:H,$I$1)</f>
        <v>0</v>
      </c>
      <c r="J20" s="12">
        <f>COUNTIFS(CADASTRE!B:B,A20,CADASTRE!H:H,$J$1)</f>
        <v>8</v>
      </c>
      <c r="K20" s="12">
        <f>COUNTIFS(CADASTRE!B:B,A20,CADASTRE!H:H,$K$1)</f>
        <v>0</v>
      </c>
      <c r="L20" s="12">
        <f>COUNTIFS(CADASTRE!B:B,A20,CADASTRE!H:H,$L$1)</f>
        <v>0</v>
      </c>
      <c r="M20" s="12">
        <f>COUNTIFS(CADASTRE!B:B,A20,CADASTRE!H:H,$M$1)</f>
        <v>0</v>
      </c>
      <c r="N20" s="12">
        <f>COUNTIFS(CADASTRE!B:B,A20,CADASTRE!H:H,$N$1)</f>
        <v>0</v>
      </c>
      <c r="O20" s="12">
        <f>COUNTIFS(CADASTRE!B:B,A20,CADASTRE!H:H,$O$1)</f>
        <v>0</v>
      </c>
      <c r="P20" s="12">
        <f>COUNTIFS(CADASTRE!B:B,A20,CADASTRE!H:H,$P$1)</f>
        <v>0</v>
      </c>
      <c r="T20"/>
    </row>
    <row r="21" spans="1:20" ht="30" customHeight="1" x14ac:dyDescent="0.3">
      <c r="A21" s="29" t="s">
        <v>188</v>
      </c>
      <c r="B21" s="21">
        <f t="shared" si="0"/>
        <v>1.4739229024943311E-2</v>
      </c>
      <c r="C21" s="12">
        <f>COUNTIF(CADASTRE!B:B,A21)</f>
        <v>13</v>
      </c>
      <c r="D21" s="12">
        <f>COUNTIFS(CADASTRE!B:B,A21,CADASTRE!H:H,$D$1)</f>
        <v>2</v>
      </c>
      <c r="E21" s="12">
        <f>COUNTIFS(CADASTRE!B:B,A21,CADASTRE!H:H,$E$1)</f>
        <v>0</v>
      </c>
      <c r="F21" s="12">
        <f>COUNTIFS(CADASTRE!B:B,A21,CADASTRE!H:H,$F$1)</f>
        <v>5</v>
      </c>
      <c r="G21" s="12">
        <f>COUNTIFS(CADASTRE!B:B,A21,CADASTRE!H:H,$G$1)</f>
        <v>0</v>
      </c>
      <c r="H21" s="12">
        <f>COUNTIFS(CADASTRE!B:B,A21,CADASTRE!H:H,$H$1)</f>
        <v>0</v>
      </c>
      <c r="I21" s="12">
        <f>COUNTIFS(CADASTRE!B:B,A21,CADASTRE!H:H,$I$1)</f>
        <v>0</v>
      </c>
      <c r="J21" s="12">
        <f>COUNTIFS(CADASTRE!B:B,A21,CADASTRE!H:H,$J$1)</f>
        <v>4</v>
      </c>
      <c r="K21" s="12">
        <f>COUNTIFS(CADASTRE!B:B,A21,CADASTRE!H:H,$K$1)</f>
        <v>1</v>
      </c>
      <c r="L21" s="12">
        <f>COUNTIFS(CADASTRE!B:B,A21,CADASTRE!H:H,$L$1)</f>
        <v>0</v>
      </c>
      <c r="M21" s="12">
        <f>COUNTIFS(CADASTRE!B:B,A21,CADASTRE!H:H,$M$1)</f>
        <v>1</v>
      </c>
      <c r="N21" s="12">
        <f>COUNTIFS(CADASTRE!B:B,A21,CADASTRE!H:H,$N$1)</f>
        <v>0</v>
      </c>
      <c r="O21" s="12">
        <f>COUNTIFS(CADASTRE!B:B,A21,CADASTRE!H:H,$O$1)</f>
        <v>0</v>
      </c>
      <c r="P21" s="12">
        <f>COUNTIFS(CADASTRE!B:B,A21,CADASTRE!H:H,$P$1)</f>
        <v>0</v>
      </c>
      <c r="T21"/>
    </row>
    <row r="22" spans="1:20" ht="30" customHeight="1" x14ac:dyDescent="0.3">
      <c r="A22" s="29" t="s">
        <v>84</v>
      </c>
      <c r="B22" s="21">
        <f t="shared" si="0"/>
        <v>9.0702947845804991E-3</v>
      </c>
      <c r="C22" s="12">
        <f>COUNTIF(CADASTRE!B:B,A22)</f>
        <v>8</v>
      </c>
      <c r="D22" s="12">
        <f>COUNTIFS(CADASTRE!B:B,A22,CADASTRE!H:H,$D$1)</f>
        <v>4</v>
      </c>
      <c r="E22" s="12">
        <f>COUNTIFS(CADASTRE!B:B,A22,CADASTRE!H:H,$E$1)</f>
        <v>0</v>
      </c>
      <c r="F22" s="12">
        <f>COUNTIFS(CADASTRE!B:B,A22,CADASTRE!H:H,$F$1)</f>
        <v>0</v>
      </c>
      <c r="G22" s="12">
        <f>COUNTIFS(CADASTRE!B:B,A22,CADASTRE!H:H,$G$1)</f>
        <v>0</v>
      </c>
      <c r="H22" s="12">
        <f>COUNTIFS(CADASTRE!B:B,A22,CADASTRE!H:H,$H$1)</f>
        <v>0</v>
      </c>
      <c r="I22" s="12">
        <f>COUNTIFS(CADASTRE!B:B,A22,CADASTRE!H:H,$I$1)</f>
        <v>0</v>
      </c>
      <c r="J22" s="12">
        <f>COUNTIFS(CADASTRE!B:B,A22,CADASTRE!H:H,$J$1)</f>
        <v>3</v>
      </c>
      <c r="K22" s="12">
        <f>COUNTIFS(CADASTRE!B:B,A22,CADASTRE!H:H,$K$1)</f>
        <v>0</v>
      </c>
      <c r="L22" s="12">
        <f>COUNTIFS(CADASTRE!B:B,A22,CADASTRE!H:H,$L$1)</f>
        <v>0</v>
      </c>
      <c r="M22" s="12">
        <f>COUNTIFS(CADASTRE!B:B,A22,CADASTRE!H:H,$M$1)</f>
        <v>1</v>
      </c>
      <c r="N22" s="12">
        <f>COUNTIFS(CADASTRE!B:B,A22,CADASTRE!H:H,$N$1)</f>
        <v>0</v>
      </c>
      <c r="O22" s="12">
        <f>COUNTIFS(CADASTRE!B:B,A22,CADASTRE!H:H,$O$1)</f>
        <v>0</v>
      </c>
      <c r="P22" s="12">
        <f>COUNTIFS(CADASTRE!B:B,A22,CADASTRE!H:H,$P$1)</f>
        <v>0</v>
      </c>
      <c r="T22"/>
    </row>
    <row r="23" spans="1:20" ht="30" customHeight="1" x14ac:dyDescent="0.3">
      <c r="A23" s="29" t="s">
        <v>213</v>
      </c>
      <c r="B23" s="21">
        <f t="shared" si="0"/>
        <v>6.8027210884353739E-3</v>
      </c>
      <c r="C23" s="12">
        <f>COUNTIF(CADASTRE!B:B,A23)</f>
        <v>6</v>
      </c>
      <c r="D23" s="12">
        <f>COUNTIFS(CADASTRE!B:B,A23,CADASTRE!H:H,$D$1)</f>
        <v>4</v>
      </c>
      <c r="E23" s="12">
        <f>COUNTIFS(CADASTRE!B:B,A23,CADASTRE!H:H,$E$1)</f>
        <v>0</v>
      </c>
      <c r="F23" s="12">
        <f>COUNTIFS(CADASTRE!B:B,A23,CADASTRE!H:H,$F$1)</f>
        <v>1</v>
      </c>
      <c r="G23" s="12">
        <f>COUNTIFS(CADASTRE!B:B,A23,CADASTRE!H:H,$G$1)</f>
        <v>0</v>
      </c>
      <c r="H23" s="12">
        <f>COUNTIFS(CADASTRE!B:B,A23,CADASTRE!H:H,$H$1)</f>
        <v>0</v>
      </c>
      <c r="I23" s="12">
        <f>COUNTIFS(CADASTRE!B:B,A23,CADASTRE!H:H,$I$1)</f>
        <v>1</v>
      </c>
      <c r="J23" s="12">
        <f>COUNTIFS(CADASTRE!B:B,A23,CADASTRE!H:H,$J$1)</f>
        <v>0</v>
      </c>
      <c r="K23" s="12">
        <f>COUNTIFS(CADASTRE!B:B,A23,CADASTRE!H:H,$K$1)</f>
        <v>0</v>
      </c>
      <c r="L23" s="12">
        <f>COUNTIFS(CADASTRE!B:B,A23,CADASTRE!H:H,$L$1)</f>
        <v>0</v>
      </c>
      <c r="M23" s="12">
        <f>COUNTIFS(CADASTRE!B:B,A23,CADASTRE!H:H,$M$1)</f>
        <v>0</v>
      </c>
      <c r="N23" s="12">
        <f>COUNTIFS(CADASTRE!B:B,A23,CADASTRE!H:H,$N$1)</f>
        <v>0</v>
      </c>
      <c r="O23" s="12">
        <f>COUNTIFS(CADASTRE!B:B,A23,CADASTRE!H:H,$O$1)</f>
        <v>0</v>
      </c>
      <c r="P23" s="12">
        <f>COUNTIFS(CADASTRE!B:B,A23,CADASTRE!H:H,$P$1)</f>
        <v>0</v>
      </c>
      <c r="T23"/>
    </row>
    <row r="24" spans="1:20" ht="30" customHeight="1" x14ac:dyDescent="0.3">
      <c r="A24" s="29" t="s">
        <v>242</v>
      </c>
      <c r="B24" s="21">
        <f t="shared" si="0"/>
        <v>4.5351473922902496E-3</v>
      </c>
      <c r="C24" s="12">
        <f>COUNTIF(CADASTRE!B:B,A24)</f>
        <v>4</v>
      </c>
      <c r="D24" s="12">
        <f>COUNTIFS(CADASTRE!B:B,A24,CADASTRE!H:H,$D$1)</f>
        <v>0</v>
      </c>
      <c r="E24" s="12">
        <f>COUNTIFS(CADASTRE!B:B,A24,CADASTRE!H:H,$E$1)</f>
        <v>0</v>
      </c>
      <c r="F24" s="12">
        <f>COUNTIFS(CADASTRE!B:B,A24,CADASTRE!H:H,$F$1)</f>
        <v>4</v>
      </c>
      <c r="G24" s="12">
        <f>COUNTIFS(CADASTRE!B:B,A24,CADASTRE!H:H,$G$1)</f>
        <v>0</v>
      </c>
      <c r="H24" s="12">
        <f>COUNTIFS(CADASTRE!B:B,A24,CADASTRE!H:H,$H$1)</f>
        <v>0</v>
      </c>
      <c r="I24" s="12">
        <f>COUNTIFS(CADASTRE!B:B,A24,CADASTRE!H:H,$I$1)</f>
        <v>0</v>
      </c>
      <c r="J24" s="12">
        <f>COUNTIFS(CADASTRE!B:B,A24,CADASTRE!H:H,$J$1)</f>
        <v>0</v>
      </c>
      <c r="K24" s="12">
        <f>COUNTIFS(CADASTRE!B:B,A24,CADASTRE!H:H,$K$1)</f>
        <v>0</v>
      </c>
      <c r="L24" s="12">
        <f>COUNTIFS(CADASTRE!B:B,A24,CADASTRE!H:H,$L$1)</f>
        <v>0</v>
      </c>
      <c r="M24" s="12">
        <f>COUNTIFS(CADASTRE!B:B,A24,CADASTRE!H:H,$M$1)</f>
        <v>0</v>
      </c>
      <c r="N24" s="12">
        <f>COUNTIFS(CADASTRE!B:B,A24,CADASTRE!H:H,$N$1)</f>
        <v>0</v>
      </c>
      <c r="O24" s="12">
        <f>COUNTIFS(CADASTRE!B:B,A24,CADASTRE!H:H,$O$1)</f>
        <v>0</v>
      </c>
      <c r="P24" s="12">
        <f>COUNTIFS(CADASTRE!B:B,A24,CADASTRE!H:H,$P$1)</f>
        <v>0</v>
      </c>
      <c r="T24"/>
    </row>
    <row r="25" spans="1:20" ht="30" customHeight="1" x14ac:dyDescent="0.3">
      <c r="A25" s="29" t="s">
        <v>35</v>
      </c>
      <c r="B25" s="21">
        <f t="shared" si="0"/>
        <v>0</v>
      </c>
      <c r="C25" s="12">
        <f>COUNTIF(CADASTRE!B:B,A25)</f>
        <v>0</v>
      </c>
      <c r="D25" s="12">
        <f>COUNTIFS(CADASTRE!B:B,A25,CADASTRE!H:H,$D$1)</f>
        <v>0</v>
      </c>
      <c r="E25" s="12">
        <f>COUNTIFS(CADASTRE!B:B,A25,CADASTRE!H:H,$E$1)</f>
        <v>0</v>
      </c>
      <c r="F25" s="12">
        <f>COUNTIFS(CADASTRE!B:B,A25,CADASTRE!H:H,$F$1)</f>
        <v>0</v>
      </c>
      <c r="G25" s="12">
        <f>COUNTIFS(CADASTRE!B:B,A25,CADASTRE!H:H,$G$1)</f>
        <v>0</v>
      </c>
      <c r="H25" s="12">
        <f>COUNTIFS(CADASTRE!B:B,A25,CADASTRE!H:H,$H$1)</f>
        <v>0</v>
      </c>
      <c r="I25" s="12">
        <f>COUNTIFS(CADASTRE!B:B,A25,CADASTRE!H:H,$I$1)</f>
        <v>0</v>
      </c>
      <c r="J25" s="12">
        <f>COUNTIFS(CADASTRE!B:B,A25,CADASTRE!H:H,$J$1)</f>
        <v>0</v>
      </c>
      <c r="K25" s="12">
        <f>COUNTIFS(CADASTRE!B:B,A25,CADASTRE!H:H,$K$1)</f>
        <v>0</v>
      </c>
      <c r="L25" s="12">
        <f>COUNTIFS(CADASTRE!B:B,A25,CADASTRE!H:H,$L$1)</f>
        <v>0</v>
      </c>
      <c r="M25" s="12">
        <f>COUNTIFS(CADASTRE!B:B,A25,CADASTRE!H:H,$M$1)</f>
        <v>0</v>
      </c>
      <c r="N25" s="12">
        <f>COUNTIFS(CADASTRE!B:B,A25,CADASTRE!H:H,$N$1)</f>
        <v>0</v>
      </c>
      <c r="O25" s="12">
        <f>COUNTIFS(CADASTRE!B:B,A25,CADASTRE!H:H,$O$1)</f>
        <v>0</v>
      </c>
      <c r="P25" s="12">
        <f>COUNTIFS(CADASTRE!B:B,A25,CADASTRE!H:H,$P$1)</f>
        <v>0</v>
      </c>
      <c r="T25"/>
    </row>
    <row r="26" spans="1:20" ht="30" customHeight="1" x14ac:dyDescent="0.3">
      <c r="A26" s="29" t="s">
        <v>171</v>
      </c>
      <c r="B26" s="21">
        <f t="shared" si="0"/>
        <v>0</v>
      </c>
      <c r="C26" s="12">
        <f>COUNTIF(CADASTRE!B:B,A26)</f>
        <v>0</v>
      </c>
      <c r="D26" s="12">
        <f>COUNTIFS(CADASTRE!B:B,A26,CADASTRE!H:H,$D$1)</f>
        <v>0</v>
      </c>
      <c r="E26" s="12">
        <f>COUNTIFS(CADASTRE!B:B,A26,CADASTRE!H:H,$E$1)</f>
        <v>0</v>
      </c>
      <c r="F26" s="12">
        <f>COUNTIFS(CADASTRE!B:B,A26,CADASTRE!H:H,$F$1)</f>
        <v>0</v>
      </c>
      <c r="G26" s="12">
        <f>COUNTIFS(CADASTRE!B:B,A26,CADASTRE!H:H,$G$1)</f>
        <v>0</v>
      </c>
      <c r="H26" s="12">
        <f>COUNTIFS(CADASTRE!B:B,A26,CADASTRE!H:H,$H$1)</f>
        <v>0</v>
      </c>
      <c r="I26" s="12">
        <f>COUNTIFS(CADASTRE!B:B,A26,CADASTRE!H:H,$I$1)</f>
        <v>0</v>
      </c>
      <c r="J26" s="12">
        <f>COUNTIFS(CADASTRE!B:B,A26,CADASTRE!H:H,$J$1)</f>
        <v>0</v>
      </c>
      <c r="K26" s="12">
        <f>COUNTIFS(CADASTRE!B:B,A26,CADASTRE!H:H,$K$1)</f>
        <v>0</v>
      </c>
      <c r="L26" s="12">
        <f>COUNTIFS(CADASTRE!B:B,A26,CADASTRE!H:H,$L$1)</f>
        <v>0</v>
      </c>
      <c r="M26" s="12">
        <f>COUNTIFS(CADASTRE!B:B,A26,CADASTRE!H:H,$M$1)</f>
        <v>0</v>
      </c>
      <c r="N26" s="12">
        <f>COUNTIFS(CADASTRE!B:B,A26,CADASTRE!H:H,$N$1)</f>
        <v>0</v>
      </c>
      <c r="O26" s="12">
        <f>COUNTIFS(CADASTRE!B:B,A26,CADASTRE!H:H,$O$1)</f>
        <v>0</v>
      </c>
      <c r="P26" s="12">
        <f>COUNTIFS(CADASTRE!B:B,A26,CADASTRE!H:H,$P$1)</f>
        <v>0</v>
      </c>
      <c r="T26"/>
    </row>
    <row r="27" spans="1:20" ht="30" customHeight="1" x14ac:dyDescent="0.3">
      <c r="A27" s="16" t="s">
        <v>171</v>
      </c>
      <c r="B27" s="21">
        <f t="shared" si="0"/>
        <v>0</v>
      </c>
      <c r="C27" s="12">
        <f>COUNTIF(CADASTRE!B:B,A27)</f>
        <v>0</v>
      </c>
      <c r="D27" s="12">
        <f>COUNTIFS(CADASTRE!B:B,A27,CADASTRE!H:H,$D$1)</f>
        <v>0</v>
      </c>
      <c r="E27" s="12">
        <f>COUNTIFS(CADASTRE!B:B,A27,CADASTRE!H:H,$E$1)</f>
        <v>0</v>
      </c>
      <c r="F27" s="12">
        <f>COUNTIFS(CADASTRE!B:B,A27,CADASTRE!H:H,$F$1)</f>
        <v>0</v>
      </c>
      <c r="G27" s="12">
        <f>COUNTIFS(CADASTRE!B:B,A27,CADASTRE!H:H,$G$1)</f>
        <v>0</v>
      </c>
      <c r="H27" s="12">
        <f>COUNTIFS(CADASTRE!B:B,A27,CADASTRE!H:H,$H$1)</f>
        <v>0</v>
      </c>
      <c r="I27" s="12">
        <f>COUNTIFS(CADASTRE!B:B,A27,CADASTRE!H:H,$I$1)</f>
        <v>0</v>
      </c>
      <c r="J27" s="12">
        <f>COUNTIFS(CADASTRE!B:B,A27,CADASTRE!H:H,$J$1)</f>
        <v>0</v>
      </c>
      <c r="K27" s="12">
        <f>COUNTIFS(CADASTRE!B:B,A27,CADASTRE!H:H,$K$1)</f>
        <v>0</v>
      </c>
      <c r="L27" s="12">
        <f>COUNTIFS(CADASTRE!B:B,A27,CADASTRE!H:H,$L$1)</f>
        <v>0</v>
      </c>
      <c r="M27" s="12">
        <f>COUNTIFS(CADASTRE!B:B,A27,CADASTRE!H:H,$M$1)</f>
        <v>0</v>
      </c>
      <c r="N27" s="12">
        <f>COUNTIFS(CADASTRE!B:B,A27,CADASTRE!H:H,$N$1)</f>
        <v>0</v>
      </c>
      <c r="O27" s="12">
        <f>COUNTIFS(CADASTRE!B:B,A27,CADASTRE!H:H,$O$1)</f>
        <v>0</v>
      </c>
      <c r="P27" s="12">
        <f>COUNTIFS(CADASTRE!B:B,A27,CADASTRE!H:H,$P$1)</f>
        <v>0</v>
      </c>
      <c r="T27"/>
    </row>
    <row r="28" spans="1:20" ht="30" customHeight="1" x14ac:dyDescent="0.3">
      <c r="B28" s="45"/>
      <c r="D28" s="14"/>
      <c r="E28" s="14"/>
      <c r="F28" s="14"/>
      <c r="G28" s="14"/>
      <c r="H28" s="14"/>
      <c r="I28" s="14"/>
      <c r="J28" s="14"/>
      <c r="K28" s="14"/>
      <c r="L28" s="14"/>
      <c r="M28" s="14"/>
      <c r="N28" s="14"/>
      <c r="O28" s="14"/>
      <c r="P28" s="14"/>
      <c r="T28"/>
    </row>
    <row r="29" spans="1:20" ht="30" customHeight="1" x14ac:dyDescent="0.3">
      <c r="B29" s="41"/>
      <c r="D29" s="42">
        <f t="shared" ref="D29:P29" si="1">SUM(D2:D27)</f>
        <v>182</v>
      </c>
      <c r="E29" s="42">
        <f t="shared" si="1"/>
        <v>1</v>
      </c>
      <c r="F29" s="42">
        <f t="shared" si="1"/>
        <v>268</v>
      </c>
      <c r="G29" s="42">
        <f t="shared" si="1"/>
        <v>18</v>
      </c>
      <c r="H29" s="42">
        <f t="shared" si="1"/>
        <v>4</v>
      </c>
      <c r="I29" s="42">
        <f t="shared" si="1"/>
        <v>21</v>
      </c>
      <c r="J29" s="42">
        <f t="shared" si="1"/>
        <v>314</v>
      </c>
      <c r="K29" s="42">
        <f t="shared" si="1"/>
        <v>11</v>
      </c>
      <c r="L29" s="42">
        <f t="shared" si="1"/>
        <v>6</v>
      </c>
      <c r="M29" s="42">
        <f t="shared" si="1"/>
        <v>22</v>
      </c>
      <c r="N29" s="42">
        <f t="shared" si="1"/>
        <v>6</v>
      </c>
      <c r="O29" s="42">
        <f t="shared" si="1"/>
        <v>20</v>
      </c>
      <c r="P29" s="42">
        <f t="shared" si="1"/>
        <v>6</v>
      </c>
      <c r="T29"/>
    </row>
    <row r="30" spans="1:20" ht="30" customHeight="1" x14ac:dyDescent="0.3">
      <c r="A30" s="40" t="s">
        <v>6461</v>
      </c>
      <c r="B30" s="43"/>
      <c r="C30" s="44">
        <f>SUM(C2:C26)</f>
        <v>882</v>
      </c>
      <c r="D30" s="43">
        <f t="shared" ref="D30:I30" si="2">D29</f>
        <v>182</v>
      </c>
      <c r="E30" s="43">
        <f t="shared" si="2"/>
        <v>1</v>
      </c>
      <c r="F30" s="43">
        <f t="shared" si="2"/>
        <v>268</v>
      </c>
      <c r="G30" s="43">
        <f t="shared" si="2"/>
        <v>18</v>
      </c>
      <c r="H30" s="43">
        <f t="shared" si="2"/>
        <v>4</v>
      </c>
      <c r="I30" s="43">
        <f t="shared" si="2"/>
        <v>21</v>
      </c>
      <c r="J30" s="158">
        <f>SUM(J29:N29)</f>
        <v>359</v>
      </c>
      <c r="K30" s="158"/>
      <c r="L30" s="158"/>
      <c r="M30" s="158"/>
      <c r="N30" s="158"/>
      <c r="O30" s="43">
        <f>O29</f>
        <v>20</v>
      </c>
      <c r="P30" s="43">
        <f>P29</f>
        <v>6</v>
      </c>
      <c r="T30"/>
    </row>
    <row r="31" spans="1:20" ht="30" customHeight="1" x14ac:dyDescent="0.3">
      <c r="T31"/>
    </row>
    <row r="32" spans="1:20" ht="30" customHeight="1" x14ac:dyDescent="0.3">
      <c r="T32"/>
    </row>
    <row r="33" spans="3:20" ht="30" customHeight="1" x14ac:dyDescent="0.3">
      <c r="C33" s="46"/>
      <c r="D33" s="1"/>
      <c r="E33" s="1"/>
      <c r="F33" s="1"/>
      <c r="G33" s="1"/>
      <c r="H33" s="1"/>
      <c r="I33" s="1"/>
      <c r="J33" s="1"/>
      <c r="K33" s="1"/>
      <c r="L33" s="1"/>
      <c r="O33" s="46"/>
      <c r="P33" s="23"/>
      <c r="T33"/>
    </row>
    <row r="34" spans="3:20" ht="30" customHeight="1" x14ac:dyDescent="0.3">
      <c r="C34" s="23"/>
      <c r="D34" s="47"/>
      <c r="E34" s="47"/>
      <c r="F34" s="47"/>
      <c r="G34" s="47"/>
      <c r="H34" s="47"/>
      <c r="I34" s="47"/>
      <c r="J34" s="48"/>
      <c r="K34" s="48"/>
      <c r="L34" s="48"/>
      <c r="O34" s="1"/>
      <c r="P34" s="47"/>
      <c r="T34"/>
    </row>
    <row r="35" spans="3:20" ht="30" customHeight="1" x14ac:dyDescent="0.3">
      <c r="C35" s="27"/>
      <c r="D35" s="27" t="s">
        <v>5381</v>
      </c>
      <c r="E35" s="27" t="s">
        <v>6460</v>
      </c>
      <c r="I35" s="1"/>
      <c r="O35" s="1"/>
      <c r="P35" s="47"/>
      <c r="T35"/>
    </row>
    <row r="36" spans="3:20" ht="30" customHeight="1" x14ac:dyDescent="0.3">
      <c r="C36" s="2" t="s">
        <v>53</v>
      </c>
      <c r="D36" s="27">
        <f>J$30</f>
        <v>359</v>
      </c>
      <c r="E36" s="49">
        <f t="shared" ref="E36:E50" si="3">D36/C$30</f>
        <v>0.40702947845804988</v>
      </c>
      <c r="I36" s="1"/>
      <c r="O36" s="1"/>
      <c r="P36" s="47"/>
      <c r="T36"/>
    </row>
    <row r="37" spans="3:20" ht="30" customHeight="1" x14ac:dyDescent="0.3">
      <c r="C37" s="2" t="s">
        <v>92</v>
      </c>
      <c r="D37" s="27">
        <f>F$30</f>
        <v>268</v>
      </c>
      <c r="E37" s="49">
        <f t="shared" si="3"/>
        <v>0.30385487528344673</v>
      </c>
      <c r="I37" s="1"/>
      <c r="M37" s="1"/>
      <c r="N37" s="1"/>
      <c r="O37" s="1"/>
      <c r="P37" s="47"/>
      <c r="T37"/>
    </row>
    <row r="38" spans="3:20" ht="30" customHeight="1" x14ac:dyDescent="0.3">
      <c r="C38" s="2" t="s">
        <v>349</v>
      </c>
      <c r="D38" s="27">
        <f>D$30</f>
        <v>182</v>
      </c>
      <c r="E38" s="49">
        <f t="shared" si="3"/>
        <v>0.20634920634920634</v>
      </c>
      <c r="I38" s="1"/>
      <c r="O38" s="1"/>
      <c r="P38" s="47"/>
      <c r="T38"/>
    </row>
    <row r="39" spans="3:20" ht="30" customHeight="1" x14ac:dyDescent="0.3">
      <c r="C39" s="2" t="s">
        <v>510</v>
      </c>
      <c r="D39" s="27">
        <f>O$30</f>
        <v>20</v>
      </c>
      <c r="E39" s="49">
        <f t="shared" si="3"/>
        <v>2.2675736961451247E-2</v>
      </c>
      <c r="I39" s="1"/>
      <c r="O39" s="1"/>
      <c r="P39" s="47"/>
      <c r="T39"/>
    </row>
    <row r="40" spans="3:20" ht="30" customHeight="1" x14ac:dyDescent="0.3">
      <c r="C40" s="2" t="s">
        <v>648</v>
      </c>
      <c r="D40" s="27">
        <f>I$30</f>
        <v>21</v>
      </c>
      <c r="E40" s="49">
        <f t="shared" si="3"/>
        <v>2.3809523809523808E-2</v>
      </c>
      <c r="I40" s="1"/>
      <c r="O40" s="1"/>
      <c r="P40" s="48"/>
      <c r="T40"/>
    </row>
    <row r="41" spans="3:20" ht="30" customHeight="1" x14ac:dyDescent="0.3">
      <c r="C41" s="2" t="s">
        <v>29</v>
      </c>
      <c r="D41" s="27">
        <f>G$30</f>
        <v>18</v>
      </c>
      <c r="E41" s="49">
        <f t="shared" si="3"/>
        <v>2.0408163265306121E-2</v>
      </c>
      <c r="I41" s="1"/>
      <c r="O41" s="1"/>
      <c r="P41" s="48"/>
      <c r="T41"/>
    </row>
    <row r="42" spans="3:20" ht="30" customHeight="1" x14ac:dyDescent="0.3">
      <c r="C42" s="2" t="s">
        <v>1056</v>
      </c>
      <c r="D42" s="27">
        <f>P$30</f>
        <v>6</v>
      </c>
      <c r="E42" s="49">
        <f t="shared" si="3"/>
        <v>6.8027210884353739E-3</v>
      </c>
      <c r="I42" s="1"/>
      <c r="O42" s="1"/>
      <c r="P42" s="48"/>
      <c r="T42"/>
    </row>
    <row r="43" spans="3:20" ht="30" customHeight="1" x14ac:dyDescent="0.3">
      <c r="C43" s="2" t="s">
        <v>1104</v>
      </c>
      <c r="D43" s="27">
        <f>H$30</f>
        <v>4</v>
      </c>
      <c r="E43" s="49">
        <f t="shared" si="3"/>
        <v>4.5351473922902496E-3</v>
      </c>
      <c r="I43" s="1"/>
      <c r="T43"/>
    </row>
    <row r="44" spans="3:20" ht="30" customHeight="1" x14ac:dyDescent="0.3">
      <c r="C44" s="2" t="s">
        <v>3427</v>
      </c>
      <c r="D44" s="27">
        <f>E$30</f>
        <v>1</v>
      </c>
      <c r="E44" s="49">
        <f t="shared" si="3"/>
        <v>1.1337868480725624E-3</v>
      </c>
      <c r="I44" s="1"/>
      <c r="T44"/>
    </row>
    <row r="45" spans="3:20" ht="30" customHeight="1" x14ac:dyDescent="0.3">
      <c r="C45" s="2" t="s">
        <v>542</v>
      </c>
      <c r="D45" s="27">
        <f t="shared" ref="D45:D50" si="4">E$30</f>
        <v>1</v>
      </c>
      <c r="E45" s="49">
        <f t="shared" si="3"/>
        <v>1.1337868480725624E-3</v>
      </c>
      <c r="I45" s="1"/>
      <c r="T45"/>
    </row>
    <row r="46" spans="3:20" ht="30" customHeight="1" x14ac:dyDescent="0.3">
      <c r="C46" s="2" t="s">
        <v>1336</v>
      </c>
      <c r="D46" s="27">
        <f t="shared" si="4"/>
        <v>1</v>
      </c>
      <c r="E46" s="49">
        <f t="shared" si="3"/>
        <v>1.1337868480725624E-3</v>
      </c>
      <c r="I46" s="1"/>
      <c r="T46"/>
    </row>
    <row r="47" spans="3:20" ht="30" customHeight="1" x14ac:dyDescent="0.3">
      <c r="C47" s="2" t="s">
        <v>257</v>
      </c>
      <c r="D47" s="27">
        <f t="shared" si="4"/>
        <v>1</v>
      </c>
      <c r="E47" s="49">
        <f t="shared" si="3"/>
        <v>1.1337868480725624E-3</v>
      </c>
      <c r="I47" s="1"/>
      <c r="T47"/>
    </row>
    <row r="48" spans="3:20" ht="30" customHeight="1" x14ac:dyDescent="0.3">
      <c r="C48" s="2" t="s">
        <v>1198</v>
      </c>
      <c r="D48" s="27">
        <f t="shared" si="4"/>
        <v>1</v>
      </c>
      <c r="E48" s="49">
        <f t="shared" si="3"/>
        <v>1.1337868480725624E-3</v>
      </c>
      <c r="T48"/>
    </row>
    <row r="49" spans="3:20" ht="30" customHeight="1" x14ac:dyDescent="0.3">
      <c r="C49" s="2" t="s">
        <v>510</v>
      </c>
      <c r="D49" s="27">
        <f t="shared" si="4"/>
        <v>1</v>
      </c>
      <c r="E49" s="49">
        <f t="shared" si="3"/>
        <v>1.1337868480725624E-3</v>
      </c>
      <c r="T49"/>
    </row>
    <row r="50" spans="3:20" ht="30" customHeight="1" x14ac:dyDescent="0.3">
      <c r="C50" s="2" t="s">
        <v>1056</v>
      </c>
      <c r="D50" s="27">
        <f t="shared" si="4"/>
        <v>1</v>
      </c>
      <c r="E50" s="49">
        <f t="shared" si="3"/>
        <v>1.1337868480725624E-3</v>
      </c>
      <c r="T50"/>
    </row>
    <row r="51" spans="3:20" ht="30" customHeight="1" x14ac:dyDescent="0.3">
      <c r="T51"/>
    </row>
    <row r="52" spans="3:20" ht="30" customHeight="1" x14ac:dyDescent="0.3">
      <c r="T52"/>
    </row>
    <row r="53" spans="3:20" ht="30" customHeight="1" x14ac:dyDescent="0.3">
      <c r="T53"/>
    </row>
    <row r="54" spans="3:20" ht="30" customHeight="1" x14ac:dyDescent="0.3">
      <c r="T54"/>
    </row>
    <row r="55" spans="3:20" ht="30" customHeight="1" x14ac:dyDescent="0.3">
      <c r="T55"/>
    </row>
    <row r="56" spans="3:20" ht="30" customHeight="1" x14ac:dyDescent="0.3">
      <c r="T56"/>
    </row>
    <row r="57" spans="3:20" ht="30" customHeight="1" x14ac:dyDescent="0.3">
      <c r="T57"/>
    </row>
    <row r="58" spans="3:20" ht="30" customHeight="1" x14ac:dyDescent="0.3">
      <c r="T58"/>
    </row>
    <row r="59" spans="3:20" ht="30" customHeight="1" x14ac:dyDescent="0.3">
      <c r="T59"/>
    </row>
    <row r="60" spans="3:20" ht="30" customHeight="1" x14ac:dyDescent="0.3">
      <c r="T60"/>
    </row>
    <row r="61" spans="3:20" ht="30" customHeight="1" x14ac:dyDescent="0.3">
      <c r="T61"/>
    </row>
    <row r="62" spans="3:20" ht="30" customHeight="1" x14ac:dyDescent="0.3">
      <c r="T62"/>
    </row>
    <row r="63" spans="3:20" ht="30" customHeight="1" x14ac:dyDescent="0.3">
      <c r="T63"/>
    </row>
    <row r="64" spans="3:20" ht="30" customHeight="1" x14ac:dyDescent="0.3">
      <c r="T64"/>
    </row>
    <row r="65" spans="20:20" ht="30" customHeight="1" x14ac:dyDescent="0.3">
      <c r="T65"/>
    </row>
    <row r="66" spans="20:20" ht="30" customHeight="1" x14ac:dyDescent="0.3">
      <c r="T66"/>
    </row>
    <row r="67" spans="20:20" ht="30" customHeight="1" x14ac:dyDescent="0.3">
      <c r="T67"/>
    </row>
    <row r="68" spans="20:20" ht="30" customHeight="1" x14ac:dyDescent="0.3">
      <c r="T68"/>
    </row>
    <row r="69" spans="20:20" ht="30" customHeight="1" x14ac:dyDescent="0.3">
      <c r="T69"/>
    </row>
    <row r="70" spans="20:20" ht="30" customHeight="1" x14ac:dyDescent="0.3">
      <c r="T70"/>
    </row>
    <row r="71" spans="20:20" ht="30" customHeight="1" x14ac:dyDescent="0.3">
      <c r="T71"/>
    </row>
    <row r="72" spans="20:20" ht="30" customHeight="1" x14ac:dyDescent="0.3">
      <c r="T72"/>
    </row>
    <row r="73" spans="20:20" ht="30" customHeight="1" x14ac:dyDescent="0.3">
      <c r="T73"/>
    </row>
    <row r="74" spans="20:20" ht="30" customHeight="1" x14ac:dyDescent="0.3">
      <c r="T74"/>
    </row>
    <row r="75" spans="20:20" ht="30" customHeight="1" x14ac:dyDescent="0.3">
      <c r="T75"/>
    </row>
    <row r="76" spans="20:20" ht="30" customHeight="1" x14ac:dyDescent="0.3">
      <c r="T76"/>
    </row>
    <row r="77" spans="20:20" ht="30" customHeight="1" x14ac:dyDescent="0.3">
      <c r="T77"/>
    </row>
    <row r="78" spans="20:20" ht="30" customHeight="1" x14ac:dyDescent="0.3">
      <c r="T78"/>
    </row>
    <row r="79" spans="20:20" ht="30" customHeight="1" x14ac:dyDescent="0.3">
      <c r="T79"/>
    </row>
    <row r="80" spans="20:20" ht="30" customHeight="1" x14ac:dyDescent="0.3">
      <c r="T80"/>
    </row>
    <row r="81" spans="20:20" ht="30" customHeight="1" x14ac:dyDescent="0.3">
      <c r="T81"/>
    </row>
    <row r="82" spans="20:20" ht="30" customHeight="1" x14ac:dyDescent="0.3">
      <c r="T82"/>
    </row>
    <row r="83" spans="20:20" ht="30" customHeight="1" x14ac:dyDescent="0.3">
      <c r="T83"/>
    </row>
    <row r="84" spans="20:20" ht="30" customHeight="1" x14ac:dyDescent="0.3">
      <c r="T84"/>
    </row>
    <row r="85" spans="20:20" ht="30" customHeight="1" x14ac:dyDescent="0.3">
      <c r="T85"/>
    </row>
    <row r="86" spans="20:20" ht="30" customHeight="1" x14ac:dyDescent="0.3">
      <c r="T86"/>
    </row>
    <row r="87" spans="20:20" ht="30" customHeight="1" x14ac:dyDescent="0.3">
      <c r="T87"/>
    </row>
    <row r="88" spans="20:20" ht="30" customHeight="1" x14ac:dyDescent="0.3">
      <c r="T88"/>
    </row>
    <row r="89" spans="20:20" ht="30" customHeight="1" x14ac:dyDescent="0.3">
      <c r="T89"/>
    </row>
    <row r="90" spans="20:20" ht="30" customHeight="1" x14ac:dyDescent="0.3">
      <c r="T90"/>
    </row>
    <row r="91" spans="20:20" ht="30" customHeight="1" x14ac:dyDescent="0.3">
      <c r="T91"/>
    </row>
    <row r="92" spans="20:20" ht="30" customHeight="1" x14ac:dyDescent="0.3">
      <c r="T92"/>
    </row>
    <row r="93" spans="20:20" ht="30" customHeight="1" x14ac:dyDescent="0.3">
      <c r="T93"/>
    </row>
    <row r="94" spans="20:20" ht="30" customHeight="1" x14ac:dyDescent="0.3">
      <c r="T94"/>
    </row>
    <row r="95" spans="20:20" ht="30" customHeight="1" x14ac:dyDescent="0.3">
      <c r="T95"/>
    </row>
    <row r="96" spans="20:20" ht="30" customHeight="1" x14ac:dyDescent="0.3">
      <c r="T96"/>
    </row>
    <row r="97" spans="20:20" ht="30" customHeight="1" x14ac:dyDescent="0.3">
      <c r="T97"/>
    </row>
    <row r="98" spans="20:20" ht="30" customHeight="1" x14ac:dyDescent="0.3">
      <c r="T98"/>
    </row>
    <row r="99" spans="20:20" ht="30" customHeight="1" x14ac:dyDescent="0.3">
      <c r="T99"/>
    </row>
    <row r="100" spans="20:20" ht="30" customHeight="1" x14ac:dyDescent="0.3">
      <c r="T100"/>
    </row>
    <row r="101" spans="20:20" ht="30" customHeight="1" x14ac:dyDescent="0.3">
      <c r="T101"/>
    </row>
    <row r="102" spans="20:20" ht="30" customHeight="1" x14ac:dyDescent="0.3">
      <c r="T102"/>
    </row>
    <row r="103" spans="20:20" ht="30" customHeight="1" x14ac:dyDescent="0.3">
      <c r="T103"/>
    </row>
    <row r="104" spans="20:20" ht="30" customHeight="1" x14ac:dyDescent="0.3">
      <c r="T104"/>
    </row>
    <row r="105" spans="20:20" ht="30" customHeight="1" x14ac:dyDescent="0.3">
      <c r="T105"/>
    </row>
    <row r="106" spans="20:20" ht="30" customHeight="1" x14ac:dyDescent="0.3">
      <c r="T106"/>
    </row>
    <row r="107" spans="20:20" ht="30" customHeight="1" x14ac:dyDescent="0.3">
      <c r="T107"/>
    </row>
    <row r="108" spans="20:20" ht="30" customHeight="1" x14ac:dyDescent="0.3">
      <c r="T108"/>
    </row>
    <row r="109" spans="20:20" ht="30" customHeight="1" x14ac:dyDescent="0.3">
      <c r="T109"/>
    </row>
    <row r="110" spans="20:20" ht="30" customHeight="1" x14ac:dyDescent="0.3">
      <c r="T110"/>
    </row>
    <row r="111" spans="20:20" ht="30" customHeight="1" x14ac:dyDescent="0.3">
      <c r="T111"/>
    </row>
    <row r="112" spans="20:20" ht="30" customHeight="1" x14ac:dyDescent="0.3">
      <c r="T112"/>
    </row>
    <row r="113" spans="20:20" ht="30" customHeight="1" x14ac:dyDescent="0.3">
      <c r="T113"/>
    </row>
    <row r="114" spans="20:20" ht="30" customHeight="1" x14ac:dyDescent="0.3">
      <c r="T114"/>
    </row>
    <row r="115" spans="20:20" ht="30" customHeight="1" x14ac:dyDescent="0.3">
      <c r="T115"/>
    </row>
    <row r="116" spans="20:20" ht="30" customHeight="1" x14ac:dyDescent="0.3">
      <c r="T116"/>
    </row>
    <row r="117" spans="20:20" ht="30" customHeight="1" x14ac:dyDescent="0.3">
      <c r="T117"/>
    </row>
    <row r="118" spans="20:20" ht="30" customHeight="1" x14ac:dyDescent="0.3">
      <c r="T118"/>
    </row>
    <row r="119" spans="20:20" ht="30" customHeight="1" x14ac:dyDescent="0.3">
      <c r="T119"/>
    </row>
    <row r="120" spans="20:20" ht="30" customHeight="1" x14ac:dyDescent="0.3">
      <c r="T120"/>
    </row>
    <row r="121" spans="20:20" ht="30" customHeight="1" x14ac:dyDescent="0.3">
      <c r="T121"/>
    </row>
    <row r="122" spans="20:20" ht="30" customHeight="1" x14ac:dyDescent="0.3">
      <c r="T122"/>
    </row>
    <row r="123" spans="20:20" ht="30" customHeight="1" x14ac:dyDescent="0.3">
      <c r="T123"/>
    </row>
    <row r="124" spans="20:20" ht="30" customHeight="1" x14ac:dyDescent="0.3">
      <c r="T124"/>
    </row>
    <row r="125" spans="20:20" ht="30" customHeight="1" x14ac:dyDescent="0.3">
      <c r="T125"/>
    </row>
    <row r="126" spans="20:20" ht="30" customHeight="1" x14ac:dyDescent="0.3">
      <c r="T126"/>
    </row>
    <row r="127" spans="20:20" ht="30" customHeight="1" x14ac:dyDescent="0.3">
      <c r="T127"/>
    </row>
    <row r="128" spans="20:20" ht="30" customHeight="1" x14ac:dyDescent="0.3">
      <c r="T128"/>
    </row>
    <row r="129" spans="20:20" ht="30" customHeight="1" x14ac:dyDescent="0.3">
      <c r="T129"/>
    </row>
    <row r="130" spans="20:20" ht="30" customHeight="1" x14ac:dyDescent="0.3">
      <c r="T130"/>
    </row>
    <row r="131" spans="20:20" ht="30" customHeight="1" x14ac:dyDescent="0.3">
      <c r="T131"/>
    </row>
    <row r="132" spans="20:20" ht="30" customHeight="1" x14ac:dyDescent="0.3">
      <c r="T132"/>
    </row>
    <row r="133" spans="20:20" ht="30" customHeight="1" x14ac:dyDescent="0.3">
      <c r="T133"/>
    </row>
    <row r="134" spans="20:20" ht="30" customHeight="1" x14ac:dyDescent="0.3">
      <c r="T134"/>
    </row>
    <row r="135" spans="20:20" ht="30" customHeight="1" x14ac:dyDescent="0.3">
      <c r="T135"/>
    </row>
    <row r="136" spans="20:20" ht="30" customHeight="1" x14ac:dyDescent="0.3">
      <c r="T136"/>
    </row>
    <row r="137" spans="20:20" ht="30" customHeight="1" x14ac:dyDescent="0.3">
      <c r="T137"/>
    </row>
    <row r="138" spans="20:20" ht="30" customHeight="1" x14ac:dyDescent="0.3">
      <c r="T138"/>
    </row>
    <row r="139" spans="20:20" ht="30" customHeight="1" x14ac:dyDescent="0.3">
      <c r="T139"/>
    </row>
    <row r="140" spans="20:20" ht="30" customHeight="1" x14ac:dyDescent="0.3">
      <c r="T140"/>
    </row>
    <row r="141" spans="20:20" ht="30" customHeight="1" x14ac:dyDescent="0.3">
      <c r="T141"/>
    </row>
    <row r="142" spans="20:20" ht="30" customHeight="1" x14ac:dyDescent="0.3">
      <c r="T142"/>
    </row>
    <row r="143" spans="20:20" ht="30" customHeight="1" x14ac:dyDescent="0.3">
      <c r="T143"/>
    </row>
    <row r="144" spans="20:20" ht="30" customHeight="1" x14ac:dyDescent="0.3">
      <c r="T144"/>
    </row>
    <row r="145" spans="20:20" ht="30" customHeight="1" x14ac:dyDescent="0.3">
      <c r="T145"/>
    </row>
    <row r="146" spans="20:20" ht="30" customHeight="1" x14ac:dyDescent="0.3">
      <c r="T146"/>
    </row>
    <row r="147" spans="20:20" ht="30" customHeight="1" x14ac:dyDescent="0.3">
      <c r="T147"/>
    </row>
    <row r="148" spans="20:20" ht="30" customHeight="1" x14ac:dyDescent="0.3">
      <c r="T148"/>
    </row>
    <row r="149" spans="20:20" ht="30" customHeight="1" x14ac:dyDescent="0.3">
      <c r="T149"/>
    </row>
    <row r="150" spans="20:20" ht="30" customHeight="1" x14ac:dyDescent="0.3">
      <c r="T150"/>
    </row>
    <row r="151" spans="20:20" ht="30" customHeight="1" x14ac:dyDescent="0.3">
      <c r="T151"/>
    </row>
    <row r="152" spans="20:20" ht="30" customHeight="1" x14ac:dyDescent="0.3">
      <c r="T152"/>
    </row>
    <row r="153" spans="20:20" ht="30" customHeight="1" x14ac:dyDescent="0.3">
      <c r="T153"/>
    </row>
    <row r="154" spans="20:20" ht="30" customHeight="1" x14ac:dyDescent="0.3">
      <c r="T154"/>
    </row>
    <row r="155" spans="20:20" ht="30" customHeight="1" x14ac:dyDescent="0.3">
      <c r="T155"/>
    </row>
    <row r="156" spans="20:20" ht="30" customHeight="1" x14ac:dyDescent="0.3">
      <c r="T156"/>
    </row>
    <row r="157" spans="20:20" ht="30" customHeight="1" x14ac:dyDescent="0.3">
      <c r="T157"/>
    </row>
    <row r="158" spans="20:20" ht="30" customHeight="1" x14ac:dyDescent="0.3">
      <c r="T158"/>
    </row>
    <row r="159" spans="20:20" ht="30" customHeight="1" x14ac:dyDescent="0.3">
      <c r="T159"/>
    </row>
    <row r="160" spans="20:20" ht="30" customHeight="1" x14ac:dyDescent="0.3">
      <c r="T160"/>
    </row>
    <row r="161" spans="20:20" ht="30" customHeight="1" x14ac:dyDescent="0.3">
      <c r="T161"/>
    </row>
    <row r="162" spans="20:20" ht="30" customHeight="1" x14ac:dyDescent="0.3">
      <c r="T162"/>
    </row>
    <row r="163" spans="20:20" ht="30" customHeight="1" x14ac:dyDescent="0.3">
      <c r="T163"/>
    </row>
    <row r="164" spans="20:20" ht="30" customHeight="1" x14ac:dyDescent="0.3">
      <c r="T164"/>
    </row>
    <row r="165" spans="20:20" ht="30" customHeight="1" x14ac:dyDescent="0.3">
      <c r="T165"/>
    </row>
    <row r="166" spans="20:20" ht="30" customHeight="1" x14ac:dyDescent="0.3">
      <c r="T166"/>
    </row>
    <row r="167" spans="20:20" ht="30" customHeight="1" x14ac:dyDescent="0.3">
      <c r="T167"/>
    </row>
    <row r="168" spans="20:20" ht="30" customHeight="1" x14ac:dyDescent="0.3">
      <c r="T168"/>
    </row>
    <row r="169" spans="20:20" ht="30" customHeight="1" x14ac:dyDescent="0.3">
      <c r="T169"/>
    </row>
    <row r="170" spans="20:20" ht="30" customHeight="1" x14ac:dyDescent="0.3">
      <c r="T170"/>
    </row>
    <row r="171" spans="20:20" ht="30" customHeight="1" x14ac:dyDescent="0.3">
      <c r="T171"/>
    </row>
    <row r="172" spans="20:20" ht="30" customHeight="1" x14ac:dyDescent="0.3">
      <c r="T172"/>
    </row>
    <row r="173" spans="20:20" ht="30" customHeight="1" x14ac:dyDescent="0.3">
      <c r="T173"/>
    </row>
    <row r="174" spans="20:20" ht="30" customHeight="1" x14ac:dyDescent="0.3">
      <c r="T174"/>
    </row>
    <row r="175" spans="20:20" ht="30" customHeight="1" x14ac:dyDescent="0.3">
      <c r="T175"/>
    </row>
    <row r="176" spans="20:20" ht="30" customHeight="1" x14ac:dyDescent="0.3">
      <c r="T176"/>
    </row>
    <row r="177" spans="20:20" ht="30" customHeight="1" x14ac:dyDescent="0.3">
      <c r="T177"/>
    </row>
    <row r="178" spans="20:20" ht="30" customHeight="1" x14ac:dyDescent="0.3">
      <c r="T178"/>
    </row>
    <row r="179" spans="20:20" ht="30" customHeight="1" x14ac:dyDescent="0.3">
      <c r="T179"/>
    </row>
    <row r="180" spans="20:20" ht="30" customHeight="1" x14ac:dyDescent="0.3">
      <c r="T180"/>
    </row>
    <row r="181" spans="20:20" ht="30" customHeight="1" x14ac:dyDescent="0.3">
      <c r="T181"/>
    </row>
    <row r="182" spans="20:20" ht="30" customHeight="1" x14ac:dyDescent="0.3">
      <c r="T182"/>
    </row>
    <row r="183" spans="20:20" ht="30" customHeight="1" x14ac:dyDescent="0.3">
      <c r="T183"/>
    </row>
    <row r="184" spans="20:20" ht="30" customHeight="1" x14ac:dyDescent="0.3">
      <c r="T184"/>
    </row>
    <row r="185" spans="20:20" ht="30" customHeight="1" x14ac:dyDescent="0.3">
      <c r="T185"/>
    </row>
    <row r="186" spans="20:20" ht="30" customHeight="1" x14ac:dyDescent="0.3">
      <c r="T186"/>
    </row>
    <row r="187" spans="20:20" ht="30" customHeight="1" x14ac:dyDescent="0.3">
      <c r="T187"/>
    </row>
    <row r="188" spans="20:20" ht="30" customHeight="1" x14ac:dyDescent="0.3">
      <c r="T188"/>
    </row>
    <row r="189" spans="20:20" ht="30" customHeight="1" x14ac:dyDescent="0.3">
      <c r="T189"/>
    </row>
    <row r="190" spans="20:20" ht="30" customHeight="1" x14ac:dyDescent="0.3">
      <c r="T190"/>
    </row>
    <row r="191" spans="20:20" ht="30" customHeight="1" x14ac:dyDescent="0.3">
      <c r="T191"/>
    </row>
    <row r="192" spans="20:20" ht="30" customHeight="1" x14ac:dyDescent="0.3">
      <c r="T192"/>
    </row>
    <row r="193" spans="20:20" ht="30" customHeight="1" x14ac:dyDescent="0.3">
      <c r="T193"/>
    </row>
    <row r="194" spans="20:20" ht="30" customHeight="1" x14ac:dyDescent="0.3">
      <c r="T194"/>
    </row>
    <row r="195" spans="20:20" ht="30" customHeight="1" x14ac:dyDescent="0.3">
      <c r="T195"/>
    </row>
    <row r="196" spans="20:20" ht="30" customHeight="1" x14ac:dyDescent="0.3">
      <c r="T196"/>
    </row>
    <row r="197" spans="20:20" ht="30" customHeight="1" x14ac:dyDescent="0.3">
      <c r="T197"/>
    </row>
    <row r="198" spans="20:20" ht="30" customHeight="1" x14ac:dyDescent="0.3">
      <c r="T198"/>
    </row>
    <row r="199" spans="20:20" ht="30" customHeight="1" x14ac:dyDescent="0.3">
      <c r="T199"/>
    </row>
    <row r="200" spans="20:20" ht="30" customHeight="1" x14ac:dyDescent="0.3">
      <c r="T200"/>
    </row>
    <row r="201" spans="20:20" ht="30" customHeight="1" x14ac:dyDescent="0.3">
      <c r="T201"/>
    </row>
    <row r="202" spans="20:20" ht="30" customHeight="1" x14ac:dyDescent="0.3">
      <c r="T202"/>
    </row>
    <row r="203" spans="20:20" ht="30" customHeight="1" x14ac:dyDescent="0.3">
      <c r="T203"/>
    </row>
    <row r="204" spans="20:20" ht="30" customHeight="1" x14ac:dyDescent="0.3">
      <c r="T204"/>
    </row>
    <row r="205" spans="20:20" ht="30" customHeight="1" x14ac:dyDescent="0.3">
      <c r="T205"/>
    </row>
    <row r="206" spans="20:20" ht="30" customHeight="1" x14ac:dyDescent="0.3">
      <c r="T206"/>
    </row>
    <row r="207" spans="20:20" ht="30" customHeight="1" x14ac:dyDescent="0.3">
      <c r="T207"/>
    </row>
    <row r="208" spans="20:20" ht="30" customHeight="1" x14ac:dyDescent="0.3">
      <c r="T208"/>
    </row>
    <row r="209" spans="20:20" ht="30" customHeight="1" x14ac:dyDescent="0.3">
      <c r="T209"/>
    </row>
    <row r="210" spans="20:20" ht="30" customHeight="1" x14ac:dyDescent="0.3">
      <c r="T210"/>
    </row>
    <row r="211" spans="20:20" ht="30" customHeight="1" x14ac:dyDescent="0.3">
      <c r="T211"/>
    </row>
    <row r="212" spans="20:20" ht="30" customHeight="1" x14ac:dyDescent="0.3">
      <c r="T212"/>
    </row>
    <row r="213" spans="20:20" ht="30" customHeight="1" x14ac:dyDescent="0.3">
      <c r="T213"/>
    </row>
    <row r="214" spans="20:20" ht="30" customHeight="1" x14ac:dyDescent="0.3">
      <c r="T214"/>
    </row>
    <row r="215" spans="20:20" ht="30" customHeight="1" x14ac:dyDescent="0.3">
      <c r="T215"/>
    </row>
    <row r="216" spans="20:20" ht="30" customHeight="1" x14ac:dyDescent="0.3">
      <c r="T216"/>
    </row>
    <row r="217" spans="20:20" ht="30" customHeight="1" x14ac:dyDescent="0.3">
      <c r="T217"/>
    </row>
    <row r="218" spans="20:20" ht="30" customHeight="1" x14ac:dyDescent="0.3">
      <c r="T218"/>
    </row>
    <row r="219" spans="20:20" ht="30" customHeight="1" x14ac:dyDescent="0.3">
      <c r="T219"/>
    </row>
    <row r="220" spans="20:20" ht="30" customHeight="1" x14ac:dyDescent="0.3">
      <c r="T220"/>
    </row>
    <row r="221" spans="20:20" ht="30" customHeight="1" x14ac:dyDescent="0.3">
      <c r="T221"/>
    </row>
    <row r="222" spans="20:20" ht="30" customHeight="1" x14ac:dyDescent="0.3">
      <c r="T222"/>
    </row>
    <row r="223" spans="20:20" ht="30" customHeight="1" x14ac:dyDescent="0.3">
      <c r="T223"/>
    </row>
    <row r="224" spans="20:20" ht="30" customHeight="1" x14ac:dyDescent="0.3">
      <c r="T224"/>
    </row>
    <row r="225" spans="20:20" ht="30" customHeight="1" x14ac:dyDescent="0.3">
      <c r="T225"/>
    </row>
    <row r="226" spans="20:20" ht="30" customHeight="1" x14ac:dyDescent="0.3">
      <c r="T226"/>
    </row>
    <row r="227" spans="20:20" ht="30" customHeight="1" x14ac:dyDescent="0.3">
      <c r="T227"/>
    </row>
    <row r="228" spans="20:20" ht="30" customHeight="1" x14ac:dyDescent="0.3">
      <c r="T228"/>
    </row>
    <row r="229" spans="20:20" ht="30" customHeight="1" x14ac:dyDescent="0.3">
      <c r="T229"/>
    </row>
    <row r="230" spans="20:20" ht="30" customHeight="1" x14ac:dyDescent="0.3">
      <c r="T230"/>
    </row>
    <row r="231" spans="20:20" ht="30" customHeight="1" x14ac:dyDescent="0.3">
      <c r="T231"/>
    </row>
    <row r="232" spans="20:20" ht="30" customHeight="1" x14ac:dyDescent="0.3">
      <c r="T232"/>
    </row>
    <row r="233" spans="20:20" ht="30" customHeight="1" x14ac:dyDescent="0.3">
      <c r="T233"/>
    </row>
    <row r="234" spans="20:20" ht="30" customHeight="1" x14ac:dyDescent="0.3">
      <c r="T234"/>
    </row>
    <row r="235" spans="20:20" ht="30" customHeight="1" x14ac:dyDescent="0.3">
      <c r="T235"/>
    </row>
    <row r="236" spans="20:20" ht="30" customHeight="1" x14ac:dyDescent="0.3">
      <c r="T236"/>
    </row>
    <row r="237" spans="20:20" ht="30" customHeight="1" x14ac:dyDescent="0.3">
      <c r="T237"/>
    </row>
    <row r="238" spans="20:20" ht="30" customHeight="1" x14ac:dyDescent="0.3">
      <c r="T238"/>
    </row>
    <row r="239" spans="20:20" ht="30" customHeight="1" x14ac:dyDescent="0.3">
      <c r="T239"/>
    </row>
    <row r="240" spans="20:20" ht="30" customHeight="1" x14ac:dyDescent="0.3">
      <c r="T240"/>
    </row>
    <row r="241" spans="20:20" ht="30" customHeight="1" x14ac:dyDescent="0.3">
      <c r="T241"/>
    </row>
    <row r="242" spans="20:20" ht="30" customHeight="1" x14ac:dyDescent="0.3">
      <c r="T242"/>
    </row>
    <row r="243" spans="20:20" ht="30" customHeight="1" x14ac:dyDescent="0.3">
      <c r="T243"/>
    </row>
    <row r="244" spans="20:20" ht="30" customHeight="1" x14ac:dyDescent="0.3">
      <c r="T244"/>
    </row>
    <row r="245" spans="20:20" ht="30" customHeight="1" x14ac:dyDescent="0.3">
      <c r="T245"/>
    </row>
    <row r="246" spans="20:20" ht="30" customHeight="1" x14ac:dyDescent="0.3">
      <c r="T246"/>
    </row>
    <row r="247" spans="20:20" ht="30" customHeight="1" x14ac:dyDescent="0.3">
      <c r="T247"/>
    </row>
    <row r="248" spans="20:20" ht="30" customHeight="1" x14ac:dyDescent="0.3">
      <c r="T248"/>
    </row>
    <row r="249" spans="20:20" ht="30" customHeight="1" x14ac:dyDescent="0.3">
      <c r="T249"/>
    </row>
    <row r="250" spans="20:20" ht="30" customHeight="1" x14ac:dyDescent="0.3">
      <c r="T250"/>
    </row>
    <row r="251" spans="20:20" ht="30" customHeight="1" x14ac:dyDescent="0.3">
      <c r="T251"/>
    </row>
    <row r="252" spans="20:20" ht="30" customHeight="1" x14ac:dyDescent="0.3">
      <c r="T252"/>
    </row>
    <row r="253" spans="20:20" ht="30" customHeight="1" x14ac:dyDescent="0.3">
      <c r="T253"/>
    </row>
    <row r="254" spans="20:20" ht="30" customHeight="1" x14ac:dyDescent="0.3">
      <c r="T254"/>
    </row>
    <row r="255" spans="20:20" ht="30" customHeight="1" x14ac:dyDescent="0.3">
      <c r="T255"/>
    </row>
    <row r="256" spans="20:20" ht="30" customHeight="1" x14ac:dyDescent="0.3">
      <c r="T256"/>
    </row>
    <row r="257" spans="20:20" ht="30" customHeight="1" x14ac:dyDescent="0.3">
      <c r="T257"/>
    </row>
    <row r="258" spans="20:20" ht="30" customHeight="1" x14ac:dyDescent="0.3">
      <c r="T258"/>
    </row>
    <row r="259" spans="20:20" ht="30" customHeight="1" x14ac:dyDescent="0.3">
      <c r="T259"/>
    </row>
    <row r="260" spans="20:20" ht="30" customHeight="1" x14ac:dyDescent="0.3">
      <c r="T260"/>
    </row>
    <row r="261" spans="20:20" ht="30" customHeight="1" x14ac:dyDescent="0.3">
      <c r="T261"/>
    </row>
    <row r="262" spans="20:20" ht="30" customHeight="1" x14ac:dyDescent="0.3">
      <c r="T262"/>
    </row>
    <row r="263" spans="20:20" ht="30" customHeight="1" x14ac:dyDescent="0.3">
      <c r="T263"/>
    </row>
    <row r="264" spans="20:20" ht="30" customHeight="1" x14ac:dyDescent="0.3">
      <c r="T264"/>
    </row>
    <row r="265" spans="20:20" ht="30" customHeight="1" x14ac:dyDescent="0.3">
      <c r="T265"/>
    </row>
    <row r="266" spans="20:20" ht="30" customHeight="1" x14ac:dyDescent="0.3">
      <c r="T266"/>
    </row>
    <row r="267" spans="20:20" ht="30" customHeight="1" x14ac:dyDescent="0.3">
      <c r="T267"/>
    </row>
    <row r="268" spans="20:20" ht="30" customHeight="1" x14ac:dyDescent="0.3">
      <c r="T268"/>
    </row>
    <row r="269" spans="20:20" ht="30" customHeight="1" x14ac:dyDescent="0.3">
      <c r="T269"/>
    </row>
    <row r="270" spans="20:20" ht="30" customHeight="1" x14ac:dyDescent="0.3">
      <c r="T270"/>
    </row>
    <row r="271" spans="20:20" ht="30" customHeight="1" x14ac:dyDescent="0.3">
      <c r="T271"/>
    </row>
    <row r="272" spans="20:20" ht="30" customHeight="1" x14ac:dyDescent="0.3">
      <c r="T272"/>
    </row>
    <row r="273" spans="20:20" ht="30" customHeight="1" x14ac:dyDescent="0.3">
      <c r="T273"/>
    </row>
    <row r="274" spans="20:20" ht="30" customHeight="1" x14ac:dyDescent="0.3">
      <c r="T274"/>
    </row>
    <row r="275" spans="20:20" ht="30" customHeight="1" x14ac:dyDescent="0.3">
      <c r="T275"/>
    </row>
    <row r="276" spans="20:20" ht="30" customHeight="1" x14ac:dyDescent="0.3">
      <c r="T276"/>
    </row>
    <row r="277" spans="20:20" ht="30" customHeight="1" x14ac:dyDescent="0.3">
      <c r="T277"/>
    </row>
    <row r="278" spans="20:20" ht="30" customHeight="1" x14ac:dyDescent="0.3">
      <c r="T278"/>
    </row>
    <row r="279" spans="20:20" ht="30" customHeight="1" x14ac:dyDescent="0.3">
      <c r="T279"/>
    </row>
    <row r="280" spans="20:20" ht="30" customHeight="1" x14ac:dyDescent="0.3">
      <c r="T280"/>
    </row>
    <row r="281" spans="20:20" ht="30" customHeight="1" x14ac:dyDescent="0.3">
      <c r="T281"/>
    </row>
    <row r="282" spans="20:20" ht="30" customHeight="1" x14ac:dyDescent="0.3">
      <c r="T282"/>
    </row>
    <row r="283" spans="20:20" ht="30" customHeight="1" x14ac:dyDescent="0.3">
      <c r="T283"/>
    </row>
    <row r="284" spans="20:20" ht="30" customHeight="1" x14ac:dyDescent="0.3">
      <c r="T284"/>
    </row>
    <row r="285" spans="20:20" ht="30" customHeight="1" x14ac:dyDescent="0.3">
      <c r="T285"/>
    </row>
    <row r="286" spans="20:20" ht="30" customHeight="1" x14ac:dyDescent="0.3">
      <c r="T286"/>
    </row>
    <row r="287" spans="20:20" ht="30" customHeight="1" x14ac:dyDescent="0.3">
      <c r="T287"/>
    </row>
    <row r="288" spans="20:20" ht="30" customHeight="1" x14ac:dyDescent="0.3">
      <c r="T288"/>
    </row>
    <row r="289" spans="20:20" ht="30" customHeight="1" x14ac:dyDescent="0.3">
      <c r="T289"/>
    </row>
    <row r="290" spans="20:20" ht="30" customHeight="1" x14ac:dyDescent="0.3">
      <c r="T290"/>
    </row>
    <row r="291" spans="20:20" ht="30" customHeight="1" x14ac:dyDescent="0.3">
      <c r="T291"/>
    </row>
    <row r="292" spans="20:20" ht="30" customHeight="1" x14ac:dyDescent="0.3">
      <c r="T292"/>
    </row>
    <row r="293" spans="20:20" ht="30" customHeight="1" x14ac:dyDescent="0.3">
      <c r="T293"/>
    </row>
    <row r="294" spans="20:20" ht="30" customHeight="1" x14ac:dyDescent="0.3">
      <c r="T294"/>
    </row>
    <row r="295" spans="20:20" ht="30" customHeight="1" x14ac:dyDescent="0.3">
      <c r="T295"/>
    </row>
    <row r="296" spans="20:20" ht="30" customHeight="1" x14ac:dyDescent="0.3">
      <c r="T296"/>
    </row>
    <row r="297" spans="20:20" ht="30" customHeight="1" x14ac:dyDescent="0.3">
      <c r="T297"/>
    </row>
    <row r="298" spans="20:20" ht="30" customHeight="1" x14ac:dyDescent="0.3">
      <c r="T298"/>
    </row>
    <row r="299" spans="20:20" ht="30" customHeight="1" x14ac:dyDescent="0.3">
      <c r="T299"/>
    </row>
    <row r="300" spans="20:20" ht="30" customHeight="1" x14ac:dyDescent="0.3">
      <c r="T300"/>
    </row>
    <row r="301" spans="20:20" ht="30" customHeight="1" x14ac:dyDescent="0.3">
      <c r="T301"/>
    </row>
    <row r="302" spans="20:20" ht="30" customHeight="1" x14ac:dyDescent="0.3">
      <c r="T302"/>
    </row>
    <row r="303" spans="20:20" ht="30" customHeight="1" x14ac:dyDescent="0.3">
      <c r="T303"/>
    </row>
    <row r="304" spans="20:20" ht="30" customHeight="1" x14ac:dyDescent="0.3">
      <c r="T304"/>
    </row>
    <row r="305" spans="20:20" ht="30" customHeight="1" x14ac:dyDescent="0.3">
      <c r="T305"/>
    </row>
    <row r="306" spans="20:20" ht="30" customHeight="1" x14ac:dyDescent="0.3">
      <c r="T306"/>
    </row>
    <row r="307" spans="20:20" ht="30" customHeight="1" x14ac:dyDescent="0.3">
      <c r="T307"/>
    </row>
    <row r="308" spans="20:20" ht="30" customHeight="1" x14ac:dyDescent="0.3">
      <c r="T308"/>
    </row>
    <row r="309" spans="20:20" ht="30" customHeight="1" x14ac:dyDescent="0.3">
      <c r="T309"/>
    </row>
    <row r="310" spans="20:20" ht="30" customHeight="1" x14ac:dyDescent="0.3">
      <c r="T310"/>
    </row>
    <row r="311" spans="20:20" ht="30" customHeight="1" x14ac:dyDescent="0.3">
      <c r="T311"/>
    </row>
    <row r="312" spans="20:20" ht="30" customHeight="1" x14ac:dyDescent="0.3">
      <c r="T312"/>
    </row>
    <row r="313" spans="20:20" ht="30" customHeight="1" x14ac:dyDescent="0.3">
      <c r="T313"/>
    </row>
    <row r="314" spans="20:20" ht="30" customHeight="1" x14ac:dyDescent="0.3">
      <c r="T314"/>
    </row>
    <row r="315" spans="20:20" ht="30" customHeight="1" x14ac:dyDescent="0.3">
      <c r="T315"/>
    </row>
    <row r="316" spans="20:20" ht="30" customHeight="1" x14ac:dyDescent="0.3">
      <c r="T316"/>
    </row>
    <row r="317" spans="20:20" ht="30" customHeight="1" x14ac:dyDescent="0.3">
      <c r="T317"/>
    </row>
    <row r="318" spans="20:20" ht="30" customHeight="1" x14ac:dyDescent="0.3">
      <c r="T318"/>
    </row>
    <row r="319" spans="20:20" ht="30" customHeight="1" x14ac:dyDescent="0.3">
      <c r="T319"/>
    </row>
    <row r="320" spans="20:20" ht="30" customHeight="1" x14ac:dyDescent="0.3">
      <c r="T320"/>
    </row>
    <row r="321" spans="20:20" ht="30" customHeight="1" x14ac:dyDescent="0.3">
      <c r="T321"/>
    </row>
    <row r="322" spans="20:20" ht="30" customHeight="1" x14ac:dyDescent="0.3">
      <c r="T322"/>
    </row>
    <row r="323" spans="20:20" ht="30" customHeight="1" x14ac:dyDescent="0.3">
      <c r="T323"/>
    </row>
    <row r="324" spans="20:20" ht="30" customHeight="1" x14ac:dyDescent="0.3">
      <c r="T324"/>
    </row>
    <row r="325" spans="20:20" ht="30" customHeight="1" x14ac:dyDescent="0.3">
      <c r="T325"/>
    </row>
    <row r="326" spans="20:20" ht="30" customHeight="1" x14ac:dyDescent="0.3">
      <c r="T326"/>
    </row>
    <row r="327" spans="20:20" ht="30" customHeight="1" x14ac:dyDescent="0.3">
      <c r="T327"/>
    </row>
    <row r="328" spans="20:20" ht="30" customHeight="1" x14ac:dyDescent="0.3">
      <c r="T328"/>
    </row>
    <row r="329" spans="20:20" ht="30" customHeight="1" x14ac:dyDescent="0.3">
      <c r="T329"/>
    </row>
    <row r="330" spans="20:20" ht="30" customHeight="1" x14ac:dyDescent="0.3">
      <c r="T330"/>
    </row>
    <row r="331" spans="20:20" ht="30" customHeight="1" x14ac:dyDescent="0.3">
      <c r="T331"/>
    </row>
    <row r="332" spans="20:20" ht="30" customHeight="1" x14ac:dyDescent="0.3">
      <c r="T332"/>
    </row>
    <row r="333" spans="20:20" ht="30" customHeight="1" x14ac:dyDescent="0.3">
      <c r="T333"/>
    </row>
    <row r="334" spans="20:20" ht="30" customHeight="1" x14ac:dyDescent="0.3">
      <c r="T334"/>
    </row>
    <row r="335" spans="20:20" ht="30" customHeight="1" x14ac:dyDescent="0.3">
      <c r="T335"/>
    </row>
    <row r="336" spans="20:20" ht="30" customHeight="1" x14ac:dyDescent="0.3">
      <c r="T336"/>
    </row>
    <row r="337" spans="20:20" ht="30" customHeight="1" x14ac:dyDescent="0.3">
      <c r="T337"/>
    </row>
    <row r="338" spans="20:20" ht="30" customHeight="1" x14ac:dyDescent="0.3">
      <c r="T338"/>
    </row>
    <row r="339" spans="20:20" ht="30" customHeight="1" x14ac:dyDescent="0.3">
      <c r="T339"/>
    </row>
    <row r="340" spans="20:20" ht="30" customHeight="1" x14ac:dyDescent="0.3">
      <c r="T340"/>
    </row>
    <row r="341" spans="20:20" ht="30" customHeight="1" x14ac:dyDescent="0.3">
      <c r="T341"/>
    </row>
    <row r="342" spans="20:20" ht="30" customHeight="1" x14ac:dyDescent="0.3">
      <c r="T342"/>
    </row>
    <row r="343" spans="20:20" ht="30" customHeight="1" x14ac:dyDescent="0.3">
      <c r="T343"/>
    </row>
    <row r="344" spans="20:20" ht="30" customHeight="1" x14ac:dyDescent="0.3">
      <c r="T344"/>
    </row>
    <row r="345" spans="20:20" ht="30" customHeight="1" x14ac:dyDescent="0.3">
      <c r="T345"/>
    </row>
    <row r="346" spans="20:20" ht="30" customHeight="1" x14ac:dyDescent="0.3">
      <c r="T346"/>
    </row>
    <row r="347" spans="20:20" ht="30" customHeight="1" x14ac:dyDescent="0.3">
      <c r="T347"/>
    </row>
    <row r="348" spans="20:20" ht="30" customHeight="1" x14ac:dyDescent="0.3">
      <c r="T348"/>
    </row>
    <row r="349" spans="20:20" ht="30" customHeight="1" x14ac:dyDescent="0.3">
      <c r="T349"/>
    </row>
    <row r="350" spans="20:20" ht="30" customHeight="1" x14ac:dyDescent="0.3">
      <c r="T350"/>
    </row>
    <row r="351" spans="20:20" ht="30" customHeight="1" x14ac:dyDescent="0.3">
      <c r="T351"/>
    </row>
    <row r="352" spans="20:20" ht="30" customHeight="1" x14ac:dyDescent="0.3">
      <c r="T352"/>
    </row>
    <row r="353" spans="20:20" ht="30" customHeight="1" x14ac:dyDescent="0.3">
      <c r="T353"/>
    </row>
    <row r="354" spans="20:20" ht="30" customHeight="1" x14ac:dyDescent="0.3">
      <c r="T354"/>
    </row>
    <row r="355" spans="20:20" ht="30" customHeight="1" x14ac:dyDescent="0.3">
      <c r="T355"/>
    </row>
    <row r="356" spans="20:20" ht="30" customHeight="1" x14ac:dyDescent="0.3">
      <c r="T356"/>
    </row>
    <row r="357" spans="20:20" ht="30" customHeight="1" x14ac:dyDescent="0.3">
      <c r="T357"/>
    </row>
    <row r="358" spans="20:20" ht="30" customHeight="1" x14ac:dyDescent="0.3">
      <c r="T358"/>
    </row>
    <row r="359" spans="20:20" ht="30" customHeight="1" x14ac:dyDescent="0.3">
      <c r="T359"/>
    </row>
    <row r="360" spans="20:20" ht="30" customHeight="1" x14ac:dyDescent="0.3">
      <c r="T360"/>
    </row>
    <row r="361" spans="20:20" ht="30" customHeight="1" x14ac:dyDescent="0.3">
      <c r="T361"/>
    </row>
    <row r="362" spans="20:20" ht="30" customHeight="1" x14ac:dyDescent="0.3">
      <c r="T362"/>
    </row>
    <row r="363" spans="20:20" ht="30" customHeight="1" x14ac:dyDescent="0.3">
      <c r="T363"/>
    </row>
    <row r="364" spans="20:20" ht="30" customHeight="1" x14ac:dyDescent="0.3">
      <c r="T364"/>
    </row>
    <row r="365" spans="20:20" ht="30" customHeight="1" x14ac:dyDescent="0.3">
      <c r="T365"/>
    </row>
    <row r="366" spans="20:20" ht="30" customHeight="1" x14ac:dyDescent="0.3">
      <c r="T366"/>
    </row>
    <row r="367" spans="20:20" ht="30" customHeight="1" x14ac:dyDescent="0.3">
      <c r="T367"/>
    </row>
    <row r="368" spans="20:20" ht="30" customHeight="1" x14ac:dyDescent="0.3">
      <c r="T368"/>
    </row>
    <row r="369" spans="20:20" ht="30" customHeight="1" x14ac:dyDescent="0.3">
      <c r="T369"/>
    </row>
    <row r="370" spans="20:20" ht="30" customHeight="1" x14ac:dyDescent="0.3">
      <c r="T370"/>
    </row>
    <row r="371" spans="20:20" ht="30" customHeight="1" x14ac:dyDescent="0.3">
      <c r="T371"/>
    </row>
    <row r="372" spans="20:20" ht="30" customHeight="1" x14ac:dyDescent="0.3">
      <c r="T372"/>
    </row>
    <row r="373" spans="20:20" ht="30" customHeight="1" x14ac:dyDescent="0.3">
      <c r="T373"/>
    </row>
    <row r="374" spans="20:20" ht="30" customHeight="1" x14ac:dyDescent="0.3">
      <c r="T374"/>
    </row>
    <row r="375" spans="20:20" ht="30" customHeight="1" x14ac:dyDescent="0.3">
      <c r="T375"/>
    </row>
    <row r="376" spans="20:20" ht="30" customHeight="1" x14ac:dyDescent="0.3">
      <c r="T376"/>
    </row>
    <row r="377" spans="20:20" ht="30" customHeight="1" x14ac:dyDescent="0.3">
      <c r="T377"/>
    </row>
    <row r="378" spans="20:20" ht="30" customHeight="1" x14ac:dyDescent="0.3">
      <c r="T378"/>
    </row>
    <row r="379" spans="20:20" ht="30" customHeight="1" x14ac:dyDescent="0.3">
      <c r="T379"/>
    </row>
    <row r="380" spans="20:20" ht="30" customHeight="1" x14ac:dyDescent="0.3">
      <c r="T380"/>
    </row>
    <row r="381" spans="20:20" ht="30" customHeight="1" x14ac:dyDescent="0.3">
      <c r="T381"/>
    </row>
    <row r="382" spans="20:20" ht="30" customHeight="1" x14ac:dyDescent="0.3">
      <c r="T382"/>
    </row>
    <row r="383" spans="20:20" ht="30" customHeight="1" x14ac:dyDescent="0.3">
      <c r="T383"/>
    </row>
    <row r="384" spans="20:20" ht="30" customHeight="1" x14ac:dyDescent="0.3">
      <c r="T384"/>
    </row>
    <row r="385" spans="20:20" ht="30" customHeight="1" x14ac:dyDescent="0.3">
      <c r="T385"/>
    </row>
    <row r="386" spans="20:20" ht="30" customHeight="1" x14ac:dyDescent="0.3">
      <c r="T386"/>
    </row>
    <row r="387" spans="20:20" ht="30" customHeight="1" x14ac:dyDescent="0.3">
      <c r="T387"/>
    </row>
    <row r="388" spans="20:20" ht="30" customHeight="1" x14ac:dyDescent="0.3">
      <c r="T388"/>
    </row>
    <row r="389" spans="20:20" ht="30" customHeight="1" x14ac:dyDescent="0.3">
      <c r="T389"/>
    </row>
    <row r="390" spans="20:20" ht="30" customHeight="1" x14ac:dyDescent="0.3">
      <c r="T390"/>
    </row>
    <row r="391" spans="20:20" ht="30" customHeight="1" x14ac:dyDescent="0.3">
      <c r="T391"/>
    </row>
    <row r="392" spans="20:20" ht="30" customHeight="1" x14ac:dyDescent="0.3">
      <c r="T392"/>
    </row>
    <row r="393" spans="20:20" ht="30" customHeight="1" x14ac:dyDescent="0.3">
      <c r="T393"/>
    </row>
    <row r="394" spans="20:20" ht="30" customHeight="1" x14ac:dyDescent="0.3">
      <c r="T394"/>
    </row>
    <row r="395" spans="20:20" ht="30" customHeight="1" x14ac:dyDescent="0.3">
      <c r="T395"/>
    </row>
    <row r="396" spans="20:20" ht="30" customHeight="1" x14ac:dyDescent="0.3">
      <c r="T396"/>
    </row>
    <row r="397" spans="20:20" ht="30" customHeight="1" x14ac:dyDescent="0.3">
      <c r="T397"/>
    </row>
    <row r="398" spans="20:20" ht="30" customHeight="1" x14ac:dyDescent="0.3">
      <c r="T398"/>
    </row>
    <row r="399" spans="20:20" ht="30" customHeight="1" x14ac:dyDescent="0.3">
      <c r="T399"/>
    </row>
    <row r="400" spans="20:20" ht="30" customHeight="1" x14ac:dyDescent="0.3">
      <c r="T400"/>
    </row>
    <row r="401" spans="20:20" ht="30" customHeight="1" x14ac:dyDescent="0.3">
      <c r="T401"/>
    </row>
    <row r="402" spans="20:20" ht="30" customHeight="1" x14ac:dyDescent="0.3">
      <c r="T402"/>
    </row>
    <row r="403" spans="20:20" ht="30" customHeight="1" x14ac:dyDescent="0.3">
      <c r="T403"/>
    </row>
    <row r="404" spans="20:20" ht="30" customHeight="1" x14ac:dyDescent="0.3">
      <c r="T404"/>
    </row>
    <row r="405" spans="20:20" ht="30" customHeight="1" x14ac:dyDescent="0.3">
      <c r="T405"/>
    </row>
    <row r="406" spans="20:20" ht="30" customHeight="1" x14ac:dyDescent="0.3">
      <c r="T406"/>
    </row>
    <row r="407" spans="20:20" ht="30" customHeight="1" x14ac:dyDescent="0.3">
      <c r="T407"/>
    </row>
    <row r="408" spans="20:20" ht="30" customHeight="1" x14ac:dyDescent="0.3">
      <c r="T408"/>
    </row>
    <row r="409" spans="20:20" ht="30" customHeight="1" x14ac:dyDescent="0.3">
      <c r="T409"/>
    </row>
    <row r="410" spans="20:20" ht="30" customHeight="1" x14ac:dyDescent="0.3">
      <c r="T410"/>
    </row>
    <row r="411" spans="20:20" ht="30" customHeight="1" x14ac:dyDescent="0.3">
      <c r="T411"/>
    </row>
    <row r="412" spans="20:20" ht="30" customHeight="1" x14ac:dyDescent="0.3">
      <c r="T412"/>
    </row>
    <row r="413" spans="20:20" ht="30" customHeight="1" x14ac:dyDescent="0.3">
      <c r="T413"/>
    </row>
    <row r="414" spans="20:20" ht="30" customHeight="1" x14ac:dyDescent="0.3">
      <c r="T414"/>
    </row>
    <row r="415" spans="20:20" ht="30" customHeight="1" x14ac:dyDescent="0.3">
      <c r="T415"/>
    </row>
    <row r="416" spans="20:20" ht="30" customHeight="1" x14ac:dyDescent="0.3">
      <c r="T416"/>
    </row>
    <row r="417" spans="20:20" ht="30" customHeight="1" x14ac:dyDescent="0.3">
      <c r="T417"/>
    </row>
    <row r="418" spans="20:20" ht="30" customHeight="1" x14ac:dyDescent="0.3">
      <c r="T418"/>
    </row>
    <row r="419" spans="20:20" ht="30" customHeight="1" x14ac:dyDescent="0.3">
      <c r="T419"/>
    </row>
    <row r="420" spans="20:20" ht="30" customHeight="1" x14ac:dyDescent="0.3">
      <c r="T420"/>
    </row>
    <row r="421" spans="20:20" ht="30" customHeight="1" x14ac:dyDescent="0.3">
      <c r="T421"/>
    </row>
    <row r="422" spans="20:20" ht="30" customHeight="1" x14ac:dyDescent="0.3">
      <c r="T422"/>
    </row>
    <row r="423" spans="20:20" ht="30" customHeight="1" x14ac:dyDescent="0.3">
      <c r="T423"/>
    </row>
    <row r="424" spans="20:20" ht="30" customHeight="1" x14ac:dyDescent="0.3">
      <c r="T424"/>
    </row>
    <row r="425" spans="20:20" ht="30" customHeight="1" x14ac:dyDescent="0.3">
      <c r="T425"/>
    </row>
    <row r="426" spans="20:20" ht="30" customHeight="1" x14ac:dyDescent="0.3">
      <c r="T426"/>
    </row>
    <row r="427" spans="20:20" ht="30" customHeight="1" x14ac:dyDescent="0.3">
      <c r="T427"/>
    </row>
    <row r="428" spans="20:20" ht="30" customHeight="1" x14ac:dyDescent="0.3">
      <c r="T428"/>
    </row>
    <row r="429" spans="20:20" ht="30" customHeight="1" x14ac:dyDescent="0.3">
      <c r="T429"/>
    </row>
    <row r="430" spans="20:20" ht="30" customHeight="1" x14ac:dyDescent="0.3">
      <c r="T430"/>
    </row>
    <row r="431" spans="20:20" ht="30" customHeight="1" x14ac:dyDescent="0.3">
      <c r="T431"/>
    </row>
    <row r="432" spans="20:20" ht="30" customHeight="1" x14ac:dyDescent="0.3">
      <c r="T432"/>
    </row>
    <row r="433" spans="20:20" ht="30" customHeight="1" x14ac:dyDescent="0.3">
      <c r="T433"/>
    </row>
    <row r="434" spans="20:20" ht="30" customHeight="1" x14ac:dyDescent="0.3">
      <c r="T434"/>
    </row>
    <row r="435" spans="20:20" ht="30" customHeight="1" x14ac:dyDescent="0.3">
      <c r="T435"/>
    </row>
    <row r="436" spans="20:20" ht="30" customHeight="1" x14ac:dyDescent="0.3">
      <c r="T436"/>
    </row>
    <row r="437" spans="20:20" ht="30" customHeight="1" x14ac:dyDescent="0.3">
      <c r="T437"/>
    </row>
    <row r="438" spans="20:20" ht="30" customHeight="1" x14ac:dyDescent="0.3">
      <c r="T438"/>
    </row>
    <row r="439" spans="20:20" ht="30" customHeight="1" x14ac:dyDescent="0.3">
      <c r="T439"/>
    </row>
    <row r="440" spans="20:20" ht="30" customHeight="1" x14ac:dyDescent="0.3">
      <c r="T440"/>
    </row>
    <row r="441" spans="20:20" ht="30" customHeight="1" x14ac:dyDescent="0.3">
      <c r="T441"/>
    </row>
    <row r="442" spans="20:20" ht="30" customHeight="1" x14ac:dyDescent="0.3">
      <c r="T442"/>
    </row>
    <row r="443" spans="20:20" ht="30" customHeight="1" x14ac:dyDescent="0.3">
      <c r="T443"/>
    </row>
    <row r="444" spans="20:20" ht="30" customHeight="1" x14ac:dyDescent="0.3">
      <c r="T444"/>
    </row>
    <row r="445" spans="20:20" ht="30" customHeight="1" x14ac:dyDescent="0.3">
      <c r="T445"/>
    </row>
    <row r="446" spans="20:20" ht="30" customHeight="1" x14ac:dyDescent="0.3">
      <c r="T446"/>
    </row>
    <row r="447" spans="20:20" ht="30" customHeight="1" x14ac:dyDescent="0.3">
      <c r="T447"/>
    </row>
    <row r="448" spans="20:20" ht="30" customHeight="1" x14ac:dyDescent="0.3">
      <c r="T448"/>
    </row>
    <row r="449" spans="20:20" ht="30" customHeight="1" x14ac:dyDescent="0.3">
      <c r="T449"/>
    </row>
    <row r="450" spans="20:20" ht="30" customHeight="1" x14ac:dyDescent="0.3">
      <c r="T450"/>
    </row>
    <row r="451" spans="20:20" ht="30" customHeight="1" x14ac:dyDescent="0.3">
      <c r="T451"/>
    </row>
    <row r="452" spans="20:20" ht="30" customHeight="1" x14ac:dyDescent="0.3">
      <c r="T452"/>
    </row>
    <row r="453" spans="20:20" ht="30" customHeight="1" x14ac:dyDescent="0.3">
      <c r="T453"/>
    </row>
    <row r="454" spans="20:20" ht="30" customHeight="1" x14ac:dyDescent="0.3">
      <c r="T454"/>
    </row>
    <row r="455" spans="20:20" ht="30" customHeight="1" x14ac:dyDescent="0.3">
      <c r="T455"/>
    </row>
    <row r="456" spans="20:20" ht="30" customHeight="1" x14ac:dyDescent="0.3">
      <c r="T456"/>
    </row>
    <row r="457" spans="20:20" ht="30" customHeight="1" x14ac:dyDescent="0.3">
      <c r="T457"/>
    </row>
    <row r="458" spans="20:20" ht="30" customHeight="1" x14ac:dyDescent="0.3">
      <c r="T458"/>
    </row>
    <row r="459" spans="20:20" ht="30" customHeight="1" x14ac:dyDescent="0.3">
      <c r="T459"/>
    </row>
    <row r="460" spans="20:20" ht="30" customHeight="1" x14ac:dyDescent="0.3">
      <c r="T460"/>
    </row>
    <row r="461" spans="20:20" ht="30" customHeight="1" x14ac:dyDescent="0.3">
      <c r="T461"/>
    </row>
    <row r="462" spans="20:20" ht="30" customHeight="1" x14ac:dyDescent="0.3">
      <c r="T462"/>
    </row>
    <row r="463" spans="20:20" ht="30" customHeight="1" x14ac:dyDescent="0.3">
      <c r="T463"/>
    </row>
    <row r="464" spans="20:20" ht="30" customHeight="1" x14ac:dyDescent="0.3">
      <c r="T464"/>
    </row>
    <row r="465" spans="20:20" ht="30" customHeight="1" x14ac:dyDescent="0.3">
      <c r="T465"/>
    </row>
    <row r="466" spans="20:20" ht="30" customHeight="1" x14ac:dyDescent="0.3">
      <c r="T466"/>
    </row>
    <row r="467" spans="20:20" ht="30" customHeight="1" x14ac:dyDescent="0.3">
      <c r="T467"/>
    </row>
    <row r="468" spans="20:20" ht="30" customHeight="1" x14ac:dyDescent="0.3">
      <c r="T468"/>
    </row>
    <row r="469" spans="20:20" ht="30" customHeight="1" x14ac:dyDescent="0.3">
      <c r="T469"/>
    </row>
    <row r="470" spans="20:20" ht="30" customHeight="1" x14ac:dyDescent="0.3">
      <c r="T470"/>
    </row>
    <row r="471" spans="20:20" ht="30" customHeight="1" x14ac:dyDescent="0.3">
      <c r="T471"/>
    </row>
    <row r="472" spans="20:20" ht="30" customHeight="1" x14ac:dyDescent="0.3">
      <c r="T472"/>
    </row>
    <row r="473" spans="20:20" ht="30" customHeight="1" x14ac:dyDescent="0.3">
      <c r="T473"/>
    </row>
    <row r="474" spans="20:20" ht="30" customHeight="1" x14ac:dyDescent="0.3">
      <c r="T474"/>
    </row>
    <row r="475" spans="20:20" ht="30" customHeight="1" x14ac:dyDescent="0.3">
      <c r="T475"/>
    </row>
    <row r="476" spans="20:20" ht="30" customHeight="1" x14ac:dyDescent="0.3">
      <c r="T476"/>
    </row>
    <row r="477" spans="20:20" ht="30" customHeight="1" x14ac:dyDescent="0.3">
      <c r="T477"/>
    </row>
    <row r="478" spans="20:20" ht="30" customHeight="1" x14ac:dyDescent="0.3">
      <c r="T478"/>
    </row>
    <row r="479" spans="20:20" ht="30" customHeight="1" x14ac:dyDescent="0.3">
      <c r="T479"/>
    </row>
    <row r="480" spans="20:20" ht="30" customHeight="1" x14ac:dyDescent="0.3">
      <c r="T480"/>
    </row>
    <row r="481" spans="20:20" ht="30" customHeight="1" x14ac:dyDescent="0.3">
      <c r="T481"/>
    </row>
    <row r="482" spans="20:20" ht="30" customHeight="1" x14ac:dyDescent="0.3">
      <c r="T482"/>
    </row>
    <row r="483" spans="20:20" ht="30" customHeight="1" x14ac:dyDescent="0.3">
      <c r="T483"/>
    </row>
    <row r="484" spans="20:20" ht="30" customHeight="1" x14ac:dyDescent="0.3">
      <c r="T484"/>
    </row>
    <row r="485" spans="20:20" ht="30" customHeight="1" x14ac:dyDescent="0.3">
      <c r="T485"/>
    </row>
    <row r="486" spans="20:20" ht="30" customHeight="1" x14ac:dyDescent="0.3">
      <c r="T486"/>
    </row>
    <row r="487" spans="20:20" ht="30" customHeight="1" x14ac:dyDescent="0.3">
      <c r="T487"/>
    </row>
    <row r="488" spans="20:20" ht="30" customHeight="1" x14ac:dyDescent="0.3">
      <c r="T488"/>
    </row>
    <row r="489" spans="20:20" ht="30" customHeight="1" x14ac:dyDescent="0.3">
      <c r="T489"/>
    </row>
    <row r="490" spans="20:20" ht="30" customHeight="1" x14ac:dyDescent="0.3">
      <c r="T490"/>
    </row>
    <row r="491" spans="20:20" ht="30" customHeight="1" x14ac:dyDescent="0.3">
      <c r="T491"/>
    </row>
    <row r="492" spans="20:20" ht="30" customHeight="1" x14ac:dyDescent="0.3">
      <c r="T492"/>
    </row>
    <row r="493" spans="20:20" ht="30" customHeight="1" x14ac:dyDescent="0.3">
      <c r="T493"/>
    </row>
    <row r="494" spans="20:20" ht="30" customHeight="1" x14ac:dyDescent="0.3">
      <c r="T494"/>
    </row>
    <row r="495" spans="20:20" ht="30" customHeight="1" x14ac:dyDescent="0.3">
      <c r="T495"/>
    </row>
    <row r="496" spans="20:20" ht="30" customHeight="1" x14ac:dyDescent="0.3">
      <c r="T496"/>
    </row>
    <row r="497" spans="20:20" ht="30" customHeight="1" x14ac:dyDescent="0.3">
      <c r="T497"/>
    </row>
    <row r="498" spans="20:20" ht="30" customHeight="1" x14ac:dyDescent="0.3">
      <c r="T498"/>
    </row>
    <row r="499" spans="20:20" ht="30" customHeight="1" x14ac:dyDescent="0.3">
      <c r="T499"/>
    </row>
    <row r="500" spans="20:20" ht="30" customHeight="1" x14ac:dyDescent="0.3">
      <c r="T500"/>
    </row>
    <row r="501" spans="20:20" ht="30" customHeight="1" x14ac:dyDescent="0.3">
      <c r="T501"/>
    </row>
    <row r="502" spans="20:20" ht="30" customHeight="1" x14ac:dyDescent="0.3">
      <c r="T502"/>
    </row>
    <row r="503" spans="20:20" ht="30" customHeight="1" x14ac:dyDescent="0.3">
      <c r="T503"/>
    </row>
    <row r="504" spans="20:20" ht="30" customHeight="1" x14ac:dyDescent="0.3">
      <c r="T504"/>
    </row>
    <row r="505" spans="20:20" ht="30" customHeight="1" x14ac:dyDescent="0.3">
      <c r="T505"/>
    </row>
    <row r="506" spans="20:20" ht="30" customHeight="1" x14ac:dyDescent="0.3">
      <c r="T506"/>
    </row>
    <row r="507" spans="20:20" ht="30" customHeight="1" x14ac:dyDescent="0.3">
      <c r="T507"/>
    </row>
    <row r="508" spans="20:20" ht="30" customHeight="1" x14ac:dyDescent="0.3">
      <c r="T508"/>
    </row>
    <row r="509" spans="20:20" ht="30" customHeight="1" x14ac:dyDescent="0.3">
      <c r="T509"/>
    </row>
    <row r="510" spans="20:20" ht="30" customHeight="1" x14ac:dyDescent="0.3">
      <c r="T510"/>
    </row>
    <row r="511" spans="20:20" ht="30" customHeight="1" x14ac:dyDescent="0.3">
      <c r="T511"/>
    </row>
    <row r="512" spans="20:20" ht="30" customHeight="1" x14ac:dyDescent="0.3">
      <c r="T512"/>
    </row>
    <row r="513" spans="20:20" ht="30" customHeight="1" x14ac:dyDescent="0.3">
      <c r="T513"/>
    </row>
    <row r="514" spans="20:20" ht="30" customHeight="1" x14ac:dyDescent="0.3">
      <c r="T514"/>
    </row>
    <row r="515" spans="20:20" ht="30" customHeight="1" x14ac:dyDescent="0.3">
      <c r="T515"/>
    </row>
    <row r="516" spans="20:20" ht="30" customHeight="1" x14ac:dyDescent="0.3">
      <c r="T516"/>
    </row>
    <row r="517" spans="20:20" ht="30" customHeight="1" x14ac:dyDescent="0.3">
      <c r="T517"/>
    </row>
    <row r="518" spans="20:20" ht="30" customHeight="1" x14ac:dyDescent="0.3">
      <c r="T518"/>
    </row>
    <row r="519" spans="20:20" ht="30" customHeight="1" x14ac:dyDescent="0.3">
      <c r="T519"/>
    </row>
    <row r="520" spans="20:20" ht="30" customHeight="1" x14ac:dyDescent="0.3">
      <c r="T520"/>
    </row>
    <row r="521" spans="20:20" ht="30" customHeight="1" x14ac:dyDescent="0.3">
      <c r="T521"/>
    </row>
    <row r="522" spans="20:20" ht="30" customHeight="1" x14ac:dyDescent="0.3">
      <c r="T522"/>
    </row>
    <row r="523" spans="20:20" ht="30" customHeight="1" x14ac:dyDescent="0.3">
      <c r="T523"/>
    </row>
    <row r="524" spans="20:20" ht="30" customHeight="1" x14ac:dyDescent="0.3">
      <c r="T524"/>
    </row>
    <row r="525" spans="20:20" ht="30" customHeight="1" x14ac:dyDescent="0.3">
      <c r="T525"/>
    </row>
    <row r="526" spans="20:20" ht="30" customHeight="1" x14ac:dyDescent="0.3">
      <c r="T526"/>
    </row>
    <row r="527" spans="20:20" ht="30" customHeight="1" x14ac:dyDescent="0.3">
      <c r="T527"/>
    </row>
    <row r="528" spans="20:20" ht="30" customHeight="1" x14ac:dyDescent="0.3">
      <c r="T528"/>
    </row>
    <row r="529" spans="20:20" ht="30" customHeight="1" x14ac:dyDescent="0.3">
      <c r="T529"/>
    </row>
    <row r="530" spans="20:20" ht="30" customHeight="1" x14ac:dyDescent="0.3">
      <c r="T530"/>
    </row>
    <row r="531" spans="20:20" ht="30" customHeight="1" x14ac:dyDescent="0.3">
      <c r="T531"/>
    </row>
    <row r="532" spans="20:20" ht="30" customHeight="1" x14ac:dyDescent="0.3">
      <c r="T532"/>
    </row>
    <row r="533" spans="20:20" ht="30" customHeight="1" x14ac:dyDescent="0.3">
      <c r="T533"/>
    </row>
    <row r="534" spans="20:20" ht="30" customHeight="1" x14ac:dyDescent="0.3">
      <c r="T534"/>
    </row>
    <row r="535" spans="20:20" ht="30" customHeight="1" x14ac:dyDescent="0.3">
      <c r="T535"/>
    </row>
    <row r="536" spans="20:20" ht="30" customHeight="1" x14ac:dyDescent="0.3">
      <c r="T536"/>
    </row>
    <row r="537" spans="20:20" ht="30" customHeight="1" x14ac:dyDescent="0.3">
      <c r="T537"/>
    </row>
    <row r="538" spans="20:20" ht="30" customHeight="1" x14ac:dyDescent="0.3">
      <c r="T538"/>
    </row>
    <row r="539" spans="20:20" ht="30" customHeight="1" x14ac:dyDescent="0.3">
      <c r="T539"/>
    </row>
    <row r="540" spans="20:20" ht="30" customHeight="1" x14ac:dyDescent="0.3">
      <c r="T540"/>
    </row>
    <row r="541" spans="20:20" ht="30" customHeight="1" x14ac:dyDescent="0.3">
      <c r="T541"/>
    </row>
    <row r="542" spans="20:20" ht="30" customHeight="1" x14ac:dyDescent="0.3">
      <c r="T542"/>
    </row>
    <row r="543" spans="20:20" ht="30" customHeight="1" x14ac:dyDescent="0.3">
      <c r="T543"/>
    </row>
    <row r="544" spans="20:20" ht="30" customHeight="1" x14ac:dyDescent="0.3">
      <c r="T544"/>
    </row>
    <row r="545" spans="20:20" ht="30" customHeight="1" x14ac:dyDescent="0.3">
      <c r="T545"/>
    </row>
    <row r="546" spans="20:20" ht="30" customHeight="1" x14ac:dyDescent="0.3">
      <c r="T546"/>
    </row>
    <row r="547" spans="20:20" ht="30" customHeight="1" x14ac:dyDescent="0.3">
      <c r="T547"/>
    </row>
    <row r="548" spans="20:20" ht="30" customHeight="1" x14ac:dyDescent="0.3">
      <c r="T548"/>
    </row>
    <row r="549" spans="20:20" ht="30" customHeight="1" x14ac:dyDescent="0.3">
      <c r="T549"/>
    </row>
    <row r="550" spans="20:20" ht="30" customHeight="1" x14ac:dyDescent="0.3">
      <c r="T550"/>
    </row>
    <row r="551" spans="20:20" ht="30" customHeight="1" x14ac:dyDescent="0.3">
      <c r="T551"/>
    </row>
    <row r="552" spans="20:20" ht="30" customHeight="1" x14ac:dyDescent="0.3">
      <c r="T552"/>
    </row>
    <row r="553" spans="20:20" ht="30" customHeight="1" x14ac:dyDescent="0.3">
      <c r="T553"/>
    </row>
    <row r="554" spans="20:20" ht="30" customHeight="1" x14ac:dyDescent="0.3">
      <c r="T554"/>
    </row>
    <row r="555" spans="20:20" ht="30" customHeight="1" x14ac:dyDescent="0.3">
      <c r="T555"/>
    </row>
    <row r="556" spans="20:20" ht="30" customHeight="1" x14ac:dyDescent="0.3">
      <c r="T556"/>
    </row>
    <row r="557" spans="20:20" ht="30" customHeight="1" x14ac:dyDescent="0.3">
      <c r="T557"/>
    </row>
    <row r="558" spans="20:20" ht="30" customHeight="1" x14ac:dyDescent="0.3">
      <c r="T558"/>
    </row>
    <row r="559" spans="20:20" ht="30" customHeight="1" x14ac:dyDescent="0.3">
      <c r="T559"/>
    </row>
    <row r="560" spans="20:20" ht="30" customHeight="1" x14ac:dyDescent="0.3">
      <c r="T560"/>
    </row>
    <row r="561" spans="20:20" ht="30" customHeight="1" x14ac:dyDescent="0.3">
      <c r="T561"/>
    </row>
    <row r="562" spans="20:20" ht="30" customHeight="1" x14ac:dyDescent="0.3">
      <c r="T562"/>
    </row>
    <row r="563" spans="20:20" ht="30" customHeight="1" x14ac:dyDescent="0.3">
      <c r="T563"/>
    </row>
    <row r="564" spans="20:20" ht="30" customHeight="1" x14ac:dyDescent="0.3">
      <c r="T564"/>
    </row>
    <row r="565" spans="20:20" ht="30" customHeight="1" x14ac:dyDescent="0.3">
      <c r="T565"/>
    </row>
    <row r="566" spans="20:20" ht="30" customHeight="1" x14ac:dyDescent="0.3">
      <c r="T566"/>
    </row>
    <row r="567" spans="20:20" ht="30" customHeight="1" x14ac:dyDescent="0.3">
      <c r="T567"/>
    </row>
    <row r="568" spans="20:20" ht="30" customHeight="1" x14ac:dyDescent="0.3">
      <c r="T568"/>
    </row>
    <row r="569" spans="20:20" ht="30" customHeight="1" x14ac:dyDescent="0.3">
      <c r="T569"/>
    </row>
    <row r="570" spans="20:20" ht="30" customHeight="1" x14ac:dyDescent="0.3">
      <c r="T570"/>
    </row>
    <row r="571" spans="20:20" ht="30" customHeight="1" x14ac:dyDescent="0.3">
      <c r="T571"/>
    </row>
    <row r="572" spans="20:20" ht="30" customHeight="1" x14ac:dyDescent="0.3">
      <c r="T572"/>
    </row>
    <row r="573" spans="20:20" ht="30" customHeight="1" x14ac:dyDescent="0.3">
      <c r="T573"/>
    </row>
    <row r="574" spans="20:20" ht="30" customHeight="1" x14ac:dyDescent="0.3">
      <c r="T574"/>
    </row>
    <row r="575" spans="20:20" ht="30" customHeight="1" x14ac:dyDescent="0.3">
      <c r="T575"/>
    </row>
    <row r="576" spans="20:20" ht="30" customHeight="1" x14ac:dyDescent="0.3">
      <c r="T576"/>
    </row>
    <row r="577" spans="20:20" ht="30" customHeight="1" x14ac:dyDescent="0.3">
      <c r="T577"/>
    </row>
    <row r="578" spans="20:20" ht="30" customHeight="1" x14ac:dyDescent="0.3">
      <c r="T578"/>
    </row>
    <row r="579" spans="20:20" ht="30" customHeight="1" x14ac:dyDescent="0.3">
      <c r="T579"/>
    </row>
    <row r="580" spans="20:20" ht="30" customHeight="1" x14ac:dyDescent="0.3">
      <c r="T580"/>
    </row>
    <row r="581" spans="20:20" ht="30" customHeight="1" x14ac:dyDescent="0.3">
      <c r="T581"/>
    </row>
    <row r="582" spans="20:20" ht="30" customHeight="1" x14ac:dyDescent="0.3">
      <c r="T582"/>
    </row>
    <row r="583" spans="20:20" ht="30" customHeight="1" x14ac:dyDescent="0.3">
      <c r="T583"/>
    </row>
    <row r="584" spans="20:20" ht="30" customHeight="1" x14ac:dyDescent="0.3">
      <c r="T584"/>
    </row>
    <row r="585" spans="20:20" ht="30" customHeight="1" x14ac:dyDescent="0.3">
      <c r="T585"/>
    </row>
    <row r="586" spans="20:20" ht="30" customHeight="1" x14ac:dyDescent="0.3">
      <c r="T586"/>
    </row>
    <row r="587" spans="20:20" ht="30" customHeight="1" x14ac:dyDescent="0.3">
      <c r="T587"/>
    </row>
    <row r="588" spans="20:20" ht="30" customHeight="1" x14ac:dyDescent="0.3">
      <c r="T588"/>
    </row>
    <row r="589" spans="20:20" ht="30" customHeight="1" x14ac:dyDescent="0.3">
      <c r="T589"/>
    </row>
    <row r="590" spans="20:20" ht="30" customHeight="1" x14ac:dyDescent="0.3">
      <c r="T590"/>
    </row>
    <row r="591" spans="20:20" ht="30" customHeight="1" x14ac:dyDescent="0.3">
      <c r="T591"/>
    </row>
    <row r="592" spans="20:20" ht="30" customHeight="1" x14ac:dyDescent="0.3">
      <c r="T592"/>
    </row>
    <row r="593" spans="20:20" ht="30" customHeight="1" x14ac:dyDescent="0.3">
      <c r="T593"/>
    </row>
    <row r="594" spans="20:20" ht="30" customHeight="1" x14ac:dyDescent="0.3">
      <c r="T594"/>
    </row>
    <row r="595" spans="20:20" ht="30" customHeight="1" x14ac:dyDescent="0.3">
      <c r="T595"/>
    </row>
    <row r="596" spans="20:20" ht="30" customHeight="1" x14ac:dyDescent="0.3">
      <c r="T596"/>
    </row>
    <row r="597" spans="20:20" ht="30" customHeight="1" x14ac:dyDescent="0.3">
      <c r="T597"/>
    </row>
    <row r="598" spans="20:20" ht="30" customHeight="1" x14ac:dyDescent="0.3">
      <c r="T598"/>
    </row>
    <row r="599" spans="20:20" ht="30" customHeight="1" x14ac:dyDescent="0.3">
      <c r="T599"/>
    </row>
    <row r="600" spans="20:20" ht="30" customHeight="1" x14ac:dyDescent="0.3">
      <c r="T600"/>
    </row>
    <row r="601" spans="20:20" ht="30" customHeight="1" x14ac:dyDescent="0.3">
      <c r="T601"/>
    </row>
    <row r="602" spans="20:20" ht="30" customHeight="1" x14ac:dyDescent="0.3">
      <c r="T602"/>
    </row>
    <row r="603" spans="20:20" ht="30" customHeight="1" x14ac:dyDescent="0.3">
      <c r="T603"/>
    </row>
    <row r="604" spans="20:20" ht="30" customHeight="1" x14ac:dyDescent="0.3">
      <c r="T604"/>
    </row>
    <row r="605" spans="20:20" ht="30" customHeight="1" x14ac:dyDescent="0.3">
      <c r="T605"/>
    </row>
    <row r="606" spans="20:20" ht="30" customHeight="1" x14ac:dyDescent="0.3">
      <c r="T606"/>
    </row>
    <row r="607" spans="20:20" ht="30" customHeight="1" x14ac:dyDescent="0.3">
      <c r="T607"/>
    </row>
    <row r="608" spans="20:20" ht="30" customHeight="1" x14ac:dyDescent="0.3">
      <c r="T608"/>
    </row>
    <row r="609" spans="20:20" ht="30" customHeight="1" x14ac:dyDescent="0.3">
      <c r="T609"/>
    </row>
    <row r="610" spans="20:20" ht="30" customHeight="1" x14ac:dyDescent="0.3">
      <c r="T610"/>
    </row>
    <row r="611" spans="20:20" ht="30" customHeight="1" x14ac:dyDescent="0.3">
      <c r="T611"/>
    </row>
    <row r="612" spans="20:20" ht="30" customHeight="1" x14ac:dyDescent="0.3">
      <c r="T612"/>
    </row>
    <row r="613" spans="20:20" ht="30" customHeight="1" x14ac:dyDescent="0.3">
      <c r="T613"/>
    </row>
    <row r="614" spans="20:20" ht="30" customHeight="1" x14ac:dyDescent="0.3">
      <c r="T614"/>
    </row>
    <row r="615" spans="20:20" ht="30" customHeight="1" x14ac:dyDescent="0.3">
      <c r="T615"/>
    </row>
    <row r="616" spans="20:20" ht="30" customHeight="1" x14ac:dyDescent="0.3">
      <c r="T616"/>
    </row>
    <row r="617" spans="20:20" ht="30" customHeight="1" x14ac:dyDescent="0.3">
      <c r="T617"/>
    </row>
    <row r="618" spans="20:20" ht="30" customHeight="1" x14ac:dyDescent="0.3">
      <c r="T618"/>
    </row>
    <row r="619" spans="20:20" ht="30" customHeight="1" x14ac:dyDescent="0.3">
      <c r="T619"/>
    </row>
    <row r="620" spans="20:20" ht="30" customHeight="1" x14ac:dyDescent="0.3">
      <c r="T620"/>
    </row>
    <row r="621" spans="20:20" ht="30" customHeight="1" x14ac:dyDescent="0.3">
      <c r="T621"/>
    </row>
    <row r="622" spans="20:20" ht="30" customHeight="1" x14ac:dyDescent="0.3">
      <c r="T622"/>
    </row>
    <row r="623" spans="20:20" ht="30" customHeight="1" x14ac:dyDescent="0.3">
      <c r="T623"/>
    </row>
    <row r="624" spans="20:20" ht="30" customHeight="1" x14ac:dyDescent="0.3">
      <c r="T624"/>
    </row>
    <row r="625" spans="20:20" ht="30" customHeight="1" x14ac:dyDescent="0.3">
      <c r="T625"/>
    </row>
    <row r="626" spans="20:20" ht="30" customHeight="1" x14ac:dyDescent="0.3">
      <c r="T626"/>
    </row>
    <row r="627" spans="20:20" ht="30" customHeight="1" x14ac:dyDescent="0.3">
      <c r="T627"/>
    </row>
    <row r="628" spans="20:20" ht="30" customHeight="1" x14ac:dyDescent="0.3">
      <c r="T628"/>
    </row>
    <row r="629" spans="20:20" ht="30" customHeight="1" x14ac:dyDescent="0.3">
      <c r="T629"/>
    </row>
    <row r="630" spans="20:20" ht="30" customHeight="1" x14ac:dyDescent="0.3">
      <c r="T630"/>
    </row>
    <row r="631" spans="20:20" ht="30" customHeight="1" x14ac:dyDescent="0.3">
      <c r="T631"/>
    </row>
    <row r="632" spans="20:20" ht="30" customHeight="1" x14ac:dyDescent="0.3">
      <c r="T632"/>
    </row>
    <row r="633" spans="20:20" ht="30" customHeight="1" x14ac:dyDescent="0.3">
      <c r="T633"/>
    </row>
    <row r="634" spans="20:20" ht="30" customHeight="1" x14ac:dyDescent="0.3">
      <c r="T634"/>
    </row>
    <row r="635" spans="20:20" ht="30" customHeight="1" x14ac:dyDescent="0.3">
      <c r="T635"/>
    </row>
    <row r="636" spans="20:20" ht="30" customHeight="1" x14ac:dyDescent="0.3">
      <c r="T636"/>
    </row>
    <row r="637" spans="20:20" ht="30" customHeight="1" x14ac:dyDescent="0.3">
      <c r="T637"/>
    </row>
    <row r="638" spans="20:20" ht="30" customHeight="1" x14ac:dyDescent="0.3">
      <c r="T638"/>
    </row>
    <row r="639" spans="20:20" ht="30" customHeight="1" x14ac:dyDescent="0.3">
      <c r="T639"/>
    </row>
    <row r="640" spans="20:20" ht="30" customHeight="1" x14ac:dyDescent="0.3">
      <c r="T640"/>
    </row>
    <row r="641" spans="20:20" ht="30" customHeight="1" x14ac:dyDescent="0.3">
      <c r="T641"/>
    </row>
    <row r="642" spans="20:20" ht="30" customHeight="1" x14ac:dyDescent="0.3">
      <c r="T642"/>
    </row>
    <row r="643" spans="20:20" ht="30" customHeight="1" x14ac:dyDescent="0.3">
      <c r="T643"/>
    </row>
    <row r="644" spans="20:20" ht="30" customHeight="1" x14ac:dyDescent="0.3">
      <c r="T644"/>
    </row>
    <row r="645" spans="20:20" ht="30" customHeight="1" x14ac:dyDescent="0.3">
      <c r="T645"/>
    </row>
    <row r="646" spans="20:20" ht="30" customHeight="1" x14ac:dyDescent="0.3">
      <c r="T646"/>
    </row>
    <row r="647" spans="20:20" ht="30" customHeight="1" x14ac:dyDescent="0.3">
      <c r="T647"/>
    </row>
    <row r="648" spans="20:20" ht="30" customHeight="1" x14ac:dyDescent="0.3">
      <c r="T648"/>
    </row>
    <row r="649" spans="20:20" ht="30" customHeight="1" x14ac:dyDescent="0.3">
      <c r="T649"/>
    </row>
    <row r="650" spans="20:20" ht="30" customHeight="1" x14ac:dyDescent="0.3">
      <c r="T650"/>
    </row>
    <row r="651" spans="20:20" ht="30" customHeight="1" x14ac:dyDescent="0.3">
      <c r="T651"/>
    </row>
    <row r="652" spans="20:20" ht="30" customHeight="1" x14ac:dyDescent="0.3">
      <c r="T652"/>
    </row>
    <row r="653" spans="20:20" ht="30" customHeight="1" x14ac:dyDescent="0.3">
      <c r="T653"/>
    </row>
    <row r="654" spans="20:20" ht="30" customHeight="1" x14ac:dyDescent="0.3">
      <c r="T654"/>
    </row>
    <row r="655" spans="20:20" ht="30" customHeight="1" x14ac:dyDescent="0.3">
      <c r="T655"/>
    </row>
    <row r="656" spans="20:20" ht="30" customHeight="1" x14ac:dyDescent="0.3">
      <c r="T656"/>
    </row>
    <row r="657" spans="20:20" ht="30" customHeight="1" x14ac:dyDescent="0.3">
      <c r="T657"/>
    </row>
    <row r="658" spans="20:20" ht="30" customHeight="1" x14ac:dyDescent="0.3">
      <c r="T658"/>
    </row>
    <row r="659" spans="20:20" ht="30" customHeight="1" x14ac:dyDescent="0.3">
      <c r="T659"/>
    </row>
    <row r="660" spans="20:20" ht="30" customHeight="1" x14ac:dyDescent="0.3">
      <c r="T660"/>
    </row>
    <row r="661" spans="20:20" ht="30" customHeight="1" x14ac:dyDescent="0.3">
      <c r="T661"/>
    </row>
    <row r="662" spans="20:20" ht="30" customHeight="1" x14ac:dyDescent="0.3">
      <c r="T662"/>
    </row>
    <row r="663" spans="20:20" ht="30" customHeight="1" x14ac:dyDescent="0.3">
      <c r="T663"/>
    </row>
    <row r="664" spans="20:20" ht="30" customHeight="1" x14ac:dyDescent="0.3">
      <c r="T664"/>
    </row>
    <row r="665" spans="20:20" ht="30" customHeight="1" x14ac:dyDescent="0.3">
      <c r="T665"/>
    </row>
    <row r="666" spans="20:20" ht="30" customHeight="1" x14ac:dyDescent="0.3">
      <c r="T666"/>
    </row>
    <row r="667" spans="20:20" ht="30" customHeight="1" x14ac:dyDescent="0.3">
      <c r="T667"/>
    </row>
    <row r="668" spans="20:20" ht="30" customHeight="1" x14ac:dyDescent="0.3">
      <c r="T668"/>
    </row>
    <row r="669" spans="20:20" ht="30" customHeight="1" x14ac:dyDescent="0.3">
      <c r="T669"/>
    </row>
    <row r="670" spans="20:20" ht="30" customHeight="1" x14ac:dyDescent="0.3">
      <c r="T670"/>
    </row>
    <row r="671" spans="20:20" ht="30" customHeight="1" x14ac:dyDescent="0.3">
      <c r="T671"/>
    </row>
    <row r="672" spans="20:20" ht="30" customHeight="1" x14ac:dyDescent="0.3">
      <c r="T672"/>
    </row>
    <row r="673" spans="20:20" ht="30" customHeight="1" x14ac:dyDescent="0.3">
      <c r="T673"/>
    </row>
    <row r="674" spans="20:20" ht="30" customHeight="1" x14ac:dyDescent="0.3">
      <c r="T674"/>
    </row>
    <row r="675" spans="20:20" ht="30" customHeight="1" x14ac:dyDescent="0.3">
      <c r="T675"/>
    </row>
    <row r="676" spans="20:20" ht="30" customHeight="1" x14ac:dyDescent="0.3">
      <c r="T676"/>
    </row>
    <row r="677" spans="20:20" ht="30" customHeight="1" x14ac:dyDescent="0.3">
      <c r="T677"/>
    </row>
    <row r="678" spans="20:20" ht="30" customHeight="1" x14ac:dyDescent="0.3">
      <c r="T678"/>
    </row>
    <row r="679" spans="20:20" ht="30" customHeight="1" x14ac:dyDescent="0.3">
      <c r="T679"/>
    </row>
    <row r="680" spans="20:20" ht="30" customHeight="1" x14ac:dyDescent="0.3">
      <c r="T680"/>
    </row>
    <row r="681" spans="20:20" ht="30" customHeight="1" x14ac:dyDescent="0.3">
      <c r="T681"/>
    </row>
    <row r="682" spans="20:20" ht="30" customHeight="1" x14ac:dyDescent="0.3">
      <c r="T682"/>
    </row>
    <row r="683" spans="20:20" ht="30" customHeight="1" x14ac:dyDescent="0.3">
      <c r="T683"/>
    </row>
    <row r="684" spans="20:20" ht="30" customHeight="1" x14ac:dyDescent="0.3">
      <c r="T684"/>
    </row>
    <row r="685" spans="20:20" ht="30" customHeight="1" x14ac:dyDescent="0.3">
      <c r="T685"/>
    </row>
    <row r="686" spans="20:20" ht="30" customHeight="1" x14ac:dyDescent="0.3">
      <c r="T686"/>
    </row>
    <row r="687" spans="20:20" ht="30" customHeight="1" x14ac:dyDescent="0.3">
      <c r="T687"/>
    </row>
    <row r="688" spans="20:20" ht="30" customHeight="1" x14ac:dyDescent="0.3">
      <c r="T688"/>
    </row>
    <row r="689" spans="20:20" ht="30" customHeight="1" x14ac:dyDescent="0.3">
      <c r="T689"/>
    </row>
    <row r="690" spans="20:20" ht="30" customHeight="1" x14ac:dyDescent="0.3">
      <c r="T690"/>
    </row>
    <row r="691" spans="20:20" ht="30" customHeight="1" x14ac:dyDescent="0.3">
      <c r="T691"/>
    </row>
    <row r="692" spans="20:20" ht="30" customHeight="1" x14ac:dyDescent="0.3">
      <c r="T692"/>
    </row>
    <row r="693" spans="20:20" ht="30" customHeight="1" x14ac:dyDescent="0.3">
      <c r="T693"/>
    </row>
    <row r="694" spans="20:20" ht="30" customHeight="1" x14ac:dyDescent="0.3">
      <c r="T694"/>
    </row>
    <row r="695" spans="20:20" ht="30" customHeight="1" x14ac:dyDescent="0.3">
      <c r="T695"/>
    </row>
    <row r="696" spans="20:20" ht="30" customHeight="1" x14ac:dyDescent="0.3">
      <c r="T696"/>
    </row>
    <row r="697" spans="20:20" ht="30" customHeight="1" x14ac:dyDescent="0.3">
      <c r="T697"/>
    </row>
    <row r="698" spans="20:20" ht="30" customHeight="1" x14ac:dyDescent="0.3">
      <c r="T698"/>
    </row>
    <row r="699" spans="20:20" ht="30" customHeight="1" x14ac:dyDescent="0.3">
      <c r="T699"/>
    </row>
    <row r="700" spans="20:20" ht="30" customHeight="1" x14ac:dyDescent="0.3">
      <c r="T700"/>
    </row>
    <row r="701" spans="20:20" ht="30" customHeight="1" x14ac:dyDescent="0.3">
      <c r="T701"/>
    </row>
    <row r="702" spans="20:20" ht="30" customHeight="1" x14ac:dyDescent="0.3">
      <c r="T702"/>
    </row>
    <row r="703" spans="20:20" ht="30" customHeight="1" x14ac:dyDescent="0.3">
      <c r="T703"/>
    </row>
    <row r="704" spans="20:20" ht="30" customHeight="1" x14ac:dyDescent="0.3">
      <c r="T704"/>
    </row>
    <row r="705" spans="20:20" ht="30" customHeight="1" x14ac:dyDescent="0.3">
      <c r="T705"/>
    </row>
    <row r="706" spans="20:20" ht="30" customHeight="1" x14ac:dyDescent="0.3">
      <c r="T706"/>
    </row>
    <row r="707" spans="20:20" ht="30" customHeight="1" x14ac:dyDescent="0.3">
      <c r="T707"/>
    </row>
    <row r="708" spans="20:20" ht="30" customHeight="1" x14ac:dyDescent="0.3">
      <c r="T708"/>
    </row>
    <row r="709" spans="20:20" ht="30" customHeight="1" x14ac:dyDescent="0.3">
      <c r="T709"/>
    </row>
    <row r="710" spans="20:20" ht="30" customHeight="1" x14ac:dyDescent="0.3">
      <c r="T710"/>
    </row>
    <row r="711" spans="20:20" ht="30" customHeight="1" x14ac:dyDescent="0.3">
      <c r="T711"/>
    </row>
    <row r="712" spans="20:20" ht="30" customHeight="1" x14ac:dyDescent="0.3">
      <c r="T712"/>
    </row>
    <row r="713" spans="20:20" ht="30" customHeight="1" x14ac:dyDescent="0.3">
      <c r="T713"/>
    </row>
    <row r="714" spans="20:20" ht="30" customHeight="1" x14ac:dyDescent="0.3">
      <c r="T714"/>
    </row>
    <row r="715" spans="20:20" ht="30" customHeight="1" x14ac:dyDescent="0.3">
      <c r="T715"/>
    </row>
    <row r="716" spans="20:20" ht="30" customHeight="1" x14ac:dyDescent="0.3">
      <c r="T716"/>
    </row>
    <row r="717" spans="20:20" ht="30" customHeight="1" x14ac:dyDescent="0.3">
      <c r="T717"/>
    </row>
    <row r="718" spans="20:20" ht="30" customHeight="1" x14ac:dyDescent="0.3">
      <c r="T718"/>
    </row>
    <row r="719" spans="20:20" ht="30" customHeight="1" x14ac:dyDescent="0.3">
      <c r="T719"/>
    </row>
    <row r="720" spans="20:20" ht="30" customHeight="1" x14ac:dyDescent="0.3">
      <c r="T720"/>
    </row>
    <row r="721" spans="20:20" ht="30" customHeight="1" x14ac:dyDescent="0.3">
      <c r="T721"/>
    </row>
    <row r="722" spans="20:20" ht="30" customHeight="1" x14ac:dyDescent="0.3">
      <c r="T722"/>
    </row>
    <row r="723" spans="20:20" ht="30" customHeight="1" x14ac:dyDescent="0.3">
      <c r="T723"/>
    </row>
    <row r="724" spans="20:20" ht="30" customHeight="1" x14ac:dyDescent="0.3">
      <c r="T724"/>
    </row>
    <row r="725" spans="20:20" ht="30" customHeight="1" x14ac:dyDescent="0.3">
      <c r="T725"/>
    </row>
    <row r="726" spans="20:20" ht="30" customHeight="1" x14ac:dyDescent="0.3">
      <c r="T726"/>
    </row>
    <row r="727" spans="20:20" ht="30" customHeight="1" x14ac:dyDescent="0.3">
      <c r="T727"/>
    </row>
    <row r="728" spans="20:20" ht="30" customHeight="1" x14ac:dyDescent="0.3">
      <c r="T728"/>
    </row>
    <row r="729" spans="20:20" ht="30" customHeight="1" x14ac:dyDescent="0.3">
      <c r="T729"/>
    </row>
    <row r="730" spans="20:20" ht="30" customHeight="1" x14ac:dyDescent="0.3">
      <c r="T730"/>
    </row>
    <row r="731" spans="20:20" ht="30" customHeight="1" x14ac:dyDescent="0.3">
      <c r="T731"/>
    </row>
    <row r="732" spans="20:20" ht="30" customHeight="1" x14ac:dyDescent="0.3">
      <c r="T732"/>
    </row>
    <row r="733" spans="20:20" ht="30" customHeight="1" x14ac:dyDescent="0.3">
      <c r="T733"/>
    </row>
    <row r="734" spans="20:20" ht="30" customHeight="1" x14ac:dyDescent="0.3">
      <c r="T734"/>
    </row>
    <row r="735" spans="20:20" ht="30" customHeight="1" x14ac:dyDescent="0.3">
      <c r="T735"/>
    </row>
    <row r="736" spans="20:20" ht="30" customHeight="1" x14ac:dyDescent="0.3">
      <c r="T736"/>
    </row>
    <row r="737" spans="20:20" ht="30" customHeight="1" x14ac:dyDescent="0.3">
      <c r="T737"/>
    </row>
    <row r="738" spans="20:20" ht="30" customHeight="1" x14ac:dyDescent="0.3">
      <c r="T738"/>
    </row>
    <row r="739" spans="20:20" ht="30" customHeight="1" x14ac:dyDescent="0.3">
      <c r="T739"/>
    </row>
    <row r="740" spans="20:20" ht="30" customHeight="1" x14ac:dyDescent="0.3">
      <c r="T740"/>
    </row>
    <row r="741" spans="20:20" ht="30" customHeight="1" x14ac:dyDescent="0.3">
      <c r="T741"/>
    </row>
    <row r="742" spans="20:20" ht="30" customHeight="1" x14ac:dyDescent="0.3">
      <c r="T742"/>
    </row>
    <row r="743" spans="20:20" ht="30" customHeight="1" x14ac:dyDescent="0.3">
      <c r="T743"/>
    </row>
    <row r="744" spans="20:20" ht="30" customHeight="1" x14ac:dyDescent="0.3">
      <c r="T744"/>
    </row>
    <row r="745" spans="20:20" ht="30" customHeight="1" x14ac:dyDescent="0.3">
      <c r="T745"/>
    </row>
    <row r="746" spans="20:20" ht="30" customHeight="1" x14ac:dyDescent="0.3">
      <c r="T746"/>
    </row>
    <row r="747" spans="20:20" ht="30" customHeight="1" x14ac:dyDescent="0.3">
      <c r="T747"/>
    </row>
    <row r="748" spans="20:20" ht="30" customHeight="1" x14ac:dyDescent="0.3">
      <c r="T748"/>
    </row>
    <row r="749" spans="20:20" ht="30" customHeight="1" x14ac:dyDescent="0.3">
      <c r="T749"/>
    </row>
    <row r="750" spans="20:20" ht="30" customHeight="1" x14ac:dyDescent="0.3">
      <c r="T750"/>
    </row>
    <row r="751" spans="20:20" ht="30" customHeight="1" x14ac:dyDescent="0.3">
      <c r="T751"/>
    </row>
    <row r="752" spans="20:20" ht="30" customHeight="1" x14ac:dyDescent="0.3">
      <c r="T752"/>
    </row>
    <row r="753" spans="20:20" ht="30" customHeight="1" x14ac:dyDescent="0.3">
      <c r="T753"/>
    </row>
    <row r="754" spans="20:20" ht="30" customHeight="1" x14ac:dyDescent="0.3">
      <c r="T754"/>
    </row>
    <row r="755" spans="20:20" ht="30" customHeight="1" x14ac:dyDescent="0.3">
      <c r="T755"/>
    </row>
    <row r="756" spans="20:20" ht="30" customHeight="1" x14ac:dyDescent="0.3">
      <c r="T756"/>
    </row>
    <row r="757" spans="20:20" ht="30" customHeight="1" x14ac:dyDescent="0.3">
      <c r="T757"/>
    </row>
    <row r="758" spans="20:20" ht="30" customHeight="1" x14ac:dyDescent="0.3">
      <c r="T758"/>
    </row>
    <row r="759" spans="20:20" ht="30" customHeight="1" x14ac:dyDescent="0.3">
      <c r="T759"/>
    </row>
    <row r="760" spans="20:20" ht="30" customHeight="1" x14ac:dyDescent="0.3">
      <c r="T760"/>
    </row>
    <row r="761" spans="20:20" ht="30" customHeight="1" x14ac:dyDescent="0.3">
      <c r="T761"/>
    </row>
    <row r="762" spans="20:20" ht="30" customHeight="1" x14ac:dyDescent="0.3">
      <c r="T762"/>
    </row>
    <row r="763" spans="20:20" ht="30" customHeight="1" x14ac:dyDescent="0.3">
      <c r="T763"/>
    </row>
    <row r="764" spans="20:20" ht="30" customHeight="1" x14ac:dyDescent="0.3">
      <c r="T764"/>
    </row>
    <row r="765" spans="20:20" ht="30" customHeight="1" x14ac:dyDescent="0.3">
      <c r="T765"/>
    </row>
    <row r="766" spans="20:20" ht="30" customHeight="1" x14ac:dyDescent="0.3">
      <c r="T766"/>
    </row>
    <row r="767" spans="20:20" ht="30" customHeight="1" x14ac:dyDescent="0.3">
      <c r="T767"/>
    </row>
    <row r="768" spans="20:20" ht="30" customHeight="1" x14ac:dyDescent="0.3">
      <c r="T768"/>
    </row>
    <row r="769" spans="20:20" ht="30" customHeight="1" x14ac:dyDescent="0.3">
      <c r="T769"/>
    </row>
    <row r="770" spans="20:20" ht="30" customHeight="1" x14ac:dyDescent="0.3">
      <c r="T770"/>
    </row>
    <row r="771" spans="20:20" ht="30" customHeight="1" x14ac:dyDescent="0.3">
      <c r="T771"/>
    </row>
    <row r="772" spans="20:20" ht="30" customHeight="1" x14ac:dyDescent="0.3">
      <c r="T772"/>
    </row>
    <row r="773" spans="20:20" ht="30" customHeight="1" x14ac:dyDescent="0.3">
      <c r="T773"/>
    </row>
    <row r="774" spans="20:20" ht="30" customHeight="1" x14ac:dyDescent="0.3">
      <c r="T774"/>
    </row>
    <row r="775" spans="20:20" ht="30" customHeight="1" x14ac:dyDescent="0.3">
      <c r="T775"/>
    </row>
    <row r="776" spans="20:20" ht="30" customHeight="1" x14ac:dyDescent="0.3">
      <c r="T776"/>
    </row>
    <row r="777" spans="20:20" ht="30" customHeight="1" x14ac:dyDescent="0.3">
      <c r="T777"/>
    </row>
    <row r="778" spans="20:20" ht="30" customHeight="1" x14ac:dyDescent="0.3">
      <c r="T778"/>
    </row>
    <row r="779" spans="20:20" ht="30" customHeight="1" x14ac:dyDescent="0.3">
      <c r="T779"/>
    </row>
    <row r="780" spans="20:20" ht="30" customHeight="1" x14ac:dyDescent="0.3">
      <c r="T780"/>
    </row>
    <row r="781" spans="20:20" ht="30" customHeight="1" x14ac:dyDescent="0.3">
      <c r="T781"/>
    </row>
    <row r="782" spans="20:20" ht="30" customHeight="1" x14ac:dyDescent="0.3">
      <c r="T782"/>
    </row>
    <row r="783" spans="20:20" ht="30" customHeight="1" x14ac:dyDescent="0.3">
      <c r="T783"/>
    </row>
    <row r="784" spans="20:20" ht="30" customHeight="1" x14ac:dyDescent="0.3">
      <c r="T784"/>
    </row>
    <row r="785" spans="20:20" ht="30" customHeight="1" x14ac:dyDescent="0.3">
      <c r="T785"/>
    </row>
    <row r="786" spans="20:20" ht="30" customHeight="1" x14ac:dyDescent="0.3">
      <c r="T786"/>
    </row>
    <row r="787" spans="20:20" ht="30" customHeight="1" x14ac:dyDescent="0.3">
      <c r="T787"/>
    </row>
    <row r="788" spans="20:20" ht="30" customHeight="1" x14ac:dyDescent="0.3">
      <c r="T788"/>
    </row>
    <row r="789" spans="20:20" ht="30" customHeight="1" x14ac:dyDescent="0.3">
      <c r="T789"/>
    </row>
    <row r="790" spans="20:20" ht="30" customHeight="1" x14ac:dyDescent="0.3">
      <c r="T790"/>
    </row>
    <row r="791" spans="20:20" ht="30" customHeight="1" x14ac:dyDescent="0.3">
      <c r="T791"/>
    </row>
    <row r="792" spans="20:20" ht="30" customHeight="1" x14ac:dyDescent="0.3">
      <c r="T792"/>
    </row>
    <row r="793" spans="20:20" ht="30" customHeight="1" x14ac:dyDescent="0.3">
      <c r="T793"/>
    </row>
    <row r="794" spans="20:20" ht="30" customHeight="1" x14ac:dyDescent="0.3">
      <c r="T794"/>
    </row>
    <row r="795" spans="20:20" ht="30" customHeight="1" x14ac:dyDescent="0.3">
      <c r="T795"/>
    </row>
    <row r="796" spans="20:20" ht="30" customHeight="1" x14ac:dyDescent="0.3">
      <c r="T796"/>
    </row>
    <row r="797" spans="20:20" ht="30" customHeight="1" x14ac:dyDescent="0.3">
      <c r="T797"/>
    </row>
    <row r="798" spans="20:20" ht="30" customHeight="1" x14ac:dyDescent="0.3">
      <c r="T798"/>
    </row>
    <row r="799" spans="20:20" ht="30" customHeight="1" x14ac:dyDescent="0.3">
      <c r="T799"/>
    </row>
    <row r="800" spans="20:20" ht="30" customHeight="1" x14ac:dyDescent="0.3">
      <c r="T800"/>
    </row>
    <row r="801" spans="20:20" ht="30" customHeight="1" x14ac:dyDescent="0.3">
      <c r="T801"/>
    </row>
    <row r="802" spans="20:20" ht="30" customHeight="1" x14ac:dyDescent="0.3">
      <c r="T802"/>
    </row>
    <row r="803" spans="20:20" ht="30" customHeight="1" x14ac:dyDescent="0.3">
      <c r="T803"/>
    </row>
    <row r="804" spans="20:20" ht="30" customHeight="1" x14ac:dyDescent="0.3">
      <c r="T804"/>
    </row>
    <row r="805" spans="20:20" ht="30" customHeight="1" x14ac:dyDescent="0.3">
      <c r="T805"/>
    </row>
    <row r="806" spans="20:20" ht="30" customHeight="1" x14ac:dyDescent="0.3">
      <c r="T806"/>
    </row>
    <row r="807" spans="20:20" ht="30" customHeight="1" x14ac:dyDescent="0.3">
      <c r="T807"/>
    </row>
    <row r="808" spans="20:20" ht="30" customHeight="1" x14ac:dyDescent="0.3">
      <c r="T808"/>
    </row>
    <row r="809" spans="20:20" ht="30" customHeight="1" x14ac:dyDescent="0.3">
      <c r="T809"/>
    </row>
    <row r="810" spans="20:20" ht="30" customHeight="1" x14ac:dyDescent="0.3">
      <c r="T810"/>
    </row>
    <row r="811" spans="20:20" ht="30" customHeight="1" x14ac:dyDescent="0.3">
      <c r="T811"/>
    </row>
    <row r="812" spans="20:20" ht="30" customHeight="1" x14ac:dyDescent="0.3">
      <c r="T812"/>
    </row>
    <row r="813" spans="20:20" ht="30" customHeight="1" x14ac:dyDescent="0.3">
      <c r="T813"/>
    </row>
    <row r="814" spans="20:20" ht="30" customHeight="1" x14ac:dyDescent="0.3">
      <c r="T814"/>
    </row>
    <row r="815" spans="20:20" ht="30" customHeight="1" x14ac:dyDescent="0.3">
      <c r="T815"/>
    </row>
    <row r="816" spans="20:20" ht="30" customHeight="1" x14ac:dyDescent="0.3">
      <c r="T816"/>
    </row>
    <row r="817" spans="20:20" ht="30" customHeight="1" x14ac:dyDescent="0.3">
      <c r="T817"/>
    </row>
    <row r="818" spans="20:20" ht="30" customHeight="1" x14ac:dyDescent="0.3">
      <c r="T818"/>
    </row>
    <row r="819" spans="20:20" ht="30" customHeight="1" x14ac:dyDescent="0.3">
      <c r="T819"/>
    </row>
    <row r="820" spans="20:20" ht="30" customHeight="1" x14ac:dyDescent="0.3">
      <c r="T820"/>
    </row>
    <row r="821" spans="20:20" ht="30" customHeight="1" x14ac:dyDescent="0.3">
      <c r="T821"/>
    </row>
    <row r="822" spans="20:20" ht="30" customHeight="1" x14ac:dyDescent="0.3">
      <c r="T822"/>
    </row>
    <row r="823" spans="20:20" ht="30" customHeight="1" x14ac:dyDescent="0.3">
      <c r="T823"/>
    </row>
    <row r="824" spans="20:20" ht="30" customHeight="1" x14ac:dyDescent="0.3">
      <c r="T824"/>
    </row>
    <row r="825" spans="20:20" ht="30" customHeight="1" x14ac:dyDescent="0.3">
      <c r="T825"/>
    </row>
    <row r="826" spans="20:20" ht="30" customHeight="1" x14ac:dyDescent="0.3">
      <c r="T826"/>
    </row>
    <row r="827" spans="20:20" ht="30" customHeight="1" x14ac:dyDescent="0.3">
      <c r="T827"/>
    </row>
    <row r="828" spans="20:20" ht="30" customHeight="1" x14ac:dyDescent="0.3">
      <c r="T828"/>
    </row>
    <row r="829" spans="20:20" ht="30" customHeight="1" x14ac:dyDescent="0.3">
      <c r="T829"/>
    </row>
    <row r="830" spans="20:20" ht="30" customHeight="1" x14ac:dyDescent="0.3">
      <c r="T830"/>
    </row>
    <row r="831" spans="20:20" ht="30" customHeight="1" x14ac:dyDescent="0.3">
      <c r="T831"/>
    </row>
    <row r="832" spans="20:20" ht="30" customHeight="1" x14ac:dyDescent="0.3">
      <c r="T832"/>
    </row>
    <row r="833" spans="20:20" ht="30" customHeight="1" x14ac:dyDescent="0.3">
      <c r="T833"/>
    </row>
    <row r="834" spans="20:20" ht="30" customHeight="1" x14ac:dyDescent="0.3">
      <c r="T834"/>
    </row>
    <row r="835" spans="20:20" ht="30" customHeight="1" x14ac:dyDescent="0.3">
      <c r="T835"/>
    </row>
    <row r="836" spans="20:20" ht="30" customHeight="1" x14ac:dyDescent="0.3">
      <c r="T836"/>
    </row>
    <row r="837" spans="20:20" ht="30" customHeight="1" x14ac:dyDescent="0.3">
      <c r="T837"/>
    </row>
    <row r="838" spans="20:20" ht="30" customHeight="1" x14ac:dyDescent="0.3">
      <c r="T838"/>
    </row>
    <row r="839" spans="20:20" ht="30" customHeight="1" x14ac:dyDescent="0.3">
      <c r="T839"/>
    </row>
    <row r="840" spans="20:20" ht="30" customHeight="1" x14ac:dyDescent="0.3">
      <c r="T840"/>
    </row>
    <row r="841" spans="20:20" ht="30" customHeight="1" x14ac:dyDescent="0.3">
      <c r="T841"/>
    </row>
    <row r="842" spans="20:20" ht="30" customHeight="1" x14ac:dyDescent="0.3">
      <c r="T842"/>
    </row>
    <row r="843" spans="20:20" ht="30" customHeight="1" x14ac:dyDescent="0.3">
      <c r="T843"/>
    </row>
    <row r="844" spans="20:20" ht="30" customHeight="1" x14ac:dyDescent="0.3">
      <c r="T844"/>
    </row>
    <row r="845" spans="20:20" ht="30" customHeight="1" x14ac:dyDescent="0.3">
      <c r="T845"/>
    </row>
    <row r="846" spans="20:20" ht="30" customHeight="1" x14ac:dyDescent="0.3">
      <c r="T846"/>
    </row>
    <row r="847" spans="20:20" ht="30" customHeight="1" x14ac:dyDescent="0.3">
      <c r="T847"/>
    </row>
    <row r="848" spans="20:20" ht="30" customHeight="1" x14ac:dyDescent="0.3">
      <c r="T848"/>
    </row>
    <row r="849" spans="20:20" ht="30" customHeight="1" x14ac:dyDescent="0.3">
      <c r="T849"/>
    </row>
    <row r="850" spans="20:20" ht="30" customHeight="1" x14ac:dyDescent="0.3">
      <c r="T850"/>
    </row>
    <row r="851" spans="20:20" ht="30" customHeight="1" x14ac:dyDescent="0.3">
      <c r="T851"/>
    </row>
    <row r="852" spans="20:20" ht="30" customHeight="1" x14ac:dyDescent="0.3">
      <c r="T852"/>
    </row>
    <row r="853" spans="20:20" ht="30" customHeight="1" x14ac:dyDescent="0.3">
      <c r="T853"/>
    </row>
    <row r="854" spans="20:20" ht="30" customHeight="1" x14ac:dyDescent="0.3">
      <c r="T854"/>
    </row>
    <row r="855" spans="20:20" ht="30" customHeight="1" x14ac:dyDescent="0.3">
      <c r="T855"/>
    </row>
    <row r="856" spans="20:20" ht="30" customHeight="1" x14ac:dyDescent="0.3">
      <c r="T856"/>
    </row>
    <row r="857" spans="20:20" ht="30" customHeight="1" x14ac:dyDescent="0.3">
      <c r="T857"/>
    </row>
    <row r="858" spans="20:20" ht="30" customHeight="1" x14ac:dyDescent="0.3">
      <c r="T858"/>
    </row>
    <row r="859" spans="20:20" ht="30" customHeight="1" x14ac:dyDescent="0.3">
      <c r="T859"/>
    </row>
    <row r="860" spans="20:20" ht="30" customHeight="1" x14ac:dyDescent="0.3">
      <c r="T860"/>
    </row>
    <row r="861" spans="20:20" ht="30" customHeight="1" x14ac:dyDescent="0.3">
      <c r="T861"/>
    </row>
    <row r="862" spans="20:20" ht="30" customHeight="1" x14ac:dyDescent="0.3">
      <c r="T862"/>
    </row>
    <row r="863" spans="20:20" ht="30" customHeight="1" x14ac:dyDescent="0.3">
      <c r="T863"/>
    </row>
    <row r="864" spans="20:20" ht="30" customHeight="1" x14ac:dyDescent="0.3">
      <c r="T864"/>
    </row>
    <row r="865" spans="20:20" ht="30" customHeight="1" x14ac:dyDescent="0.3">
      <c r="T865"/>
    </row>
    <row r="866" spans="20:20" ht="30" customHeight="1" x14ac:dyDescent="0.3">
      <c r="T866"/>
    </row>
    <row r="867" spans="20:20" ht="30" customHeight="1" x14ac:dyDescent="0.3">
      <c r="T867"/>
    </row>
    <row r="868" spans="20:20" ht="30" customHeight="1" x14ac:dyDescent="0.3">
      <c r="T868"/>
    </row>
    <row r="869" spans="20:20" ht="30" customHeight="1" x14ac:dyDescent="0.3">
      <c r="T869"/>
    </row>
    <row r="870" spans="20:20" ht="30" customHeight="1" x14ac:dyDescent="0.3">
      <c r="T870"/>
    </row>
    <row r="871" spans="20:20" ht="30" customHeight="1" x14ac:dyDescent="0.3">
      <c r="T871"/>
    </row>
    <row r="872" spans="20:20" ht="30" customHeight="1" x14ac:dyDescent="0.3">
      <c r="T872"/>
    </row>
    <row r="873" spans="20:20" ht="30" customHeight="1" x14ac:dyDescent="0.3">
      <c r="T873"/>
    </row>
    <row r="874" spans="20:20" ht="30" customHeight="1" x14ac:dyDescent="0.3">
      <c r="T874"/>
    </row>
    <row r="875" spans="20:20" ht="30" customHeight="1" x14ac:dyDescent="0.3">
      <c r="T875"/>
    </row>
    <row r="876" spans="20:20" ht="30" customHeight="1" x14ac:dyDescent="0.3">
      <c r="T876"/>
    </row>
    <row r="877" spans="20:20" ht="30" customHeight="1" x14ac:dyDescent="0.3">
      <c r="T877"/>
    </row>
    <row r="878" spans="20:20" ht="30" customHeight="1" x14ac:dyDescent="0.3">
      <c r="T878"/>
    </row>
    <row r="879" spans="20:20" ht="30" customHeight="1" x14ac:dyDescent="0.3">
      <c r="T879"/>
    </row>
    <row r="880" spans="20:20" ht="30" customHeight="1" x14ac:dyDescent="0.3">
      <c r="T880"/>
    </row>
    <row r="881" spans="20:20" ht="30" customHeight="1" x14ac:dyDescent="0.3">
      <c r="T881"/>
    </row>
    <row r="882" spans="20:20" ht="30" customHeight="1" x14ac:dyDescent="0.3">
      <c r="T882"/>
    </row>
    <row r="883" spans="20:20" ht="30" customHeight="1" x14ac:dyDescent="0.3">
      <c r="T883"/>
    </row>
  </sheetData>
  <autoFilter ref="C35:E45" xr:uid="{CD764F60-6A7D-4578-B8B6-17EB08015BC9}"/>
  <sortState xmlns:xlrd2="http://schemas.microsoft.com/office/spreadsheetml/2017/richdata2" ref="T2:T883">
    <sortCondition ref="T1:T883"/>
  </sortState>
  <mergeCells count="1">
    <mergeCell ref="J30:N30"/>
  </mergeCells>
  <conditionalFormatting sqref="W404:AV1048576 AG352:AV403">
    <cfRule type="colorScale" priority="2">
      <colorScale>
        <cfvo type="min"/>
        <cfvo type="percentile" val="50"/>
        <cfvo type="max"/>
        <color rgb="FF63BE7B"/>
        <color rgb="FFFFEB84"/>
        <color rgb="FFF8696B"/>
      </colorScale>
    </cfRule>
    <cfRule type="colorScale" priority="4">
      <colorScale>
        <cfvo type="min"/>
        <cfvo type="max"/>
        <color rgb="FFF8696B"/>
        <color rgb="FFFCFCFF"/>
      </colorScale>
    </cfRule>
  </conditionalFormatting>
  <conditionalFormatting sqref="D2:P27">
    <cfRule type="colorScale" priority="1">
      <colorScale>
        <cfvo type="min"/>
        <cfvo type="percentile" val="50"/>
        <cfvo type="max"/>
        <color rgb="FF63BE7B"/>
        <color rgb="FFFFEB84"/>
        <color rgb="FFF8696B"/>
      </colorScale>
    </cfRule>
  </conditionalFormatting>
  <dataValidations disablePrompts="1" count="1">
    <dataValidation type="list" allowBlank="1" showInputMessage="1" showErrorMessage="1" sqref="A2:A25" xr:uid="{FBF26CA2-F527-4913-BCEF-C1E7A4FB415A}">
      <formula1>$A$5:$A$28</formula1>
    </dataValidation>
  </dataValidation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704D2-5FC5-4329-9883-13689BEBB524}">
  <dimension ref="A1:H58"/>
  <sheetViews>
    <sheetView topLeftCell="A28" zoomScale="66" zoomScaleNormal="66" workbookViewId="0"/>
  </sheetViews>
  <sheetFormatPr baseColWidth="10" defaultColWidth="11.44140625" defaultRowHeight="15" x14ac:dyDescent="0.3"/>
  <cols>
    <col min="1" max="1" width="22.44140625" style="16" customWidth="1"/>
    <col min="2" max="2" width="12.6640625" style="16" customWidth="1"/>
    <col min="3" max="3" width="11.5546875" style="10"/>
    <col min="5" max="5" width="36" customWidth="1"/>
    <col min="7" max="7" width="14.88671875" customWidth="1"/>
  </cols>
  <sheetData>
    <row r="1" spans="1:8" ht="17.399999999999999" customHeight="1" x14ac:dyDescent="0.3">
      <c r="A1" s="87" t="s">
        <v>22</v>
      </c>
      <c r="B1" s="87" t="s">
        <v>5381</v>
      </c>
      <c r="C1" s="82" t="s">
        <v>6444</v>
      </c>
      <c r="E1" s="108" t="s">
        <v>6462</v>
      </c>
      <c r="F1" s="109" t="s">
        <v>5381</v>
      </c>
      <c r="G1" s="110" t="s">
        <v>6444</v>
      </c>
      <c r="H1" s="109" t="s">
        <v>6449</v>
      </c>
    </row>
    <row r="2" spans="1:8" ht="30" x14ac:dyDescent="0.3">
      <c r="A2" s="15" t="s">
        <v>353</v>
      </c>
      <c r="B2" s="12">
        <f>COUNTIF('mot clé par axe'!$1:$1048576,A2)</f>
        <v>103</v>
      </c>
      <c r="C2" s="111">
        <f t="shared" ref="C2:C33" si="0">B2/B$58</f>
        <v>0.12060889929742388</v>
      </c>
      <c r="D2" s="22"/>
      <c r="E2" s="94" t="s">
        <v>353</v>
      </c>
      <c r="F2" s="12">
        <f>COUNTIF('données mots-clés'!B:G,E2)</f>
        <v>245</v>
      </c>
      <c r="G2" s="112">
        <f t="shared" ref="G2:G33" si="1">F2/F$58</f>
        <v>0.1</v>
      </c>
      <c r="H2" s="124">
        <f t="shared" ref="H2:H33" si="2">F2/$F$58</f>
        <v>0.1</v>
      </c>
    </row>
    <row r="3" spans="1:8" ht="15.6" x14ac:dyDescent="0.3">
      <c r="A3" s="15" t="s">
        <v>324</v>
      </c>
      <c r="B3" s="12">
        <f>COUNTIF('mot clé par axe'!$1:$1048576,A3)</f>
        <v>80</v>
      </c>
      <c r="C3" s="111">
        <f t="shared" si="0"/>
        <v>9.3676814988290405E-2</v>
      </c>
      <c r="D3" s="22"/>
      <c r="E3" s="94" t="s">
        <v>339</v>
      </c>
      <c r="F3" s="12">
        <f>COUNTIF('données mots-clés'!B:G,E3)</f>
        <v>151</v>
      </c>
      <c r="G3" s="112">
        <f t="shared" si="1"/>
        <v>6.1632653061224486E-2</v>
      </c>
      <c r="H3" s="124">
        <f t="shared" si="2"/>
        <v>6.1632653061224486E-2</v>
      </c>
    </row>
    <row r="4" spans="1:8" ht="15.6" x14ac:dyDescent="0.3">
      <c r="A4" s="15" t="s">
        <v>238</v>
      </c>
      <c r="B4" s="12">
        <f>COUNTIF('mot clé par axe'!$1:$1048576,A4)</f>
        <v>47</v>
      </c>
      <c r="C4" s="111">
        <f t="shared" si="0"/>
        <v>5.5035128805620608E-2</v>
      </c>
      <c r="D4" s="22"/>
      <c r="E4" s="94" t="s">
        <v>843</v>
      </c>
      <c r="F4" s="12">
        <f>COUNTIF('données mots-clés'!B:G,E4)</f>
        <v>123</v>
      </c>
      <c r="G4" s="112">
        <f t="shared" si="1"/>
        <v>5.020408163265306E-2</v>
      </c>
      <c r="H4" s="124">
        <f t="shared" si="2"/>
        <v>5.020408163265306E-2</v>
      </c>
    </row>
    <row r="5" spans="1:8" ht="15.6" x14ac:dyDescent="0.3">
      <c r="A5" s="15" t="s">
        <v>263</v>
      </c>
      <c r="B5" s="12">
        <f>COUNTIF('mot clé par axe'!$1:$1048576,A5)</f>
        <v>39</v>
      </c>
      <c r="C5" s="111">
        <f t="shared" si="0"/>
        <v>4.5667447306791571E-2</v>
      </c>
      <c r="D5" s="22"/>
      <c r="E5" s="94" t="s">
        <v>301</v>
      </c>
      <c r="F5" s="12">
        <f>COUNTIF('données mots-clés'!B:G,E5)</f>
        <v>108</v>
      </c>
      <c r="G5" s="112">
        <f t="shared" si="1"/>
        <v>4.4081632653061226E-2</v>
      </c>
      <c r="H5" s="124">
        <f t="shared" si="2"/>
        <v>4.4081632653061226E-2</v>
      </c>
    </row>
    <row r="6" spans="1:8" ht="15.6" x14ac:dyDescent="0.3">
      <c r="A6" s="15" t="s">
        <v>224</v>
      </c>
      <c r="B6" s="12">
        <f>COUNTIF('mot clé par axe'!$1:$1048576,A6)</f>
        <v>36</v>
      </c>
      <c r="C6" s="111">
        <f t="shared" si="0"/>
        <v>4.2154566744730677E-2</v>
      </c>
      <c r="D6" s="22"/>
      <c r="E6" s="94" t="s">
        <v>347</v>
      </c>
      <c r="F6" s="12">
        <f>COUNTIF('données mots-clés'!B:G,E6)</f>
        <v>96</v>
      </c>
      <c r="G6" s="112">
        <f t="shared" si="1"/>
        <v>3.9183673469387753E-2</v>
      </c>
      <c r="H6" s="124">
        <f t="shared" si="2"/>
        <v>3.9183673469387753E-2</v>
      </c>
    </row>
    <row r="7" spans="1:8" ht="15.6" x14ac:dyDescent="0.3">
      <c r="A7" s="15" t="s">
        <v>416</v>
      </c>
      <c r="B7" s="12">
        <f>COUNTIF('mot clé par axe'!$1:$1048576,A7)</f>
        <v>31</v>
      </c>
      <c r="C7" s="111">
        <f t="shared" si="0"/>
        <v>3.6299765807962528E-2</v>
      </c>
      <c r="D7" s="22"/>
      <c r="E7" s="94" t="s">
        <v>780</v>
      </c>
      <c r="F7" s="12">
        <f>COUNTIF('données mots-clés'!B:G,E7)</f>
        <v>93</v>
      </c>
      <c r="G7" s="112">
        <f t="shared" si="1"/>
        <v>3.7959183673469385E-2</v>
      </c>
      <c r="H7" s="124">
        <f t="shared" si="2"/>
        <v>3.7959183673469385E-2</v>
      </c>
    </row>
    <row r="8" spans="1:8" ht="15.6" x14ac:dyDescent="0.3">
      <c r="A8" s="15" t="s">
        <v>47</v>
      </c>
      <c r="B8" s="12">
        <f>COUNTIF('mot clé par axe'!$1:$1048576,A8)</f>
        <v>30</v>
      </c>
      <c r="C8" s="111">
        <f t="shared" si="0"/>
        <v>3.5128805620608897E-2</v>
      </c>
      <c r="D8" s="22"/>
      <c r="E8" s="94" t="s">
        <v>450</v>
      </c>
      <c r="F8" s="12">
        <f>COUNTIF('données mots-clés'!B:G,E8)</f>
        <v>86</v>
      </c>
      <c r="G8" s="112">
        <f t="shared" si="1"/>
        <v>3.5102040816326528E-2</v>
      </c>
      <c r="H8" s="124">
        <f t="shared" si="2"/>
        <v>3.5102040816326528E-2</v>
      </c>
    </row>
    <row r="9" spans="1:8" ht="15.6" x14ac:dyDescent="0.3">
      <c r="A9" s="15" t="s">
        <v>338</v>
      </c>
      <c r="B9" s="12">
        <f>COUNTIF('mot clé par axe'!$1:$1048576,A9)</f>
        <v>28</v>
      </c>
      <c r="C9" s="111">
        <f t="shared" si="0"/>
        <v>3.2786885245901641E-2</v>
      </c>
      <c r="D9" s="22"/>
      <c r="E9" s="94" t="s">
        <v>238</v>
      </c>
      <c r="F9" s="12">
        <f>COUNTIF('données mots-clés'!B:G,E9)</f>
        <v>81</v>
      </c>
      <c r="G9" s="112">
        <f t="shared" si="1"/>
        <v>3.3061224489795919E-2</v>
      </c>
      <c r="H9" s="124">
        <f t="shared" si="2"/>
        <v>3.3061224489795919E-2</v>
      </c>
    </row>
    <row r="10" spans="1:8" ht="15.6" x14ac:dyDescent="0.3">
      <c r="A10" s="15" t="s">
        <v>347</v>
      </c>
      <c r="B10" s="12">
        <f>COUNTIF('mot clé par axe'!$1:$1048576,A10)</f>
        <v>28</v>
      </c>
      <c r="C10" s="111">
        <f t="shared" si="0"/>
        <v>3.2786885245901641E-2</v>
      </c>
      <c r="D10" s="22"/>
      <c r="E10" s="94" t="s">
        <v>5460</v>
      </c>
      <c r="F10" s="12">
        <f>COUNTIF('données mots-clés'!B:G,E10)</f>
        <v>79</v>
      </c>
      <c r="G10" s="112">
        <f t="shared" si="1"/>
        <v>3.2244897959183672E-2</v>
      </c>
      <c r="H10" s="124">
        <f t="shared" si="2"/>
        <v>3.2244897959183672E-2</v>
      </c>
    </row>
    <row r="11" spans="1:8" ht="15.6" x14ac:dyDescent="0.3">
      <c r="A11" s="15" t="s">
        <v>456</v>
      </c>
      <c r="B11" s="12">
        <f>COUNTIF('mot clé par axe'!$1:$1048576,A11)</f>
        <v>27</v>
      </c>
      <c r="C11" s="111">
        <f t="shared" si="0"/>
        <v>3.161592505854801E-2</v>
      </c>
      <c r="D11" s="22"/>
      <c r="E11" s="94" t="s">
        <v>416</v>
      </c>
      <c r="F11" s="12">
        <f>COUNTIF('données mots-clés'!B:G,E11)</f>
        <v>76</v>
      </c>
      <c r="G11" s="112">
        <f t="shared" si="1"/>
        <v>3.1020408163265307E-2</v>
      </c>
      <c r="H11" s="124">
        <f t="shared" si="2"/>
        <v>3.1020408163265307E-2</v>
      </c>
    </row>
    <row r="12" spans="1:8" ht="15.6" x14ac:dyDescent="0.3">
      <c r="A12" s="15" t="s">
        <v>99</v>
      </c>
      <c r="B12" s="12">
        <f>COUNTIF('mot clé par axe'!$1:$1048576,A12)</f>
        <v>25</v>
      </c>
      <c r="C12" s="111">
        <f t="shared" si="0"/>
        <v>2.9274004683840751E-2</v>
      </c>
      <c r="D12" s="22"/>
      <c r="E12" s="94" t="s">
        <v>276</v>
      </c>
      <c r="F12" s="12">
        <f>COUNTIF('données mots-clés'!B:G,E12)</f>
        <v>75</v>
      </c>
      <c r="G12" s="112">
        <f t="shared" si="1"/>
        <v>3.0612244897959183E-2</v>
      </c>
      <c r="H12" s="124">
        <f t="shared" si="2"/>
        <v>3.0612244897959183E-2</v>
      </c>
    </row>
    <row r="13" spans="1:8" ht="30" x14ac:dyDescent="0.3">
      <c r="A13" s="15" t="s">
        <v>390</v>
      </c>
      <c r="B13" s="12">
        <f>COUNTIF('mot clé par axe'!$1:$1048576,A13)</f>
        <v>24</v>
      </c>
      <c r="C13" s="111">
        <f t="shared" si="0"/>
        <v>2.8103044496487119E-2</v>
      </c>
      <c r="D13" s="22"/>
      <c r="E13" s="94" t="s">
        <v>5397</v>
      </c>
      <c r="F13" s="12">
        <f>COUNTIF('données mots-clés'!B:G,E13)</f>
        <v>70</v>
      </c>
      <c r="G13" s="112">
        <f t="shared" si="1"/>
        <v>2.8571428571428571E-2</v>
      </c>
      <c r="H13" s="124">
        <f t="shared" si="2"/>
        <v>2.8571428571428571E-2</v>
      </c>
    </row>
    <row r="14" spans="1:8" ht="15.6" x14ac:dyDescent="0.3">
      <c r="A14" s="15" t="s">
        <v>426</v>
      </c>
      <c r="B14" s="12">
        <f>COUNTIF('mot clé par axe'!$1:$1048576,A14)</f>
        <v>24</v>
      </c>
      <c r="C14" s="111">
        <f t="shared" si="0"/>
        <v>2.8103044496487119E-2</v>
      </c>
      <c r="D14" s="22"/>
      <c r="E14" s="94" t="s">
        <v>5405</v>
      </c>
      <c r="F14" s="12">
        <f>COUNTIF('données mots-clés'!B:G,E14)</f>
        <v>70</v>
      </c>
      <c r="G14" s="112">
        <f t="shared" si="1"/>
        <v>2.8571428571428571E-2</v>
      </c>
      <c r="H14" s="124">
        <f t="shared" si="2"/>
        <v>2.8571428571428571E-2</v>
      </c>
    </row>
    <row r="15" spans="1:8" ht="15.6" x14ac:dyDescent="0.3">
      <c r="A15" s="15" t="s">
        <v>127</v>
      </c>
      <c r="B15" s="12">
        <f>COUNTIF('mot clé par axe'!$1:$1048576,A15)</f>
        <v>23</v>
      </c>
      <c r="C15" s="111">
        <f t="shared" si="0"/>
        <v>2.6932084309133488E-2</v>
      </c>
      <c r="D15" s="22"/>
      <c r="E15" s="94" t="s">
        <v>263</v>
      </c>
      <c r="F15" s="12">
        <f>COUNTIF('données mots-clés'!B:G,E15)</f>
        <v>70</v>
      </c>
      <c r="G15" s="112">
        <f t="shared" si="1"/>
        <v>2.8571428571428571E-2</v>
      </c>
      <c r="H15" s="124">
        <f t="shared" si="2"/>
        <v>2.8571428571428571E-2</v>
      </c>
    </row>
    <row r="16" spans="1:8" ht="15.6" x14ac:dyDescent="0.3">
      <c r="A16" s="15" t="s">
        <v>386</v>
      </c>
      <c r="B16" s="12">
        <f>COUNTIF('mot clé par axe'!$1:$1048576,A16)</f>
        <v>23</v>
      </c>
      <c r="C16" s="111">
        <f t="shared" si="0"/>
        <v>2.6932084309133488E-2</v>
      </c>
      <c r="D16" s="22"/>
      <c r="E16" s="94" t="s">
        <v>3933</v>
      </c>
      <c r="F16" s="12">
        <f>COUNTIF('données mots-clés'!B:G,E16)</f>
        <v>67</v>
      </c>
      <c r="G16" s="112">
        <f t="shared" si="1"/>
        <v>2.7346938775510202E-2</v>
      </c>
      <c r="H16" s="124">
        <f t="shared" si="2"/>
        <v>2.7346938775510202E-2</v>
      </c>
    </row>
    <row r="17" spans="1:8" ht="30" x14ac:dyDescent="0.3">
      <c r="A17" s="15" t="s">
        <v>73</v>
      </c>
      <c r="B17" s="12">
        <f>COUNTIF('mot clé par axe'!$1:$1048576,A17)</f>
        <v>22</v>
      </c>
      <c r="C17" s="111">
        <f t="shared" si="0"/>
        <v>2.576112412177986E-2</v>
      </c>
      <c r="D17" s="22"/>
      <c r="E17" s="94" t="s">
        <v>47</v>
      </c>
      <c r="F17" s="12">
        <f>COUNTIF('données mots-clés'!B:G,E17)</f>
        <v>63</v>
      </c>
      <c r="G17" s="112">
        <f t="shared" si="1"/>
        <v>2.5714285714285714E-2</v>
      </c>
      <c r="H17" s="124">
        <f t="shared" si="2"/>
        <v>2.5714285714285714E-2</v>
      </c>
    </row>
    <row r="18" spans="1:8" ht="15.6" x14ac:dyDescent="0.3">
      <c r="A18" s="15" t="s">
        <v>86</v>
      </c>
      <c r="B18" s="12">
        <f>COUNTIF('mot clé par axe'!$1:$1048576,A18)</f>
        <v>21</v>
      </c>
      <c r="C18" s="111">
        <f t="shared" si="0"/>
        <v>2.4590163934426229E-2</v>
      </c>
      <c r="D18" s="22"/>
      <c r="E18" s="94" t="s">
        <v>1224</v>
      </c>
      <c r="F18" s="12">
        <f>COUNTIF('données mots-clés'!B:G,E18)</f>
        <v>58</v>
      </c>
      <c r="G18" s="112">
        <f t="shared" si="1"/>
        <v>2.3673469387755101E-2</v>
      </c>
      <c r="H18" s="124">
        <f t="shared" si="2"/>
        <v>2.3673469387755101E-2</v>
      </c>
    </row>
    <row r="19" spans="1:8" ht="15.6" x14ac:dyDescent="0.3">
      <c r="A19" s="15" t="s">
        <v>301</v>
      </c>
      <c r="B19" s="12">
        <f>COUNTIF('mot clé par axe'!$1:$1048576,A19)</f>
        <v>21</v>
      </c>
      <c r="C19" s="111">
        <f t="shared" si="0"/>
        <v>2.4590163934426229E-2</v>
      </c>
      <c r="D19" s="22"/>
      <c r="E19" s="94" t="s">
        <v>426</v>
      </c>
      <c r="F19" s="12">
        <f>COUNTIF('données mots-clés'!B:G,E19)</f>
        <v>58</v>
      </c>
      <c r="G19" s="112">
        <f t="shared" si="1"/>
        <v>2.3673469387755101E-2</v>
      </c>
      <c r="H19" s="124">
        <f t="shared" si="2"/>
        <v>2.3673469387755101E-2</v>
      </c>
    </row>
    <row r="20" spans="1:8" ht="15.6" x14ac:dyDescent="0.3">
      <c r="A20" s="15" t="s">
        <v>464</v>
      </c>
      <c r="B20" s="12">
        <f>COUNTIF('mot clé par axe'!$1:$1048576,A20)</f>
        <v>19</v>
      </c>
      <c r="C20" s="111">
        <f t="shared" si="0"/>
        <v>2.224824355971897E-2</v>
      </c>
      <c r="D20" s="22"/>
      <c r="E20" s="94" t="s">
        <v>127</v>
      </c>
      <c r="F20" s="12">
        <f>COUNTIF('données mots-clés'!B:G,E20)</f>
        <v>56</v>
      </c>
      <c r="G20" s="112">
        <f t="shared" si="1"/>
        <v>2.2857142857142857E-2</v>
      </c>
      <c r="H20" s="124">
        <f t="shared" si="2"/>
        <v>2.2857142857142857E-2</v>
      </c>
    </row>
    <row r="21" spans="1:8" ht="15.6" x14ac:dyDescent="0.3">
      <c r="A21" s="15" t="s">
        <v>113</v>
      </c>
      <c r="B21" s="12">
        <f>COUNTIF('mot clé par axe'!$1:$1048576,A21)</f>
        <v>16</v>
      </c>
      <c r="C21" s="111">
        <f t="shared" si="0"/>
        <v>1.873536299765808E-2</v>
      </c>
      <c r="D21" s="22"/>
      <c r="E21" s="94" t="s">
        <v>2769</v>
      </c>
      <c r="F21" s="12">
        <f>COUNTIF('données mots-clés'!B:G,E21)</f>
        <v>52</v>
      </c>
      <c r="G21" s="112">
        <f t="shared" si="1"/>
        <v>2.1224489795918369E-2</v>
      </c>
      <c r="H21" s="124">
        <f t="shared" si="2"/>
        <v>2.1224489795918369E-2</v>
      </c>
    </row>
    <row r="22" spans="1:8" ht="15.6" x14ac:dyDescent="0.3">
      <c r="A22" s="15" t="s">
        <v>205</v>
      </c>
      <c r="B22" s="12">
        <f>COUNTIF('mot clé par axe'!$1:$1048576,A22)</f>
        <v>15</v>
      </c>
      <c r="C22" s="111">
        <f t="shared" si="0"/>
        <v>1.7564402810304448E-2</v>
      </c>
      <c r="D22" s="22"/>
      <c r="E22" s="94" t="s">
        <v>205</v>
      </c>
      <c r="F22" s="12">
        <f>COUNTIF('données mots-clés'!B:G,E22)</f>
        <v>49</v>
      </c>
      <c r="G22" s="112">
        <f t="shared" si="1"/>
        <v>0.02</v>
      </c>
      <c r="H22" s="124">
        <f t="shared" si="2"/>
        <v>0.02</v>
      </c>
    </row>
    <row r="23" spans="1:8" ht="15.6" x14ac:dyDescent="0.3">
      <c r="A23" s="15" t="s">
        <v>450</v>
      </c>
      <c r="B23" s="12">
        <f>COUNTIF('mot clé par axe'!$1:$1048576,A23)</f>
        <v>13</v>
      </c>
      <c r="C23" s="111">
        <f t="shared" si="0"/>
        <v>1.5222482435597189E-2</v>
      </c>
      <c r="D23" s="22"/>
      <c r="E23" s="94" t="s">
        <v>404</v>
      </c>
      <c r="F23" s="12">
        <f>COUNTIF('données mots-clés'!B:G,E23)</f>
        <v>49</v>
      </c>
      <c r="G23" s="112">
        <f t="shared" si="1"/>
        <v>0.02</v>
      </c>
      <c r="H23" s="124">
        <f t="shared" si="2"/>
        <v>0.02</v>
      </c>
    </row>
    <row r="24" spans="1:8" ht="30" x14ac:dyDescent="0.3">
      <c r="A24" s="15" t="s">
        <v>470</v>
      </c>
      <c r="B24" s="12">
        <f>COUNTIF('mot clé par axe'!$1:$1048576,A24)</f>
        <v>13</v>
      </c>
      <c r="C24" s="111">
        <f t="shared" si="0"/>
        <v>1.5222482435597189E-2</v>
      </c>
      <c r="D24" s="22"/>
      <c r="E24" s="94" t="s">
        <v>363</v>
      </c>
      <c r="F24" s="12">
        <f>COUNTIF('données mots-clés'!B:G,E24)</f>
        <v>44</v>
      </c>
      <c r="G24" s="112">
        <f t="shared" si="1"/>
        <v>1.7959183673469388E-2</v>
      </c>
      <c r="H24" s="124">
        <f t="shared" si="2"/>
        <v>1.7959183673469388E-2</v>
      </c>
    </row>
    <row r="25" spans="1:8" ht="15.6" x14ac:dyDescent="0.3">
      <c r="A25" s="15" t="s">
        <v>37</v>
      </c>
      <c r="B25" s="12">
        <f>COUNTIF('mot clé par axe'!$1:$1048576,A25)</f>
        <v>12</v>
      </c>
      <c r="C25" s="111">
        <f t="shared" si="0"/>
        <v>1.405152224824356E-2</v>
      </c>
      <c r="D25" s="22"/>
      <c r="E25" s="94" t="s">
        <v>464</v>
      </c>
      <c r="F25" s="12">
        <f>COUNTIF('données mots-clés'!B:G,E25)</f>
        <v>37</v>
      </c>
      <c r="G25" s="112">
        <f t="shared" si="1"/>
        <v>1.5102040816326531E-2</v>
      </c>
      <c r="H25" s="124">
        <f t="shared" si="2"/>
        <v>1.5102040816326531E-2</v>
      </c>
    </row>
    <row r="26" spans="1:8" ht="15.6" x14ac:dyDescent="0.3">
      <c r="A26" s="15" t="s">
        <v>198</v>
      </c>
      <c r="B26" s="12">
        <f>COUNTIF('mot clé par axe'!$1:$1048576,A26)</f>
        <v>11</v>
      </c>
      <c r="C26" s="111">
        <f t="shared" si="0"/>
        <v>1.288056206088993E-2</v>
      </c>
      <c r="D26" s="22"/>
      <c r="E26" s="94" t="s">
        <v>5473</v>
      </c>
      <c r="F26" s="12">
        <f>COUNTIF('données mots-clés'!B:G,E26)</f>
        <v>31</v>
      </c>
      <c r="G26" s="112">
        <f t="shared" si="1"/>
        <v>1.2653061224489797E-2</v>
      </c>
      <c r="H26" s="124">
        <f t="shared" si="2"/>
        <v>1.2653061224489797E-2</v>
      </c>
    </row>
    <row r="27" spans="1:8" ht="15.6" x14ac:dyDescent="0.3">
      <c r="A27" s="15" t="s">
        <v>276</v>
      </c>
      <c r="B27" s="12">
        <f>COUNTIF('mot clé par axe'!$1:$1048576,A27)</f>
        <v>9</v>
      </c>
      <c r="C27" s="111">
        <f t="shared" si="0"/>
        <v>1.0538641686182669E-2</v>
      </c>
      <c r="D27" s="22"/>
      <c r="E27" s="94" t="s">
        <v>697</v>
      </c>
      <c r="F27" s="12">
        <f>COUNTIF('données mots-clés'!B:G,E27)</f>
        <v>30</v>
      </c>
      <c r="G27" s="112">
        <f t="shared" si="1"/>
        <v>1.2244897959183673E-2</v>
      </c>
      <c r="H27" s="124">
        <f t="shared" si="2"/>
        <v>1.2244897959183673E-2</v>
      </c>
    </row>
    <row r="28" spans="1:8" ht="15.6" x14ac:dyDescent="0.3">
      <c r="A28" s="15" t="s">
        <v>396</v>
      </c>
      <c r="B28" s="12">
        <f>COUNTIF('mot clé par axe'!$1:$1048576,A28)</f>
        <v>9</v>
      </c>
      <c r="C28" s="111">
        <f t="shared" si="0"/>
        <v>1.0538641686182669E-2</v>
      </c>
      <c r="D28" s="22"/>
      <c r="E28" s="94" t="s">
        <v>470</v>
      </c>
      <c r="F28" s="12">
        <f>COUNTIF('données mots-clés'!B:G,E28)</f>
        <v>30</v>
      </c>
      <c r="G28" s="112">
        <f t="shared" si="1"/>
        <v>1.2244897959183673E-2</v>
      </c>
      <c r="H28" s="124">
        <f t="shared" si="2"/>
        <v>1.2244897959183673E-2</v>
      </c>
    </row>
    <row r="29" spans="1:8" ht="30" x14ac:dyDescent="0.3">
      <c r="A29" s="15" t="s">
        <v>181</v>
      </c>
      <c r="B29" s="12">
        <f>COUNTIF('mot clé par axe'!$1:$1048576,A29)</f>
        <v>8</v>
      </c>
      <c r="C29" s="111">
        <f t="shared" si="0"/>
        <v>9.3676814988290398E-3</v>
      </c>
      <c r="D29" s="22"/>
      <c r="E29" s="94" t="s">
        <v>86</v>
      </c>
      <c r="F29" s="12">
        <f>COUNTIF('données mots-clés'!B:G,E29)</f>
        <v>29</v>
      </c>
      <c r="G29" s="112">
        <f t="shared" si="1"/>
        <v>1.1836734693877551E-2</v>
      </c>
      <c r="H29" s="124">
        <f t="shared" si="2"/>
        <v>1.1836734693877551E-2</v>
      </c>
    </row>
    <row r="30" spans="1:8" ht="15.6" x14ac:dyDescent="0.3">
      <c r="A30" s="15" t="s">
        <v>302</v>
      </c>
      <c r="B30" s="12">
        <f>COUNTIF('mot clé par axe'!$1:$1048576,A30)</f>
        <v>8</v>
      </c>
      <c r="C30" s="111">
        <f t="shared" si="0"/>
        <v>9.3676814988290398E-3</v>
      </c>
      <c r="D30" s="22"/>
      <c r="E30" s="94" t="s">
        <v>231</v>
      </c>
      <c r="F30" s="12">
        <f>COUNTIF('données mots-clés'!B:G,E30)</f>
        <v>29</v>
      </c>
      <c r="G30" s="112">
        <f t="shared" si="1"/>
        <v>1.1836734693877551E-2</v>
      </c>
      <c r="H30" s="124">
        <f t="shared" si="2"/>
        <v>1.1836734693877551E-2</v>
      </c>
    </row>
    <row r="31" spans="1:8" ht="15.6" x14ac:dyDescent="0.3">
      <c r="A31" s="15" t="s">
        <v>315</v>
      </c>
      <c r="B31" s="12">
        <f>COUNTIF('mot clé par axe'!$1:$1048576,A31)</f>
        <v>8</v>
      </c>
      <c r="C31" s="111">
        <f t="shared" si="0"/>
        <v>9.3676814988290398E-3</v>
      </c>
      <c r="D31" s="22"/>
      <c r="E31" s="94" t="s">
        <v>252</v>
      </c>
      <c r="F31" s="12">
        <f>COUNTIF('données mots-clés'!B:G,E31)</f>
        <v>28</v>
      </c>
      <c r="G31" s="112">
        <f t="shared" si="1"/>
        <v>1.1428571428571429E-2</v>
      </c>
      <c r="H31" s="124">
        <f t="shared" si="2"/>
        <v>1.1428571428571429E-2</v>
      </c>
    </row>
    <row r="32" spans="1:8" ht="15.6" x14ac:dyDescent="0.3">
      <c r="A32" s="15" t="s">
        <v>363</v>
      </c>
      <c r="B32" s="12">
        <f>COUNTIF('mot clé par axe'!$1:$1048576,A32)</f>
        <v>8</v>
      </c>
      <c r="C32" s="111">
        <f t="shared" si="0"/>
        <v>9.3676814988290398E-3</v>
      </c>
      <c r="D32" s="22"/>
      <c r="E32" s="94" t="s">
        <v>798</v>
      </c>
      <c r="F32" s="12">
        <f>COUNTIF('données mots-clés'!B:G,E32)</f>
        <v>26</v>
      </c>
      <c r="G32" s="112">
        <f t="shared" si="1"/>
        <v>1.0612244897959184E-2</v>
      </c>
      <c r="H32" s="124">
        <f t="shared" si="2"/>
        <v>1.0612244897959184E-2</v>
      </c>
    </row>
    <row r="33" spans="1:8" ht="15.6" x14ac:dyDescent="0.3">
      <c r="A33" s="15" t="s">
        <v>404</v>
      </c>
      <c r="B33" s="12">
        <f>COUNTIF('mot clé par axe'!$1:$1048576,A33)</f>
        <v>8</v>
      </c>
      <c r="C33" s="111">
        <f t="shared" si="0"/>
        <v>9.3676814988290398E-3</v>
      </c>
      <c r="D33" s="22"/>
      <c r="E33" s="94" t="s">
        <v>5455</v>
      </c>
      <c r="F33" s="12">
        <f>COUNTIF('données mots-clés'!B:G,E33)</f>
        <v>26</v>
      </c>
      <c r="G33" s="112">
        <f t="shared" si="1"/>
        <v>1.0612244897959184E-2</v>
      </c>
      <c r="H33" s="124">
        <f t="shared" si="2"/>
        <v>1.0612244897959184E-2</v>
      </c>
    </row>
    <row r="34" spans="1:8" ht="15.6" x14ac:dyDescent="0.3">
      <c r="A34" s="15" t="s">
        <v>330</v>
      </c>
      <c r="B34" s="12">
        <f>COUNTIF('mot clé par axe'!$1:$1048576,A34)</f>
        <v>6</v>
      </c>
      <c r="C34" s="111">
        <f t="shared" ref="C34:C54" si="3">B34/B$58</f>
        <v>7.0257611241217799E-3</v>
      </c>
      <c r="D34" s="22"/>
      <c r="E34" s="94" t="s">
        <v>5390</v>
      </c>
      <c r="F34" s="12">
        <f>COUNTIF('données mots-clés'!B:G,E34)</f>
        <v>24</v>
      </c>
      <c r="G34" s="112">
        <f t="shared" ref="G34:G54" si="4">F34/F$58</f>
        <v>9.7959183673469383E-3</v>
      </c>
      <c r="H34" s="124">
        <f t="shared" ref="H34:H54" si="5">F34/$F$58</f>
        <v>9.7959183673469383E-3</v>
      </c>
    </row>
    <row r="35" spans="1:8" ht="15.6" x14ac:dyDescent="0.3">
      <c r="A35" s="15" t="s">
        <v>135</v>
      </c>
      <c r="B35" s="12">
        <f>COUNTIF('mot clé par axe'!$1:$1048576,A35)</f>
        <v>5</v>
      </c>
      <c r="C35" s="111">
        <f t="shared" si="3"/>
        <v>5.8548009367681503E-3</v>
      </c>
      <c r="D35" s="22"/>
      <c r="E35" s="94" t="s">
        <v>181</v>
      </c>
      <c r="F35" s="12">
        <f>COUNTIF('données mots-clés'!B:G,E35)</f>
        <v>22</v>
      </c>
      <c r="G35" s="112">
        <f t="shared" si="4"/>
        <v>8.979591836734694E-3</v>
      </c>
      <c r="H35" s="124">
        <f t="shared" si="5"/>
        <v>8.979591836734694E-3</v>
      </c>
    </row>
    <row r="36" spans="1:8" ht="15.6" x14ac:dyDescent="0.3">
      <c r="A36" s="15" t="s">
        <v>173</v>
      </c>
      <c r="B36" s="12">
        <f>COUNTIF('mot clé par axe'!$1:$1048576,A36)</f>
        <v>5</v>
      </c>
      <c r="C36" s="111">
        <f t="shared" si="3"/>
        <v>5.8548009367681503E-3</v>
      </c>
      <c r="D36" s="22"/>
      <c r="E36" s="94" t="s">
        <v>148</v>
      </c>
      <c r="F36" s="12">
        <f>COUNTIF('données mots-clés'!B:G,E36)</f>
        <v>20</v>
      </c>
      <c r="G36" s="112">
        <f t="shared" si="4"/>
        <v>8.1632653061224497E-3</v>
      </c>
      <c r="H36" s="124">
        <f t="shared" si="5"/>
        <v>8.1632653061224497E-3</v>
      </c>
    </row>
    <row r="37" spans="1:8" ht="15.6" x14ac:dyDescent="0.3">
      <c r="A37" s="15" t="s">
        <v>410</v>
      </c>
      <c r="B37" s="12">
        <f>COUNTIF('mot clé par axe'!$1:$1048576,A37)</f>
        <v>5</v>
      </c>
      <c r="C37" s="111">
        <f t="shared" si="3"/>
        <v>5.8548009367681503E-3</v>
      </c>
      <c r="D37" s="22"/>
      <c r="E37" s="94" t="s">
        <v>330</v>
      </c>
      <c r="F37" s="12">
        <f>COUNTIF('données mots-clés'!B:G,E37)</f>
        <v>20</v>
      </c>
      <c r="G37" s="112">
        <f t="shared" si="4"/>
        <v>8.1632653061224497E-3</v>
      </c>
      <c r="H37" s="124">
        <f t="shared" si="5"/>
        <v>8.1632653061224497E-3</v>
      </c>
    </row>
    <row r="38" spans="1:8" ht="15.6" x14ac:dyDescent="0.3">
      <c r="A38" s="15" t="s">
        <v>434</v>
      </c>
      <c r="B38" s="12">
        <f>COUNTIF('mot clé par axe'!$1:$1048576,A38)</f>
        <v>5</v>
      </c>
      <c r="C38" s="111">
        <f t="shared" si="3"/>
        <v>5.8548009367681503E-3</v>
      </c>
      <c r="D38" s="22"/>
      <c r="E38" s="94" t="s">
        <v>4268</v>
      </c>
      <c r="F38" s="42">
        <f>COUNTIF('données mots-clés'!B:G,E38)</f>
        <v>17</v>
      </c>
      <c r="G38" s="113">
        <f t="shared" si="4"/>
        <v>6.9387755102040816E-3</v>
      </c>
      <c r="H38" s="124">
        <f t="shared" si="5"/>
        <v>6.9387755102040816E-3</v>
      </c>
    </row>
    <row r="39" spans="1:8" ht="30" x14ac:dyDescent="0.3">
      <c r="A39" s="15" t="s">
        <v>187</v>
      </c>
      <c r="B39" s="87">
        <f>COUNTIF('mot clé par axe'!$1:$1048576,A39)</f>
        <v>4</v>
      </c>
      <c r="C39" s="82">
        <f t="shared" si="3"/>
        <v>4.6838407494145199E-3</v>
      </c>
      <c r="E39" s="94" t="s">
        <v>373</v>
      </c>
      <c r="F39" s="12">
        <f>COUNTIF('données mots-clés'!B:G,E39)</f>
        <v>17</v>
      </c>
      <c r="G39" s="112">
        <f t="shared" si="4"/>
        <v>6.9387755102040816E-3</v>
      </c>
      <c r="H39" s="124">
        <f t="shared" si="5"/>
        <v>6.9387755102040816E-3</v>
      </c>
    </row>
    <row r="40" spans="1:8" ht="15.6" x14ac:dyDescent="0.3">
      <c r="A40" s="15" t="s">
        <v>231</v>
      </c>
      <c r="B40" s="87">
        <f>COUNTIF('mot clé par axe'!$1:$1048576,A40)</f>
        <v>4</v>
      </c>
      <c r="C40" s="82">
        <f t="shared" si="3"/>
        <v>4.6838407494145199E-3</v>
      </c>
      <c r="E40" s="94" t="s">
        <v>410</v>
      </c>
      <c r="F40" s="12">
        <f>COUNTIF('données mots-clés'!B:G,E40)</f>
        <v>17</v>
      </c>
      <c r="G40" s="112">
        <f t="shared" si="4"/>
        <v>6.9387755102040816E-3</v>
      </c>
      <c r="H40" s="124">
        <f t="shared" si="5"/>
        <v>6.9387755102040816E-3</v>
      </c>
    </row>
    <row r="41" spans="1:8" ht="30" x14ac:dyDescent="0.3">
      <c r="A41" s="15" t="s">
        <v>252</v>
      </c>
      <c r="B41" s="87">
        <f>COUNTIF('mot clé par axe'!$1:$1048576,A41)</f>
        <v>4</v>
      </c>
      <c r="C41" s="82">
        <f t="shared" si="3"/>
        <v>4.6838407494145199E-3</v>
      </c>
      <c r="E41" s="94" t="s">
        <v>421</v>
      </c>
      <c r="F41" s="12">
        <f>COUNTIF('données mots-clés'!B:G,E41)</f>
        <v>15</v>
      </c>
      <c r="G41" s="112">
        <f t="shared" si="4"/>
        <v>6.1224489795918364E-3</v>
      </c>
      <c r="H41" s="124">
        <f t="shared" si="5"/>
        <v>6.1224489795918364E-3</v>
      </c>
    </row>
    <row r="42" spans="1:8" ht="15.6" x14ac:dyDescent="0.3">
      <c r="A42" s="15" t="s">
        <v>373</v>
      </c>
      <c r="B42" s="87">
        <f>COUNTIF('mot clé par axe'!$1:$1048576,A42)</f>
        <v>4</v>
      </c>
      <c r="C42" s="82">
        <f t="shared" si="3"/>
        <v>4.6838407494145199E-3</v>
      </c>
      <c r="E42" s="94" t="s">
        <v>479</v>
      </c>
      <c r="F42" s="12">
        <f>COUNTIF('données mots-clés'!B:G,E42)</f>
        <v>15</v>
      </c>
      <c r="G42" s="112">
        <f t="shared" si="4"/>
        <v>6.1224489795918364E-3</v>
      </c>
      <c r="H42" s="124">
        <f t="shared" si="5"/>
        <v>6.1224489795918364E-3</v>
      </c>
    </row>
    <row r="43" spans="1:8" ht="15.6" x14ac:dyDescent="0.3">
      <c r="A43" s="15" t="s">
        <v>479</v>
      </c>
      <c r="B43" s="87">
        <f>COUNTIF('mot clé par axe'!$1:$1048576,A43)</f>
        <v>4</v>
      </c>
      <c r="C43" s="82">
        <f t="shared" si="3"/>
        <v>4.6838407494145199E-3</v>
      </c>
      <c r="E43" s="94" t="s">
        <v>5448</v>
      </c>
      <c r="F43" s="12">
        <f>COUNTIF('données mots-clés'!B:G,E43)</f>
        <v>14</v>
      </c>
      <c r="G43" s="112">
        <f t="shared" si="4"/>
        <v>5.7142857142857143E-3</v>
      </c>
      <c r="H43" s="124">
        <f t="shared" si="5"/>
        <v>5.7142857142857143E-3</v>
      </c>
    </row>
    <row r="44" spans="1:8" ht="15.6" x14ac:dyDescent="0.3">
      <c r="A44" s="15" t="s">
        <v>148</v>
      </c>
      <c r="B44" s="87">
        <f>COUNTIF('mot clé par axe'!$1:$1048576,A44)</f>
        <v>3</v>
      </c>
      <c r="C44" s="82">
        <f t="shared" si="3"/>
        <v>3.5128805620608899E-3</v>
      </c>
      <c r="E44" s="94" t="s">
        <v>2704</v>
      </c>
      <c r="F44" s="12">
        <f>COUNTIF('données mots-clés'!B:G,E44)</f>
        <v>12</v>
      </c>
      <c r="G44" s="112">
        <f t="shared" si="4"/>
        <v>4.8979591836734691E-3</v>
      </c>
      <c r="H44" s="124">
        <f t="shared" si="5"/>
        <v>4.8979591836734691E-3</v>
      </c>
    </row>
    <row r="45" spans="1:8" ht="15.6" x14ac:dyDescent="0.3">
      <c r="A45" s="15" t="s">
        <v>244</v>
      </c>
      <c r="B45" s="87">
        <f>COUNTIF('mot clé par axe'!$1:$1048576,A45)</f>
        <v>3</v>
      </c>
      <c r="C45" s="82">
        <f t="shared" si="3"/>
        <v>3.5128805620608899E-3</v>
      </c>
      <c r="E45" s="94" t="s">
        <v>62</v>
      </c>
      <c r="F45" s="12">
        <f>COUNTIF('données mots-clés'!B:G,E45)</f>
        <v>10</v>
      </c>
      <c r="G45" s="112">
        <f t="shared" si="4"/>
        <v>4.0816326530612249E-3</v>
      </c>
      <c r="H45" s="124">
        <f t="shared" si="5"/>
        <v>4.0816326530612249E-3</v>
      </c>
    </row>
    <row r="46" spans="1:8" ht="15.6" x14ac:dyDescent="0.3">
      <c r="A46" s="15" t="s">
        <v>62</v>
      </c>
      <c r="B46" s="87">
        <f>COUNTIF('mot clé par axe'!$1:$1048576,A46)</f>
        <v>2</v>
      </c>
      <c r="C46" s="82">
        <f t="shared" si="3"/>
        <v>2.34192037470726E-3</v>
      </c>
      <c r="E46" s="94" t="s">
        <v>173</v>
      </c>
      <c r="F46" s="12">
        <f>COUNTIF('données mots-clés'!B:G,E46)</f>
        <v>10</v>
      </c>
      <c r="G46" s="112">
        <f t="shared" si="4"/>
        <v>4.0816326530612249E-3</v>
      </c>
      <c r="H46" s="124">
        <f t="shared" si="5"/>
        <v>4.0816326530612249E-3</v>
      </c>
    </row>
    <row r="47" spans="1:8" ht="15.6" x14ac:dyDescent="0.3">
      <c r="A47" s="15" t="s">
        <v>283</v>
      </c>
      <c r="B47" s="87">
        <f>COUNTIF('mot clé par axe'!$1:$1048576,A47)</f>
        <v>2</v>
      </c>
      <c r="C47" s="82">
        <f t="shared" si="3"/>
        <v>2.34192037470726E-3</v>
      </c>
      <c r="E47" s="94" t="s">
        <v>434</v>
      </c>
      <c r="F47" s="12">
        <f>COUNTIF('données mots-clés'!B:G,E47)</f>
        <v>10</v>
      </c>
      <c r="G47" s="112">
        <f t="shared" si="4"/>
        <v>4.0816326530612249E-3</v>
      </c>
      <c r="H47" s="124">
        <f t="shared" si="5"/>
        <v>4.0816326530612249E-3</v>
      </c>
    </row>
    <row r="48" spans="1:8" ht="30" x14ac:dyDescent="0.3">
      <c r="A48" s="15" t="s">
        <v>289</v>
      </c>
      <c r="B48" s="87">
        <f>COUNTIF('mot clé par axe'!$1:$1048576,A48)</f>
        <v>2</v>
      </c>
      <c r="C48" s="82">
        <f t="shared" si="3"/>
        <v>2.34192037470726E-3</v>
      </c>
      <c r="E48" s="94" t="s">
        <v>476</v>
      </c>
      <c r="F48" s="12">
        <f>COUNTIF('données mots-clés'!B:G,E48)</f>
        <v>10</v>
      </c>
      <c r="G48" s="112">
        <f t="shared" si="4"/>
        <v>4.0816326530612249E-3</v>
      </c>
      <c r="H48" s="124">
        <f t="shared" si="5"/>
        <v>4.0816326530612249E-3</v>
      </c>
    </row>
    <row r="49" spans="1:8" ht="15.6" x14ac:dyDescent="0.3">
      <c r="A49" s="15" t="s">
        <v>309</v>
      </c>
      <c r="B49" s="87">
        <f>COUNTIF('mot clé par axe'!$1:$1048576,A49)</f>
        <v>2</v>
      </c>
      <c r="C49" s="82">
        <f t="shared" si="3"/>
        <v>2.34192037470726E-3</v>
      </c>
      <c r="E49" s="94" t="s">
        <v>187</v>
      </c>
      <c r="F49" s="12">
        <f>COUNTIF('données mots-clés'!B:G,E49)</f>
        <v>9</v>
      </c>
      <c r="G49" s="112">
        <f t="shared" si="4"/>
        <v>3.6734693877551019E-3</v>
      </c>
      <c r="H49" s="124">
        <f t="shared" si="5"/>
        <v>3.6734693877551019E-3</v>
      </c>
    </row>
    <row r="50" spans="1:8" ht="15.6" x14ac:dyDescent="0.3">
      <c r="A50" s="15" t="s">
        <v>476</v>
      </c>
      <c r="B50" s="87">
        <f>COUNTIF('mot clé par axe'!$1:$1048576,A50)</f>
        <v>2</v>
      </c>
      <c r="C50" s="82">
        <f t="shared" si="3"/>
        <v>2.34192037470726E-3</v>
      </c>
      <c r="E50" s="94" t="s">
        <v>5436</v>
      </c>
      <c r="F50" s="12">
        <f>COUNTIF('données mots-clés'!B:G,E50)</f>
        <v>9</v>
      </c>
      <c r="G50" s="112">
        <f t="shared" si="4"/>
        <v>3.6734693877551019E-3</v>
      </c>
      <c r="H50" s="124">
        <f t="shared" si="5"/>
        <v>3.6734693877551019E-3</v>
      </c>
    </row>
    <row r="51" spans="1:8" ht="15.6" x14ac:dyDescent="0.3">
      <c r="A51" s="15" t="s">
        <v>162</v>
      </c>
      <c r="B51" s="87">
        <f>COUNTIF('mot clé par axe'!$1:$1048576,A51)</f>
        <v>1</v>
      </c>
      <c r="C51" s="82">
        <f t="shared" si="3"/>
        <v>1.17096018735363E-3</v>
      </c>
      <c r="E51" s="94" t="s">
        <v>309</v>
      </c>
      <c r="F51" s="12">
        <f>COUNTIF('données mots-clés'!B:G,E51)</f>
        <v>8</v>
      </c>
      <c r="G51" s="112">
        <f t="shared" si="4"/>
        <v>3.2653061224489797E-3</v>
      </c>
      <c r="H51" s="124">
        <f t="shared" si="5"/>
        <v>3.2653061224489797E-3</v>
      </c>
    </row>
    <row r="52" spans="1:8" ht="15.6" x14ac:dyDescent="0.3">
      <c r="A52" s="15" t="s">
        <v>215</v>
      </c>
      <c r="B52" s="87">
        <f>COUNTIF('mot clé par axe'!$1:$1048576,A52)</f>
        <v>1</v>
      </c>
      <c r="C52" s="82">
        <f t="shared" si="3"/>
        <v>1.17096018735363E-3</v>
      </c>
      <c r="E52" s="94" t="s">
        <v>440</v>
      </c>
      <c r="F52" s="12">
        <f>COUNTIF('données mots-clés'!B:G,E52)</f>
        <v>3</v>
      </c>
      <c r="G52" s="112">
        <f t="shared" si="4"/>
        <v>1.2244897959183673E-3</v>
      </c>
      <c r="H52" s="124">
        <f t="shared" si="5"/>
        <v>1.2244897959183673E-3</v>
      </c>
    </row>
    <row r="53" spans="1:8" ht="15.6" x14ac:dyDescent="0.3">
      <c r="A53" s="15" t="s">
        <v>440</v>
      </c>
      <c r="B53" s="87">
        <f>COUNTIF('mot clé par axe'!$1:$1048576,A53)</f>
        <v>1</v>
      </c>
      <c r="C53" s="82">
        <f t="shared" si="3"/>
        <v>1.17096018735363E-3</v>
      </c>
      <c r="E53" s="94" t="s">
        <v>215</v>
      </c>
      <c r="F53" s="12">
        <f>COUNTIF('données mots-clés'!B:G,E53)</f>
        <v>2</v>
      </c>
      <c r="G53" s="112">
        <f t="shared" si="4"/>
        <v>8.1632653061224493E-4</v>
      </c>
      <c r="H53" s="124">
        <f t="shared" si="5"/>
        <v>8.1632653061224493E-4</v>
      </c>
    </row>
    <row r="54" spans="1:8" ht="15.6" x14ac:dyDescent="0.3">
      <c r="A54" s="15" t="s">
        <v>421</v>
      </c>
      <c r="B54" s="87">
        <f>COUNTIF('mot clé par axe'!$1:$1048576,A54)</f>
        <v>0</v>
      </c>
      <c r="C54" s="82">
        <f t="shared" si="3"/>
        <v>0</v>
      </c>
      <c r="E54" s="94" t="s">
        <v>5414</v>
      </c>
      <c r="F54" s="42">
        <f>COUNTIF('données mots-clés'!B:G,E54)</f>
        <v>1</v>
      </c>
      <c r="G54" s="113">
        <f t="shared" si="4"/>
        <v>4.0816326530612246E-4</v>
      </c>
      <c r="H54" s="124">
        <f t="shared" si="5"/>
        <v>4.0816326530612246E-4</v>
      </c>
    </row>
    <row r="55" spans="1:8" x14ac:dyDescent="0.3">
      <c r="A55" s="15"/>
      <c r="B55" s="15"/>
      <c r="C55" s="87"/>
    </row>
    <row r="56" spans="1:8" x14ac:dyDescent="0.3">
      <c r="C56" s="87"/>
    </row>
    <row r="58" spans="1:8" x14ac:dyDescent="0.3">
      <c r="A58" s="88" t="s">
        <v>6446</v>
      </c>
      <c r="B58" s="88">
        <f>SUM(B1:B54)</f>
        <v>854</v>
      </c>
      <c r="E58" t="s">
        <v>6446</v>
      </c>
      <c r="F58">
        <f>SUM(Tableau2[Nombre])</f>
        <v>2450</v>
      </c>
    </row>
  </sheetData>
  <autoFilter ref="A1:C56" xr:uid="{4A713DA5-46D9-4767-B2A1-7806A18DB117}">
    <sortState xmlns:xlrd2="http://schemas.microsoft.com/office/spreadsheetml/2017/richdata2" ref="A2:C56">
      <sortCondition descending="1" ref="C1:C56"/>
    </sortState>
  </autoFilter>
  <pageMargins left="0.7" right="0.7" top="0.75" bottom="0.75" header="0.3" footer="0.3"/>
  <pageSetup paperSize="9" orientation="portrait" r:id="rId1"/>
  <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0727B-53AC-4080-8BA2-3B3813182398}">
  <dimension ref="A1:H890"/>
  <sheetViews>
    <sheetView workbookViewId="0">
      <pane ySplit="1" topLeftCell="A2" activePane="bottomLeft" state="frozen"/>
      <selection pane="bottomLeft" activeCell="I56" sqref="I1:J56"/>
    </sheetView>
  </sheetViews>
  <sheetFormatPr baseColWidth="10" defaultColWidth="11.44140625" defaultRowHeight="14.4" x14ac:dyDescent="0.3"/>
  <cols>
    <col min="1" max="1" width="29.44140625" customWidth="1"/>
    <col min="2" max="2" width="34.88671875" customWidth="1"/>
    <col min="3" max="3" width="24.33203125" customWidth="1"/>
    <col min="4" max="4" width="25.88671875" customWidth="1"/>
    <col min="5" max="5" width="22.6640625" customWidth="1"/>
    <col min="6" max="6" width="23.109375" customWidth="1"/>
    <col min="7" max="7" width="23.33203125" customWidth="1"/>
    <col min="9" max="9" width="23.5546875" customWidth="1"/>
    <col min="10" max="10" width="24.109375" customWidth="1"/>
    <col min="11" max="11" width="39.88671875" customWidth="1"/>
    <col min="12" max="12" width="31.33203125" customWidth="1"/>
    <col min="13" max="13" width="23.33203125" customWidth="1"/>
    <col min="14" max="14" width="17" customWidth="1"/>
    <col min="15" max="15" width="24.33203125" customWidth="1"/>
    <col min="16" max="16" width="24.44140625" customWidth="1"/>
    <col min="18" max="18" width="24.33203125" customWidth="1"/>
  </cols>
  <sheetData>
    <row r="1" spans="1:7" x14ac:dyDescent="0.3">
      <c r="A1" s="123" t="s">
        <v>6453</v>
      </c>
      <c r="B1" s="123"/>
      <c r="C1" s="123"/>
      <c r="D1" s="123"/>
      <c r="E1" s="123"/>
      <c r="F1" s="123"/>
      <c r="G1" s="123"/>
    </row>
    <row r="2" spans="1:7" x14ac:dyDescent="0.3">
      <c r="A2" t="str">
        <f>CADASTRE!D2</f>
        <v>cultivar</v>
      </c>
      <c r="B2" t="s">
        <v>263</v>
      </c>
      <c r="C2" t="s">
        <v>347</v>
      </c>
      <c r="D2" t="s">
        <v>353</v>
      </c>
      <c r="E2" t="s">
        <v>780</v>
      </c>
    </row>
    <row r="3" spans="1:7" x14ac:dyDescent="0.3">
      <c r="A3" t="str">
        <f>CADASTRE!D3</f>
        <v>résistance</v>
      </c>
      <c r="B3" t="s">
        <v>5390</v>
      </c>
      <c r="C3" t="s">
        <v>353</v>
      </c>
      <c r="D3" t="s">
        <v>3933</v>
      </c>
    </row>
    <row r="4" spans="1:7" x14ac:dyDescent="0.3">
      <c r="A4" t="str">
        <f>CADASTRE!D4</f>
        <v>culture, production agricole</v>
      </c>
      <c r="B4" t="s">
        <v>238</v>
      </c>
      <c r="C4" t="s">
        <v>353</v>
      </c>
      <c r="D4" t="s">
        <v>780</v>
      </c>
    </row>
    <row r="5" spans="1:7" x14ac:dyDescent="0.3">
      <c r="A5" t="str">
        <f>CADASTRE!D5</f>
        <v>gestion agricole</v>
      </c>
      <c r="B5" t="s">
        <v>347</v>
      </c>
      <c r="C5" t="s">
        <v>353</v>
      </c>
      <c r="D5" t="s">
        <v>416</v>
      </c>
    </row>
    <row r="6" spans="1:7" x14ac:dyDescent="0.3">
      <c r="A6" t="str">
        <f>CADASTRE!D6</f>
        <v>sécurité alimentaire</v>
      </c>
      <c r="B6" t="s">
        <v>205</v>
      </c>
      <c r="C6" t="s">
        <v>301</v>
      </c>
      <c r="D6" t="s">
        <v>416</v>
      </c>
    </row>
    <row r="7" spans="1:7" x14ac:dyDescent="0.3">
      <c r="A7" t="str">
        <f>CADASTRE!D7</f>
        <v>culture, écoagriculture</v>
      </c>
      <c r="B7" t="s">
        <v>205</v>
      </c>
      <c r="C7" t="s">
        <v>301</v>
      </c>
      <c r="D7" t="s">
        <v>416</v>
      </c>
    </row>
    <row r="8" spans="1:7" x14ac:dyDescent="0.3">
      <c r="A8" t="str">
        <f>CADASTRE!D8</f>
        <v>auxiliaire des cultures, bioagresseur, gestion durable, ressource génétique, territoire transfrontalier</v>
      </c>
      <c r="B8" t="s">
        <v>205</v>
      </c>
      <c r="C8" t="s">
        <v>263</v>
      </c>
      <c r="D8" t="s">
        <v>347</v>
      </c>
    </row>
    <row r="9" spans="1:7" x14ac:dyDescent="0.3">
      <c r="A9" t="str">
        <f>CADASTRE!D9</f>
        <v>culture, écoagriculture, gestion durable</v>
      </c>
      <c r="B9" t="s">
        <v>238</v>
      </c>
      <c r="C9" t="s">
        <v>276</v>
      </c>
      <c r="D9" t="s">
        <v>347</v>
      </c>
      <c r="E9" t="s">
        <v>450</v>
      </c>
    </row>
    <row r="10" spans="1:7" x14ac:dyDescent="0.3">
      <c r="A10" t="str">
        <f>CADASTRE!D10</f>
        <v>gestion agricole, gestion durable, production agricole, suivi environnemental</v>
      </c>
      <c r="B10" t="s">
        <v>1224</v>
      </c>
      <c r="C10" t="s">
        <v>5405</v>
      </c>
      <c r="D10" t="s">
        <v>127</v>
      </c>
      <c r="E10" t="s">
        <v>231</v>
      </c>
      <c r="F10" t="s">
        <v>470</v>
      </c>
    </row>
    <row r="11" spans="1:7" x14ac:dyDescent="0.3">
      <c r="A11" t="str">
        <f>CADASTRE!D11</f>
        <v>gestion agricole</v>
      </c>
      <c r="B11" t="s">
        <v>205</v>
      </c>
      <c r="C11" t="s">
        <v>353</v>
      </c>
      <c r="D11" t="s">
        <v>301</v>
      </c>
    </row>
    <row r="12" spans="1:7" x14ac:dyDescent="0.3">
      <c r="A12" t="str">
        <f>CADASTRE!D12</f>
        <v>culture expérimentale, résistance, sélection variétale</v>
      </c>
      <c r="B12" t="s">
        <v>5397</v>
      </c>
      <c r="C12" t="s">
        <v>353</v>
      </c>
      <c r="D12" t="s">
        <v>780</v>
      </c>
    </row>
    <row r="13" spans="1:7" x14ac:dyDescent="0.3">
      <c r="A13" t="str">
        <f>CADASTRE!D13</f>
        <v>culture, écoagriculture, gestion agricole</v>
      </c>
      <c r="B13" t="s">
        <v>5397</v>
      </c>
      <c r="C13" t="s">
        <v>353</v>
      </c>
      <c r="D13" t="s">
        <v>780</v>
      </c>
    </row>
    <row r="14" spans="1:7" x14ac:dyDescent="0.3">
      <c r="A14" t="str">
        <f>CADASTRE!D14</f>
        <v>culture, écoagriculture, gestion durable</v>
      </c>
      <c r="B14" t="s">
        <v>843</v>
      </c>
      <c r="C14" t="s">
        <v>205</v>
      </c>
      <c r="D14" t="s">
        <v>353</v>
      </c>
      <c r="E14" t="s">
        <v>780</v>
      </c>
    </row>
    <row r="15" spans="1:7" x14ac:dyDescent="0.3">
      <c r="A15" t="str">
        <f>CADASTRE!D15</f>
        <v>culture, gestion agricole</v>
      </c>
      <c r="B15" t="s">
        <v>252</v>
      </c>
      <c r="C15" t="s">
        <v>276</v>
      </c>
      <c r="D15" t="s">
        <v>450</v>
      </c>
      <c r="E15" t="s">
        <v>479</v>
      </c>
    </row>
    <row r="16" spans="1:7" x14ac:dyDescent="0.3">
      <c r="A16" t="str">
        <f>CADASTRE!D16</f>
        <v>gestion durable, impact socio-économique, technique agricole</v>
      </c>
      <c r="B16" t="s">
        <v>5405</v>
      </c>
      <c r="C16" t="s">
        <v>353</v>
      </c>
      <c r="D16" t="s">
        <v>421</v>
      </c>
    </row>
    <row r="17" spans="1:6" x14ac:dyDescent="0.3">
      <c r="A17" t="str">
        <f>CADASTRE!D17</f>
        <v>agroalimentaire, production agricole</v>
      </c>
      <c r="B17" t="s">
        <v>339</v>
      </c>
    </row>
    <row r="18" spans="1:6" x14ac:dyDescent="0.3">
      <c r="A18" t="str">
        <f>CADASTRE!D18</f>
        <v>agroalimentaire, agrochimie, gestion durable, suivi environnemental</v>
      </c>
      <c r="B18" t="s">
        <v>5397</v>
      </c>
      <c r="C18" t="s">
        <v>339</v>
      </c>
      <c r="D18" t="s">
        <v>780</v>
      </c>
    </row>
    <row r="19" spans="1:6" x14ac:dyDescent="0.3">
      <c r="A19" t="str">
        <f>CADASTRE!D19</f>
        <v>bioagresseur, biocontrôle, protection des cultures</v>
      </c>
      <c r="B19" t="s">
        <v>47</v>
      </c>
      <c r="C19" t="s">
        <v>148</v>
      </c>
      <c r="D19" t="s">
        <v>363</v>
      </c>
      <c r="E19" t="s">
        <v>426</v>
      </c>
    </row>
    <row r="20" spans="1:6" x14ac:dyDescent="0.3">
      <c r="A20" t="str">
        <f>CADASTRE!D20</f>
        <v>gestion agricole</v>
      </c>
      <c r="B20" t="s">
        <v>47</v>
      </c>
      <c r="C20" t="s">
        <v>127</v>
      </c>
      <c r="D20" t="s">
        <v>426</v>
      </c>
    </row>
    <row r="21" spans="1:6" x14ac:dyDescent="0.3">
      <c r="A21" t="str">
        <f>CADASTRE!D21</f>
        <v>bioagresseur, cultivar, protection des cultures, résistance</v>
      </c>
      <c r="B21" t="s">
        <v>426</v>
      </c>
      <c r="C21" t="s">
        <v>464</v>
      </c>
    </row>
    <row r="22" spans="1:6" x14ac:dyDescent="0.3">
      <c r="A22" t="str">
        <f>CADASTRE!D22</f>
        <v>pesticide, protection des cultures</v>
      </c>
      <c r="B22" t="s">
        <v>5405</v>
      </c>
      <c r="C22" t="s">
        <v>404</v>
      </c>
      <c r="D22" t="s">
        <v>410</v>
      </c>
    </row>
    <row r="23" spans="1:6" x14ac:dyDescent="0.3">
      <c r="A23" t="str">
        <f>CADASTRE!D23</f>
        <v>pesticide</v>
      </c>
      <c r="B23" t="s">
        <v>5405</v>
      </c>
      <c r="C23" t="s">
        <v>127</v>
      </c>
      <c r="D23" t="s">
        <v>843</v>
      </c>
      <c r="E23" t="s">
        <v>363</v>
      </c>
      <c r="F23" t="s">
        <v>464</v>
      </c>
    </row>
    <row r="24" spans="1:6" x14ac:dyDescent="0.3">
      <c r="A24" t="str">
        <f>CADASTRE!D24</f>
        <v>bioagresseur, biocontrôle, culture</v>
      </c>
      <c r="B24" t="s">
        <v>47</v>
      </c>
      <c r="C24" t="s">
        <v>363</v>
      </c>
      <c r="D24" t="s">
        <v>426</v>
      </c>
    </row>
    <row r="25" spans="1:6" x14ac:dyDescent="0.3">
      <c r="A25" t="str">
        <f>CADASTRE!D25</f>
        <v>impact socio-économique, santé humaine, suivi environnemental</v>
      </c>
      <c r="B25" t="s">
        <v>5405</v>
      </c>
      <c r="C25" t="s">
        <v>426</v>
      </c>
    </row>
    <row r="26" spans="1:6" x14ac:dyDescent="0.3">
      <c r="A26" t="str">
        <f>CADASTRE!D26</f>
        <v>biocontrôle, écoagriculture, ressource naturelle</v>
      </c>
      <c r="B26" t="s">
        <v>363</v>
      </c>
      <c r="C26" t="s">
        <v>426</v>
      </c>
    </row>
    <row r="27" spans="1:6" x14ac:dyDescent="0.3">
      <c r="A27" t="str">
        <f>CADASTRE!D27</f>
        <v>technique agricole</v>
      </c>
      <c r="B27" t="s">
        <v>86</v>
      </c>
      <c r="C27" t="s">
        <v>276</v>
      </c>
      <c r="D27" t="s">
        <v>252</v>
      </c>
      <c r="E27" t="s">
        <v>798</v>
      </c>
      <c r="F27" t="s">
        <v>450</v>
      </c>
    </row>
    <row r="28" spans="1:6" x14ac:dyDescent="0.3">
      <c r="A28" t="str">
        <f>CADASTRE!D28</f>
        <v>culture, gestion agricole, protection des cultures, résistance, sélection variétale</v>
      </c>
      <c r="B28" t="s">
        <v>697</v>
      </c>
      <c r="C28" t="s">
        <v>843</v>
      </c>
      <c r="D28" t="s">
        <v>353</v>
      </c>
      <c r="E28" t="s">
        <v>3933</v>
      </c>
    </row>
    <row r="29" spans="1:6" x14ac:dyDescent="0.3">
      <c r="A29" t="str">
        <f>CADASTRE!D29</f>
        <v>cultivar, protection des cultures, résistance, ressource génétique, sélection variétale</v>
      </c>
      <c r="B29" t="s">
        <v>697</v>
      </c>
      <c r="C29" t="s">
        <v>843</v>
      </c>
      <c r="D29" t="s">
        <v>353</v>
      </c>
      <c r="E29" t="s">
        <v>301</v>
      </c>
      <c r="F29" t="s">
        <v>3933</v>
      </c>
    </row>
    <row r="30" spans="1:6" x14ac:dyDescent="0.3">
      <c r="A30" t="str">
        <f>CADASTRE!D30</f>
        <v>culture, gestion agricole, protection des cultures, résistance, ressource génétique</v>
      </c>
      <c r="B30" t="s">
        <v>697</v>
      </c>
      <c r="C30" t="s">
        <v>843</v>
      </c>
      <c r="D30" t="s">
        <v>353</v>
      </c>
      <c r="E30" t="s">
        <v>301</v>
      </c>
      <c r="F30" t="s">
        <v>3933</v>
      </c>
    </row>
    <row r="31" spans="1:6" x14ac:dyDescent="0.3">
      <c r="A31" t="str">
        <f>CADASTRE!D31</f>
        <v>culture, production agricole</v>
      </c>
      <c r="B31" t="s">
        <v>205</v>
      </c>
      <c r="C31" t="s">
        <v>5448</v>
      </c>
      <c r="D31" t="s">
        <v>5455</v>
      </c>
      <c r="E31" t="s">
        <v>353</v>
      </c>
    </row>
    <row r="32" spans="1:6" x14ac:dyDescent="0.3">
      <c r="A32" t="str">
        <f>CADASTRE!D32</f>
        <v>culture, gestion des sols</v>
      </c>
      <c r="B32" t="s">
        <v>697</v>
      </c>
      <c r="C32" t="s">
        <v>843</v>
      </c>
      <c r="D32" t="s">
        <v>353</v>
      </c>
    </row>
    <row r="33" spans="1:5" x14ac:dyDescent="0.3">
      <c r="A33" t="str">
        <f>CADASTRE!D33</f>
        <v>bioinformatique, pesticide</v>
      </c>
      <c r="B33" t="s">
        <v>464</v>
      </c>
    </row>
    <row r="34" spans="1:5" x14ac:dyDescent="0.3">
      <c r="A34" t="str">
        <f>CADASTRE!D34</f>
        <v>pesticide, pollution chimique, ressource en eau</v>
      </c>
      <c r="B34" t="s">
        <v>127</v>
      </c>
      <c r="C34" t="s">
        <v>5448</v>
      </c>
      <c r="D34" t="s">
        <v>450</v>
      </c>
      <c r="E34" t="s">
        <v>479</v>
      </c>
    </row>
    <row r="35" spans="1:5" x14ac:dyDescent="0.3">
      <c r="A35" t="str">
        <f>CADASTRE!D35</f>
        <v>biocontrôle, culture, écoagriculture, suivi environnemental</v>
      </c>
      <c r="B35" t="s">
        <v>5460</v>
      </c>
      <c r="C35" t="s">
        <v>373</v>
      </c>
    </row>
    <row r="36" spans="1:5" x14ac:dyDescent="0.3">
      <c r="A36" t="str">
        <f>CADASTRE!D36</f>
        <v>bioinformatique, impact, pesticide, réduction</v>
      </c>
      <c r="B36" t="s">
        <v>5436</v>
      </c>
      <c r="C36" t="s">
        <v>450</v>
      </c>
      <c r="D36" t="s">
        <v>464</v>
      </c>
    </row>
    <row r="37" spans="1:5" x14ac:dyDescent="0.3">
      <c r="A37" t="str">
        <f>CADASTRE!D37</f>
        <v>culture, ressource génétique</v>
      </c>
      <c r="B37" t="s">
        <v>450</v>
      </c>
      <c r="C37" t="s">
        <v>464</v>
      </c>
    </row>
    <row r="38" spans="1:5" x14ac:dyDescent="0.3">
      <c r="A38" t="str">
        <f>CADASTRE!D38</f>
        <v>pesticide, pollution chimique, réduction, ressource en eau</v>
      </c>
      <c r="B38" t="s">
        <v>464</v>
      </c>
    </row>
    <row r="39" spans="1:5" x14ac:dyDescent="0.3">
      <c r="A39" t="str">
        <f>CADASTRE!D39</f>
        <v>culture, production agricole, sélection variétale, technique agricole</v>
      </c>
      <c r="B39" t="s">
        <v>330</v>
      </c>
      <c r="C39" t="s">
        <v>353</v>
      </c>
      <c r="D39" t="s">
        <v>464</v>
      </c>
    </row>
    <row r="40" spans="1:5" x14ac:dyDescent="0.3">
      <c r="A40" t="str">
        <f>CADASTRE!D40</f>
        <v>culture, protection des cultures</v>
      </c>
      <c r="B40" t="s">
        <v>205</v>
      </c>
      <c r="C40" t="s">
        <v>353</v>
      </c>
      <c r="D40" t="s">
        <v>301</v>
      </c>
      <c r="E40" t="s">
        <v>464</v>
      </c>
    </row>
    <row r="41" spans="1:5" x14ac:dyDescent="0.3">
      <c r="A41" t="str">
        <f>CADASTRE!D41</f>
        <v>pesticide, pollution chimique, ressource en eau</v>
      </c>
      <c r="B41" t="s">
        <v>5405</v>
      </c>
      <c r="C41" t="s">
        <v>353</v>
      </c>
      <c r="D41" t="s">
        <v>301</v>
      </c>
    </row>
    <row r="42" spans="1:5" x14ac:dyDescent="0.3">
      <c r="A42" t="str">
        <f>CADASTRE!D42</f>
        <v>culture, protection des cultures, réduction</v>
      </c>
      <c r="B42" t="s">
        <v>843</v>
      </c>
      <c r="C42" t="s">
        <v>231</v>
      </c>
      <c r="D42" t="s">
        <v>339</v>
      </c>
    </row>
    <row r="43" spans="1:5" x14ac:dyDescent="0.3">
      <c r="A43" t="str">
        <f>CADASTRE!D43</f>
        <v>culture, protection des cultures</v>
      </c>
      <c r="B43" t="s">
        <v>47</v>
      </c>
      <c r="C43" t="s">
        <v>127</v>
      </c>
    </row>
    <row r="44" spans="1:5" x14ac:dyDescent="0.3">
      <c r="A44" t="str">
        <f>CADASTRE!D44</f>
        <v>gestion des sols, gestion durable, pollution chimique</v>
      </c>
      <c r="B44" t="s">
        <v>205</v>
      </c>
      <c r="C44" t="s">
        <v>798</v>
      </c>
    </row>
    <row r="45" spans="1:5" x14ac:dyDescent="0.3">
      <c r="A45" t="str">
        <f>CADASTRE!D45</f>
        <v>analyse physico-chimique, spectroscopie, télédétection spatiale</v>
      </c>
      <c r="B45" t="s">
        <v>5397</v>
      </c>
      <c r="C45" t="s">
        <v>347</v>
      </c>
    </row>
    <row r="46" spans="1:5" x14ac:dyDescent="0.3">
      <c r="A46" t="str">
        <f>CADASTRE!D46</f>
        <v>indicateur, pesticide, santé humaine</v>
      </c>
      <c r="B46" t="s">
        <v>353</v>
      </c>
      <c r="C46" t="s">
        <v>301</v>
      </c>
      <c r="D46" t="s">
        <v>3933</v>
      </c>
    </row>
    <row r="47" spans="1:5" x14ac:dyDescent="0.3">
      <c r="A47" t="str">
        <f>CADASTRE!D47</f>
        <v>indicateur</v>
      </c>
      <c r="B47" t="s">
        <v>5397</v>
      </c>
      <c r="C47" t="s">
        <v>347</v>
      </c>
    </row>
    <row r="48" spans="1:5" x14ac:dyDescent="0.3">
      <c r="A48" t="str">
        <f>CADASTRE!D48</f>
        <v>gestion agricole, technique agricole</v>
      </c>
      <c r="B48" t="s">
        <v>5397</v>
      </c>
      <c r="C48" t="s">
        <v>347</v>
      </c>
    </row>
    <row r="49" spans="1:6" x14ac:dyDescent="0.3">
      <c r="A49" t="str">
        <f>CADASTRE!D49</f>
        <v>biopesticide</v>
      </c>
      <c r="B49" t="s">
        <v>843</v>
      </c>
      <c r="C49" t="s">
        <v>3933</v>
      </c>
      <c r="D49" t="s">
        <v>780</v>
      </c>
    </row>
    <row r="50" spans="1:6" x14ac:dyDescent="0.3">
      <c r="A50" t="str">
        <f>CADASTRE!D50</f>
        <v>biopesticide, protection des cultures, résistance</v>
      </c>
      <c r="B50" t="s">
        <v>843</v>
      </c>
      <c r="C50" t="s">
        <v>3933</v>
      </c>
      <c r="D50" t="s">
        <v>780</v>
      </c>
    </row>
    <row r="51" spans="1:6" x14ac:dyDescent="0.3">
      <c r="A51" t="str">
        <f>CADASTRE!D51</f>
        <v>auxiliaire des cultures, pollution chimique</v>
      </c>
      <c r="B51" t="s">
        <v>3933</v>
      </c>
      <c r="C51" t="s">
        <v>780</v>
      </c>
    </row>
    <row r="52" spans="1:6" x14ac:dyDescent="0.3">
      <c r="A52" t="str">
        <f>CADASTRE!D52</f>
        <v>pollution chimique, ressource en eau</v>
      </c>
      <c r="B52" t="s">
        <v>3933</v>
      </c>
      <c r="C52" t="s">
        <v>780</v>
      </c>
    </row>
    <row r="53" spans="1:6" x14ac:dyDescent="0.3">
      <c r="A53" t="str">
        <f>CADASTRE!D53</f>
        <v>gestion agricole, indicateur, production agricole</v>
      </c>
      <c r="B53" t="s">
        <v>5460</v>
      </c>
      <c r="C53" t="s">
        <v>404</v>
      </c>
    </row>
    <row r="54" spans="1:6" x14ac:dyDescent="0.3">
      <c r="A54" t="str">
        <f>CADASTRE!D54</f>
        <v>gestion des ressources, spectroscopie</v>
      </c>
      <c r="B54" t="s">
        <v>5460</v>
      </c>
      <c r="C54" t="s">
        <v>404</v>
      </c>
    </row>
    <row r="55" spans="1:6" x14ac:dyDescent="0.3">
      <c r="A55" t="str">
        <f>CADASTRE!D55</f>
        <v>bioinformatique</v>
      </c>
      <c r="B55" t="s">
        <v>5448</v>
      </c>
      <c r="C55" t="s">
        <v>5460</v>
      </c>
      <c r="D55" t="s">
        <v>450</v>
      </c>
    </row>
    <row r="56" spans="1:6" x14ac:dyDescent="0.3">
      <c r="A56" t="str">
        <f>CADASTRE!D56</f>
        <v>écoagriculture, gestion agricole, territoire transfrontalier</v>
      </c>
      <c r="B56" t="s">
        <v>127</v>
      </c>
    </row>
    <row r="57" spans="1:6" x14ac:dyDescent="0.3">
      <c r="A57" t="str">
        <f>CADASTRE!D57</f>
        <v>biostatistique, indicateur, pesticide</v>
      </c>
      <c r="B57" t="s">
        <v>127</v>
      </c>
      <c r="C57" t="s">
        <v>464</v>
      </c>
    </row>
    <row r="58" spans="1:6" x14ac:dyDescent="0.3">
      <c r="A58" t="str">
        <f>CADASTRE!D58</f>
        <v>culture expérimentale, protection des cultures, résistance, sélection variétale</v>
      </c>
      <c r="B58" t="s">
        <v>127</v>
      </c>
      <c r="C58" t="s">
        <v>464</v>
      </c>
    </row>
    <row r="59" spans="1:6" x14ac:dyDescent="0.3">
      <c r="A59" t="str">
        <f>CADASTRE!D59</f>
        <v>production agricole, protection des cultures, sélection variétale</v>
      </c>
      <c r="B59" t="s">
        <v>1224</v>
      </c>
      <c r="C59" t="s">
        <v>238</v>
      </c>
      <c r="D59" t="s">
        <v>450</v>
      </c>
    </row>
    <row r="60" spans="1:6" x14ac:dyDescent="0.3">
      <c r="A60" t="str">
        <f>CADASTRE!D60</f>
        <v>indicateur, pesticide, suivi environnemental</v>
      </c>
      <c r="B60" t="s">
        <v>205</v>
      </c>
      <c r="C60" t="s">
        <v>347</v>
      </c>
      <c r="D60" t="s">
        <v>416</v>
      </c>
    </row>
    <row r="61" spans="1:6" x14ac:dyDescent="0.3">
      <c r="A61" t="str">
        <f>CADASTRE!D61</f>
        <v>bioinformatique, lutte, protection des cultures</v>
      </c>
      <c r="B61" t="s">
        <v>238</v>
      </c>
      <c r="C61" t="s">
        <v>339</v>
      </c>
    </row>
    <row r="62" spans="1:6" x14ac:dyDescent="0.3">
      <c r="A62" t="str">
        <f>CADASTRE!D62</f>
        <v>gestion agricole, gestion des sols</v>
      </c>
      <c r="B62" t="s">
        <v>263</v>
      </c>
      <c r="C62" t="s">
        <v>276</v>
      </c>
      <c r="D62" t="s">
        <v>798</v>
      </c>
      <c r="E62" t="s">
        <v>5460</v>
      </c>
      <c r="F62" t="s">
        <v>450</v>
      </c>
    </row>
    <row r="63" spans="1:6" x14ac:dyDescent="0.3">
      <c r="A63" t="str">
        <f>CADASTRE!D63</f>
        <v>gestion des sols, production agricole, technique agricole, télédétection spatiale</v>
      </c>
      <c r="B63" t="s">
        <v>263</v>
      </c>
      <c r="C63" t="s">
        <v>339</v>
      </c>
      <c r="D63" t="s">
        <v>2769</v>
      </c>
      <c r="E63" t="s">
        <v>780</v>
      </c>
    </row>
    <row r="64" spans="1:6" x14ac:dyDescent="0.3">
      <c r="A64" t="str">
        <f>CADASTRE!D64</f>
        <v>bioagresseur, lutte, pesticide, protection des cultures</v>
      </c>
      <c r="B64" t="s">
        <v>238</v>
      </c>
      <c r="C64" t="s">
        <v>263</v>
      </c>
      <c r="D64" t="s">
        <v>2769</v>
      </c>
    </row>
    <row r="65" spans="1:6" x14ac:dyDescent="0.3">
      <c r="A65" t="str">
        <f>CADASTRE!D65</f>
        <v>pesticide, pollution chimique, ressource en eau</v>
      </c>
      <c r="B65" t="s">
        <v>173</v>
      </c>
      <c r="C65" t="s">
        <v>263</v>
      </c>
      <c r="D65" t="s">
        <v>339</v>
      </c>
    </row>
    <row r="66" spans="1:6" x14ac:dyDescent="0.3">
      <c r="A66" t="str">
        <f>CADASTRE!D66</f>
        <v>agrochimie, bioinformatique</v>
      </c>
      <c r="B66" t="s">
        <v>173</v>
      </c>
      <c r="C66" t="s">
        <v>263</v>
      </c>
      <c r="D66" t="s">
        <v>339</v>
      </c>
    </row>
    <row r="67" spans="1:6" x14ac:dyDescent="0.3">
      <c r="A67" t="str">
        <f>CADASTRE!D67</f>
        <v>auxiliaire des cultures, pesticide, pollution chimique, qualité nutritionnelle</v>
      </c>
      <c r="B67" t="s">
        <v>276</v>
      </c>
      <c r="C67" t="s">
        <v>4268</v>
      </c>
      <c r="D67" t="s">
        <v>339</v>
      </c>
    </row>
    <row r="68" spans="1:6" x14ac:dyDescent="0.3">
      <c r="A68" t="str">
        <f>CADASTRE!D68</f>
        <v>agrochimie, biocontrôle, production agricole</v>
      </c>
      <c r="B68" t="s">
        <v>404</v>
      </c>
      <c r="C68" t="s">
        <v>470</v>
      </c>
    </row>
    <row r="69" spans="1:6" x14ac:dyDescent="0.3">
      <c r="A69" t="str">
        <f>CADASTRE!D69</f>
        <v>agrochimie, biocontrôle, production agricole</v>
      </c>
      <c r="B69" t="s">
        <v>5397</v>
      </c>
      <c r="C69" t="s">
        <v>2769</v>
      </c>
      <c r="D69" t="s">
        <v>464</v>
      </c>
    </row>
    <row r="70" spans="1:6" x14ac:dyDescent="0.3">
      <c r="A70" t="str">
        <f>CADASTRE!D70</f>
        <v>écoagriculture, gestion des sols</v>
      </c>
      <c r="B70" t="s">
        <v>5460</v>
      </c>
      <c r="C70" t="s">
        <v>2769</v>
      </c>
      <c r="D70" t="s">
        <v>450</v>
      </c>
    </row>
    <row r="71" spans="1:6" x14ac:dyDescent="0.3">
      <c r="A71" t="str">
        <f>CADASTRE!D71</f>
        <v>cultivar, écoagriculture, gestion agricole, ressource génétique, sélection variétale, suivi environnemental</v>
      </c>
      <c r="B71" t="s">
        <v>263</v>
      </c>
      <c r="C71" t="s">
        <v>339</v>
      </c>
      <c r="D71" t="s">
        <v>5460</v>
      </c>
    </row>
    <row r="72" spans="1:6" x14ac:dyDescent="0.3">
      <c r="A72" t="str">
        <f>CADASTRE!D72</f>
        <v>gestion agricole, gestion des sols</v>
      </c>
      <c r="B72" t="s">
        <v>263</v>
      </c>
      <c r="C72" t="s">
        <v>5460</v>
      </c>
      <c r="D72" t="s">
        <v>450</v>
      </c>
    </row>
    <row r="73" spans="1:6" x14ac:dyDescent="0.3">
      <c r="A73" t="str">
        <f>CADASTRE!D73</f>
        <v>gestion agricole, gestion des sols</v>
      </c>
      <c r="B73" t="s">
        <v>4268</v>
      </c>
    </row>
    <row r="74" spans="1:6" x14ac:dyDescent="0.3">
      <c r="A74" t="str">
        <f>CADASTRE!D74</f>
        <v>culture expérimentale, gestion des sols, production agricole</v>
      </c>
      <c r="B74" t="s">
        <v>263</v>
      </c>
      <c r="C74" t="s">
        <v>339</v>
      </c>
      <c r="D74" t="s">
        <v>353</v>
      </c>
    </row>
    <row r="75" spans="1:6" x14ac:dyDescent="0.3">
      <c r="A75" t="str">
        <f>CADASTRE!D75</f>
        <v>biostatistique, indicateur, pesticide</v>
      </c>
      <c r="B75" t="s">
        <v>276</v>
      </c>
      <c r="C75" t="s">
        <v>798</v>
      </c>
      <c r="D75" t="s">
        <v>339</v>
      </c>
      <c r="E75" t="s">
        <v>353</v>
      </c>
      <c r="F75" t="s">
        <v>450</v>
      </c>
    </row>
    <row r="76" spans="1:6" x14ac:dyDescent="0.3">
      <c r="A76" t="str">
        <f>CADASTRE!D76</f>
        <v>gestion des ressources, pollution chimique, ressource en eau</v>
      </c>
      <c r="B76" t="s">
        <v>4268</v>
      </c>
      <c r="C76" t="s">
        <v>404</v>
      </c>
    </row>
    <row r="77" spans="1:6" x14ac:dyDescent="0.3">
      <c r="A77" t="str">
        <f>CADASTRE!D77</f>
        <v>biopesticide, pesticide, technique agricole</v>
      </c>
      <c r="B77" t="s">
        <v>252</v>
      </c>
      <c r="C77" t="s">
        <v>2769</v>
      </c>
      <c r="D77" t="s">
        <v>450</v>
      </c>
      <c r="E77" t="s">
        <v>464</v>
      </c>
    </row>
    <row r="78" spans="1:6" x14ac:dyDescent="0.3">
      <c r="A78" t="str">
        <f>CADASTRE!D78</f>
        <v>biopesticide, pesticide, technique agricole</v>
      </c>
      <c r="B78" t="s">
        <v>231</v>
      </c>
      <c r="C78" t="s">
        <v>276</v>
      </c>
      <c r="D78" t="s">
        <v>5473</v>
      </c>
    </row>
    <row r="79" spans="1:6" x14ac:dyDescent="0.3">
      <c r="A79" t="str">
        <f>CADASTRE!D79</f>
        <v>production agricole, protection des cultures, résistance</v>
      </c>
      <c r="B79" t="s">
        <v>252</v>
      </c>
      <c r="C79" t="s">
        <v>5460</v>
      </c>
      <c r="D79" t="s">
        <v>2769</v>
      </c>
    </row>
    <row r="80" spans="1:6" x14ac:dyDescent="0.3">
      <c r="A80" t="str">
        <f>CADASTRE!D80</f>
        <v>protection des cultures, résistance</v>
      </c>
      <c r="B80" t="s">
        <v>5405</v>
      </c>
      <c r="C80" t="s">
        <v>353</v>
      </c>
      <c r="D80" t="s">
        <v>476</v>
      </c>
    </row>
    <row r="81" spans="1:5" x14ac:dyDescent="0.3">
      <c r="A81" t="str">
        <f>CADASTRE!D81</f>
        <v>cultivar, culture expérimentale, pesticide, protection des cultures, résistance</v>
      </c>
      <c r="B81" t="s">
        <v>353</v>
      </c>
    </row>
    <row r="82" spans="1:5" x14ac:dyDescent="0.3">
      <c r="A82" t="str">
        <f>CADASTRE!D82</f>
        <v>culture, lutte, protection des cultures</v>
      </c>
      <c r="B82" t="s">
        <v>353</v>
      </c>
      <c r="C82" t="s">
        <v>3933</v>
      </c>
    </row>
    <row r="83" spans="1:5" x14ac:dyDescent="0.3">
      <c r="A83" t="str">
        <f>CADASTRE!D83</f>
        <v>biostatistique, indicateur, pesticide</v>
      </c>
      <c r="B83" t="s">
        <v>353</v>
      </c>
      <c r="C83" t="s">
        <v>450</v>
      </c>
    </row>
    <row r="84" spans="1:5" x14ac:dyDescent="0.3">
      <c r="A84" t="str">
        <f>CADASTRE!D84</f>
        <v>culture, écoagriculture, pesticide</v>
      </c>
      <c r="B84" t="s">
        <v>5405</v>
      </c>
      <c r="C84" t="s">
        <v>353</v>
      </c>
    </row>
    <row r="85" spans="1:5" x14ac:dyDescent="0.3">
      <c r="A85" t="str">
        <f>CADASTRE!D85</f>
        <v>culture, protection des cultures, résistance</v>
      </c>
      <c r="B85" t="s">
        <v>339</v>
      </c>
      <c r="C85" t="s">
        <v>353</v>
      </c>
      <c r="D85" t="s">
        <v>476</v>
      </c>
    </row>
    <row r="86" spans="1:5" x14ac:dyDescent="0.3">
      <c r="A86" t="str">
        <f>CADASTRE!D86</f>
        <v>biocontrôle, protection des cultures, résistance</v>
      </c>
      <c r="B86" t="s">
        <v>339</v>
      </c>
      <c r="C86" t="s">
        <v>353</v>
      </c>
      <c r="D86" t="s">
        <v>476</v>
      </c>
    </row>
    <row r="87" spans="1:5" x14ac:dyDescent="0.3">
      <c r="A87" t="str">
        <f>CADASTRE!D87</f>
        <v>analyse physico-chimique, bioagresseur, culture, protection des cultures, résistance</v>
      </c>
      <c r="B87" t="s">
        <v>347</v>
      </c>
      <c r="C87" t="s">
        <v>363</v>
      </c>
      <c r="D87" t="s">
        <v>404</v>
      </c>
    </row>
    <row r="88" spans="1:5" x14ac:dyDescent="0.3">
      <c r="A88" t="str">
        <f>CADASTRE!D88</f>
        <v>pesticide, pollution chimique, ressource en eau</v>
      </c>
      <c r="B88" t="s">
        <v>205</v>
      </c>
      <c r="C88" t="s">
        <v>263</v>
      </c>
      <c r="D88" t="s">
        <v>347</v>
      </c>
      <c r="E88" t="s">
        <v>301</v>
      </c>
    </row>
    <row r="89" spans="1:5" x14ac:dyDescent="0.3">
      <c r="A89" t="str">
        <f>CADASTRE!D89</f>
        <v>écoagriculture, gestion agricole, production agricole, suivi environnemental</v>
      </c>
      <c r="B89" t="s">
        <v>205</v>
      </c>
      <c r="C89" t="s">
        <v>263</v>
      </c>
      <c r="D89" t="s">
        <v>347</v>
      </c>
      <c r="E89" t="s">
        <v>301</v>
      </c>
    </row>
    <row r="90" spans="1:5" x14ac:dyDescent="0.3">
      <c r="A90" t="str">
        <f>CADASTRE!D90</f>
        <v>protection des cultures, résistance, ressource génétique, sélection variétale</v>
      </c>
      <c r="B90" t="s">
        <v>843</v>
      </c>
      <c r="C90" t="s">
        <v>339</v>
      </c>
      <c r="D90" t="s">
        <v>450</v>
      </c>
    </row>
    <row r="91" spans="1:5" x14ac:dyDescent="0.3">
      <c r="A91" t="str">
        <f>CADASTRE!D91</f>
        <v>agrochimie, bioinformatique, spectroscopie</v>
      </c>
      <c r="B91" t="s">
        <v>127</v>
      </c>
      <c r="C91" t="s">
        <v>470</v>
      </c>
    </row>
    <row r="92" spans="1:5" x14ac:dyDescent="0.3">
      <c r="A92" t="str">
        <f>CADASTRE!D92</f>
        <v>agrochimie, biostatistique, qualité nutritionnelle, spectroscopie</v>
      </c>
      <c r="B92" t="s">
        <v>5390</v>
      </c>
      <c r="C92" t="s">
        <v>843</v>
      </c>
      <c r="D92" t="s">
        <v>252</v>
      </c>
    </row>
    <row r="93" spans="1:5" x14ac:dyDescent="0.3">
      <c r="A93" t="str">
        <f>CADASTRE!D93</f>
        <v>culture, protection des cultures</v>
      </c>
      <c r="B93" t="s">
        <v>47</v>
      </c>
      <c r="C93" t="s">
        <v>263</v>
      </c>
      <c r="D93" t="s">
        <v>353</v>
      </c>
      <c r="E93" t="s">
        <v>780</v>
      </c>
    </row>
    <row r="94" spans="1:5" x14ac:dyDescent="0.3">
      <c r="A94" t="str">
        <f>CADASTRE!D94</f>
        <v>chromatographie, croissance des plantes, qualité nutritionnelle, stress abiotique, suivi environnemental</v>
      </c>
      <c r="B94" t="s">
        <v>205</v>
      </c>
      <c r="C94" t="s">
        <v>263</v>
      </c>
      <c r="D94" t="s">
        <v>353</v>
      </c>
      <c r="E94" t="s">
        <v>780</v>
      </c>
    </row>
    <row r="95" spans="1:5" x14ac:dyDescent="0.3">
      <c r="A95" t="str">
        <f>CADASTRE!D95</f>
        <v>biocontrôle, gestion des sols, gestion durable, indicateur</v>
      </c>
      <c r="B95" t="s">
        <v>238</v>
      </c>
      <c r="C95" t="s">
        <v>263</v>
      </c>
    </row>
    <row r="96" spans="1:5" x14ac:dyDescent="0.3">
      <c r="A96" t="str">
        <f>CADASTRE!D96</f>
        <v>pesticide, protection des cultures, résistance, sélection variétale</v>
      </c>
      <c r="B96" t="s">
        <v>62</v>
      </c>
      <c r="C96" t="s">
        <v>238</v>
      </c>
    </row>
    <row r="97" spans="1:5" x14ac:dyDescent="0.3">
      <c r="A97" t="str">
        <f>CADASTRE!D97</f>
        <v>pesticide</v>
      </c>
      <c r="B97" t="s">
        <v>127</v>
      </c>
      <c r="C97" t="s">
        <v>470</v>
      </c>
    </row>
    <row r="98" spans="1:5" x14ac:dyDescent="0.3">
      <c r="A98" t="str">
        <f>CADASTRE!D98</f>
        <v>pesticide, protection des cultures, réduction</v>
      </c>
      <c r="B98" t="s">
        <v>426</v>
      </c>
    </row>
    <row r="99" spans="1:5" x14ac:dyDescent="0.3">
      <c r="A99" t="str">
        <f>CADASTRE!D99</f>
        <v>culture, suivi environnemental</v>
      </c>
      <c r="B99" t="s">
        <v>148</v>
      </c>
      <c r="C99" t="s">
        <v>798</v>
      </c>
      <c r="D99" t="s">
        <v>339</v>
      </c>
    </row>
    <row r="100" spans="1:5" x14ac:dyDescent="0.3">
      <c r="A100" t="str">
        <f>CADASTRE!D100</f>
        <v>gestion des ressources, gestion durable, lutte biologique</v>
      </c>
      <c r="B100" t="s">
        <v>263</v>
      </c>
      <c r="C100" t="s">
        <v>276</v>
      </c>
      <c r="D100" t="s">
        <v>410</v>
      </c>
    </row>
    <row r="101" spans="1:5" x14ac:dyDescent="0.3">
      <c r="A101" t="str">
        <f>CADASTRE!D101</f>
        <v>bioinformatique, biote, suivi environnemental</v>
      </c>
      <c r="B101" t="s">
        <v>339</v>
      </c>
      <c r="C101" t="s">
        <v>353</v>
      </c>
      <c r="D101" t="s">
        <v>450</v>
      </c>
    </row>
    <row r="102" spans="1:5" x14ac:dyDescent="0.3">
      <c r="A102" t="str">
        <f>CADASTRE!D102</f>
        <v>écoagriculture, gestion agricole</v>
      </c>
      <c r="B102" t="s">
        <v>1224</v>
      </c>
      <c r="C102" t="s">
        <v>347</v>
      </c>
      <c r="D102" t="s">
        <v>421</v>
      </c>
    </row>
    <row r="103" spans="1:5" x14ac:dyDescent="0.3">
      <c r="A103" t="str">
        <f>CADASTRE!D103</f>
        <v>production agricole</v>
      </c>
      <c r="B103" t="s">
        <v>1224</v>
      </c>
      <c r="C103" t="s">
        <v>347</v>
      </c>
      <c r="D103" t="s">
        <v>421</v>
      </c>
    </row>
    <row r="104" spans="1:5" x14ac:dyDescent="0.3">
      <c r="A104" t="str">
        <f>CADASTRE!D104</f>
        <v>culture, écoagriculture, gestion agricole</v>
      </c>
      <c r="B104" t="s">
        <v>1224</v>
      </c>
      <c r="C104" t="s">
        <v>347</v>
      </c>
      <c r="D104" t="s">
        <v>421</v>
      </c>
    </row>
    <row r="105" spans="1:5" x14ac:dyDescent="0.3">
      <c r="A105" t="str">
        <f>CADASTRE!D105</f>
        <v>culture, gestion des sols, technique agricole</v>
      </c>
      <c r="B105" t="s">
        <v>62</v>
      </c>
      <c r="C105" t="s">
        <v>1224</v>
      </c>
      <c r="D105" t="s">
        <v>330</v>
      </c>
      <c r="E105" t="s">
        <v>301</v>
      </c>
    </row>
    <row r="106" spans="1:5" x14ac:dyDescent="0.3">
      <c r="A106" t="str">
        <f>CADASTRE!D106</f>
        <v>production agricole, résistance, sélection variétale</v>
      </c>
      <c r="B106" t="s">
        <v>205</v>
      </c>
      <c r="C106" t="s">
        <v>353</v>
      </c>
      <c r="D106" t="s">
        <v>421</v>
      </c>
    </row>
    <row r="107" spans="1:5" x14ac:dyDescent="0.3">
      <c r="A107" t="str">
        <f>CADASTRE!D107</f>
        <v>production agricole, résistance, technique agricole</v>
      </c>
      <c r="B107" t="s">
        <v>205</v>
      </c>
      <c r="C107" t="s">
        <v>353</v>
      </c>
      <c r="D107" t="s">
        <v>421</v>
      </c>
    </row>
    <row r="108" spans="1:5" x14ac:dyDescent="0.3">
      <c r="A108" t="str">
        <f>CADASTRE!D108</f>
        <v>pesticide, technique agricole</v>
      </c>
      <c r="B108" t="s">
        <v>205</v>
      </c>
      <c r="C108" t="s">
        <v>353</v>
      </c>
      <c r="D108" t="s">
        <v>421</v>
      </c>
    </row>
    <row r="109" spans="1:5" x14ac:dyDescent="0.3">
      <c r="A109" t="str">
        <f>CADASTRE!D109</f>
        <v>culture, contrôle des ravageurs</v>
      </c>
      <c r="B109" t="s">
        <v>127</v>
      </c>
      <c r="C109" t="s">
        <v>5455</v>
      </c>
      <c r="D109" t="s">
        <v>353</v>
      </c>
    </row>
    <row r="110" spans="1:5" x14ac:dyDescent="0.3">
      <c r="A110" t="str">
        <f>CADASTRE!D110</f>
        <v>analyse physico-chimique, gestion des sols, pollution chimique, ressource en eau</v>
      </c>
      <c r="B110" t="s">
        <v>353</v>
      </c>
      <c r="C110" t="s">
        <v>301</v>
      </c>
    </row>
    <row r="111" spans="1:5" x14ac:dyDescent="0.3">
      <c r="A111" t="str">
        <f>CADASTRE!D111</f>
        <v>biocontrôle, pesticide, pollution chimique, santé humaine</v>
      </c>
      <c r="B111" t="s">
        <v>353</v>
      </c>
      <c r="C111" t="s">
        <v>301</v>
      </c>
    </row>
    <row r="112" spans="1:5" x14ac:dyDescent="0.3">
      <c r="A112" t="str">
        <f>CADASTRE!D112</f>
        <v>auxiliaire des cultures, pollution chimique</v>
      </c>
      <c r="B112" t="s">
        <v>353</v>
      </c>
      <c r="C112" t="s">
        <v>301</v>
      </c>
    </row>
    <row r="113" spans="1:6" x14ac:dyDescent="0.3">
      <c r="A113" t="str">
        <f>CADASTRE!D113</f>
        <v>pollution chimique, suivi environnemental</v>
      </c>
      <c r="B113" t="s">
        <v>353</v>
      </c>
      <c r="C113" t="s">
        <v>301</v>
      </c>
    </row>
    <row r="114" spans="1:6" x14ac:dyDescent="0.3">
      <c r="A114" t="str">
        <f>CADASTRE!D114</f>
        <v>pesticide, protection des cultures, qualité nutritionnelle</v>
      </c>
      <c r="B114" t="s">
        <v>353</v>
      </c>
      <c r="C114" t="s">
        <v>301</v>
      </c>
    </row>
    <row r="115" spans="1:6" x14ac:dyDescent="0.3">
      <c r="A115" t="str">
        <f>CADASTRE!D115</f>
        <v>technique agricole</v>
      </c>
      <c r="B115" t="s">
        <v>353</v>
      </c>
      <c r="C115" t="s">
        <v>301</v>
      </c>
    </row>
    <row r="116" spans="1:6" x14ac:dyDescent="0.3">
      <c r="A116" t="str">
        <f>CADASTRE!D116</f>
        <v>production agricole, protection des cultures, sélection variétale</v>
      </c>
      <c r="B116" t="s">
        <v>353</v>
      </c>
      <c r="C116" t="s">
        <v>301</v>
      </c>
    </row>
    <row r="117" spans="1:6" x14ac:dyDescent="0.3">
      <c r="A117" t="str">
        <f>CADASTRE!D117</f>
        <v>production agricole, protection des cultures, sélection variétale</v>
      </c>
      <c r="B117" t="s">
        <v>353</v>
      </c>
      <c r="C117" t="s">
        <v>416</v>
      </c>
    </row>
    <row r="118" spans="1:6" x14ac:dyDescent="0.3">
      <c r="A118" t="str">
        <f>CADASTRE!D118</f>
        <v>production agricole, protection des cultures, sélection variétale</v>
      </c>
      <c r="B118" t="s">
        <v>353</v>
      </c>
      <c r="C118" t="s">
        <v>301</v>
      </c>
      <c r="D118" t="s">
        <v>416</v>
      </c>
    </row>
    <row r="119" spans="1:6" x14ac:dyDescent="0.3">
      <c r="A119" t="str">
        <f>CADASTRE!D119</f>
        <v>culture, technique agricole</v>
      </c>
      <c r="B119" t="s">
        <v>353</v>
      </c>
      <c r="C119" t="s">
        <v>301</v>
      </c>
      <c r="D119" t="s">
        <v>416</v>
      </c>
    </row>
    <row r="120" spans="1:6" x14ac:dyDescent="0.3">
      <c r="A120" t="str">
        <f>CADASTRE!D120</f>
        <v>gestion agricole, gestion des sols</v>
      </c>
      <c r="B120" t="s">
        <v>353</v>
      </c>
      <c r="C120" t="s">
        <v>416</v>
      </c>
    </row>
    <row r="121" spans="1:6" x14ac:dyDescent="0.3">
      <c r="A121" t="str">
        <f>CADASTRE!D121</f>
        <v>suivi environnemental, technique agricole</v>
      </c>
      <c r="B121" t="s">
        <v>353</v>
      </c>
    </row>
    <row r="122" spans="1:6" x14ac:dyDescent="0.3">
      <c r="A122" t="str">
        <f>CADASTRE!D122</f>
        <v>culture, technique agricole</v>
      </c>
      <c r="B122" t="s">
        <v>205</v>
      </c>
      <c r="C122" t="s">
        <v>353</v>
      </c>
      <c r="D122" t="s">
        <v>421</v>
      </c>
    </row>
    <row r="123" spans="1:6" x14ac:dyDescent="0.3">
      <c r="A123" t="str">
        <f>CADASTRE!D123</f>
        <v>analyse biologique, croissance des plantes, gestion des sols, indicateur, production agricole</v>
      </c>
      <c r="B123" t="s">
        <v>205</v>
      </c>
      <c r="C123" t="s">
        <v>353</v>
      </c>
      <c r="D123" t="s">
        <v>421</v>
      </c>
    </row>
    <row r="124" spans="1:6" x14ac:dyDescent="0.3">
      <c r="A124" t="str">
        <f>CADASTRE!D124</f>
        <v>culture in vitro, production agricole</v>
      </c>
      <c r="B124" t="s">
        <v>205</v>
      </c>
      <c r="C124" t="s">
        <v>353</v>
      </c>
      <c r="D124" t="s">
        <v>421</v>
      </c>
    </row>
    <row r="125" spans="1:6" x14ac:dyDescent="0.3">
      <c r="A125" t="str">
        <f>CADASTRE!D125</f>
        <v>biocontrôle, protection des cultures, qualité nutritionnelle, sécurité alimentaire</v>
      </c>
      <c r="B125" t="s">
        <v>62</v>
      </c>
      <c r="C125" t="s">
        <v>1224</v>
      </c>
      <c r="D125" t="s">
        <v>330</v>
      </c>
      <c r="E125" t="s">
        <v>301</v>
      </c>
    </row>
    <row r="126" spans="1:6" x14ac:dyDescent="0.3">
      <c r="A126" t="str">
        <f>CADASTRE!D126</f>
        <v>biocontrôle, bioinformatique, culture, qualité nutritionnelle, télédétection spatiale</v>
      </c>
      <c r="B126" t="s">
        <v>1224</v>
      </c>
      <c r="C126" t="s">
        <v>330</v>
      </c>
    </row>
    <row r="127" spans="1:6" x14ac:dyDescent="0.3">
      <c r="A127" t="str">
        <f>CADASTRE!D127</f>
        <v>biocontrôle, santé humaine, sécurité alimentaire</v>
      </c>
      <c r="B127" t="s">
        <v>62</v>
      </c>
      <c r="C127" t="s">
        <v>1224</v>
      </c>
      <c r="D127" t="s">
        <v>330</v>
      </c>
      <c r="E127" t="s">
        <v>301</v>
      </c>
    </row>
    <row r="128" spans="1:6" x14ac:dyDescent="0.3">
      <c r="A128" t="str">
        <f>CADASTRE!D128</f>
        <v>bioinformatique, pollution chimique</v>
      </c>
      <c r="B128" t="s">
        <v>5448</v>
      </c>
      <c r="C128" t="s">
        <v>339</v>
      </c>
      <c r="D128" t="s">
        <v>2769</v>
      </c>
      <c r="E128" t="s">
        <v>404</v>
      </c>
      <c r="F128" t="s">
        <v>450</v>
      </c>
    </row>
    <row r="129" spans="1:5" x14ac:dyDescent="0.3">
      <c r="A129" t="str">
        <f>CADASTRE!D129</f>
        <v>bioinformatique, gestion durable, indicateur, ressource naturelle, suivi environnemental</v>
      </c>
      <c r="B129" t="s">
        <v>252</v>
      </c>
      <c r="C129" t="s">
        <v>363</v>
      </c>
      <c r="D129" t="s">
        <v>780</v>
      </c>
    </row>
    <row r="130" spans="1:5" x14ac:dyDescent="0.3">
      <c r="A130" t="str">
        <f>CADASTRE!D130</f>
        <v>gestion agricole, pollution chimique, télédétection spatiale</v>
      </c>
      <c r="B130" t="s">
        <v>5397</v>
      </c>
      <c r="C130" t="s">
        <v>426</v>
      </c>
    </row>
    <row r="131" spans="1:5" x14ac:dyDescent="0.3">
      <c r="A131" t="str">
        <f>CADASTRE!D131</f>
        <v>auxiliaire des cultures, pesticide, pollution chimique, qualité nutritionnelle</v>
      </c>
      <c r="B131" t="s">
        <v>5460</v>
      </c>
      <c r="C131" t="s">
        <v>404</v>
      </c>
      <c r="D131" t="s">
        <v>450</v>
      </c>
    </row>
    <row r="132" spans="1:5" x14ac:dyDescent="0.3">
      <c r="A132" t="str">
        <f>CADASTRE!D132</f>
        <v>biostatistique, indicateur, pesticide</v>
      </c>
      <c r="B132" t="s">
        <v>353</v>
      </c>
      <c r="C132" t="s">
        <v>301</v>
      </c>
    </row>
    <row r="133" spans="1:5" x14ac:dyDescent="0.3">
      <c r="A133" t="str">
        <f>CADASTRE!D133</f>
        <v>pesticide, pollution chimique, ressource en eau</v>
      </c>
      <c r="B133" t="s">
        <v>353</v>
      </c>
      <c r="C133" t="s">
        <v>450</v>
      </c>
    </row>
    <row r="134" spans="1:5" x14ac:dyDescent="0.3">
      <c r="A134" t="str">
        <f>CADASTRE!D134</f>
        <v>auxiliaire des cultures, bioagresseur, résistance, ressource génétique</v>
      </c>
      <c r="B134" t="s">
        <v>276</v>
      </c>
      <c r="C134" t="s">
        <v>450</v>
      </c>
    </row>
    <row r="135" spans="1:5" x14ac:dyDescent="0.3">
      <c r="A135" t="str">
        <f>CADASTRE!D135</f>
        <v>analyse physico-chimique, production agricole</v>
      </c>
      <c r="B135" t="s">
        <v>205</v>
      </c>
      <c r="C135" t="s">
        <v>238</v>
      </c>
      <c r="D135" t="s">
        <v>353</v>
      </c>
    </row>
    <row r="136" spans="1:5" x14ac:dyDescent="0.3">
      <c r="A136" t="str">
        <f>CADASTRE!D136</f>
        <v>agrochimie, culture, sélection variétale, technique agricole</v>
      </c>
      <c r="B136" t="s">
        <v>353</v>
      </c>
      <c r="C136" t="s">
        <v>3933</v>
      </c>
    </row>
    <row r="137" spans="1:5" x14ac:dyDescent="0.3">
      <c r="A137" t="str">
        <f>CADASTRE!D137</f>
        <v>protection des cultures, résistance, sélection variétale, technique agricole</v>
      </c>
      <c r="B137" t="s">
        <v>1224</v>
      </c>
      <c r="C137" t="s">
        <v>181</v>
      </c>
      <c r="D137" t="s">
        <v>339</v>
      </c>
      <c r="E137" t="s">
        <v>353</v>
      </c>
    </row>
    <row r="138" spans="1:5" x14ac:dyDescent="0.3">
      <c r="A138" t="str">
        <f>CADASTRE!D138</f>
        <v>culture, biocontrôle</v>
      </c>
      <c r="B138" t="s">
        <v>1224</v>
      </c>
      <c r="C138" t="s">
        <v>347</v>
      </c>
      <c r="D138" t="s">
        <v>421</v>
      </c>
    </row>
    <row r="139" spans="1:5" x14ac:dyDescent="0.3">
      <c r="A139" t="str">
        <f>CADASTRE!D139</f>
        <v>bioinformatique, pollution chimique</v>
      </c>
      <c r="B139" t="s">
        <v>339</v>
      </c>
      <c r="C139" t="s">
        <v>347</v>
      </c>
    </row>
    <row r="140" spans="1:5" x14ac:dyDescent="0.3">
      <c r="A140" t="str">
        <f>CADASTRE!D140</f>
        <v>biocontrôle, technique agricole</v>
      </c>
      <c r="B140" t="s">
        <v>330</v>
      </c>
      <c r="C140" t="s">
        <v>301</v>
      </c>
    </row>
    <row r="141" spans="1:5" x14ac:dyDescent="0.3">
      <c r="A141" t="str">
        <f>CADASTRE!D141</f>
        <v>biocontrôle, gestion agricole, production agricole</v>
      </c>
      <c r="B141" t="s">
        <v>1224</v>
      </c>
      <c r="C141" t="s">
        <v>301</v>
      </c>
      <c r="D141" t="s">
        <v>416</v>
      </c>
    </row>
    <row r="142" spans="1:5" x14ac:dyDescent="0.3">
      <c r="A142" t="str">
        <f>CADASTRE!D142</f>
        <v>biopesticide, biostatistique, gestion agricole, protection des cultures</v>
      </c>
      <c r="B142" t="s">
        <v>697</v>
      </c>
      <c r="C142" t="s">
        <v>339</v>
      </c>
      <c r="D142" t="s">
        <v>301</v>
      </c>
    </row>
    <row r="143" spans="1:5" x14ac:dyDescent="0.3">
      <c r="A143" t="str">
        <f>CADASTRE!D143</f>
        <v>gestion agricole, technique agricole</v>
      </c>
      <c r="B143" t="s">
        <v>1224</v>
      </c>
      <c r="C143" t="s">
        <v>353</v>
      </c>
      <c r="D143" t="s">
        <v>450</v>
      </c>
    </row>
    <row r="144" spans="1:5" x14ac:dyDescent="0.3">
      <c r="A144" t="str">
        <f>CADASTRE!D144</f>
        <v>lutte biologique, production agricole</v>
      </c>
      <c r="B144" t="s">
        <v>1224</v>
      </c>
      <c r="C144" t="s">
        <v>5455</v>
      </c>
      <c r="D144" t="s">
        <v>353</v>
      </c>
    </row>
    <row r="145" spans="1:5" x14ac:dyDescent="0.3">
      <c r="A145" t="str">
        <f>CADASTRE!D145</f>
        <v>culture, technique agricole</v>
      </c>
      <c r="B145" t="s">
        <v>1224</v>
      </c>
      <c r="C145" t="s">
        <v>5455</v>
      </c>
      <c r="D145" t="s">
        <v>353</v>
      </c>
    </row>
    <row r="146" spans="1:5" x14ac:dyDescent="0.3">
      <c r="A146" t="str">
        <f>CADASTRE!D146</f>
        <v>technique agricole</v>
      </c>
      <c r="B146" t="s">
        <v>1224</v>
      </c>
      <c r="C146" t="s">
        <v>5455</v>
      </c>
      <c r="D146" t="s">
        <v>353</v>
      </c>
    </row>
    <row r="147" spans="1:5" x14ac:dyDescent="0.3">
      <c r="A147" t="str">
        <f>CADASTRE!D147</f>
        <v>agrochimie, production agricole</v>
      </c>
      <c r="B147" t="s">
        <v>1224</v>
      </c>
      <c r="C147" t="s">
        <v>127</v>
      </c>
      <c r="D147" t="s">
        <v>353</v>
      </c>
    </row>
    <row r="148" spans="1:5" x14ac:dyDescent="0.3">
      <c r="A148" t="str">
        <f>CADASTRE!D148</f>
        <v>gestion durable, technique agricole</v>
      </c>
      <c r="B148" t="s">
        <v>1224</v>
      </c>
      <c r="C148" t="s">
        <v>5405</v>
      </c>
      <c r="D148" t="s">
        <v>353</v>
      </c>
    </row>
    <row r="149" spans="1:5" x14ac:dyDescent="0.3">
      <c r="A149" t="str">
        <f>CADASTRE!D149</f>
        <v>gestion agricole, qualité nutritionnelle</v>
      </c>
      <c r="B149" t="s">
        <v>1224</v>
      </c>
      <c r="C149" t="s">
        <v>5455</v>
      </c>
      <c r="D149" t="s">
        <v>353</v>
      </c>
      <c r="E149" t="s">
        <v>301</v>
      </c>
    </row>
    <row r="150" spans="1:5" x14ac:dyDescent="0.3">
      <c r="A150" t="str">
        <f>CADASTRE!D150</f>
        <v>gestion des ressources, gestion durable, suivi environnemental, valorisation</v>
      </c>
      <c r="B150" t="s">
        <v>339</v>
      </c>
      <c r="C150" t="s">
        <v>353</v>
      </c>
      <c r="D150" t="s">
        <v>476</v>
      </c>
    </row>
    <row r="151" spans="1:5" x14ac:dyDescent="0.3">
      <c r="A151" t="str">
        <f>CADASTRE!D151</f>
        <v>culture, gestion agricole, protection des cultures</v>
      </c>
      <c r="B151" t="s">
        <v>86</v>
      </c>
      <c r="C151" t="s">
        <v>5473</v>
      </c>
    </row>
    <row r="152" spans="1:5" x14ac:dyDescent="0.3">
      <c r="A152" t="str">
        <f>CADASTRE!D152</f>
        <v>gestion agricole, production agricole, sélection variétale, technique agricole</v>
      </c>
      <c r="B152" t="s">
        <v>798</v>
      </c>
      <c r="C152" t="s">
        <v>252</v>
      </c>
      <c r="D152" t="s">
        <v>2769</v>
      </c>
      <c r="E152" t="s">
        <v>450</v>
      </c>
    </row>
    <row r="153" spans="1:5" x14ac:dyDescent="0.3">
      <c r="A153" t="str">
        <f>CADASTRE!D153</f>
        <v>bioinformatique, gestion agricole</v>
      </c>
      <c r="B153" t="s">
        <v>5397</v>
      </c>
      <c r="C153" t="s">
        <v>5460</v>
      </c>
      <c r="D153" t="s">
        <v>464</v>
      </c>
    </row>
    <row r="154" spans="1:5" x14ac:dyDescent="0.3">
      <c r="A154" t="str">
        <f>CADASTRE!D154</f>
        <v>gestion agricole, technique agricole</v>
      </c>
      <c r="B154" t="s">
        <v>5397</v>
      </c>
      <c r="C154" t="s">
        <v>3933</v>
      </c>
    </row>
    <row r="155" spans="1:5" x14ac:dyDescent="0.3">
      <c r="A155" t="str">
        <f>CADASTRE!D155</f>
        <v>gestion agricole, qualité nutritionnelle</v>
      </c>
      <c r="B155">
        <v>0</v>
      </c>
    </row>
    <row r="156" spans="1:5" x14ac:dyDescent="0.3">
      <c r="A156" t="str">
        <f>CADASTRE!D156</f>
        <v>culture, écoagriculture, technique agricole</v>
      </c>
      <c r="B156" t="s">
        <v>1224</v>
      </c>
      <c r="C156" t="s">
        <v>5455</v>
      </c>
      <c r="D156" t="s">
        <v>339</v>
      </c>
      <c r="E156" t="s">
        <v>353</v>
      </c>
    </row>
    <row r="157" spans="1:5" x14ac:dyDescent="0.3">
      <c r="A157" t="str">
        <f>CADASTRE!D157</f>
        <v>culture expérimentale, production agricole, sélection variétale</v>
      </c>
      <c r="B157" t="s">
        <v>798</v>
      </c>
      <c r="C157" t="s">
        <v>339</v>
      </c>
      <c r="D157" t="s">
        <v>404</v>
      </c>
    </row>
    <row r="158" spans="1:5" x14ac:dyDescent="0.3">
      <c r="A158" t="str">
        <f>CADASTRE!D158</f>
        <v>technique agricole</v>
      </c>
      <c r="B158" t="s">
        <v>798</v>
      </c>
      <c r="C158" t="s">
        <v>339</v>
      </c>
      <c r="D158" t="s">
        <v>404</v>
      </c>
    </row>
    <row r="159" spans="1:5" x14ac:dyDescent="0.3">
      <c r="A159" t="str">
        <f>CADASTRE!D159</f>
        <v>production agricole, protection des cultures, sélection variétale</v>
      </c>
      <c r="B159" t="s">
        <v>148</v>
      </c>
      <c r="C159" t="s">
        <v>798</v>
      </c>
      <c r="D159" t="s">
        <v>339</v>
      </c>
      <c r="E159" t="s">
        <v>404</v>
      </c>
    </row>
    <row r="160" spans="1:5" x14ac:dyDescent="0.3">
      <c r="A160" t="str">
        <f>CADASTRE!D160</f>
        <v>production agricole, protection des cultures, sélection variétale</v>
      </c>
      <c r="B160" t="s">
        <v>798</v>
      </c>
      <c r="C160" t="s">
        <v>339</v>
      </c>
      <c r="D160" t="s">
        <v>404</v>
      </c>
    </row>
    <row r="161" spans="1:5" x14ac:dyDescent="0.3">
      <c r="A161" t="str">
        <f>CADASTRE!D161</f>
        <v>agroalimentaire, pesticide, technique agricole</v>
      </c>
      <c r="B161" t="s">
        <v>1224</v>
      </c>
      <c r="C161" t="s">
        <v>353</v>
      </c>
    </row>
    <row r="162" spans="1:5" x14ac:dyDescent="0.3">
      <c r="A162" t="str">
        <f>CADASTRE!D162</f>
        <v>production agricole, protection des cultures, sélection variétale</v>
      </c>
      <c r="B162" t="s">
        <v>3178</v>
      </c>
    </row>
    <row r="163" spans="1:5" x14ac:dyDescent="0.3">
      <c r="A163" t="str">
        <f>CADASTRE!D163</f>
        <v>protection des cultures, technique agricole</v>
      </c>
      <c r="B163" t="s">
        <v>798</v>
      </c>
      <c r="C163" t="s">
        <v>339</v>
      </c>
      <c r="D163" t="s">
        <v>450</v>
      </c>
    </row>
    <row r="164" spans="1:5" x14ac:dyDescent="0.3">
      <c r="A164" t="str">
        <f>CADASTRE!D164</f>
        <v>gestion des ressources, sélection variétale</v>
      </c>
      <c r="B164" t="s">
        <v>148</v>
      </c>
      <c r="C164" t="s">
        <v>252</v>
      </c>
      <c r="D164" t="s">
        <v>798</v>
      </c>
      <c r="E164" t="s">
        <v>450</v>
      </c>
    </row>
    <row r="165" spans="1:5" x14ac:dyDescent="0.3">
      <c r="A165" t="str">
        <f>CADASTRE!D165</f>
        <v>gestion agricole, télédétection spatiale</v>
      </c>
      <c r="B165" t="s">
        <v>1224</v>
      </c>
      <c r="C165" t="s">
        <v>5405</v>
      </c>
      <c r="D165" t="s">
        <v>353</v>
      </c>
    </row>
    <row r="166" spans="1:5" x14ac:dyDescent="0.3">
      <c r="A166" t="str">
        <f>CADASTRE!D166</f>
        <v>culture expérimentale, protection des cultures</v>
      </c>
      <c r="B166" t="s">
        <v>1224</v>
      </c>
      <c r="C166" t="s">
        <v>4268</v>
      </c>
    </row>
    <row r="167" spans="1:5" x14ac:dyDescent="0.3">
      <c r="A167" t="str">
        <f>CADASTRE!D167</f>
        <v>production agricole, résistance, sélection variétale</v>
      </c>
      <c r="B167" t="s">
        <v>238</v>
      </c>
    </row>
    <row r="168" spans="1:5" x14ac:dyDescent="0.3">
      <c r="A168" t="str">
        <f>CADASTRE!D168</f>
        <v>production agricole, protection des cultures, toxicité, valorisation</v>
      </c>
      <c r="B168" t="s">
        <v>5405</v>
      </c>
      <c r="C168" t="s">
        <v>780</v>
      </c>
    </row>
    <row r="169" spans="1:5" x14ac:dyDescent="0.3">
      <c r="A169" t="str">
        <f>CADASTRE!D169</f>
        <v>production agricole, protection des cultures, résistance, ressource génétique</v>
      </c>
      <c r="B169" t="s">
        <v>5460</v>
      </c>
      <c r="C169" t="s">
        <v>2769</v>
      </c>
      <c r="D169" t="s">
        <v>450</v>
      </c>
    </row>
    <row r="170" spans="1:5" x14ac:dyDescent="0.3">
      <c r="A170" t="str">
        <f>CADASTRE!D170</f>
        <v>protection des cultures, sélection variétale</v>
      </c>
      <c r="B170" t="s">
        <v>5460</v>
      </c>
      <c r="C170" t="s">
        <v>2769</v>
      </c>
      <c r="D170" t="s">
        <v>450</v>
      </c>
    </row>
    <row r="171" spans="1:5" x14ac:dyDescent="0.3">
      <c r="A171" t="str">
        <f>CADASTRE!D171</f>
        <v>biocontrôle, protection des cultures, résistance</v>
      </c>
      <c r="B171" t="s">
        <v>205</v>
      </c>
      <c r="C171" t="s">
        <v>238</v>
      </c>
      <c r="D171" t="s">
        <v>353</v>
      </c>
    </row>
    <row r="172" spans="1:5" x14ac:dyDescent="0.3">
      <c r="A172" t="str">
        <f>CADASTRE!D172</f>
        <v>protection des cultures</v>
      </c>
      <c r="B172" t="s">
        <v>231</v>
      </c>
      <c r="C172" t="s">
        <v>252</v>
      </c>
      <c r="D172" t="s">
        <v>5473</v>
      </c>
      <c r="E172" t="s">
        <v>470</v>
      </c>
    </row>
    <row r="173" spans="1:5" x14ac:dyDescent="0.3">
      <c r="A173" t="str">
        <f>CADASTRE!D173</f>
        <v>bioagresseur, protection des cultures, suivi environnemental</v>
      </c>
      <c r="B173" t="s">
        <v>47</v>
      </c>
      <c r="C173" t="s">
        <v>353</v>
      </c>
      <c r="D173" t="s">
        <v>301</v>
      </c>
      <c r="E173" t="s">
        <v>426</v>
      </c>
    </row>
    <row r="174" spans="1:5" x14ac:dyDescent="0.3">
      <c r="A174" t="str">
        <f>CADASTRE!D174</f>
        <v>protection des cultures, résistance</v>
      </c>
      <c r="B174" t="s">
        <v>1224</v>
      </c>
      <c r="C174" t="s">
        <v>276</v>
      </c>
      <c r="D174" t="s">
        <v>434</v>
      </c>
      <c r="E174" t="s">
        <v>450</v>
      </c>
    </row>
    <row r="175" spans="1:5" x14ac:dyDescent="0.3">
      <c r="A175" t="str">
        <f>CADASTRE!D175</f>
        <v>bioagresseur, production agricole, sensibilité</v>
      </c>
      <c r="B175" t="s">
        <v>148</v>
      </c>
      <c r="C175" t="s">
        <v>187</v>
      </c>
      <c r="D175" t="s">
        <v>450</v>
      </c>
    </row>
    <row r="176" spans="1:5" x14ac:dyDescent="0.3">
      <c r="A176" t="str">
        <f>CADASTRE!D176</f>
        <v>bioagresseur, production agricole, sensibilité</v>
      </c>
      <c r="B176" t="s">
        <v>127</v>
      </c>
      <c r="C176" t="s">
        <v>347</v>
      </c>
      <c r="D176" t="s">
        <v>780</v>
      </c>
    </row>
    <row r="177" spans="1:5" x14ac:dyDescent="0.3">
      <c r="A177" t="str">
        <f>CADASTRE!D177</f>
        <v>contrôle des ravageurs, lutte, stress biotique</v>
      </c>
      <c r="B177" t="s">
        <v>5390</v>
      </c>
      <c r="C177" t="s">
        <v>339</v>
      </c>
    </row>
    <row r="178" spans="1:5" x14ac:dyDescent="0.3">
      <c r="A178" t="str">
        <f>CADASTRE!D178</f>
        <v>contrôle des ravageurs</v>
      </c>
      <c r="B178" t="s">
        <v>238</v>
      </c>
      <c r="C178" t="s">
        <v>780</v>
      </c>
    </row>
    <row r="179" spans="1:5" x14ac:dyDescent="0.3">
      <c r="A179" t="str">
        <f>CADASTRE!D179</f>
        <v>contrôle des ravageurs</v>
      </c>
      <c r="B179" t="s">
        <v>5397</v>
      </c>
      <c r="C179" t="s">
        <v>148</v>
      </c>
    </row>
    <row r="180" spans="1:5" x14ac:dyDescent="0.3">
      <c r="A180" t="str">
        <f>CADASTRE!D180</f>
        <v>bioagresseur, biocontrôle, protection des cultures</v>
      </c>
      <c r="B180" t="s">
        <v>173</v>
      </c>
      <c r="C180" t="s">
        <v>426</v>
      </c>
    </row>
    <row r="181" spans="1:5" x14ac:dyDescent="0.3">
      <c r="A181" t="str">
        <f>CADASTRE!D181</f>
        <v>bioagresseur, culture, gestion durable, ressource naturelle</v>
      </c>
      <c r="B181" t="s">
        <v>173</v>
      </c>
      <c r="C181" t="s">
        <v>238</v>
      </c>
    </row>
    <row r="182" spans="1:5" x14ac:dyDescent="0.3">
      <c r="A182" t="str">
        <f>CADASTRE!D182</f>
        <v>contrôle des ravageurs, protection des cultures</v>
      </c>
      <c r="B182" t="s">
        <v>47</v>
      </c>
      <c r="C182" t="s">
        <v>426</v>
      </c>
    </row>
    <row r="183" spans="1:5" x14ac:dyDescent="0.3">
      <c r="A183" t="str">
        <f>CADASTRE!D183</f>
        <v>analyse physico-chimique, bioagresseur</v>
      </c>
      <c r="B183" t="s">
        <v>148</v>
      </c>
      <c r="C183" t="s">
        <v>464</v>
      </c>
    </row>
    <row r="184" spans="1:5" x14ac:dyDescent="0.3">
      <c r="A184" t="str">
        <f>CADASTRE!D184</f>
        <v>culture expérimentale, protection des cultures, résistance, télédétection spatiale</v>
      </c>
      <c r="B184" t="s">
        <v>5473</v>
      </c>
      <c r="C184" t="s">
        <v>450</v>
      </c>
    </row>
    <row r="185" spans="1:5" x14ac:dyDescent="0.3">
      <c r="A185" t="str">
        <f>CADASTRE!D185</f>
        <v>bioagresseur, protection des cultures</v>
      </c>
      <c r="B185" t="s">
        <v>148</v>
      </c>
      <c r="C185" t="s">
        <v>363</v>
      </c>
    </row>
    <row r="186" spans="1:5" x14ac:dyDescent="0.3">
      <c r="A186" t="str">
        <f>CADASTRE!D186</f>
        <v>protection des cultures, spectroscopie</v>
      </c>
      <c r="B186" t="s">
        <v>148</v>
      </c>
      <c r="C186" t="s">
        <v>363</v>
      </c>
      <c r="D186" t="s">
        <v>426</v>
      </c>
    </row>
    <row r="187" spans="1:5" x14ac:dyDescent="0.3">
      <c r="A187" t="str">
        <f>CADASTRE!D187</f>
        <v>protection des cultures, résistance, sélection variétale</v>
      </c>
      <c r="B187" t="s">
        <v>47</v>
      </c>
      <c r="C187" t="s">
        <v>363</v>
      </c>
    </row>
    <row r="188" spans="1:5" x14ac:dyDescent="0.3">
      <c r="A188" t="str">
        <f>CADASTRE!D188</f>
        <v>cultivar, culture, protection des cultures, résistance, ressource génétique</v>
      </c>
      <c r="B188" t="s">
        <v>238</v>
      </c>
      <c r="C188" t="s">
        <v>347</v>
      </c>
      <c r="D188" t="s">
        <v>363</v>
      </c>
      <c r="E188" t="s">
        <v>416</v>
      </c>
    </row>
    <row r="189" spans="1:5" x14ac:dyDescent="0.3">
      <c r="A189" t="str">
        <f>CADASTRE!D189</f>
        <v>culture expérimentale, résistance, sélection variétale</v>
      </c>
      <c r="B189" t="s">
        <v>353</v>
      </c>
      <c r="C189" t="s">
        <v>780</v>
      </c>
    </row>
    <row r="190" spans="1:5" x14ac:dyDescent="0.3">
      <c r="A190" t="str">
        <f>CADASTRE!D190</f>
        <v>production agricole, protection des cultures, sélection variétale</v>
      </c>
      <c r="B190" t="s">
        <v>1224</v>
      </c>
      <c r="C190" t="s">
        <v>353</v>
      </c>
    </row>
    <row r="191" spans="1:5" x14ac:dyDescent="0.3">
      <c r="A191" t="str">
        <f>CADASTRE!D191</f>
        <v>biocontrôle, lutte, pesticide, protection des cultures</v>
      </c>
      <c r="B191" t="s">
        <v>5397</v>
      </c>
      <c r="C191" t="s">
        <v>276</v>
      </c>
      <c r="D191" t="s">
        <v>339</v>
      </c>
      <c r="E191" t="s">
        <v>780</v>
      </c>
    </row>
    <row r="192" spans="1:5" x14ac:dyDescent="0.3">
      <c r="A192" t="str">
        <f>CADASTRE!D192</f>
        <v>écoagriculture, gestion agricole, gestion des sols, suivi environnemental</v>
      </c>
      <c r="B192" t="s">
        <v>2704</v>
      </c>
    </row>
    <row r="193" spans="1:6" x14ac:dyDescent="0.3">
      <c r="A193" t="str">
        <f>CADASTRE!D193</f>
        <v>gestion des sols, production agricole, protection des cultures, technique agricole</v>
      </c>
      <c r="B193" t="s">
        <v>5397</v>
      </c>
      <c r="C193" t="s">
        <v>339</v>
      </c>
      <c r="D193" t="s">
        <v>780</v>
      </c>
    </row>
    <row r="194" spans="1:6" x14ac:dyDescent="0.3">
      <c r="A194" t="str">
        <f>CADASTRE!D194</f>
        <v>agrochimie, gestion des sols</v>
      </c>
      <c r="B194" t="s">
        <v>5405</v>
      </c>
      <c r="C194" t="s">
        <v>263</v>
      </c>
    </row>
    <row r="195" spans="1:6" x14ac:dyDescent="0.3">
      <c r="A195" t="str">
        <f>CADASTRE!D195</f>
        <v>agrochimie, gestion des sols</v>
      </c>
      <c r="B195" t="s">
        <v>5397</v>
      </c>
      <c r="C195" t="s">
        <v>205</v>
      </c>
      <c r="D195" t="s">
        <v>339</v>
      </c>
    </row>
    <row r="196" spans="1:6" x14ac:dyDescent="0.3">
      <c r="A196" t="str">
        <f>CADASTRE!D196</f>
        <v>gestion des ressources, gestion des sols</v>
      </c>
      <c r="B196" t="s">
        <v>5397</v>
      </c>
      <c r="C196" t="s">
        <v>5436</v>
      </c>
      <c r="D196" t="s">
        <v>339</v>
      </c>
      <c r="E196" t="s">
        <v>450</v>
      </c>
    </row>
    <row r="197" spans="1:6" x14ac:dyDescent="0.3">
      <c r="A197" t="str">
        <f>CADASTRE!D197</f>
        <v>analyse physico-chimique, pesticide, résistance</v>
      </c>
      <c r="B197" t="s">
        <v>5390</v>
      </c>
      <c r="C197" t="s">
        <v>3933</v>
      </c>
      <c r="D197" t="s">
        <v>404</v>
      </c>
      <c r="E197" t="s">
        <v>410</v>
      </c>
    </row>
    <row r="198" spans="1:6" x14ac:dyDescent="0.3">
      <c r="A198" t="str">
        <f>CADASTRE!D198</f>
        <v>analyse biologique, culture in vitro, pollution chimique, protection des cultures, résistance</v>
      </c>
      <c r="B198" t="s">
        <v>5397</v>
      </c>
      <c r="C198" t="s">
        <v>353</v>
      </c>
      <c r="D198" t="s">
        <v>3933</v>
      </c>
      <c r="E198" t="s">
        <v>421</v>
      </c>
    </row>
    <row r="199" spans="1:6" x14ac:dyDescent="0.3">
      <c r="A199" t="str">
        <f>CADASTRE!D199</f>
        <v>gestion des sols</v>
      </c>
      <c r="B199" t="s">
        <v>5397</v>
      </c>
      <c r="C199" t="s">
        <v>3933</v>
      </c>
    </row>
    <row r="200" spans="1:6" x14ac:dyDescent="0.3">
      <c r="A200" t="str">
        <f>CADASTRE!D200</f>
        <v>bioagresseur, protection des cultures, suivi environnemental</v>
      </c>
      <c r="B200" t="s">
        <v>5397</v>
      </c>
      <c r="C200" t="s">
        <v>3933</v>
      </c>
    </row>
    <row r="201" spans="1:6" x14ac:dyDescent="0.3">
      <c r="A201" t="str">
        <f>CADASTRE!D201</f>
        <v>gestion des sols, protection des cultures</v>
      </c>
      <c r="B201" t="s">
        <v>5397</v>
      </c>
      <c r="C201" t="s">
        <v>3933</v>
      </c>
    </row>
    <row r="202" spans="1:6" x14ac:dyDescent="0.3">
      <c r="A202" t="str">
        <f>CADASTRE!D202</f>
        <v>gestion des sols, protection des cultures</v>
      </c>
      <c r="B202" t="s">
        <v>5397</v>
      </c>
      <c r="C202" t="s">
        <v>3933</v>
      </c>
    </row>
    <row r="203" spans="1:6" x14ac:dyDescent="0.3">
      <c r="A203" t="str">
        <f>CADASTRE!D203</f>
        <v>biocontrôle, gestion durable, lutte biologique, protection des cultures</v>
      </c>
      <c r="B203" t="s">
        <v>5397</v>
      </c>
      <c r="C203" t="s">
        <v>3933</v>
      </c>
      <c r="D203" t="s">
        <v>404</v>
      </c>
      <c r="E203" t="s">
        <v>410</v>
      </c>
    </row>
    <row r="204" spans="1:6" x14ac:dyDescent="0.3">
      <c r="A204" t="str">
        <f>CADASTRE!D204</f>
        <v>culture expérimentale, protection des cultures, résistance</v>
      </c>
      <c r="B204" t="s">
        <v>5405</v>
      </c>
      <c r="C204" t="s">
        <v>263</v>
      </c>
      <c r="D204" t="s">
        <v>347</v>
      </c>
    </row>
    <row r="205" spans="1:6" x14ac:dyDescent="0.3">
      <c r="A205" t="str">
        <f>CADASTRE!D205</f>
        <v>bioinformatique, gestion des sols</v>
      </c>
      <c r="B205" t="s">
        <v>263</v>
      </c>
      <c r="C205" t="s">
        <v>347</v>
      </c>
    </row>
    <row r="206" spans="1:6" x14ac:dyDescent="0.3">
      <c r="A206" t="str">
        <f>CADASTRE!D206</f>
        <v>auxiliaire des cultures, suivi environnemental</v>
      </c>
      <c r="B206">
        <v>0</v>
      </c>
    </row>
    <row r="207" spans="1:6" x14ac:dyDescent="0.3">
      <c r="A207" t="str">
        <f>CADASTRE!D207</f>
        <v>protection des cultures, sélection variétale</v>
      </c>
      <c r="B207" t="s">
        <v>5405</v>
      </c>
      <c r="C207" t="s">
        <v>263</v>
      </c>
      <c r="D207" t="s">
        <v>347</v>
      </c>
    </row>
    <row r="208" spans="1:6" x14ac:dyDescent="0.3">
      <c r="A208" t="str">
        <f>CADASTRE!D208</f>
        <v>protection des cultures, résistance</v>
      </c>
      <c r="B208" t="s">
        <v>1224</v>
      </c>
      <c r="C208" t="s">
        <v>181</v>
      </c>
      <c r="D208" t="s">
        <v>309</v>
      </c>
      <c r="E208" t="s">
        <v>353</v>
      </c>
      <c r="F208" t="s">
        <v>780</v>
      </c>
    </row>
    <row r="209" spans="1:6" x14ac:dyDescent="0.3">
      <c r="A209" t="str">
        <f>CADASTRE!D209</f>
        <v>protection des cultures, résistance</v>
      </c>
      <c r="B209" t="s">
        <v>4268</v>
      </c>
      <c r="C209" t="s">
        <v>339</v>
      </c>
      <c r="D209" t="s">
        <v>450</v>
      </c>
    </row>
    <row r="210" spans="1:6" x14ac:dyDescent="0.3">
      <c r="A210" t="str">
        <f>CADASTRE!D210</f>
        <v>protection des cultures, résistance</v>
      </c>
      <c r="B210" t="s">
        <v>5405</v>
      </c>
      <c r="C210" t="s">
        <v>252</v>
      </c>
      <c r="D210" t="s">
        <v>353</v>
      </c>
      <c r="E210" t="s">
        <v>2769</v>
      </c>
      <c r="F210" t="s">
        <v>450</v>
      </c>
    </row>
    <row r="211" spans="1:6" x14ac:dyDescent="0.3">
      <c r="A211" t="str">
        <f>CADASTRE!D211</f>
        <v>protection des cultures, résistance</v>
      </c>
      <c r="B211" t="s">
        <v>238</v>
      </c>
      <c r="C211" t="s">
        <v>5460</v>
      </c>
      <c r="D211" t="s">
        <v>464</v>
      </c>
    </row>
    <row r="212" spans="1:6" x14ac:dyDescent="0.3">
      <c r="A212" t="str">
        <f>CADASTRE!D212</f>
        <v>cultivar, culture, protection des cultures</v>
      </c>
      <c r="B212" t="s">
        <v>127</v>
      </c>
      <c r="C212" t="s">
        <v>339</v>
      </c>
    </row>
    <row r="213" spans="1:6" x14ac:dyDescent="0.3">
      <c r="A213" t="str">
        <f>CADASTRE!D213</f>
        <v>biocontrôle, protection des cultures</v>
      </c>
      <c r="B213" t="s">
        <v>263</v>
      </c>
      <c r="C213" t="s">
        <v>276</v>
      </c>
      <c r="D213" t="s">
        <v>5460</v>
      </c>
    </row>
    <row r="214" spans="1:6" x14ac:dyDescent="0.3">
      <c r="A214" t="str">
        <f>CADASTRE!D214</f>
        <v>cultivar, culture, protection des cultures, ressource génétique</v>
      </c>
      <c r="B214" t="s">
        <v>5390</v>
      </c>
      <c r="C214" t="s">
        <v>4268</v>
      </c>
      <c r="D214" t="s">
        <v>404</v>
      </c>
    </row>
    <row r="215" spans="1:6" x14ac:dyDescent="0.3">
      <c r="A215" t="str">
        <f>CADASTRE!D215</f>
        <v>biocontrôle, protection des cultures, résistance</v>
      </c>
      <c r="B215" t="s">
        <v>5390</v>
      </c>
      <c r="C215" t="s">
        <v>4268</v>
      </c>
      <c r="D215" t="s">
        <v>404</v>
      </c>
      <c r="E215" t="s">
        <v>450</v>
      </c>
    </row>
    <row r="216" spans="1:6" x14ac:dyDescent="0.3">
      <c r="A216" t="str">
        <f>CADASTRE!D216</f>
        <v>biocontrôle, protection des cultures, résistance</v>
      </c>
      <c r="B216" t="s">
        <v>238</v>
      </c>
      <c r="C216" t="s">
        <v>450</v>
      </c>
    </row>
    <row r="217" spans="1:6" x14ac:dyDescent="0.3">
      <c r="A217" t="str">
        <f>CADASTRE!D217</f>
        <v>culture, technique agricole</v>
      </c>
      <c r="B217" t="s">
        <v>843</v>
      </c>
      <c r="C217" t="s">
        <v>339</v>
      </c>
      <c r="D217" t="s">
        <v>2769</v>
      </c>
    </row>
    <row r="218" spans="1:6" x14ac:dyDescent="0.3">
      <c r="A218" t="str">
        <f>CADASTRE!D218</f>
        <v>gestion des sols, lutte biologique, technique agricole</v>
      </c>
      <c r="B218" t="s">
        <v>339</v>
      </c>
    </row>
    <row r="219" spans="1:6" x14ac:dyDescent="0.3">
      <c r="A219" t="str">
        <f>CADASTRE!D219</f>
        <v>culture, protection des cultures</v>
      </c>
      <c r="B219" t="s">
        <v>5405</v>
      </c>
      <c r="C219" t="s">
        <v>339</v>
      </c>
    </row>
    <row r="220" spans="1:6" x14ac:dyDescent="0.3">
      <c r="A220" t="str">
        <f>CADASTRE!D220</f>
        <v>protection des cultures, résistance</v>
      </c>
      <c r="B220" t="s">
        <v>127</v>
      </c>
      <c r="C220" t="s">
        <v>276</v>
      </c>
      <c r="D220" t="s">
        <v>798</v>
      </c>
      <c r="E220" t="s">
        <v>5473</v>
      </c>
      <c r="F220" t="s">
        <v>450</v>
      </c>
    </row>
    <row r="221" spans="1:6" x14ac:dyDescent="0.3">
      <c r="A221" t="str">
        <f>CADASTRE!D221</f>
        <v>gestion des sols, protection des cultures</v>
      </c>
      <c r="B221" t="s">
        <v>5397</v>
      </c>
      <c r="C221" t="s">
        <v>263</v>
      </c>
      <c r="D221" t="s">
        <v>5460</v>
      </c>
      <c r="E221" t="s">
        <v>2769</v>
      </c>
    </row>
    <row r="222" spans="1:6" x14ac:dyDescent="0.3">
      <c r="A222" t="str">
        <f>CADASTRE!D222</f>
        <v>bioagresseur, lutte, pesticide, protection des cultures</v>
      </c>
      <c r="B222" t="s">
        <v>5405</v>
      </c>
      <c r="C222" t="s">
        <v>2769</v>
      </c>
      <c r="D222" t="s">
        <v>450</v>
      </c>
    </row>
    <row r="223" spans="1:6" x14ac:dyDescent="0.3">
      <c r="A223" t="str">
        <f>CADASTRE!D223</f>
        <v>bioagresseur, lutte, pesticide, protection des cultures</v>
      </c>
      <c r="B223" t="s">
        <v>5455</v>
      </c>
      <c r="C223" t="s">
        <v>347</v>
      </c>
      <c r="D223" t="s">
        <v>353</v>
      </c>
      <c r="E223" t="s">
        <v>450</v>
      </c>
    </row>
    <row r="224" spans="1:6" x14ac:dyDescent="0.3">
      <c r="A224" t="str">
        <f>CADASTRE!D224</f>
        <v>agrochimie, gestion agricole, gestion durable</v>
      </c>
      <c r="B224" t="s">
        <v>276</v>
      </c>
      <c r="C224" t="s">
        <v>470</v>
      </c>
    </row>
    <row r="225" spans="1:7" x14ac:dyDescent="0.3">
      <c r="A225" t="str">
        <f>CADASTRE!D225</f>
        <v>cultivar, culture, protection des cultures, résistance</v>
      </c>
      <c r="B225" t="s">
        <v>5405</v>
      </c>
      <c r="C225" t="s">
        <v>339</v>
      </c>
      <c r="D225" t="s">
        <v>470</v>
      </c>
    </row>
    <row r="226" spans="1:7" x14ac:dyDescent="0.3">
      <c r="A226" t="str">
        <f>CADASTRE!D226</f>
        <v>bioagresseur, production agricole, ressource génétique, technique agricole</v>
      </c>
      <c r="B226" t="s">
        <v>5436</v>
      </c>
      <c r="C226" t="s">
        <v>252</v>
      </c>
      <c r="D226" t="s">
        <v>2769</v>
      </c>
      <c r="E226" t="s">
        <v>5473</v>
      </c>
      <c r="F226" t="s">
        <v>450</v>
      </c>
    </row>
    <row r="227" spans="1:7" x14ac:dyDescent="0.3">
      <c r="A227" t="str">
        <f>CADASTRE!D227</f>
        <v>protection des cultures, résistance, ressource génétique</v>
      </c>
      <c r="B227" t="s">
        <v>86</v>
      </c>
      <c r="C227" t="s">
        <v>470</v>
      </c>
      <c r="D227" t="s">
        <v>476</v>
      </c>
    </row>
    <row r="228" spans="1:7" x14ac:dyDescent="0.3">
      <c r="A228" t="str">
        <f>CADASTRE!D228</f>
        <v>contrôle des ravageurs</v>
      </c>
      <c r="B228" t="s">
        <v>1224</v>
      </c>
    </row>
    <row r="229" spans="1:7" x14ac:dyDescent="0.3">
      <c r="A229" t="str">
        <f>CADASTRE!D229</f>
        <v>contrôle des ravageurs</v>
      </c>
      <c r="B229" t="s">
        <v>843</v>
      </c>
      <c r="C229" t="s">
        <v>5448</v>
      </c>
      <c r="D229" t="s">
        <v>339</v>
      </c>
    </row>
    <row r="230" spans="1:7" x14ac:dyDescent="0.3">
      <c r="A230" t="str">
        <f>CADASTRE!D230</f>
        <v>bioagresseur, contrôle des ravageurs, pesticide, protection des cultures</v>
      </c>
      <c r="B230" t="s">
        <v>263</v>
      </c>
      <c r="C230" t="s">
        <v>276</v>
      </c>
      <c r="D230" t="s">
        <v>410</v>
      </c>
    </row>
    <row r="231" spans="1:7" x14ac:dyDescent="0.3">
      <c r="A231" t="str">
        <f>CADASTRE!D231</f>
        <v>impact socio-économique, production agricole, suivi environnemental</v>
      </c>
      <c r="B231" t="s">
        <v>276</v>
      </c>
      <c r="C231" t="s">
        <v>5473</v>
      </c>
      <c r="D231" t="s">
        <v>470</v>
      </c>
    </row>
    <row r="232" spans="1:7" x14ac:dyDescent="0.3">
      <c r="A232" t="str">
        <f>CADASTRE!D232</f>
        <v>bioagresseur</v>
      </c>
      <c r="B232" t="s">
        <v>843</v>
      </c>
    </row>
    <row r="233" spans="1:7" x14ac:dyDescent="0.3">
      <c r="A233" t="str">
        <f>CADASTRE!D233</f>
        <v>phénotypage, protection des cultures, télédétection spatiale</v>
      </c>
      <c r="B233" t="s">
        <v>5397</v>
      </c>
      <c r="C233" t="s">
        <v>173</v>
      </c>
    </row>
    <row r="234" spans="1:7" x14ac:dyDescent="0.3">
      <c r="A234" t="str">
        <f>CADASTRE!D234</f>
        <v>bioinformatique, spectroscopie</v>
      </c>
      <c r="B234" t="s">
        <v>353</v>
      </c>
      <c r="C234" t="s">
        <v>363</v>
      </c>
      <c r="D234" t="s">
        <v>404</v>
      </c>
      <c r="E234" t="s">
        <v>416</v>
      </c>
    </row>
    <row r="235" spans="1:7" x14ac:dyDescent="0.3">
      <c r="A235" t="str">
        <f>CADASTRE!D235</f>
        <v>protection des cultures, ressource génétique</v>
      </c>
      <c r="B235" t="s">
        <v>353</v>
      </c>
      <c r="C235" t="s">
        <v>363</v>
      </c>
      <c r="D235" t="s">
        <v>404</v>
      </c>
      <c r="E235" t="s">
        <v>416</v>
      </c>
    </row>
    <row r="236" spans="1:7" x14ac:dyDescent="0.3">
      <c r="A236" t="str">
        <f>CADASTRE!D236</f>
        <v>chromatographie, sécurité alimentaire, spectroscopie</v>
      </c>
      <c r="B236" t="s">
        <v>86</v>
      </c>
      <c r="C236" t="s">
        <v>231</v>
      </c>
      <c r="D236" t="s">
        <v>276</v>
      </c>
      <c r="E236" t="s">
        <v>5473</v>
      </c>
      <c r="F236" t="s">
        <v>450</v>
      </c>
      <c r="G236" t="s">
        <v>470</v>
      </c>
    </row>
    <row r="237" spans="1:7" x14ac:dyDescent="0.3">
      <c r="A237" t="str">
        <f>CADASTRE!D237</f>
        <v>gestion des sols, gestion durable, pollution chimique</v>
      </c>
      <c r="B237" t="s">
        <v>86</v>
      </c>
      <c r="C237" t="s">
        <v>5405</v>
      </c>
      <c r="D237" t="s">
        <v>231</v>
      </c>
      <c r="E237" t="s">
        <v>798</v>
      </c>
      <c r="F237" t="s">
        <v>276</v>
      </c>
    </row>
    <row r="238" spans="1:7" x14ac:dyDescent="0.3">
      <c r="A238" t="str">
        <f>CADASTRE!D238</f>
        <v>agroalimentaire, impact socio-économique, santé humaine</v>
      </c>
      <c r="B238" t="s">
        <v>238</v>
      </c>
    </row>
    <row r="239" spans="1:7" x14ac:dyDescent="0.3">
      <c r="A239" t="str">
        <f>CADASTRE!D239</f>
        <v>spectroscopie, télédétection spatiale</v>
      </c>
      <c r="B239" t="s">
        <v>353</v>
      </c>
      <c r="C239" t="s">
        <v>301</v>
      </c>
    </row>
    <row r="240" spans="1:7" x14ac:dyDescent="0.3">
      <c r="A240" t="str">
        <f>CADASTRE!D240</f>
        <v>chromatographie, gestion agricole</v>
      </c>
      <c r="B240" t="s">
        <v>697</v>
      </c>
      <c r="C240" t="s">
        <v>205</v>
      </c>
      <c r="D240" t="s">
        <v>339</v>
      </c>
      <c r="E240" t="s">
        <v>353</v>
      </c>
      <c r="F240" t="s">
        <v>301</v>
      </c>
    </row>
    <row r="241" spans="1:5" x14ac:dyDescent="0.3">
      <c r="A241" t="str">
        <f>CADASTRE!D241</f>
        <v>pollution chimique, suivi environnemental</v>
      </c>
      <c r="B241" t="s">
        <v>353</v>
      </c>
      <c r="C241" t="s">
        <v>301</v>
      </c>
      <c r="D241" t="s">
        <v>416</v>
      </c>
    </row>
    <row r="242" spans="1:5" x14ac:dyDescent="0.3">
      <c r="A242" t="str">
        <f>CADASTRE!D242</f>
        <v>bioagresseur, protection des cultures</v>
      </c>
      <c r="B242" t="s">
        <v>697</v>
      </c>
    </row>
    <row r="243" spans="1:5" x14ac:dyDescent="0.3">
      <c r="A243" t="str">
        <f>CADASTRE!D243</f>
        <v>protection des cultures</v>
      </c>
      <c r="B243" t="s">
        <v>353</v>
      </c>
    </row>
    <row r="244" spans="1:5" x14ac:dyDescent="0.3">
      <c r="A244" t="str">
        <f>CADASTRE!D244</f>
        <v>suivi environnemental</v>
      </c>
      <c r="B244" t="s">
        <v>5397</v>
      </c>
      <c r="C244" t="s">
        <v>339</v>
      </c>
      <c r="D244" t="s">
        <v>434</v>
      </c>
    </row>
    <row r="245" spans="1:5" x14ac:dyDescent="0.3">
      <c r="A245" t="str">
        <f>CADASTRE!D245</f>
        <v>contrôle des ravageurs, production agricole</v>
      </c>
      <c r="B245" t="s">
        <v>339</v>
      </c>
      <c r="C245" t="s">
        <v>2769</v>
      </c>
      <c r="D245" t="s">
        <v>404</v>
      </c>
    </row>
    <row r="246" spans="1:5" x14ac:dyDescent="0.3">
      <c r="A246" t="str">
        <f>CADASTRE!D246</f>
        <v>culture, santé humaine</v>
      </c>
      <c r="B246" t="s">
        <v>173</v>
      </c>
      <c r="C246" t="s">
        <v>434</v>
      </c>
    </row>
    <row r="247" spans="1:5" x14ac:dyDescent="0.3">
      <c r="A247" t="str">
        <f>CADASTRE!D247</f>
        <v>production agricole, sélection variétale, technique agricole</v>
      </c>
      <c r="B247" t="s">
        <v>5397</v>
      </c>
      <c r="C247" t="s">
        <v>330</v>
      </c>
    </row>
    <row r="248" spans="1:5" x14ac:dyDescent="0.3">
      <c r="A248" t="str">
        <f>CADASTRE!D248</f>
        <v>production agricole, sélection variétale, technique agricole</v>
      </c>
      <c r="B248" t="s">
        <v>5397</v>
      </c>
      <c r="C248" t="s">
        <v>440</v>
      </c>
    </row>
    <row r="249" spans="1:5" x14ac:dyDescent="0.3">
      <c r="A249" t="str">
        <f>CADASTRE!D249</f>
        <v>production agricole, sélection variétale, technique agricole</v>
      </c>
      <c r="B249" t="s">
        <v>5397</v>
      </c>
      <c r="C249" t="s">
        <v>205</v>
      </c>
      <c r="D249" t="s">
        <v>263</v>
      </c>
    </row>
    <row r="250" spans="1:5" x14ac:dyDescent="0.3">
      <c r="A250" t="str">
        <f>CADASTRE!D250</f>
        <v>protection des cultures, technique agricole</v>
      </c>
      <c r="B250" t="s">
        <v>5397</v>
      </c>
      <c r="C250" t="s">
        <v>339</v>
      </c>
      <c r="D250" t="s">
        <v>330</v>
      </c>
    </row>
    <row r="251" spans="1:5" x14ac:dyDescent="0.3">
      <c r="A251" t="str">
        <f>CADASTRE!D251</f>
        <v>impact socio-économique</v>
      </c>
      <c r="B251" t="s">
        <v>5397</v>
      </c>
      <c r="C251" t="s">
        <v>339</v>
      </c>
      <c r="D251" t="s">
        <v>330</v>
      </c>
    </row>
    <row r="252" spans="1:5" x14ac:dyDescent="0.3">
      <c r="A252" t="str">
        <f>CADASTRE!D252</f>
        <v>bioinformatique, technique agricole, télédétection spatiale</v>
      </c>
      <c r="B252" t="s">
        <v>5397</v>
      </c>
      <c r="C252" t="s">
        <v>330</v>
      </c>
      <c r="D252" t="s">
        <v>434</v>
      </c>
    </row>
    <row r="253" spans="1:5" x14ac:dyDescent="0.3">
      <c r="A253" t="str">
        <f>CADASTRE!D253</f>
        <v>agrochimie, gestion des sols, protection des cultures, technique agricole</v>
      </c>
      <c r="B253" t="s">
        <v>5397</v>
      </c>
      <c r="C253" t="s">
        <v>339</v>
      </c>
      <c r="D253" t="s">
        <v>330</v>
      </c>
      <c r="E253" t="s">
        <v>434</v>
      </c>
    </row>
    <row r="254" spans="1:5" x14ac:dyDescent="0.3">
      <c r="A254" t="str">
        <f>CADASTRE!D254</f>
        <v>agrochimie</v>
      </c>
      <c r="B254" t="s">
        <v>5397</v>
      </c>
      <c r="C254" t="s">
        <v>330</v>
      </c>
      <c r="D254" t="s">
        <v>434</v>
      </c>
    </row>
    <row r="255" spans="1:5" x14ac:dyDescent="0.3">
      <c r="A255" t="str">
        <f>CADASTRE!D255</f>
        <v>agrochimie</v>
      </c>
      <c r="B255" t="s">
        <v>238</v>
      </c>
      <c r="C255" t="s">
        <v>5455</v>
      </c>
      <c r="D255" t="s">
        <v>353</v>
      </c>
      <c r="E255" t="s">
        <v>464</v>
      </c>
    </row>
    <row r="256" spans="1:5" x14ac:dyDescent="0.3">
      <c r="A256" t="str">
        <f>CADASTRE!D256</f>
        <v>agroalimentaire, agrochimie, production agricole, qualité nutritionnelle</v>
      </c>
      <c r="B256" t="s">
        <v>339</v>
      </c>
    </row>
    <row r="257" spans="1:5" x14ac:dyDescent="0.3">
      <c r="A257" t="str">
        <f>CADASTRE!D257</f>
        <v>agrochimie</v>
      </c>
      <c r="B257" t="s">
        <v>339</v>
      </c>
      <c r="C257" t="s">
        <v>353</v>
      </c>
      <c r="D257" t="s">
        <v>363</v>
      </c>
    </row>
    <row r="258" spans="1:5" x14ac:dyDescent="0.3">
      <c r="A258" t="str">
        <f>CADASTRE!D258</f>
        <v>agroalimentaire, impact socio-économique, santé humaine, suivi environnemental</v>
      </c>
      <c r="B258" t="s">
        <v>86</v>
      </c>
      <c r="C258" t="s">
        <v>339</v>
      </c>
      <c r="D258" t="s">
        <v>5460</v>
      </c>
      <c r="E258" t="s">
        <v>363</v>
      </c>
    </row>
    <row r="259" spans="1:5" x14ac:dyDescent="0.3">
      <c r="A259" t="str">
        <f>CADASTRE!D259</f>
        <v>agrochimie, biostatistique, gestion des déchets, pollution chimique, spectroscopie</v>
      </c>
      <c r="B259" t="s">
        <v>86</v>
      </c>
      <c r="C259" t="s">
        <v>339</v>
      </c>
      <c r="D259" t="s">
        <v>5460</v>
      </c>
      <c r="E259" t="s">
        <v>363</v>
      </c>
    </row>
    <row r="260" spans="1:5" x14ac:dyDescent="0.3">
      <c r="A260" t="str">
        <f>CADASTRE!D260</f>
        <v>protection des cultures, ressource génétique</v>
      </c>
      <c r="B260" t="s">
        <v>86</v>
      </c>
      <c r="C260" t="s">
        <v>339</v>
      </c>
      <c r="D260" t="s">
        <v>5460</v>
      </c>
      <c r="E260" t="s">
        <v>363</v>
      </c>
    </row>
    <row r="261" spans="1:5" x14ac:dyDescent="0.3">
      <c r="A261" t="str">
        <f>CADASTRE!D261</f>
        <v>biocontrôle, gestion des sols, production agricole</v>
      </c>
      <c r="B261" t="s">
        <v>47</v>
      </c>
      <c r="C261" t="s">
        <v>426</v>
      </c>
    </row>
    <row r="262" spans="1:5" x14ac:dyDescent="0.3">
      <c r="A262" t="str">
        <f>CADASTRE!D262</f>
        <v>analyse physico-chimique, biostatistique</v>
      </c>
      <c r="B262" t="s">
        <v>5390</v>
      </c>
      <c r="C262" t="s">
        <v>843</v>
      </c>
      <c r="D262" t="s">
        <v>416</v>
      </c>
    </row>
    <row r="263" spans="1:5" x14ac:dyDescent="0.3">
      <c r="A263" t="str">
        <f>CADASTRE!D263</f>
        <v>agrochimie, qualité nutritionnelle</v>
      </c>
      <c r="B263" t="s">
        <v>205</v>
      </c>
      <c r="C263" t="s">
        <v>3933</v>
      </c>
    </row>
    <row r="264" spans="1:5" x14ac:dyDescent="0.3">
      <c r="A264" t="str">
        <f>CADASTRE!D264</f>
        <v>indicateur, pesticide, santé humaine</v>
      </c>
      <c r="B264" t="s">
        <v>697</v>
      </c>
      <c r="C264" t="s">
        <v>205</v>
      </c>
      <c r="D264" t="s">
        <v>3933</v>
      </c>
    </row>
    <row r="265" spans="1:5" x14ac:dyDescent="0.3">
      <c r="A265" t="str">
        <f>CADASTRE!D265</f>
        <v>agrochimie, gestion des sols, spectroscopie</v>
      </c>
      <c r="B265" t="s">
        <v>843</v>
      </c>
      <c r="C265" t="s">
        <v>798</v>
      </c>
      <c r="D265" t="s">
        <v>363</v>
      </c>
    </row>
    <row r="266" spans="1:5" x14ac:dyDescent="0.3">
      <c r="A266" t="str">
        <f>CADASTRE!D266</f>
        <v>agrochimie, analyse physico-chimique, bioinformatique</v>
      </c>
      <c r="B266" t="s">
        <v>353</v>
      </c>
      <c r="C266" t="s">
        <v>404</v>
      </c>
      <c r="D266" t="s">
        <v>416</v>
      </c>
    </row>
    <row r="267" spans="1:5" x14ac:dyDescent="0.3">
      <c r="A267" t="str">
        <f>CADASTRE!D267</f>
        <v>agrochimie, analyse physico-chimique, spectroscopie</v>
      </c>
      <c r="B267" t="s">
        <v>47</v>
      </c>
    </row>
    <row r="268" spans="1:5" x14ac:dyDescent="0.3">
      <c r="A268" t="str">
        <f>CADASTRE!D268</f>
        <v>agroalimentaire, production agricole, spectroscopie</v>
      </c>
      <c r="B268" t="s">
        <v>47</v>
      </c>
      <c r="C268" t="s">
        <v>347</v>
      </c>
    </row>
    <row r="269" spans="1:5" x14ac:dyDescent="0.3">
      <c r="A269" t="str">
        <f>CADASTRE!D269</f>
        <v>bioinformatique, spectroscopie</v>
      </c>
      <c r="B269" t="s">
        <v>5390</v>
      </c>
      <c r="C269" t="s">
        <v>47</v>
      </c>
      <c r="D269" t="s">
        <v>347</v>
      </c>
      <c r="E269" t="s">
        <v>363</v>
      </c>
    </row>
    <row r="270" spans="1:5" x14ac:dyDescent="0.3">
      <c r="A270" t="str">
        <f>CADASTRE!D270</f>
        <v>bioinformatique, culture, spectroscopie</v>
      </c>
      <c r="B270" t="s">
        <v>47</v>
      </c>
    </row>
    <row r="271" spans="1:5" x14ac:dyDescent="0.3">
      <c r="A271" t="str">
        <f>CADASTRE!D271</f>
        <v>écoagriculture</v>
      </c>
      <c r="B271" t="s">
        <v>301</v>
      </c>
      <c r="C271" t="s">
        <v>416</v>
      </c>
    </row>
    <row r="272" spans="1:5" x14ac:dyDescent="0.3">
      <c r="A272" t="str">
        <f>CADASTRE!D272</f>
        <v>biocontrôle, écoagriculture, gestion agricole, ressource naturelle</v>
      </c>
      <c r="B272" t="s">
        <v>205</v>
      </c>
      <c r="C272" t="s">
        <v>353</v>
      </c>
      <c r="D272" t="s">
        <v>301</v>
      </c>
      <c r="E272" t="s">
        <v>416</v>
      </c>
    </row>
    <row r="273" spans="1:5" x14ac:dyDescent="0.3">
      <c r="A273" t="str">
        <f>CADASTRE!D273</f>
        <v>agrochimie, biocontrôle, culture expérimentale, protection des cultures</v>
      </c>
      <c r="B273" t="s">
        <v>347</v>
      </c>
      <c r="C273" t="s">
        <v>416</v>
      </c>
      <c r="D273" t="s">
        <v>780</v>
      </c>
    </row>
    <row r="274" spans="1:5" x14ac:dyDescent="0.3">
      <c r="A274" t="str">
        <f>CADASTRE!D274</f>
        <v>culture, pollution chimique, protection des cultures, réduction</v>
      </c>
      <c r="B274" t="s">
        <v>347</v>
      </c>
      <c r="C274" t="s">
        <v>353</v>
      </c>
      <c r="D274" t="s">
        <v>301</v>
      </c>
      <c r="E274" t="s">
        <v>3933</v>
      </c>
    </row>
    <row r="275" spans="1:5" x14ac:dyDescent="0.3">
      <c r="A275" t="str">
        <f>CADASTRE!D275</f>
        <v>bioagresseur, biocontrôle, protection des cultures</v>
      </c>
      <c r="B275" t="s">
        <v>47</v>
      </c>
      <c r="C275" t="s">
        <v>5397</v>
      </c>
    </row>
    <row r="276" spans="1:5" x14ac:dyDescent="0.3">
      <c r="A276" t="str">
        <f>CADASTRE!D276</f>
        <v>phénotypage, stress abiotique, stress biotique</v>
      </c>
      <c r="B276" t="s">
        <v>47</v>
      </c>
    </row>
    <row r="277" spans="1:5" x14ac:dyDescent="0.3">
      <c r="A277" t="str">
        <f>CADASTRE!D277</f>
        <v>pollution chimique, ressource en eau</v>
      </c>
      <c r="B277" t="s">
        <v>205</v>
      </c>
      <c r="C277" t="s">
        <v>263</v>
      </c>
      <c r="D277" t="s">
        <v>780</v>
      </c>
    </row>
    <row r="278" spans="1:5" x14ac:dyDescent="0.3">
      <c r="A278" t="str">
        <f>CADASTRE!D278</f>
        <v>agrochimie, chromatographie, gestion agricole, lutte, pesticide, suivi environnemental</v>
      </c>
      <c r="B278" t="s">
        <v>47</v>
      </c>
      <c r="C278" t="s">
        <v>5405</v>
      </c>
      <c r="D278" t="s">
        <v>205</v>
      </c>
      <c r="E278" t="s">
        <v>353</v>
      </c>
    </row>
    <row r="279" spans="1:5" x14ac:dyDescent="0.3">
      <c r="A279" t="str">
        <f>CADASTRE!D279</f>
        <v>analyse physico-chimique, qualité nutritionnelle</v>
      </c>
      <c r="B279" t="s">
        <v>363</v>
      </c>
      <c r="C279" t="s">
        <v>3933</v>
      </c>
    </row>
    <row r="280" spans="1:5" x14ac:dyDescent="0.3">
      <c r="A280" t="str">
        <f>CADASTRE!D280</f>
        <v>analyse physico-chimique, pesticide, technique agricole</v>
      </c>
      <c r="B280" t="s">
        <v>353</v>
      </c>
      <c r="C280" t="s">
        <v>301</v>
      </c>
      <c r="D280" t="s">
        <v>416</v>
      </c>
    </row>
    <row r="281" spans="1:5" x14ac:dyDescent="0.3">
      <c r="A281" t="str">
        <f>CADASTRE!D281</f>
        <v>culture, bioinformatique</v>
      </c>
      <c r="B281" t="s">
        <v>5473</v>
      </c>
      <c r="C281" t="s">
        <v>450</v>
      </c>
      <c r="D281" t="s">
        <v>470</v>
      </c>
      <c r="E281" t="s">
        <v>479</v>
      </c>
    </row>
    <row r="282" spans="1:5" x14ac:dyDescent="0.3">
      <c r="A282" t="str">
        <f>CADASTRE!D282</f>
        <v>agroalimentaire, production agricole</v>
      </c>
      <c r="B282" t="s">
        <v>347</v>
      </c>
      <c r="C282" t="s">
        <v>353</v>
      </c>
      <c r="D282" t="s">
        <v>416</v>
      </c>
    </row>
    <row r="283" spans="1:5" x14ac:dyDescent="0.3">
      <c r="A283" t="str">
        <f>CADASTRE!D283</f>
        <v>bioagresseur, biocontrôle, bioinformatique, écoagriculture, territoire transfrontalier</v>
      </c>
      <c r="B283" t="s">
        <v>843</v>
      </c>
      <c r="C283" t="s">
        <v>426</v>
      </c>
    </row>
    <row r="284" spans="1:5" x14ac:dyDescent="0.3">
      <c r="A284" t="str">
        <f>CADASTRE!D284</f>
        <v>production agricole, protection des cultures, sélection variétale</v>
      </c>
      <c r="B284" t="s">
        <v>5397</v>
      </c>
      <c r="C284" t="s">
        <v>263</v>
      </c>
      <c r="D284" t="s">
        <v>426</v>
      </c>
    </row>
    <row r="285" spans="1:5" x14ac:dyDescent="0.3">
      <c r="A285" t="str">
        <f>CADASTRE!D285</f>
        <v>bioinformatique, territoire transfrontalier</v>
      </c>
      <c r="B285" t="s">
        <v>5397</v>
      </c>
      <c r="C285" t="s">
        <v>263</v>
      </c>
      <c r="D285" t="s">
        <v>426</v>
      </c>
    </row>
    <row r="286" spans="1:5" x14ac:dyDescent="0.3">
      <c r="A286" t="str">
        <f>CADASTRE!D286</f>
        <v>impact socio-économique, pollution chimique, toxicité</v>
      </c>
      <c r="B286" t="s">
        <v>47</v>
      </c>
      <c r="C286" t="s">
        <v>5397</v>
      </c>
      <c r="D286" t="s">
        <v>426</v>
      </c>
    </row>
    <row r="287" spans="1:5" x14ac:dyDescent="0.3">
      <c r="A287" t="str">
        <f>CADASTRE!D287</f>
        <v>culture, production agricole</v>
      </c>
      <c r="B287" t="s">
        <v>47</v>
      </c>
      <c r="C287" t="s">
        <v>263</v>
      </c>
      <c r="D287" t="s">
        <v>426</v>
      </c>
    </row>
    <row r="288" spans="1:5" x14ac:dyDescent="0.3">
      <c r="A288" t="str">
        <f>CADASTRE!D288</f>
        <v>gestion agricole, territoire transfrontalier</v>
      </c>
      <c r="B288" t="s">
        <v>47</v>
      </c>
      <c r="C288" t="s">
        <v>426</v>
      </c>
    </row>
    <row r="289" spans="1:6" x14ac:dyDescent="0.3">
      <c r="A289" t="str">
        <f>CADASTRE!D289</f>
        <v>gestion agricole, qualité nutritionnelle</v>
      </c>
      <c r="B289" t="s">
        <v>47</v>
      </c>
      <c r="C289" t="s">
        <v>263</v>
      </c>
      <c r="D289" t="s">
        <v>426</v>
      </c>
    </row>
    <row r="290" spans="1:6" x14ac:dyDescent="0.3">
      <c r="A290" t="str">
        <f>CADASTRE!D290</f>
        <v>bioinformatique, ressource génétique</v>
      </c>
      <c r="B290" t="s">
        <v>347</v>
      </c>
      <c r="C290" t="s">
        <v>353</v>
      </c>
      <c r="D290" t="s">
        <v>301</v>
      </c>
      <c r="E290" t="s">
        <v>416</v>
      </c>
      <c r="F290" t="s">
        <v>450</v>
      </c>
    </row>
    <row r="291" spans="1:6" x14ac:dyDescent="0.3">
      <c r="A291" t="str">
        <f>CADASTRE!D291</f>
        <v>agroalimentaire, gestion agricole, production agricole</v>
      </c>
      <c r="B291" t="s">
        <v>238</v>
      </c>
      <c r="C291" t="s">
        <v>363</v>
      </c>
    </row>
    <row r="292" spans="1:6" x14ac:dyDescent="0.3">
      <c r="A292" t="str">
        <f>CADASTRE!D292</f>
        <v>technique agricole</v>
      </c>
      <c r="B292" t="s">
        <v>5397</v>
      </c>
      <c r="C292" t="s">
        <v>339</v>
      </c>
      <c r="D292" t="s">
        <v>301</v>
      </c>
    </row>
    <row r="293" spans="1:6" x14ac:dyDescent="0.3">
      <c r="A293" t="str">
        <f>CADASTRE!D293</f>
        <v>gestion agricole, suivi environnemental</v>
      </c>
      <c r="B293" t="s">
        <v>238</v>
      </c>
      <c r="C293" t="s">
        <v>363</v>
      </c>
    </row>
    <row r="294" spans="1:6" x14ac:dyDescent="0.3">
      <c r="A294" t="str">
        <f>CADASTRE!D294</f>
        <v>gestion des sols, gestion durable, impact socio-économique, production agricole</v>
      </c>
      <c r="B294" t="s">
        <v>238</v>
      </c>
      <c r="C294" t="s">
        <v>363</v>
      </c>
    </row>
    <row r="295" spans="1:6" x14ac:dyDescent="0.3">
      <c r="A295" t="str">
        <f>CADASTRE!D295</f>
        <v>cultivar, culture, protection des cultures, résistance, ressource génétique</v>
      </c>
      <c r="B295" t="s">
        <v>347</v>
      </c>
      <c r="C295" t="s">
        <v>416</v>
      </c>
      <c r="D295" t="s">
        <v>780</v>
      </c>
    </row>
    <row r="296" spans="1:6" x14ac:dyDescent="0.3">
      <c r="A296" t="str">
        <f>CADASTRE!D296</f>
        <v>analyse physico-chimique, protection des cultures, ressource génétique, sensibilité</v>
      </c>
      <c r="B296" t="s">
        <v>347</v>
      </c>
      <c r="C296" t="s">
        <v>416</v>
      </c>
      <c r="D296" t="s">
        <v>780</v>
      </c>
    </row>
    <row r="297" spans="1:6" x14ac:dyDescent="0.3">
      <c r="A297" t="str">
        <f>CADASTRE!D297</f>
        <v>analyse physico-chimique, protection des cultures, ressource génétique, sensibilité</v>
      </c>
      <c r="B297" t="s">
        <v>347</v>
      </c>
      <c r="C297" t="s">
        <v>416</v>
      </c>
      <c r="D297" t="s">
        <v>780</v>
      </c>
    </row>
    <row r="298" spans="1:6" x14ac:dyDescent="0.3">
      <c r="A298" t="str">
        <f>CADASTRE!D298</f>
        <v>impact socio-économique, pesticide</v>
      </c>
      <c r="B298" t="s">
        <v>347</v>
      </c>
      <c r="C298" t="s">
        <v>353</v>
      </c>
      <c r="D298" t="s">
        <v>416</v>
      </c>
    </row>
    <row r="299" spans="1:6" x14ac:dyDescent="0.3">
      <c r="A299" t="str">
        <f>CADASTRE!D299</f>
        <v>bioagresseur, phénotypage</v>
      </c>
      <c r="B299" t="s">
        <v>86</v>
      </c>
      <c r="C299" t="s">
        <v>5460</v>
      </c>
    </row>
    <row r="300" spans="1:6" x14ac:dyDescent="0.3">
      <c r="A300" t="str">
        <f>CADASTRE!D300</f>
        <v>culture, ressource génétique</v>
      </c>
      <c r="B300" t="s">
        <v>86</v>
      </c>
      <c r="C300" t="s">
        <v>5460</v>
      </c>
    </row>
    <row r="301" spans="1:6" x14ac:dyDescent="0.3">
      <c r="A301" t="str">
        <f>CADASTRE!D301</f>
        <v>agrochimie, production agricole</v>
      </c>
      <c r="B301" t="s">
        <v>5390</v>
      </c>
      <c r="C301" t="s">
        <v>47</v>
      </c>
      <c r="D301" t="s">
        <v>276</v>
      </c>
      <c r="E301" t="s">
        <v>450</v>
      </c>
    </row>
    <row r="302" spans="1:6" x14ac:dyDescent="0.3">
      <c r="A302" t="str">
        <f>CADASTRE!D302</f>
        <v>agrochimie, analyse physico-chimique</v>
      </c>
      <c r="B302" t="s">
        <v>5405</v>
      </c>
      <c r="C302" t="s">
        <v>353</v>
      </c>
      <c r="D302" t="s">
        <v>363</v>
      </c>
      <c r="E302" t="s">
        <v>410</v>
      </c>
    </row>
    <row r="303" spans="1:6" x14ac:dyDescent="0.3">
      <c r="A303" t="str">
        <f>CADASTRE!D303</f>
        <v>culture, qualité nutritionnelle, spectroscopie</v>
      </c>
      <c r="B303" t="s">
        <v>47</v>
      </c>
      <c r="C303" t="s">
        <v>426</v>
      </c>
    </row>
    <row r="304" spans="1:6" x14ac:dyDescent="0.3">
      <c r="A304" t="str">
        <f>CADASTRE!D304</f>
        <v>biocontrôle, protection des cultures</v>
      </c>
      <c r="B304" t="s">
        <v>47</v>
      </c>
      <c r="C304" t="s">
        <v>426</v>
      </c>
    </row>
    <row r="305" spans="1:5" x14ac:dyDescent="0.3">
      <c r="A305" t="str">
        <f>CADASTRE!D305</f>
        <v>analyse physico-chimique, chromatographie</v>
      </c>
      <c r="B305" t="s">
        <v>47</v>
      </c>
      <c r="C305" t="s">
        <v>426</v>
      </c>
    </row>
    <row r="306" spans="1:5" x14ac:dyDescent="0.3">
      <c r="A306" t="str">
        <f>CADASTRE!D306</f>
        <v>culture expérimentale, gestion agricole, gestion durable, ressource naturelle, valorisation</v>
      </c>
      <c r="B306" t="s">
        <v>47</v>
      </c>
      <c r="C306" t="s">
        <v>426</v>
      </c>
    </row>
    <row r="307" spans="1:5" x14ac:dyDescent="0.3">
      <c r="A307" t="str">
        <f>CADASTRE!D307</f>
        <v>agrochimie, qualité nutritionnelle, spectroscopie</v>
      </c>
      <c r="B307" t="s">
        <v>252</v>
      </c>
      <c r="C307" t="s">
        <v>426</v>
      </c>
    </row>
    <row r="308" spans="1:5" x14ac:dyDescent="0.3">
      <c r="A308" t="str">
        <f>CADASTRE!D308</f>
        <v>agrochimie, culture, spectroscopie</v>
      </c>
      <c r="B308" t="s">
        <v>5405</v>
      </c>
      <c r="C308" t="s">
        <v>843</v>
      </c>
      <c r="D308" t="s">
        <v>231</v>
      </c>
      <c r="E308" t="s">
        <v>450</v>
      </c>
    </row>
    <row r="309" spans="1:5" x14ac:dyDescent="0.3">
      <c r="A309" t="str">
        <f>CADASTRE!D309</f>
        <v>biocontrôle, biopesticide, lutte, protection des cultures, territoire transfrontalier</v>
      </c>
      <c r="B309" t="s">
        <v>276</v>
      </c>
      <c r="C309" t="s">
        <v>5460</v>
      </c>
    </row>
    <row r="310" spans="1:5" x14ac:dyDescent="0.3">
      <c r="A310" t="str">
        <f>CADASTRE!D310</f>
        <v>analyse biologique, bioagresseur, phénotypage, résistance</v>
      </c>
      <c r="B310" t="s">
        <v>843</v>
      </c>
      <c r="C310" t="s">
        <v>353</v>
      </c>
      <c r="D310" t="s">
        <v>780</v>
      </c>
    </row>
    <row r="311" spans="1:5" x14ac:dyDescent="0.3">
      <c r="A311" t="str">
        <f>CADASTRE!D311</f>
        <v>gestion agricole, gestion durable, sécurité alimentaire</v>
      </c>
      <c r="B311" t="s">
        <v>173</v>
      </c>
      <c r="C311" t="s">
        <v>410</v>
      </c>
      <c r="D311" t="s">
        <v>426</v>
      </c>
    </row>
    <row r="312" spans="1:5" x14ac:dyDescent="0.3">
      <c r="A312" t="str">
        <f>CADASTRE!D312</f>
        <v>culture, ressource génétique</v>
      </c>
      <c r="B312" t="s">
        <v>5397</v>
      </c>
      <c r="C312" t="s">
        <v>347</v>
      </c>
    </row>
    <row r="313" spans="1:5" x14ac:dyDescent="0.3">
      <c r="A313" t="str">
        <f>CADASTRE!D313</f>
        <v>biocontrôle, contrôle des ravageurs, lutte biologique</v>
      </c>
      <c r="B313" t="s">
        <v>339</v>
      </c>
      <c r="C313" t="s">
        <v>2769</v>
      </c>
    </row>
    <row r="314" spans="1:5" x14ac:dyDescent="0.3">
      <c r="A314" t="str">
        <f>CADASTRE!D314</f>
        <v>biocontrôle, biopesticide, protection des cultures</v>
      </c>
      <c r="B314" t="s">
        <v>339</v>
      </c>
      <c r="C314" t="s">
        <v>5460</v>
      </c>
      <c r="D314" t="s">
        <v>2769</v>
      </c>
    </row>
    <row r="315" spans="1:5" x14ac:dyDescent="0.3">
      <c r="A315" t="str">
        <f>CADASTRE!D315</f>
        <v>indicateur, gestion des ressources, ressource en eau, suivi environnemental</v>
      </c>
      <c r="B315" t="s">
        <v>5460</v>
      </c>
      <c r="C315" t="s">
        <v>2769</v>
      </c>
      <c r="D315" t="s">
        <v>450</v>
      </c>
    </row>
    <row r="316" spans="1:5" x14ac:dyDescent="0.3">
      <c r="A316" t="str">
        <f>CADASTRE!D316</f>
        <v>bioinformatique, territoire transfrontalier</v>
      </c>
      <c r="B316" t="s">
        <v>2769</v>
      </c>
    </row>
    <row r="317" spans="1:5" x14ac:dyDescent="0.3">
      <c r="A317" t="str">
        <f>CADASTRE!D317</f>
        <v>bioagresseur</v>
      </c>
      <c r="B317" t="s">
        <v>5460</v>
      </c>
      <c r="C317" t="s">
        <v>2769</v>
      </c>
    </row>
    <row r="318" spans="1:5" x14ac:dyDescent="0.3">
      <c r="A318" t="str">
        <f>CADASTRE!D318</f>
        <v>analyse physico-chimique, biocontrôle, qualité nutritionnelle</v>
      </c>
      <c r="B318" t="s">
        <v>780</v>
      </c>
    </row>
    <row r="319" spans="1:5" x14ac:dyDescent="0.3">
      <c r="A319" t="str">
        <f>CADASTRE!D319</f>
        <v>analyse physico-chimique, bioinformatique, spectroscopie</v>
      </c>
      <c r="B319" t="s">
        <v>843</v>
      </c>
      <c r="C319" t="s">
        <v>404</v>
      </c>
    </row>
    <row r="320" spans="1:5" x14ac:dyDescent="0.3">
      <c r="A320" t="str">
        <f>CADASTRE!D320</f>
        <v>analyse physico-chimique, bioinformatique, spectroscopie</v>
      </c>
      <c r="B320" t="s">
        <v>843</v>
      </c>
      <c r="C320" t="s">
        <v>347</v>
      </c>
      <c r="D320" t="s">
        <v>363</v>
      </c>
    </row>
    <row r="321" spans="1:5" x14ac:dyDescent="0.3">
      <c r="A321" t="str">
        <f>CADASTRE!D321</f>
        <v>pesticide, technique agricole</v>
      </c>
      <c r="B321">
        <v>0</v>
      </c>
    </row>
    <row r="322" spans="1:5" x14ac:dyDescent="0.3">
      <c r="A322" t="str">
        <f>CADASTRE!D322</f>
        <v>bioinformatique, production agricole, technique agricole</v>
      </c>
      <c r="B322" t="s">
        <v>843</v>
      </c>
      <c r="C322" t="s">
        <v>339</v>
      </c>
      <c r="D322" t="s">
        <v>330</v>
      </c>
      <c r="E322" t="s">
        <v>301</v>
      </c>
    </row>
    <row r="323" spans="1:5" x14ac:dyDescent="0.3">
      <c r="A323" t="str">
        <f>CADASTRE!D323</f>
        <v>culture, spectroscopie</v>
      </c>
      <c r="B323" t="s">
        <v>5460</v>
      </c>
      <c r="C323" t="s">
        <v>404</v>
      </c>
      <c r="D323" t="s">
        <v>450</v>
      </c>
    </row>
    <row r="324" spans="1:5" x14ac:dyDescent="0.3">
      <c r="A324" t="str">
        <f>CADASTRE!D324</f>
        <v>culture expérimentale, gestion agricole, gestion durable, ressource naturelle, valorisation</v>
      </c>
      <c r="B324" t="s">
        <v>339</v>
      </c>
      <c r="C324" t="s">
        <v>3933</v>
      </c>
      <c r="D324" t="s">
        <v>416</v>
      </c>
    </row>
    <row r="325" spans="1:5" x14ac:dyDescent="0.3">
      <c r="A325" t="str">
        <f>CADASTRE!D325</f>
        <v>gestion des déchets, gestion des ressources, ressource en eau, ressource naturelle, suivi environnemental</v>
      </c>
      <c r="B325" t="s">
        <v>5405</v>
      </c>
      <c r="C325" t="s">
        <v>231</v>
      </c>
      <c r="D325" t="s">
        <v>3933</v>
      </c>
    </row>
    <row r="326" spans="1:5" x14ac:dyDescent="0.3">
      <c r="A326" t="str">
        <f>CADASTRE!D326</f>
        <v>biocontrôle, pesticide, territoire transfrontalier</v>
      </c>
      <c r="B326" t="s">
        <v>5405</v>
      </c>
      <c r="C326" t="s">
        <v>238</v>
      </c>
      <c r="D326" t="s">
        <v>347</v>
      </c>
    </row>
    <row r="327" spans="1:5" x14ac:dyDescent="0.3">
      <c r="A327" t="str">
        <f>CADASTRE!D327</f>
        <v>analyse physico-chimique, production agricole</v>
      </c>
      <c r="B327" t="s">
        <v>843</v>
      </c>
      <c r="C327" t="s">
        <v>780</v>
      </c>
    </row>
    <row r="328" spans="1:5" x14ac:dyDescent="0.3">
      <c r="A328" t="str">
        <f>CADASTRE!D328</f>
        <v>analyse physico-chimique, production agricole</v>
      </c>
      <c r="B328" t="s">
        <v>148</v>
      </c>
      <c r="C328" t="s">
        <v>426</v>
      </c>
    </row>
    <row r="329" spans="1:5" x14ac:dyDescent="0.3">
      <c r="A329" t="str">
        <f>CADASTRE!D329</f>
        <v>culture, ressource génétique, technique agricole</v>
      </c>
      <c r="B329" t="s">
        <v>127</v>
      </c>
      <c r="C329" t="s">
        <v>843</v>
      </c>
    </row>
    <row r="330" spans="1:5" x14ac:dyDescent="0.3">
      <c r="A330" t="str">
        <f>CADASTRE!D330</f>
        <v>ressource en eau, technique agricole</v>
      </c>
      <c r="B330" t="s">
        <v>843</v>
      </c>
      <c r="C330" t="s">
        <v>353</v>
      </c>
      <c r="D330" t="s">
        <v>301</v>
      </c>
    </row>
    <row r="331" spans="1:5" x14ac:dyDescent="0.3">
      <c r="A331" t="str">
        <f>CADASTRE!D331</f>
        <v>suivi environnemental, télédétection spatiale</v>
      </c>
      <c r="B331" t="s">
        <v>1224</v>
      </c>
      <c r="C331" t="s">
        <v>843</v>
      </c>
      <c r="D331" t="s">
        <v>5455</v>
      </c>
    </row>
    <row r="332" spans="1:5" x14ac:dyDescent="0.3">
      <c r="A332" t="str">
        <f>CADASTRE!D332</f>
        <v>analyse physico-chimique, biostatistique</v>
      </c>
      <c r="B332" t="s">
        <v>5405</v>
      </c>
      <c r="C332" t="s">
        <v>339</v>
      </c>
      <c r="D332" t="s">
        <v>5460</v>
      </c>
      <c r="E332" t="s">
        <v>404</v>
      </c>
    </row>
    <row r="333" spans="1:5" x14ac:dyDescent="0.3">
      <c r="A333" t="str">
        <f>CADASTRE!D333</f>
        <v>chromatographie, spectroscopie</v>
      </c>
      <c r="B333" t="s">
        <v>5405</v>
      </c>
      <c r="C333" t="s">
        <v>339</v>
      </c>
    </row>
    <row r="334" spans="1:5" x14ac:dyDescent="0.3">
      <c r="A334" t="str">
        <f>CADASTRE!D334</f>
        <v>biostatistique, qualité nutritionnelle, spectroscopie</v>
      </c>
      <c r="B334" t="s">
        <v>47</v>
      </c>
      <c r="C334" t="s">
        <v>238</v>
      </c>
      <c r="D334" t="s">
        <v>276</v>
      </c>
    </row>
    <row r="335" spans="1:5" x14ac:dyDescent="0.3">
      <c r="A335" t="str">
        <f>CADASTRE!D335</f>
        <v>culture expérimentale, phénotypage, télédétection spatiale</v>
      </c>
      <c r="B335" t="s">
        <v>47</v>
      </c>
      <c r="C335" t="s">
        <v>263</v>
      </c>
    </row>
    <row r="336" spans="1:5" x14ac:dyDescent="0.3">
      <c r="A336" t="str">
        <f>CADASTRE!D336</f>
        <v>analyse physico-chimique, phénotypage, stress abiotique</v>
      </c>
      <c r="B336" t="s">
        <v>47</v>
      </c>
      <c r="C336" t="s">
        <v>263</v>
      </c>
    </row>
    <row r="337" spans="1:4" x14ac:dyDescent="0.3">
      <c r="A337" t="str">
        <f>CADASTRE!D337</f>
        <v>analyse physico-chimique, gestion des sols, spectroscopie</v>
      </c>
      <c r="B337" t="s">
        <v>252</v>
      </c>
      <c r="C337" t="s">
        <v>263</v>
      </c>
    </row>
    <row r="338" spans="1:4" x14ac:dyDescent="0.3">
      <c r="A338" t="str">
        <f>CADASTRE!D338</f>
        <v>agroalimentaire, analyse physico-chimique</v>
      </c>
      <c r="B338" t="s">
        <v>263</v>
      </c>
      <c r="C338" t="s">
        <v>353</v>
      </c>
    </row>
    <row r="339" spans="1:4" x14ac:dyDescent="0.3">
      <c r="A339" t="str">
        <f>CADASTRE!D339</f>
        <v>agrochimie, analyse physico-chimique</v>
      </c>
      <c r="B339" t="s">
        <v>843</v>
      </c>
      <c r="C339" t="s">
        <v>263</v>
      </c>
    </row>
    <row r="340" spans="1:4" x14ac:dyDescent="0.3">
      <c r="A340" t="str">
        <f>CADASTRE!D340</f>
        <v>agrochimie, analyse physico-chimique, sélection variétale</v>
      </c>
      <c r="B340" t="s">
        <v>47</v>
      </c>
      <c r="C340" t="s">
        <v>353</v>
      </c>
      <c r="D340" t="s">
        <v>416</v>
      </c>
    </row>
    <row r="341" spans="1:4" x14ac:dyDescent="0.3">
      <c r="A341" t="str">
        <f>CADASTRE!D341</f>
        <v>bioinformatique, gestion durable</v>
      </c>
      <c r="B341" t="s">
        <v>47</v>
      </c>
      <c r="C341" t="s">
        <v>5397</v>
      </c>
    </row>
    <row r="342" spans="1:4" x14ac:dyDescent="0.3">
      <c r="A342" t="str">
        <f>CADASTRE!D342</f>
        <v>gestion agricole</v>
      </c>
      <c r="B342" t="s">
        <v>5390</v>
      </c>
      <c r="C342" t="s">
        <v>347</v>
      </c>
    </row>
    <row r="343" spans="1:4" x14ac:dyDescent="0.3">
      <c r="A343" t="str">
        <f>CADASTRE!D343</f>
        <v>bioinformatique, gestion agricole, spectroscopie</v>
      </c>
      <c r="B343" t="s">
        <v>5390</v>
      </c>
      <c r="C343" t="s">
        <v>5397</v>
      </c>
    </row>
    <row r="344" spans="1:4" x14ac:dyDescent="0.3">
      <c r="A344" t="str">
        <f>CADASTRE!D344</f>
        <v>agrochimie, gestion agricole</v>
      </c>
      <c r="B344" t="s">
        <v>5397</v>
      </c>
      <c r="C344" t="s">
        <v>5405</v>
      </c>
      <c r="D344" t="s">
        <v>363</v>
      </c>
    </row>
    <row r="345" spans="1:4" x14ac:dyDescent="0.3">
      <c r="A345" t="str">
        <f>CADASTRE!D345</f>
        <v>agrochimie, analyse physico-chimique</v>
      </c>
      <c r="B345" t="s">
        <v>5397</v>
      </c>
      <c r="C345" t="s">
        <v>5405</v>
      </c>
      <c r="D345" t="s">
        <v>363</v>
      </c>
    </row>
    <row r="346" spans="1:4" x14ac:dyDescent="0.3">
      <c r="A346" t="str">
        <f>CADASTRE!D346</f>
        <v>agrochimie, analyse biologique, culture</v>
      </c>
      <c r="B346" t="s">
        <v>47</v>
      </c>
      <c r="C346" t="s">
        <v>5397</v>
      </c>
    </row>
    <row r="347" spans="1:4" x14ac:dyDescent="0.3">
      <c r="A347" t="str">
        <f>CADASTRE!D347</f>
        <v>gestion des sols, territoire transfrontalier</v>
      </c>
      <c r="B347" t="s">
        <v>5397</v>
      </c>
      <c r="C347" t="s">
        <v>127</v>
      </c>
      <c r="D347" t="s">
        <v>426</v>
      </c>
    </row>
    <row r="348" spans="1:4" x14ac:dyDescent="0.3">
      <c r="A348" t="str">
        <f>CADASTRE!D348</f>
        <v>indicateur, ressource en eau, suivi environnemental, télédétection spatiale</v>
      </c>
      <c r="B348" t="s">
        <v>5397</v>
      </c>
      <c r="C348" t="s">
        <v>127</v>
      </c>
      <c r="D348" t="s">
        <v>426</v>
      </c>
    </row>
    <row r="349" spans="1:4" x14ac:dyDescent="0.3">
      <c r="A349" t="str">
        <f>CADASTRE!D349</f>
        <v>auxiliaire des cultures, pesticide, pollution chimique, qualité nutritionnelle</v>
      </c>
      <c r="B349" t="s">
        <v>47</v>
      </c>
      <c r="C349" t="s">
        <v>5397</v>
      </c>
    </row>
    <row r="350" spans="1:4" x14ac:dyDescent="0.3">
      <c r="A350" t="str">
        <f>CADASTRE!D350</f>
        <v>analyse biologique, bioagresseur, phénotypage, résistance</v>
      </c>
      <c r="B350" t="s">
        <v>47</v>
      </c>
      <c r="C350" t="s">
        <v>5397</v>
      </c>
    </row>
    <row r="351" spans="1:4" x14ac:dyDescent="0.3">
      <c r="A351" t="str">
        <f>CADASTRE!D351</f>
        <v>auxiliaire des cultures, écoagriculture, gestion durable, ressource naturelle, suivi environnemental, territoire transfrontalier</v>
      </c>
      <c r="B351" t="s">
        <v>47</v>
      </c>
      <c r="C351" t="s">
        <v>5397</v>
      </c>
      <c r="D351" t="s">
        <v>416</v>
      </c>
    </row>
    <row r="352" spans="1:4" x14ac:dyDescent="0.3">
      <c r="A352" t="str">
        <f>CADASTRE!D352</f>
        <v>biostatistique, qualité nutritionnelle</v>
      </c>
      <c r="B352" t="s">
        <v>347</v>
      </c>
      <c r="C352" t="s">
        <v>301</v>
      </c>
      <c r="D352" t="s">
        <v>416</v>
      </c>
    </row>
    <row r="353" spans="1:6" x14ac:dyDescent="0.3">
      <c r="A353" t="str">
        <f>CADASTRE!D353</f>
        <v>agrochimie, qualité nutritionnelle</v>
      </c>
      <c r="B353" t="s">
        <v>347</v>
      </c>
      <c r="C353" t="s">
        <v>301</v>
      </c>
      <c r="D353" t="s">
        <v>780</v>
      </c>
    </row>
    <row r="354" spans="1:6" x14ac:dyDescent="0.3">
      <c r="A354" t="str">
        <f>CADASTRE!D354</f>
        <v>analyse physico-chimique, phénotypage</v>
      </c>
      <c r="B354" t="s">
        <v>47</v>
      </c>
      <c r="C354" t="s">
        <v>148</v>
      </c>
      <c r="D354" t="s">
        <v>5436</v>
      </c>
      <c r="E354" t="s">
        <v>5460</v>
      </c>
      <c r="F354" t="s">
        <v>426</v>
      </c>
    </row>
    <row r="355" spans="1:6" x14ac:dyDescent="0.3">
      <c r="A355" t="str">
        <f>CADASTRE!D355</f>
        <v>agrochimie, spectroscopie</v>
      </c>
      <c r="B355" t="s">
        <v>5390</v>
      </c>
      <c r="C355" t="s">
        <v>4268</v>
      </c>
      <c r="D355" t="s">
        <v>363</v>
      </c>
      <c r="E355" t="s">
        <v>410</v>
      </c>
      <c r="F355" t="s">
        <v>479</v>
      </c>
    </row>
    <row r="356" spans="1:6" x14ac:dyDescent="0.3">
      <c r="A356" t="str">
        <f>CADASTRE!D356</f>
        <v>écoagriculture, gestion agricole, gestion durable, sécurité alimentaire</v>
      </c>
      <c r="B356" t="s">
        <v>1224</v>
      </c>
      <c r="C356" t="s">
        <v>353</v>
      </c>
      <c r="D356" t="s">
        <v>450</v>
      </c>
    </row>
    <row r="357" spans="1:6" x14ac:dyDescent="0.3">
      <c r="A357" t="str">
        <f>CADASTRE!D357</f>
        <v>gestion des ressources, gestion durable, ressource naturelle, territoire transfrontalier</v>
      </c>
      <c r="B357" t="s">
        <v>5397</v>
      </c>
      <c r="C357" t="s">
        <v>347</v>
      </c>
      <c r="D357" t="s">
        <v>464</v>
      </c>
    </row>
    <row r="358" spans="1:6" x14ac:dyDescent="0.3">
      <c r="A358" t="str">
        <f>CADASTRE!D358</f>
        <v>protection des cultures, télédétection spatiale</v>
      </c>
      <c r="B358" t="s">
        <v>238</v>
      </c>
      <c r="C358" t="s">
        <v>263</v>
      </c>
      <c r="D358" t="s">
        <v>347</v>
      </c>
      <c r="E358" t="s">
        <v>464</v>
      </c>
    </row>
    <row r="359" spans="1:6" x14ac:dyDescent="0.3">
      <c r="A359" t="str">
        <f>CADASTRE!D359</f>
        <v>culture, phénotypage</v>
      </c>
      <c r="B359" t="s">
        <v>127</v>
      </c>
      <c r="C359" t="s">
        <v>780</v>
      </c>
      <c r="D359" t="s">
        <v>464</v>
      </c>
    </row>
    <row r="360" spans="1:6" x14ac:dyDescent="0.3">
      <c r="A360" t="str">
        <f>CADASTRE!D360</f>
        <v>gestion des déchets, gestion durable, territoire transfrontalier</v>
      </c>
      <c r="B360" t="s">
        <v>416</v>
      </c>
    </row>
    <row r="361" spans="1:6" x14ac:dyDescent="0.3">
      <c r="A361" t="str">
        <f>CADASTRE!D361</f>
        <v>culture expérimentale, indicateur</v>
      </c>
      <c r="B361" t="s">
        <v>1224</v>
      </c>
      <c r="C361" t="s">
        <v>5405</v>
      </c>
      <c r="D361" t="s">
        <v>353</v>
      </c>
    </row>
    <row r="362" spans="1:6" x14ac:dyDescent="0.3">
      <c r="A362" t="str">
        <f>CADASTRE!D362</f>
        <v>culture, ressource génétique, technique agricole</v>
      </c>
      <c r="B362" t="s">
        <v>238</v>
      </c>
      <c r="C362" t="s">
        <v>464</v>
      </c>
    </row>
    <row r="363" spans="1:6" x14ac:dyDescent="0.3">
      <c r="A363" t="str">
        <f>CADASTRE!D363</f>
        <v>ressource génétique, technique agricole</v>
      </c>
      <c r="B363" t="s">
        <v>5436</v>
      </c>
      <c r="C363" t="s">
        <v>276</v>
      </c>
      <c r="D363" t="s">
        <v>470</v>
      </c>
    </row>
    <row r="364" spans="1:6" x14ac:dyDescent="0.3">
      <c r="A364" t="str">
        <f>CADASTRE!D364</f>
        <v>agrochimie, spectroscopie</v>
      </c>
      <c r="B364" t="s">
        <v>5390</v>
      </c>
      <c r="C364" t="s">
        <v>363</v>
      </c>
      <c r="D364" t="s">
        <v>404</v>
      </c>
      <c r="E364" t="s">
        <v>410</v>
      </c>
    </row>
    <row r="365" spans="1:6" x14ac:dyDescent="0.3">
      <c r="A365" t="str">
        <f>CADASTRE!D365</f>
        <v>biostatistique, télédétection spatiale</v>
      </c>
      <c r="B365" t="s">
        <v>47</v>
      </c>
      <c r="C365" t="s">
        <v>5397</v>
      </c>
      <c r="D365" t="s">
        <v>127</v>
      </c>
    </row>
    <row r="366" spans="1:6" x14ac:dyDescent="0.3">
      <c r="A366" t="str">
        <f>CADASTRE!D366</f>
        <v>chromatographie, stress abiotique</v>
      </c>
      <c r="B366" t="s">
        <v>5397</v>
      </c>
      <c r="C366" t="s">
        <v>148</v>
      </c>
    </row>
    <row r="367" spans="1:6" x14ac:dyDescent="0.3">
      <c r="A367" t="str">
        <f>CADASTRE!D367</f>
        <v>analyse physico-chimique, stress biotique</v>
      </c>
      <c r="B367" t="s">
        <v>127</v>
      </c>
      <c r="C367" t="s">
        <v>5460</v>
      </c>
      <c r="D367" t="s">
        <v>404</v>
      </c>
    </row>
    <row r="368" spans="1:6" x14ac:dyDescent="0.3">
      <c r="A368" t="str">
        <f>CADASTRE!D368</f>
        <v>agrochimie, spectroscopie</v>
      </c>
      <c r="B368" t="s">
        <v>5436</v>
      </c>
      <c r="C368" t="s">
        <v>276</v>
      </c>
      <c r="D368" t="s">
        <v>479</v>
      </c>
    </row>
    <row r="369" spans="1:5" x14ac:dyDescent="0.3">
      <c r="A369" t="str">
        <f>CADASTRE!D369</f>
        <v>agrochimie, analyse physico-chimique</v>
      </c>
      <c r="B369" t="s">
        <v>86</v>
      </c>
      <c r="C369" t="s">
        <v>127</v>
      </c>
      <c r="D369" t="s">
        <v>450</v>
      </c>
    </row>
    <row r="370" spans="1:5" x14ac:dyDescent="0.3">
      <c r="A370" t="str">
        <f>CADASTRE!D370</f>
        <v>santé humaine</v>
      </c>
      <c r="B370" t="s">
        <v>339</v>
      </c>
      <c r="C370" t="s">
        <v>780</v>
      </c>
    </row>
    <row r="371" spans="1:5" x14ac:dyDescent="0.3">
      <c r="A371" t="str">
        <f>CADASTRE!D371</f>
        <v>agrochimie, spectroscopie, technique agricole</v>
      </c>
      <c r="B371" t="s">
        <v>238</v>
      </c>
      <c r="C371" t="s">
        <v>276</v>
      </c>
      <c r="D371" t="s">
        <v>410</v>
      </c>
    </row>
    <row r="372" spans="1:5" x14ac:dyDescent="0.3">
      <c r="A372" t="str">
        <f>CADASTRE!D372</f>
        <v>biocontrôle, cultivar, production agricole, spectroscopie</v>
      </c>
      <c r="B372" t="s">
        <v>353</v>
      </c>
      <c r="C372" t="s">
        <v>426</v>
      </c>
    </row>
    <row r="373" spans="1:5" x14ac:dyDescent="0.3">
      <c r="A373" t="str">
        <f>CADASTRE!D373</f>
        <v>écoagriculture, santé humaine, technique agricole</v>
      </c>
      <c r="B373" t="s">
        <v>5390</v>
      </c>
      <c r="C373" t="s">
        <v>347</v>
      </c>
    </row>
    <row r="374" spans="1:5" x14ac:dyDescent="0.3">
      <c r="A374" t="str">
        <f>CADASTRE!D374</f>
        <v>gestion des sols, gestion durable, indicateur, pollution chimique, suivi environnemental</v>
      </c>
      <c r="B374" t="s">
        <v>5405</v>
      </c>
      <c r="C374" t="s">
        <v>353</v>
      </c>
      <c r="D374" t="s">
        <v>301</v>
      </c>
    </row>
    <row r="375" spans="1:5" x14ac:dyDescent="0.3">
      <c r="A375" t="str">
        <f>CADASTRE!D375</f>
        <v>agrochimie, spectroscopie</v>
      </c>
      <c r="B375" t="s">
        <v>127</v>
      </c>
      <c r="C375" t="s">
        <v>148</v>
      </c>
      <c r="D375" t="s">
        <v>470</v>
      </c>
    </row>
    <row r="376" spans="1:5" x14ac:dyDescent="0.3">
      <c r="A376" t="str">
        <f>CADASTRE!D376</f>
        <v>agrochimie, production agricole, spectroscopie</v>
      </c>
      <c r="B376" t="s">
        <v>339</v>
      </c>
      <c r="C376" t="s">
        <v>404</v>
      </c>
      <c r="D376" t="s">
        <v>450</v>
      </c>
    </row>
    <row r="377" spans="1:5" x14ac:dyDescent="0.3">
      <c r="A377" t="str">
        <f>CADASTRE!D377</f>
        <v>gestion durable, territoire transfrontalier</v>
      </c>
      <c r="B377" t="s">
        <v>5460</v>
      </c>
      <c r="C377" t="s">
        <v>404</v>
      </c>
      <c r="D377" t="s">
        <v>450</v>
      </c>
    </row>
    <row r="378" spans="1:5" x14ac:dyDescent="0.3">
      <c r="A378" t="str">
        <f>CADASTRE!D378</f>
        <v>qualité nutritionnelle, spectroscopie</v>
      </c>
      <c r="B378" t="s">
        <v>339</v>
      </c>
      <c r="C378" t="s">
        <v>5460</v>
      </c>
      <c r="D378" t="s">
        <v>2769</v>
      </c>
    </row>
    <row r="379" spans="1:5" x14ac:dyDescent="0.3">
      <c r="A379" t="str">
        <f>CADASTRE!D379</f>
        <v>culture, spectroscopie, télédétection spatiale</v>
      </c>
      <c r="B379" t="s">
        <v>339</v>
      </c>
      <c r="C379" t="s">
        <v>5460</v>
      </c>
      <c r="D379" t="s">
        <v>373</v>
      </c>
      <c r="E379" t="s">
        <v>2769</v>
      </c>
    </row>
    <row r="380" spans="1:5" x14ac:dyDescent="0.3">
      <c r="A380" t="str">
        <f>CADASTRE!D380</f>
        <v>bioinformatique, culture, pollution chimique, télédétection spatiale</v>
      </c>
      <c r="B380" t="s">
        <v>339</v>
      </c>
      <c r="C380" t="s">
        <v>5460</v>
      </c>
      <c r="D380" t="s">
        <v>2769</v>
      </c>
    </row>
    <row r="381" spans="1:5" x14ac:dyDescent="0.3">
      <c r="A381" t="str">
        <f>CADASTRE!D381</f>
        <v>agrochimie, qualité nutritionnelle, spectroscopie</v>
      </c>
      <c r="B381" t="s">
        <v>127</v>
      </c>
      <c r="C381" t="s">
        <v>5460</v>
      </c>
      <c r="D381" t="s">
        <v>464</v>
      </c>
    </row>
    <row r="382" spans="1:5" x14ac:dyDescent="0.3">
      <c r="A382" t="str">
        <f>CADASTRE!D382</f>
        <v>ressource génétique, technique agricole</v>
      </c>
      <c r="B382" t="s">
        <v>263</v>
      </c>
      <c r="C382" t="s">
        <v>347</v>
      </c>
      <c r="D382" t="s">
        <v>780</v>
      </c>
      <c r="E382" t="s">
        <v>464</v>
      </c>
    </row>
    <row r="383" spans="1:5" x14ac:dyDescent="0.3">
      <c r="A383" t="str">
        <f>CADASTRE!D383</f>
        <v>spectroscopie</v>
      </c>
      <c r="B383" t="s">
        <v>1224</v>
      </c>
      <c r="C383" t="s">
        <v>843</v>
      </c>
      <c r="D383" t="s">
        <v>5455</v>
      </c>
    </row>
    <row r="384" spans="1:5" x14ac:dyDescent="0.3">
      <c r="A384" t="str">
        <f>CADASTRE!D384</f>
        <v>analyse biologique, bioagresseur, phénotypage, résistance</v>
      </c>
      <c r="B384" t="s">
        <v>5460</v>
      </c>
      <c r="C384" t="s">
        <v>404</v>
      </c>
      <c r="D384" t="s">
        <v>450</v>
      </c>
    </row>
    <row r="385" spans="1:5" x14ac:dyDescent="0.3">
      <c r="A385" t="str">
        <f>CADASTRE!D385</f>
        <v>agroalimentaire, ressource génétique, santé humaine, sécurité alimentaire</v>
      </c>
      <c r="B385" t="s">
        <v>263</v>
      </c>
      <c r="C385" t="s">
        <v>470</v>
      </c>
    </row>
    <row r="386" spans="1:5" x14ac:dyDescent="0.3">
      <c r="A386" t="str">
        <f>CADASTRE!D386</f>
        <v>analyse physico-chimique, ressource génétique, santé humaine, sécurité alimentaire</v>
      </c>
      <c r="B386" t="s">
        <v>263</v>
      </c>
      <c r="C386" t="s">
        <v>276</v>
      </c>
      <c r="D386" t="s">
        <v>5460</v>
      </c>
    </row>
    <row r="387" spans="1:5" x14ac:dyDescent="0.3">
      <c r="A387" t="str">
        <f>CADASTRE!D387</f>
        <v>analyse physico-chimique, phénotypage, stress abiotique</v>
      </c>
      <c r="B387" t="s">
        <v>263</v>
      </c>
      <c r="C387" t="s">
        <v>276</v>
      </c>
      <c r="D387" t="s">
        <v>470</v>
      </c>
    </row>
    <row r="388" spans="1:5" x14ac:dyDescent="0.3">
      <c r="A388" t="str">
        <f>CADASTRE!D388</f>
        <v>culture, spectroscopie</v>
      </c>
      <c r="B388" t="s">
        <v>263</v>
      </c>
      <c r="C388" t="s">
        <v>309</v>
      </c>
      <c r="D388" t="s">
        <v>780</v>
      </c>
    </row>
    <row r="389" spans="1:5" x14ac:dyDescent="0.3">
      <c r="A389" t="str">
        <f>CADASTRE!D389</f>
        <v>agrochimie, spectroscopie</v>
      </c>
      <c r="B389" t="s">
        <v>127</v>
      </c>
      <c r="C389" t="s">
        <v>263</v>
      </c>
    </row>
    <row r="390" spans="1:5" x14ac:dyDescent="0.3">
      <c r="A390" t="str">
        <f>CADASTRE!D390</f>
        <v>agrochimie, spectroscopie</v>
      </c>
      <c r="B390" t="s">
        <v>263</v>
      </c>
    </row>
    <row r="391" spans="1:5" x14ac:dyDescent="0.3">
      <c r="A391" t="str">
        <f>CADASTRE!D391</f>
        <v>ressource génétique</v>
      </c>
      <c r="B391" t="s">
        <v>843</v>
      </c>
      <c r="C391" t="s">
        <v>780</v>
      </c>
    </row>
    <row r="392" spans="1:5" x14ac:dyDescent="0.3">
      <c r="A392" t="str">
        <f>CADASTRE!D392</f>
        <v>protection des cultures, spectroscopie</v>
      </c>
      <c r="B392" t="s">
        <v>843</v>
      </c>
      <c r="C392" t="s">
        <v>780</v>
      </c>
    </row>
    <row r="393" spans="1:5" x14ac:dyDescent="0.3">
      <c r="A393" t="str">
        <f>CADASTRE!D393</f>
        <v>gestion durable, ressource naturelle</v>
      </c>
      <c r="B393" t="s">
        <v>450</v>
      </c>
      <c r="C393" t="s">
        <v>780</v>
      </c>
    </row>
    <row r="394" spans="1:5" x14ac:dyDescent="0.3">
      <c r="A394" t="str">
        <f>CADASTRE!D394</f>
        <v>biocontrôle, biopesticide, lutte</v>
      </c>
      <c r="B394" t="s">
        <v>238</v>
      </c>
      <c r="C394" t="s">
        <v>263</v>
      </c>
    </row>
    <row r="395" spans="1:5" x14ac:dyDescent="0.3">
      <c r="A395" t="str">
        <f>CADASTRE!D395</f>
        <v>agrochimie, spectroscopie</v>
      </c>
      <c r="B395" t="s">
        <v>238</v>
      </c>
      <c r="C395" t="s">
        <v>263</v>
      </c>
    </row>
    <row r="396" spans="1:5" x14ac:dyDescent="0.3">
      <c r="A396" t="str">
        <f>CADASTRE!D396</f>
        <v>agrochimie, spectroscopie</v>
      </c>
      <c r="B396" t="s">
        <v>238</v>
      </c>
      <c r="C396" t="s">
        <v>263</v>
      </c>
    </row>
    <row r="397" spans="1:5" x14ac:dyDescent="0.3">
      <c r="A397" t="str">
        <f>CADASTRE!D397</f>
        <v>analyse physico-chimique, production agricole</v>
      </c>
      <c r="B397" t="s">
        <v>86</v>
      </c>
      <c r="C397" t="s">
        <v>339</v>
      </c>
      <c r="D397" t="s">
        <v>5460</v>
      </c>
      <c r="E397" t="s">
        <v>363</v>
      </c>
    </row>
    <row r="398" spans="1:5" x14ac:dyDescent="0.3">
      <c r="A398" t="str">
        <f>CADASTRE!D398</f>
        <v>agrochimie, protection des cultures, résistance, spectroscopie</v>
      </c>
      <c r="B398" t="s">
        <v>1224</v>
      </c>
      <c r="C398" t="s">
        <v>347</v>
      </c>
      <c r="D398" t="s">
        <v>3933</v>
      </c>
      <c r="E398" t="s">
        <v>780</v>
      </c>
    </row>
    <row r="399" spans="1:5" x14ac:dyDescent="0.3">
      <c r="A399" t="str">
        <f>CADASTRE!D399</f>
        <v>analyse physico-chimique, culture expérimentale, gestion des sols</v>
      </c>
      <c r="B399" t="s">
        <v>86</v>
      </c>
      <c r="C399" t="s">
        <v>339</v>
      </c>
      <c r="D399" t="s">
        <v>5460</v>
      </c>
      <c r="E399" t="s">
        <v>363</v>
      </c>
    </row>
    <row r="400" spans="1:5" x14ac:dyDescent="0.3">
      <c r="A400" t="str">
        <f>CADASTRE!D400</f>
        <v>agrochimie, spectroscopie</v>
      </c>
      <c r="B400" t="s">
        <v>86</v>
      </c>
      <c r="C400" t="s">
        <v>339</v>
      </c>
      <c r="D400" t="s">
        <v>363</v>
      </c>
    </row>
    <row r="401" spans="1:6" x14ac:dyDescent="0.3">
      <c r="A401" t="str">
        <f>CADASTRE!D401</f>
        <v>agrochimie, spectroscopie</v>
      </c>
      <c r="B401" t="s">
        <v>5448</v>
      </c>
      <c r="C401" t="s">
        <v>353</v>
      </c>
      <c r="D401" t="s">
        <v>416</v>
      </c>
    </row>
    <row r="402" spans="1:6" x14ac:dyDescent="0.3">
      <c r="A402" t="str">
        <f>CADASTRE!D402</f>
        <v>biostatistique, spectroscopie</v>
      </c>
      <c r="B402" t="s">
        <v>780</v>
      </c>
    </row>
    <row r="403" spans="1:6" x14ac:dyDescent="0.3">
      <c r="A403" t="str">
        <f>CADASTRE!D403</f>
        <v>agrochimie, analyse physico-chimique</v>
      </c>
      <c r="B403" t="s">
        <v>339</v>
      </c>
      <c r="C403" t="s">
        <v>5460</v>
      </c>
    </row>
    <row r="404" spans="1:6" x14ac:dyDescent="0.3">
      <c r="A404" t="str">
        <f>CADASTRE!D404</f>
        <v>analyse physico-chimique, biocontrôle, qualité nutritionnelle</v>
      </c>
      <c r="B404" t="s">
        <v>276</v>
      </c>
      <c r="C404" t="s">
        <v>780</v>
      </c>
    </row>
    <row r="405" spans="1:6" x14ac:dyDescent="0.3">
      <c r="A405" t="str">
        <f>CADASTRE!D405</f>
        <v>agrochimie, analyse physico-chimique</v>
      </c>
      <c r="B405" t="s">
        <v>347</v>
      </c>
      <c r="C405" t="s">
        <v>353</v>
      </c>
      <c r="D405" t="s">
        <v>416</v>
      </c>
    </row>
    <row r="406" spans="1:6" x14ac:dyDescent="0.3">
      <c r="A406" t="str">
        <f>CADASTRE!D406</f>
        <v>bioinformatique</v>
      </c>
      <c r="B406" t="s">
        <v>173</v>
      </c>
      <c r="C406" t="s">
        <v>187</v>
      </c>
      <c r="D406" t="s">
        <v>363</v>
      </c>
      <c r="E406" t="s">
        <v>434</v>
      </c>
      <c r="F406" t="s">
        <v>450</v>
      </c>
    </row>
    <row r="407" spans="1:6" x14ac:dyDescent="0.3">
      <c r="A407" t="str">
        <f>CADASTRE!D407</f>
        <v>bioinformatique, protection des cultures, spectroscopie</v>
      </c>
      <c r="B407" t="s">
        <v>353</v>
      </c>
      <c r="C407" t="s">
        <v>780</v>
      </c>
    </row>
    <row r="408" spans="1:6" x14ac:dyDescent="0.3">
      <c r="A408" t="str">
        <f>CADASTRE!D408</f>
        <v>gestion agricole</v>
      </c>
      <c r="B408" t="s">
        <v>339</v>
      </c>
      <c r="C408" t="s">
        <v>5460</v>
      </c>
      <c r="D408" t="s">
        <v>2769</v>
      </c>
    </row>
    <row r="409" spans="1:6" x14ac:dyDescent="0.3">
      <c r="A409" t="str">
        <f>CADASTRE!D409</f>
        <v>pesticide, réduction, technique agricole</v>
      </c>
      <c r="B409" t="s">
        <v>1224</v>
      </c>
      <c r="C409" t="s">
        <v>5455</v>
      </c>
      <c r="D409" t="s">
        <v>339</v>
      </c>
      <c r="E409" t="s">
        <v>353</v>
      </c>
    </row>
    <row r="410" spans="1:6" x14ac:dyDescent="0.3">
      <c r="A410" t="str">
        <f>CADASTRE!D410</f>
        <v>gestion agricole, production agricole, protection des cultures, valorisation</v>
      </c>
      <c r="B410" t="s">
        <v>1224</v>
      </c>
      <c r="C410" t="s">
        <v>5455</v>
      </c>
      <c r="D410" t="s">
        <v>339</v>
      </c>
      <c r="E410" t="s">
        <v>353</v>
      </c>
    </row>
    <row r="411" spans="1:6" x14ac:dyDescent="0.3">
      <c r="A411" t="str">
        <f>CADASTRE!D411</f>
        <v>gestion durable, ressource naturelle, territoire transfrontalier</v>
      </c>
      <c r="B411" t="s">
        <v>339</v>
      </c>
      <c r="C411" t="s">
        <v>2769</v>
      </c>
      <c r="D411" t="s">
        <v>780</v>
      </c>
    </row>
    <row r="412" spans="1:6" x14ac:dyDescent="0.3">
      <c r="A412" t="str">
        <f>CADASTRE!D412</f>
        <v>gestion durable, ressource naturelle</v>
      </c>
      <c r="B412" t="s">
        <v>5397</v>
      </c>
      <c r="C412" t="s">
        <v>780</v>
      </c>
    </row>
    <row r="413" spans="1:6" x14ac:dyDescent="0.3">
      <c r="A413" t="str">
        <f>CADASTRE!D413</f>
        <v>production agricole, sélection variétale, technique agricole</v>
      </c>
      <c r="B413" t="s">
        <v>5397</v>
      </c>
      <c r="C413" t="s">
        <v>780</v>
      </c>
    </row>
    <row r="414" spans="1:6" x14ac:dyDescent="0.3">
      <c r="A414" t="str">
        <f>CADASTRE!D414</f>
        <v>lutte, protection des cultures</v>
      </c>
      <c r="B414" t="s">
        <v>205</v>
      </c>
      <c r="C414" t="s">
        <v>363</v>
      </c>
    </row>
    <row r="415" spans="1:6" x14ac:dyDescent="0.3">
      <c r="A415" t="str">
        <f>CADASTRE!D415</f>
        <v>bioagresseur, culture, lutte</v>
      </c>
      <c r="B415" t="s">
        <v>5397</v>
      </c>
      <c r="C415" t="s">
        <v>148</v>
      </c>
    </row>
    <row r="416" spans="1:6" x14ac:dyDescent="0.3">
      <c r="A416" t="str">
        <f>CADASTRE!D416</f>
        <v>contrôle des ravageurs, impact socio-économique</v>
      </c>
      <c r="B416" t="s">
        <v>5397</v>
      </c>
      <c r="C416" t="s">
        <v>363</v>
      </c>
    </row>
    <row r="417" spans="1:5" x14ac:dyDescent="0.3">
      <c r="A417" t="str">
        <f>CADASTRE!D417</f>
        <v>production agricole, sélection variétale</v>
      </c>
      <c r="B417" t="s">
        <v>843</v>
      </c>
      <c r="C417" t="s">
        <v>127</v>
      </c>
    </row>
    <row r="418" spans="1:5" x14ac:dyDescent="0.3">
      <c r="A418" t="str">
        <f>CADASTRE!D418</f>
        <v>production agricole, sélection variétale</v>
      </c>
      <c r="B418" t="s">
        <v>263</v>
      </c>
      <c r="C418" t="s">
        <v>276</v>
      </c>
      <c r="D418" t="s">
        <v>4268</v>
      </c>
      <c r="E418" t="s">
        <v>347</v>
      </c>
    </row>
    <row r="419" spans="1:5" x14ac:dyDescent="0.3">
      <c r="A419" t="str">
        <f>CADASTRE!D419</f>
        <v>gestion agricole, gestion des sols, production agricole, télédétection spatiale</v>
      </c>
      <c r="B419" t="s">
        <v>843</v>
      </c>
      <c r="C419" t="s">
        <v>301</v>
      </c>
      <c r="D419" t="s">
        <v>416</v>
      </c>
    </row>
    <row r="420" spans="1:5" x14ac:dyDescent="0.3">
      <c r="A420" t="str">
        <f>CADASTRE!D420</f>
        <v>culture, protection des cultures</v>
      </c>
      <c r="B420" t="s">
        <v>3933</v>
      </c>
    </row>
    <row r="421" spans="1:5" x14ac:dyDescent="0.3">
      <c r="A421" t="str">
        <f>CADASTRE!D421</f>
        <v>analyse biologique, gestion agricole</v>
      </c>
      <c r="B421" t="s">
        <v>263</v>
      </c>
      <c r="C421" t="s">
        <v>276</v>
      </c>
      <c r="D421" t="s">
        <v>410</v>
      </c>
    </row>
    <row r="422" spans="1:5" x14ac:dyDescent="0.3">
      <c r="A422" t="str">
        <f>CADASTRE!D422</f>
        <v>analyse physico-chimique, gestion des sols, spectroscopie</v>
      </c>
      <c r="B422" t="s">
        <v>339</v>
      </c>
      <c r="C422" t="s">
        <v>5460</v>
      </c>
      <c r="D422" t="s">
        <v>2769</v>
      </c>
    </row>
    <row r="423" spans="1:5" x14ac:dyDescent="0.3">
      <c r="A423" t="str">
        <f>CADASTRE!D423</f>
        <v>agrochimie, gestion des sols, spectroscopie</v>
      </c>
      <c r="B423" t="s">
        <v>353</v>
      </c>
      <c r="C423" t="s">
        <v>450</v>
      </c>
      <c r="D423" t="s">
        <v>780</v>
      </c>
    </row>
    <row r="424" spans="1:5" x14ac:dyDescent="0.3">
      <c r="A424" t="str">
        <f>CADASTRE!D424</f>
        <v>croissance des plantes, gestion des sols</v>
      </c>
      <c r="B424" t="s">
        <v>276</v>
      </c>
      <c r="C424" t="s">
        <v>339</v>
      </c>
      <c r="D424" t="s">
        <v>404</v>
      </c>
    </row>
    <row r="425" spans="1:5" x14ac:dyDescent="0.3">
      <c r="A425" t="str">
        <f>CADASTRE!D425</f>
        <v>agrochimie, analyse physico-chimique, spectroscopie</v>
      </c>
      <c r="B425" t="s">
        <v>843</v>
      </c>
      <c r="C425" t="s">
        <v>5460</v>
      </c>
      <c r="D425" t="s">
        <v>347</v>
      </c>
    </row>
    <row r="426" spans="1:5" x14ac:dyDescent="0.3">
      <c r="A426" t="str">
        <f>CADASTRE!D426</f>
        <v>agrochimie, gestion des sols, spectroscopie</v>
      </c>
      <c r="B426" t="s">
        <v>231</v>
      </c>
      <c r="C426" t="s">
        <v>238</v>
      </c>
      <c r="D426" t="s">
        <v>470</v>
      </c>
    </row>
    <row r="427" spans="1:5" x14ac:dyDescent="0.3">
      <c r="A427" t="str">
        <f>CADASTRE!D427</f>
        <v>analyse physico-chimique, biocontrôle, contrôle des ravageurs, gestion agricole, protection des cultures</v>
      </c>
      <c r="B427" t="s">
        <v>127</v>
      </c>
      <c r="C427" t="s">
        <v>238</v>
      </c>
      <c r="D427" t="s">
        <v>2769</v>
      </c>
    </row>
    <row r="428" spans="1:5" x14ac:dyDescent="0.3">
      <c r="A428" t="str">
        <f>CADASTRE!D428</f>
        <v>télédétection spatiale</v>
      </c>
      <c r="B428" t="s">
        <v>205</v>
      </c>
      <c r="C428" t="s">
        <v>301</v>
      </c>
      <c r="D428" t="s">
        <v>416</v>
      </c>
    </row>
    <row r="429" spans="1:5" x14ac:dyDescent="0.3">
      <c r="A429" t="str">
        <f>CADASTRE!D429</f>
        <v>protection des cultures, santé humaine, sélection variétale</v>
      </c>
      <c r="B429" t="s">
        <v>205</v>
      </c>
      <c r="C429" t="s">
        <v>416</v>
      </c>
    </row>
    <row r="430" spans="1:5" x14ac:dyDescent="0.3">
      <c r="A430" t="str">
        <f>CADASTRE!D430</f>
        <v>analyse physico-chimique, pollution chimique, télédétection spatiale</v>
      </c>
      <c r="B430" t="s">
        <v>205</v>
      </c>
      <c r="C430" t="s">
        <v>301</v>
      </c>
      <c r="D430" t="s">
        <v>416</v>
      </c>
    </row>
    <row r="431" spans="1:5" x14ac:dyDescent="0.3">
      <c r="A431" t="str">
        <f>CADASTRE!D431</f>
        <v>gestion agricole</v>
      </c>
      <c r="B431" t="s">
        <v>205</v>
      </c>
      <c r="C431" t="s">
        <v>301</v>
      </c>
      <c r="D431" t="s">
        <v>416</v>
      </c>
    </row>
    <row r="432" spans="1:5" x14ac:dyDescent="0.3">
      <c r="A432" t="str">
        <f>CADASTRE!D432</f>
        <v>auxiliaire des cultures, pesticide, pollution chimique, qualité nutritionnelle</v>
      </c>
      <c r="B432" t="s">
        <v>843</v>
      </c>
      <c r="C432" t="s">
        <v>205</v>
      </c>
    </row>
    <row r="433" spans="1:5" x14ac:dyDescent="0.3">
      <c r="A433" t="str">
        <f>CADASTRE!D433</f>
        <v>biocontrôle, pesticide, santé humaine</v>
      </c>
      <c r="B433" t="s">
        <v>5455</v>
      </c>
      <c r="C433" t="s">
        <v>353</v>
      </c>
    </row>
    <row r="434" spans="1:5" x14ac:dyDescent="0.3">
      <c r="A434" t="str">
        <f>CADASTRE!D434</f>
        <v>gestion durable, impact socio-économique, pesticide</v>
      </c>
      <c r="B434" t="s">
        <v>5405</v>
      </c>
      <c r="C434" t="s">
        <v>2704</v>
      </c>
      <c r="D434" t="s">
        <v>5455</v>
      </c>
    </row>
    <row r="435" spans="1:5" x14ac:dyDescent="0.3">
      <c r="A435" t="str">
        <f>CADASTRE!D435</f>
        <v>analyse physico-chimique, gestion agricole, suivi environnemental</v>
      </c>
      <c r="B435" t="s">
        <v>843</v>
      </c>
      <c r="C435" t="s">
        <v>780</v>
      </c>
    </row>
    <row r="436" spans="1:5" x14ac:dyDescent="0.3">
      <c r="A436" t="str">
        <f>CADASTRE!D436</f>
        <v>biostatistique, gestion des ressources, indicateur, suivi environnemental</v>
      </c>
      <c r="B436" t="s">
        <v>263</v>
      </c>
      <c r="C436" t="s">
        <v>353</v>
      </c>
    </row>
    <row r="437" spans="1:5" x14ac:dyDescent="0.3">
      <c r="A437" t="str">
        <f>CADASTRE!D437</f>
        <v>gestion des ressources, pollution chimique, ressource en eau, territoire transfrontalier</v>
      </c>
      <c r="B437" t="s">
        <v>410</v>
      </c>
    </row>
    <row r="438" spans="1:5" x14ac:dyDescent="0.3">
      <c r="A438" t="str">
        <f>CADASTRE!D438</f>
        <v>ressource naturelle, suivi environnemental</v>
      </c>
      <c r="B438" t="s">
        <v>231</v>
      </c>
      <c r="C438" t="s">
        <v>238</v>
      </c>
    </row>
    <row r="439" spans="1:5" x14ac:dyDescent="0.3">
      <c r="A439" t="str">
        <f>CADASTRE!D439</f>
        <v>écoagriculture, gestion des ressources, ressource naturelle, territoire transfrontalier</v>
      </c>
      <c r="B439" t="s">
        <v>843</v>
      </c>
      <c r="C439" t="s">
        <v>231</v>
      </c>
      <c r="D439" t="s">
        <v>238</v>
      </c>
    </row>
    <row r="440" spans="1:5" x14ac:dyDescent="0.3">
      <c r="A440" t="str">
        <f>CADASTRE!D440</f>
        <v>agroalimentaire, gestion des déchets, technique agricole, territoire transfrontalier</v>
      </c>
      <c r="B440" t="s">
        <v>843</v>
      </c>
      <c r="C440" t="s">
        <v>231</v>
      </c>
      <c r="D440" t="s">
        <v>238</v>
      </c>
    </row>
    <row r="441" spans="1:5" x14ac:dyDescent="0.3">
      <c r="A441" t="str">
        <f>CADASTRE!D441</f>
        <v>pollution chimique, santé humaine, suivi environnemental</v>
      </c>
      <c r="B441" t="s">
        <v>843</v>
      </c>
      <c r="C441" t="s">
        <v>263</v>
      </c>
      <c r="D441" t="s">
        <v>780</v>
      </c>
    </row>
    <row r="442" spans="1:5" x14ac:dyDescent="0.3">
      <c r="A442" t="str">
        <f>CADASTRE!D442</f>
        <v>impact socio-économique, santé humaine</v>
      </c>
      <c r="B442" t="s">
        <v>843</v>
      </c>
      <c r="C442" t="s">
        <v>231</v>
      </c>
    </row>
    <row r="443" spans="1:5" x14ac:dyDescent="0.3">
      <c r="A443" t="str">
        <f>CADASTRE!D443</f>
        <v>gestion des sols, pollution chimique, suivi environnemental</v>
      </c>
      <c r="B443" t="s">
        <v>47</v>
      </c>
      <c r="C443" t="s">
        <v>347</v>
      </c>
    </row>
    <row r="444" spans="1:5" x14ac:dyDescent="0.3">
      <c r="A444" t="str">
        <f>CADASTRE!D444</f>
        <v>bioinformatique, impact, suivi environnemental, valorisation</v>
      </c>
      <c r="B444" t="s">
        <v>843</v>
      </c>
      <c r="C444" t="s">
        <v>231</v>
      </c>
      <c r="D444" t="s">
        <v>780</v>
      </c>
    </row>
    <row r="445" spans="1:5" x14ac:dyDescent="0.3">
      <c r="A445" t="str">
        <f>CADASTRE!D445</f>
        <v>biostatistique, indicateur, pesticide, santé humaine</v>
      </c>
      <c r="B445" t="s">
        <v>843</v>
      </c>
      <c r="C445" t="s">
        <v>5460</v>
      </c>
      <c r="D445" t="s">
        <v>353</v>
      </c>
      <c r="E445" t="s">
        <v>373</v>
      </c>
    </row>
    <row r="446" spans="1:5" x14ac:dyDescent="0.3">
      <c r="A446" t="str">
        <f>CADASTRE!D446</f>
        <v>bioagresseur, protection des cultures</v>
      </c>
      <c r="B446" t="s">
        <v>263</v>
      </c>
      <c r="C446" t="s">
        <v>353</v>
      </c>
    </row>
    <row r="447" spans="1:5" x14ac:dyDescent="0.3">
      <c r="A447" t="str">
        <f>CADASTRE!D447</f>
        <v>production agricole, protection des cultures, ressource génétique, sélection variétale</v>
      </c>
      <c r="B447" t="s">
        <v>347</v>
      </c>
      <c r="C447" t="s">
        <v>353</v>
      </c>
      <c r="D447" t="s">
        <v>416</v>
      </c>
    </row>
    <row r="448" spans="1:5" x14ac:dyDescent="0.3">
      <c r="A448" t="str">
        <f>CADASTRE!D448</f>
        <v>gestion durable, indicateur, pesticide, protection des cultures, suivi environnemental</v>
      </c>
      <c r="B448" t="s">
        <v>347</v>
      </c>
      <c r="C448" t="s">
        <v>353</v>
      </c>
      <c r="D448" t="s">
        <v>416</v>
      </c>
    </row>
    <row r="449" spans="1:6" x14ac:dyDescent="0.3">
      <c r="A449" t="str">
        <f>CADASTRE!D449</f>
        <v>protection des cultures</v>
      </c>
      <c r="B449" t="s">
        <v>347</v>
      </c>
      <c r="C449" t="s">
        <v>353</v>
      </c>
      <c r="D449" t="s">
        <v>416</v>
      </c>
    </row>
    <row r="450" spans="1:6" x14ac:dyDescent="0.3">
      <c r="A450" t="str">
        <f>CADASTRE!D450</f>
        <v>culture, protection des cultures, technique agricole</v>
      </c>
      <c r="B450" t="s">
        <v>1224</v>
      </c>
      <c r="C450" t="s">
        <v>843</v>
      </c>
      <c r="D450" t="s">
        <v>276</v>
      </c>
      <c r="E450" t="s">
        <v>5473</v>
      </c>
    </row>
    <row r="451" spans="1:6" x14ac:dyDescent="0.3">
      <c r="A451" t="str">
        <f>CADASTRE!D451</f>
        <v>culture expérimentale, gestion des sols, production agricole, résistance</v>
      </c>
      <c r="B451" t="s">
        <v>181</v>
      </c>
      <c r="C451" t="s">
        <v>5473</v>
      </c>
    </row>
    <row r="452" spans="1:6" x14ac:dyDescent="0.3">
      <c r="A452" t="str">
        <f>CADASTRE!D452</f>
        <v>culture expérimentale, gestion des sols, production agricole, résistance</v>
      </c>
      <c r="B452" t="s">
        <v>86</v>
      </c>
      <c r="C452" t="s">
        <v>1224</v>
      </c>
      <c r="D452" t="s">
        <v>276</v>
      </c>
      <c r="E452" t="s">
        <v>3933</v>
      </c>
      <c r="F452" t="s">
        <v>470</v>
      </c>
    </row>
    <row r="453" spans="1:6" x14ac:dyDescent="0.3">
      <c r="A453" t="str">
        <f>CADASTRE!D453</f>
        <v>lutte, production agricole, protection des cultures, suivi environnemental</v>
      </c>
      <c r="B453" t="s">
        <v>2704</v>
      </c>
      <c r="C453" t="s">
        <v>339</v>
      </c>
      <c r="D453" t="s">
        <v>780</v>
      </c>
    </row>
    <row r="454" spans="1:6" x14ac:dyDescent="0.3">
      <c r="A454" t="str">
        <f>CADASTRE!D454</f>
        <v>biocontrôle, protection des cultures, toxicité</v>
      </c>
      <c r="B454" t="s">
        <v>5405</v>
      </c>
      <c r="C454" t="s">
        <v>353</v>
      </c>
      <c r="D454" t="s">
        <v>301</v>
      </c>
    </row>
    <row r="455" spans="1:6" x14ac:dyDescent="0.3">
      <c r="A455" t="str">
        <f>CADASTRE!D455</f>
        <v>bioagresseur, lutte, résistance</v>
      </c>
      <c r="B455" t="s">
        <v>697</v>
      </c>
      <c r="C455" t="s">
        <v>843</v>
      </c>
      <c r="D455" t="s">
        <v>353</v>
      </c>
      <c r="E455" t="s">
        <v>301</v>
      </c>
    </row>
    <row r="456" spans="1:6" x14ac:dyDescent="0.3">
      <c r="A456" t="str">
        <f>CADASTRE!D456</f>
        <v>croissance des plantes, gestion des sols</v>
      </c>
      <c r="B456" t="s">
        <v>5405</v>
      </c>
      <c r="C456" t="s">
        <v>353</v>
      </c>
      <c r="D456" t="s">
        <v>301</v>
      </c>
    </row>
    <row r="457" spans="1:6" x14ac:dyDescent="0.3">
      <c r="A457" t="str">
        <f>CADASTRE!D457</f>
        <v>culture expérimentale, protection des cultures, sensibilité</v>
      </c>
      <c r="B457" t="s">
        <v>47</v>
      </c>
      <c r="C457" t="s">
        <v>5405</v>
      </c>
      <c r="D457" t="s">
        <v>347</v>
      </c>
    </row>
    <row r="458" spans="1:6" x14ac:dyDescent="0.3">
      <c r="A458" t="str">
        <f>CADASTRE!D458</f>
        <v>lutte biologique, sélection variétale</v>
      </c>
      <c r="B458" t="s">
        <v>47</v>
      </c>
      <c r="C458" t="s">
        <v>5405</v>
      </c>
      <c r="D458" t="s">
        <v>347</v>
      </c>
    </row>
    <row r="459" spans="1:6" x14ac:dyDescent="0.3">
      <c r="A459" t="str">
        <f>CADASTRE!D459</f>
        <v>agroalimentaire, pesticide</v>
      </c>
      <c r="B459" t="s">
        <v>347</v>
      </c>
      <c r="C459" t="s">
        <v>353</v>
      </c>
      <c r="D459" t="s">
        <v>301</v>
      </c>
    </row>
    <row r="460" spans="1:6" x14ac:dyDescent="0.3">
      <c r="A460" t="str">
        <f>CADASTRE!D460</f>
        <v>bioinformatique, télédétection spatiale</v>
      </c>
      <c r="B460" t="s">
        <v>843</v>
      </c>
      <c r="C460" t="s">
        <v>231</v>
      </c>
      <c r="D460" t="s">
        <v>276</v>
      </c>
    </row>
    <row r="461" spans="1:6" x14ac:dyDescent="0.3">
      <c r="A461" t="str">
        <f>CADASTRE!D461</f>
        <v>bioinformatique, gestion agricole</v>
      </c>
      <c r="B461" t="s">
        <v>843</v>
      </c>
      <c r="C461" t="s">
        <v>231</v>
      </c>
      <c r="D461" t="s">
        <v>276</v>
      </c>
    </row>
    <row r="462" spans="1:6" x14ac:dyDescent="0.3">
      <c r="A462" t="str">
        <f>CADASTRE!D462</f>
        <v>pesticide, ressource en eau</v>
      </c>
      <c r="B462" t="s">
        <v>843</v>
      </c>
      <c r="C462" t="s">
        <v>339</v>
      </c>
      <c r="D462" t="s">
        <v>780</v>
      </c>
    </row>
    <row r="463" spans="1:6" x14ac:dyDescent="0.3">
      <c r="A463" t="str">
        <f>CADASTRE!D463</f>
        <v>gestion durable, suivi environnemental</v>
      </c>
      <c r="B463" t="s">
        <v>62</v>
      </c>
      <c r="C463" t="s">
        <v>215</v>
      </c>
      <c r="D463" t="s">
        <v>5460</v>
      </c>
      <c r="E463" t="s">
        <v>353</v>
      </c>
      <c r="F463" t="s">
        <v>301</v>
      </c>
    </row>
    <row r="464" spans="1:6" x14ac:dyDescent="0.3">
      <c r="A464" t="str">
        <f>CADASTRE!D464</f>
        <v>pollution chimique, suivi environnemental</v>
      </c>
      <c r="B464" t="s">
        <v>843</v>
      </c>
      <c r="C464" t="s">
        <v>353</v>
      </c>
    </row>
    <row r="465" spans="1:6" x14ac:dyDescent="0.3">
      <c r="A465" t="str">
        <f>CADASTRE!D465</f>
        <v>impact, pesticide, ressource en eau, santé humaine, suivi environnemental</v>
      </c>
      <c r="B465" t="s">
        <v>843</v>
      </c>
      <c r="C465" t="s">
        <v>263</v>
      </c>
    </row>
    <row r="466" spans="1:6" x14ac:dyDescent="0.3">
      <c r="A466" t="str">
        <f>CADASTRE!D466</f>
        <v>biocontrôle, ressource en eau, suivi environnemental</v>
      </c>
      <c r="B466" t="s">
        <v>843</v>
      </c>
      <c r="C466" t="s">
        <v>339</v>
      </c>
      <c r="D466" t="s">
        <v>301</v>
      </c>
    </row>
    <row r="467" spans="1:6" x14ac:dyDescent="0.3">
      <c r="A467" t="str">
        <f>CADASTRE!D467</f>
        <v>gestion durable, pollution chimique, réduction, ressource naturelle, suivi environnemental</v>
      </c>
      <c r="B467" t="s">
        <v>843</v>
      </c>
      <c r="C467" t="s">
        <v>353</v>
      </c>
    </row>
    <row r="468" spans="1:6" x14ac:dyDescent="0.3">
      <c r="A468" t="str">
        <f>CADASTRE!D468</f>
        <v>bioagresseur, bioinformatique, culture, protection des cultures, territoire transfrontalier</v>
      </c>
      <c r="B468" t="s">
        <v>276</v>
      </c>
      <c r="C468" t="s">
        <v>780</v>
      </c>
    </row>
    <row r="469" spans="1:6" x14ac:dyDescent="0.3">
      <c r="A469" t="str">
        <f>CADASTRE!D469</f>
        <v>biocontrôle, spectroscopie</v>
      </c>
      <c r="B469" t="s">
        <v>353</v>
      </c>
      <c r="C469" t="s">
        <v>426</v>
      </c>
    </row>
    <row r="470" spans="1:6" x14ac:dyDescent="0.3">
      <c r="A470" t="str">
        <f>CADASTRE!D470</f>
        <v>biostatistique, croissance des plantes, suivi environnemental</v>
      </c>
      <c r="B470" t="s">
        <v>5405</v>
      </c>
      <c r="C470" t="s">
        <v>353</v>
      </c>
    </row>
    <row r="471" spans="1:6" x14ac:dyDescent="0.3">
      <c r="A471" t="str">
        <f>CADASTRE!D471</f>
        <v>analyse physico-chimique, spectroscopie</v>
      </c>
      <c r="B471" t="s">
        <v>843</v>
      </c>
      <c r="C471" t="s">
        <v>238</v>
      </c>
    </row>
    <row r="472" spans="1:6" x14ac:dyDescent="0.3">
      <c r="A472" t="str">
        <f>CADASTRE!D472</f>
        <v>pesticide, ressource génétique, sélection variétale</v>
      </c>
      <c r="B472" t="s">
        <v>252</v>
      </c>
      <c r="C472" t="s">
        <v>276</v>
      </c>
      <c r="D472" t="s">
        <v>309</v>
      </c>
    </row>
    <row r="473" spans="1:6" x14ac:dyDescent="0.3">
      <c r="A473" t="str">
        <f>CADASTRE!D473</f>
        <v>bioinformatique, culture</v>
      </c>
      <c r="B473" t="s">
        <v>1224</v>
      </c>
      <c r="C473" t="s">
        <v>353</v>
      </c>
    </row>
    <row r="474" spans="1:6" x14ac:dyDescent="0.3">
      <c r="A474" t="str">
        <f>CADASTRE!D474</f>
        <v>auxiliaire des cultures, territoire transfrontalier, toxicité</v>
      </c>
      <c r="B474" t="s">
        <v>843</v>
      </c>
      <c r="C474" t="s">
        <v>347</v>
      </c>
    </row>
    <row r="475" spans="1:6" x14ac:dyDescent="0.3">
      <c r="A475" t="str">
        <f>CADASTRE!D475</f>
        <v>gestion agricole, gestion des sols</v>
      </c>
      <c r="B475" t="s">
        <v>276</v>
      </c>
      <c r="C475" t="s">
        <v>347</v>
      </c>
    </row>
    <row r="476" spans="1:6" x14ac:dyDescent="0.3">
      <c r="A476" t="str">
        <f>CADASTRE!D476</f>
        <v>culture expérimentale, gestion agricole, protection des cultures</v>
      </c>
      <c r="B476" t="s">
        <v>353</v>
      </c>
      <c r="C476" t="s">
        <v>780</v>
      </c>
    </row>
    <row r="477" spans="1:6" x14ac:dyDescent="0.3">
      <c r="A477" t="str">
        <f>CADASTRE!D477</f>
        <v>analyse physico-chimique, auxiliaire des cultures, valorisation</v>
      </c>
      <c r="B477" t="s">
        <v>843</v>
      </c>
      <c r="C477" t="s">
        <v>353</v>
      </c>
      <c r="D477" t="s">
        <v>301</v>
      </c>
    </row>
    <row r="478" spans="1:6" x14ac:dyDescent="0.3">
      <c r="A478" t="str">
        <f>CADASTRE!D478</f>
        <v>auxiliaire des cultures, gestion agricole, gestion durable, ressource naturelle</v>
      </c>
      <c r="B478" t="s">
        <v>5455</v>
      </c>
      <c r="C478" t="s">
        <v>339</v>
      </c>
      <c r="D478" t="s">
        <v>353</v>
      </c>
      <c r="E478" t="s">
        <v>301</v>
      </c>
    </row>
    <row r="479" spans="1:6" x14ac:dyDescent="0.3">
      <c r="A479" t="str">
        <f>CADASTRE!D479</f>
        <v>gestion agricole</v>
      </c>
      <c r="B479" t="s">
        <v>5397</v>
      </c>
      <c r="C479" t="s">
        <v>1224</v>
      </c>
      <c r="D479" t="s">
        <v>843</v>
      </c>
      <c r="E479" t="s">
        <v>353</v>
      </c>
      <c r="F479" t="s">
        <v>301</v>
      </c>
    </row>
    <row r="480" spans="1:6" x14ac:dyDescent="0.3">
      <c r="A480" t="str">
        <f>CADASTRE!D480</f>
        <v>gestion agricole</v>
      </c>
      <c r="B480" t="s">
        <v>353</v>
      </c>
      <c r="C480" t="s">
        <v>780</v>
      </c>
    </row>
    <row r="481" spans="1:6" x14ac:dyDescent="0.3">
      <c r="A481" t="str">
        <f>CADASTRE!D481</f>
        <v>télédétection spatiale</v>
      </c>
      <c r="B481" t="s">
        <v>353</v>
      </c>
      <c r="C481" t="s">
        <v>780</v>
      </c>
    </row>
    <row r="482" spans="1:6" x14ac:dyDescent="0.3">
      <c r="A482" t="str">
        <f>CADASTRE!D482</f>
        <v>gestion des ressources, qualité nutritionnelle, technique agricole</v>
      </c>
      <c r="B482" t="s">
        <v>1224</v>
      </c>
      <c r="C482" t="s">
        <v>373</v>
      </c>
    </row>
    <row r="483" spans="1:6" x14ac:dyDescent="0.3">
      <c r="A483" t="str">
        <f>CADASTRE!D483</f>
        <v>culture expérimentale, gestion des sols, protection des cultures, technique agricole</v>
      </c>
      <c r="B483" t="s">
        <v>843</v>
      </c>
      <c r="C483" t="s">
        <v>339</v>
      </c>
      <c r="D483" t="s">
        <v>373</v>
      </c>
    </row>
    <row r="484" spans="1:6" x14ac:dyDescent="0.3">
      <c r="A484" t="str">
        <f>CADASTRE!D484</f>
        <v>agrochimie, gestion des sols, qualité nutritionnelle</v>
      </c>
      <c r="B484" t="s">
        <v>5397</v>
      </c>
      <c r="C484" t="s">
        <v>1224</v>
      </c>
      <c r="D484" t="s">
        <v>353</v>
      </c>
      <c r="E484" t="s">
        <v>301</v>
      </c>
    </row>
    <row r="485" spans="1:6" x14ac:dyDescent="0.3">
      <c r="A485" t="str">
        <f>CADASTRE!D485</f>
        <v>gestion durable, production agricole</v>
      </c>
      <c r="B485" t="s">
        <v>339</v>
      </c>
      <c r="C485" t="s">
        <v>353</v>
      </c>
      <c r="D485" t="s">
        <v>301</v>
      </c>
      <c r="E485" t="s">
        <v>416</v>
      </c>
    </row>
    <row r="486" spans="1:6" x14ac:dyDescent="0.3">
      <c r="A486" t="str">
        <f>CADASTRE!D486</f>
        <v>gestion agricole, production agricole, qualité nutritionnelle, sélection variétale</v>
      </c>
      <c r="B486" t="s">
        <v>843</v>
      </c>
      <c r="C486" t="s">
        <v>347</v>
      </c>
    </row>
    <row r="487" spans="1:6" x14ac:dyDescent="0.3">
      <c r="A487" t="str">
        <f>CADASTRE!D487</f>
        <v>bioinformatique, ressource en eau</v>
      </c>
      <c r="B487" t="s">
        <v>62</v>
      </c>
      <c r="C487" t="s">
        <v>187</v>
      </c>
      <c r="D487" t="s">
        <v>263</v>
      </c>
      <c r="E487" t="s">
        <v>798</v>
      </c>
      <c r="F487" t="s">
        <v>347</v>
      </c>
    </row>
    <row r="488" spans="1:6" x14ac:dyDescent="0.3">
      <c r="A488" t="str">
        <f>CADASTRE!D488</f>
        <v>qualité nutritionnelle, spectroscopie</v>
      </c>
      <c r="B488" t="s">
        <v>62</v>
      </c>
      <c r="C488" t="s">
        <v>5405</v>
      </c>
      <c r="D488" t="s">
        <v>353</v>
      </c>
      <c r="E488" t="s">
        <v>301</v>
      </c>
      <c r="F488" t="s">
        <v>476</v>
      </c>
    </row>
    <row r="489" spans="1:6" x14ac:dyDescent="0.3">
      <c r="A489" t="str">
        <f>CADASTRE!D489</f>
        <v>sécurité alimentaire, technique agricole, télédétection spatiale</v>
      </c>
      <c r="B489" t="s">
        <v>843</v>
      </c>
      <c r="C489" t="s">
        <v>353</v>
      </c>
      <c r="D489" t="s">
        <v>373</v>
      </c>
    </row>
    <row r="490" spans="1:6" x14ac:dyDescent="0.3">
      <c r="A490" t="str">
        <f>CADASTRE!D490</f>
        <v>analyse physico-chimique, pesticide</v>
      </c>
      <c r="B490" t="s">
        <v>5405</v>
      </c>
      <c r="C490" t="s">
        <v>697</v>
      </c>
      <c r="D490" t="s">
        <v>843</v>
      </c>
    </row>
    <row r="491" spans="1:6" x14ac:dyDescent="0.3">
      <c r="A491" t="str">
        <f>CADASTRE!D491</f>
        <v>chromatographie, pesticide, spectroscopie</v>
      </c>
      <c r="B491" t="s">
        <v>843</v>
      </c>
      <c r="C491" t="s">
        <v>353</v>
      </c>
    </row>
    <row r="492" spans="1:6" x14ac:dyDescent="0.3">
      <c r="A492" t="str">
        <f>CADASTRE!D492</f>
        <v>analyse physico-chimique, pesticide, phénotypage</v>
      </c>
      <c r="B492" t="s">
        <v>2704</v>
      </c>
      <c r="C492" t="s">
        <v>339</v>
      </c>
      <c r="D492" t="s">
        <v>780</v>
      </c>
    </row>
    <row r="493" spans="1:6" x14ac:dyDescent="0.3">
      <c r="A493" t="str">
        <f>CADASTRE!D493</f>
        <v>analyse physico-chimique, pesticide, phénotypage, stress abiotique</v>
      </c>
      <c r="B493" t="s">
        <v>1224</v>
      </c>
      <c r="C493" t="s">
        <v>5405</v>
      </c>
      <c r="D493" t="s">
        <v>339</v>
      </c>
    </row>
    <row r="494" spans="1:6" x14ac:dyDescent="0.3">
      <c r="A494" t="str">
        <f>CADASTRE!D494</f>
        <v>chromatographie, gestion des sols, pesticide</v>
      </c>
      <c r="B494" t="s">
        <v>127</v>
      </c>
      <c r="C494" t="s">
        <v>339</v>
      </c>
      <c r="D494" t="s">
        <v>301</v>
      </c>
    </row>
    <row r="495" spans="1:6" x14ac:dyDescent="0.3">
      <c r="A495" t="str">
        <f>CADASTRE!D495</f>
        <v>chromatographie, gestion des sols, pesticide</v>
      </c>
      <c r="B495" t="s">
        <v>843</v>
      </c>
      <c r="C495" t="s">
        <v>181</v>
      </c>
    </row>
    <row r="496" spans="1:6" x14ac:dyDescent="0.3">
      <c r="A496" t="str">
        <f>CADASTRE!D496</f>
        <v>analyse physico-chimique, ressource génétique</v>
      </c>
      <c r="B496" t="s">
        <v>339</v>
      </c>
      <c r="C496" t="s">
        <v>780</v>
      </c>
    </row>
    <row r="497" spans="1:6" x14ac:dyDescent="0.3">
      <c r="A497" t="str">
        <f>CADASTRE!D497</f>
        <v>analyse physico-chimique, ressource génétique</v>
      </c>
      <c r="B497" t="s">
        <v>238</v>
      </c>
      <c r="C497" t="s">
        <v>353</v>
      </c>
    </row>
    <row r="498" spans="1:6" x14ac:dyDescent="0.3">
      <c r="A498" t="str">
        <f>CADASTRE!D498</f>
        <v>analyse physico-chimique, pesticide, phénotypage</v>
      </c>
      <c r="B498" t="s">
        <v>1224</v>
      </c>
      <c r="C498" t="s">
        <v>339</v>
      </c>
      <c r="D498" t="s">
        <v>353</v>
      </c>
    </row>
    <row r="499" spans="1:6" x14ac:dyDescent="0.3">
      <c r="A499" t="str">
        <f>CADASTRE!D499</f>
        <v>analyse physico-chimique, ressource génétique</v>
      </c>
      <c r="B499" t="s">
        <v>181</v>
      </c>
      <c r="C499" t="s">
        <v>353</v>
      </c>
    </row>
    <row r="500" spans="1:6" x14ac:dyDescent="0.3">
      <c r="A500" t="str">
        <f>CADASTRE!D500</f>
        <v>analyse physico-chimique, ressource génétique</v>
      </c>
      <c r="B500" t="s">
        <v>127</v>
      </c>
      <c r="C500" t="s">
        <v>2769</v>
      </c>
    </row>
    <row r="501" spans="1:6" x14ac:dyDescent="0.3">
      <c r="A501" t="str">
        <f>CADASTRE!D501</f>
        <v>analyse physico-chimique, pesticide, stress abiotique</v>
      </c>
      <c r="B501" t="s">
        <v>231</v>
      </c>
      <c r="C501" t="s">
        <v>276</v>
      </c>
      <c r="D501" t="s">
        <v>450</v>
      </c>
    </row>
    <row r="502" spans="1:6" x14ac:dyDescent="0.3">
      <c r="A502" t="str">
        <f>CADASTRE!D502</f>
        <v>analyse physico-chimique, protection des cultures, ressource génétique, sensibilité</v>
      </c>
      <c r="B502" t="s">
        <v>47</v>
      </c>
      <c r="C502" t="s">
        <v>2704</v>
      </c>
      <c r="D502" t="s">
        <v>276</v>
      </c>
      <c r="E502" t="s">
        <v>339</v>
      </c>
      <c r="F502" t="s">
        <v>353</v>
      </c>
    </row>
    <row r="503" spans="1:6" x14ac:dyDescent="0.3">
      <c r="A503" t="str">
        <f>CADASTRE!D503</f>
        <v>agrochimie, biocontrôle, spectroscopie</v>
      </c>
      <c r="B503" t="s">
        <v>252</v>
      </c>
      <c r="C503" t="s">
        <v>276</v>
      </c>
      <c r="D503" t="s">
        <v>780</v>
      </c>
    </row>
    <row r="504" spans="1:6" x14ac:dyDescent="0.3">
      <c r="A504" t="str">
        <f>CADASTRE!D504</f>
        <v>agrochimie, gestion agricole, pesticide, protection des cultures</v>
      </c>
      <c r="B504" t="s">
        <v>2704</v>
      </c>
      <c r="C504" t="s">
        <v>339</v>
      </c>
      <c r="D504" t="s">
        <v>347</v>
      </c>
      <c r="E504" t="s">
        <v>373</v>
      </c>
    </row>
    <row r="505" spans="1:6" x14ac:dyDescent="0.3">
      <c r="A505" t="str">
        <f>CADASTRE!D505</f>
        <v>gestion durable, suivi environnemental</v>
      </c>
      <c r="B505" t="s">
        <v>5436</v>
      </c>
      <c r="C505" t="s">
        <v>263</v>
      </c>
      <c r="D505" t="s">
        <v>5460</v>
      </c>
    </row>
    <row r="506" spans="1:6" x14ac:dyDescent="0.3">
      <c r="A506" t="str">
        <f>CADASTRE!D506</f>
        <v>gestion durable, territoire transfrontalier</v>
      </c>
      <c r="B506" t="s">
        <v>5397</v>
      </c>
      <c r="C506" t="s">
        <v>434</v>
      </c>
    </row>
    <row r="507" spans="1:6" x14ac:dyDescent="0.3">
      <c r="A507" t="str">
        <f>CADASTRE!D507</f>
        <v>gestion durable, ressource naturelle</v>
      </c>
      <c r="B507" t="s">
        <v>47</v>
      </c>
      <c r="C507" t="s">
        <v>353</v>
      </c>
      <c r="D507" t="s">
        <v>434</v>
      </c>
    </row>
    <row r="508" spans="1:6" x14ac:dyDescent="0.3">
      <c r="A508" t="str">
        <f>CADASTRE!D508</f>
        <v>auxiliaire des cultures, bioinformatique, suivi environnemental</v>
      </c>
      <c r="B508" t="s">
        <v>5460</v>
      </c>
      <c r="C508" t="s">
        <v>404</v>
      </c>
      <c r="D508" t="s">
        <v>450</v>
      </c>
    </row>
    <row r="509" spans="1:6" x14ac:dyDescent="0.3">
      <c r="A509" t="str">
        <f>CADASTRE!D509</f>
        <v>cultivar, pesticide, résistance</v>
      </c>
      <c r="B509" t="s">
        <v>238</v>
      </c>
      <c r="C509" t="s">
        <v>479</v>
      </c>
    </row>
    <row r="510" spans="1:6" x14ac:dyDescent="0.3">
      <c r="A510" t="str">
        <f>CADASTRE!D510</f>
        <v>gestion durable, technique agricole</v>
      </c>
      <c r="B510" t="s">
        <v>86</v>
      </c>
      <c r="C510" t="s">
        <v>5460</v>
      </c>
    </row>
    <row r="511" spans="1:6" x14ac:dyDescent="0.3">
      <c r="A511" t="str">
        <f>CADASTRE!D511</f>
        <v>analyse physico-chimique, stress abiotique</v>
      </c>
      <c r="B511" t="s">
        <v>276</v>
      </c>
      <c r="C511" t="s">
        <v>5473</v>
      </c>
    </row>
    <row r="512" spans="1:6" x14ac:dyDescent="0.3">
      <c r="A512" t="str">
        <f>CADASTRE!D512</f>
        <v>agrochimie, protection des cultures, stress abiotique</v>
      </c>
      <c r="B512" t="s">
        <v>276</v>
      </c>
      <c r="C512" t="s">
        <v>5473</v>
      </c>
    </row>
    <row r="513" spans="1:5" x14ac:dyDescent="0.3">
      <c r="A513" t="str">
        <f>CADASTRE!D513</f>
        <v>culture, pesticide, suivi environnemental</v>
      </c>
      <c r="B513" t="s">
        <v>252</v>
      </c>
      <c r="C513" t="s">
        <v>5460</v>
      </c>
      <c r="D513" t="s">
        <v>2769</v>
      </c>
      <c r="E513" t="s">
        <v>470</v>
      </c>
    </row>
    <row r="514" spans="1:5" x14ac:dyDescent="0.3">
      <c r="A514" t="str">
        <f>CADASTRE!D514</f>
        <v>analyse physico-chimique, biostatistique</v>
      </c>
      <c r="B514" t="s">
        <v>127</v>
      </c>
      <c r="C514" t="s">
        <v>276</v>
      </c>
    </row>
    <row r="515" spans="1:5" x14ac:dyDescent="0.3">
      <c r="A515" t="str">
        <f>CADASTRE!D515</f>
        <v>analyse physico-chimique, ressource génétique</v>
      </c>
      <c r="B515" t="s">
        <v>843</v>
      </c>
      <c r="C515" t="s">
        <v>5405</v>
      </c>
    </row>
    <row r="516" spans="1:5" x14ac:dyDescent="0.3">
      <c r="A516" t="str">
        <f>CADASTRE!D516</f>
        <v>protection des cultures, ressource génétique</v>
      </c>
      <c r="B516" t="s">
        <v>252</v>
      </c>
      <c r="C516" t="s">
        <v>416</v>
      </c>
    </row>
    <row r="517" spans="1:5" x14ac:dyDescent="0.3">
      <c r="A517" t="str">
        <f>CADASTRE!D517</f>
        <v>bioagresseur, impact socio-économique</v>
      </c>
      <c r="B517" t="s">
        <v>47</v>
      </c>
      <c r="C517" t="s">
        <v>843</v>
      </c>
      <c r="D517" t="s">
        <v>416</v>
      </c>
      <c r="E517" t="s">
        <v>780</v>
      </c>
    </row>
    <row r="518" spans="1:5" x14ac:dyDescent="0.3">
      <c r="A518" t="str">
        <f>CADASTRE!D518</f>
        <v>ressource en eau</v>
      </c>
      <c r="B518" t="s">
        <v>5405</v>
      </c>
      <c r="C518" t="s">
        <v>2704</v>
      </c>
      <c r="D518" t="s">
        <v>353</v>
      </c>
    </row>
    <row r="519" spans="1:5" x14ac:dyDescent="0.3">
      <c r="A519" t="str">
        <f>CADASTRE!D519</f>
        <v>gestion des déchets, gestion des ressources, pollution chimique, ressource en eau</v>
      </c>
      <c r="B519" t="s">
        <v>238</v>
      </c>
      <c r="C519" t="s">
        <v>780</v>
      </c>
    </row>
    <row r="520" spans="1:5" x14ac:dyDescent="0.3">
      <c r="A520" t="str">
        <f>CADASTRE!D520</f>
        <v>gestion des sols, gestion durable, territoire transfrontalier</v>
      </c>
      <c r="B520" t="s">
        <v>339</v>
      </c>
      <c r="C520" t="s">
        <v>780</v>
      </c>
    </row>
    <row r="521" spans="1:5" x14ac:dyDescent="0.3">
      <c r="A521" t="str">
        <f>CADASTRE!D521</f>
        <v>bioinformatique, culture expérimentale, territoire transfrontalier</v>
      </c>
      <c r="B521" t="s">
        <v>263</v>
      </c>
      <c r="C521" t="s">
        <v>276</v>
      </c>
      <c r="D521" t="s">
        <v>410</v>
      </c>
    </row>
    <row r="522" spans="1:5" x14ac:dyDescent="0.3">
      <c r="A522" t="str">
        <f>CADASTRE!D522</f>
        <v>gestion des ressources, ressource naturelle, suivi environnemental, territoire transfrontalier</v>
      </c>
      <c r="B522" t="s">
        <v>5455</v>
      </c>
      <c r="C522" t="s">
        <v>339</v>
      </c>
      <c r="D522" t="s">
        <v>353</v>
      </c>
    </row>
    <row r="523" spans="1:5" x14ac:dyDescent="0.3">
      <c r="A523" t="str">
        <f>CADASTRE!D523</f>
        <v>télédétection spatiale</v>
      </c>
      <c r="B523" t="s">
        <v>181</v>
      </c>
      <c r="C523" t="s">
        <v>309</v>
      </c>
      <c r="D523" t="s">
        <v>353</v>
      </c>
    </row>
    <row r="524" spans="1:5" x14ac:dyDescent="0.3">
      <c r="A524" t="str">
        <f>CADASTRE!D524</f>
        <v>culture, pollution chimique, production agricole</v>
      </c>
      <c r="B524" t="s">
        <v>5405</v>
      </c>
      <c r="C524" t="s">
        <v>276</v>
      </c>
      <c r="D524" t="s">
        <v>309</v>
      </c>
      <c r="E524" t="s">
        <v>353</v>
      </c>
    </row>
    <row r="525" spans="1:5" x14ac:dyDescent="0.3">
      <c r="A525" t="str">
        <f>CADASTRE!D525</f>
        <v>qualité nutritionnelle, ressource génétique</v>
      </c>
      <c r="B525" t="s">
        <v>127</v>
      </c>
      <c r="C525" t="s">
        <v>205</v>
      </c>
      <c r="D525" t="s">
        <v>470</v>
      </c>
    </row>
    <row r="526" spans="1:5" x14ac:dyDescent="0.3">
      <c r="A526" t="str">
        <f>CADASTRE!D526</f>
        <v>culture expérimentale, sélection variétale</v>
      </c>
      <c r="B526" t="s">
        <v>276</v>
      </c>
      <c r="C526" t="s">
        <v>5473</v>
      </c>
    </row>
    <row r="527" spans="1:5" x14ac:dyDescent="0.3">
      <c r="A527" t="str">
        <f>CADASTRE!D527</f>
        <v>culture expérimentale, résistance, sélection variétale</v>
      </c>
      <c r="B527" t="s">
        <v>353</v>
      </c>
      <c r="C527" t="s">
        <v>301</v>
      </c>
      <c r="D527" t="s">
        <v>3933</v>
      </c>
    </row>
    <row r="528" spans="1:5" x14ac:dyDescent="0.3">
      <c r="A528" t="str">
        <f>CADASTRE!D528</f>
        <v>analyse biologique, phénotypage, ressource génétique, sélection variétale</v>
      </c>
      <c r="B528" t="s">
        <v>181</v>
      </c>
      <c r="C528" t="s">
        <v>347</v>
      </c>
    </row>
    <row r="529" spans="1:7" x14ac:dyDescent="0.3">
      <c r="A529" t="str">
        <f>CADASTRE!D529</f>
        <v>culture expérimentale, résistance, sélection variétale</v>
      </c>
      <c r="B529" t="s">
        <v>353</v>
      </c>
      <c r="C529" t="s">
        <v>416</v>
      </c>
    </row>
    <row r="530" spans="1:7" x14ac:dyDescent="0.3">
      <c r="A530" t="str">
        <f>CADASTRE!D530</f>
        <v>agrochimie, protection des cultures, sélection variétale</v>
      </c>
      <c r="B530" t="s">
        <v>181</v>
      </c>
      <c r="C530" t="s">
        <v>5455</v>
      </c>
      <c r="D530" t="s">
        <v>353</v>
      </c>
      <c r="E530" t="s">
        <v>301</v>
      </c>
    </row>
    <row r="531" spans="1:7" x14ac:dyDescent="0.3">
      <c r="A531" t="str">
        <f>CADASTRE!D531</f>
        <v>culture, culture expérimentale</v>
      </c>
      <c r="B531" t="s">
        <v>697</v>
      </c>
      <c r="C531" t="s">
        <v>231</v>
      </c>
      <c r="D531" t="s">
        <v>238</v>
      </c>
      <c r="E531" t="s">
        <v>3933</v>
      </c>
      <c r="F531" t="s">
        <v>416</v>
      </c>
      <c r="G531" t="s">
        <v>450</v>
      </c>
    </row>
    <row r="532" spans="1:7" x14ac:dyDescent="0.3">
      <c r="A532" t="str">
        <f>CADASTRE!D532</f>
        <v>culture expérimentale, gestion des sols, technique agricole</v>
      </c>
      <c r="B532" t="s">
        <v>205</v>
      </c>
      <c r="C532" t="s">
        <v>301</v>
      </c>
      <c r="D532" t="s">
        <v>416</v>
      </c>
      <c r="E532" t="s">
        <v>479</v>
      </c>
    </row>
    <row r="533" spans="1:7" x14ac:dyDescent="0.3">
      <c r="A533" t="str">
        <f>CADASTRE!D533</f>
        <v>agroalimentaire, pollution chimique</v>
      </c>
      <c r="B533" t="s">
        <v>843</v>
      </c>
      <c r="C533" t="s">
        <v>238</v>
      </c>
      <c r="D533" t="s">
        <v>353</v>
      </c>
      <c r="E533" t="s">
        <v>301</v>
      </c>
      <c r="F533" t="s">
        <v>416</v>
      </c>
    </row>
    <row r="534" spans="1:7" x14ac:dyDescent="0.3">
      <c r="A534" t="str">
        <f>CADASTRE!D534</f>
        <v>culture, résistance, sélection variétale</v>
      </c>
      <c r="B534" t="s">
        <v>301</v>
      </c>
    </row>
    <row r="535" spans="1:7" x14ac:dyDescent="0.3">
      <c r="A535" t="str">
        <f>CADASTRE!D535</f>
        <v>technique agricole, territoire transfrontalier</v>
      </c>
      <c r="B535" t="s">
        <v>843</v>
      </c>
      <c r="C535" t="s">
        <v>353</v>
      </c>
    </row>
    <row r="536" spans="1:7" x14ac:dyDescent="0.3">
      <c r="A536" t="str">
        <f>CADASTRE!D536</f>
        <v>bioinformatique, santé humaine</v>
      </c>
      <c r="B536" t="s">
        <v>843</v>
      </c>
      <c r="C536" t="s">
        <v>353</v>
      </c>
      <c r="D536" t="s">
        <v>301</v>
      </c>
      <c r="E536" t="s">
        <v>3933</v>
      </c>
    </row>
    <row r="537" spans="1:7" x14ac:dyDescent="0.3">
      <c r="A537" t="str">
        <f>CADASTRE!D537</f>
        <v>auxiliaire des cultures, gestion durable, gestion des ressources, indicateur, suivi environnemental</v>
      </c>
      <c r="B537" t="s">
        <v>843</v>
      </c>
      <c r="C537" t="s">
        <v>353</v>
      </c>
      <c r="D537" t="s">
        <v>301</v>
      </c>
      <c r="E537" t="s">
        <v>3933</v>
      </c>
    </row>
    <row r="538" spans="1:7" x14ac:dyDescent="0.3">
      <c r="A538" t="str">
        <f>CADASTRE!D538</f>
        <v>agroalimentaire, culture, sélection variétale</v>
      </c>
      <c r="B538" t="s">
        <v>843</v>
      </c>
      <c r="C538" t="s">
        <v>3933</v>
      </c>
    </row>
    <row r="539" spans="1:7" x14ac:dyDescent="0.3">
      <c r="A539" t="str">
        <f>CADASTRE!D539</f>
        <v>bioinformatique, pesticide, santé humaine</v>
      </c>
      <c r="B539" t="s">
        <v>843</v>
      </c>
      <c r="C539" t="s">
        <v>353</v>
      </c>
      <c r="D539" t="s">
        <v>301</v>
      </c>
      <c r="E539" t="s">
        <v>3933</v>
      </c>
    </row>
    <row r="540" spans="1:7" x14ac:dyDescent="0.3">
      <c r="A540" t="str">
        <f>CADASTRE!D540</f>
        <v>culture expérimentale, pesticide</v>
      </c>
      <c r="B540" t="s">
        <v>843</v>
      </c>
      <c r="C540" t="s">
        <v>353</v>
      </c>
      <c r="D540" t="s">
        <v>301</v>
      </c>
      <c r="E540" t="s">
        <v>3933</v>
      </c>
      <c r="F540" t="s">
        <v>416</v>
      </c>
    </row>
    <row r="541" spans="1:7" x14ac:dyDescent="0.3">
      <c r="A541" t="str">
        <f>CADASTRE!D541</f>
        <v>culture expérimentale, pesticide</v>
      </c>
      <c r="B541" t="s">
        <v>843</v>
      </c>
      <c r="C541" t="s">
        <v>353</v>
      </c>
      <c r="D541" t="s">
        <v>301</v>
      </c>
      <c r="E541" t="s">
        <v>3933</v>
      </c>
    </row>
    <row r="542" spans="1:7" x14ac:dyDescent="0.3">
      <c r="A542" t="str">
        <f>CADASTRE!D542</f>
        <v>bioagresseur, impact, lutte, suivi environnemental</v>
      </c>
      <c r="B542" t="s">
        <v>843</v>
      </c>
      <c r="C542" t="s">
        <v>353</v>
      </c>
      <c r="D542" t="s">
        <v>301</v>
      </c>
    </row>
    <row r="543" spans="1:7" x14ac:dyDescent="0.3">
      <c r="A543" t="str">
        <f>CADASTRE!D543</f>
        <v>biocontrôle, cultivar, culture</v>
      </c>
      <c r="B543" t="s">
        <v>697</v>
      </c>
      <c r="C543" t="s">
        <v>843</v>
      </c>
      <c r="D543" t="s">
        <v>353</v>
      </c>
      <c r="E543" t="s">
        <v>301</v>
      </c>
      <c r="F543" t="s">
        <v>3933</v>
      </c>
    </row>
    <row r="544" spans="1:7" x14ac:dyDescent="0.3">
      <c r="A544" t="str">
        <f>CADASTRE!D544</f>
        <v>impact, pesticide, santé humaine</v>
      </c>
      <c r="B544" t="s">
        <v>843</v>
      </c>
      <c r="C544" t="s">
        <v>3933</v>
      </c>
    </row>
    <row r="545" spans="1:6" x14ac:dyDescent="0.3">
      <c r="A545" t="str">
        <f>CADASTRE!D545</f>
        <v>lutte, pesticide, protection des cultures</v>
      </c>
      <c r="B545" t="s">
        <v>843</v>
      </c>
      <c r="C545" t="s">
        <v>347</v>
      </c>
      <c r="D545" t="s">
        <v>3933</v>
      </c>
    </row>
    <row r="546" spans="1:6" x14ac:dyDescent="0.3">
      <c r="A546" t="str">
        <f>CADASTRE!D546</f>
        <v>écoagriculture, pesticide, pollution chimique, ressource en eau</v>
      </c>
      <c r="B546" t="s">
        <v>347</v>
      </c>
      <c r="C546" t="s">
        <v>353</v>
      </c>
      <c r="D546" t="s">
        <v>3933</v>
      </c>
      <c r="E546" t="s">
        <v>416</v>
      </c>
    </row>
    <row r="547" spans="1:6" x14ac:dyDescent="0.3">
      <c r="A547" t="str">
        <f>CADASTRE!D547</f>
        <v>production agricole, protection des cultures, résistance, sélection variétale, suivi environnemental</v>
      </c>
      <c r="B547" t="s">
        <v>353</v>
      </c>
      <c r="C547" t="s">
        <v>301</v>
      </c>
      <c r="D547" t="s">
        <v>416</v>
      </c>
    </row>
    <row r="548" spans="1:6" x14ac:dyDescent="0.3">
      <c r="A548" t="str">
        <f>CADASTRE!D548</f>
        <v>cultivar, culture, culture expérimentale, production agricole</v>
      </c>
      <c r="B548" t="s">
        <v>843</v>
      </c>
      <c r="C548" t="s">
        <v>416</v>
      </c>
    </row>
    <row r="549" spans="1:6" x14ac:dyDescent="0.3">
      <c r="A549" t="str">
        <f>CADASTRE!D549</f>
        <v>culture, gestion des sols</v>
      </c>
      <c r="B549" t="s">
        <v>339</v>
      </c>
      <c r="C549" t="s">
        <v>347</v>
      </c>
      <c r="D549" t="s">
        <v>5473</v>
      </c>
    </row>
    <row r="550" spans="1:6" x14ac:dyDescent="0.3">
      <c r="A550" t="str">
        <f>CADASTRE!D550</f>
        <v>analyse physico-chimique, technique agricole</v>
      </c>
      <c r="B550" t="s">
        <v>843</v>
      </c>
      <c r="C550" t="s">
        <v>353</v>
      </c>
      <c r="D550" t="s">
        <v>301</v>
      </c>
    </row>
    <row r="551" spans="1:6" x14ac:dyDescent="0.3">
      <c r="A551" t="str">
        <f>CADASTRE!D551</f>
        <v>gestion agricole, gestion des sols, pollution chimique</v>
      </c>
      <c r="B551" t="s">
        <v>843</v>
      </c>
      <c r="C551" t="s">
        <v>353</v>
      </c>
      <c r="D551" t="s">
        <v>301</v>
      </c>
    </row>
    <row r="552" spans="1:6" x14ac:dyDescent="0.3">
      <c r="A552" t="str">
        <f>CADASTRE!D552</f>
        <v>bioinformatique, pesticide, réduction</v>
      </c>
      <c r="B552" t="s">
        <v>353</v>
      </c>
      <c r="C552" t="s">
        <v>301</v>
      </c>
    </row>
    <row r="553" spans="1:6" x14ac:dyDescent="0.3">
      <c r="A553" t="str">
        <f>CADASTRE!D553</f>
        <v>biocontrôle, gestion des sols</v>
      </c>
      <c r="B553" t="s">
        <v>276</v>
      </c>
    </row>
    <row r="554" spans="1:6" x14ac:dyDescent="0.3">
      <c r="A554" t="str">
        <f>CADASTRE!D554</f>
        <v>agrochimie, gestion des sols</v>
      </c>
      <c r="B554" t="s">
        <v>843</v>
      </c>
      <c r="C554" t="s">
        <v>353</v>
      </c>
    </row>
    <row r="555" spans="1:6" x14ac:dyDescent="0.3">
      <c r="A555" t="str">
        <f>CADASTRE!D555</f>
        <v>impact, pollution chimique, réduction</v>
      </c>
      <c r="B555" t="s">
        <v>843</v>
      </c>
      <c r="C555" t="s">
        <v>3933</v>
      </c>
    </row>
    <row r="556" spans="1:6" x14ac:dyDescent="0.3">
      <c r="A556" t="str">
        <f>CADASTRE!D556</f>
        <v>protection des cultures, télédétection spatiale</v>
      </c>
      <c r="B556" t="s">
        <v>697</v>
      </c>
      <c r="C556" t="s">
        <v>843</v>
      </c>
      <c r="D556" t="s">
        <v>205</v>
      </c>
      <c r="E556" t="s">
        <v>347</v>
      </c>
    </row>
    <row r="557" spans="1:6" x14ac:dyDescent="0.3">
      <c r="A557" t="str">
        <f>CADASTRE!D557</f>
        <v>pollution chimique, santé humaine</v>
      </c>
      <c r="B557" t="s">
        <v>1224</v>
      </c>
      <c r="C557" t="s">
        <v>5405</v>
      </c>
      <c r="D557" t="s">
        <v>843</v>
      </c>
      <c r="E557" t="s">
        <v>353</v>
      </c>
    </row>
    <row r="558" spans="1:6" x14ac:dyDescent="0.3">
      <c r="A558" t="str">
        <f>CADASTRE!D558</f>
        <v>pesticide, pollution chimique</v>
      </c>
      <c r="B558" t="s">
        <v>697</v>
      </c>
      <c r="C558" t="s">
        <v>843</v>
      </c>
      <c r="D558" t="s">
        <v>3933</v>
      </c>
    </row>
    <row r="559" spans="1:6" x14ac:dyDescent="0.3">
      <c r="A559" t="str">
        <f>CADASTRE!D559</f>
        <v>production agricole, qualité nutritionnelle, santé humaine</v>
      </c>
      <c r="B559" t="s">
        <v>1224</v>
      </c>
      <c r="C559" t="s">
        <v>843</v>
      </c>
      <c r="D559" t="s">
        <v>353</v>
      </c>
      <c r="E559" t="s">
        <v>301</v>
      </c>
      <c r="F559" t="s">
        <v>3933</v>
      </c>
    </row>
    <row r="560" spans="1:6" x14ac:dyDescent="0.3">
      <c r="A560" t="str">
        <f>CADASTRE!D560</f>
        <v>auxiliaire des cultures, pesticide, pollution chimique, qualité nutritionnelle</v>
      </c>
      <c r="B560" t="s">
        <v>843</v>
      </c>
      <c r="C560" t="s">
        <v>3933</v>
      </c>
    </row>
    <row r="561" spans="1:6" x14ac:dyDescent="0.3">
      <c r="A561" t="str">
        <f>CADASTRE!D561</f>
        <v>pesticide</v>
      </c>
      <c r="B561" t="s">
        <v>843</v>
      </c>
      <c r="C561" t="s">
        <v>353</v>
      </c>
      <c r="D561" t="s">
        <v>3933</v>
      </c>
    </row>
    <row r="562" spans="1:6" x14ac:dyDescent="0.3">
      <c r="A562" t="str">
        <f>CADASTRE!D562</f>
        <v>bioinformatique, impact socio-économique, pesticide, production agricole, technique agricole</v>
      </c>
      <c r="B562" t="s">
        <v>843</v>
      </c>
      <c r="C562" t="s">
        <v>3933</v>
      </c>
    </row>
    <row r="563" spans="1:6" x14ac:dyDescent="0.3">
      <c r="A563" t="str">
        <f>CADASTRE!D563</f>
        <v>gestion durable, pesticide, réduction, technique agricole</v>
      </c>
      <c r="B563" t="s">
        <v>843</v>
      </c>
      <c r="C563" t="s">
        <v>353</v>
      </c>
      <c r="D563" t="s">
        <v>301</v>
      </c>
      <c r="E563" t="s">
        <v>416</v>
      </c>
    </row>
    <row r="564" spans="1:6" x14ac:dyDescent="0.3">
      <c r="A564" t="str">
        <f>CADASTRE!D564</f>
        <v>pesticide</v>
      </c>
      <c r="B564" t="s">
        <v>697</v>
      </c>
      <c r="C564" t="s">
        <v>843</v>
      </c>
      <c r="D564" t="s">
        <v>353</v>
      </c>
      <c r="E564" t="s">
        <v>3933</v>
      </c>
      <c r="F564" t="s">
        <v>416</v>
      </c>
    </row>
    <row r="565" spans="1:6" x14ac:dyDescent="0.3">
      <c r="A565" t="str">
        <f>CADASTRE!D565</f>
        <v>écoagriculture, gestion durable, ressource naturelle</v>
      </c>
      <c r="B565">
        <v>0</v>
      </c>
    </row>
    <row r="566" spans="1:6" x14ac:dyDescent="0.3">
      <c r="A566" t="str">
        <f>CADASTRE!D566</f>
        <v>ressource naturelle, suivi environnemental, territoire transfrontalier, valorisation</v>
      </c>
      <c r="B566" t="s">
        <v>697</v>
      </c>
      <c r="C566" t="s">
        <v>353</v>
      </c>
      <c r="D566" t="s">
        <v>301</v>
      </c>
      <c r="E566" t="s">
        <v>3933</v>
      </c>
    </row>
    <row r="567" spans="1:6" x14ac:dyDescent="0.3">
      <c r="A567" t="str">
        <f>CADASTRE!D567</f>
        <v>bioagresseur, croissance des plantes, phénotypage, protection des cultures, spectroscopie, télédétection spatiale</v>
      </c>
      <c r="B567" t="s">
        <v>238</v>
      </c>
      <c r="C567" t="s">
        <v>347</v>
      </c>
      <c r="D567" t="s">
        <v>353</v>
      </c>
      <c r="E567" t="s">
        <v>479</v>
      </c>
    </row>
    <row r="568" spans="1:6" x14ac:dyDescent="0.3">
      <c r="A568" t="str">
        <f>CADASTRE!D568</f>
        <v>pollution chimique, santé humaine</v>
      </c>
      <c r="B568" t="s">
        <v>238</v>
      </c>
    </row>
    <row r="569" spans="1:6" x14ac:dyDescent="0.3">
      <c r="A569" t="str">
        <f>CADASTRE!D569</f>
        <v>pollution chimique, suivi environnemental</v>
      </c>
      <c r="B569" t="s">
        <v>86</v>
      </c>
      <c r="C569" t="s">
        <v>1224</v>
      </c>
      <c r="D569" t="s">
        <v>301</v>
      </c>
      <c r="E569" t="s">
        <v>3933</v>
      </c>
    </row>
    <row r="570" spans="1:6" x14ac:dyDescent="0.3">
      <c r="A570" t="str">
        <f>CADASTRE!D570</f>
        <v>gestion des ressources, ressource en eau</v>
      </c>
      <c r="B570" t="s">
        <v>353</v>
      </c>
      <c r="C570" t="s">
        <v>780</v>
      </c>
    </row>
    <row r="571" spans="1:6" x14ac:dyDescent="0.3">
      <c r="A571" t="str">
        <f>CADASTRE!D571</f>
        <v>pesticide, pollution chimique, ressource en eau</v>
      </c>
      <c r="B571" t="s">
        <v>780</v>
      </c>
    </row>
    <row r="572" spans="1:6" x14ac:dyDescent="0.3">
      <c r="A572" t="str">
        <f>CADASTRE!D572</f>
        <v>culture, production agricole, qualité nutritionnelle</v>
      </c>
      <c r="B572" t="s">
        <v>47</v>
      </c>
      <c r="C572" t="s">
        <v>426</v>
      </c>
      <c r="D572" t="s">
        <v>780</v>
      </c>
    </row>
    <row r="573" spans="1:6" x14ac:dyDescent="0.3">
      <c r="A573" t="str">
        <f>CADASTRE!D573</f>
        <v>biocontrôle, pesticide, santé humaine</v>
      </c>
      <c r="B573" t="s">
        <v>5405</v>
      </c>
      <c r="C573" t="s">
        <v>697</v>
      </c>
      <c r="D573" t="s">
        <v>347</v>
      </c>
      <c r="E573" t="s">
        <v>426</v>
      </c>
    </row>
    <row r="574" spans="1:6" x14ac:dyDescent="0.3">
      <c r="A574" t="str">
        <f>CADASTRE!D574</f>
        <v>biocontrôle, pesticide</v>
      </c>
      <c r="B574" t="s">
        <v>843</v>
      </c>
      <c r="C574" t="s">
        <v>353</v>
      </c>
      <c r="D574" t="s">
        <v>3933</v>
      </c>
    </row>
    <row r="575" spans="1:6" x14ac:dyDescent="0.3">
      <c r="A575" t="str">
        <f>CADASTRE!D575</f>
        <v>pesticide, santé humaine</v>
      </c>
      <c r="B575" t="s">
        <v>697</v>
      </c>
      <c r="C575" t="s">
        <v>843</v>
      </c>
      <c r="D575" t="s">
        <v>353</v>
      </c>
      <c r="E575" t="s">
        <v>301</v>
      </c>
    </row>
    <row r="576" spans="1:6" x14ac:dyDescent="0.3">
      <c r="A576" t="str">
        <f>CADASTRE!D576</f>
        <v>culture, protection des cultures</v>
      </c>
      <c r="B576" t="s">
        <v>697</v>
      </c>
      <c r="C576" t="s">
        <v>843</v>
      </c>
      <c r="D576" t="s">
        <v>353</v>
      </c>
      <c r="E576" t="s">
        <v>301</v>
      </c>
      <c r="F576" t="s">
        <v>416</v>
      </c>
    </row>
    <row r="577" spans="1:6" x14ac:dyDescent="0.3">
      <c r="A577" t="str">
        <f>CADASTRE!D577</f>
        <v>pesticide, santé humaine</v>
      </c>
      <c r="B577" t="s">
        <v>843</v>
      </c>
      <c r="C577" t="s">
        <v>353</v>
      </c>
      <c r="D577" t="s">
        <v>301</v>
      </c>
    </row>
    <row r="578" spans="1:6" x14ac:dyDescent="0.3">
      <c r="A578" t="str">
        <f>CADASTRE!D578</f>
        <v>pollution chimique, ressource en eau, suivi environnemental</v>
      </c>
      <c r="B578" t="s">
        <v>843</v>
      </c>
      <c r="C578" t="s">
        <v>353</v>
      </c>
      <c r="D578" t="s">
        <v>301</v>
      </c>
    </row>
    <row r="579" spans="1:6" x14ac:dyDescent="0.3">
      <c r="A579" t="str">
        <f>CADASTRE!D579</f>
        <v>gestion durable, pesticide, santé humaine</v>
      </c>
      <c r="B579" t="s">
        <v>843</v>
      </c>
      <c r="C579" t="s">
        <v>347</v>
      </c>
    </row>
    <row r="580" spans="1:6" x14ac:dyDescent="0.3">
      <c r="A580" t="str">
        <f>CADASTRE!D580</f>
        <v>gestion durable, pesticide, santé humaine</v>
      </c>
      <c r="B580" t="s">
        <v>5405</v>
      </c>
      <c r="C580" t="s">
        <v>353</v>
      </c>
      <c r="D580" t="s">
        <v>301</v>
      </c>
    </row>
    <row r="581" spans="1:6" x14ac:dyDescent="0.3">
      <c r="A581" t="str">
        <f>CADASTRE!D581</f>
        <v>culture expérimentale, protection des cultures, résistance, sélection variétale</v>
      </c>
      <c r="B581" t="s">
        <v>697</v>
      </c>
      <c r="C581" t="s">
        <v>353</v>
      </c>
      <c r="D581" t="s">
        <v>301</v>
      </c>
      <c r="E581" t="s">
        <v>3933</v>
      </c>
      <c r="F581" t="s">
        <v>416</v>
      </c>
    </row>
    <row r="582" spans="1:6" x14ac:dyDescent="0.3">
      <c r="A582" t="str">
        <f>CADASTRE!D582</f>
        <v>gestion des sols, pesticide, protection des cultures</v>
      </c>
      <c r="B582" t="s">
        <v>181</v>
      </c>
      <c r="C582" t="s">
        <v>339</v>
      </c>
      <c r="D582" t="s">
        <v>353</v>
      </c>
      <c r="E582" t="s">
        <v>301</v>
      </c>
    </row>
    <row r="583" spans="1:6" x14ac:dyDescent="0.3">
      <c r="A583" t="str">
        <f>CADASTRE!D583</f>
        <v>contrôle des ravageurs, ressource naturelle</v>
      </c>
      <c r="B583" t="s">
        <v>231</v>
      </c>
      <c r="C583" t="s">
        <v>238</v>
      </c>
      <c r="D583" t="s">
        <v>276</v>
      </c>
      <c r="E583" t="s">
        <v>410</v>
      </c>
    </row>
    <row r="584" spans="1:6" x14ac:dyDescent="0.3">
      <c r="A584" t="str">
        <f>CADASTRE!D584</f>
        <v>agroalimentaire, culture, gestion des ressources</v>
      </c>
      <c r="B584" t="s">
        <v>353</v>
      </c>
      <c r="C584" t="s">
        <v>464</v>
      </c>
    </row>
    <row r="585" spans="1:6" x14ac:dyDescent="0.3">
      <c r="A585" t="str">
        <f>CADASTRE!D585</f>
        <v>agroalimentaire, culture, valorisation</v>
      </c>
      <c r="B585" t="s">
        <v>1224</v>
      </c>
      <c r="C585" t="s">
        <v>353</v>
      </c>
    </row>
    <row r="586" spans="1:6" x14ac:dyDescent="0.3">
      <c r="A586" t="str">
        <f>CADASTRE!D586</f>
        <v>protection des cultures, qualité nutritionnelle, santé humaine, sélection variétale</v>
      </c>
      <c r="B586" t="s">
        <v>127</v>
      </c>
      <c r="C586" t="s">
        <v>339</v>
      </c>
      <c r="D586" t="s">
        <v>373</v>
      </c>
    </row>
    <row r="587" spans="1:6" x14ac:dyDescent="0.3">
      <c r="A587" t="str">
        <f>CADASTRE!D587</f>
        <v>gestion agricole, production agricole</v>
      </c>
      <c r="B587" t="s">
        <v>5405</v>
      </c>
      <c r="C587" t="s">
        <v>353</v>
      </c>
    </row>
    <row r="588" spans="1:6" x14ac:dyDescent="0.3">
      <c r="A588" t="str">
        <f>CADASTRE!D588</f>
        <v>biocontrôle, biopesticide, lutte biologique, protection des cultures</v>
      </c>
      <c r="B588" t="s">
        <v>5405</v>
      </c>
      <c r="C588" t="s">
        <v>181</v>
      </c>
      <c r="D588" t="s">
        <v>263</v>
      </c>
    </row>
    <row r="589" spans="1:6" x14ac:dyDescent="0.3">
      <c r="A589" t="str">
        <f>CADASTRE!D589</f>
        <v>contrôle des ravageurs, gestion durable, protection des cultures</v>
      </c>
      <c r="B589" t="s">
        <v>798</v>
      </c>
      <c r="C589" t="s">
        <v>2769</v>
      </c>
      <c r="D589" t="s">
        <v>450</v>
      </c>
      <c r="E589" t="s">
        <v>464</v>
      </c>
    </row>
    <row r="590" spans="1:6" x14ac:dyDescent="0.3">
      <c r="A590" t="str">
        <f>CADASTRE!D590</f>
        <v>biocontrôle, contrôle des ravageurs, protection des cultures</v>
      </c>
      <c r="B590" t="s">
        <v>5460</v>
      </c>
      <c r="C590" t="s">
        <v>450</v>
      </c>
    </row>
    <row r="591" spans="1:6" x14ac:dyDescent="0.3">
      <c r="A591" t="str">
        <f>CADASTRE!D591</f>
        <v>santé humaine, territoire transfrontalier</v>
      </c>
      <c r="B591" t="s">
        <v>127</v>
      </c>
      <c r="C591" t="s">
        <v>5460</v>
      </c>
    </row>
    <row r="592" spans="1:6" x14ac:dyDescent="0.3">
      <c r="A592" t="str">
        <f>CADASTRE!D592</f>
        <v>bioagresseur, gestion durable, stress abiotique, suivi environnemental</v>
      </c>
      <c r="B592" t="s">
        <v>127</v>
      </c>
      <c r="C592" t="s">
        <v>5460</v>
      </c>
    </row>
    <row r="593" spans="1:6" x14ac:dyDescent="0.3">
      <c r="A593" t="str">
        <f>CADASTRE!D593</f>
        <v>culture, culture expérimentale, protection des cultures, technique agricole</v>
      </c>
      <c r="B593" t="s">
        <v>5460</v>
      </c>
      <c r="C593" t="s">
        <v>450</v>
      </c>
    </row>
    <row r="594" spans="1:6" x14ac:dyDescent="0.3">
      <c r="A594" t="str">
        <f>CADASTRE!D594</f>
        <v>gestion durable, ressource naturelle</v>
      </c>
      <c r="B594" t="s">
        <v>5460</v>
      </c>
      <c r="C594" t="s">
        <v>5473</v>
      </c>
    </row>
    <row r="595" spans="1:6" x14ac:dyDescent="0.3">
      <c r="A595" t="str">
        <f>CADASTRE!D595</f>
        <v>technique agricole</v>
      </c>
      <c r="B595" t="s">
        <v>181</v>
      </c>
      <c r="C595" t="s">
        <v>353</v>
      </c>
    </row>
    <row r="596" spans="1:6" x14ac:dyDescent="0.3">
      <c r="A596" t="str">
        <f>CADASTRE!D596</f>
        <v>bioagresseur, culture, lutte</v>
      </c>
      <c r="B596" t="s">
        <v>148</v>
      </c>
      <c r="C596" t="s">
        <v>798</v>
      </c>
      <c r="D596" t="s">
        <v>339</v>
      </c>
    </row>
    <row r="597" spans="1:6" x14ac:dyDescent="0.3">
      <c r="A597" t="str">
        <f>CADASTRE!D597</f>
        <v>pesticide, production agricole</v>
      </c>
      <c r="B597" t="s">
        <v>148</v>
      </c>
      <c r="C597" t="s">
        <v>798</v>
      </c>
      <c r="D597" t="s">
        <v>339</v>
      </c>
    </row>
    <row r="598" spans="1:6" x14ac:dyDescent="0.3">
      <c r="A598" t="str">
        <f>CADASTRE!D598</f>
        <v>pesticide, production agricole, ressource naturelle</v>
      </c>
      <c r="B598" t="s">
        <v>148</v>
      </c>
      <c r="C598" t="s">
        <v>798</v>
      </c>
      <c r="D598" t="s">
        <v>339</v>
      </c>
    </row>
    <row r="599" spans="1:6" x14ac:dyDescent="0.3">
      <c r="A599" t="str">
        <f>CADASTRE!D599</f>
        <v>culture, pesticide, technique agricole</v>
      </c>
      <c r="B599" t="s">
        <v>5405</v>
      </c>
      <c r="C599" t="s">
        <v>231</v>
      </c>
      <c r="D599" t="s">
        <v>238</v>
      </c>
      <c r="E599" t="s">
        <v>5473</v>
      </c>
    </row>
    <row r="600" spans="1:6" x14ac:dyDescent="0.3">
      <c r="A600" t="str">
        <f>CADASTRE!D600</f>
        <v>bioinformatique, biostatistique, territoire transfrontalier</v>
      </c>
      <c r="B600" t="s">
        <v>5405</v>
      </c>
      <c r="C600" t="s">
        <v>148</v>
      </c>
      <c r="D600" t="s">
        <v>276</v>
      </c>
      <c r="E600" t="s">
        <v>450</v>
      </c>
    </row>
    <row r="601" spans="1:6" x14ac:dyDescent="0.3">
      <c r="A601" t="str">
        <f>CADASTRE!D601</f>
        <v>gestion des déchets, suivi environnemental, télédétection spatiale</v>
      </c>
      <c r="B601" t="s">
        <v>127</v>
      </c>
      <c r="C601" t="s">
        <v>4268</v>
      </c>
      <c r="D601" t="s">
        <v>339</v>
      </c>
      <c r="E601" t="s">
        <v>347</v>
      </c>
      <c r="F601" t="s">
        <v>780</v>
      </c>
    </row>
    <row r="602" spans="1:6" x14ac:dyDescent="0.3">
      <c r="A602" t="str">
        <f>CADASTRE!D602</f>
        <v>écoagriculture, gestion durable, pollution chimique, ressource en eau, suivi environnemental</v>
      </c>
      <c r="B602" t="s">
        <v>339</v>
      </c>
      <c r="C602" t="s">
        <v>353</v>
      </c>
      <c r="D602" t="s">
        <v>373</v>
      </c>
    </row>
    <row r="603" spans="1:6" x14ac:dyDescent="0.3">
      <c r="A603" t="str">
        <f>CADASTRE!D603</f>
        <v>contrôle des ravageurs, gestion agricole, gestion durable, production agricole, valorisation</v>
      </c>
      <c r="B603" t="s">
        <v>339</v>
      </c>
      <c r="C603" t="s">
        <v>353</v>
      </c>
    </row>
    <row r="604" spans="1:6" x14ac:dyDescent="0.3">
      <c r="A604" t="str">
        <f>CADASTRE!D604</f>
        <v>biocontrôle, pesticide</v>
      </c>
      <c r="B604" t="s">
        <v>1224</v>
      </c>
      <c r="C604" t="s">
        <v>5405</v>
      </c>
      <c r="D604" t="s">
        <v>181</v>
      </c>
      <c r="E604" t="s">
        <v>450</v>
      </c>
    </row>
    <row r="605" spans="1:6" x14ac:dyDescent="0.3">
      <c r="A605" t="str">
        <f>CADASTRE!D605</f>
        <v>pesticide, santé humaine</v>
      </c>
      <c r="B605" t="s">
        <v>5405</v>
      </c>
      <c r="C605" t="s">
        <v>2704</v>
      </c>
      <c r="D605" t="s">
        <v>5455</v>
      </c>
      <c r="E605" t="s">
        <v>353</v>
      </c>
      <c r="F605" t="s">
        <v>470</v>
      </c>
    </row>
    <row r="606" spans="1:6" x14ac:dyDescent="0.3">
      <c r="A606" t="str">
        <f>CADASTRE!D606</f>
        <v>bioagresseur, gestion agricole, suivi environnemental</v>
      </c>
      <c r="B606" t="s">
        <v>276</v>
      </c>
      <c r="C606" t="s">
        <v>470</v>
      </c>
    </row>
    <row r="607" spans="1:6" x14ac:dyDescent="0.3">
      <c r="A607" t="str">
        <f>CADASTRE!D607</f>
        <v>analyse physico-chimique, culture expérimentale, pesticide, technique agricole</v>
      </c>
      <c r="B607" t="s">
        <v>4268</v>
      </c>
      <c r="C607" t="s">
        <v>339</v>
      </c>
    </row>
    <row r="608" spans="1:6" x14ac:dyDescent="0.3">
      <c r="A608" t="str">
        <f>CADASTRE!D608</f>
        <v>bioinformatique, pesticide</v>
      </c>
      <c r="B608" t="s">
        <v>5448</v>
      </c>
      <c r="C608" t="s">
        <v>5460</v>
      </c>
      <c r="D608" t="s">
        <v>373</v>
      </c>
    </row>
    <row r="609" spans="1:5" x14ac:dyDescent="0.3">
      <c r="A609" t="str">
        <f>CADASTRE!D609</f>
        <v>gestion des ressources, gestion durable, technique agricole</v>
      </c>
      <c r="B609" t="s">
        <v>347</v>
      </c>
      <c r="C609" t="s">
        <v>450</v>
      </c>
    </row>
    <row r="610" spans="1:5" x14ac:dyDescent="0.3">
      <c r="A610" t="str">
        <f>CADASTRE!D610</f>
        <v>gestion des ressources, ressource en eau, suivi environnemental, télédétection spatiale</v>
      </c>
      <c r="B610" t="s">
        <v>843</v>
      </c>
      <c r="C610" t="s">
        <v>238</v>
      </c>
      <c r="D610" t="s">
        <v>353</v>
      </c>
    </row>
    <row r="611" spans="1:5" x14ac:dyDescent="0.3">
      <c r="A611" t="str">
        <f>CADASTRE!D611</f>
        <v>auxiliaire des cultures, pesticide, pollution chimique, qualité nutritionnelle</v>
      </c>
      <c r="B611" t="s">
        <v>410</v>
      </c>
      <c r="C611" t="s">
        <v>780</v>
      </c>
      <c r="D611" t="s">
        <v>464</v>
      </c>
    </row>
    <row r="612" spans="1:5" x14ac:dyDescent="0.3">
      <c r="A612" t="str">
        <f>CADASTRE!D612</f>
        <v>gestion durable, indicateur, sélection variétale</v>
      </c>
      <c r="B612" t="s">
        <v>238</v>
      </c>
    </row>
    <row r="613" spans="1:5" x14ac:dyDescent="0.3">
      <c r="A613" t="str">
        <f>CADASTRE!D613</f>
        <v>production agricole, protection des cultures</v>
      </c>
      <c r="B613" t="s">
        <v>5405</v>
      </c>
      <c r="C613" t="s">
        <v>339</v>
      </c>
    </row>
    <row r="614" spans="1:5" x14ac:dyDescent="0.3">
      <c r="A614" t="str">
        <f>CADASTRE!D614</f>
        <v>gestion des déchets, gestion des sols, pollution chimique</v>
      </c>
      <c r="B614" t="s">
        <v>205</v>
      </c>
      <c r="C614" t="s">
        <v>339</v>
      </c>
    </row>
    <row r="615" spans="1:5" x14ac:dyDescent="0.3">
      <c r="A615" t="str">
        <f>CADASTRE!D615</f>
        <v>gestion des ressources, ressource en eau, santé humaine</v>
      </c>
      <c r="B615" t="s">
        <v>5405</v>
      </c>
      <c r="C615" t="s">
        <v>5455</v>
      </c>
      <c r="D615" t="s">
        <v>339</v>
      </c>
      <c r="E615" t="s">
        <v>353</v>
      </c>
    </row>
    <row r="616" spans="1:5" x14ac:dyDescent="0.3">
      <c r="A616" t="str">
        <f>CADASTRE!D616</f>
        <v>pollution chimique, santé humaine, suivi environnemental</v>
      </c>
      <c r="B616" t="s">
        <v>238</v>
      </c>
      <c r="C616" t="s">
        <v>263</v>
      </c>
    </row>
    <row r="617" spans="1:5" x14ac:dyDescent="0.3">
      <c r="A617" t="str">
        <f>CADASTRE!D617</f>
        <v>pollution chimique, santé humaine, suivi environnemental</v>
      </c>
      <c r="B617" t="s">
        <v>843</v>
      </c>
      <c r="C617" t="s">
        <v>353</v>
      </c>
      <c r="D617" t="s">
        <v>3933</v>
      </c>
    </row>
    <row r="618" spans="1:5" x14ac:dyDescent="0.3">
      <c r="A618" t="str">
        <f>CADASTRE!D618</f>
        <v>pesticide, santé humaine, suivi environnemental</v>
      </c>
      <c r="B618" t="s">
        <v>127</v>
      </c>
      <c r="C618" t="s">
        <v>404</v>
      </c>
    </row>
    <row r="619" spans="1:5" x14ac:dyDescent="0.3">
      <c r="A619" t="str">
        <f>CADASTRE!D619</f>
        <v>pesticide, ressource en eau, santé humaine</v>
      </c>
      <c r="B619" t="s">
        <v>5455</v>
      </c>
      <c r="C619" t="s">
        <v>353</v>
      </c>
      <c r="D619" t="s">
        <v>470</v>
      </c>
    </row>
    <row r="620" spans="1:5" x14ac:dyDescent="0.3">
      <c r="A620" t="str">
        <f>CADASTRE!D620</f>
        <v>gestion durable, ressource naturelle, territoire transfrontalier</v>
      </c>
      <c r="B620" t="s">
        <v>347</v>
      </c>
      <c r="C620" t="s">
        <v>353</v>
      </c>
      <c r="D620" t="s">
        <v>416</v>
      </c>
    </row>
    <row r="621" spans="1:5" x14ac:dyDescent="0.3">
      <c r="A621" t="str">
        <f>CADASTRE!D621</f>
        <v>gestion des ressources, territoire transfrontalier</v>
      </c>
      <c r="B621">
        <v>0</v>
      </c>
    </row>
    <row r="622" spans="1:5" x14ac:dyDescent="0.3">
      <c r="A622" t="str">
        <f>CADASTRE!D622</f>
        <v>pollution chimique, ressource en eau, suivi environnemental</v>
      </c>
      <c r="B622" t="s">
        <v>252</v>
      </c>
      <c r="C622" t="s">
        <v>5473</v>
      </c>
      <c r="D622" t="s">
        <v>450</v>
      </c>
      <c r="E622" t="s">
        <v>470</v>
      </c>
    </row>
    <row r="623" spans="1:5" x14ac:dyDescent="0.3">
      <c r="A623" t="str">
        <f>CADASTRE!D623</f>
        <v>pesticide, ressource en eau, technique agricole</v>
      </c>
      <c r="B623" t="s">
        <v>339</v>
      </c>
      <c r="C623" t="s">
        <v>347</v>
      </c>
      <c r="D623" t="s">
        <v>5473</v>
      </c>
    </row>
    <row r="624" spans="1:5" x14ac:dyDescent="0.3">
      <c r="A624" t="str">
        <f>CADASTRE!D624</f>
        <v>bioagresseur, production agricole, sensibilité</v>
      </c>
      <c r="B624" t="s">
        <v>339</v>
      </c>
      <c r="C624" t="s">
        <v>353</v>
      </c>
    </row>
    <row r="625" spans="1:7" x14ac:dyDescent="0.3">
      <c r="A625" t="str">
        <f>CADASTRE!D625</f>
        <v>bioagresseur, lutte, protection des cultures</v>
      </c>
      <c r="B625" t="s">
        <v>339</v>
      </c>
      <c r="C625" t="s">
        <v>347</v>
      </c>
    </row>
    <row r="626" spans="1:7" x14ac:dyDescent="0.3">
      <c r="A626" t="str">
        <f>CADASTRE!D626</f>
        <v>bioagresseur, lutte, protection des cultures</v>
      </c>
      <c r="B626" t="s">
        <v>339</v>
      </c>
    </row>
    <row r="627" spans="1:7" x14ac:dyDescent="0.3">
      <c r="A627" t="str">
        <f>CADASTRE!D627</f>
        <v>protection des cultures, technique agricole</v>
      </c>
      <c r="B627" t="s">
        <v>798</v>
      </c>
      <c r="C627" t="s">
        <v>339</v>
      </c>
      <c r="D627" t="s">
        <v>404</v>
      </c>
    </row>
    <row r="628" spans="1:7" x14ac:dyDescent="0.3">
      <c r="A628" t="str">
        <f>CADASTRE!D628</f>
        <v>gestion agricole, résistance, sélection variétale</v>
      </c>
      <c r="B628" t="s">
        <v>843</v>
      </c>
      <c r="C628" t="s">
        <v>426</v>
      </c>
    </row>
    <row r="629" spans="1:7" x14ac:dyDescent="0.3">
      <c r="A629" t="str">
        <f>CADASTRE!D629</f>
        <v>bioagresseur, production agricole, sensibilité</v>
      </c>
      <c r="B629" t="s">
        <v>5397</v>
      </c>
      <c r="C629" t="s">
        <v>353</v>
      </c>
      <c r="D629" t="s">
        <v>3933</v>
      </c>
      <c r="E629" t="s">
        <v>421</v>
      </c>
    </row>
    <row r="630" spans="1:7" x14ac:dyDescent="0.3">
      <c r="A630" t="str">
        <f>CADASTRE!D630</f>
        <v>bioagresseur, lutte, protection des cultures</v>
      </c>
      <c r="B630" t="s">
        <v>5397</v>
      </c>
      <c r="C630" t="s">
        <v>353</v>
      </c>
      <c r="D630" t="s">
        <v>3933</v>
      </c>
      <c r="E630" t="s">
        <v>421</v>
      </c>
    </row>
    <row r="631" spans="1:7" x14ac:dyDescent="0.3">
      <c r="A631" t="str">
        <f>CADASTRE!D631</f>
        <v>bioagresseur, bioinformatique, protection des cultures</v>
      </c>
      <c r="B631" t="s">
        <v>47</v>
      </c>
      <c r="C631" t="s">
        <v>263</v>
      </c>
    </row>
    <row r="632" spans="1:7" x14ac:dyDescent="0.3">
      <c r="A632" t="str">
        <f>CADASTRE!D632</f>
        <v>analyse physico-chimique, technique agricole</v>
      </c>
      <c r="B632" t="s">
        <v>843</v>
      </c>
      <c r="C632" t="s">
        <v>450</v>
      </c>
    </row>
    <row r="633" spans="1:7" x14ac:dyDescent="0.3">
      <c r="A633" t="str">
        <f>CADASTRE!D633</f>
        <v>contrôle des ravageurs, lutte biologique, protection des cultures</v>
      </c>
      <c r="B633" t="s">
        <v>353</v>
      </c>
      <c r="C633" t="s">
        <v>3933</v>
      </c>
    </row>
    <row r="634" spans="1:7" x14ac:dyDescent="0.3">
      <c r="A634" t="str">
        <f>CADASTRE!D634</f>
        <v>gestion des déchets, gestion durable, valorisation</v>
      </c>
      <c r="B634" t="s">
        <v>252</v>
      </c>
      <c r="C634" t="s">
        <v>470</v>
      </c>
    </row>
    <row r="635" spans="1:7" x14ac:dyDescent="0.3">
      <c r="A635" t="str">
        <f>CADASTRE!D635</f>
        <v>bioinformatique, suivi environnemental</v>
      </c>
      <c r="B635" t="s">
        <v>1224</v>
      </c>
      <c r="C635" t="s">
        <v>187</v>
      </c>
      <c r="D635" t="s">
        <v>330</v>
      </c>
      <c r="E635" t="s">
        <v>353</v>
      </c>
      <c r="F635" t="s">
        <v>426</v>
      </c>
      <c r="G635" t="s">
        <v>464</v>
      </c>
    </row>
    <row r="636" spans="1:7" x14ac:dyDescent="0.3">
      <c r="A636" t="str">
        <f>CADASTRE!D636</f>
        <v>analyse physico-chimique, bioagresseur, protection des cultures, résistance</v>
      </c>
      <c r="B636" t="s">
        <v>231</v>
      </c>
      <c r="C636" t="s">
        <v>339</v>
      </c>
      <c r="D636" t="s">
        <v>5460</v>
      </c>
      <c r="E636" t="s">
        <v>2769</v>
      </c>
    </row>
    <row r="637" spans="1:7" x14ac:dyDescent="0.3">
      <c r="A637" t="str">
        <f>CADASTRE!D637</f>
        <v>analyse physico-chimique, protection des cultures, technique agricole</v>
      </c>
      <c r="B637" t="s">
        <v>1224</v>
      </c>
      <c r="C637" t="s">
        <v>187</v>
      </c>
      <c r="D637" t="s">
        <v>330</v>
      </c>
      <c r="E637" t="s">
        <v>353</v>
      </c>
      <c r="F637" t="s">
        <v>426</v>
      </c>
      <c r="G637" t="s">
        <v>464</v>
      </c>
    </row>
    <row r="638" spans="1:7" x14ac:dyDescent="0.3">
      <c r="A638" t="str">
        <f>CADASTRE!D638</f>
        <v>analyse physico-chimique, protection des cultures, technique agricole</v>
      </c>
      <c r="B638" t="s">
        <v>347</v>
      </c>
      <c r="C638" t="s">
        <v>353</v>
      </c>
      <c r="D638" t="s">
        <v>416</v>
      </c>
    </row>
    <row r="639" spans="1:7" x14ac:dyDescent="0.3">
      <c r="A639" t="str">
        <f>CADASTRE!D639</f>
        <v>bioinformatique, gestion agricole, ressource en eau</v>
      </c>
      <c r="B639" t="s">
        <v>353</v>
      </c>
      <c r="C639" t="s">
        <v>301</v>
      </c>
      <c r="D639" t="s">
        <v>416</v>
      </c>
      <c r="E639" t="s">
        <v>780</v>
      </c>
    </row>
    <row r="640" spans="1:7" x14ac:dyDescent="0.3">
      <c r="A640" t="str">
        <f>CADASTRE!D640</f>
        <v>bioagresseur, biocontrôle, pesticide</v>
      </c>
      <c r="B640" t="s">
        <v>347</v>
      </c>
      <c r="C640" t="s">
        <v>416</v>
      </c>
    </row>
    <row r="641" spans="1:5" x14ac:dyDescent="0.3">
      <c r="A641" t="str">
        <f>CADASTRE!D641</f>
        <v>culture, écoagriculture, protection des cultures</v>
      </c>
      <c r="B641" t="s">
        <v>347</v>
      </c>
      <c r="C641" t="s">
        <v>416</v>
      </c>
    </row>
    <row r="642" spans="1:5" x14ac:dyDescent="0.3">
      <c r="A642" t="str">
        <f>CADASTRE!D642</f>
        <v>culture expérimentale, impact, lutte, protection des cultures</v>
      </c>
      <c r="B642" t="s">
        <v>843</v>
      </c>
      <c r="C642" t="s">
        <v>416</v>
      </c>
    </row>
    <row r="643" spans="1:5" x14ac:dyDescent="0.3">
      <c r="A643" t="str">
        <f>CADASTRE!D643</f>
        <v>gestion agricole, gestion des ressources, ressource en eau</v>
      </c>
      <c r="B643" t="s">
        <v>353</v>
      </c>
      <c r="C643" t="s">
        <v>301</v>
      </c>
      <c r="D643" t="s">
        <v>416</v>
      </c>
      <c r="E643" t="s">
        <v>780</v>
      </c>
    </row>
    <row r="644" spans="1:5" x14ac:dyDescent="0.3">
      <c r="A644" t="str">
        <f>CADASTRE!D644</f>
        <v>ressource en eau, technique agricole</v>
      </c>
      <c r="B644" t="s">
        <v>5460</v>
      </c>
      <c r="C644" t="s">
        <v>450</v>
      </c>
    </row>
    <row r="645" spans="1:5" x14ac:dyDescent="0.3">
      <c r="A645" t="str">
        <f>CADASTRE!D645</f>
        <v>auxiliaire des cultures, gestion agricole, impact socio-économique, ressource en eau</v>
      </c>
      <c r="B645" t="s">
        <v>127</v>
      </c>
    </row>
    <row r="646" spans="1:5" x14ac:dyDescent="0.3">
      <c r="A646" t="str">
        <f>CADASTRE!D646</f>
        <v>bioagresseur, résistance, sélection variétale</v>
      </c>
      <c r="B646" t="s">
        <v>47</v>
      </c>
      <c r="C646" t="s">
        <v>426</v>
      </c>
    </row>
    <row r="647" spans="1:5" x14ac:dyDescent="0.3">
      <c r="A647" t="str">
        <f>CADASTRE!D647</f>
        <v>biopesticide, pesticide, production agricole, réduction</v>
      </c>
      <c r="B647" t="s">
        <v>47</v>
      </c>
      <c r="C647" t="s">
        <v>426</v>
      </c>
    </row>
    <row r="648" spans="1:5" x14ac:dyDescent="0.3">
      <c r="A648" t="str">
        <f>CADASTRE!D648</f>
        <v>gestion des ressources, pesticide, pollution chimique, ressource en eau</v>
      </c>
      <c r="B648" t="s">
        <v>127</v>
      </c>
      <c r="C648" t="s">
        <v>238</v>
      </c>
      <c r="D648" t="s">
        <v>426</v>
      </c>
    </row>
    <row r="649" spans="1:5" x14ac:dyDescent="0.3">
      <c r="A649" t="str">
        <f>CADASTRE!D649</f>
        <v>bioagresseur, biocontrôle, culture, protection des cultures</v>
      </c>
      <c r="B649" t="s">
        <v>5390</v>
      </c>
      <c r="C649" t="s">
        <v>347</v>
      </c>
      <c r="D649" t="s">
        <v>3933</v>
      </c>
    </row>
    <row r="650" spans="1:5" x14ac:dyDescent="0.3">
      <c r="A650" t="str">
        <f>CADASTRE!D650</f>
        <v>protection des cultures, sélection variétale</v>
      </c>
      <c r="B650" t="s">
        <v>62</v>
      </c>
      <c r="C650" t="s">
        <v>330</v>
      </c>
      <c r="D650" t="s">
        <v>3933</v>
      </c>
      <c r="E650" t="s">
        <v>416</v>
      </c>
    </row>
    <row r="651" spans="1:5" x14ac:dyDescent="0.3">
      <c r="A651" t="str">
        <f>CADASTRE!D651</f>
        <v>pesticide, protection des cultures, suivi environnemental</v>
      </c>
      <c r="B651" t="s">
        <v>843</v>
      </c>
      <c r="C651" t="s">
        <v>3933</v>
      </c>
    </row>
    <row r="652" spans="1:5" x14ac:dyDescent="0.3">
      <c r="A652" t="str">
        <f>CADASTRE!D652</f>
        <v>bioinformatique, pollution chimique, ressource en eau</v>
      </c>
      <c r="B652" t="s">
        <v>231</v>
      </c>
      <c r="C652" t="s">
        <v>238</v>
      </c>
      <c r="D652" t="s">
        <v>263</v>
      </c>
      <c r="E652" t="s">
        <v>450</v>
      </c>
    </row>
    <row r="653" spans="1:5" x14ac:dyDescent="0.3">
      <c r="A653" t="str">
        <f>CADASTRE!D653</f>
        <v>pesticide, ressource en eau</v>
      </c>
      <c r="B653" t="s">
        <v>238</v>
      </c>
      <c r="C653" t="s">
        <v>263</v>
      </c>
      <c r="D653" t="s">
        <v>5460</v>
      </c>
    </row>
    <row r="654" spans="1:5" x14ac:dyDescent="0.3">
      <c r="A654" t="str">
        <f>CADASTRE!D654</f>
        <v>impact, protection des cultures, sélection variétale</v>
      </c>
      <c r="B654" t="s">
        <v>238</v>
      </c>
    </row>
    <row r="655" spans="1:5" x14ac:dyDescent="0.3">
      <c r="A655" t="str">
        <f>CADASTRE!D655</f>
        <v>gestion des sols, impact, pesticide</v>
      </c>
      <c r="B655" t="s">
        <v>238</v>
      </c>
    </row>
    <row r="656" spans="1:5" x14ac:dyDescent="0.3">
      <c r="A656" t="str">
        <f>CADASTRE!D656</f>
        <v>culture expérimentale, protection des cultures, sensibilité</v>
      </c>
      <c r="B656" t="s">
        <v>238</v>
      </c>
    </row>
    <row r="657" spans="1:5" x14ac:dyDescent="0.3">
      <c r="A657" t="str">
        <f>CADASTRE!D657</f>
        <v>culture expérimentale, protection des cultures, sensibilité</v>
      </c>
      <c r="B657" t="s">
        <v>238</v>
      </c>
    </row>
    <row r="658" spans="1:5" x14ac:dyDescent="0.3">
      <c r="A658" t="str">
        <f>CADASTRE!D658</f>
        <v>culture expérimentale, protection des cultures, sensibilité</v>
      </c>
      <c r="B658" t="s">
        <v>464</v>
      </c>
    </row>
    <row r="659" spans="1:5" x14ac:dyDescent="0.3">
      <c r="A659" t="str">
        <f>CADASTRE!D659</f>
        <v>culture expérimentale, protection des cultures, sensibilité</v>
      </c>
      <c r="B659" t="s">
        <v>205</v>
      </c>
      <c r="C659" t="s">
        <v>353</v>
      </c>
    </row>
    <row r="660" spans="1:5" x14ac:dyDescent="0.3">
      <c r="A660" t="str">
        <f>CADASTRE!D660</f>
        <v>gestion agricole</v>
      </c>
      <c r="B660" t="s">
        <v>205</v>
      </c>
      <c r="C660" t="s">
        <v>353</v>
      </c>
      <c r="D660" t="s">
        <v>301</v>
      </c>
      <c r="E660" t="s">
        <v>416</v>
      </c>
    </row>
    <row r="661" spans="1:5" x14ac:dyDescent="0.3">
      <c r="A661" t="str">
        <f>CADASTRE!D661</f>
        <v>culture expérimentale, protection des cultures, sensibilité</v>
      </c>
      <c r="B661" t="s">
        <v>353</v>
      </c>
      <c r="C661" t="s">
        <v>301</v>
      </c>
    </row>
    <row r="662" spans="1:5" x14ac:dyDescent="0.3">
      <c r="A662" t="str">
        <f>CADASTRE!D662</f>
        <v>culture expérimentale, protection des cultures, sensibilité</v>
      </c>
      <c r="B662" t="s">
        <v>353</v>
      </c>
      <c r="C662" t="s">
        <v>301</v>
      </c>
      <c r="D662" t="s">
        <v>416</v>
      </c>
    </row>
    <row r="663" spans="1:5" x14ac:dyDescent="0.3">
      <c r="A663" t="str">
        <f>CADASTRE!D663</f>
        <v>protection des cultures, technique agricole</v>
      </c>
      <c r="B663" t="s">
        <v>5390</v>
      </c>
      <c r="C663" t="s">
        <v>339</v>
      </c>
      <c r="D663" t="s">
        <v>780</v>
      </c>
    </row>
    <row r="664" spans="1:5" x14ac:dyDescent="0.3">
      <c r="A664" t="str">
        <f>CADASTRE!D664</f>
        <v>protection des cultures, technique agricole</v>
      </c>
      <c r="B664" t="s">
        <v>353</v>
      </c>
      <c r="C664" t="s">
        <v>301</v>
      </c>
    </row>
    <row r="665" spans="1:5" x14ac:dyDescent="0.3">
      <c r="A665" t="str">
        <f>CADASTRE!D665</f>
        <v>croissance des plantes, production agricole, technique agricole</v>
      </c>
      <c r="B665" t="s">
        <v>301</v>
      </c>
      <c r="C665" t="s">
        <v>3933</v>
      </c>
    </row>
    <row r="666" spans="1:5" x14ac:dyDescent="0.3">
      <c r="A666" t="str">
        <f>CADASTRE!D666</f>
        <v>contrôle des ravageurs, protection des cultures, technique agricole</v>
      </c>
      <c r="B666" t="s">
        <v>47</v>
      </c>
      <c r="C666" t="s">
        <v>238</v>
      </c>
    </row>
    <row r="667" spans="1:5" x14ac:dyDescent="0.3">
      <c r="A667" t="str">
        <f>CADASTRE!D667</f>
        <v>impact socio-économique, pesticide, suivi environnemental</v>
      </c>
      <c r="B667" t="s">
        <v>86</v>
      </c>
      <c r="C667" t="s">
        <v>450</v>
      </c>
    </row>
    <row r="668" spans="1:5" x14ac:dyDescent="0.3">
      <c r="A668" t="str">
        <f>CADASTRE!D668</f>
        <v>biopesticide, protection des cultures, toxicité</v>
      </c>
      <c r="B668" t="s">
        <v>4268</v>
      </c>
      <c r="C668" t="s">
        <v>347</v>
      </c>
      <c r="D668" t="s">
        <v>450</v>
      </c>
    </row>
    <row r="669" spans="1:5" x14ac:dyDescent="0.3">
      <c r="A669" t="str">
        <f>CADASTRE!D669</f>
        <v>analyse biologique, biocontrôle, protection des cultures, résistance, toxicité</v>
      </c>
      <c r="B669" t="s">
        <v>231</v>
      </c>
      <c r="C669" t="s">
        <v>263</v>
      </c>
    </row>
    <row r="670" spans="1:5" x14ac:dyDescent="0.3">
      <c r="A670" t="str">
        <f>CADASTRE!D670</f>
        <v>gestion durable, protection des cultures, suivi environnemental</v>
      </c>
      <c r="B670" t="s">
        <v>780</v>
      </c>
    </row>
    <row r="671" spans="1:5" x14ac:dyDescent="0.3">
      <c r="A671" t="str">
        <f>CADASTRE!D671</f>
        <v>analyse physico-chimique, culture expérimentale, pesticide</v>
      </c>
      <c r="B671" t="s">
        <v>252</v>
      </c>
      <c r="C671" t="s">
        <v>2769</v>
      </c>
    </row>
    <row r="672" spans="1:5" x14ac:dyDescent="0.3">
      <c r="A672" t="str">
        <f>CADASTRE!D672</f>
        <v>bioagresseur, biocontrôle, pesticide</v>
      </c>
      <c r="B672" t="s">
        <v>252</v>
      </c>
      <c r="C672" t="s">
        <v>339</v>
      </c>
      <c r="D672" t="s">
        <v>5460</v>
      </c>
      <c r="E672" t="s">
        <v>2769</v>
      </c>
    </row>
    <row r="673" spans="1:7" x14ac:dyDescent="0.3">
      <c r="A673" t="str">
        <f>CADASTRE!D673</f>
        <v>analyse physico-chimique, gestion durable, pesticide, technique agricole</v>
      </c>
      <c r="B673" t="s">
        <v>5390</v>
      </c>
      <c r="C673" t="s">
        <v>5460</v>
      </c>
    </row>
    <row r="674" spans="1:7" x14ac:dyDescent="0.3">
      <c r="A674" t="str">
        <f>CADASTRE!D674</f>
        <v>bioagresseur, réduction</v>
      </c>
      <c r="B674" t="s">
        <v>339</v>
      </c>
      <c r="C674" t="s">
        <v>780</v>
      </c>
    </row>
    <row r="675" spans="1:7" x14ac:dyDescent="0.3">
      <c r="A675" t="str">
        <f>CADASTRE!D675</f>
        <v>protection des cultures</v>
      </c>
      <c r="B675" t="s">
        <v>697</v>
      </c>
      <c r="C675" t="s">
        <v>843</v>
      </c>
      <c r="D675" t="s">
        <v>353</v>
      </c>
      <c r="E675" t="s">
        <v>301</v>
      </c>
      <c r="F675" t="s">
        <v>3933</v>
      </c>
    </row>
    <row r="676" spans="1:7" x14ac:dyDescent="0.3">
      <c r="A676" t="str">
        <f>CADASTRE!D676</f>
        <v>analyse physico-chimique, production agricole, télédétection spatiale</v>
      </c>
      <c r="B676" t="s">
        <v>148</v>
      </c>
      <c r="C676" t="s">
        <v>697</v>
      </c>
      <c r="D676" t="s">
        <v>843</v>
      </c>
      <c r="E676" t="s">
        <v>3933</v>
      </c>
    </row>
    <row r="677" spans="1:7" x14ac:dyDescent="0.3">
      <c r="A677" t="str">
        <f>CADASTRE!D677</f>
        <v>analyse physico-chimique, pesticide, technique agricole</v>
      </c>
      <c r="B677" t="s">
        <v>47</v>
      </c>
      <c r="C677" t="s">
        <v>173</v>
      </c>
      <c r="D677" t="s">
        <v>238</v>
      </c>
      <c r="E677" t="s">
        <v>5455</v>
      </c>
      <c r="F677" t="s">
        <v>339</v>
      </c>
      <c r="G677" t="s">
        <v>450</v>
      </c>
    </row>
    <row r="678" spans="1:7" x14ac:dyDescent="0.3">
      <c r="A678" t="str">
        <f>CADASTRE!D678</f>
        <v>gestion des ressources</v>
      </c>
      <c r="B678" t="s">
        <v>47</v>
      </c>
      <c r="C678" t="s">
        <v>5397</v>
      </c>
    </row>
    <row r="679" spans="1:7" x14ac:dyDescent="0.3">
      <c r="A679" t="str">
        <f>CADASTRE!D679</f>
        <v>bioinformatique, pollution chimique, santé humaine</v>
      </c>
      <c r="B679" t="s">
        <v>47</v>
      </c>
      <c r="C679" t="s">
        <v>363</v>
      </c>
    </row>
    <row r="680" spans="1:7" x14ac:dyDescent="0.3">
      <c r="A680" t="str">
        <f>CADASTRE!D680</f>
        <v>pollution chimique, santé humaine, suivi environnemental</v>
      </c>
      <c r="B680" t="s">
        <v>5397</v>
      </c>
      <c r="C680" t="s">
        <v>1224</v>
      </c>
    </row>
    <row r="681" spans="1:7" x14ac:dyDescent="0.3">
      <c r="A681" t="str">
        <f>CADASTRE!D681</f>
        <v>suivi environnemental, télédétection spatiale</v>
      </c>
      <c r="B681" t="s">
        <v>1224</v>
      </c>
    </row>
    <row r="682" spans="1:7" x14ac:dyDescent="0.3">
      <c r="A682" t="str">
        <f>CADASTRE!D682</f>
        <v>gestion des sols, gestion durable, sécurité alimentaire</v>
      </c>
      <c r="B682" t="s">
        <v>252</v>
      </c>
      <c r="C682" t="s">
        <v>276</v>
      </c>
      <c r="D682" t="s">
        <v>5473</v>
      </c>
      <c r="E682" t="s">
        <v>470</v>
      </c>
    </row>
    <row r="683" spans="1:7" x14ac:dyDescent="0.3">
      <c r="A683" t="str">
        <f>CADASTRE!D683</f>
        <v>analyse physico-chimique, gestion des déchets, pesticide, suivi environnemental</v>
      </c>
      <c r="B683" t="s">
        <v>843</v>
      </c>
      <c r="C683" t="s">
        <v>347</v>
      </c>
      <c r="D683" t="s">
        <v>416</v>
      </c>
      <c r="E683" t="s">
        <v>780</v>
      </c>
    </row>
    <row r="684" spans="1:7" x14ac:dyDescent="0.3">
      <c r="A684" t="str">
        <f>CADASTRE!D684</f>
        <v>bioinformatique, gestion agricole</v>
      </c>
      <c r="B684" t="s">
        <v>1224</v>
      </c>
      <c r="C684" t="s">
        <v>697</v>
      </c>
      <c r="D684" t="s">
        <v>353</v>
      </c>
      <c r="E684" t="s">
        <v>301</v>
      </c>
    </row>
    <row r="685" spans="1:7" x14ac:dyDescent="0.3">
      <c r="A685" t="str">
        <f>CADASTRE!D685</f>
        <v>gestion durable, pollution chimique, protection des cultures, réduction, santé humaine</v>
      </c>
      <c r="B685" t="s">
        <v>780</v>
      </c>
    </row>
    <row r="686" spans="1:7" x14ac:dyDescent="0.3">
      <c r="A686" t="str">
        <f>CADASTRE!D686</f>
        <v>bioinformatique, impact, suivi environnemental, valorisation</v>
      </c>
      <c r="B686" t="s">
        <v>5405</v>
      </c>
      <c r="C686" t="s">
        <v>231</v>
      </c>
      <c r="D686" t="s">
        <v>5473</v>
      </c>
    </row>
    <row r="687" spans="1:7" x14ac:dyDescent="0.3">
      <c r="A687" t="str">
        <f>CADASTRE!D687</f>
        <v>indicateur, pesticide, santé humaine</v>
      </c>
      <c r="B687" t="s">
        <v>1224</v>
      </c>
      <c r="C687" t="s">
        <v>5405</v>
      </c>
      <c r="D687" t="s">
        <v>339</v>
      </c>
    </row>
    <row r="688" spans="1:7" x14ac:dyDescent="0.3">
      <c r="A688" t="str">
        <f>CADASTRE!D688</f>
        <v>culture expérimentale, gestion agricole, protection des cultures</v>
      </c>
      <c r="B688" t="s">
        <v>276</v>
      </c>
      <c r="C688" t="s">
        <v>353</v>
      </c>
      <c r="D688" t="s">
        <v>450</v>
      </c>
    </row>
    <row r="689" spans="1:6" x14ac:dyDescent="0.3">
      <c r="A689" t="str">
        <f>CADASTRE!D689</f>
        <v>gestion agricole, gestion des sols, ressource en eau</v>
      </c>
      <c r="B689" t="s">
        <v>263</v>
      </c>
      <c r="C689" t="s">
        <v>464</v>
      </c>
    </row>
    <row r="690" spans="1:6" x14ac:dyDescent="0.3">
      <c r="A690" t="str">
        <f>CADASTRE!D690</f>
        <v>auxiliaire des cultures, pesticide, pollution chimique, qualité nutritionnelle</v>
      </c>
      <c r="B690" t="s">
        <v>450</v>
      </c>
    </row>
    <row r="691" spans="1:6" x14ac:dyDescent="0.3">
      <c r="A691" t="str">
        <f>CADASTRE!D691</f>
        <v>gestion des sols, pesticide, ressource en eau, technique agricole</v>
      </c>
      <c r="B691" t="s">
        <v>1224</v>
      </c>
      <c r="C691" t="s">
        <v>5405</v>
      </c>
      <c r="D691" t="s">
        <v>843</v>
      </c>
    </row>
    <row r="692" spans="1:6" x14ac:dyDescent="0.3">
      <c r="A692" t="str">
        <f>CADASTRE!D692</f>
        <v>protection des cultures, résistance</v>
      </c>
      <c r="B692" t="s">
        <v>843</v>
      </c>
      <c r="C692" t="s">
        <v>231</v>
      </c>
      <c r="D692" t="s">
        <v>353</v>
      </c>
    </row>
    <row r="693" spans="1:6" x14ac:dyDescent="0.3">
      <c r="A693" t="str">
        <f>CADASTRE!D693</f>
        <v>impact, pollution chimique, suivi environnemental</v>
      </c>
      <c r="B693" t="s">
        <v>843</v>
      </c>
      <c r="C693" t="s">
        <v>5455</v>
      </c>
      <c r="D693" t="s">
        <v>353</v>
      </c>
    </row>
    <row r="694" spans="1:6" x14ac:dyDescent="0.3">
      <c r="A694" t="str">
        <f>CADASTRE!D694</f>
        <v>biocontrôle, écoagriculture, ressource génétique</v>
      </c>
      <c r="B694" t="s">
        <v>205</v>
      </c>
      <c r="C694" t="s">
        <v>238</v>
      </c>
      <c r="D694" t="s">
        <v>276</v>
      </c>
      <c r="E694" t="s">
        <v>5473</v>
      </c>
      <c r="F694" t="s">
        <v>479</v>
      </c>
    </row>
    <row r="695" spans="1:6" x14ac:dyDescent="0.3">
      <c r="A695" t="str">
        <f>CADASTRE!D695</f>
        <v>protection des cultures, résistance, ressource génétique</v>
      </c>
      <c r="B695" t="s">
        <v>205</v>
      </c>
      <c r="C695" t="s">
        <v>238</v>
      </c>
      <c r="D695" t="s">
        <v>276</v>
      </c>
      <c r="E695" t="s">
        <v>5473</v>
      </c>
      <c r="F695" t="s">
        <v>479</v>
      </c>
    </row>
    <row r="696" spans="1:6" x14ac:dyDescent="0.3">
      <c r="A696" t="str">
        <f>CADASTRE!D696</f>
        <v>biocontrôle, pesticide</v>
      </c>
      <c r="B696" t="s">
        <v>276</v>
      </c>
      <c r="C696" t="s">
        <v>5460</v>
      </c>
      <c r="D696" t="s">
        <v>373</v>
      </c>
      <c r="E696" t="s">
        <v>5473</v>
      </c>
      <c r="F696" t="s">
        <v>450</v>
      </c>
    </row>
    <row r="697" spans="1:6" x14ac:dyDescent="0.3">
      <c r="A697" t="str">
        <f>CADASTRE!D697</f>
        <v>protection des cultures, résistance</v>
      </c>
      <c r="B697" t="s">
        <v>5397</v>
      </c>
      <c r="C697" t="s">
        <v>339</v>
      </c>
    </row>
    <row r="698" spans="1:6" x14ac:dyDescent="0.3">
      <c r="A698" t="str">
        <f>CADASTRE!D698</f>
        <v>protection des cultures, suivi environnemental</v>
      </c>
      <c r="B698" t="s">
        <v>5405</v>
      </c>
      <c r="C698" t="s">
        <v>339</v>
      </c>
    </row>
    <row r="699" spans="1:6" x14ac:dyDescent="0.3">
      <c r="A699" t="str">
        <f>CADASTRE!D699</f>
        <v>protection des cultures, suivi environnemental</v>
      </c>
      <c r="B699" t="s">
        <v>5405</v>
      </c>
      <c r="C699" t="s">
        <v>339</v>
      </c>
      <c r="D699" t="s">
        <v>404</v>
      </c>
    </row>
    <row r="700" spans="1:6" x14ac:dyDescent="0.3">
      <c r="A700" t="str">
        <f>CADASTRE!D700</f>
        <v>protection des cultures, résistance, sélection variétale</v>
      </c>
      <c r="B700" t="s">
        <v>5405</v>
      </c>
      <c r="C700" t="s">
        <v>339</v>
      </c>
    </row>
    <row r="701" spans="1:6" x14ac:dyDescent="0.3">
      <c r="A701" t="str">
        <f>CADASTRE!D701</f>
        <v>protection des cultures, résistance</v>
      </c>
      <c r="B701" t="s">
        <v>339</v>
      </c>
      <c r="C701" t="s">
        <v>404</v>
      </c>
    </row>
    <row r="702" spans="1:6" x14ac:dyDescent="0.3">
      <c r="A702" t="str">
        <f>CADASTRE!D702</f>
        <v>bioagresseur, biocontrôle, contrôle des ravageurs, suivi environnemental</v>
      </c>
      <c r="B702" t="s">
        <v>5405</v>
      </c>
      <c r="C702" t="s">
        <v>339</v>
      </c>
    </row>
    <row r="703" spans="1:6" x14ac:dyDescent="0.3">
      <c r="A703" t="str">
        <f>CADASTRE!D703</f>
        <v>auxiliaire des cultures, ressource naturelle</v>
      </c>
      <c r="B703" t="s">
        <v>5397</v>
      </c>
      <c r="C703" t="s">
        <v>205</v>
      </c>
      <c r="D703" t="s">
        <v>339</v>
      </c>
      <c r="E703" t="s">
        <v>780</v>
      </c>
    </row>
    <row r="704" spans="1:6" x14ac:dyDescent="0.3">
      <c r="A704" t="str">
        <f>CADASTRE!D704</f>
        <v>gestion des sols, gestion durable, sécurité alimentaire</v>
      </c>
      <c r="B704" t="s">
        <v>339</v>
      </c>
    </row>
    <row r="705" spans="1:6" x14ac:dyDescent="0.3">
      <c r="A705" t="str">
        <f>CADASTRE!D705</f>
        <v>gestion des sols, gestion durable, sécurité alimentaire</v>
      </c>
      <c r="B705" t="s">
        <v>339</v>
      </c>
      <c r="C705" t="s">
        <v>404</v>
      </c>
    </row>
    <row r="706" spans="1:6" x14ac:dyDescent="0.3">
      <c r="A706" t="str">
        <f>CADASTRE!D706</f>
        <v>gestion des sols, gestion durable, sécurité alimentaire</v>
      </c>
      <c r="B706" t="s">
        <v>339</v>
      </c>
      <c r="C706" t="s">
        <v>404</v>
      </c>
    </row>
    <row r="707" spans="1:6" x14ac:dyDescent="0.3">
      <c r="A707" t="str">
        <f>CADASTRE!D707</f>
        <v>gestion des sols, gestion durable, sécurité alimentaire</v>
      </c>
      <c r="B707" t="s">
        <v>4268</v>
      </c>
      <c r="C707" t="s">
        <v>5460</v>
      </c>
      <c r="D707" t="s">
        <v>476</v>
      </c>
    </row>
    <row r="708" spans="1:6" x14ac:dyDescent="0.3">
      <c r="A708" t="str">
        <f>CADASTRE!D708</f>
        <v>biocontrôle, gestion des sols, production agricole</v>
      </c>
      <c r="B708" t="s">
        <v>404</v>
      </c>
    </row>
    <row r="709" spans="1:6" x14ac:dyDescent="0.3">
      <c r="A709" t="str">
        <f>CADASTRE!D709</f>
        <v>biocontrôle, gestion des ressources, protection des cultures, ressource en eau, suivi environnemental</v>
      </c>
      <c r="B709" t="s">
        <v>339</v>
      </c>
    </row>
    <row r="710" spans="1:6" x14ac:dyDescent="0.3">
      <c r="A710" t="str">
        <f>CADASTRE!D710</f>
        <v>production agricole, technique agricole</v>
      </c>
      <c r="B710" t="s">
        <v>47</v>
      </c>
      <c r="C710" t="s">
        <v>62</v>
      </c>
      <c r="D710" t="s">
        <v>843</v>
      </c>
    </row>
    <row r="711" spans="1:6" x14ac:dyDescent="0.3">
      <c r="A711" t="str">
        <f>CADASTRE!D711</f>
        <v>gestion agricole, production agricole</v>
      </c>
      <c r="B711" t="s">
        <v>47</v>
      </c>
      <c r="C711" t="s">
        <v>363</v>
      </c>
      <c r="D711" t="s">
        <v>426</v>
      </c>
    </row>
    <row r="712" spans="1:6" x14ac:dyDescent="0.3">
      <c r="A712" t="str">
        <f>CADASTRE!D712</f>
        <v>agroalimentaire, sécurité alimentaire</v>
      </c>
      <c r="B712" t="s">
        <v>47</v>
      </c>
      <c r="C712" t="s">
        <v>426</v>
      </c>
    </row>
    <row r="713" spans="1:6" x14ac:dyDescent="0.3">
      <c r="A713" t="str">
        <f>CADASTRE!D713</f>
        <v>production agricole, suivi environnemental</v>
      </c>
      <c r="B713" t="s">
        <v>843</v>
      </c>
      <c r="C713" t="s">
        <v>363</v>
      </c>
      <c r="D713" t="s">
        <v>426</v>
      </c>
    </row>
    <row r="714" spans="1:6" x14ac:dyDescent="0.3">
      <c r="A714" t="str">
        <f>CADASTRE!D714</f>
        <v>bioagresseur, contrôle des ravageurs, lutte biologique, protection des cultures, technique agricole</v>
      </c>
      <c r="B714" t="s">
        <v>47</v>
      </c>
      <c r="C714" t="s">
        <v>347</v>
      </c>
      <c r="D714" t="s">
        <v>426</v>
      </c>
    </row>
    <row r="715" spans="1:6" x14ac:dyDescent="0.3">
      <c r="A715" t="str">
        <f>CADASTRE!D715</f>
        <v>auxiliaire des cultures, pollution chimique</v>
      </c>
      <c r="B715" t="s">
        <v>47</v>
      </c>
      <c r="C715" t="s">
        <v>843</v>
      </c>
      <c r="D715" t="s">
        <v>426</v>
      </c>
    </row>
    <row r="716" spans="1:6" x14ac:dyDescent="0.3">
      <c r="A716" t="str">
        <f>CADASTRE!D716</f>
        <v>bioagresseur, croissance des plantes, phénotypage, protection des cultures, spectroscopie, télédétection spatiale</v>
      </c>
      <c r="B716" t="s">
        <v>47</v>
      </c>
      <c r="C716" t="s">
        <v>843</v>
      </c>
      <c r="D716" t="s">
        <v>426</v>
      </c>
    </row>
    <row r="717" spans="1:6" x14ac:dyDescent="0.3">
      <c r="A717" t="str">
        <f>CADASTRE!D717</f>
        <v>pesticide, production agricole, ressource naturelle</v>
      </c>
      <c r="B717" t="s">
        <v>47</v>
      </c>
      <c r="C717" t="s">
        <v>5397</v>
      </c>
      <c r="D717" t="s">
        <v>426</v>
      </c>
    </row>
    <row r="718" spans="1:6" x14ac:dyDescent="0.3">
      <c r="A718" t="str">
        <f>CADASTRE!D718</f>
        <v>pesticide, réduction</v>
      </c>
      <c r="B718" t="s">
        <v>697</v>
      </c>
      <c r="C718" t="s">
        <v>843</v>
      </c>
      <c r="D718" t="s">
        <v>353</v>
      </c>
      <c r="E718" t="s">
        <v>301</v>
      </c>
      <c r="F718" t="s">
        <v>3933</v>
      </c>
    </row>
    <row r="719" spans="1:6" x14ac:dyDescent="0.3">
      <c r="A719" t="str">
        <f>CADASTRE!D719</f>
        <v>pesticide, protection des cultures, toxicité</v>
      </c>
      <c r="B719" t="s">
        <v>697</v>
      </c>
      <c r="C719" t="s">
        <v>843</v>
      </c>
      <c r="D719" t="s">
        <v>353</v>
      </c>
    </row>
    <row r="720" spans="1:6" x14ac:dyDescent="0.3">
      <c r="A720" t="str">
        <f>CADASTRE!D720</f>
        <v>gestion agricole, protection des cultures</v>
      </c>
      <c r="B720" t="s">
        <v>2769</v>
      </c>
      <c r="C720" t="s">
        <v>780</v>
      </c>
    </row>
    <row r="721" spans="1:6" x14ac:dyDescent="0.3">
      <c r="A721" t="str">
        <f>CADASTRE!D721</f>
        <v>culture expérimentale, pesticide, protection des cultures</v>
      </c>
      <c r="B721" t="s">
        <v>5405</v>
      </c>
      <c r="C721" t="s">
        <v>263</v>
      </c>
      <c r="D721" t="s">
        <v>276</v>
      </c>
      <c r="E721" t="s">
        <v>798</v>
      </c>
    </row>
    <row r="722" spans="1:6" x14ac:dyDescent="0.3">
      <c r="A722" t="str">
        <f>CADASTRE!D722</f>
        <v>agrochimie, pesticide, télédétection spatiale</v>
      </c>
      <c r="B722" t="s">
        <v>205</v>
      </c>
      <c r="C722" t="s">
        <v>353</v>
      </c>
    </row>
    <row r="723" spans="1:6" x14ac:dyDescent="0.3">
      <c r="A723" t="str">
        <f>CADASTRE!D723</f>
        <v>pesticide, protection des cultures, résistance, santé humaine</v>
      </c>
      <c r="B723" t="s">
        <v>238</v>
      </c>
      <c r="C723" t="s">
        <v>353</v>
      </c>
      <c r="D723" t="s">
        <v>780</v>
      </c>
    </row>
    <row r="724" spans="1:6" x14ac:dyDescent="0.3">
      <c r="A724" t="str">
        <f>CADASTRE!D724</f>
        <v>biocontrôle, protection des cultures, sensibilité</v>
      </c>
      <c r="B724" t="s">
        <v>5460</v>
      </c>
      <c r="C724" t="s">
        <v>450</v>
      </c>
    </row>
    <row r="725" spans="1:6" x14ac:dyDescent="0.3">
      <c r="A725" t="str">
        <f>CADASTRE!D725</f>
        <v>pesticide, technique agricole</v>
      </c>
      <c r="B725" t="s">
        <v>187</v>
      </c>
      <c r="C725" t="s">
        <v>697</v>
      </c>
      <c r="D725" t="s">
        <v>238</v>
      </c>
      <c r="E725" t="s">
        <v>276</v>
      </c>
      <c r="F725" t="s">
        <v>780</v>
      </c>
    </row>
    <row r="726" spans="1:6" x14ac:dyDescent="0.3">
      <c r="A726" t="str">
        <f>CADASTRE!D726</f>
        <v>biocontrôle, pesticide</v>
      </c>
      <c r="B726" t="s">
        <v>205</v>
      </c>
      <c r="C726" t="s">
        <v>339</v>
      </c>
    </row>
    <row r="727" spans="1:6" x14ac:dyDescent="0.3">
      <c r="A727" t="str">
        <f>CADASTRE!D727</f>
        <v>auxiliaire des cultures, impact, pesticide</v>
      </c>
      <c r="B727" t="s">
        <v>5390</v>
      </c>
      <c r="C727" t="s">
        <v>5436</v>
      </c>
      <c r="D727" t="s">
        <v>780</v>
      </c>
      <c r="E727" t="s">
        <v>470</v>
      </c>
    </row>
    <row r="728" spans="1:6" x14ac:dyDescent="0.3">
      <c r="A728" t="str">
        <f>CADASTRE!D728</f>
        <v>auxiliaire des cultures, impact, pesticide</v>
      </c>
      <c r="B728" t="s">
        <v>127</v>
      </c>
      <c r="C728" t="s">
        <v>339</v>
      </c>
      <c r="D728" t="s">
        <v>404</v>
      </c>
    </row>
    <row r="729" spans="1:6" x14ac:dyDescent="0.3">
      <c r="A729" t="str">
        <f>CADASTRE!D729</f>
        <v>pesticide, santé humaine</v>
      </c>
      <c r="B729" t="s">
        <v>127</v>
      </c>
      <c r="C729" t="s">
        <v>339</v>
      </c>
    </row>
    <row r="730" spans="1:6" x14ac:dyDescent="0.3">
      <c r="A730" t="str">
        <f>CADASTRE!D730</f>
        <v>pesticide, protection des cultures, toxicité</v>
      </c>
      <c r="B730" t="s">
        <v>5460</v>
      </c>
      <c r="C730" t="s">
        <v>404</v>
      </c>
      <c r="D730" t="s">
        <v>476</v>
      </c>
    </row>
    <row r="731" spans="1:6" x14ac:dyDescent="0.3">
      <c r="A731" t="str">
        <f>CADASTRE!D731</f>
        <v>agroalimentaire, impact socio-économique, qualité nutritionnelle, sécurité alimentaire, valorisation</v>
      </c>
      <c r="B731" t="s">
        <v>339</v>
      </c>
      <c r="C731" t="s">
        <v>373</v>
      </c>
    </row>
    <row r="732" spans="1:6" x14ac:dyDescent="0.3">
      <c r="A732" t="str">
        <f>CADASTRE!D732</f>
        <v>lutte, pesticide, protection des cultures, résistance</v>
      </c>
      <c r="B732" t="s">
        <v>843</v>
      </c>
      <c r="C732" t="s">
        <v>353</v>
      </c>
    </row>
    <row r="733" spans="1:6" x14ac:dyDescent="0.3">
      <c r="A733" t="str">
        <f>CADASTRE!D733</f>
        <v>croissance des plantes, cultivar, gestion agricole, gestion durable, technique agricole</v>
      </c>
      <c r="B733" t="s">
        <v>780</v>
      </c>
      <c r="C733" t="s">
        <v>470</v>
      </c>
    </row>
    <row r="734" spans="1:6" x14ac:dyDescent="0.3">
      <c r="A734" t="str">
        <f>CADASTRE!D734</f>
        <v>culture expérimentale, protection des cultures</v>
      </c>
      <c r="B734" t="s">
        <v>127</v>
      </c>
      <c r="C734" t="s">
        <v>353</v>
      </c>
      <c r="D734" t="s">
        <v>426</v>
      </c>
    </row>
    <row r="735" spans="1:6" x14ac:dyDescent="0.3">
      <c r="A735" t="str">
        <f>CADASTRE!D735</f>
        <v>bioinformatique, télédétection spatiale</v>
      </c>
      <c r="B735" t="s">
        <v>263</v>
      </c>
      <c r="C735" t="s">
        <v>339</v>
      </c>
    </row>
    <row r="736" spans="1:6" x14ac:dyDescent="0.3">
      <c r="A736" t="str">
        <f>CADASTRE!D736</f>
        <v>pesticide, réduction</v>
      </c>
      <c r="B736" t="s">
        <v>5405</v>
      </c>
      <c r="C736" t="s">
        <v>353</v>
      </c>
    </row>
    <row r="737" spans="1:4" x14ac:dyDescent="0.3">
      <c r="A737" t="str">
        <f>CADASTRE!D737</f>
        <v>pesticide</v>
      </c>
      <c r="B737" t="s">
        <v>215</v>
      </c>
      <c r="C737" t="s">
        <v>347</v>
      </c>
    </row>
    <row r="738" spans="1:4" x14ac:dyDescent="0.3">
      <c r="A738" t="str">
        <f>CADASTRE!D738</f>
        <v>pesticide, protection des cultures, toxicité</v>
      </c>
      <c r="B738" t="s">
        <v>62</v>
      </c>
      <c r="C738" t="s">
        <v>353</v>
      </c>
    </row>
    <row r="739" spans="1:4" x14ac:dyDescent="0.3">
      <c r="A739" t="str">
        <f>CADASTRE!D739</f>
        <v>bioinformatique, pesticide, résistance</v>
      </c>
      <c r="B739" t="s">
        <v>5460</v>
      </c>
      <c r="C739" t="s">
        <v>2769</v>
      </c>
    </row>
    <row r="740" spans="1:4" x14ac:dyDescent="0.3">
      <c r="A740" t="str">
        <f>CADASTRE!D740</f>
        <v>pesticide, santé humaine</v>
      </c>
      <c r="B740" t="s">
        <v>86</v>
      </c>
      <c r="C740" t="s">
        <v>450</v>
      </c>
    </row>
    <row r="741" spans="1:4" x14ac:dyDescent="0.3">
      <c r="A741" t="str">
        <f>CADASTRE!D741</f>
        <v>pesticide, technique agricole</v>
      </c>
      <c r="B741" t="s">
        <v>347</v>
      </c>
      <c r="C741" t="s">
        <v>301</v>
      </c>
      <c r="D741" t="s">
        <v>416</v>
      </c>
    </row>
    <row r="742" spans="1:4" x14ac:dyDescent="0.3">
      <c r="A742" t="str">
        <f>CADASTRE!D742</f>
        <v>bioagresseur, pesticide, protection des cultures</v>
      </c>
      <c r="B742" t="s">
        <v>780</v>
      </c>
    </row>
    <row r="743" spans="1:4" x14ac:dyDescent="0.3">
      <c r="A743" t="str">
        <f>CADASTRE!D743</f>
        <v>pesticide, protection des cultures</v>
      </c>
      <c r="B743" t="s">
        <v>5390</v>
      </c>
      <c r="C743" t="s">
        <v>843</v>
      </c>
      <c r="D743" t="s">
        <v>479</v>
      </c>
    </row>
    <row r="744" spans="1:4" x14ac:dyDescent="0.3">
      <c r="A744" t="str">
        <f>CADASTRE!D744</f>
        <v>culture, pesticide, résistance</v>
      </c>
      <c r="B744" t="s">
        <v>780</v>
      </c>
    </row>
    <row r="745" spans="1:4" x14ac:dyDescent="0.3">
      <c r="A745" t="str">
        <f>CADASTRE!D745</f>
        <v>indicateur, pesticide, santé humaine</v>
      </c>
      <c r="B745" t="s">
        <v>47</v>
      </c>
      <c r="C745" t="s">
        <v>263</v>
      </c>
      <c r="D745" t="s">
        <v>426</v>
      </c>
    </row>
    <row r="746" spans="1:4" x14ac:dyDescent="0.3">
      <c r="A746" t="str">
        <f>CADASTRE!D746</f>
        <v>agroalimentaire, protection des cultures, ressource génétique</v>
      </c>
      <c r="B746" t="s">
        <v>127</v>
      </c>
      <c r="C746" t="s">
        <v>238</v>
      </c>
    </row>
    <row r="747" spans="1:4" x14ac:dyDescent="0.3">
      <c r="A747" t="str">
        <f>CADASTRE!D747</f>
        <v>culture, impact, pesticide</v>
      </c>
      <c r="B747" t="s">
        <v>450</v>
      </c>
      <c r="C747" t="s">
        <v>464</v>
      </c>
    </row>
    <row r="748" spans="1:4" x14ac:dyDescent="0.3">
      <c r="A748" t="str">
        <f>CADASTRE!D748</f>
        <v>biocontrôle, pesticide</v>
      </c>
      <c r="B748" t="s">
        <v>238</v>
      </c>
    </row>
    <row r="749" spans="1:4" x14ac:dyDescent="0.3">
      <c r="A749" t="str">
        <f>CADASTRE!D749</f>
        <v>biocontrôle, pesticide</v>
      </c>
      <c r="B749" t="s">
        <v>5460</v>
      </c>
      <c r="C749" t="s">
        <v>2769</v>
      </c>
    </row>
    <row r="750" spans="1:4" x14ac:dyDescent="0.3">
      <c r="A750" t="str">
        <f>CADASTRE!D750</f>
        <v>biocontrôle, pesticide, technique agricole</v>
      </c>
      <c r="B750" t="s">
        <v>5448</v>
      </c>
      <c r="C750" t="s">
        <v>339</v>
      </c>
      <c r="D750" t="s">
        <v>404</v>
      </c>
    </row>
    <row r="751" spans="1:4" x14ac:dyDescent="0.3">
      <c r="A751" t="str">
        <f>CADASTRE!D751</f>
        <v>gestion agricole, protection des cultures, technique agricole</v>
      </c>
      <c r="B751" t="s">
        <v>276</v>
      </c>
      <c r="C751" t="s">
        <v>339</v>
      </c>
      <c r="D751" t="s">
        <v>404</v>
      </c>
    </row>
    <row r="752" spans="1:4" x14ac:dyDescent="0.3">
      <c r="A752" t="str">
        <f>CADASTRE!D752</f>
        <v>écoagriculture, gestion durable, suivi environnemental</v>
      </c>
      <c r="B752" t="s">
        <v>339</v>
      </c>
      <c r="C752" t="s">
        <v>404</v>
      </c>
    </row>
    <row r="753" spans="1:6" x14ac:dyDescent="0.3">
      <c r="A753" t="str">
        <f>CADASTRE!D753</f>
        <v>culture, pesticide, ressource en eau</v>
      </c>
      <c r="B753" t="s">
        <v>5405</v>
      </c>
      <c r="C753" t="s">
        <v>339</v>
      </c>
      <c r="D753" t="s">
        <v>780</v>
      </c>
    </row>
    <row r="754" spans="1:6" x14ac:dyDescent="0.3">
      <c r="A754" t="str">
        <f>CADASTRE!D754</f>
        <v>gestion des sols, production agricole</v>
      </c>
      <c r="B754" t="s">
        <v>347</v>
      </c>
      <c r="C754" t="s">
        <v>353</v>
      </c>
    </row>
    <row r="755" spans="1:6" x14ac:dyDescent="0.3">
      <c r="A755" t="str">
        <f>CADASTRE!D755</f>
        <v>gestion agricole, protection des cultures, technique agricole</v>
      </c>
      <c r="B755" t="s">
        <v>843</v>
      </c>
      <c r="C755" t="s">
        <v>353</v>
      </c>
    </row>
    <row r="756" spans="1:6" x14ac:dyDescent="0.3">
      <c r="A756" t="str">
        <f>CADASTRE!D756</f>
        <v>agrochimie, biopesticide, gestion durable, pesticide, protection des cultures</v>
      </c>
      <c r="B756" t="s">
        <v>86</v>
      </c>
      <c r="C756" t="s">
        <v>5473</v>
      </c>
    </row>
    <row r="757" spans="1:6" x14ac:dyDescent="0.3">
      <c r="A757" t="str">
        <f>CADASTRE!D757</f>
        <v>gestion agricole, production agricole, qualité nutritionnelle</v>
      </c>
      <c r="B757" t="s">
        <v>252</v>
      </c>
    </row>
    <row r="758" spans="1:6" x14ac:dyDescent="0.3">
      <c r="A758" t="str">
        <f>CADASTRE!D758</f>
        <v>gestion agricole, technique agricole</v>
      </c>
      <c r="B758" t="s">
        <v>697</v>
      </c>
      <c r="C758" t="s">
        <v>353</v>
      </c>
      <c r="D758" t="s">
        <v>416</v>
      </c>
    </row>
    <row r="759" spans="1:6" x14ac:dyDescent="0.3">
      <c r="A759" t="str">
        <f>CADASTRE!D759</f>
        <v>biocontrôle, protection des cultures, résistance</v>
      </c>
      <c r="B759" t="s">
        <v>238</v>
      </c>
      <c r="C759" t="s">
        <v>347</v>
      </c>
      <c r="D759" t="s">
        <v>416</v>
      </c>
      <c r="E759" t="s">
        <v>780</v>
      </c>
    </row>
    <row r="760" spans="1:6" x14ac:dyDescent="0.3">
      <c r="A760" t="str">
        <f>CADASTRE!D760</f>
        <v>contrôle des ravageurs, pesticide, protection des cultures, résistance</v>
      </c>
      <c r="B760" t="s">
        <v>238</v>
      </c>
      <c r="C760" t="s">
        <v>252</v>
      </c>
      <c r="D760" t="s">
        <v>2769</v>
      </c>
    </row>
    <row r="761" spans="1:6" x14ac:dyDescent="0.3">
      <c r="A761" t="str">
        <f>CADASTRE!D761</f>
        <v>culture, protection des cultures</v>
      </c>
      <c r="B761" t="s">
        <v>5460</v>
      </c>
      <c r="C761" t="s">
        <v>2769</v>
      </c>
    </row>
    <row r="762" spans="1:6" x14ac:dyDescent="0.3">
      <c r="A762" t="str">
        <f>CADASTRE!D762</f>
        <v>bioagresseur, lutte, protection des cultures, résistance</v>
      </c>
      <c r="B762" t="s">
        <v>353</v>
      </c>
    </row>
    <row r="763" spans="1:6" x14ac:dyDescent="0.3">
      <c r="A763" t="str">
        <f>CADASTRE!D763</f>
        <v>auxiliaire des cultures, biocontrôle, écoagriculture, indicateur, gestion durable</v>
      </c>
      <c r="B763" t="s">
        <v>181</v>
      </c>
    </row>
    <row r="764" spans="1:6" x14ac:dyDescent="0.3">
      <c r="A764" t="str">
        <f>CADASTRE!D764</f>
        <v>contrôle des ravageurs, protection des cultures</v>
      </c>
      <c r="B764" t="s">
        <v>181</v>
      </c>
    </row>
    <row r="765" spans="1:6" x14ac:dyDescent="0.3">
      <c r="A765" t="str">
        <f>CADASTRE!D765</f>
        <v>gestion des ressources</v>
      </c>
      <c r="B765" t="s">
        <v>5397</v>
      </c>
      <c r="C765" t="s">
        <v>5405</v>
      </c>
      <c r="D765" t="s">
        <v>181</v>
      </c>
      <c r="E765" t="s">
        <v>238</v>
      </c>
      <c r="F765" t="s">
        <v>353</v>
      </c>
    </row>
    <row r="766" spans="1:6" x14ac:dyDescent="0.3">
      <c r="A766" t="str">
        <f>CADASTRE!D766</f>
        <v>contrôle des ravageurs, lutte, protection des cultures, résistance</v>
      </c>
      <c r="B766" t="s">
        <v>181</v>
      </c>
    </row>
    <row r="767" spans="1:6" x14ac:dyDescent="0.3">
      <c r="A767" t="str">
        <f>CADASTRE!D767</f>
        <v>gestion durable, ressource naturelle</v>
      </c>
      <c r="B767" t="s">
        <v>181</v>
      </c>
    </row>
    <row r="768" spans="1:6" x14ac:dyDescent="0.3">
      <c r="A768" t="str">
        <f>CADASTRE!D768</f>
        <v>auxiliaire des cultures, ressource naturelle</v>
      </c>
      <c r="B768" t="s">
        <v>127</v>
      </c>
      <c r="C768" t="s">
        <v>3933</v>
      </c>
    </row>
    <row r="769" spans="1:5" x14ac:dyDescent="0.3">
      <c r="A769" t="str">
        <f>CADASTRE!D769</f>
        <v>protection des cultures, sélection variétale</v>
      </c>
      <c r="B769" t="s">
        <v>127</v>
      </c>
      <c r="C769" t="s">
        <v>426</v>
      </c>
    </row>
    <row r="770" spans="1:5" x14ac:dyDescent="0.3">
      <c r="A770" t="str">
        <f>CADASTRE!D770</f>
        <v>gestion durable, ressource naturelle</v>
      </c>
      <c r="B770" t="s">
        <v>127</v>
      </c>
      <c r="C770" t="s">
        <v>426</v>
      </c>
    </row>
    <row r="771" spans="1:5" x14ac:dyDescent="0.3">
      <c r="A771" t="str">
        <f>CADASTRE!D771</f>
        <v>gestion durable, pollution chimique</v>
      </c>
      <c r="B771" t="s">
        <v>252</v>
      </c>
    </row>
    <row r="772" spans="1:5" x14ac:dyDescent="0.3">
      <c r="A772" t="str">
        <f>CADASTRE!D772</f>
        <v>culture expérimentale, production agricole, protection des cultures, qualité nutritionnelle</v>
      </c>
      <c r="B772" t="s">
        <v>363</v>
      </c>
      <c r="C772" t="s">
        <v>426</v>
      </c>
    </row>
    <row r="773" spans="1:5" x14ac:dyDescent="0.3">
      <c r="A773" t="str">
        <f>CADASTRE!D773</f>
        <v>culture, ressource génétique</v>
      </c>
      <c r="B773" t="s">
        <v>86</v>
      </c>
      <c r="C773" t="s">
        <v>339</v>
      </c>
      <c r="D773" t="s">
        <v>5460</v>
      </c>
      <c r="E773" t="s">
        <v>363</v>
      </c>
    </row>
    <row r="774" spans="1:5" x14ac:dyDescent="0.3">
      <c r="A774" t="str">
        <f>CADASTRE!D774</f>
        <v>bioagresseur, protection des cultures</v>
      </c>
      <c r="B774" t="s">
        <v>86</v>
      </c>
      <c r="C774" t="s">
        <v>339</v>
      </c>
      <c r="D774" t="s">
        <v>5460</v>
      </c>
      <c r="E774" t="s">
        <v>363</v>
      </c>
    </row>
    <row r="775" spans="1:5" x14ac:dyDescent="0.3">
      <c r="A775" t="str">
        <f>CADASTRE!D775</f>
        <v>culture, pesticide, réduction</v>
      </c>
      <c r="B775" t="s">
        <v>86</v>
      </c>
      <c r="C775" t="s">
        <v>5448</v>
      </c>
      <c r="D775" t="s">
        <v>339</v>
      </c>
    </row>
    <row r="776" spans="1:5" x14ac:dyDescent="0.3">
      <c r="A776" t="str">
        <f>CADASTRE!D776</f>
        <v>auxiliaire des cultures, pesticide, qualité nutritionnelle</v>
      </c>
      <c r="B776" t="s">
        <v>86</v>
      </c>
      <c r="C776" t="s">
        <v>5448</v>
      </c>
      <c r="D776" t="s">
        <v>339</v>
      </c>
    </row>
    <row r="777" spans="1:5" x14ac:dyDescent="0.3">
      <c r="A777" t="str">
        <f>CADASTRE!D777</f>
        <v>gestion durable, ressource naturelle, valorisation</v>
      </c>
      <c r="B777" t="s">
        <v>353</v>
      </c>
      <c r="C777" t="s">
        <v>301</v>
      </c>
      <c r="D777" t="s">
        <v>3933</v>
      </c>
      <c r="E777" t="s">
        <v>416</v>
      </c>
    </row>
    <row r="778" spans="1:5" x14ac:dyDescent="0.3">
      <c r="A778" t="str">
        <f>CADASTRE!D778</f>
        <v>technique agricole</v>
      </c>
      <c r="B778" t="s">
        <v>238</v>
      </c>
      <c r="C778" t="s">
        <v>301</v>
      </c>
      <c r="D778" t="s">
        <v>416</v>
      </c>
    </row>
    <row r="779" spans="1:5" x14ac:dyDescent="0.3">
      <c r="A779" t="str">
        <f>CADASTRE!D779</f>
        <v>biocontrôle, protection des cultures</v>
      </c>
      <c r="B779" t="s">
        <v>353</v>
      </c>
      <c r="C779" t="s">
        <v>301</v>
      </c>
      <c r="D779" t="s">
        <v>416</v>
      </c>
    </row>
    <row r="780" spans="1:5" x14ac:dyDescent="0.3">
      <c r="A780" t="str">
        <f>CADASTRE!D780</f>
        <v>biocontrôle, protection des cultures</v>
      </c>
      <c r="B780" t="s">
        <v>353</v>
      </c>
      <c r="C780" t="s">
        <v>416</v>
      </c>
    </row>
    <row r="781" spans="1:5" x14ac:dyDescent="0.3">
      <c r="A781" t="str">
        <f>CADASTRE!D781</f>
        <v>culture, indicateur, qualité nutritionnelle</v>
      </c>
      <c r="B781" t="s">
        <v>2769</v>
      </c>
      <c r="C781" t="s">
        <v>780</v>
      </c>
    </row>
    <row r="782" spans="1:5" x14ac:dyDescent="0.3">
      <c r="A782" t="str">
        <f>CADASTRE!D782</f>
        <v>bioagresseur, biocontrôle, protection des cultures</v>
      </c>
      <c r="B782" t="s">
        <v>252</v>
      </c>
      <c r="C782" t="s">
        <v>2769</v>
      </c>
      <c r="D782" t="s">
        <v>404</v>
      </c>
    </row>
    <row r="783" spans="1:5" x14ac:dyDescent="0.3">
      <c r="A783" t="str">
        <f>CADASTRE!D783</f>
        <v>gestion des sols, télédétection spatiale</v>
      </c>
      <c r="B783" t="s">
        <v>127</v>
      </c>
      <c r="C783" t="s">
        <v>450</v>
      </c>
    </row>
    <row r="784" spans="1:5" x14ac:dyDescent="0.3">
      <c r="A784" t="str">
        <f>CADASTRE!D784</f>
        <v>biocontrôle, biostatistique, gestion durable, suivi environnemental</v>
      </c>
      <c r="B784" t="s">
        <v>127</v>
      </c>
      <c r="C784" t="s">
        <v>5460</v>
      </c>
      <c r="D784" t="s">
        <v>2769</v>
      </c>
    </row>
    <row r="785" spans="1:5" x14ac:dyDescent="0.3">
      <c r="A785" t="str">
        <f>CADASTRE!D785</f>
        <v>télédétection spatiale</v>
      </c>
      <c r="B785" t="s">
        <v>339</v>
      </c>
      <c r="C785" t="s">
        <v>2769</v>
      </c>
    </row>
    <row r="786" spans="1:5" x14ac:dyDescent="0.3">
      <c r="A786" t="str">
        <f>CADASTRE!D786</f>
        <v>bioinformatique, pollution chimique, télédétection spatiale</v>
      </c>
      <c r="B786" t="s">
        <v>263</v>
      </c>
      <c r="C786" t="s">
        <v>5448</v>
      </c>
      <c r="D786" t="s">
        <v>339</v>
      </c>
    </row>
    <row r="787" spans="1:5" x14ac:dyDescent="0.3">
      <c r="A787" t="str">
        <f>CADASTRE!D787</f>
        <v>gestion agricole, lutte, protection des cultures, télédétection spatiale</v>
      </c>
      <c r="B787" t="s">
        <v>238</v>
      </c>
      <c r="C787" t="s">
        <v>347</v>
      </c>
    </row>
    <row r="788" spans="1:5" x14ac:dyDescent="0.3">
      <c r="A788" t="str">
        <f>CADASTRE!D788</f>
        <v>agroalimentaire, gestion durable, production agricole, protection des cultures</v>
      </c>
      <c r="B788" t="s">
        <v>330</v>
      </c>
      <c r="C788" t="s">
        <v>353</v>
      </c>
    </row>
    <row r="789" spans="1:5" x14ac:dyDescent="0.3">
      <c r="A789" t="str">
        <f>CADASTRE!D789</f>
        <v xml:space="preserve">auxiliaire des cultures, indicateur, gestion durable, </v>
      </c>
      <c r="B789" t="s">
        <v>231</v>
      </c>
      <c r="C789" t="s">
        <v>238</v>
      </c>
      <c r="D789" t="s">
        <v>347</v>
      </c>
      <c r="E789" t="s">
        <v>450</v>
      </c>
    </row>
    <row r="790" spans="1:5" x14ac:dyDescent="0.3">
      <c r="A790" t="str">
        <f>CADASTRE!D790</f>
        <v>agroalimentaire, production agricole, ressource génétique</v>
      </c>
      <c r="B790" t="s">
        <v>2704</v>
      </c>
      <c r="C790" t="s">
        <v>148</v>
      </c>
      <c r="D790" t="s">
        <v>238</v>
      </c>
      <c r="E790" t="s">
        <v>353</v>
      </c>
    </row>
    <row r="791" spans="1:5" x14ac:dyDescent="0.3">
      <c r="A791" t="str">
        <f>CADASTRE!D791</f>
        <v>analyse physico-chimique, ressource en eau, télédétection spatiale</v>
      </c>
      <c r="B791" t="s">
        <v>231</v>
      </c>
    </row>
    <row r="792" spans="1:5" x14ac:dyDescent="0.3">
      <c r="A792" t="str">
        <f>CADASTRE!D792</f>
        <v>culture expérimentale, ressource génétique</v>
      </c>
      <c r="B792" t="s">
        <v>238</v>
      </c>
    </row>
    <row r="793" spans="1:5" x14ac:dyDescent="0.3">
      <c r="A793" t="str">
        <f>CADASTRE!D793</f>
        <v>cultivar, culture expérimentale, ressource génétique</v>
      </c>
      <c r="B793" t="s">
        <v>181</v>
      </c>
      <c r="C793" t="s">
        <v>5455</v>
      </c>
      <c r="D793" t="s">
        <v>440</v>
      </c>
    </row>
    <row r="794" spans="1:5" x14ac:dyDescent="0.3">
      <c r="A794" t="str">
        <f>CADASTRE!D794</f>
        <v>agroalimentaire, qualité nutritionnelle, santé humaine, sécurité alimentaire</v>
      </c>
      <c r="B794" t="s">
        <v>187</v>
      </c>
      <c r="C794" t="s">
        <v>347</v>
      </c>
      <c r="D794" t="s">
        <v>780</v>
      </c>
    </row>
    <row r="795" spans="1:5" x14ac:dyDescent="0.3">
      <c r="A795" t="str">
        <f>CADASTRE!D795</f>
        <v>agrochimie, culture, spectroscopie</v>
      </c>
      <c r="B795" t="s">
        <v>276</v>
      </c>
      <c r="C795" t="s">
        <v>4268</v>
      </c>
      <c r="D795" t="s">
        <v>780</v>
      </c>
    </row>
    <row r="796" spans="1:5" x14ac:dyDescent="0.3">
      <c r="A796" t="str">
        <f>CADASTRE!D796</f>
        <v>culture expérimentale, résistance, sélection variétale</v>
      </c>
      <c r="B796" t="s">
        <v>276</v>
      </c>
      <c r="C796" t="s">
        <v>5473</v>
      </c>
      <c r="D796" t="s">
        <v>470</v>
      </c>
    </row>
    <row r="797" spans="1:5" x14ac:dyDescent="0.3">
      <c r="A797" t="str">
        <f>CADASTRE!D797</f>
        <v>pesticide, pollution chimique, ressource en eau</v>
      </c>
      <c r="B797" t="s">
        <v>276</v>
      </c>
      <c r="C797" t="s">
        <v>5473</v>
      </c>
    </row>
    <row r="798" spans="1:5" x14ac:dyDescent="0.3">
      <c r="A798" t="str">
        <f>CADASTRE!D798</f>
        <v>pollution chimique, ressource en eau</v>
      </c>
      <c r="B798" t="s">
        <v>187</v>
      </c>
      <c r="C798" t="s">
        <v>263</v>
      </c>
    </row>
    <row r="799" spans="1:5" x14ac:dyDescent="0.3">
      <c r="A799" t="str">
        <f>CADASTRE!D799</f>
        <v>culture expérimentale, résistance, sélection variétale, valorisation</v>
      </c>
      <c r="B799" t="s">
        <v>127</v>
      </c>
      <c r="C799" t="s">
        <v>843</v>
      </c>
      <c r="D799" t="s">
        <v>426</v>
      </c>
    </row>
    <row r="800" spans="1:5" x14ac:dyDescent="0.3">
      <c r="A800" t="str">
        <f>CADASTRE!D800</f>
        <v>pollution chimique, ressource en eau</v>
      </c>
      <c r="B800" t="s">
        <v>798</v>
      </c>
    </row>
    <row r="801" spans="1:6" x14ac:dyDescent="0.3">
      <c r="A801" t="str">
        <f>CADASTRE!D801</f>
        <v>gestion des sols, suivi environnemental</v>
      </c>
      <c r="B801" t="s">
        <v>1224</v>
      </c>
      <c r="C801" t="s">
        <v>127</v>
      </c>
      <c r="D801" t="s">
        <v>843</v>
      </c>
      <c r="E801" t="s">
        <v>353</v>
      </c>
      <c r="F801" t="s">
        <v>470</v>
      </c>
    </row>
    <row r="802" spans="1:6" x14ac:dyDescent="0.3">
      <c r="A802" t="str">
        <f>CADASTRE!D802</f>
        <v>gestion des sols, pesticide</v>
      </c>
      <c r="B802" t="s">
        <v>205</v>
      </c>
      <c r="C802" t="s">
        <v>339</v>
      </c>
      <c r="D802" t="s">
        <v>353</v>
      </c>
    </row>
    <row r="803" spans="1:6" x14ac:dyDescent="0.3">
      <c r="A803" t="str">
        <f>CADASTRE!D803</f>
        <v>pollution chimique, santé humaine, toxicité</v>
      </c>
      <c r="B803" t="s">
        <v>1224</v>
      </c>
      <c r="C803" t="s">
        <v>5455</v>
      </c>
      <c r="D803" t="s">
        <v>301</v>
      </c>
    </row>
    <row r="804" spans="1:6" x14ac:dyDescent="0.3">
      <c r="A804" t="str">
        <f>CADASTRE!D804</f>
        <v>auxiliaire des cultures, suivi environnemental</v>
      </c>
      <c r="B804" t="s">
        <v>5405</v>
      </c>
      <c r="C804" t="s">
        <v>181</v>
      </c>
      <c r="D804" t="s">
        <v>353</v>
      </c>
    </row>
    <row r="805" spans="1:6" x14ac:dyDescent="0.3">
      <c r="A805" t="str">
        <f>CADASTRE!D805</f>
        <v>pollution chimique, santé humaine, suivi environnemental</v>
      </c>
      <c r="B805" t="s">
        <v>2704</v>
      </c>
      <c r="C805" t="s">
        <v>353</v>
      </c>
      <c r="D805" t="s">
        <v>301</v>
      </c>
    </row>
    <row r="806" spans="1:6" x14ac:dyDescent="0.3">
      <c r="A806" t="str">
        <f>CADASTRE!D806</f>
        <v>gestion des sols, pesticide, pollution chimique</v>
      </c>
      <c r="B806" t="s">
        <v>86</v>
      </c>
      <c r="C806" t="s">
        <v>238</v>
      </c>
      <c r="D806" t="s">
        <v>276</v>
      </c>
      <c r="E806" t="s">
        <v>5473</v>
      </c>
    </row>
    <row r="807" spans="1:6" x14ac:dyDescent="0.3">
      <c r="A807" t="str">
        <f>CADASTRE!D807</f>
        <v>lutte, protection des cultures, territoire transfrontalier</v>
      </c>
      <c r="B807">
        <v>0</v>
      </c>
    </row>
    <row r="808" spans="1:6" x14ac:dyDescent="0.3">
      <c r="A808" t="str">
        <f>CADASTRE!D808</f>
        <v>protection des cultures, technique agricole</v>
      </c>
      <c r="B808" t="s">
        <v>347</v>
      </c>
      <c r="C808" t="s">
        <v>780</v>
      </c>
    </row>
    <row r="809" spans="1:6" x14ac:dyDescent="0.3">
      <c r="A809" t="str">
        <f>CADASTRE!D809</f>
        <v>auxiliaire des cultures, pesticide, pollution chimique, ressource en eau</v>
      </c>
      <c r="B809" t="s">
        <v>238</v>
      </c>
      <c r="C809" t="s">
        <v>347</v>
      </c>
    </row>
    <row r="810" spans="1:6" x14ac:dyDescent="0.3">
      <c r="A810" t="str">
        <f>CADASTRE!D810</f>
        <v>protection des cultures, suivi environnemental, technique agricole</v>
      </c>
      <c r="B810" t="s">
        <v>347</v>
      </c>
    </row>
    <row r="811" spans="1:6" x14ac:dyDescent="0.3">
      <c r="A811" t="str">
        <f>CADASTRE!D811</f>
        <v>cultivar, culture, protection des cultures</v>
      </c>
      <c r="B811" t="s">
        <v>231</v>
      </c>
      <c r="C811" t="s">
        <v>276</v>
      </c>
      <c r="D811" t="s">
        <v>5460</v>
      </c>
      <c r="E811" t="s">
        <v>2769</v>
      </c>
      <c r="F811" t="s">
        <v>450</v>
      </c>
    </row>
    <row r="812" spans="1:6" x14ac:dyDescent="0.3">
      <c r="A812" t="str">
        <f>CADASTRE!D812</f>
        <v>bioagresseur, culture, protection des cultures, résistance, ressource génétique</v>
      </c>
      <c r="B812" t="s">
        <v>5405</v>
      </c>
      <c r="C812" t="s">
        <v>339</v>
      </c>
      <c r="D812" t="s">
        <v>404</v>
      </c>
    </row>
    <row r="813" spans="1:6" x14ac:dyDescent="0.3">
      <c r="A813" t="str">
        <f>CADASTRE!D813</f>
        <v>cultivar, culture, protection des cultures, ressource génétique, sélection variétale</v>
      </c>
      <c r="B813" t="s">
        <v>5397</v>
      </c>
      <c r="C813" t="s">
        <v>363</v>
      </c>
    </row>
    <row r="814" spans="1:6" x14ac:dyDescent="0.3">
      <c r="A814" t="str">
        <f>CADASTRE!D814</f>
        <v>cultivar, culture, ressource génétique</v>
      </c>
      <c r="B814" t="s">
        <v>187</v>
      </c>
      <c r="C814" t="s">
        <v>263</v>
      </c>
    </row>
    <row r="815" spans="1:6" x14ac:dyDescent="0.3">
      <c r="A815" t="str">
        <f>CADASTRE!D815</f>
        <v>cultivar, culture, protection des cultures, résistance, ressource génétique</v>
      </c>
      <c r="B815" t="s">
        <v>5390</v>
      </c>
      <c r="C815" t="s">
        <v>276</v>
      </c>
      <c r="D815" t="s">
        <v>347</v>
      </c>
      <c r="E815" t="s">
        <v>353</v>
      </c>
    </row>
    <row r="816" spans="1:6" x14ac:dyDescent="0.3">
      <c r="A816" t="str">
        <f>CADASTRE!D816</f>
        <v>culture, protection des cultures, résistance, ressource génétique, sélection variétale</v>
      </c>
      <c r="B816" t="s">
        <v>263</v>
      </c>
      <c r="C816" t="s">
        <v>276</v>
      </c>
      <c r="D816" t="s">
        <v>410</v>
      </c>
    </row>
    <row r="817" spans="1:5" x14ac:dyDescent="0.3">
      <c r="A817" t="str">
        <f>CADASTRE!D817</f>
        <v>cultivar, culture, protection des cultures, résistance, ressource génétique</v>
      </c>
      <c r="B817" t="s">
        <v>127</v>
      </c>
      <c r="C817" t="s">
        <v>238</v>
      </c>
    </row>
    <row r="818" spans="1:5" x14ac:dyDescent="0.3">
      <c r="A818" t="str">
        <f>CADASTRE!D818</f>
        <v>protection des cultures, résistance, sélection variétale</v>
      </c>
      <c r="B818" t="s">
        <v>231</v>
      </c>
      <c r="C818" t="s">
        <v>404</v>
      </c>
      <c r="D818" t="s">
        <v>780</v>
      </c>
    </row>
    <row r="819" spans="1:5" x14ac:dyDescent="0.3">
      <c r="A819" t="str">
        <f>CADASTRE!D819</f>
        <v>pollution chimique, ressource naturelle</v>
      </c>
      <c r="B819" t="s">
        <v>697</v>
      </c>
      <c r="C819" t="s">
        <v>353</v>
      </c>
      <c r="D819" t="s">
        <v>301</v>
      </c>
      <c r="E819" t="s">
        <v>3933</v>
      </c>
    </row>
    <row r="820" spans="1:5" x14ac:dyDescent="0.3">
      <c r="A820" t="str">
        <f>CADASTRE!D820</f>
        <v>culture, protection des cultures, résistance</v>
      </c>
      <c r="B820" t="s">
        <v>127</v>
      </c>
      <c r="C820" t="s">
        <v>5448</v>
      </c>
      <c r="D820" t="s">
        <v>339</v>
      </c>
      <c r="E820" t="s">
        <v>373</v>
      </c>
    </row>
    <row r="821" spans="1:5" x14ac:dyDescent="0.3">
      <c r="A821" t="str">
        <f>CADASTRE!D821</f>
        <v>culture, protection des cultures, résistance, sélection variétale</v>
      </c>
      <c r="B821" t="s">
        <v>5405</v>
      </c>
      <c r="C821" t="s">
        <v>2704</v>
      </c>
      <c r="D821" t="s">
        <v>309</v>
      </c>
      <c r="E821" t="s">
        <v>353</v>
      </c>
    </row>
    <row r="822" spans="1:5" x14ac:dyDescent="0.3">
      <c r="A822" t="str">
        <f>CADASTRE!D822</f>
        <v>cultivar, protection des cultures, sélection variétale</v>
      </c>
      <c r="B822" t="s">
        <v>205</v>
      </c>
      <c r="C822" t="s">
        <v>330</v>
      </c>
      <c r="D822" t="s">
        <v>464</v>
      </c>
    </row>
    <row r="823" spans="1:5" x14ac:dyDescent="0.3">
      <c r="A823" t="str">
        <f>CADASTRE!D823</f>
        <v>protection des cultures, résistance</v>
      </c>
      <c r="B823" t="s">
        <v>5397</v>
      </c>
      <c r="C823" t="s">
        <v>426</v>
      </c>
      <c r="D823" t="s">
        <v>464</v>
      </c>
    </row>
    <row r="824" spans="1:5" x14ac:dyDescent="0.3">
      <c r="A824" t="str">
        <f>CADASTRE!D824</f>
        <v>culture, protection des cultures, résistance</v>
      </c>
      <c r="B824" t="s">
        <v>276</v>
      </c>
      <c r="C824" t="s">
        <v>798</v>
      </c>
      <c r="D824" t="s">
        <v>416</v>
      </c>
    </row>
    <row r="825" spans="1:5" x14ac:dyDescent="0.3">
      <c r="A825" t="str">
        <f>CADASTRE!D825</f>
        <v>culture, sélection variétale</v>
      </c>
      <c r="B825" t="s">
        <v>5390</v>
      </c>
      <c r="C825" t="s">
        <v>347</v>
      </c>
      <c r="D825" t="s">
        <v>426</v>
      </c>
    </row>
    <row r="826" spans="1:5" x14ac:dyDescent="0.3">
      <c r="A826" t="str">
        <f>CADASTRE!D826</f>
        <v>gestion durable</v>
      </c>
      <c r="B826" t="s">
        <v>173</v>
      </c>
      <c r="C826" t="s">
        <v>339</v>
      </c>
      <c r="D826" t="s">
        <v>426</v>
      </c>
    </row>
    <row r="827" spans="1:5" x14ac:dyDescent="0.3">
      <c r="A827" t="str">
        <f>CADASTRE!D827</f>
        <v>cultivar, protection des cultures, résistance, ressource génétique</v>
      </c>
      <c r="B827" t="s">
        <v>843</v>
      </c>
      <c r="C827" t="s">
        <v>426</v>
      </c>
      <c r="D827" t="s">
        <v>464</v>
      </c>
    </row>
    <row r="828" spans="1:5" x14ac:dyDescent="0.3">
      <c r="A828" t="str">
        <f>CADASTRE!D828</f>
        <v>pollution chimique, réduction</v>
      </c>
      <c r="B828" t="s">
        <v>47</v>
      </c>
      <c r="C828" t="s">
        <v>339</v>
      </c>
      <c r="D828" t="s">
        <v>464</v>
      </c>
    </row>
    <row r="829" spans="1:5" x14ac:dyDescent="0.3">
      <c r="A829" t="str">
        <f>CADASTRE!D829</f>
        <v>biostatistique, cultivar, culture, ressource génétique</v>
      </c>
      <c r="B829" t="s">
        <v>5390</v>
      </c>
      <c r="C829" t="s">
        <v>410</v>
      </c>
    </row>
    <row r="830" spans="1:5" x14ac:dyDescent="0.3">
      <c r="A830" t="str">
        <f>CADASTRE!D830</f>
        <v>cultivar, protection des cultures, résistance, ressource génétique</v>
      </c>
      <c r="B830" t="s">
        <v>127</v>
      </c>
      <c r="C830" t="s">
        <v>843</v>
      </c>
      <c r="D830" t="s">
        <v>5460</v>
      </c>
      <c r="E830" t="s">
        <v>464</v>
      </c>
    </row>
    <row r="831" spans="1:5" x14ac:dyDescent="0.3">
      <c r="A831" t="str">
        <f>CADASTRE!D831</f>
        <v>bioinformatique, pollution chimique</v>
      </c>
      <c r="B831" t="s">
        <v>47</v>
      </c>
      <c r="C831" t="s">
        <v>5405</v>
      </c>
      <c r="D831" t="s">
        <v>426</v>
      </c>
    </row>
    <row r="832" spans="1:5" x14ac:dyDescent="0.3">
      <c r="A832" t="str">
        <f>CADASTRE!D832</f>
        <v>cultivar, protection des cultures, résistance</v>
      </c>
      <c r="B832" t="s">
        <v>330</v>
      </c>
      <c r="C832" t="s">
        <v>434</v>
      </c>
      <c r="D832" t="s">
        <v>440</v>
      </c>
    </row>
    <row r="833" spans="1:6" x14ac:dyDescent="0.3">
      <c r="A833" t="str">
        <f>CADASTRE!D833</f>
        <v>protection des cultures, résistance, sélection variétale</v>
      </c>
      <c r="B833" t="s">
        <v>353</v>
      </c>
      <c r="C833" t="s">
        <v>464</v>
      </c>
    </row>
    <row r="834" spans="1:6" x14ac:dyDescent="0.3">
      <c r="A834" t="str">
        <f>CADASTRE!D834</f>
        <v>culture, protection des cultures, résistance</v>
      </c>
      <c r="B834" t="s">
        <v>347</v>
      </c>
      <c r="C834" t="s">
        <v>353</v>
      </c>
      <c r="D834" t="s">
        <v>476</v>
      </c>
      <c r="E834" t="s">
        <v>479</v>
      </c>
    </row>
    <row r="835" spans="1:6" x14ac:dyDescent="0.3">
      <c r="A835" t="str">
        <f>CADASTRE!D835</f>
        <v>culture, protection des cultures, résistance</v>
      </c>
      <c r="B835" t="s">
        <v>697</v>
      </c>
      <c r="C835" t="s">
        <v>843</v>
      </c>
      <c r="D835" t="s">
        <v>3933</v>
      </c>
    </row>
    <row r="836" spans="1:6" x14ac:dyDescent="0.3">
      <c r="A836" t="str">
        <f>CADASTRE!D836</f>
        <v>culture, ressource génétique</v>
      </c>
      <c r="B836" t="s">
        <v>843</v>
      </c>
      <c r="C836" t="s">
        <v>238</v>
      </c>
      <c r="D836" t="s">
        <v>353</v>
      </c>
      <c r="E836" t="s">
        <v>301</v>
      </c>
      <c r="F836" t="s">
        <v>3933</v>
      </c>
    </row>
    <row r="837" spans="1:6" x14ac:dyDescent="0.3">
      <c r="A837" t="str">
        <f>CADASTRE!D837</f>
        <v>pesticide</v>
      </c>
      <c r="B837" t="s">
        <v>697</v>
      </c>
      <c r="C837" t="s">
        <v>353</v>
      </c>
      <c r="D837" t="s">
        <v>301</v>
      </c>
    </row>
    <row r="838" spans="1:6" x14ac:dyDescent="0.3">
      <c r="A838" t="str">
        <f>CADASTRE!D838</f>
        <v>pollution chimique, ressource en eau, suivi environnemental</v>
      </c>
      <c r="B838" t="s">
        <v>276</v>
      </c>
      <c r="C838" t="s">
        <v>450</v>
      </c>
    </row>
    <row r="839" spans="1:6" x14ac:dyDescent="0.3">
      <c r="A839" t="str">
        <f>CADASTRE!D839</f>
        <v>culture, protection des cultures, résistance, ressource génétique</v>
      </c>
      <c r="B839" t="s">
        <v>843</v>
      </c>
      <c r="C839" t="s">
        <v>330</v>
      </c>
    </row>
    <row r="840" spans="1:6" x14ac:dyDescent="0.3">
      <c r="A840" t="str">
        <f>CADASTRE!D840</f>
        <v>culture, protection des cultures</v>
      </c>
      <c r="B840" t="s">
        <v>127</v>
      </c>
      <c r="C840" t="s">
        <v>5448</v>
      </c>
      <c r="D840" t="s">
        <v>450</v>
      </c>
      <c r="E840" t="s">
        <v>479</v>
      </c>
    </row>
    <row r="841" spans="1:6" x14ac:dyDescent="0.3">
      <c r="A841" t="str">
        <f>CADASTRE!D841</f>
        <v>culture, ressource génétique</v>
      </c>
      <c r="B841" t="s">
        <v>276</v>
      </c>
      <c r="C841" t="s">
        <v>5473</v>
      </c>
    </row>
    <row r="842" spans="1:6" x14ac:dyDescent="0.3">
      <c r="A842" t="str">
        <f>CADASTRE!D842</f>
        <v>culture, protection des cultures, ressource génétique</v>
      </c>
      <c r="B842" t="s">
        <v>843</v>
      </c>
      <c r="C842" t="s">
        <v>353</v>
      </c>
    </row>
    <row r="843" spans="1:6" x14ac:dyDescent="0.3">
      <c r="A843" t="str">
        <f>CADASTRE!D843</f>
        <v>culture, protection des cultures, ressource génétique</v>
      </c>
      <c r="B843" t="s">
        <v>181</v>
      </c>
      <c r="C843" t="s">
        <v>4268</v>
      </c>
    </row>
    <row r="844" spans="1:6" x14ac:dyDescent="0.3">
      <c r="A844" t="str">
        <f>CADASTRE!D844</f>
        <v>cultivar, culture, protection des cultures, résistance</v>
      </c>
      <c r="B844" t="s">
        <v>238</v>
      </c>
      <c r="C844" t="s">
        <v>798</v>
      </c>
      <c r="D844" t="s">
        <v>347</v>
      </c>
    </row>
    <row r="845" spans="1:6" x14ac:dyDescent="0.3">
      <c r="A845" t="str">
        <f>CADASTRE!D845</f>
        <v>cultivar, culture, protection des cultures, résistance, sélection variétale</v>
      </c>
      <c r="B845" t="s">
        <v>339</v>
      </c>
      <c r="C845" t="s">
        <v>5460</v>
      </c>
      <c r="D845" t="s">
        <v>2769</v>
      </c>
    </row>
    <row r="846" spans="1:6" x14ac:dyDescent="0.3">
      <c r="A846" t="str">
        <f>CADASTRE!D846</f>
        <v>culture, protection des cultures, résistance</v>
      </c>
      <c r="B846" t="s">
        <v>339</v>
      </c>
      <c r="C846" t="s">
        <v>5460</v>
      </c>
      <c r="D846" t="s">
        <v>2769</v>
      </c>
    </row>
    <row r="847" spans="1:6" x14ac:dyDescent="0.3">
      <c r="A847" t="str">
        <f>CADASTRE!D847</f>
        <v>culture, protection des cultures, ressource génétique</v>
      </c>
      <c r="B847" t="s">
        <v>181</v>
      </c>
      <c r="C847" t="s">
        <v>276</v>
      </c>
      <c r="D847" t="s">
        <v>353</v>
      </c>
    </row>
    <row r="848" spans="1:6" x14ac:dyDescent="0.3">
      <c r="A848" t="str">
        <f>CADASTRE!D848</f>
        <v>analyse biologique, protection des cultures</v>
      </c>
      <c r="B848" t="s">
        <v>276</v>
      </c>
      <c r="C848" t="s">
        <v>5473</v>
      </c>
      <c r="D848" t="s">
        <v>479</v>
      </c>
    </row>
    <row r="849" spans="1:5" x14ac:dyDescent="0.3">
      <c r="A849" t="str">
        <f>CADASTRE!D849</f>
        <v>cultivar, culture, ressource génétique</v>
      </c>
      <c r="B849" t="s">
        <v>309</v>
      </c>
      <c r="C849" t="s">
        <v>416</v>
      </c>
    </row>
    <row r="850" spans="1:5" x14ac:dyDescent="0.3">
      <c r="A850" t="str">
        <f>CADASTRE!D850</f>
        <v>culture, protection des cultures, résistance, ressource génétique</v>
      </c>
      <c r="B850" t="s">
        <v>309</v>
      </c>
      <c r="C850" t="s">
        <v>347</v>
      </c>
    </row>
    <row r="851" spans="1:5" x14ac:dyDescent="0.3">
      <c r="A851" t="str">
        <f>CADASTRE!D851</f>
        <v>culture, protection des cultures, résistance, ressource génétique</v>
      </c>
      <c r="B851" t="s">
        <v>238</v>
      </c>
      <c r="C851" t="s">
        <v>470</v>
      </c>
    </row>
    <row r="852" spans="1:5" x14ac:dyDescent="0.3">
      <c r="A852" t="str">
        <f>CADASTRE!D852</f>
        <v>culture, protection des cultures, résistance, ressource génétique</v>
      </c>
      <c r="B852" t="s">
        <v>464</v>
      </c>
    </row>
    <row r="853" spans="1:5" x14ac:dyDescent="0.3">
      <c r="A853" t="str">
        <f>CADASTRE!D853</f>
        <v>culture, protection des cultures, résistance</v>
      </c>
      <c r="B853" t="s">
        <v>86</v>
      </c>
      <c r="C853" t="s">
        <v>798</v>
      </c>
      <c r="D853" t="s">
        <v>276</v>
      </c>
    </row>
    <row r="854" spans="1:5" x14ac:dyDescent="0.3">
      <c r="A854" t="str">
        <f>CADASTRE!D854</f>
        <v>sélection variétale</v>
      </c>
      <c r="B854" t="s">
        <v>86</v>
      </c>
      <c r="C854" t="s">
        <v>339</v>
      </c>
      <c r="D854" t="s">
        <v>5460</v>
      </c>
      <c r="E854" t="s">
        <v>2769</v>
      </c>
    </row>
    <row r="855" spans="1:5" x14ac:dyDescent="0.3">
      <c r="A855" t="str">
        <f>CADASTRE!D855</f>
        <v>culture, production agricole, ressource génétique</v>
      </c>
      <c r="B855" t="s">
        <v>276</v>
      </c>
      <c r="C855" t="s">
        <v>2769</v>
      </c>
      <c r="D855" t="s">
        <v>450</v>
      </c>
    </row>
    <row r="856" spans="1:5" x14ac:dyDescent="0.3">
      <c r="A856" t="str">
        <f>CADASTRE!D856</f>
        <v>culture</v>
      </c>
      <c r="B856" t="s">
        <v>86</v>
      </c>
      <c r="C856" t="s">
        <v>238</v>
      </c>
      <c r="D856" t="s">
        <v>4268</v>
      </c>
      <c r="E856" t="s">
        <v>2769</v>
      </c>
    </row>
    <row r="857" spans="1:5" x14ac:dyDescent="0.3">
      <c r="A857" t="str">
        <f>CADASTRE!D857</f>
        <v>résistance, sélection variétale</v>
      </c>
      <c r="B857" t="s">
        <v>5390</v>
      </c>
      <c r="C857" t="s">
        <v>238</v>
      </c>
      <c r="D857" t="s">
        <v>347</v>
      </c>
    </row>
    <row r="858" spans="1:5" x14ac:dyDescent="0.3">
      <c r="A858" t="str">
        <f>CADASTRE!D858</f>
        <v>culture, pesticide, phénotypage, résistance</v>
      </c>
      <c r="B858" t="s">
        <v>276</v>
      </c>
      <c r="C858" t="s">
        <v>339</v>
      </c>
      <c r="D858" t="s">
        <v>373</v>
      </c>
      <c r="E858" t="s">
        <v>780</v>
      </c>
    </row>
    <row r="859" spans="1:5" x14ac:dyDescent="0.3">
      <c r="A859" t="str">
        <f>CADASTRE!D859</f>
        <v>cultivar, culture, protection des cultures, résistance, ressource génétique</v>
      </c>
      <c r="B859" t="s">
        <v>339</v>
      </c>
      <c r="C859" t="s">
        <v>353</v>
      </c>
      <c r="D859" t="s">
        <v>301</v>
      </c>
      <c r="E859" t="s">
        <v>404</v>
      </c>
    </row>
    <row r="860" spans="1:5" x14ac:dyDescent="0.3">
      <c r="A860" t="str">
        <f>CADASTRE!D860</f>
        <v>protection des cultures, résistance, sélection variétale</v>
      </c>
      <c r="B860" t="s">
        <v>1224</v>
      </c>
      <c r="C860" t="s">
        <v>5405</v>
      </c>
      <c r="D860" t="s">
        <v>353</v>
      </c>
    </row>
    <row r="861" spans="1:5" x14ac:dyDescent="0.3">
      <c r="A861" t="str">
        <f>CADASTRE!D861</f>
        <v>pesticide, production agricole</v>
      </c>
      <c r="B861" t="s">
        <v>5397</v>
      </c>
      <c r="C861" t="s">
        <v>86</v>
      </c>
      <c r="D861" t="s">
        <v>479</v>
      </c>
    </row>
    <row r="862" spans="1:5" x14ac:dyDescent="0.3">
      <c r="A862" t="str">
        <f>CADASTRE!D862</f>
        <v>protection des cultures, résistance, sélection variétale</v>
      </c>
      <c r="B862" t="s">
        <v>5390</v>
      </c>
      <c r="C862" t="s">
        <v>47</v>
      </c>
      <c r="D862" t="s">
        <v>5397</v>
      </c>
      <c r="E862" t="s">
        <v>450</v>
      </c>
    </row>
    <row r="863" spans="1:5" x14ac:dyDescent="0.3">
      <c r="A863" t="str">
        <f>CADASTRE!D863</f>
        <v>pesticide, pollution chimique, ressource en eau</v>
      </c>
      <c r="B863" t="s">
        <v>205</v>
      </c>
      <c r="C863" t="s">
        <v>353</v>
      </c>
      <c r="D863" t="s">
        <v>421</v>
      </c>
    </row>
    <row r="864" spans="1:5" x14ac:dyDescent="0.3">
      <c r="A864" t="str">
        <f>CADASTRE!D864</f>
        <v>protection des cultures, résistance</v>
      </c>
      <c r="B864" t="s">
        <v>339</v>
      </c>
      <c r="C864" t="s">
        <v>373</v>
      </c>
      <c r="D864" t="s">
        <v>780</v>
      </c>
    </row>
    <row r="865" spans="1:6" x14ac:dyDescent="0.3">
      <c r="A865" t="str">
        <f>CADASTRE!D865</f>
        <v>analyse physico-chimique, qualité nutritionnelle</v>
      </c>
      <c r="B865" t="s">
        <v>238</v>
      </c>
      <c r="C865" t="s">
        <v>780</v>
      </c>
    </row>
    <row r="866" spans="1:6" x14ac:dyDescent="0.3">
      <c r="A866" t="str">
        <f>CADASTRE!D866</f>
        <v>protection des cultures, résistance, sélection variétale, technique agricole</v>
      </c>
      <c r="B866" t="s">
        <v>339</v>
      </c>
      <c r="C866" t="s">
        <v>373</v>
      </c>
    </row>
    <row r="867" spans="1:6" x14ac:dyDescent="0.3">
      <c r="A867" t="str">
        <f>CADASTRE!D867</f>
        <v>phénotypage, résistance</v>
      </c>
      <c r="B867" t="s">
        <v>276</v>
      </c>
      <c r="C867" t="s">
        <v>5460</v>
      </c>
      <c r="D867" t="s">
        <v>353</v>
      </c>
      <c r="E867" t="s">
        <v>373</v>
      </c>
      <c r="F867" t="s">
        <v>404</v>
      </c>
    </row>
    <row r="868" spans="1:6" x14ac:dyDescent="0.3">
      <c r="A868" t="str">
        <f>CADASTRE!D868</f>
        <v>pollution chimique, ressource en eau, suivi environnemental</v>
      </c>
      <c r="B868" t="s">
        <v>205</v>
      </c>
      <c r="C868" t="s">
        <v>347</v>
      </c>
      <c r="D868" t="s">
        <v>353</v>
      </c>
      <c r="E868" t="s">
        <v>363</v>
      </c>
    </row>
    <row r="869" spans="1:6" x14ac:dyDescent="0.3">
      <c r="A869" t="str">
        <f>CADASTRE!D869</f>
        <v>protection des cultures, résistance, sélection variétale, technique agricole</v>
      </c>
      <c r="B869" t="s">
        <v>238</v>
      </c>
      <c r="C869" t="s">
        <v>347</v>
      </c>
      <c r="D869" t="s">
        <v>363</v>
      </c>
    </row>
    <row r="870" spans="1:6" x14ac:dyDescent="0.3">
      <c r="A870" t="str">
        <f>CADASTRE!D870</f>
        <v>est-ce lié à notre domaine de recherches ?</v>
      </c>
      <c r="B870" t="s">
        <v>4268</v>
      </c>
      <c r="C870" t="s">
        <v>404</v>
      </c>
      <c r="D870" t="s">
        <v>450</v>
      </c>
    </row>
    <row r="871" spans="1:6" x14ac:dyDescent="0.3">
      <c r="A871" t="str">
        <f>CADASTRE!D871</f>
        <v xml:space="preserve">Belgique? </v>
      </c>
      <c r="B871" t="s">
        <v>127</v>
      </c>
      <c r="C871" t="s">
        <v>5414</v>
      </c>
      <c r="D871" t="s">
        <v>450</v>
      </c>
    </row>
    <row r="872" spans="1:6" x14ac:dyDescent="0.3">
      <c r="A872" t="str">
        <f>CADASTRE!D872</f>
        <v>protection des cultures, qualité nutritionnelle, santé humaine, sélection variétale</v>
      </c>
      <c r="B872" t="s">
        <v>263</v>
      </c>
      <c r="C872" t="s">
        <v>450</v>
      </c>
    </row>
    <row r="873" spans="1:6" x14ac:dyDescent="0.3">
      <c r="A873" t="str">
        <f>CADASTRE!D873</f>
        <v>culture expérimentale, qualité nutritionnelle</v>
      </c>
      <c r="B873" t="s">
        <v>127</v>
      </c>
      <c r="C873" t="s">
        <v>5460</v>
      </c>
    </row>
    <row r="874" spans="1:6" x14ac:dyDescent="0.3">
      <c r="A874" t="str">
        <f>CADASTRE!D874</f>
        <v>culture, sélection variétale</v>
      </c>
      <c r="B874" t="s">
        <v>238</v>
      </c>
      <c r="C874" t="s">
        <v>780</v>
      </c>
    </row>
    <row r="875" spans="1:6" x14ac:dyDescent="0.3">
      <c r="A875" t="str">
        <f>CADASTRE!D875</f>
        <v>protection des cultures, résistance, sélection variétale</v>
      </c>
      <c r="B875" t="s">
        <v>252</v>
      </c>
      <c r="C875" t="s">
        <v>5460</v>
      </c>
      <c r="D875" t="s">
        <v>2769</v>
      </c>
    </row>
    <row r="876" spans="1:6" x14ac:dyDescent="0.3">
      <c r="A876" t="str">
        <f>CADASTRE!D876</f>
        <v>résistance, ressource génétique</v>
      </c>
      <c r="B876" t="s">
        <v>1224</v>
      </c>
      <c r="C876" t="s">
        <v>5448</v>
      </c>
      <c r="D876" t="s">
        <v>5455</v>
      </c>
      <c r="E876" t="s">
        <v>450</v>
      </c>
    </row>
    <row r="877" spans="1:6" x14ac:dyDescent="0.3">
      <c r="A877" t="str">
        <f>CADASTRE!D877</f>
        <v>gestion durable, ressource en eau, suivi environnemental</v>
      </c>
      <c r="B877" t="s">
        <v>353</v>
      </c>
      <c r="C877" t="s">
        <v>301</v>
      </c>
      <c r="D877" t="s">
        <v>416</v>
      </c>
      <c r="E877" t="s">
        <v>780</v>
      </c>
    </row>
    <row r="878" spans="1:6" x14ac:dyDescent="0.3">
      <c r="A878" t="str">
        <f>CADASTRE!D878</f>
        <v>phénotypage, protection des cultures</v>
      </c>
      <c r="B878" t="s">
        <v>127</v>
      </c>
      <c r="C878" t="s">
        <v>238</v>
      </c>
    </row>
    <row r="879" spans="1:6" x14ac:dyDescent="0.3">
      <c r="A879" t="str">
        <f>CADASTRE!D879</f>
        <v>agrochimie, biocontrôle, résistance</v>
      </c>
      <c r="B879" t="s">
        <v>47</v>
      </c>
      <c r="C879" t="s">
        <v>263</v>
      </c>
      <c r="D879" t="s">
        <v>363</v>
      </c>
    </row>
    <row r="880" spans="1:6" x14ac:dyDescent="0.3">
      <c r="A880" t="str">
        <f>CADASTRE!D880</f>
        <v>gestion des ressources, pollution chimique, ressource en eau</v>
      </c>
      <c r="B880" t="s">
        <v>339</v>
      </c>
      <c r="C880" t="s">
        <v>5460</v>
      </c>
      <c r="D880" t="s">
        <v>2769</v>
      </c>
    </row>
    <row r="881" spans="1:8" x14ac:dyDescent="0.3">
      <c r="A881" t="str">
        <f>CADASTRE!D881</f>
        <v>gestion agricole, valorisation</v>
      </c>
      <c r="B881" t="s">
        <v>181</v>
      </c>
      <c r="C881" t="s">
        <v>353</v>
      </c>
      <c r="D881" t="s">
        <v>780</v>
      </c>
    </row>
    <row r="882" spans="1:8" x14ac:dyDescent="0.3">
      <c r="A882" t="str">
        <f>CADASTRE!D882</f>
        <v>gestion agricole</v>
      </c>
      <c r="B882" t="s">
        <v>2704</v>
      </c>
      <c r="C882" t="s">
        <v>353</v>
      </c>
      <c r="D882" t="s">
        <v>476</v>
      </c>
    </row>
    <row r="883" spans="1:8" x14ac:dyDescent="0.3">
      <c r="A883">
        <f>CADASTRE!D883</f>
        <v>0</v>
      </c>
      <c r="B883" t="s">
        <v>276</v>
      </c>
      <c r="C883" t="s">
        <v>5473</v>
      </c>
    </row>
    <row r="884" spans="1:8" x14ac:dyDescent="0.3">
      <c r="A884">
        <f>CADASTRE!D884</f>
        <v>0</v>
      </c>
      <c r="B884" t="s">
        <v>5436</v>
      </c>
      <c r="C884" t="s">
        <v>252</v>
      </c>
      <c r="D884" t="s">
        <v>5460</v>
      </c>
      <c r="E884" t="s">
        <v>2769</v>
      </c>
    </row>
    <row r="885" spans="1:8" x14ac:dyDescent="0.3">
      <c r="A885">
        <f>CADASTRE!D885</f>
        <v>0</v>
      </c>
      <c r="B885" t="s">
        <v>339</v>
      </c>
      <c r="C885" t="s">
        <v>404</v>
      </c>
    </row>
    <row r="886" spans="1:8" x14ac:dyDescent="0.3">
      <c r="A886">
        <f>CADASTRE!D886</f>
        <v>0</v>
      </c>
      <c r="B886" t="s">
        <v>3058</v>
      </c>
    </row>
    <row r="887" spans="1:8" x14ac:dyDescent="0.3">
      <c r="A887">
        <f>CADASTRE!D887</f>
        <v>0</v>
      </c>
      <c r="B887" t="s">
        <v>47</v>
      </c>
      <c r="C887" t="s">
        <v>5405</v>
      </c>
      <c r="D887" t="s">
        <v>301</v>
      </c>
    </row>
    <row r="888" spans="1:8" x14ac:dyDescent="0.3">
      <c r="A888">
        <f>CADASTRE!D888</f>
        <v>0</v>
      </c>
      <c r="B888">
        <v>0</v>
      </c>
    </row>
    <row r="890" spans="1:8" x14ac:dyDescent="0.3">
      <c r="A890" s="123" t="s">
        <v>6446</v>
      </c>
      <c r="B890" s="123">
        <f>COUNTIF(B2:B887,"*")</f>
        <v>880</v>
      </c>
      <c r="C890" s="123">
        <f t="shared" ref="C890:F890" si="0">COUNTIF(C2:C887,"*")</f>
        <v>817</v>
      </c>
      <c r="D890" s="123">
        <f t="shared" si="0"/>
        <v>517</v>
      </c>
      <c r="E890" s="123">
        <f t="shared" si="0"/>
        <v>184</v>
      </c>
      <c r="F890" s="123">
        <f t="shared" si="0"/>
        <v>49</v>
      </c>
      <c r="G890" s="123">
        <f>COUNTIF(G2:G887,"*")</f>
        <v>5</v>
      </c>
      <c r="H890" s="123">
        <f>SUM(B890:G890)</f>
        <v>2452</v>
      </c>
    </row>
  </sheetData>
  <sortState xmlns:xlrd2="http://schemas.microsoft.com/office/spreadsheetml/2017/richdata2" ref="I3:I55">
    <sortCondition ref="I3:I55"/>
  </sortState>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30C16-B640-4DDF-A0C1-66025E87E156}">
  <dimension ref="A1:AE367"/>
  <sheetViews>
    <sheetView zoomScale="70" zoomScaleNormal="70" workbookViewId="0">
      <selection activeCell="AV133" sqref="AV133"/>
    </sheetView>
  </sheetViews>
  <sheetFormatPr baseColWidth="10" defaultColWidth="11.44140625" defaultRowHeight="30" customHeight="1" x14ac:dyDescent="0.3"/>
  <cols>
    <col min="1" max="1" width="17.109375" customWidth="1"/>
    <col min="2" max="2" width="43.44140625" bestFit="1" customWidth="1"/>
    <col min="3" max="3" width="64.6640625" bestFit="1" customWidth="1"/>
    <col min="4" max="4" width="29.5546875" bestFit="1" customWidth="1"/>
    <col min="5" max="5" width="21.6640625" bestFit="1" customWidth="1"/>
    <col min="6" max="6" width="73.6640625" bestFit="1" customWidth="1"/>
    <col min="7" max="7" width="34.109375" bestFit="1" customWidth="1"/>
    <col min="8" max="8" width="70.5546875" bestFit="1" customWidth="1"/>
    <col min="9" max="9" width="65.6640625" bestFit="1" customWidth="1"/>
    <col min="10" max="10" width="33.44140625" bestFit="1" customWidth="1"/>
    <col min="11" max="11" width="57.33203125" bestFit="1" customWidth="1"/>
    <col min="12" max="12" width="53.33203125" bestFit="1" customWidth="1"/>
    <col min="13" max="13" width="33" bestFit="1" customWidth="1"/>
    <col min="14" max="14" width="42.109375" bestFit="1" customWidth="1"/>
    <col min="15" max="15" width="35.109375" bestFit="1" customWidth="1"/>
    <col min="16" max="16" width="80" bestFit="1" customWidth="1"/>
    <col min="17" max="17" width="85.5546875" bestFit="1" customWidth="1"/>
    <col min="18" max="18" width="67.109375" bestFit="1" customWidth="1"/>
    <col min="19" max="19" width="28.33203125" bestFit="1" customWidth="1"/>
    <col min="20" max="20" width="92.33203125" bestFit="1" customWidth="1"/>
    <col min="21" max="21" width="45.33203125" bestFit="1" customWidth="1"/>
    <col min="22" max="22" width="62.33203125" bestFit="1" customWidth="1"/>
    <col min="23" max="23" width="72.109375" bestFit="1" customWidth="1"/>
    <col min="24" max="24" width="103.88671875" bestFit="1" customWidth="1"/>
    <col min="25" max="25" width="99" bestFit="1" customWidth="1"/>
    <col min="26" max="26" width="51.109375" bestFit="1" customWidth="1"/>
    <col min="27" max="27" width="67.109375" bestFit="1" customWidth="1"/>
  </cols>
  <sheetData>
    <row r="1" spans="1:31" ht="30" customHeight="1" x14ac:dyDescent="0.3">
      <c r="A1" s="2" t="s">
        <v>6463</v>
      </c>
      <c r="B1" s="29" t="s">
        <v>20</v>
      </c>
      <c r="C1" s="29" t="s">
        <v>35</v>
      </c>
      <c r="D1" s="29" t="s">
        <v>60</v>
      </c>
      <c r="E1" s="16" t="s">
        <v>71</v>
      </c>
      <c r="F1" s="29" t="s">
        <v>84</v>
      </c>
      <c r="G1" s="29" t="s">
        <v>97</v>
      </c>
      <c r="H1" s="29" t="s">
        <v>111</v>
      </c>
      <c r="I1" s="29" t="s">
        <v>125</v>
      </c>
      <c r="J1" s="29" t="s">
        <v>23</v>
      </c>
      <c r="K1" s="29" t="s">
        <v>831</v>
      </c>
      <c r="L1" s="29" t="s">
        <v>160</v>
      </c>
      <c r="M1" s="29" t="s">
        <v>171</v>
      </c>
      <c r="N1" s="29" t="s">
        <v>179</v>
      </c>
      <c r="O1" s="29" t="s">
        <v>185</v>
      </c>
      <c r="P1" s="29" t="s">
        <v>196</v>
      </c>
      <c r="Q1" s="29" t="s">
        <v>74</v>
      </c>
      <c r="R1" s="29" t="s">
        <v>213</v>
      </c>
      <c r="S1" s="29" t="s">
        <v>222</v>
      </c>
      <c r="T1" s="29" t="s">
        <v>229</v>
      </c>
      <c r="U1" s="29" t="s">
        <v>188</v>
      </c>
      <c r="V1" s="29" t="s">
        <v>242</v>
      </c>
      <c r="W1" s="29" t="s">
        <v>250</v>
      </c>
      <c r="X1" s="29" t="s">
        <v>261</v>
      </c>
      <c r="Y1" s="29" t="s">
        <v>87</v>
      </c>
      <c r="Z1" s="29" t="s">
        <v>281</v>
      </c>
      <c r="AA1" s="22" t="s">
        <v>6446</v>
      </c>
      <c r="AB1" s="22"/>
      <c r="AC1" s="22"/>
      <c r="AD1" s="22"/>
      <c r="AE1" s="22"/>
    </row>
    <row r="2" spans="1:31" ht="30" customHeight="1" x14ac:dyDescent="0.3">
      <c r="A2" s="2" t="s">
        <v>55</v>
      </c>
      <c r="B2" s="22">
        <f>COUNTIFS(CADASTRE!$B:$B,B$1,CADASTRE!L:L,A2)</f>
        <v>0</v>
      </c>
      <c r="C2" s="22">
        <f>COUNTIFS(CADASTRE!$B:$B,$C$1,CADASTRE!$L:$L,A2)</f>
        <v>0</v>
      </c>
      <c r="D2" s="22">
        <f>COUNTIFS(CADASTRE!$B:$B,$D$1,CADASTRE!$L:$L,A2)</f>
        <v>0</v>
      </c>
      <c r="E2" s="22">
        <f>COUNTIFS(CADASTRE!$B:$B,$E$1,CADASTRE!$L:$L,A2)</f>
        <v>1</v>
      </c>
      <c r="F2" s="22">
        <f>COUNTIFS(CADASTRE!$B:$B,$F$1,CADASTRE!$L:$L,A2)</f>
        <v>0</v>
      </c>
      <c r="G2" s="22">
        <f>COUNTIFS(CADASTRE!$B:$B,$G$1,CADASTRE!$L:$L,A2)</f>
        <v>0</v>
      </c>
      <c r="H2" s="22">
        <f>COUNTIFS(CADASTRE!$B:$B,$H$1,CADASTRE!$L:$L,A2)</f>
        <v>0</v>
      </c>
      <c r="I2" s="22">
        <f>COUNTIFS(CADASTRE!$B:$B,$I$1,CADASTRE!$L:$L,A2)</f>
        <v>0</v>
      </c>
      <c r="J2" s="22">
        <f>COUNTIFS(CADASTRE!$B:$B,$J$1,CADASTRE!$L:$L,A2)</f>
        <v>1</v>
      </c>
      <c r="K2" s="22">
        <f>COUNTIFS(CADASTRE!$B:$B,$K$1,CADASTRE!$L:$L,A2)</f>
        <v>0</v>
      </c>
      <c r="L2" s="22">
        <f>COUNTIFS(CADASTRE!$B:$B,$L$1,CADASTRE!$L:$L,A2)</f>
        <v>0</v>
      </c>
      <c r="M2" s="22">
        <f>COUNTIFS(CADASTRE!$B:$B,$M$1,CADASTRE!$L:$L,A2)</f>
        <v>0</v>
      </c>
      <c r="N2" s="22">
        <f>COUNTIFS(CADASTRE!$B:$B,$N$1,CADASTRE!$L:$L,A2)</f>
        <v>0</v>
      </c>
      <c r="O2" s="22">
        <f>COUNTIFS(CADASTRE!$B:$B,$O$1,CADASTRE!$L:$L,A2)</f>
        <v>0</v>
      </c>
      <c r="P2" s="22">
        <f>COUNTIFS(CADASTRE!$B:$B,$P$1,CADASTRE!$L:$L,A2)</f>
        <v>0</v>
      </c>
      <c r="Q2" s="22">
        <f>COUNTIFS(CADASTRE!$B:$B,$Q$1,CADASTRE!$L:$L,A2)</f>
        <v>0</v>
      </c>
      <c r="R2" s="22">
        <f>COUNTIFS(CADASTRE!$B:$B,$R$1,CADASTRE!$L:$L,A2)</f>
        <v>0</v>
      </c>
      <c r="S2" s="22">
        <f>COUNTIFS(CADASTRE!$B:$B,$S$1,CADASTRE!$L:$L,A2)</f>
        <v>0</v>
      </c>
      <c r="T2" s="22">
        <f>COUNTIFS(CADASTRE!$B:$B,$T$1,CADASTRE!$L:$L,A2)</f>
        <v>0</v>
      </c>
      <c r="U2" s="22">
        <f>COUNTIFS(CADASTRE!$B:$B,$U$1,CADASTRE!$L:$L,A2)</f>
        <v>0</v>
      </c>
      <c r="V2" s="22">
        <f>COUNTIFS(CADASTRE!$B:$B,$V$1,CADASTRE!$L:$L,A2)</f>
        <v>0</v>
      </c>
      <c r="W2" s="22">
        <f>COUNTIFS(CADASTRE!$B:$B,$W$1,CADASTRE!$L:$L,A2)</f>
        <v>0</v>
      </c>
      <c r="X2" s="22">
        <f>COUNTIFS(CADASTRE!$B:$B,$X$1,CADASTRE!$L:$L,A2)</f>
        <v>2</v>
      </c>
      <c r="Y2" s="22">
        <f>COUNTIFS(CADASTRE!$B:$B,$Y$1,CADASTRE!$L:$L,A2)</f>
        <v>4</v>
      </c>
      <c r="Z2" s="22">
        <f>COUNTIFS(CADASTRE!$B:$B,$Z$1,CADASTRE!$L:$L,A2)</f>
        <v>0</v>
      </c>
      <c r="AA2" s="22">
        <f t="shared" ref="AA2:AA65" si="0">SUM(B2:Z2)</f>
        <v>8</v>
      </c>
      <c r="AB2" s="22"/>
    </row>
    <row r="3" spans="1:31" ht="30" customHeight="1" x14ac:dyDescent="0.3">
      <c r="A3" s="2" t="s">
        <v>2027</v>
      </c>
      <c r="B3" s="22">
        <f>COUNTIFS(CADASTRE!$B:$B,B$1,CADASTRE!L:L,A3)</f>
        <v>0</v>
      </c>
      <c r="C3" s="22">
        <f>COUNTIFS(CADASTRE!$B:$B,$C$1,CADASTRE!$L:$L,A3)</f>
        <v>0</v>
      </c>
      <c r="D3" s="22">
        <f>COUNTIFS(CADASTRE!$B:$B,$D$1,CADASTRE!$L:$L,A3)</f>
        <v>0</v>
      </c>
      <c r="E3" s="22">
        <f>COUNTIFS(CADASTRE!$B:$B,$E$1,CADASTRE!$L:$L,A3)</f>
        <v>1</v>
      </c>
      <c r="F3" s="22">
        <f>COUNTIFS(CADASTRE!$B:$B,$F$1,CADASTRE!$L:$L,A3)</f>
        <v>0</v>
      </c>
      <c r="G3" s="22">
        <f>COUNTIFS(CADASTRE!$B:$B,$G$1,CADASTRE!$L:$L,A3)</f>
        <v>0</v>
      </c>
      <c r="H3" s="22">
        <f>COUNTIFS(CADASTRE!$B:$B,$H$1,CADASTRE!$L:$L,A3)</f>
        <v>0</v>
      </c>
      <c r="I3" s="22">
        <f>COUNTIFS(CADASTRE!$B:$B,$I$1,CADASTRE!$L:$L,A3)</f>
        <v>0</v>
      </c>
      <c r="J3" s="22">
        <f>COUNTIFS(CADASTRE!$B:$B,$J$1,CADASTRE!$L:$L,A3)</f>
        <v>0</v>
      </c>
      <c r="K3" s="22">
        <f>COUNTIFS(CADASTRE!$B:$B,$K$1,CADASTRE!$L:$L,A3)</f>
        <v>0</v>
      </c>
      <c r="L3" s="22">
        <f>COUNTIFS(CADASTRE!$B:$B,$L$1,CADASTRE!$L:$L,A3)</f>
        <v>0</v>
      </c>
      <c r="M3" s="22">
        <f>COUNTIFS(CADASTRE!$B:$B,$M$1,CADASTRE!$L:$L,A3)</f>
        <v>0</v>
      </c>
      <c r="N3" s="22">
        <f>COUNTIFS(CADASTRE!$B:$B,$N$1,CADASTRE!$L:$L,A3)</f>
        <v>0</v>
      </c>
      <c r="O3" s="22">
        <f>COUNTIFS(CADASTRE!$B:$B,$O$1,CADASTRE!$L:$L,A3)</f>
        <v>0</v>
      </c>
      <c r="P3" s="22">
        <f>COUNTIFS(CADASTRE!$B:$B,$P$1,CADASTRE!$L:$L,A3)</f>
        <v>0</v>
      </c>
      <c r="Q3" s="22">
        <f>COUNTIFS(CADASTRE!$B:$B,$Q$1,CADASTRE!$L:$L,A3)</f>
        <v>0</v>
      </c>
      <c r="R3" s="22">
        <f>COUNTIFS(CADASTRE!$B:$B,$R$1,CADASTRE!$L:$L,A3)</f>
        <v>0</v>
      </c>
      <c r="S3" s="22">
        <f>COUNTIFS(CADASTRE!$B:$B,$S$1,CADASTRE!$L:$L,A3)</f>
        <v>0</v>
      </c>
      <c r="T3" s="22">
        <f>COUNTIFS(CADASTRE!$B:$B,$T$1,CADASTRE!$L:$L,A3)</f>
        <v>0</v>
      </c>
      <c r="U3" s="22">
        <f>COUNTIFS(CADASTRE!$B:$B,$U$1,CADASTRE!$L:$L,A3)</f>
        <v>0</v>
      </c>
      <c r="V3" s="22">
        <f>COUNTIFS(CADASTRE!$B:$B,$V$1,CADASTRE!$L:$L,A3)</f>
        <v>0</v>
      </c>
      <c r="W3" s="22">
        <f>COUNTIFS(CADASTRE!$B:$B,$W$1,CADASTRE!$L:$L,A3)</f>
        <v>0</v>
      </c>
      <c r="X3" s="22">
        <f>COUNTIFS(CADASTRE!$B:$B,$X$1,CADASTRE!$L:$L,A3)</f>
        <v>0</v>
      </c>
      <c r="Y3" s="22">
        <f>COUNTIFS(CADASTRE!$B:$B,$Y$1,CADASTRE!$L:$L,A3)</f>
        <v>0</v>
      </c>
      <c r="Z3" s="22">
        <f>COUNTIFS(CADASTRE!$B:$B,$Z$1,CADASTRE!$L:$L,A3)</f>
        <v>0</v>
      </c>
      <c r="AA3" s="22">
        <f t="shared" si="0"/>
        <v>1</v>
      </c>
      <c r="AB3" s="22"/>
    </row>
    <row r="4" spans="1:31" ht="30" customHeight="1" x14ac:dyDescent="0.3">
      <c r="A4" s="2" t="s">
        <v>3072</v>
      </c>
      <c r="B4" s="22">
        <f>COUNTIFS(CADASTRE!$B:$B,B$1,CADASTRE!L:L,A4)</f>
        <v>0</v>
      </c>
      <c r="C4" s="22">
        <f>COUNTIFS(CADASTRE!$B:$B,$C$1,CADASTRE!$L:$L,A4)</f>
        <v>0</v>
      </c>
      <c r="D4" s="22">
        <f>COUNTIFS(CADASTRE!$B:$B,$D$1,CADASTRE!$L:$L,A4)</f>
        <v>0</v>
      </c>
      <c r="E4" s="22">
        <f>COUNTIFS(CADASTRE!$B:$B,$E$1,CADASTRE!$L:$L,A4)</f>
        <v>0</v>
      </c>
      <c r="F4" s="22">
        <f>COUNTIFS(CADASTRE!$B:$B,$F$1,CADASTRE!$L:$L,A4)</f>
        <v>0</v>
      </c>
      <c r="G4" s="22">
        <f>COUNTIFS(CADASTRE!$B:$B,$G$1,CADASTRE!$L:$L,A4)</f>
        <v>0</v>
      </c>
      <c r="H4" s="22">
        <f>COUNTIFS(CADASTRE!$B:$B,$H$1,CADASTRE!$L:$L,A4)</f>
        <v>0</v>
      </c>
      <c r="I4" s="22">
        <f>COUNTIFS(CADASTRE!$B:$B,$I$1,CADASTRE!$L:$L,A4)</f>
        <v>0</v>
      </c>
      <c r="J4" s="22">
        <f>COUNTIFS(CADASTRE!$B:$B,$J$1,CADASTRE!$L:$L,A4)</f>
        <v>0</v>
      </c>
      <c r="K4" s="22">
        <f>COUNTIFS(CADASTRE!$B:$B,$K$1,CADASTRE!$L:$L,A4)</f>
        <v>0</v>
      </c>
      <c r="L4" s="22">
        <f>COUNTIFS(CADASTRE!$B:$B,$L$1,CADASTRE!$L:$L,A4)</f>
        <v>0</v>
      </c>
      <c r="M4" s="22">
        <f>COUNTIFS(CADASTRE!$B:$B,$M$1,CADASTRE!$L:$L,A4)</f>
        <v>0</v>
      </c>
      <c r="N4" s="22">
        <f>COUNTIFS(CADASTRE!$B:$B,$N$1,CADASTRE!$L:$L,A4)</f>
        <v>0</v>
      </c>
      <c r="O4" s="22">
        <f>COUNTIFS(CADASTRE!$B:$B,$O$1,CADASTRE!$L:$L,A4)</f>
        <v>0</v>
      </c>
      <c r="P4" s="22">
        <f>COUNTIFS(CADASTRE!$B:$B,$P$1,CADASTRE!$L:$L,A4)</f>
        <v>0</v>
      </c>
      <c r="Q4" s="22">
        <f>COUNTIFS(CADASTRE!$B:$B,$Q$1,CADASTRE!$L:$L,A4)</f>
        <v>0</v>
      </c>
      <c r="R4" s="22">
        <f>COUNTIFS(CADASTRE!$B:$B,$R$1,CADASTRE!$L:$L,A4)</f>
        <v>0</v>
      </c>
      <c r="S4" s="22">
        <f>COUNTIFS(CADASTRE!$B:$B,$S$1,CADASTRE!$L:$L,A4)</f>
        <v>0</v>
      </c>
      <c r="T4" s="22">
        <f>COUNTIFS(CADASTRE!$B:$B,$T$1,CADASTRE!$L:$L,A4)</f>
        <v>0</v>
      </c>
      <c r="U4" s="22">
        <f>COUNTIFS(CADASTRE!$B:$B,$U$1,CADASTRE!$L:$L,A4)</f>
        <v>0</v>
      </c>
      <c r="V4" s="22">
        <f>COUNTIFS(CADASTRE!$B:$B,$V$1,CADASTRE!$L:$L,A4)</f>
        <v>0</v>
      </c>
      <c r="W4" s="22">
        <f>COUNTIFS(CADASTRE!$B:$B,$W$1,CADASTRE!$L:$L,A4)</f>
        <v>0</v>
      </c>
      <c r="X4" s="22">
        <f>COUNTIFS(CADASTRE!$B:$B,$X$1,CADASTRE!$L:$L,A4)</f>
        <v>0</v>
      </c>
      <c r="Y4" s="22">
        <f>COUNTIFS(CADASTRE!$B:$B,$Y$1,CADASTRE!$L:$L,A4)</f>
        <v>1</v>
      </c>
      <c r="Z4" s="22">
        <f>COUNTIFS(CADASTRE!$B:$B,$Z$1,CADASTRE!$L:$L,A4)</f>
        <v>0</v>
      </c>
      <c r="AA4" s="22">
        <f t="shared" si="0"/>
        <v>1</v>
      </c>
      <c r="AB4" s="22"/>
    </row>
    <row r="5" spans="1:31" ht="30" customHeight="1" x14ac:dyDescent="0.3">
      <c r="A5" s="2" t="s">
        <v>599</v>
      </c>
      <c r="B5" s="22">
        <f>COUNTIFS(CADASTRE!$B:$B,B$1,CADASTRE!L:L,A5)</f>
        <v>0</v>
      </c>
      <c r="C5" s="22">
        <f>COUNTIFS(CADASTRE!$B:$B,$C$1,CADASTRE!$L:$L,A5)</f>
        <v>0</v>
      </c>
      <c r="D5" s="22">
        <f>COUNTIFS(CADASTRE!$B:$B,$D$1,CADASTRE!$L:$L,A5)</f>
        <v>0</v>
      </c>
      <c r="E5" s="22">
        <f>COUNTIFS(CADASTRE!$B:$B,$E$1,CADASTRE!$L:$L,A5)</f>
        <v>0</v>
      </c>
      <c r="F5" s="22">
        <f>COUNTIFS(CADASTRE!$B:$B,$F$1,CADASTRE!$L:$L,A5)</f>
        <v>0</v>
      </c>
      <c r="G5" s="22">
        <f>COUNTIFS(CADASTRE!$B:$B,$G$1,CADASTRE!$L:$L,A5)</f>
        <v>0</v>
      </c>
      <c r="H5" s="22">
        <f>COUNTIFS(CADASTRE!$B:$B,$H$1,CADASTRE!$L:$L,A5)</f>
        <v>0</v>
      </c>
      <c r="I5" s="22">
        <f>COUNTIFS(CADASTRE!$B:$B,$I$1,CADASTRE!$L:$L,A5)</f>
        <v>0</v>
      </c>
      <c r="J5" s="22">
        <f>COUNTIFS(CADASTRE!$B:$B,$J$1,CADASTRE!$L:$L,A5)</f>
        <v>0</v>
      </c>
      <c r="K5" s="22">
        <f>COUNTIFS(CADASTRE!$B:$B,$K$1,CADASTRE!$L:$L,A5)</f>
        <v>0</v>
      </c>
      <c r="L5" s="22">
        <f>COUNTIFS(CADASTRE!$B:$B,$L$1,CADASTRE!$L:$L,A5)</f>
        <v>0</v>
      </c>
      <c r="M5" s="22">
        <f>COUNTIFS(CADASTRE!$B:$B,$M$1,CADASTRE!$L:$L,A5)</f>
        <v>0</v>
      </c>
      <c r="N5" s="22">
        <f>COUNTIFS(CADASTRE!$B:$B,$N$1,CADASTRE!$L:$L,A5)</f>
        <v>0</v>
      </c>
      <c r="O5" s="22">
        <f>COUNTIFS(CADASTRE!$B:$B,$O$1,CADASTRE!$L:$L,A5)</f>
        <v>0</v>
      </c>
      <c r="P5" s="22">
        <f>COUNTIFS(CADASTRE!$B:$B,$P$1,CADASTRE!$L:$L,A5)</f>
        <v>0</v>
      </c>
      <c r="Q5" s="22">
        <f>COUNTIFS(CADASTRE!$B:$B,$Q$1,CADASTRE!$L:$L,A5)</f>
        <v>0</v>
      </c>
      <c r="R5" s="22">
        <f>COUNTIFS(CADASTRE!$B:$B,$R$1,CADASTRE!$L:$L,A5)</f>
        <v>0</v>
      </c>
      <c r="S5" s="22">
        <f>COUNTIFS(CADASTRE!$B:$B,$S$1,CADASTRE!$L:$L,A5)</f>
        <v>0</v>
      </c>
      <c r="T5" s="22">
        <f>COUNTIFS(CADASTRE!$B:$B,$T$1,CADASTRE!$L:$L,A5)</f>
        <v>0</v>
      </c>
      <c r="U5" s="22">
        <f>COUNTIFS(CADASTRE!$B:$B,$U$1,CADASTRE!$L:$L,A5)</f>
        <v>0</v>
      </c>
      <c r="V5" s="22">
        <f>COUNTIFS(CADASTRE!$B:$B,$V$1,CADASTRE!$L:$L,A5)</f>
        <v>0</v>
      </c>
      <c r="W5" s="22">
        <f>COUNTIFS(CADASTRE!$B:$B,$W$1,CADASTRE!$L:$L,A5)</f>
        <v>0</v>
      </c>
      <c r="X5" s="22">
        <f>COUNTIFS(CADASTRE!$B:$B,$X$1,CADASTRE!$L:$L,A5)</f>
        <v>0</v>
      </c>
      <c r="Y5" s="22">
        <f>COUNTIFS(CADASTRE!$B:$B,$Y$1,CADASTRE!$L:$L,A5)</f>
        <v>3</v>
      </c>
      <c r="Z5" s="22">
        <f>COUNTIFS(CADASTRE!$B:$B,$Z$1,CADASTRE!$L:$L,A5)</f>
        <v>0</v>
      </c>
      <c r="AA5" s="22">
        <f t="shared" si="0"/>
        <v>3</v>
      </c>
      <c r="AB5" s="22"/>
    </row>
    <row r="6" spans="1:31" ht="30" customHeight="1" x14ac:dyDescent="0.3">
      <c r="A6" s="2" t="s">
        <v>269</v>
      </c>
      <c r="B6" s="22">
        <f>COUNTIFS(CADASTRE!$B:$B,B$1,CADASTRE!L:L,A6)</f>
        <v>0</v>
      </c>
      <c r="C6" s="22">
        <f>COUNTIFS(CADASTRE!$B:$B,$C$1,CADASTRE!$L:$L,A6)</f>
        <v>0</v>
      </c>
      <c r="D6" s="22">
        <f>COUNTIFS(CADASTRE!$B:$B,$D$1,CADASTRE!$L:$L,A6)</f>
        <v>0</v>
      </c>
      <c r="E6" s="22">
        <f>COUNTIFS(CADASTRE!$B:$B,$E$1,CADASTRE!$L:$L,A6)</f>
        <v>0</v>
      </c>
      <c r="F6" s="22">
        <f>COUNTIFS(CADASTRE!$B:$B,$F$1,CADASTRE!$L:$L,A6)</f>
        <v>0</v>
      </c>
      <c r="G6" s="22">
        <f>COUNTIFS(CADASTRE!$B:$B,$G$1,CADASTRE!$L:$L,A6)</f>
        <v>0</v>
      </c>
      <c r="H6" s="22">
        <f>COUNTIFS(CADASTRE!$B:$B,$H$1,CADASTRE!$L:$L,A6)</f>
        <v>0</v>
      </c>
      <c r="I6" s="22">
        <f>COUNTIFS(CADASTRE!$B:$B,$I$1,CADASTRE!$L:$L,A6)</f>
        <v>0</v>
      </c>
      <c r="J6" s="22">
        <f>COUNTIFS(CADASTRE!$B:$B,$J$1,CADASTRE!$L:$L,A6)</f>
        <v>1</v>
      </c>
      <c r="K6" s="22">
        <f>COUNTIFS(CADASTRE!$B:$B,$K$1,CADASTRE!$L:$L,A6)</f>
        <v>0</v>
      </c>
      <c r="L6" s="22">
        <f>COUNTIFS(CADASTRE!$B:$B,$L$1,CADASTRE!$L:$L,A6)</f>
        <v>0</v>
      </c>
      <c r="M6" s="22">
        <f>COUNTIFS(CADASTRE!$B:$B,$M$1,CADASTRE!$L:$L,A6)</f>
        <v>0</v>
      </c>
      <c r="N6" s="22">
        <f>COUNTIFS(CADASTRE!$B:$B,$N$1,CADASTRE!$L:$L,A6)</f>
        <v>0</v>
      </c>
      <c r="O6" s="22">
        <f>COUNTIFS(CADASTRE!$B:$B,$O$1,CADASTRE!$L:$L,A6)</f>
        <v>0</v>
      </c>
      <c r="P6" s="22">
        <f>COUNTIFS(CADASTRE!$B:$B,$P$1,CADASTRE!$L:$L,A6)</f>
        <v>0</v>
      </c>
      <c r="Q6" s="22">
        <f>COUNTIFS(CADASTRE!$B:$B,$Q$1,CADASTRE!$L:$L,A6)</f>
        <v>0</v>
      </c>
      <c r="R6" s="22">
        <f>COUNTIFS(CADASTRE!$B:$B,$R$1,CADASTRE!$L:$L,A6)</f>
        <v>0</v>
      </c>
      <c r="S6" s="22">
        <f>COUNTIFS(CADASTRE!$B:$B,$S$1,CADASTRE!$L:$L,A6)</f>
        <v>0</v>
      </c>
      <c r="T6" s="22">
        <f>COUNTIFS(CADASTRE!$B:$B,$T$1,CADASTRE!$L:$L,A6)</f>
        <v>0</v>
      </c>
      <c r="U6" s="22">
        <f>COUNTIFS(CADASTRE!$B:$B,$U$1,CADASTRE!$L:$L,A6)</f>
        <v>0</v>
      </c>
      <c r="V6" s="22">
        <f>COUNTIFS(CADASTRE!$B:$B,$V$1,CADASTRE!$L:$L,A6)</f>
        <v>0</v>
      </c>
      <c r="W6" s="22">
        <f>COUNTIFS(CADASTRE!$B:$B,$W$1,CADASTRE!$L:$L,A6)</f>
        <v>0</v>
      </c>
      <c r="X6" s="22">
        <f>COUNTIFS(CADASTRE!$B:$B,$X$1,CADASTRE!$L:$L,A6)</f>
        <v>0</v>
      </c>
      <c r="Y6" s="22">
        <f>COUNTIFS(CADASTRE!$B:$B,$Y$1,CADASTRE!$L:$L,A6)</f>
        <v>0</v>
      </c>
      <c r="Z6" s="22">
        <f>COUNTIFS(CADASTRE!$B:$B,$Z$1,CADASTRE!$L:$L,A6)</f>
        <v>0</v>
      </c>
      <c r="AA6" s="22">
        <f t="shared" si="0"/>
        <v>1</v>
      </c>
      <c r="AB6" s="22"/>
    </row>
    <row r="7" spans="1:31" ht="30" customHeight="1" x14ac:dyDescent="0.3">
      <c r="A7" s="2" t="s">
        <v>4712</v>
      </c>
      <c r="B7" s="22">
        <f>COUNTIFS(CADASTRE!$B:$B,B$1,CADASTRE!L:L,A7)</f>
        <v>0</v>
      </c>
      <c r="C7" s="22">
        <f>COUNTIFS(CADASTRE!$B:$B,$C$1,CADASTRE!$L:$L,A7)</f>
        <v>0</v>
      </c>
      <c r="D7" s="22">
        <f>COUNTIFS(CADASTRE!$B:$B,$D$1,CADASTRE!$L:$L,A7)</f>
        <v>0</v>
      </c>
      <c r="E7" s="22">
        <f>COUNTIFS(CADASTRE!$B:$B,$E$1,CADASTRE!$L:$L,A7)</f>
        <v>0</v>
      </c>
      <c r="F7" s="22">
        <f>COUNTIFS(CADASTRE!$B:$B,$F$1,CADASTRE!$L:$L,A7)</f>
        <v>0</v>
      </c>
      <c r="G7" s="22">
        <f>COUNTIFS(CADASTRE!$B:$B,$G$1,CADASTRE!$L:$L,A7)</f>
        <v>1</v>
      </c>
      <c r="H7" s="22">
        <f>COUNTIFS(CADASTRE!$B:$B,$H$1,CADASTRE!$L:$L,A7)</f>
        <v>0</v>
      </c>
      <c r="I7" s="22">
        <f>COUNTIFS(CADASTRE!$B:$B,$I$1,CADASTRE!$L:$L,A7)</f>
        <v>0</v>
      </c>
      <c r="J7" s="22">
        <f>COUNTIFS(CADASTRE!$B:$B,$J$1,CADASTRE!$L:$L,A7)</f>
        <v>0</v>
      </c>
      <c r="K7" s="22">
        <f>COUNTIFS(CADASTRE!$B:$B,$K$1,CADASTRE!$L:$L,A7)</f>
        <v>0</v>
      </c>
      <c r="L7" s="22">
        <f>COUNTIFS(CADASTRE!$B:$B,$L$1,CADASTRE!$L:$L,A7)</f>
        <v>0</v>
      </c>
      <c r="M7" s="22">
        <f>COUNTIFS(CADASTRE!$B:$B,$M$1,CADASTRE!$L:$L,A7)</f>
        <v>0</v>
      </c>
      <c r="N7" s="22">
        <f>COUNTIFS(CADASTRE!$B:$B,$N$1,CADASTRE!$L:$L,A7)</f>
        <v>0</v>
      </c>
      <c r="O7" s="22">
        <f>COUNTIFS(CADASTRE!$B:$B,$O$1,CADASTRE!$L:$L,A7)</f>
        <v>0</v>
      </c>
      <c r="P7" s="22">
        <f>COUNTIFS(CADASTRE!$B:$B,$P$1,CADASTRE!$L:$L,A7)</f>
        <v>0</v>
      </c>
      <c r="Q7" s="22">
        <f>COUNTIFS(CADASTRE!$B:$B,$Q$1,CADASTRE!$L:$L,A7)</f>
        <v>0</v>
      </c>
      <c r="R7" s="22">
        <f>COUNTIFS(CADASTRE!$B:$B,$R$1,CADASTRE!$L:$L,A7)</f>
        <v>0</v>
      </c>
      <c r="S7" s="22">
        <f>COUNTIFS(CADASTRE!$B:$B,$S$1,CADASTRE!$L:$L,A7)</f>
        <v>0</v>
      </c>
      <c r="T7" s="22">
        <f>COUNTIFS(CADASTRE!$B:$B,$T$1,CADASTRE!$L:$L,A7)</f>
        <v>0</v>
      </c>
      <c r="U7" s="22">
        <f>COUNTIFS(CADASTRE!$B:$B,$U$1,CADASTRE!$L:$L,A7)</f>
        <v>0</v>
      </c>
      <c r="V7" s="22">
        <f>COUNTIFS(CADASTRE!$B:$B,$V$1,CADASTRE!$L:$L,A7)</f>
        <v>0</v>
      </c>
      <c r="W7" s="22">
        <f>COUNTIFS(CADASTRE!$B:$B,$W$1,CADASTRE!$L:$L,A7)</f>
        <v>0</v>
      </c>
      <c r="X7" s="22">
        <f>COUNTIFS(CADASTRE!$B:$B,$X$1,CADASTRE!$L:$L,A7)</f>
        <v>0</v>
      </c>
      <c r="Y7" s="22">
        <f>COUNTIFS(CADASTRE!$B:$B,$Y$1,CADASTRE!$L:$L,A7)</f>
        <v>0</v>
      </c>
      <c r="Z7" s="22">
        <f>COUNTIFS(CADASTRE!$B:$B,$Z$1,CADASTRE!$L:$L,A7)</f>
        <v>0</v>
      </c>
      <c r="AA7" s="22">
        <f t="shared" si="0"/>
        <v>1</v>
      </c>
      <c r="AB7" s="22"/>
    </row>
    <row r="8" spans="1:31" ht="30" customHeight="1" x14ac:dyDescent="0.3">
      <c r="A8" s="2" t="s">
        <v>3675</v>
      </c>
      <c r="B8" s="22">
        <f>COUNTIFS(CADASTRE!$B:$B,B$1,CADASTRE!L:L,A8)</f>
        <v>0</v>
      </c>
      <c r="C8" s="22">
        <f>COUNTIFS(CADASTRE!$B:$B,$C$1,CADASTRE!$L:$L,A8)</f>
        <v>0</v>
      </c>
      <c r="D8" s="22">
        <f>COUNTIFS(CADASTRE!$B:$B,$D$1,CADASTRE!$L:$L,A8)</f>
        <v>0</v>
      </c>
      <c r="E8" s="22">
        <f>COUNTIFS(CADASTRE!$B:$B,$E$1,CADASTRE!$L:$L,A8)</f>
        <v>0</v>
      </c>
      <c r="F8" s="22">
        <f>COUNTIFS(CADASTRE!$B:$B,$F$1,CADASTRE!$L:$L,A8)</f>
        <v>0</v>
      </c>
      <c r="G8" s="22">
        <f>COUNTIFS(CADASTRE!$B:$B,$G$1,CADASTRE!$L:$L,A8)</f>
        <v>0</v>
      </c>
      <c r="H8" s="22">
        <f>COUNTIFS(CADASTRE!$B:$B,$H$1,CADASTRE!$L:$L,A8)</f>
        <v>0</v>
      </c>
      <c r="I8" s="22">
        <f>COUNTIFS(CADASTRE!$B:$B,$I$1,CADASTRE!$L:$L,A8)</f>
        <v>0</v>
      </c>
      <c r="J8" s="22">
        <f>COUNTIFS(CADASTRE!$B:$B,$J$1,CADASTRE!$L:$L,A8)</f>
        <v>0</v>
      </c>
      <c r="K8" s="22">
        <f>COUNTIFS(CADASTRE!$B:$B,$K$1,CADASTRE!$L:$L,A8)</f>
        <v>0</v>
      </c>
      <c r="L8" s="22">
        <f>COUNTIFS(CADASTRE!$B:$B,$L$1,CADASTRE!$L:$L,A8)</f>
        <v>0</v>
      </c>
      <c r="M8" s="22">
        <f>COUNTIFS(CADASTRE!$B:$B,$M$1,CADASTRE!$L:$L,A8)</f>
        <v>0</v>
      </c>
      <c r="N8" s="22">
        <f>COUNTIFS(CADASTRE!$B:$B,$N$1,CADASTRE!$L:$L,A8)</f>
        <v>0</v>
      </c>
      <c r="O8" s="22">
        <f>COUNTIFS(CADASTRE!$B:$B,$O$1,CADASTRE!$L:$L,A8)</f>
        <v>0</v>
      </c>
      <c r="P8" s="22">
        <f>COUNTIFS(CADASTRE!$B:$B,$P$1,CADASTRE!$L:$L,A8)</f>
        <v>0</v>
      </c>
      <c r="Q8" s="22">
        <f>COUNTIFS(CADASTRE!$B:$B,$Q$1,CADASTRE!$L:$L,A8)</f>
        <v>0</v>
      </c>
      <c r="R8" s="22">
        <f>COUNTIFS(CADASTRE!$B:$B,$R$1,CADASTRE!$L:$L,A8)</f>
        <v>0</v>
      </c>
      <c r="S8" s="22">
        <f>COUNTIFS(CADASTRE!$B:$B,$S$1,CADASTRE!$L:$L,A8)</f>
        <v>2</v>
      </c>
      <c r="T8" s="22">
        <f>COUNTIFS(CADASTRE!$B:$B,$T$1,CADASTRE!$L:$L,A8)</f>
        <v>0</v>
      </c>
      <c r="U8" s="22">
        <f>COUNTIFS(CADASTRE!$B:$B,$U$1,CADASTRE!$L:$L,A8)</f>
        <v>0</v>
      </c>
      <c r="V8" s="22">
        <f>COUNTIFS(CADASTRE!$B:$B,$V$1,CADASTRE!$L:$L,A8)</f>
        <v>0</v>
      </c>
      <c r="W8" s="22">
        <f>COUNTIFS(CADASTRE!$B:$B,$W$1,CADASTRE!$L:$L,A8)</f>
        <v>0</v>
      </c>
      <c r="X8" s="22">
        <f>COUNTIFS(CADASTRE!$B:$B,$X$1,CADASTRE!$L:$L,A8)</f>
        <v>0</v>
      </c>
      <c r="Y8" s="22">
        <f>COUNTIFS(CADASTRE!$B:$B,$Y$1,CADASTRE!$L:$L,A8)</f>
        <v>0</v>
      </c>
      <c r="Z8" s="22">
        <f>COUNTIFS(CADASTRE!$B:$B,$Z$1,CADASTRE!$L:$L,A8)</f>
        <v>0</v>
      </c>
      <c r="AA8" s="22">
        <f t="shared" si="0"/>
        <v>2</v>
      </c>
      <c r="AB8" s="22"/>
    </row>
    <row r="9" spans="1:31" ht="30" customHeight="1" x14ac:dyDescent="0.3">
      <c r="A9" s="2" t="s">
        <v>1124</v>
      </c>
      <c r="B9" s="22">
        <f>COUNTIFS(CADASTRE!$B:$B,B$1,CADASTRE!L:L,A9)</f>
        <v>0</v>
      </c>
      <c r="C9" s="22">
        <f>COUNTIFS(CADASTRE!$B:$B,$C$1,CADASTRE!$L:$L,A9)</f>
        <v>0</v>
      </c>
      <c r="D9" s="22">
        <f>COUNTIFS(CADASTRE!$B:$B,$D$1,CADASTRE!$L:$L,A9)</f>
        <v>0</v>
      </c>
      <c r="E9" s="22">
        <f>COUNTIFS(CADASTRE!$B:$B,$E$1,CADASTRE!$L:$L,A9)</f>
        <v>0</v>
      </c>
      <c r="F9" s="22">
        <f>COUNTIFS(CADASTRE!$B:$B,$F$1,CADASTRE!$L:$L,A9)</f>
        <v>0</v>
      </c>
      <c r="G9" s="22">
        <f>COUNTIFS(CADASTRE!$B:$B,$G$1,CADASTRE!$L:$L,A9)</f>
        <v>0</v>
      </c>
      <c r="H9" s="22">
        <f>COUNTIFS(CADASTRE!$B:$B,$H$1,CADASTRE!$L:$L,A9)</f>
        <v>0</v>
      </c>
      <c r="I9" s="22">
        <f>COUNTIFS(CADASTRE!$B:$B,$I$1,CADASTRE!$L:$L,A9)</f>
        <v>0</v>
      </c>
      <c r="J9" s="22">
        <f>COUNTIFS(CADASTRE!$B:$B,$J$1,CADASTRE!$L:$L,A9)</f>
        <v>0</v>
      </c>
      <c r="K9" s="22">
        <f>COUNTIFS(CADASTRE!$B:$B,$K$1,CADASTRE!$L:$L,A9)</f>
        <v>0</v>
      </c>
      <c r="L9" s="22">
        <f>COUNTIFS(CADASTRE!$B:$B,$L$1,CADASTRE!$L:$L,A9)</f>
        <v>0</v>
      </c>
      <c r="M9" s="22">
        <f>COUNTIFS(CADASTRE!$B:$B,$M$1,CADASTRE!$L:$L,A9)</f>
        <v>0</v>
      </c>
      <c r="N9" s="22">
        <f>COUNTIFS(CADASTRE!$B:$B,$N$1,CADASTRE!$L:$L,A9)</f>
        <v>0</v>
      </c>
      <c r="O9" s="22">
        <f>COUNTIFS(CADASTRE!$B:$B,$O$1,CADASTRE!$L:$L,A9)</f>
        <v>0</v>
      </c>
      <c r="P9" s="22">
        <f>COUNTIFS(CADASTRE!$B:$B,$P$1,CADASTRE!$L:$L,A9)</f>
        <v>1</v>
      </c>
      <c r="Q9" s="22">
        <f>COUNTIFS(CADASTRE!$B:$B,$Q$1,CADASTRE!$L:$L,A9)</f>
        <v>6</v>
      </c>
      <c r="R9" s="22">
        <f>COUNTIFS(CADASTRE!$B:$B,$R$1,CADASTRE!$L:$L,A9)</f>
        <v>0</v>
      </c>
      <c r="S9" s="22">
        <f>COUNTIFS(CADASTRE!$B:$B,$S$1,CADASTRE!$L:$L,A9)</f>
        <v>0</v>
      </c>
      <c r="T9" s="22">
        <f>COUNTIFS(CADASTRE!$B:$B,$T$1,CADASTRE!$L:$L,A9)</f>
        <v>1</v>
      </c>
      <c r="U9" s="22">
        <f>COUNTIFS(CADASTRE!$B:$B,$U$1,CADASTRE!$L:$L,A9)</f>
        <v>0</v>
      </c>
      <c r="V9" s="22">
        <f>COUNTIFS(CADASTRE!$B:$B,$V$1,CADASTRE!$L:$L,A9)</f>
        <v>0</v>
      </c>
      <c r="W9" s="22">
        <f>COUNTIFS(CADASTRE!$B:$B,$W$1,CADASTRE!$L:$L,A9)</f>
        <v>0</v>
      </c>
      <c r="X9" s="22">
        <f>COUNTIFS(CADASTRE!$B:$B,$X$1,CADASTRE!$L:$L,A9)</f>
        <v>0</v>
      </c>
      <c r="Y9" s="22">
        <f>COUNTIFS(CADASTRE!$B:$B,$Y$1,CADASTRE!$L:$L,A9)</f>
        <v>0</v>
      </c>
      <c r="Z9" s="22">
        <f>COUNTIFS(CADASTRE!$B:$B,$Z$1,CADASTRE!$L:$L,A9)</f>
        <v>0</v>
      </c>
      <c r="AA9" s="22">
        <f t="shared" si="0"/>
        <v>8</v>
      </c>
      <c r="AB9" s="22"/>
    </row>
    <row r="10" spans="1:31" ht="30" customHeight="1" x14ac:dyDescent="0.3">
      <c r="A10" s="2" t="s">
        <v>3083</v>
      </c>
      <c r="B10" s="22">
        <f>COUNTIFS(CADASTRE!$B:$B,B$1,CADASTRE!L:L,A10)</f>
        <v>0</v>
      </c>
      <c r="C10" s="22">
        <f>COUNTIFS(CADASTRE!$B:$B,$C$1,CADASTRE!$L:$L,A10)</f>
        <v>0</v>
      </c>
      <c r="D10" s="22">
        <f>COUNTIFS(CADASTRE!$B:$B,$D$1,CADASTRE!$L:$L,A10)</f>
        <v>0</v>
      </c>
      <c r="E10" s="22">
        <f>COUNTIFS(CADASTRE!$B:$B,$E$1,CADASTRE!$L:$L,A10)</f>
        <v>0</v>
      </c>
      <c r="F10" s="22">
        <f>COUNTIFS(CADASTRE!$B:$B,$F$1,CADASTRE!$L:$L,A10)</f>
        <v>0</v>
      </c>
      <c r="G10" s="22">
        <f>COUNTIFS(CADASTRE!$B:$B,$G$1,CADASTRE!$L:$L,A10)</f>
        <v>0</v>
      </c>
      <c r="H10" s="22">
        <f>COUNTIFS(CADASTRE!$B:$B,$H$1,CADASTRE!$L:$L,A10)</f>
        <v>0</v>
      </c>
      <c r="I10" s="22">
        <f>COUNTIFS(CADASTRE!$B:$B,$I$1,CADASTRE!$L:$L,A10)</f>
        <v>1</v>
      </c>
      <c r="J10" s="22">
        <f>COUNTIFS(CADASTRE!$B:$B,$J$1,CADASTRE!$L:$L,A10)</f>
        <v>0</v>
      </c>
      <c r="K10" s="22">
        <f>COUNTIFS(CADASTRE!$B:$B,$K$1,CADASTRE!$L:$L,A10)</f>
        <v>0</v>
      </c>
      <c r="L10" s="22">
        <f>COUNTIFS(CADASTRE!$B:$B,$L$1,CADASTRE!$L:$L,A10)</f>
        <v>0</v>
      </c>
      <c r="M10" s="22">
        <f>COUNTIFS(CADASTRE!$B:$B,$M$1,CADASTRE!$L:$L,A10)</f>
        <v>0</v>
      </c>
      <c r="N10" s="22">
        <f>COUNTIFS(CADASTRE!$B:$B,$N$1,CADASTRE!$L:$L,A10)</f>
        <v>0</v>
      </c>
      <c r="O10" s="22">
        <f>COUNTIFS(CADASTRE!$B:$B,$O$1,CADASTRE!$L:$L,A10)</f>
        <v>0</v>
      </c>
      <c r="P10" s="22">
        <f>COUNTIFS(CADASTRE!$B:$B,$P$1,CADASTRE!$L:$L,A10)</f>
        <v>0</v>
      </c>
      <c r="Q10" s="22">
        <f>COUNTIFS(CADASTRE!$B:$B,$Q$1,CADASTRE!$L:$L,A10)</f>
        <v>0</v>
      </c>
      <c r="R10" s="22">
        <f>COUNTIFS(CADASTRE!$B:$B,$R$1,CADASTRE!$L:$L,A10)</f>
        <v>0</v>
      </c>
      <c r="S10" s="22">
        <f>COUNTIFS(CADASTRE!$B:$B,$S$1,CADASTRE!$L:$L,A10)</f>
        <v>0</v>
      </c>
      <c r="T10" s="22">
        <f>COUNTIFS(CADASTRE!$B:$B,$T$1,CADASTRE!$L:$L,A10)</f>
        <v>0</v>
      </c>
      <c r="U10" s="22">
        <f>COUNTIFS(CADASTRE!$B:$B,$U$1,CADASTRE!$L:$L,A10)</f>
        <v>0</v>
      </c>
      <c r="V10" s="22">
        <f>COUNTIFS(CADASTRE!$B:$B,$V$1,CADASTRE!$L:$L,A10)</f>
        <v>0</v>
      </c>
      <c r="W10" s="22">
        <f>COUNTIFS(CADASTRE!$B:$B,$W$1,CADASTRE!$L:$L,A10)</f>
        <v>0</v>
      </c>
      <c r="X10" s="22">
        <f>COUNTIFS(CADASTRE!$B:$B,$X$1,CADASTRE!$L:$L,A10)</f>
        <v>0</v>
      </c>
      <c r="Y10" s="22">
        <f>COUNTIFS(CADASTRE!$B:$B,$Y$1,CADASTRE!$L:$L,A10)</f>
        <v>0</v>
      </c>
      <c r="Z10" s="22">
        <f>COUNTIFS(CADASTRE!$B:$B,$Z$1,CADASTRE!$L:$L,A10)</f>
        <v>0</v>
      </c>
      <c r="AA10" s="22">
        <f t="shared" si="0"/>
        <v>1</v>
      </c>
      <c r="AB10" s="22"/>
    </row>
    <row r="11" spans="1:31" ht="30" customHeight="1" x14ac:dyDescent="0.3">
      <c r="A11" s="2" t="s">
        <v>1139</v>
      </c>
      <c r="B11" s="22">
        <f>COUNTIFS(CADASTRE!$B:$B,B$1,CADASTRE!L:L,A11)</f>
        <v>0</v>
      </c>
      <c r="C11" s="22">
        <f>COUNTIFS(CADASTRE!$B:$B,$C$1,CADASTRE!$L:$L,A11)</f>
        <v>0</v>
      </c>
      <c r="D11" s="22">
        <f>COUNTIFS(CADASTRE!$B:$B,$D$1,CADASTRE!$L:$L,A11)</f>
        <v>0</v>
      </c>
      <c r="E11" s="22">
        <f>COUNTIFS(CADASTRE!$B:$B,$E$1,CADASTRE!$L:$L,A11)</f>
        <v>0</v>
      </c>
      <c r="F11" s="22">
        <f>COUNTIFS(CADASTRE!$B:$B,$F$1,CADASTRE!$L:$L,A11)</f>
        <v>0</v>
      </c>
      <c r="G11" s="22">
        <f>COUNTIFS(CADASTRE!$B:$B,$G$1,CADASTRE!$L:$L,A11)</f>
        <v>0</v>
      </c>
      <c r="H11" s="22">
        <f>COUNTIFS(CADASTRE!$B:$B,$H$1,CADASTRE!$L:$L,A11)</f>
        <v>0</v>
      </c>
      <c r="I11" s="22">
        <f>COUNTIFS(CADASTRE!$B:$B,$I$1,CADASTRE!$L:$L,A11)</f>
        <v>0</v>
      </c>
      <c r="J11" s="22">
        <f>COUNTIFS(CADASTRE!$B:$B,$J$1,CADASTRE!$L:$L,A11)</f>
        <v>0</v>
      </c>
      <c r="K11" s="22">
        <f>COUNTIFS(CADASTRE!$B:$B,$K$1,CADASTRE!$L:$L,A11)</f>
        <v>0</v>
      </c>
      <c r="L11" s="22">
        <f>COUNTIFS(CADASTRE!$B:$B,$L$1,CADASTRE!$L:$L,A11)</f>
        <v>0</v>
      </c>
      <c r="M11" s="22">
        <f>COUNTIFS(CADASTRE!$B:$B,$M$1,CADASTRE!$L:$L,A11)</f>
        <v>0</v>
      </c>
      <c r="N11" s="22">
        <f>COUNTIFS(CADASTRE!$B:$B,$N$1,CADASTRE!$L:$L,A11)</f>
        <v>0</v>
      </c>
      <c r="O11" s="22">
        <f>COUNTIFS(CADASTRE!$B:$B,$O$1,CADASTRE!$L:$L,A11)</f>
        <v>0</v>
      </c>
      <c r="P11" s="22">
        <f>COUNTIFS(CADASTRE!$B:$B,$P$1,CADASTRE!$L:$L,A11)</f>
        <v>0</v>
      </c>
      <c r="Q11" s="22">
        <f>COUNTIFS(CADASTRE!$B:$B,$Q$1,CADASTRE!$L:$L,A11)</f>
        <v>0</v>
      </c>
      <c r="R11" s="22">
        <f>COUNTIFS(CADASTRE!$B:$B,$R$1,CADASTRE!$L:$L,A11)</f>
        <v>0</v>
      </c>
      <c r="S11" s="22">
        <f>COUNTIFS(CADASTRE!$B:$B,$S$1,CADASTRE!$L:$L,A11)</f>
        <v>0</v>
      </c>
      <c r="T11" s="22">
        <f>COUNTIFS(CADASTRE!$B:$B,$T$1,CADASTRE!$L:$L,A11)</f>
        <v>0</v>
      </c>
      <c r="U11" s="22">
        <f>COUNTIFS(CADASTRE!$B:$B,$U$1,CADASTRE!$L:$L,A11)</f>
        <v>0</v>
      </c>
      <c r="V11" s="22">
        <f>COUNTIFS(CADASTRE!$B:$B,$V$1,CADASTRE!$L:$L,A11)</f>
        <v>0</v>
      </c>
      <c r="W11" s="22">
        <f>COUNTIFS(CADASTRE!$B:$B,$W$1,CADASTRE!$L:$L,A11)</f>
        <v>0</v>
      </c>
      <c r="X11" s="22">
        <f>COUNTIFS(CADASTRE!$B:$B,$X$1,CADASTRE!$L:$L,A11)</f>
        <v>0</v>
      </c>
      <c r="Y11" s="22">
        <f>COUNTIFS(CADASTRE!$B:$B,$Y$1,CADASTRE!$L:$L,A11)</f>
        <v>3</v>
      </c>
      <c r="Z11" s="22">
        <f>COUNTIFS(CADASTRE!$B:$B,$Z$1,CADASTRE!$L:$L,A11)</f>
        <v>0</v>
      </c>
      <c r="AA11" s="22">
        <f t="shared" si="0"/>
        <v>3</v>
      </c>
      <c r="AB11" s="22"/>
    </row>
    <row r="12" spans="1:31" ht="30" customHeight="1" x14ac:dyDescent="0.3">
      <c r="A12" s="2" t="s">
        <v>4235</v>
      </c>
      <c r="B12" s="22">
        <f>COUNTIFS(CADASTRE!$B:$B,B$1,CADASTRE!L:L,A12)</f>
        <v>0</v>
      </c>
      <c r="C12" s="22">
        <f>COUNTIFS(CADASTRE!$B:$B,$C$1,CADASTRE!$L:$L,A12)</f>
        <v>0</v>
      </c>
      <c r="D12" s="22">
        <f>COUNTIFS(CADASTRE!$B:$B,$D$1,CADASTRE!$L:$L,A12)</f>
        <v>0</v>
      </c>
      <c r="E12" s="22">
        <f>COUNTIFS(CADASTRE!$B:$B,$E$1,CADASTRE!$L:$L,A12)</f>
        <v>0</v>
      </c>
      <c r="F12" s="22">
        <f>COUNTIFS(CADASTRE!$B:$B,$F$1,CADASTRE!$L:$L,A12)</f>
        <v>0</v>
      </c>
      <c r="G12" s="22">
        <f>COUNTIFS(CADASTRE!$B:$B,$G$1,CADASTRE!$L:$L,A12)</f>
        <v>0</v>
      </c>
      <c r="H12" s="22">
        <f>COUNTIFS(CADASTRE!$B:$B,$H$1,CADASTRE!$L:$L,A12)</f>
        <v>0</v>
      </c>
      <c r="I12" s="22">
        <f>COUNTIFS(CADASTRE!$B:$B,$I$1,CADASTRE!$L:$L,A12)</f>
        <v>0</v>
      </c>
      <c r="J12" s="22">
        <f>COUNTIFS(CADASTRE!$B:$B,$J$1,CADASTRE!$L:$L,A12)</f>
        <v>0</v>
      </c>
      <c r="K12" s="22">
        <f>COUNTIFS(CADASTRE!$B:$B,$K$1,CADASTRE!$L:$L,A12)</f>
        <v>0</v>
      </c>
      <c r="L12" s="22">
        <f>COUNTIFS(CADASTRE!$B:$B,$L$1,CADASTRE!$L:$L,A12)</f>
        <v>0</v>
      </c>
      <c r="M12" s="22">
        <f>COUNTIFS(CADASTRE!$B:$B,$M$1,CADASTRE!$L:$L,A12)</f>
        <v>0</v>
      </c>
      <c r="N12" s="22">
        <f>COUNTIFS(CADASTRE!$B:$B,$N$1,CADASTRE!$L:$L,A12)</f>
        <v>0</v>
      </c>
      <c r="O12" s="22">
        <f>COUNTIFS(CADASTRE!$B:$B,$O$1,CADASTRE!$L:$L,A12)</f>
        <v>0</v>
      </c>
      <c r="P12" s="22">
        <f>COUNTIFS(CADASTRE!$B:$B,$P$1,CADASTRE!$L:$L,A12)</f>
        <v>0</v>
      </c>
      <c r="Q12" s="22">
        <f>COUNTIFS(CADASTRE!$B:$B,$Q$1,CADASTRE!$L:$L,A12)</f>
        <v>0</v>
      </c>
      <c r="R12" s="22">
        <f>COUNTIFS(CADASTRE!$B:$B,$R$1,CADASTRE!$L:$L,A12)</f>
        <v>0</v>
      </c>
      <c r="S12" s="22">
        <f>COUNTIFS(CADASTRE!$B:$B,$S$1,CADASTRE!$L:$L,A12)</f>
        <v>0</v>
      </c>
      <c r="T12" s="22">
        <f>COUNTIFS(CADASTRE!$B:$B,$T$1,CADASTRE!$L:$L,A12)</f>
        <v>0</v>
      </c>
      <c r="U12" s="22">
        <f>COUNTIFS(CADASTRE!$B:$B,$U$1,CADASTRE!$L:$L,A12)</f>
        <v>0</v>
      </c>
      <c r="V12" s="22">
        <f>COUNTIFS(CADASTRE!$B:$B,$V$1,CADASTRE!$L:$L,A12)</f>
        <v>0</v>
      </c>
      <c r="W12" s="22">
        <f>COUNTIFS(CADASTRE!$B:$B,$W$1,CADASTRE!$L:$L,A12)</f>
        <v>0</v>
      </c>
      <c r="X12" s="22">
        <f>COUNTIFS(CADASTRE!$B:$B,$X$1,CADASTRE!$L:$L,A12)</f>
        <v>0</v>
      </c>
      <c r="Y12" s="22">
        <f>COUNTIFS(CADASTRE!$B:$B,$Y$1,CADASTRE!$L:$L,A12)</f>
        <v>1</v>
      </c>
      <c r="Z12" s="22">
        <f>COUNTIFS(CADASTRE!$B:$B,$Z$1,CADASTRE!$L:$L,A12)</f>
        <v>0</v>
      </c>
      <c r="AA12" s="22">
        <f t="shared" si="0"/>
        <v>1</v>
      </c>
      <c r="AB12" s="22"/>
    </row>
    <row r="13" spans="1:31" ht="30" customHeight="1" x14ac:dyDescent="0.3">
      <c r="A13" s="2" t="s">
        <v>94</v>
      </c>
      <c r="B13" s="22">
        <f>COUNTIFS(CADASTRE!$B:$B,B$1,CADASTRE!L:L,A13)</f>
        <v>0</v>
      </c>
      <c r="C13" s="22">
        <f>COUNTIFS(CADASTRE!$B:$B,$C$1,CADASTRE!$L:$L,A13)</f>
        <v>0</v>
      </c>
      <c r="D13" s="22">
        <f>COUNTIFS(CADASTRE!$B:$B,$D$1,CADASTRE!$L:$L,A13)</f>
        <v>0</v>
      </c>
      <c r="E13" s="22">
        <f>COUNTIFS(CADASTRE!$B:$B,$E$1,CADASTRE!$L:$L,A13)</f>
        <v>0</v>
      </c>
      <c r="F13" s="22">
        <f>COUNTIFS(CADASTRE!$B:$B,$F$1,CADASTRE!$L:$L,A13)</f>
        <v>0</v>
      </c>
      <c r="G13" s="22">
        <f>COUNTIFS(CADASTRE!$B:$B,$G$1,CADASTRE!$L:$L,A13)</f>
        <v>0</v>
      </c>
      <c r="H13" s="22">
        <f>COUNTIFS(CADASTRE!$B:$B,$H$1,CADASTRE!$L:$L,A13)</f>
        <v>0</v>
      </c>
      <c r="I13" s="22">
        <f>COUNTIFS(CADASTRE!$B:$B,$I$1,CADASTRE!$L:$L,A13)</f>
        <v>0</v>
      </c>
      <c r="J13" s="22">
        <f>COUNTIFS(CADASTRE!$B:$B,$J$1,CADASTRE!$L:$L,A13)</f>
        <v>0</v>
      </c>
      <c r="K13" s="22">
        <f>COUNTIFS(CADASTRE!$B:$B,$K$1,CADASTRE!$L:$L,A13)</f>
        <v>0</v>
      </c>
      <c r="L13" s="22">
        <f>COUNTIFS(CADASTRE!$B:$B,$L$1,CADASTRE!$L:$L,A13)</f>
        <v>0</v>
      </c>
      <c r="M13" s="22">
        <f>COUNTIFS(CADASTRE!$B:$B,$M$1,CADASTRE!$L:$L,A13)</f>
        <v>0</v>
      </c>
      <c r="N13" s="22">
        <f>COUNTIFS(CADASTRE!$B:$B,$N$1,CADASTRE!$L:$L,A13)</f>
        <v>0</v>
      </c>
      <c r="O13" s="22">
        <f>COUNTIFS(CADASTRE!$B:$B,$O$1,CADASTRE!$L:$L,A13)</f>
        <v>0</v>
      </c>
      <c r="P13" s="22">
        <f>COUNTIFS(CADASTRE!$B:$B,$P$1,CADASTRE!$L:$L,A13)</f>
        <v>0</v>
      </c>
      <c r="Q13" s="22">
        <f>COUNTIFS(CADASTRE!$B:$B,$Q$1,CADASTRE!$L:$L,A13)</f>
        <v>0</v>
      </c>
      <c r="R13" s="22">
        <f>COUNTIFS(CADASTRE!$B:$B,$R$1,CADASTRE!$L:$L,A13)</f>
        <v>0</v>
      </c>
      <c r="S13" s="22">
        <f>COUNTIFS(CADASTRE!$B:$B,$S$1,CADASTRE!$L:$L,A13)</f>
        <v>0</v>
      </c>
      <c r="T13" s="22">
        <f>COUNTIFS(CADASTRE!$B:$B,$T$1,CADASTRE!$L:$L,A13)</f>
        <v>0</v>
      </c>
      <c r="U13" s="22">
        <f>COUNTIFS(CADASTRE!$B:$B,$U$1,CADASTRE!$L:$L,A13)</f>
        <v>0</v>
      </c>
      <c r="V13" s="22">
        <f>COUNTIFS(CADASTRE!$B:$B,$V$1,CADASTRE!$L:$L,A13)</f>
        <v>0</v>
      </c>
      <c r="W13" s="22">
        <f>COUNTIFS(CADASTRE!$B:$B,$W$1,CADASTRE!$L:$L,A13)</f>
        <v>0</v>
      </c>
      <c r="X13" s="22">
        <f>COUNTIFS(CADASTRE!$B:$B,$X$1,CADASTRE!$L:$L,A13)</f>
        <v>0</v>
      </c>
      <c r="Y13" s="22">
        <f>COUNTIFS(CADASTRE!$B:$B,$Y$1,CADASTRE!$L:$L,A13)</f>
        <v>1</v>
      </c>
      <c r="Z13" s="22">
        <f>COUNTIFS(CADASTRE!$B:$B,$Z$1,CADASTRE!$L:$L,A13)</f>
        <v>0</v>
      </c>
      <c r="AA13" s="22">
        <f t="shared" si="0"/>
        <v>1</v>
      </c>
      <c r="AB13" s="22"/>
    </row>
    <row r="14" spans="1:31" ht="30" customHeight="1" x14ac:dyDescent="0.3">
      <c r="A14" s="2" t="s">
        <v>2585</v>
      </c>
      <c r="B14" s="22">
        <f>COUNTIFS(CADASTRE!$B:$B,B13,CADASTRE!$L:$L,A$2)</f>
        <v>0</v>
      </c>
      <c r="C14" s="22">
        <f>COUNTIFS(CADASTRE!$B:$B,C13,CADASTRE!$L:$L,$A$2)</f>
        <v>0</v>
      </c>
      <c r="D14" s="22">
        <f>COUNTIFS(CADASTRE!$B:$B,$D$1,CADASTRE!$L:$L,A14)</f>
        <v>0</v>
      </c>
      <c r="E14" s="22">
        <f>COUNTIFS(CADASTRE!$B:$B,$E$1,CADASTRE!$L:$L,A14)</f>
        <v>0</v>
      </c>
      <c r="F14" s="22">
        <f>COUNTIFS(CADASTRE!$B:$B,$F$1,CADASTRE!$L:$L,A14)</f>
        <v>0</v>
      </c>
      <c r="G14" s="22">
        <f>COUNTIFS(CADASTRE!$B:$B,$G$1,CADASTRE!$L:$L,A14)</f>
        <v>0</v>
      </c>
      <c r="H14" s="22">
        <f>COUNTIFS(CADASTRE!$B:$B,$H$1,CADASTRE!$L:$L,A14)</f>
        <v>0</v>
      </c>
      <c r="I14" s="22">
        <f>COUNTIFS(CADASTRE!$B:$B,$I$1,CADASTRE!$L:$L,A14)</f>
        <v>0</v>
      </c>
      <c r="J14" s="22">
        <f>COUNTIFS(CADASTRE!$B:$B,$J$1,CADASTRE!$L:$L,A14)</f>
        <v>0</v>
      </c>
      <c r="K14" s="22">
        <f>COUNTIFS(CADASTRE!$B:$B,$K$1,CADASTRE!$L:$L,A14)</f>
        <v>0</v>
      </c>
      <c r="L14" s="22">
        <f>COUNTIFS(CADASTRE!$B:$B,$L$1,CADASTRE!$L:$L,A14)</f>
        <v>0</v>
      </c>
      <c r="M14" s="22">
        <f>COUNTIFS(CADASTRE!$B:$B,$M$1,CADASTRE!$L:$L,A14)</f>
        <v>0</v>
      </c>
      <c r="N14" s="22">
        <f>COUNTIFS(CADASTRE!$B:$B,$N$1,CADASTRE!$L:$L,A14)</f>
        <v>0</v>
      </c>
      <c r="O14" s="22">
        <f>COUNTIFS(CADASTRE!$B:$B,$O$1,CADASTRE!$L:$L,A14)</f>
        <v>0</v>
      </c>
      <c r="P14" s="22">
        <f>COUNTIFS(CADASTRE!$B:$B,$P$1,CADASTRE!$L:$L,A14)</f>
        <v>0</v>
      </c>
      <c r="Q14" s="22">
        <f>COUNTIFS(CADASTRE!$B:$B,$Q$1,CADASTRE!$L:$L,A14)</f>
        <v>4</v>
      </c>
      <c r="R14" s="22">
        <f>COUNTIFS(CADASTRE!$B:$B,$R$1,CADASTRE!$L:$L,A14)</f>
        <v>0</v>
      </c>
      <c r="S14" s="22">
        <f>COUNTIFS(CADASTRE!$B:$B,$S$1,CADASTRE!$L:$L,A14)</f>
        <v>0</v>
      </c>
      <c r="T14" s="22">
        <f>COUNTIFS(CADASTRE!$B:$B,$T$1,CADASTRE!$L:$L,A14)</f>
        <v>0</v>
      </c>
      <c r="U14" s="22">
        <f>COUNTIFS(CADASTRE!$B:$B,$U$1,CADASTRE!$L:$L,A14)</f>
        <v>1</v>
      </c>
      <c r="V14" s="22">
        <f>COUNTIFS(CADASTRE!$B:$B,$V$1,CADASTRE!$L:$L,A14)</f>
        <v>0</v>
      </c>
      <c r="W14" s="22">
        <f>COUNTIFS(CADASTRE!$B:$B,$W$1,CADASTRE!$L:$L,A14)</f>
        <v>0</v>
      </c>
      <c r="X14" s="22">
        <f>COUNTIFS(CADASTRE!$B:$B,$X$1,CADASTRE!$L:$L,A14)</f>
        <v>0</v>
      </c>
      <c r="Y14" s="22">
        <f>COUNTIFS(CADASTRE!$B:$B,$Y$1,CADASTRE!$L:$L,A14)</f>
        <v>0</v>
      </c>
      <c r="Z14" s="22">
        <f>COUNTIFS(CADASTRE!$B:$B,$Z$1,CADASTRE!$L:$L,A14)</f>
        <v>0</v>
      </c>
      <c r="AA14" s="22">
        <f t="shared" si="0"/>
        <v>5</v>
      </c>
      <c r="AB14" s="22"/>
    </row>
    <row r="15" spans="1:31" ht="30" customHeight="1" x14ac:dyDescent="0.3">
      <c r="A15" s="2" t="s">
        <v>3694</v>
      </c>
      <c r="B15" s="22">
        <f>COUNTIFS(CADASTRE!$B:$B,B$1,CADASTRE!L:L,A15)</f>
        <v>0</v>
      </c>
      <c r="C15" s="22">
        <f>COUNTIFS(CADASTRE!$B:$B,$C$1,CADASTRE!$L:$L,A15)</f>
        <v>0</v>
      </c>
      <c r="D15" s="22">
        <f>COUNTIFS(CADASTRE!$B:$B,$D$1,CADASTRE!$L:$L,A15)</f>
        <v>0</v>
      </c>
      <c r="E15" s="22">
        <f>COUNTIFS(CADASTRE!$B:$B,$E$1,CADASTRE!$L:$L,A15)</f>
        <v>0</v>
      </c>
      <c r="F15" s="22">
        <f>COUNTIFS(CADASTRE!$B:$B,$F$1,CADASTRE!$L:$L,A15)</f>
        <v>0</v>
      </c>
      <c r="G15" s="22">
        <f>COUNTIFS(CADASTRE!$B:$B,$G$1,CADASTRE!$L:$L,A15)</f>
        <v>0</v>
      </c>
      <c r="H15" s="22">
        <f>COUNTIFS(CADASTRE!$B:$B,$H$1,CADASTRE!$L:$L,A15)</f>
        <v>0</v>
      </c>
      <c r="I15" s="22">
        <f>COUNTIFS(CADASTRE!$B:$B,$I$1,CADASTRE!$L:$L,A15)</f>
        <v>0</v>
      </c>
      <c r="J15" s="22">
        <f>COUNTIFS(CADASTRE!$B:$B,$J$1,CADASTRE!$L:$L,A15)</f>
        <v>0</v>
      </c>
      <c r="K15" s="22">
        <f>COUNTIFS(CADASTRE!$B:$B,$K$1,CADASTRE!$L:$L,A15)</f>
        <v>0</v>
      </c>
      <c r="L15" s="22">
        <f>COUNTIFS(CADASTRE!$B:$B,$L$1,CADASTRE!$L:$L,A15)</f>
        <v>0</v>
      </c>
      <c r="M15" s="22">
        <f>COUNTIFS(CADASTRE!$B:$B,$M$1,CADASTRE!$L:$L,A15)</f>
        <v>0</v>
      </c>
      <c r="N15" s="22">
        <f>COUNTIFS(CADASTRE!$B:$B,$N$1,CADASTRE!$L:$L,A15)</f>
        <v>0</v>
      </c>
      <c r="O15" s="22">
        <f>COUNTIFS(CADASTRE!$B:$B,$O$1,CADASTRE!$L:$L,A15)</f>
        <v>0</v>
      </c>
      <c r="P15" s="22">
        <f>COUNTIFS(CADASTRE!$B:$B,$P$1,CADASTRE!$L:$L,A15)</f>
        <v>0</v>
      </c>
      <c r="Q15" s="22">
        <f>COUNTIFS(CADASTRE!$B:$B,$Q$1,CADASTRE!$L:$L,A15)</f>
        <v>2</v>
      </c>
      <c r="R15" s="22">
        <f>COUNTIFS(CADASTRE!$B:$B,$R$1,CADASTRE!$L:$L,A15)</f>
        <v>0</v>
      </c>
      <c r="S15" s="22">
        <f>COUNTIFS(CADASTRE!$B:$B,$S$1,CADASTRE!$L:$L,A15)</f>
        <v>0</v>
      </c>
      <c r="T15" s="22">
        <f>COUNTIFS(CADASTRE!$B:$B,$T$1,CADASTRE!$L:$L,A15)</f>
        <v>0</v>
      </c>
      <c r="U15" s="22">
        <f>COUNTIFS(CADASTRE!$B:$B,$U$1,CADASTRE!$L:$L,A15)</f>
        <v>0</v>
      </c>
      <c r="V15" s="22">
        <f>COUNTIFS(CADASTRE!$B:$B,$V$1,CADASTRE!$L:$L,A15)</f>
        <v>0</v>
      </c>
      <c r="W15" s="22">
        <f>COUNTIFS(CADASTRE!$B:$B,$W$1,CADASTRE!$L:$L,A15)</f>
        <v>0</v>
      </c>
      <c r="X15" s="22">
        <f>COUNTIFS(CADASTRE!$B:$B,$X$1,CADASTRE!$L:$L,A15)</f>
        <v>0</v>
      </c>
      <c r="Y15" s="22">
        <f>COUNTIFS(CADASTRE!$B:$B,$Y$1,CADASTRE!$L:$L,A15)</f>
        <v>0</v>
      </c>
      <c r="Z15" s="22">
        <f>COUNTIFS(CADASTRE!$B:$B,$Z$1,CADASTRE!$L:$L,A15)</f>
        <v>0</v>
      </c>
      <c r="AA15" s="22">
        <f t="shared" si="0"/>
        <v>2</v>
      </c>
      <c r="AB15" s="22"/>
    </row>
    <row r="16" spans="1:31" ht="30" customHeight="1" x14ac:dyDescent="0.3">
      <c r="A16" s="2" t="s">
        <v>684</v>
      </c>
      <c r="B16" s="22">
        <f>COUNTIFS(CADASTRE!$B:$B,B$1,CADASTRE!L:L,A16)</f>
        <v>0</v>
      </c>
      <c r="C16" s="22">
        <f>COUNTIFS(CADASTRE!$B:$B,$C$1,CADASTRE!$L:$L,A16)</f>
        <v>0</v>
      </c>
      <c r="D16" s="22">
        <f>COUNTIFS(CADASTRE!$B:$B,$D$1,CADASTRE!$L:$L,A16)</f>
        <v>1</v>
      </c>
      <c r="E16" s="22">
        <f>COUNTIFS(CADASTRE!$B:$B,$E$1,CADASTRE!$L:$L,A16)</f>
        <v>0</v>
      </c>
      <c r="F16" s="22">
        <f>COUNTIFS(CADASTRE!$B:$B,$F$1,CADASTRE!$L:$L,A16)</f>
        <v>0</v>
      </c>
      <c r="G16" s="22">
        <f>COUNTIFS(CADASTRE!$B:$B,$G$1,CADASTRE!$L:$L,A16)</f>
        <v>0</v>
      </c>
      <c r="H16" s="22">
        <f>COUNTIFS(CADASTRE!$B:$B,$H$1,CADASTRE!$L:$L,A16)</f>
        <v>0</v>
      </c>
      <c r="I16" s="22">
        <f>COUNTIFS(CADASTRE!$B:$B,$I$1,CADASTRE!$L:$L,A16)</f>
        <v>0</v>
      </c>
      <c r="J16" s="22">
        <f>COUNTIFS(CADASTRE!$B:$B,$J$1,CADASTRE!$L:$L,A16)</f>
        <v>0</v>
      </c>
      <c r="K16" s="22">
        <f>COUNTIFS(CADASTRE!$B:$B,$K$1,CADASTRE!$L:$L,A16)</f>
        <v>0</v>
      </c>
      <c r="L16" s="22">
        <f>COUNTIFS(CADASTRE!$B:$B,$L$1,CADASTRE!$L:$L,A16)</f>
        <v>0</v>
      </c>
      <c r="M16" s="22">
        <f>COUNTIFS(CADASTRE!$B:$B,$M$1,CADASTRE!$L:$L,A16)</f>
        <v>0</v>
      </c>
      <c r="N16" s="22">
        <f>COUNTIFS(CADASTRE!$B:$B,$N$1,CADASTRE!$L:$L,A16)</f>
        <v>0</v>
      </c>
      <c r="O16" s="22">
        <f>COUNTIFS(CADASTRE!$B:$B,$O$1,CADASTRE!$L:$L,A16)</f>
        <v>0</v>
      </c>
      <c r="P16" s="22">
        <f>COUNTIFS(CADASTRE!$B:$B,$P$1,CADASTRE!$L:$L,A16)</f>
        <v>0</v>
      </c>
      <c r="Q16" s="22">
        <f>COUNTIFS(CADASTRE!$B:$B,$Q$1,CADASTRE!$L:$L,A16)</f>
        <v>0</v>
      </c>
      <c r="R16" s="22">
        <f>COUNTIFS(CADASTRE!$B:$B,$R$1,CADASTRE!$L:$L,A16)</f>
        <v>0</v>
      </c>
      <c r="S16" s="22">
        <f>COUNTIFS(CADASTRE!$B:$B,$S$1,CADASTRE!$L:$L,A16)</f>
        <v>0</v>
      </c>
      <c r="T16" s="22">
        <f>COUNTIFS(CADASTRE!$B:$B,$T$1,CADASTRE!$L:$L,A16)</f>
        <v>0</v>
      </c>
      <c r="U16" s="22">
        <f>COUNTIFS(CADASTRE!$B:$B,$U$1,CADASTRE!$L:$L,A16)</f>
        <v>0</v>
      </c>
      <c r="V16" s="22">
        <f>COUNTIFS(CADASTRE!$B:$B,$V$1,CADASTRE!$L:$L,A16)</f>
        <v>0</v>
      </c>
      <c r="W16" s="22">
        <f>COUNTIFS(CADASTRE!$B:$B,$W$1,CADASTRE!$L:$L,A16)</f>
        <v>0</v>
      </c>
      <c r="X16" s="22">
        <f>COUNTIFS(CADASTRE!$B:$B,$X$1,CADASTRE!$L:$L,A16)</f>
        <v>0</v>
      </c>
      <c r="Y16" s="22">
        <f>COUNTIFS(CADASTRE!$B:$B,$Y$1,CADASTRE!$L:$L,A16)</f>
        <v>0</v>
      </c>
      <c r="Z16" s="22">
        <f>COUNTIFS(CADASTRE!$B:$B,$Z$1,CADASTRE!$L:$L,A16)</f>
        <v>0</v>
      </c>
      <c r="AA16" s="22">
        <f t="shared" si="0"/>
        <v>1</v>
      </c>
      <c r="AB16" s="22"/>
    </row>
    <row r="17" spans="1:31" ht="30" customHeight="1" x14ac:dyDescent="0.3">
      <c r="A17" s="2" t="s">
        <v>759</v>
      </c>
      <c r="B17" s="22">
        <f>COUNTIFS(CADASTRE!$B:$B,B$1,CADASTRE!L:L,A17)</f>
        <v>0</v>
      </c>
      <c r="C17" s="22">
        <f>COUNTIFS(CADASTRE!$B:$B,$C$1,CADASTRE!$L:$L,A17)</f>
        <v>0</v>
      </c>
      <c r="D17" s="22">
        <f>COUNTIFS(CADASTRE!$B:$B,$D$1,CADASTRE!$L:$L,A17)</f>
        <v>0</v>
      </c>
      <c r="E17" s="22">
        <f>COUNTIFS(CADASTRE!$B:$B,$E$1,CADASTRE!$L:$L,A17)</f>
        <v>0</v>
      </c>
      <c r="F17" s="22">
        <f>COUNTIFS(CADASTRE!$B:$B,$F$1,CADASTRE!$L:$L,A17)</f>
        <v>0</v>
      </c>
      <c r="G17" s="22">
        <f>COUNTIFS(CADASTRE!$B:$B,$G$1,CADASTRE!$L:$L,A17)</f>
        <v>0</v>
      </c>
      <c r="H17" s="22">
        <f>COUNTIFS(CADASTRE!$B:$B,$H$1,CADASTRE!$L:$L,A17)</f>
        <v>0</v>
      </c>
      <c r="I17" s="22">
        <f>COUNTIFS(CADASTRE!$B:$B,$I$1,CADASTRE!$L:$L,A17)</f>
        <v>0</v>
      </c>
      <c r="J17" s="22">
        <f>COUNTIFS(CADASTRE!$B:$B,$J$1,CADASTRE!$L:$L,A17)</f>
        <v>0</v>
      </c>
      <c r="K17" s="22">
        <f>COUNTIFS(CADASTRE!$B:$B,$K$1,CADASTRE!$L:$L,A17)</f>
        <v>0</v>
      </c>
      <c r="L17" s="22">
        <f>COUNTIFS(CADASTRE!$B:$B,$L$1,CADASTRE!$L:$L,A17)</f>
        <v>0</v>
      </c>
      <c r="M17" s="22">
        <f>COUNTIFS(CADASTRE!$B:$B,$M$1,CADASTRE!$L:$L,A17)</f>
        <v>0</v>
      </c>
      <c r="N17" s="22">
        <f>COUNTIFS(CADASTRE!$B:$B,$N$1,CADASTRE!$L:$L,A17)</f>
        <v>0</v>
      </c>
      <c r="O17" s="22">
        <f>COUNTIFS(CADASTRE!$B:$B,$O$1,CADASTRE!$L:$L,A17)</f>
        <v>1</v>
      </c>
      <c r="P17" s="22">
        <f>COUNTIFS(CADASTRE!$B:$B,$P$1,CADASTRE!$L:$L,A17)</f>
        <v>0</v>
      </c>
      <c r="Q17" s="22">
        <f>COUNTIFS(CADASTRE!$B:$B,$Q$1,CADASTRE!$L:$L,A17)</f>
        <v>0</v>
      </c>
      <c r="R17" s="22">
        <f>COUNTIFS(CADASTRE!$B:$B,$R$1,CADASTRE!$L:$L,A17)</f>
        <v>0</v>
      </c>
      <c r="S17" s="22">
        <f>COUNTIFS(CADASTRE!$B:$B,$S$1,CADASTRE!$L:$L,A17)</f>
        <v>0</v>
      </c>
      <c r="T17" s="22">
        <f>COUNTIFS(CADASTRE!$B:$B,$T$1,CADASTRE!$L:$L,A17)</f>
        <v>0</v>
      </c>
      <c r="U17" s="22">
        <f>COUNTIFS(CADASTRE!$B:$B,$U$1,CADASTRE!$L:$L,A17)</f>
        <v>0</v>
      </c>
      <c r="V17" s="22">
        <f>COUNTIFS(CADASTRE!$B:$B,$V$1,CADASTRE!$L:$L,A17)</f>
        <v>0</v>
      </c>
      <c r="W17" s="22">
        <f>COUNTIFS(CADASTRE!$B:$B,$W$1,CADASTRE!$L:$L,A17)</f>
        <v>0</v>
      </c>
      <c r="X17" s="22">
        <f>COUNTIFS(CADASTRE!$B:$B,$X$1,CADASTRE!$L:$L,A17)</f>
        <v>0</v>
      </c>
      <c r="Y17" s="22">
        <f>COUNTIFS(CADASTRE!$B:$B,$Y$1,CADASTRE!$L:$L,A17)</f>
        <v>0</v>
      </c>
      <c r="Z17" s="22">
        <f>COUNTIFS(CADASTRE!$B:$B,$Z$1,CADASTRE!$L:$L,A17)</f>
        <v>0</v>
      </c>
      <c r="AA17" s="22">
        <f t="shared" si="0"/>
        <v>1</v>
      </c>
      <c r="AB17" s="22"/>
    </row>
    <row r="18" spans="1:31" ht="30" customHeight="1" x14ac:dyDescent="0.3">
      <c r="A18" s="2" t="s">
        <v>1016</v>
      </c>
      <c r="B18" s="22">
        <f>COUNTIFS(CADASTRE!$B:$B,B$1,CADASTRE!L:L,A18)</f>
        <v>0</v>
      </c>
      <c r="C18" s="22">
        <f>COUNTIFS(CADASTRE!$B:$B,$C$1,CADASTRE!$L:$L,A18)</f>
        <v>0</v>
      </c>
      <c r="D18" s="22">
        <f>COUNTIFS(CADASTRE!$B:$B,$D$1,CADASTRE!$L:$L,A18)</f>
        <v>0</v>
      </c>
      <c r="E18" s="22">
        <f>COUNTIFS(CADASTRE!$B:$B,$E$1,CADASTRE!$L:$L,A18)</f>
        <v>0</v>
      </c>
      <c r="F18" s="22">
        <f>COUNTIFS(CADASTRE!$B:$B,$F$1,CADASTRE!$L:$L,A18)</f>
        <v>0</v>
      </c>
      <c r="G18" s="22">
        <f>COUNTIFS(CADASTRE!$B:$B,$G$1,CADASTRE!$L:$L,A18)</f>
        <v>0</v>
      </c>
      <c r="H18" s="22">
        <f>COUNTIFS(CADASTRE!$B:$B,$H$1,CADASTRE!$L:$L,A18)</f>
        <v>0</v>
      </c>
      <c r="I18" s="22">
        <f>COUNTIFS(CADASTRE!$B:$B,$I$1,CADASTRE!$L:$L,A18)</f>
        <v>0</v>
      </c>
      <c r="J18" s="22">
        <f>COUNTIFS(CADASTRE!$B:$B,$J$1,CADASTRE!$L:$L,A18)</f>
        <v>0</v>
      </c>
      <c r="K18" s="22">
        <f>COUNTIFS(CADASTRE!$B:$B,$K$1,CADASTRE!$L:$L,A18)</f>
        <v>0</v>
      </c>
      <c r="L18" s="22">
        <f>COUNTIFS(CADASTRE!$B:$B,$L$1,CADASTRE!$L:$L,A18)</f>
        <v>0</v>
      </c>
      <c r="M18" s="22">
        <f>COUNTIFS(CADASTRE!$B:$B,$M$1,CADASTRE!$L:$L,A18)</f>
        <v>0</v>
      </c>
      <c r="N18" s="22">
        <f>COUNTIFS(CADASTRE!$B:$B,$N$1,CADASTRE!$L:$L,A18)</f>
        <v>0</v>
      </c>
      <c r="O18" s="22">
        <f>COUNTIFS(CADASTRE!$B:$B,$O$1,CADASTRE!$L:$L,A18)</f>
        <v>0</v>
      </c>
      <c r="P18" s="22">
        <f>COUNTIFS(CADASTRE!$B:$B,$P$1,CADASTRE!$L:$L,A18)</f>
        <v>1</v>
      </c>
      <c r="Q18" s="22">
        <f>COUNTIFS(CADASTRE!$B:$B,$Q$1,CADASTRE!$L:$L,A18)</f>
        <v>1</v>
      </c>
      <c r="R18" s="22">
        <f>COUNTIFS(CADASTRE!$B:$B,$R$1,CADASTRE!$L:$L,A18)</f>
        <v>0</v>
      </c>
      <c r="S18" s="22">
        <f>COUNTIFS(CADASTRE!$B:$B,$S$1,CADASTRE!$L:$L,A18)</f>
        <v>0</v>
      </c>
      <c r="T18" s="22">
        <f>COUNTIFS(CADASTRE!$B:$B,$T$1,CADASTRE!$L:$L,A18)</f>
        <v>4</v>
      </c>
      <c r="U18" s="22">
        <f>COUNTIFS(CADASTRE!$B:$B,$U$1,CADASTRE!$L:$L,A18)</f>
        <v>0</v>
      </c>
      <c r="V18" s="22">
        <f>COUNTIFS(CADASTRE!$B:$B,$V$1,CADASTRE!$L:$L,A18)</f>
        <v>0</v>
      </c>
      <c r="W18" s="22">
        <f>COUNTIFS(CADASTRE!$B:$B,$W$1,CADASTRE!$L:$L,A18)</f>
        <v>0</v>
      </c>
      <c r="X18" s="22">
        <f>COUNTIFS(CADASTRE!$B:$B,$X$1,CADASTRE!$L:$L,A18)</f>
        <v>0</v>
      </c>
      <c r="Y18" s="22">
        <f>COUNTIFS(CADASTRE!$B:$B,$Y$1,CADASTRE!$L:$L,A18)</f>
        <v>0</v>
      </c>
      <c r="Z18" s="22">
        <f>COUNTIFS(CADASTRE!$B:$B,$Z$1,CADASTRE!$L:$L,A18)</f>
        <v>0</v>
      </c>
      <c r="AA18" s="22">
        <f t="shared" si="0"/>
        <v>6</v>
      </c>
      <c r="AB18" s="22"/>
    </row>
    <row r="19" spans="1:31" ht="30" customHeight="1" x14ac:dyDescent="0.3">
      <c r="A19" s="2" t="s">
        <v>2042</v>
      </c>
      <c r="B19" s="22">
        <f>COUNTIFS(CADASTRE!$B:$B,B$1,CADASTRE!L:L,A19)</f>
        <v>0</v>
      </c>
      <c r="C19" s="22">
        <f>COUNTIFS(CADASTRE!$B:$B,$C$1,CADASTRE!$L:$L,A19)</f>
        <v>0</v>
      </c>
      <c r="D19" s="22">
        <f>COUNTIFS(CADASTRE!$B:$B,$D$1,CADASTRE!$L:$L,A19)</f>
        <v>0</v>
      </c>
      <c r="E19" s="22">
        <f>COUNTIFS(CADASTRE!$B:$B,$E$1,CADASTRE!$L:$L,A19)</f>
        <v>0</v>
      </c>
      <c r="F19" s="22">
        <f>COUNTIFS(CADASTRE!$B:$B,$F$1,CADASTRE!$L:$L,A19)</f>
        <v>0</v>
      </c>
      <c r="G19" s="22">
        <f>COUNTIFS(CADASTRE!$B:$B,$G$1,CADASTRE!$L:$L,A19)</f>
        <v>0</v>
      </c>
      <c r="H19" s="22">
        <f>COUNTIFS(CADASTRE!$B:$B,$H$1,CADASTRE!$L:$L,A19)</f>
        <v>0</v>
      </c>
      <c r="I19" s="22">
        <f>COUNTIFS(CADASTRE!$B:$B,$I$1,CADASTRE!$L:$L,A19)</f>
        <v>0</v>
      </c>
      <c r="J19" s="22">
        <f>COUNTIFS(CADASTRE!$B:$B,$J$1,CADASTRE!$L:$L,A19)</f>
        <v>0</v>
      </c>
      <c r="K19" s="22">
        <f>COUNTIFS(CADASTRE!$B:$B,$K$1,CADASTRE!$L:$L,A19)</f>
        <v>0</v>
      </c>
      <c r="L19" s="22">
        <f>COUNTIFS(CADASTRE!$B:$B,$L$1,CADASTRE!$L:$L,A19)</f>
        <v>0</v>
      </c>
      <c r="M19" s="22">
        <f>COUNTIFS(CADASTRE!$B:$B,$M$1,CADASTRE!$L:$L,A19)</f>
        <v>0</v>
      </c>
      <c r="N19" s="22">
        <f>COUNTIFS(CADASTRE!$B:$B,$N$1,CADASTRE!$L:$L,A19)</f>
        <v>0</v>
      </c>
      <c r="O19" s="22">
        <f>COUNTIFS(CADASTRE!$B:$B,$O$1,CADASTRE!$L:$L,A19)</f>
        <v>0</v>
      </c>
      <c r="P19" s="22">
        <f>COUNTIFS(CADASTRE!$B:$B,$P$1,CADASTRE!$L:$L,A19)</f>
        <v>0</v>
      </c>
      <c r="Q19" s="22">
        <f>COUNTIFS(CADASTRE!$B:$B,$Q$1,CADASTRE!$L:$L,A19)</f>
        <v>0</v>
      </c>
      <c r="R19" s="22">
        <f>COUNTIFS(CADASTRE!$B:$B,$R$1,CADASTRE!$L:$L,A19)</f>
        <v>0</v>
      </c>
      <c r="S19" s="22">
        <f>COUNTIFS(CADASTRE!$B:$B,$S$1,CADASTRE!$L:$L,A19)</f>
        <v>0</v>
      </c>
      <c r="T19" s="22">
        <f>COUNTIFS(CADASTRE!$B:$B,$T$1,CADASTRE!$L:$L,A19)</f>
        <v>2</v>
      </c>
      <c r="U19" s="22">
        <f>COUNTIFS(CADASTRE!$B:$B,$U$1,CADASTRE!$L:$L,A19)</f>
        <v>0</v>
      </c>
      <c r="V19" s="22">
        <f>COUNTIFS(CADASTRE!$B:$B,$V$1,CADASTRE!$L:$L,A19)</f>
        <v>0</v>
      </c>
      <c r="W19" s="22">
        <f>COUNTIFS(CADASTRE!$B:$B,$W$1,CADASTRE!$L:$L,A19)</f>
        <v>0</v>
      </c>
      <c r="X19" s="22">
        <f>COUNTIFS(CADASTRE!$B:$B,$X$1,CADASTRE!$L:$L,A19)</f>
        <v>0</v>
      </c>
      <c r="Y19" s="22">
        <f>COUNTIFS(CADASTRE!$B:$B,$Y$1,CADASTRE!$L:$L,A19)</f>
        <v>0</v>
      </c>
      <c r="Z19" s="22">
        <f>COUNTIFS(CADASTRE!$B:$B,$Z$1,CADASTRE!$L:$L,A19)</f>
        <v>0</v>
      </c>
      <c r="AA19" s="22">
        <f t="shared" si="0"/>
        <v>2</v>
      </c>
      <c r="AB19" s="22"/>
    </row>
    <row r="20" spans="1:31" ht="30" customHeight="1" x14ac:dyDescent="0.3">
      <c r="A20" s="2" t="s">
        <v>3107</v>
      </c>
      <c r="B20" s="22">
        <f>COUNTIFS(CADASTRE!$B:$B,B$1,CADASTRE!L:L,A20)</f>
        <v>0</v>
      </c>
      <c r="C20" s="22">
        <f>COUNTIFS(CADASTRE!$B:$B,$C$1,CADASTRE!$L:$L,A20)</f>
        <v>0</v>
      </c>
      <c r="D20" s="22">
        <f>COUNTIFS(CADASTRE!$B:$B,$D$1,CADASTRE!$L:$L,A20)</f>
        <v>0</v>
      </c>
      <c r="E20" s="22">
        <f>COUNTIFS(CADASTRE!$B:$B,$E$1,CADASTRE!$L:$L,A20)</f>
        <v>0</v>
      </c>
      <c r="F20" s="22">
        <f>COUNTIFS(CADASTRE!$B:$B,$F$1,CADASTRE!$L:$L,A20)</f>
        <v>0</v>
      </c>
      <c r="G20" s="22">
        <f>COUNTIFS(CADASTRE!$B:$B,$G$1,CADASTRE!$L:$L,A20)</f>
        <v>0</v>
      </c>
      <c r="H20" s="22">
        <f>COUNTIFS(CADASTRE!$B:$B,$H$1,CADASTRE!$L:$L,A20)</f>
        <v>0</v>
      </c>
      <c r="I20" s="22">
        <f>COUNTIFS(CADASTRE!$B:$B,$I$1,CADASTRE!$L:$L,A20)</f>
        <v>0</v>
      </c>
      <c r="J20" s="22">
        <f>COUNTIFS(CADASTRE!$B:$B,$J$1,CADASTRE!$L:$L,A20)</f>
        <v>0</v>
      </c>
      <c r="K20" s="22">
        <f>COUNTIFS(CADASTRE!$B:$B,$K$1,CADASTRE!$L:$L,A20)</f>
        <v>0</v>
      </c>
      <c r="L20" s="22">
        <f>COUNTIFS(CADASTRE!$B:$B,$L$1,CADASTRE!$L:$L,A20)</f>
        <v>0</v>
      </c>
      <c r="M20" s="22">
        <f>COUNTIFS(CADASTRE!$B:$B,$M$1,CADASTRE!$L:$L,A20)</f>
        <v>0</v>
      </c>
      <c r="N20" s="22">
        <f>COUNTIFS(CADASTRE!$B:$B,$N$1,CADASTRE!$L:$L,A20)</f>
        <v>0</v>
      </c>
      <c r="O20" s="22">
        <f>COUNTIFS(CADASTRE!$B:$B,$O$1,CADASTRE!$L:$L,A20)</f>
        <v>0</v>
      </c>
      <c r="P20" s="22">
        <f>COUNTIFS(CADASTRE!$B:$B,$P$1,CADASTRE!$L:$L,A20)</f>
        <v>0</v>
      </c>
      <c r="Q20" s="22">
        <f>COUNTIFS(CADASTRE!$B:$B,$Q$1,CADASTRE!$L:$L,A20)</f>
        <v>0</v>
      </c>
      <c r="R20" s="22">
        <f>COUNTIFS(CADASTRE!$B:$B,$R$1,CADASTRE!$L:$L,A20)</f>
        <v>0</v>
      </c>
      <c r="S20" s="22">
        <f>COUNTIFS(CADASTRE!$B:$B,$S$1,CADASTRE!$L:$L,A20)</f>
        <v>0</v>
      </c>
      <c r="T20" s="22">
        <f>COUNTIFS(CADASTRE!$B:$B,$T$1,CADASTRE!$L:$L,A20)</f>
        <v>2</v>
      </c>
      <c r="U20" s="22">
        <f>COUNTIFS(CADASTRE!$B:$B,$U$1,CADASTRE!$L:$L,A20)</f>
        <v>0</v>
      </c>
      <c r="V20" s="22">
        <f>COUNTIFS(CADASTRE!$B:$B,$V$1,CADASTRE!$L:$L,A20)</f>
        <v>0</v>
      </c>
      <c r="W20" s="22">
        <f>COUNTIFS(CADASTRE!$B:$B,$W$1,CADASTRE!$L:$L,A20)</f>
        <v>0</v>
      </c>
      <c r="X20" s="22">
        <f>COUNTIFS(CADASTRE!$B:$B,$X$1,CADASTRE!$L:$L,A20)</f>
        <v>0</v>
      </c>
      <c r="Y20" s="22">
        <f>COUNTIFS(CADASTRE!$B:$B,$Y$1,CADASTRE!$L:$L,A20)</f>
        <v>0</v>
      </c>
      <c r="Z20" s="22">
        <f>COUNTIFS(CADASTRE!$B:$B,$Z$1,CADASTRE!$L:$L,A20)</f>
        <v>0</v>
      </c>
      <c r="AA20" s="22">
        <f t="shared" si="0"/>
        <v>2</v>
      </c>
      <c r="AB20" s="22"/>
      <c r="AC20" s="22"/>
      <c r="AD20" s="1"/>
      <c r="AE20" s="1"/>
    </row>
    <row r="21" spans="1:31" ht="30" customHeight="1" x14ac:dyDescent="0.3">
      <c r="A21" s="2" t="s">
        <v>819</v>
      </c>
      <c r="B21" s="22">
        <f>COUNTIFS(CADASTRE!$B:$B,B$1,CADASTRE!L:L,A21)</f>
        <v>4</v>
      </c>
      <c r="C21" s="22">
        <f>COUNTIFS(CADASTRE!$B:$B,$C$1,CADASTRE!$L:$L,A21)</f>
        <v>0</v>
      </c>
      <c r="D21" s="22">
        <f>COUNTIFS(CADASTRE!$B:$B,$D$1,CADASTRE!$L:$L,A21)</f>
        <v>0</v>
      </c>
      <c r="E21" s="22">
        <f>COUNTIFS(CADASTRE!$B:$B,$E$1,CADASTRE!$L:$L,A21)</f>
        <v>0</v>
      </c>
      <c r="F21" s="22">
        <f>COUNTIFS(CADASTRE!$B:$B,$F$1,CADASTRE!$L:$L,A21)</f>
        <v>0</v>
      </c>
      <c r="G21" s="22">
        <f>COUNTIFS(CADASTRE!$B:$B,$G$1,CADASTRE!$L:$L,A21)</f>
        <v>0</v>
      </c>
      <c r="H21" s="22">
        <f>COUNTIFS(CADASTRE!$B:$B,$H$1,CADASTRE!$L:$L,A21)</f>
        <v>0</v>
      </c>
      <c r="I21" s="22">
        <f>COUNTIFS(CADASTRE!$B:$B,$I$1,CADASTRE!$L:$L,A21)</f>
        <v>0</v>
      </c>
      <c r="J21" s="22">
        <f>COUNTIFS(CADASTRE!$B:$B,$J$1,CADASTRE!$L:$L,A21)</f>
        <v>0</v>
      </c>
      <c r="K21" s="22">
        <f>COUNTIFS(CADASTRE!$B:$B,$K$1,CADASTRE!$L:$L,A21)</f>
        <v>0</v>
      </c>
      <c r="L21" s="22">
        <f>COUNTIFS(CADASTRE!$B:$B,$L$1,CADASTRE!$L:$L,A21)</f>
        <v>0</v>
      </c>
      <c r="M21" s="22">
        <f>COUNTIFS(CADASTRE!$B:$B,$M$1,CADASTRE!$L:$L,A21)</f>
        <v>0</v>
      </c>
      <c r="N21" s="22">
        <f>COUNTIFS(CADASTRE!$B:$B,$N$1,CADASTRE!$L:$L,A21)</f>
        <v>0</v>
      </c>
      <c r="O21" s="22">
        <f>COUNTIFS(CADASTRE!$B:$B,$O$1,CADASTRE!$L:$L,A21)</f>
        <v>0</v>
      </c>
      <c r="P21" s="22">
        <f>COUNTIFS(CADASTRE!$B:$B,$P$1,CADASTRE!$L:$L,A21)</f>
        <v>0</v>
      </c>
      <c r="Q21" s="22">
        <f>COUNTIFS(CADASTRE!$B:$B,$Q$1,CADASTRE!$L:$L,A21)</f>
        <v>0</v>
      </c>
      <c r="R21" s="22">
        <f>COUNTIFS(CADASTRE!$B:$B,$R$1,CADASTRE!$L:$L,A21)</f>
        <v>0</v>
      </c>
      <c r="S21" s="22">
        <f>COUNTIFS(CADASTRE!$B:$B,$S$1,CADASTRE!$L:$L,A21)</f>
        <v>0</v>
      </c>
      <c r="T21" s="22">
        <f>COUNTIFS(CADASTRE!$B:$B,$T$1,CADASTRE!$L:$L,A21)</f>
        <v>0</v>
      </c>
      <c r="U21" s="22">
        <f>COUNTIFS(CADASTRE!$B:$B,$U$1,CADASTRE!$L:$L,A21)</f>
        <v>0</v>
      </c>
      <c r="V21" s="22">
        <f>COUNTIFS(CADASTRE!$B:$B,$V$1,CADASTRE!$L:$L,A21)</f>
        <v>0</v>
      </c>
      <c r="W21" s="22">
        <f>COUNTIFS(CADASTRE!$B:$B,$W$1,CADASTRE!$L:$L,A21)</f>
        <v>0</v>
      </c>
      <c r="X21" s="22">
        <f>COUNTIFS(CADASTRE!$B:$B,$X$1,CADASTRE!$L:$L,A21)</f>
        <v>0</v>
      </c>
      <c r="Y21" s="22">
        <f>COUNTIFS(CADASTRE!$B:$B,$Y$1,CADASTRE!$L:$L,A21)</f>
        <v>0</v>
      </c>
      <c r="Z21" s="22">
        <f>COUNTIFS(CADASTRE!$B:$B,$Z$1,CADASTRE!$L:$L,A21)</f>
        <v>0</v>
      </c>
      <c r="AA21" s="22">
        <f t="shared" si="0"/>
        <v>4</v>
      </c>
      <c r="AB21" s="22"/>
      <c r="AC21" s="22"/>
      <c r="AD21" s="1"/>
      <c r="AE21" s="1"/>
    </row>
    <row r="22" spans="1:31" ht="30" customHeight="1" x14ac:dyDescent="0.3">
      <c r="A22" s="2" t="s">
        <v>2600</v>
      </c>
      <c r="B22" s="22">
        <f>COUNTIFS(CADASTRE!$B:$B,B$1,CADASTRE!L:L,A22)</f>
        <v>2</v>
      </c>
      <c r="C22" s="22">
        <f>COUNTIFS(CADASTRE!$B:$B,$C$1,CADASTRE!$L:$L,A22)</f>
        <v>0</v>
      </c>
      <c r="D22" s="22">
        <f>COUNTIFS(CADASTRE!$B:$B,$D$1,CADASTRE!$L:$L,A22)</f>
        <v>0</v>
      </c>
      <c r="E22" s="22">
        <f>COUNTIFS(CADASTRE!$B:$B,$E$1,CADASTRE!$L:$L,A22)</f>
        <v>0</v>
      </c>
      <c r="F22" s="22">
        <f>COUNTIFS(CADASTRE!$B:$B,$F$1,CADASTRE!$L:$L,A22)</f>
        <v>0</v>
      </c>
      <c r="G22" s="22">
        <f>COUNTIFS(CADASTRE!$B:$B,$G$1,CADASTRE!$L:$L,A22)</f>
        <v>0</v>
      </c>
      <c r="H22" s="22">
        <f>COUNTIFS(CADASTRE!$B:$B,$H$1,CADASTRE!$L:$L,A22)</f>
        <v>0</v>
      </c>
      <c r="I22" s="22">
        <f>COUNTIFS(CADASTRE!$B:$B,$I$1,CADASTRE!$L:$L,A22)</f>
        <v>0</v>
      </c>
      <c r="J22" s="22">
        <f>COUNTIFS(CADASTRE!$B:$B,$J$1,CADASTRE!$L:$L,A22)</f>
        <v>0</v>
      </c>
      <c r="K22" s="22">
        <f>COUNTIFS(CADASTRE!$B:$B,$K$1,CADASTRE!$L:$L,A22)</f>
        <v>0</v>
      </c>
      <c r="L22" s="22">
        <f>COUNTIFS(CADASTRE!$B:$B,$L$1,CADASTRE!$L:$L,A22)</f>
        <v>0</v>
      </c>
      <c r="M22" s="22">
        <f>COUNTIFS(CADASTRE!$B:$B,$M$1,CADASTRE!$L:$L,A22)</f>
        <v>0</v>
      </c>
      <c r="N22" s="22">
        <f>COUNTIFS(CADASTRE!$B:$B,$N$1,CADASTRE!$L:$L,A22)</f>
        <v>0</v>
      </c>
      <c r="O22" s="22">
        <f>COUNTIFS(CADASTRE!$B:$B,$O$1,CADASTRE!$L:$L,A22)</f>
        <v>0</v>
      </c>
      <c r="P22" s="22">
        <f>COUNTIFS(CADASTRE!$B:$B,$P$1,CADASTRE!$L:$L,A22)</f>
        <v>0</v>
      </c>
      <c r="Q22" s="22">
        <f>COUNTIFS(CADASTRE!$B:$B,$Q$1,CADASTRE!$L:$L,A22)</f>
        <v>0</v>
      </c>
      <c r="R22" s="22">
        <f>COUNTIFS(CADASTRE!$B:$B,$R$1,CADASTRE!$L:$L,A22)</f>
        <v>0</v>
      </c>
      <c r="S22" s="22">
        <f>COUNTIFS(CADASTRE!$B:$B,$S$1,CADASTRE!$L:$L,A22)</f>
        <v>0</v>
      </c>
      <c r="T22" s="22">
        <f>COUNTIFS(CADASTRE!$B:$B,$T$1,CADASTRE!$L:$L,A22)</f>
        <v>0</v>
      </c>
      <c r="U22" s="22">
        <f>COUNTIFS(CADASTRE!$B:$B,$U$1,CADASTRE!$L:$L,A22)</f>
        <v>0</v>
      </c>
      <c r="V22" s="22">
        <f>COUNTIFS(CADASTRE!$B:$B,$V$1,CADASTRE!$L:$L,A22)</f>
        <v>0</v>
      </c>
      <c r="W22" s="22">
        <f>COUNTIFS(CADASTRE!$B:$B,$W$1,CADASTRE!$L:$L,A22)</f>
        <v>0</v>
      </c>
      <c r="X22" s="22">
        <f>COUNTIFS(CADASTRE!$B:$B,$X$1,CADASTRE!$L:$L,A22)</f>
        <v>0</v>
      </c>
      <c r="Y22" s="22">
        <f>COUNTIFS(CADASTRE!$B:$B,$Y$1,CADASTRE!$L:$L,A22)</f>
        <v>0</v>
      </c>
      <c r="Z22" s="22">
        <f>COUNTIFS(CADASTRE!$B:$B,$Z$1,CADASTRE!$L:$L,A22)</f>
        <v>0</v>
      </c>
      <c r="AA22" s="22">
        <f t="shared" si="0"/>
        <v>2</v>
      </c>
      <c r="AB22" s="22"/>
      <c r="AC22" s="22"/>
      <c r="AD22" s="1"/>
      <c r="AE22" s="1"/>
    </row>
    <row r="23" spans="1:31" ht="30" customHeight="1" x14ac:dyDescent="0.3">
      <c r="A23" s="2" t="s">
        <v>3711</v>
      </c>
      <c r="B23" s="22">
        <f>COUNTIFS(CADASTRE!$B:$B,B$1,CADASTRE!L:L,A23)</f>
        <v>0</v>
      </c>
      <c r="C23" s="22">
        <f>COUNTIFS(CADASTRE!$B:$B,$C$1,CADASTRE!$L:$L,A23)</f>
        <v>0</v>
      </c>
      <c r="D23" s="22">
        <f>COUNTIFS(CADASTRE!$B:$B,$D$1,CADASTRE!$L:$L,A23)</f>
        <v>0</v>
      </c>
      <c r="E23" s="22">
        <f>COUNTIFS(CADASTRE!$B:$B,$E$1,CADASTRE!$L:$L,A23)</f>
        <v>0</v>
      </c>
      <c r="F23" s="22">
        <f>COUNTIFS(CADASTRE!$B:$B,$F$1,CADASTRE!$L:$L,A23)</f>
        <v>0</v>
      </c>
      <c r="G23" s="22">
        <f>COUNTIFS(CADASTRE!$B:$B,$G$1,CADASTRE!$L:$L,A23)</f>
        <v>0</v>
      </c>
      <c r="H23" s="22">
        <f>COUNTIFS(CADASTRE!$B:$B,$H$1,CADASTRE!$L:$L,A23)</f>
        <v>0</v>
      </c>
      <c r="I23" s="22">
        <f>COUNTIFS(CADASTRE!$B:$B,$I$1,CADASTRE!$L:$L,A23)</f>
        <v>0</v>
      </c>
      <c r="J23" s="22">
        <f>COUNTIFS(CADASTRE!$B:$B,$J$1,CADASTRE!$L:$L,A23)</f>
        <v>0</v>
      </c>
      <c r="K23" s="22">
        <f>COUNTIFS(CADASTRE!$B:$B,$K$1,CADASTRE!$L:$L,A23)</f>
        <v>1</v>
      </c>
      <c r="L23" s="22">
        <f>COUNTIFS(CADASTRE!$B:$B,$L$1,CADASTRE!$L:$L,A23)</f>
        <v>0</v>
      </c>
      <c r="M23" s="22">
        <f>COUNTIFS(CADASTRE!$B:$B,$M$1,CADASTRE!$L:$L,A23)</f>
        <v>0</v>
      </c>
      <c r="N23" s="22">
        <f>COUNTIFS(CADASTRE!$B:$B,$N$1,CADASTRE!$L:$L,A23)</f>
        <v>0</v>
      </c>
      <c r="O23" s="22">
        <f>COUNTIFS(CADASTRE!$B:$B,$O$1,CADASTRE!$L:$L,A23)</f>
        <v>0</v>
      </c>
      <c r="P23" s="22">
        <f>COUNTIFS(CADASTRE!$B:$B,$P$1,CADASTRE!$L:$L,A23)</f>
        <v>0</v>
      </c>
      <c r="Q23" s="22">
        <f>COUNTIFS(CADASTRE!$B:$B,$Q$1,CADASTRE!$L:$L,A23)</f>
        <v>0</v>
      </c>
      <c r="R23" s="22">
        <f>COUNTIFS(CADASTRE!$B:$B,$R$1,CADASTRE!$L:$L,A23)</f>
        <v>0</v>
      </c>
      <c r="S23" s="22">
        <f>COUNTIFS(CADASTRE!$B:$B,$S$1,CADASTRE!$L:$L,A23)</f>
        <v>0</v>
      </c>
      <c r="T23" s="22">
        <f>COUNTIFS(CADASTRE!$B:$B,$T$1,CADASTRE!$L:$L,A23)</f>
        <v>0</v>
      </c>
      <c r="U23" s="22">
        <f>COUNTIFS(CADASTRE!$B:$B,$U$1,CADASTRE!$L:$L,A23)</f>
        <v>0</v>
      </c>
      <c r="V23" s="22">
        <f>COUNTIFS(CADASTRE!$B:$B,$V$1,CADASTRE!$L:$L,A23)</f>
        <v>0</v>
      </c>
      <c r="W23" s="22">
        <f>COUNTIFS(CADASTRE!$B:$B,$W$1,CADASTRE!$L:$L,A23)</f>
        <v>0</v>
      </c>
      <c r="X23" s="22">
        <f>COUNTIFS(CADASTRE!$B:$B,$X$1,CADASTRE!$L:$L,A23)</f>
        <v>0</v>
      </c>
      <c r="Y23" s="22">
        <f>COUNTIFS(CADASTRE!$B:$B,$Y$1,CADASTRE!$L:$L,A23)</f>
        <v>0</v>
      </c>
      <c r="Z23" s="22">
        <f>COUNTIFS(CADASTRE!$B:$B,$Z$1,CADASTRE!$L:$L,A23)</f>
        <v>0</v>
      </c>
      <c r="AA23" s="22">
        <f t="shared" si="0"/>
        <v>1</v>
      </c>
      <c r="AB23" s="22"/>
      <c r="AC23" s="22"/>
      <c r="AD23" s="1"/>
      <c r="AE23" s="1"/>
    </row>
    <row r="24" spans="1:31" ht="30" customHeight="1" x14ac:dyDescent="0.3">
      <c r="A24" s="2" t="s">
        <v>3719</v>
      </c>
      <c r="B24" s="22">
        <f>COUNTIFS(CADASTRE!$B:$B,B$1,CADASTRE!L:L,A24)</f>
        <v>0</v>
      </c>
      <c r="C24" s="22">
        <f>COUNTIFS(CADASTRE!$B:$B,$C$1,CADASTRE!$L:$L,A24)</f>
        <v>0</v>
      </c>
      <c r="D24" s="22">
        <f>COUNTIFS(CADASTRE!$B:$B,$D$1,CADASTRE!$L:$L,A24)</f>
        <v>0</v>
      </c>
      <c r="E24" s="22">
        <f>COUNTIFS(CADASTRE!$B:$B,$E$1,CADASTRE!$L:$L,A24)</f>
        <v>0</v>
      </c>
      <c r="F24" s="22">
        <f>COUNTIFS(CADASTRE!$B:$B,$F$1,CADASTRE!$L:$L,A24)</f>
        <v>0</v>
      </c>
      <c r="G24" s="22">
        <f>COUNTIFS(CADASTRE!$B:$B,$G$1,CADASTRE!$L:$L,A24)</f>
        <v>0</v>
      </c>
      <c r="H24" s="22">
        <f>COUNTIFS(CADASTRE!$B:$B,$H$1,CADASTRE!$L:$L,A24)</f>
        <v>0</v>
      </c>
      <c r="I24" s="22">
        <f>COUNTIFS(CADASTRE!$B:$B,$I$1,CADASTRE!$L:$L,A24)</f>
        <v>0</v>
      </c>
      <c r="J24" s="22">
        <f>COUNTIFS(CADASTRE!$B:$B,$J$1,CADASTRE!$L:$L,A24)</f>
        <v>0</v>
      </c>
      <c r="K24" s="22">
        <f>COUNTIFS(CADASTRE!$B:$B,$K$1,CADASTRE!$L:$L,A24)</f>
        <v>0</v>
      </c>
      <c r="L24" s="22">
        <f>COUNTIFS(CADASTRE!$B:$B,$L$1,CADASTRE!$L:$L,A24)</f>
        <v>0</v>
      </c>
      <c r="M24" s="22">
        <f>COUNTIFS(CADASTRE!$B:$B,$M$1,CADASTRE!$L:$L,A24)</f>
        <v>0</v>
      </c>
      <c r="N24" s="22">
        <f>COUNTIFS(CADASTRE!$B:$B,$N$1,CADASTRE!$L:$L,A24)</f>
        <v>0</v>
      </c>
      <c r="O24" s="22">
        <f>COUNTIFS(CADASTRE!$B:$B,$O$1,CADASTRE!$L:$L,A24)</f>
        <v>0</v>
      </c>
      <c r="P24" s="22">
        <f>COUNTIFS(CADASTRE!$B:$B,$P$1,CADASTRE!$L:$L,A24)</f>
        <v>0</v>
      </c>
      <c r="Q24" s="22">
        <f>COUNTIFS(CADASTRE!$B:$B,$Q$1,CADASTRE!$L:$L,A24)</f>
        <v>1</v>
      </c>
      <c r="R24" s="22">
        <f>COUNTIFS(CADASTRE!$B:$B,$R$1,CADASTRE!$L:$L,A24)</f>
        <v>0</v>
      </c>
      <c r="S24" s="22">
        <f>COUNTIFS(CADASTRE!$B:$B,$S$1,CADASTRE!$L:$L,A24)</f>
        <v>0</v>
      </c>
      <c r="T24" s="22">
        <f>COUNTIFS(CADASTRE!$B:$B,$T$1,CADASTRE!$L:$L,A24)</f>
        <v>0</v>
      </c>
      <c r="U24" s="22">
        <f>COUNTIFS(CADASTRE!$B:$B,$U$1,CADASTRE!$L:$L,A24)</f>
        <v>0</v>
      </c>
      <c r="V24" s="22">
        <f>COUNTIFS(CADASTRE!$B:$B,$V$1,CADASTRE!$L:$L,A24)</f>
        <v>0</v>
      </c>
      <c r="W24" s="22">
        <f>COUNTIFS(CADASTRE!$B:$B,$W$1,CADASTRE!$L:$L,A24)</f>
        <v>0</v>
      </c>
      <c r="X24" s="22">
        <f>COUNTIFS(CADASTRE!$B:$B,$X$1,CADASTRE!$L:$L,A24)</f>
        <v>0</v>
      </c>
      <c r="Y24" s="22">
        <f>COUNTIFS(CADASTRE!$B:$B,$Y$1,CADASTRE!$L:$L,A24)</f>
        <v>0</v>
      </c>
      <c r="Z24" s="22">
        <f>COUNTIFS(CADASTRE!$B:$B,$Z$1,CADASTRE!$L:$L,A24)</f>
        <v>0</v>
      </c>
      <c r="AA24" s="22">
        <f t="shared" si="0"/>
        <v>1</v>
      </c>
      <c r="AB24" s="22"/>
      <c r="AC24" s="22"/>
      <c r="AD24" s="1"/>
      <c r="AE24" s="1"/>
    </row>
    <row r="25" spans="1:31" ht="30" customHeight="1" x14ac:dyDescent="0.3">
      <c r="A25" s="2" t="s">
        <v>3731</v>
      </c>
      <c r="B25" s="22">
        <f>COUNTIFS(CADASTRE!$B:$B,B$1,CADASTRE!L:L,A25)</f>
        <v>0</v>
      </c>
      <c r="C25" s="22">
        <f>COUNTIFS(CADASTRE!$B:$B,$C$1,CADASTRE!$L:$L,A25)</f>
        <v>0</v>
      </c>
      <c r="D25" s="22">
        <f>COUNTIFS(CADASTRE!$B:$B,$D$1,CADASTRE!$L:$L,A25)</f>
        <v>0</v>
      </c>
      <c r="E25" s="22">
        <f>COUNTIFS(CADASTRE!$B:$B,$E$1,CADASTRE!$L:$L,A25)</f>
        <v>0</v>
      </c>
      <c r="F25" s="22">
        <f>COUNTIFS(CADASTRE!$B:$B,$F$1,CADASTRE!$L:$L,A25)</f>
        <v>0</v>
      </c>
      <c r="G25" s="22">
        <f>COUNTIFS(CADASTRE!$B:$B,$G$1,CADASTRE!$L:$L,A25)</f>
        <v>0</v>
      </c>
      <c r="H25" s="22">
        <f>COUNTIFS(CADASTRE!$B:$B,$H$1,CADASTRE!$L:$L,A25)</f>
        <v>0</v>
      </c>
      <c r="I25" s="22">
        <f>COUNTIFS(CADASTRE!$B:$B,$I$1,CADASTRE!$L:$L,A25)</f>
        <v>0</v>
      </c>
      <c r="J25" s="22">
        <f>COUNTIFS(CADASTRE!$B:$B,$J$1,CADASTRE!$L:$L,A25)</f>
        <v>0</v>
      </c>
      <c r="K25" s="22">
        <f>COUNTIFS(CADASTRE!$B:$B,$K$1,CADASTRE!$L:$L,A25)</f>
        <v>0</v>
      </c>
      <c r="L25" s="22">
        <f>COUNTIFS(CADASTRE!$B:$B,$L$1,CADASTRE!$L:$L,A25)</f>
        <v>0</v>
      </c>
      <c r="M25" s="22">
        <f>COUNTIFS(CADASTRE!$B:$B,$M$1,CADASTRE!$L:$L,A25)</f>
        <v>0</v>
      </c>
      <c r="N25" s="22">
        <f>COUNTIFS(CADASTRE!$B:$B,$N$1,CADASTRE!$L:$L,A25)</f>
        <v>0</v>
      </c>
      <c r="O25" s="22">
        <f>COUNTIFS(CADASTRE!$B:$B,$O$1,CADASTRE!$L:$L,A25)</f>
        <v>0</v>
      </c>
      <c r="P25" s="22">
        <f>COUNTIFS(CADASTRE!$B:$B,$P$1,CADASTRE!$L:$L,A25)</f>
        <v>1</v>
      </c>
      <c r="Q25" s="22">
        <f>COUNTIFS(CADASTRE!$B:$B,$Q$1,CADASTRE!$L:$L,A25)</f>
        <v>0</v>
      </c>
      <c r="R25" s="22">
        <f>COUNTIFS(CADASTRE!$B:$B,$R$1,CADASTRE!$L:$L,A25)</f>
        <v>0</v>
      </c>
      <c r="S25" s="22">
        <f>COUNTIFS(CADASTRE!$B:$B,$S$1,CADASTRE!$L:$L,A25)</f>
        <v>0</v>
      </c>
      <c r="T25" s="22">
        <f>COUNTIFS(CADASTRE!$B:$B,$T$1,CADASTRE!$L:$L,A25)</f>
        <v>0</v>
      </c>
      <c r="U25" s="22">
        <f>COUNTIFS(CADASTRE!$B:$B,$U$1,CADASTRE!$L:$L,A25)</f>
        <v>0</v>
      </c>
      <c r="V25" s="22">
        <f>COUNTIFS(CADASTRE!$B:$B,$V$1,CADASTRE!$L:$L,A25)</f>
        <v>0</v>
      </c>
      <c r="W25" s="22">
        <f>COUNTIFS(CADASTRE!$B:$B,$W$1,CADASTRE!$L:$L,A25)</f>
        <v>0</v>
      </c>
      <c r="X25" s="22">
        <f>COUNTIFS(CADASTRE!$B:$B,$X$1,CADASTRE!$L:$L,A25)</f>
        <v>0</v>
      </c>
      <c r="Y25" s="22">
        <f>COUNTIFS(CADASTRE!$B:$B,$Y$1,CADASTRE!$L:$L,A25)</f>
        <v>0</v>
      </c>
      <c r="Z25" s="22">
        <f>COUNTIFS(CADASTRE!$B:$B,$Z$1,CADASTRE!$L:$L,A25)</f>
        <v>0</v>
      </c>
      <c r="AA25" s="22">
        <f t="shared" si="0"/>
        <v>1</v>
      </c>
      <c r="AB25" s="22"/>
      <c r="AC25" s="22"/>
      <c r="AD25" s="1"/>
      <c r="AE25" s="1"/>
    </row>
    <row r="26" spans="1:31" ht="30" customHeight="1" x14ac:dyDescent="0.3">
      <c r="A26" s="2" t="s">
        <v>2050</v>
      </c>
      <c r="B26" s="22">
        <f>COUNTIFS(CADASTRE!$B:$B,B$1,CADASTRE!L:L,A26)</f>
        <v>0</v>
      </c>
      <c r="C26" s="22">
        <f>COUNTIFS(CADASTRE!$B:$B,$C$1,CADASTRE!$L:$L,A26)</f>
        <v>0</v>
      </c>
      <c r="D26" s="22">
        <f>COUNTIFS(CADASTRE!$B:$B,$D$1,CADASTRE!$L:$L,A26)</f>
        <v>0</v>
      </c>
      <c r="E26" s="22">
        <f>COUNTIFS(CADASTRE!$B:$B,$E$1,CADASTRE!$L:$L,A26)</f>
        <v>0</v>
      </c>
      <c r="F26" s="22">
        <f>COUNTIFS(CADASTRE!$B:$B,$F$1,CADASTRE!$L:$L,A26)</f>
        <v>0</v>
      </c>
      <c r="G26" s="22">
        <f>COUNTIFS(CADASTRE!$B:$B,$G$1,CADASTRE!$L:$L,A26)</f>
        <v>0</v>
      </c>
      <c r="H26" s="22">
        <f>COUNTIFS(CADASTRE!$B:$B,$H$1,CADASTRE!$L:$L,A26)</f>
        <v>1</v>
      </c>
      <c r="I26" s="22">
        <f>COUNTIFS(CADASTRE!$B:$B,$I$1,CADASTRE!$L:$L,A26)</f>
        <v>0</v>
      </c>
      <c r="J26" s="22">
        <f>COUNTIFS(CADASTRE!$B:$B,$J$1,CADASTRE!$L:$L,A26)</f>
        <v>0</v>
      </c>
      <c r="K26" s="22">
        <f>COUNTIFS(CADASTRE!$B:$B,$K$1,CADASTRE!$L:$L,A26)</f>
        <v>0</v>
      </c>
      <c r="L26" s="22">
        <f>COUNTIFS(CADASTRE!$B:$B,$L$1,CADASTRE!$L:$L,A26)</f>
        <v>0</v>
      </c>
      <c r="M26" s="22">
        <f>COUNTIFS(CADASTRE!$B:$B,$M$1,CADASTRE!$L:$L,A26)</f>
        <v>0</v>
      </c>
      <c r="N26" s="22">
        <f>COUNTIFS(CADASTRE!$B:$B,$N$1,CADASTRE!$L:$L,A26)</f>
        <v>0</v>
      </c>
      <c r="O26" s="22">
        <f>COUNTIFS(CADASTRE!$B:$B,$O$1,CADASTRE!$L:$L,A26)</f>
        <v>0</v>
      </c>
      <c r="P26" s="22">
        <f>COUNTIFS(CADASTRE!$B:$B,$P$1,CADASTRE!$L:$L,A26)</f>
        <v>0</v>
      </c>
      <c r="Q26" s="22">
        <f>COUNTIFS(CADASTRE!$B:$B,$Q$1,CADASTRE!$L:$L,A26)</f>
        <v>0</v>
      </c>
      <c r="R26" s="22">
        <f>COUNTIFS(CADASTRE!$B:$B,$R$1,CADASTRE!$L:$L,A26)</f>
        <v>0</v>
      </c>
      <c r="S26" s="22">
        <f>COUNTIFS(CADASTRE!$B:$B,$S$1,CADASTRE!$L:$L,A26)</f>
        <v>0</v>
      </c>
      <c r="T26" s="22">
        <f>COUNTIFS(CADASTRE!$B:$B,$T$1,CADASTRE!$L:$L,A26)</f>
        <v>0</v>
      </c>
      <c r="U26" s="22">
        <f>COUNTIFS(CADASTRE!$B:$B,$U$1,CADASTRE!$L:$L,A26)</f>
        <v>0</v>
      </c>
      <c r="V26" s="22">
        <f>COUNTIFS(CADASTRE!$B:$B,$V$1,CADASTRE!$L:$L,A26)</f>
        <v>0</v>
      </c>
      <c r="W26" s="22">
        <f>COUNTIFS(CADASTRE!$B:$B,$W$1,CADASTRE!$L:$L,A26)</f>
        <v>0</v>
      </c>
      <c r="X26" s="22">
        <f>COUNTIFS(CADASTRE!$B:$B,$X$1,CADASTRE!$L:$L,A26)</f>
        <v>4</v>
      </c>
      <c r="Y26" s="22">
        <f>COUNTIFS(CADASTRE!$B:$B,$Y$1,CADASTRE!$L:$L,A26)</f>
        <v>0</v>
      </c>
      <c r="Z26" s="22">
        <f>COUNTIFS(CADASTRE!$B:$B,$Z$1,CADASTRE!$L:$L,A26)</f>
        <v>0</v>
      </c>
      <c r="AA26" s="22">
        <f t="shared" si="0"/>
        <v>5</v>
      </c>
      <c r="AB26" s="22"/>
      <c r="AC26" s="22"/>
      <c r="AD26" s="1"/>
      <c r="AE26" s="1"/>
    </row>
    <row r="27" spans="1:31" ht="30" customHeight="1" x14ac:dyDescent="0.3">
      <c r="A27" s="2" t="s">
        <v>4724</v>
      </c>
      <c r="B27" s="22">
        <f>COUNTIFS(CADASTRE!$B:$B,B$1,CADASTRE!L:L,A27)</f>
        <v>0</v>
      </c>
      <c r="C27" s="22">
        <f>COUNTIFS(CADASTRE!$B:$B,$C$1,CADASTRE!$L:$L,A27)</f>
        <v>0</v>
      </c>
      <c r="D27" s="22">
        <f>COUNTIFS(CADASTRE!$B:$B,$D$1,CADASTRE!$L:$L,A27)</f>
        <v>0</v>
      </c>
      <c r="E27" s="22">
        <f>COUNTIFS(CADASTRE!$B:$B,$E$1,CADASTRE!$L:$L,A27)</f>
        <v>0</v>
      </c>
      <c r="F27" s="22">
        <f>COUNTIFS(CADASTRE!$B:$B,$F$1,CADASTRE!$L:$L,A27)</f>
        <v>0</v>
      </c>
      <c r="G27" s="22">
        <f>COUNTIFS(CADASTRE!$B:$B,$G$1,CADASTRE!$L:$L,A27)</f>
        <v>0</v>
      </c>
      <c r="H27" s="22">
        <f>COUNTIFS(CADASTRE!$B:$B,$H$1,CADASTRE!$L:$L,A27)</f>
        <v>0</v>
      </c>
      <c r="I27" s="22">
        <f>COUNTIFS(CADASTRE!$B:$B,$I$1,CADASTRE!$L:$L,A27)</f>
        <v>0</v>
      </c>
      <c r="J27" s="22">
        <f>COUNTIFS(CADASTRE!$B:$B,$J$1,CADASTRE!$L:$L,A27)</f>
        <v>0</v>
      </c>
      <c r="K27" s="22">
        <f>COUNTIFS(CADASTRE!$B:$B,$K$1,CADASTRE!$L:$L,A27)</f>
        <v>0</v>
      </c>
      <c r="L27" s="22">
        <f>COUNTIFS(CADASTRE!$B:$B,$L$1,CADASTRE!$L:$L,A27)</f>
        <v>0</v>
      </c>
      <c r="M27" s="22">
        <f>COUNTIFS(CADASTRE!$B:$B,$M$1,CADASTRE!$L:$L,A27)</f>
        <v>0</v>
      </c>
      <c r="N27" s="22">
        <f>COUNTIFS(CADASTRE!$B:$B,$N$1,CADASTRE!$L:$L,A27)</f>
        <v>0</v>
      </c>
      <c r="O27" s="22">
        <f>COUNTIFS(CADASTRE!$B:$B,$O$1,CADASTRE!$L:$L,A27)</f>
        <v>0</v>
      </c>
      <c r="P27" s="22">
        <f>COUNTIFS(CADASTRE!$B:$B,$P$1,CADASTRE!$L:$L,A27)</f>
        <v>0</v>
      </c>
      <c r="Q27" s="22">
        <f>COUNTIFS(CADASTRE!$B:$B,$Q$1,CADASTRE!$L:$L,A27)</f>
        <v>0</v>
      </c>
      <c r="R27" s="22">
        <f>COUNTIFS(CADASTRE!$B:$B,$R$1,CADASTRE!$L:$L,A27)</f>
        <v>0</v>
      </c>
      <c r="S27" s="22">
        <f>COUNTIFS(CADASTRE!$B:$B,$S$1,CADASTRE!$L:$L,A27)</f>
        <v>1</v>
      </c>
      <c r="T27" s="22">
        <f>COUNTIFS(CADASTRE!$B:$B,$T$1,CADASTRE!$L:$L,A27)</f>
        <v>0</v>
      </c>
      <c r="U27" s="22">
        <f>COUNTIFS(CADASTRE!$B:$B,$U$1,CADASTRE!$L:$L,A27)</f>
        <v>0</v>
      </c>
      <c r="V27" s="22">
        <f>COUNTIFS(CADASTRE!$B:$B,$V$1,CADASTRE!$L:$L,A27)</f>
        <v>0</v>
      </c>
      <c r="W27" s="22">
        <f>COUNTIFS(CADASTRE!$B:$B,$W$1,CADASTRE!$L:$L,A27)</f>
        <v>0</v>
      </c>
      <c r="X27" s="22">
        <f>COUNTIFS(CADASTRE!$B:$B,$X$1,CADASTRE!$L:$L,A27)</f>
        <v>0</v>
      </c>
      <c r="Y27" s="22">
        <f>COUNTIFS(CADASTRE!$B:$B,$Y$1,CADASTRE!$L:$L,A27)</f>
        <v>0</v>
      </c>
      <c r="Z27" s="22">
        <f>COUNTIFS(CADASTRE!$B:$B,$Z$1,CADASTRE!$L:$L,A27)</f>
        <v>0</v>
      </c>
      <c r="AA27" s="22">
        <f t="shared" si="0"/>
        <v>1</v>
      </c>
      <c r="AB27" s="22"/>
      <c r="AC27" s="22"/>
      <c r="AD27" s="1"/>
      <c r="AE27" s="1"/>
    </row>
    <row r="28" spans="1:31" ht="30" customHeight="1" x14ac:dyDescent="0.3">
      <c r="A28" s="2" t="s">
        <v>3740</v>
      </c>
      <c r="B28" s="22">
        <f>COUNTIFS(CADASTRE!$B:$B,B$1,CADASTRE!L:L,A28)</f>
        <v>0</v>
      </c>
      <c r="C28" s="22">
        <f>COUNTIFS(CADASTRE!$B:$B,$C$1,CADASTRE!$L:$L,A28)</f>
        <v>0</v>
      </c>
      <c r="D28" s="22">
        <f>COUNTIFS(CADASTRE!$B:$B,$D$1,CADASTRE!$L:$L,A28)</f>
        <v>0</v>
      </c>
      <c r="E28" s="22">
        <f>COUNTIFS(CADASTRE!$B:$B,$E$1,CADASTRE!$L:$L,A28)</f>
        <v>0</v>
      </c>
      <c r="F28" s="22">
        <f>COUNTIFS(CADASTRE!$B:$B,$F$1,CADASTRE!$L:$L,A28)</f>
        <v>0</v>
      </c>
      <c r="G28" s="22">
        <f>COUNTIFS(CADASTRE!$B:$B,$G$1,CADASTRE!$L:$L,A28)</f>
        <v>0</v>
      </c>
      <c r="H28" s="22">
        <f>COUNTIFS(CADASTRE!$B:$B,$H$1,CADASTRE!$L:$L,A28)</f>
        <v>0</v>
      </c>
      <c r="I28" s="22">
        <f>COUNTIFS(CADASTRE!$B:$B,$I$1,CADASTRE!$L:$L,A28)</f>
        <v>0</v>
      </c>
      <c r="J28" s="22">
        <f>COUNTIFS(CADASTRE!$B:$B,$J$1,CADASTRE!$L:$L,A28)</f>
        <v>0</v>
      </c>
      <c r="K28" s="22">
        <f>COUNTIFS(CADASTRE!$B:$B,$K$1,CADASTRE!$L:$L,A28)</f>
        <v>0</v>
      </c>
      <c r="L28" s="22">
        <f>COUNTIFS(CADASTRE!$B:$B,$L$1,CADASTRE!$L:$L,A28)</f>
        <v>1</v>
      </c>
      <c r="M28" s="22">
        <f>COUNTIFS(CADASTRE!$B:$B,$M$1,CADASTRE!$L:$L,A28)</f>
        <v>0</v>
      </c>
      <c r="N28" s="22">
        <f>COUNTIFS(CADASTRE!$B:$B,$N$1,CADASTRE!$L:$L,A28)</f>
        <v>0</v>
      </c>
      <c r="O28" s="22">
        <f>COUNTIFS(CADASTRE!$B:$B,$O$1,CADASTRE!$L:$L,A28)</f>
        <v>0</v>
      </c>
      <c r="P28" s="22">
        <f>COUNTIFS(CADASTRE!$B:$B,$P$1,CADASTRE!$L:$L,A28)</f>
        <v>0</v>
      </c>
      <c r="Q28" s="22">
        <f>COUNTIFS(CADASTRE!$B:$B,$Q$1,CADASTRE!$L:$L,A28)</f>
        <v>0</v>
      </c>
      <c r="R28" s="22">
        <f>COUNTIFS(CADASTRE!$B:$B,$R$1,CADASTRE!$L:$L,A28)</f>
        <v>0</v>
      </c>
      <c r="S28" s="22">
        <f>COUNTIFS(CADASTRE!$B:$B,$S$1,CADASTRE!$L:$L,A28)</f>
        <v>0</v>
      </c>
      <c r="T28" s="22">
        <f>COUNTIFS(CADASTRE!$B:$B,$T$1,CADASTRE!$L:$L,A28)</f>
        <v>0</v>
      </c>
      <c r="U28" s="22">
        <f>COUNTIFS(CADASTRE!$B:$B,$U$1,CADASTRE!$L:$L,A28)</f>
        <v>0</v>
      </c>
      <c r="V28" s="22">
        <f>COUNTIFS(CADASTRE!$B:$B,$V$1,CADASTRE!$L:$L,A28)</f>
        <v>0</v>
      </c>
      <c r="W28" s="22">
        <f>COUNTIFS(CADASTRE!$B:$B,$W$1,CADASTRE!$L:$L,A28)</f>
        <v>0</v>
      </c>
      <c r="X28" s="22">
        <f>COUNTIFS(CADASTRE!$B:$B,$X$1,CADASTRE!$L:$L,A28)</f>
        <v>0</v>
      </c>
      <c r="Y28" s="22">
        <f>COUNTIFS(CADASTRE!$B:$B,$Y$1,CADASTRE!$L:$L,A28)</f>
        <v>0</v>
      </c>
      <c r="Z28" s="22">
        <f>COUNTIFS(CADASTRE!$B:$B,$Z$1,CADASTRE!$L:$L,A28)</f>
        <v>0</v>
      </c>
      <c r="AA28" s="22">
        <f t="shared" si="0"/>
        <v>1</v>
      </c>
      <c r="AB28" s="22"/>
      <c r="AC28" s="22"/>
      <c r="AD28" s="1"/>
      <c r="AE28" s="1"/>
    </row>
    <row r="29" spans="1:31" ht="30" customHeight="1" x14ac:dyDescent="0.3">
      <c r="A29" s="2" t="s">
        <v>4978</v>
      </c>
      <c r="B29" s="22">
        <f>COUNTIFS(CADASTRE!$B:$B,B$1,CADASTRE!L:L,A29)</f>
        <v>0</v>
      </c>
      <c r="C29" s="22">
        <f>COUNTIFS(CADASTRE!$B:$B,$C$1,CADASTRE!$L:$L,A29)</f>
        <v>0</v>
      </c>
      <c r="D29" s="22">
        <f>COUNTIFS(CADASTRE!$B:$B,$D$1,CADASTRE!$L:$L,A29)</f>
        <v>0</v>
      </c>
      <c r="E29" s="22">
        <f>COUNTIFS(CADASTRE!$B:$B,$E$1,CADASTRE!$L:$L,A29)</f>
        <v>0</v>
      </c>
      <c r="F29" s="22">
        <f>COUNTIFS(CADASTRE!$B:$B,$F$1,CADASTRE!$L:$L,A29)</f>
        <v>0</v>
      </c>
      <c r="G29" s="22">
        <f>COUNTIFS(CADASTRE!$B:$B,$G$1,CADASTRE!$L:$L,A29)</f>
        <v>0</v>
      </c>
      <c r="H29" s="22">
        <f>COUNTIFS(CADASTRE!$B:$B,$H$1,CADASTRE!$L:$L,A29)</f>
        <v>1</v>
      </c>
      <c r="I29" s="22">
        <f>COUNTIFS(CADASTRE!$B:$B,$I$1,CADASTRE!$L:$L,A29)</f>
        <v>0</v>
      </c>
      <c r="J29" s="22">
        <f>COUNTIFS(CADASTRE!$B:$B,$J$1,CADASTRE!$L:$L,A29)</f>
        <v>0</v>
      </c>
      <c r="K29" s="22">
        <f>COUNTIFS(CADASTRE!$B:$B,$K$1,CADASTRE!$L:$L,A29)</f>
        <v>0</v>
      </c>
      <c r="L29" s="22">
        <f>COUNTIFS(CADASTRE!$B:$B,$L$1,CADASTRE!$L:$L,A29)</f>
        <v>0</v>
      </c>
      <c r="M29" s="22">
        <f>COUNTIFS(CADASTRE!$B:$B,$M$1,CADASTRE!$L:$L,A29)</f>
        <v>0</v>
      </c>
      <c r="N29" s="22">
        <f>COUNTIFS(CADASTRE!$B:$B,$N$1,CADASTRE!$L:$L,A29)</f>
        <v>0</v>
      </c>
      <c r="O29" s="22">
        <f>COUNTIFS(CADASTRE!$B:$B,$O$1,CADASTRE!$L:$L,A29)</f>
        <v>0</v>
      </c>
      <c r="P29" s="22">
        <f>COUNTIFS(CADASTRE!$B:$B,$P$1,CADASTRE!$L:$L,A29)</f>
        <v>0</v>
      </c>
      <c r="Q29" s="22">
        <f>COUNTIFS(CADASTRE!$B:$B,$Q$1,CADASTRE!$L:$L,A29)</f>
        <v>0</v>
      </c>
      <c r="R29" s="22">
        <f>COUNTIFS(CADASTRE!$B:$B,$R$1,CADASTRE!$L:$L,A29)</f>
        <v>0</v>
      </c>
      <c r="S29" s="22">
        <f>COUNTIFS(CADASTRE!$B:$B,$S$1,CADASTRE!$L:$L,A29)</f>
        <v>0</v>
      </c>
      <c r="T29" s="22">
        <f>COUNTIFS(CADASTRE!$B:$B,$T$1,CADASTRE!$L:$L,A29)</f>
        <v>0</v>
      </c>
      <c r="U29" s="22">
        <f>COUNTIFS(CADASTRE!$B:$B,$U$1,CADASTRE!$L:$L,A29)</f>
        <v>0</v>
      </c>
      <c r="V29" s="22">
        <f>COUNTIFS(CADASTRE!$B:$B,$V$1,CADASTRE!$L:$L,A29)</f>
        <v>0</v>
      </c>
      <c r="W29" s="22">
        <f>COUNTIFS(CADASTRE!$B:$B,$W$1,CADASTRE!$L:$L,A29)</f>
        <v>0</v>
      </c>
      <c r="X29" s="22">
        <f>COUNTIFS(CADASTRE!$B:$B,$X$1,CADASTRE!$L:$L,A29)</f>
        <v>0</v>
      </c>
      <c r="Y29" s="22">
        <f>COUNTIFS(CADASTRE!$B:$B,$Y$1,CADASTRE!$L:$L,A29)</f>
        <v>0</v>
      </c>
      <c r="Z29" s="22">
        <f>COUNTIFS(CADASTRE!$B:$B,$Z$1,CADASTRE!$L:$L,A29)</f>
        <v>0</v>
      </c>
      <c r="AA29" s="22">
        <f t="shared" si="0"/>
        <v>1</v>
      </c>
      <c r="AB29" s="22"/>
      <c r="AC29" s="22"/>
      <c r="AD29" s="1"/>
      <c r="AE29" s="1"/>
    </row>
    <row r="30" spans="1:31" ht="30" customHeight="1" x14ac:dyDescent="0.3">
      <c r="A30" s="2" t="s">
        <v>3308</v>
      </c>
      <c r="B30" s="22">
        <f>COUNTIFS(CADASTRE!$B:$B,B$1,CADASTRE!L:L,A30)</f>
        <v>0</v>
      </c>
      <c r="C30" s="22">
        <f>COUNTIFS(CADASTRE!$B:$B,$C$1,CADASTRE!$L:$L,A30)</f>
        <v>0</v>
      </c>
      <c r="D30" s="22">
        <f>COUNTIFS(CADASTRE!$B:$B,$D$1,CADASTRE!$L:$L,A30)</f>
        <v>0</v>
      </c>
      <c r="E30" s="22">
        <f>COUNTIFS(CADASTRE!$B:$B,$E$1,CADASTRE!$L:$L,A30)</f>
        <v>0</v>
      </c>
      <c r="F30" s="22">
        <f>COUNTIFS(CADASTRE!$B:$B,$F$1,CADASTRE!$L:$L,A30)</f>
        <v>0</v>
      </c>
      <c r="G30" s="22">
        <f>COUNTIFS(CADASTRE!$B:$B,$G$1,CADASTRE!$L:$L,A30)</f>
        <v>0</v>
      </c>
      <c r="H30" s="22">
        <f>COUNTIFS(CADASTRE!$B:$B,$H$1,CADASTRE!$L:$L,A30)</f>
        <v>1</v>
      </c>
      <c r="I30" s="22">
        <f>COUNTIFS(CADASTRE!$B:$B,$I$1,CADASTRE!$L:$L,A30)</f>
        <v>0</v>
      </c>
      <c r="J30" s="22">
        <f>COUNTIFS(CADASTRE!$B:$B,$J$1,CADASTRE!$L:$L,A30)</f>
        <v>0</v>
      </c>
      <c r="K30" s="22">
        <f>COUNTIFS(CADASTRE!$B:$B,$K$1,CADASTRE!$L:$L,A30)</f>
        <v>0</v>
      </c>
      <c r="L30" s="22">
        <f>COUNTIFS(CADASTRE!$B:$B,$L$1,CADASTRE!$L:$L,A30)</f>
        <v>0</v>
      </c>
      <c r="M30" s="22">
        <f>COUNTIFS(CADASTRE!$B:$B,$M$1,CADASTRE!$L:$L,A30)</f>
        <v>0</v>
      </c>
      <c r="N30" s="22">
        <f>COUNTIFS(CADASTRE!$B:$B,$N$1,CADASTRE!$L:$L,A30)</f>
        <v>0</v>
      </c>
      <c r="O30" s="22">
        <f>COUNTIFS(CADASTRE!$B:$B,$O$1,CADASTRE!$L:$L,A30)</f>
        <v>0</v>
      </c>
      <c r="P30" s="22">
        <f>COUNTIFS(CADASTRE!$B:$B,$P$1,CADASTRE!$L:$L,A30)</f>
        <v>0</v>
      </c>
      <c r="Q30" s="22">
        <f>COUNTIFS(CADASTRE!$B:$B,$Q$1,CADASTRE!$L:$L,A30)</f>
        <v>0</v>
      </c>
      <c r="R30" s="22">
        <f>COUNTIFS(CADASTRE!$B:$B,$R$1,CADASTRE!$L:$L,A30)</f>
        <v>0</v>
      </c>
      <c r="S30" s="22">
        <f>COUNTIFS(CADASTRE!$B:$B,$S$1,CADASTRE!$L:$L,A30)</f>
        <v>0</v>
      </c>
      <c r="T30" s="22">
        <f>COUNTIFS(CADASTRE!$B:$B,$T$1,CADASTRE!$L:$L,A30)</f>
        <v>0</v>
      </c>
      <c r="U30" s="22">
        <f>COUNTIFS(CADASTRE!$B:$B,$U$1,CADASTRE!$L:$L,A30)</f>
        <v>0</v>
      </c>
      <c r="V30" s="22">
        <f>COUNTIFS(CADASTRE!$B:$B,$V$1,CADASTRE!$L:$L,A30)</f>
        <v>0</v>
      </c>
      <c r="W30" s="22">
        <f>COUNTIFS(CADASTRE!$B:$B,$W$1,CADASTRE!$L:$L,A30)</f>
        <v>0</v>
      </c>
      <c r="X30" s="22">
        <f>COUNTIFS(CADASTRE!$B:$B,$X$1,CADASTRE!$L:$L,A30)</f>
        <v>0</v>
      </c>
      <c r="Y30" s="22">
        <f>COUNTIFS(CADASTRE!$B:$B,$Y$1,CADASTRE!$L:$L,A30)</f>
        <v>0</v>
      </c>
      <c r="Z30" s="22">
        <f>COUNTIFS(CADASTRE!$B:$B,$Z$1,CADASTRE!$L:$L,A30)</f>
        <v>0</v>
      </c>
      <c r="AA30" s="22">
        <f t="shared" si="0"/>
        <v>1</v>
      </c>
      <c r="AB30" s="22"/>
      <c r="AC30" s="22"/>
      <c r="AD30" s="1"/>
      <c r="AE30" s="1"/>
    </row>
    <row r="31" spans="1:31" ht="30" customHeight="1" x14ac:dyDescent="0.3">
      <c r="A31" s="2" t="s">
        <v>2609</v>
      </c>
      <c r="B31" s="22">
        <f>COUNTIFS(CADASTRE!$B:$B,B$1,CADASTRE!L:L,A31)</f>
        <v>0</v>
      </c>
      <c r="C31" s="22">
        <f>COUNTIFS(CADASTRE!$B:$B,$C$1,CADASTRE!$L:$L,A31)</f>
        <v>0</v>
      </c>
      <c r="D31" s="22">
        <f>COUNTIFS(CADASTRE!$B:$B,$D$1,CADASTRE!$L:$L,A31)</f>
        <v>0</v>
      </c>
      <c r="E31" s="22">
        <f>COUNTIFS(CADASTRE!$B:$B,$E$1,CADASTRE!$L:$L,A31)</f>
        <v>0</v>
      </c>
      <c r="F31" s="22">
        <f>COUNTIFS(CADASTRE!$B:$B,$F$1,CADASTRE!$L:$L,A31)</f>
        <v>0</v>
      </c>
      <c r="G31" s="22">
        <f>COUNTIFS(CADASTRE!$B:$B,$G$1,CADASTRE!$L:$L,A31)</f>
        <v>0</v>
      </c>
      <c r="H31" s="22">
        <f>COUNTIFS(CADASTRE!$B:$B,$H$1,CADASTRE!$L:$L,A31)</f>
        <v>0</v>
      </c>
      <c r="I31" s="22">
        <f>COUNTIFS(CADASTRE!$B:$B,$I$1,CADASTRE!$L:$L,A31)</f>
        <v>0</v>
      </c>
      <c r="J31" s="22">
        <f>COUNTIFS(CADASTRE!$B:$B,$J$1,CADASTRE!$L:$L,A31)</f>
        <v>0</v>
      </c>
      <c r="K31" s="22">
        <f>COUNTIFS(CADASTRE!$B:$B,$K$1,CADASTRE!$L:$L,A31)</f>
        <v>0</v>
      </c>
      <c r="L31" s="22">
        <f>COUNTIFS(CADASTRE!$B:$B,$L$1,CADASTRE!$L:$L,A31)</f>
        <v>0</v>
      </c>
      <c r="M31" s="22">
        <f>COUNTIFS(CADASTRE!$B:$B,$M$1,CADASTRE!$L:$L,A31)</f>
        <v>0</v>
      </c>
      <c r="N31" s="22">
        <f>COUNTIFS(CADASTRE!$B:$B,$N$1,CADASTRE!$L:$L,A31)</f>
        <v>0</v>
      </c>
      <c r="O31" s="22">
        <f>COUNTIFS(CADASTRE!$B:$B,$O$1,CADASTRE!$L:$L,A31)</f>
        <v>0</v>
      </c>
      <c r="P31" s="22">
        <f>COUNTIFS(CADASTRE!$B:$B,$P$1,CADASTRE!$L:$L,A31)</f>
        <v>0</v>
      </c>
      <c r="Q31" s="22">
        <f>COUNTIFS(CADASTRE!$B:$B,$Q$1,CADASTRE!$L:$L,A31)</f>
        <v>0</v>
      </c>
      <c r="R31" s="22">
        <f>COUNTIFS(CADASTRE!$B:$B,$R$1,CADASTRE!$L:$L,A31)</f>
        <v>0</v>
      </c>
      <c r="S31" s="22">
        <f>COUNTIFS(CADASTRE!$B:$B,$S$1,CADASTRE!$L:$L,A31)</f>
        <v>0</v>
      </c>
      <c r="T31" s="22">
        <f>COUNTIFS(CADASTRE!$B:$B,$T$1,CADASTRE!$L:$L,A31)</f>
        <v>0</v>
      </c>
      <c r="U31" s="22">
        <f>COUNTIFS(CADASTRE!$B:$B,$U$1,CADASTRE!$L:$L,A31)</f>
        <v>0</v>
      </c>
      <c r="V31" s="22">
        <f>COUNTIFS(CADASTRE!$B:$B,$V$1,CADASTRE!$L:$L,A31)</f>
        <v>0</v>
      </c>
      <c r="W31" s="22">
        <f>COUNTIFS(CADASTRE!$B:$B,$W$1,CADASTRE!$L:$L,A31)</f>
        <v>0</v>
      </c>
      <c r="X31" s="22">
        <f>COUNTIFS(CADASTRE!$B:$B,$X$1,CADASTRE!$L:$L,A31)</f>
        <v>2</v>
      </c>
      <c r="Y31" s="22">
        <f>COUNTIFS(CADASTRE!$B:$B,$Y$1,CADASTRE!$L:$L,A31)</f>
        <v>0</v>
      </c>
      <c r="Z31" s="22">
        <f>COUNTIFS(CADASTRE!$B:$B,$Z$1,CADASTRE!$L:$L,A31)</f>
        <v>0</v>
      </c>
      <c r="AA31" s="22">
        <f t="shared" si="0"/>
        <v>2</v>
      </c>
      <c r="AB31" s="22"/>
      <c r="AC31" s="22"/>
      <c r="AD31" s="1"/>
      <c r="AE31" s="1"/>
    </row>
    <row r="32" spans="1:31" ht="30" customHeight="1" x14ac:dyDescent="0.3">
      <c r="A32" s="2" t="s">
        <v>4272</v>
      </c>
      <c r="B32" s="22">
        <f>COUNTIFS(CADASTRE!$B:$B,B$1,CADASTRE!L:L,A32)</f>
        <v>0</v>
      </c>
      <c r="C32" s="22">
        <f>COUNTIFS(CADASTRE!$B:$B,$C$1,CADASTRE!$L:$L,A32)</f>
        <v>0</v>
      </c>
      <c r="D32" s="22">
        <f>COUNTIFS(CADASTRE!$B:$B,$D$1,CADASTRE!$L:$L,A32)</f>
        <v>0</v>
      </c>
      <c r="E32" s="22">
        <f>COUNTIFS(CADASTRE!$B:$B,$E$1,CADASTRE!$L:$L,A32)</f>
        <v>0</v>
      </c>
      <c r="F32" s="22">
        <f>COUNTIFS(CADASTRE!$B:$B,$F$1,CADASTRE!$L:$L,A32)</f>
        <v>1</v>
      </c>
      <c r="G32" s="22">
        <f>COUNTIFS(CADASTRE!$B:$B,$G$1,CADASTRE!$L:$L,A32)</f>
        <v>0</v>
      </c>
      <c r="H32" s="22">
        <f>COUNTIFS(CADASTRE!$B:$B,$H$1,CADASTRE!$L:$L,A32)</f>
        <v>0</v>
      </c>
      <c r="I32" s="22">
        <f>COUNTIFS(CADASTRE!$B:$B,$I$1,CADASTRE!$L:$L,A32)</f>
        <v>0</v>
      </c>
      <c r="J32" s="22">
        <f>COUNTIFS(CADASTRE!$B:$B,$J$1,CADASTRE!$L:$L,A32)</f>
        <v>0</v>
      </c>
      <c r="K32" s="22">
        <f>COUNTIFS(CADASTRE!$B:$B,$K$1,CADASTRE!$L:$L,A32)</f>
        <v>0</v>
      </c>
      <c r="L32" s="22">
        <f>COUNTIFS(CADASTRE!$B:$B,$L$1,CADASTRE!$L:$L,A32)</f>
        <v>0</v>
      </c>
      <c r="M32" s="22">
        <f>COUNTIFS(CADASTRE!$B:$B,$M$1,CADASTRE!$L:$L,A32)</f>
        <v>0</v>
      </c>
      <c r="N32" s="22">
        <f>COUNTIFS(CADASTRE!$B:$B,$N$1,CADASTRE!$L:$L,A32)</f>
        <v>0</v>
      </c>
      <c r="O32" s="22">
        <f>COUNTIFS(CADASTRE!$B:$B,$O$1,CADASTRE!$L:$L,A32)</f>
        <v>0</v>
      </c>
      <c r="P32" s="22">
        <f>COUNTIFS(CADASTRE!$B:$B,$P$1,CADASTRE!$L:$L,A32)</f>
        <v>0</v>
      </c>
      <c r="Q32" s="22">
        <f>COUNTIFS(CADASTRE!$B:$B,$Q$1,CADASTRE!$L:$L,A32)</f>
        <v>0</v>
      </c>
      <c r="R32" s="22">
        <f>COUNTIFS(CADASTRE!$B:$B,$R$1,CADASTRE!$L:$L,A32)</f>
        <v>0</v>
      </c>
      <c r="S32" s="22">
        <f>COUNTIFS(CADASTRE!$B:$B,$S$1,CADASTRE!$L:$L,A32)</f>
        <v>0</v>
      </c>
      <c r="T32" s="22">
        <f>COUNTIFS(CADASTRE!$B:$B,$T$1,CADASTRE!$L:$L,A32)</f>
        <v>0</v>
      </c>
      <c r="U32" s="22">
        <f>COUNTIFS(CADASTRE!$B:$B,$U$1,CADASTRE!$L:$L,A32)</f>
        <v>0</v>
      </c>
      <c r="V32" s="22">
        <f>COUNTIFS(CADASTRE!$B:$B,$V$1,CADASTRE!$L:$L,A32)</f>
        <v>0</v>
      </c>
      <c r="W32" s="22">
        <f>COUNTIFS(CADASTRE!$B:$B,$W$1,CADASTRE!$L:$L,A32)</f>
        <v>0</v>
      </c>
      <c r="X32" s="22">
        <f>COUNTIFS(CADASTRE!$B:$B,$X$1,CADASTRE!$L:$L,A32)</f>
        <v>0</v>
      </c>
      <c r="Y32" s="22">
        <f>COUNTIFS(CADASTRE!$B:$B,$Y$1,CADASTRE!$L:$L,A32)</f>
        <v>0</v>
      </c>
      <c r="Z32" s="22">
        <f>COUNTIFS(CADASTRE!$B:$B,$Z$1,CADASTRE!$L:$L,A32)</f>
        <v>0</v>
      </c>
      <c r="AA32" s="22">
        <f t="shared" si="0"/>
        <v>1</v>
      </c>
      <c r="AB32" s="22"/>
      <c r="AC32" s="22"/>
      <c r="AD32" s="1"/>
      <c r="AE32" s="1"/>
    </row>
    <row r="33" spans="1:31" ht="30" customHeight="1" x14ac:dyDescent="0.3">
      <c r="A33" s="2" t="s">
        <v>155</v>
      </c>
      <c r="B33" s="22">
        <f>COUNTIFS(CADASTRE!$B:$B,B$1,CADASTRE!L:L,A33)</f>
        <v>0</v>
      </c>
      <c r="C33" s="22">
        <f>COUNTIFS(CADASTRE!$B:$B,$C$1,CADASTRE!$L:$L,A33)</f>
        <v>0</v>
      </c>
      <c r="D33" s="22">
        <f>COUNTIFS(CADASTRE!$B:$B,$D$1,CADASTRE!$L:$L,A33)</f>
        <v>0</v>
      </c>
      <c r="E33" s="22">
        <f>COUNTIFS(CADASTRE!$B:$B,$E$1,CADASTRE!$L:$L,A33)</f>
        <v>0</v>
      </c>
      <c r="F33" s="22">
        <f>COUNTIFS(CADASTRE!$B:$B,$F$1,CADASTRE!$L:$L,A33)</f>
        <v>0</v>
      </c>
      <c r="G33" s="22">
        <f>COUNTIFS(CADASTRE!$B:$B,$G$1,CADASTRE!$L:$L,A33)</f>
        <v>0</v>
      </c>
      <c r="H33" s="22">
        <f>COUNTIFS(CADASTRE!$B:$B,$H$1,CADASTRE!$L:$L,A33)</f>
        <v>0</v>
      </c>
      <c r="I33" s="22">
        <f>COUNTIFS(CADASTRE!$B:$B,$I$1,CADASTRE!$L:$L,A33)</f>
        <v>0</v>
      </c>
      <c r="J33" s="22">
        <f>COUNTIFS(CADASTRE!$B:$B,$J$1,CADASTRE!$L:$L,A33)</f>
        <v>1</v>
      </c>
      <c r="K33" s="22">
        <f>COUNTIFS(CADASTRE!$B:$B,$K$1,CADASTRE!$L:$L,A33)</f>
        <v>0</v>
      </c>
      <c r="L33" s="22">
        <f>COUNTIFS(CADASTRE!$B:$B,$L$1,CADASTRE!$L:$L,A33)</f>
        <v>0</v>
      </c>
      <c r="M33" s="22">
        <f>COUNTIFS(CADASTRE!$B:$B,$M$1,CADASTRE!$L:$L,A33)</f>
        <v>0</v>
      </c>
      <c r="N33" s="22">
        <f>COUNTIFS(CADASTRE!$B:$B,$N$1,CADASTRE!$L:$L,A33)</f>
        <v>0</v>
      </c>
      <c r="O33" s="22">
        <f>COUNTIFS(CADASTRE!$B:$B,$O$1,CADASTRE!$L:$L,A33)</f>
        <v>0</v>
      </c>
      <c r="P33" s="22">
        <f>COUNTIFS(CADASTRE!$B:$B,$P$1,CADASTRE!$L:$L,A33)</f>
        <v>0</v>
      </c>
      <c r="Q33" s="22">
        <f>COUNTIFS(CADASTRE!$B:$B,$Q$1,CADASTRE!$L:$L,A33)</f>
        <v>0</v>
      </c>
      <c r="R33" s="22">
        <f>COUNTIFS(CADASTRE!$B:$B,$R$1,CADASTRE!$L:$L,A33)</f>
        <v>0</v>
      </c>
      <c r="S33" s="22">
        <f>COUNTIFS(CADASTRE!$B:$B,$S$1,CADASTRE!$L:$L,A33)</f>
        <v>0</v>
      </c>
      <c r="T33" s="22">
        <f>COUNTIFS(CADASTRE!$B:$B,$T$1,CADASTRE!$L:$L,A33)</f>
        <v>0</v>
      </c>
      <c r="U33" s="22">
        <f>COUNTIFS(CADASTRE!$B:$B,$U$1,CADASTRE!$L:$L,A33)</f>
        <v>0</v>
      </c>
      <c r="V33" s="22">
        <f>COUNTIFS(CADASTRE!$B:$B,$V$1,CADASTRE!$L:$L,A33)</f>
        <v>0</v>
      </c>
      <c r="W33" s="22">
        <f>COUNTIFS(CADASTRE!$B:$B,$W$1,CADASTRE!$L:$L,A33)</f>
        <v>0</v>
      </c>
      <c r="X33" s="22">
        <f>COUNTIFS(CADASTRE!$B:$B,$X$1,CADASTRE!$L:$L,A33)</f>
        <v>0</v>
      </c>
      <c r="Y33" s="22">
        <f>COUNTIFS(CADASTRE!$B:$B,$Y$1,CADASTRE!$L:$L,A33)</f>
        <v>1</v>
      </c>
      <c r="Z33" s="22">
        <f>COUNTIFS(CADASTRE!$B:$B,$Z$1,CADASTRE!$L:$L,A33)</f>
        <v>0</v>
      </c>
      <c r="AA33" s="22">
        <f t="shared" si="0"/>
        <v>2</v>
      </c>
      <c r="AB33" s="22"/>
      <c r="AC33" s="22"/>
      <c r="AD33" s="1"/>
      <c r="AE33" s="1"/>
    </row>
    <row r="34" spans="1:31" ht="30" customHeight="1" x14ac:dyDescent="0.3">
      <c r="A34" s="2" t="s">
        <v>2619</v>
      </c>
      <c r="B34" s="22">
        <f>COUNTIFS(CADASTRE!$B:$B,B$1,CADASTRE!L:L,A34)</f>
        <v>1</v>
      </c>
      <c r="C34" s="22">
        <f>COUNTIFS(CADASTRE!$B:$B,$C$1,CADASTRE!$L:$L,A34)</f>
        <v>0</v>
      </c>
      <c r="D34" s="22">
        <f>COUNTIFS(CADASTRE!$B:$B,$D$1,CADASTRE!$L:$L,A34)</f>
        <v>0</v>
      </c>
      <c r="E34" s="22">
        <f>COUNTIFS(CADASTRE!$B:$B,$E$1,CADASTRE!$L:$L,A34)</f>
        <v>0</v>
      </c>
      <c r="F34" s="22">
        <f>COUNTIFS(CADASTRE!$B:$B,$F$1,CADASTRE!$L:$L,A34)</f>
        <v>0</v>
      </c>
      <c r="G34" s="22">
        <f>COUNTIFS(CADASTRE!$B:$B,$G$1,CADASTRE!$L:$L,A34)</f>
        <v>0</v>
      </c>
      <c r="H34" s="22">
        <f>COUNTIFS(CADASTRE!$B:$B,$H$1,CADASTRE!$L:$L,A34)</f>
        <v>0</v>
      </c>
      <c r="I34" s="22">
        <f>COUNTIFS(CADASTRE!$B:$B,$I$1,CADASTRE!$L:$L,A34)</f>
        <v>0</v>
      </c>
      <c r="J34" s="22">
        <f>COUNTIFS(CADASTRE!$B:$B,$J$1,CADASTRE!$L:$L,A34)</f>
        <v>0</v>
      </c>
      <c r="K34" s="22">
        <f>COUNTIFS(CADASTRE!$B:$B,$K$1,CADASTRE!$L:$L,A34)</f>
        <v>0</v>
      </c>
      <c r="L34" s="22">
        <f>COUNTIFS(CADASTRE!$B:$B,$L$1,CADASTRE!$L:$L,A34)</f>
        <v>0</v>
      </c>
      <c r="M34" s="22">
        <f>COUNTIFS(CADASTRE!$B:$B,$M$1,CADASTRE!$L:$L,A34)</f>
        <v>0</v>
      </c>
      <c r="N34" s="22">
        <f>COUNTIFS(CADASTRE!$B:$B,$N$1,CADASTRE!$L:$L,A34)</f>
        <v>0</v>
      </c>
      <c r="O34" s="22">
        <f>COUNTIFS(CADASTRE!$B:$B,$O$1,CADASTRE!$L:$L,A34)</f>
        <v>0</v>
      </c>
      <c r="P34" s="22">
        <f>COUNTIFS(CADASTRE!$B:$B,$P$1,CADASTRE!$L:$L,A34)</f>
        <v>0</v>
      </c>
      <c r="Q34" s="22">
        <f>COUNTIFS(CADASTRE!$B:$B,$Q$1,CADASTRE!$L:$L,A34)</f>
        <v>0</v>
      </c>
      <c r="R34" s="22">
        <f>COUNTIFS(CADASTRE!$B:$B,$R$1,CADASTRE!$L:$L,A34)</f>
        <v>0</v>
      </c>
      <c r="S34" s="22">
        <f>COUNTIFS(CADASTRE!$B:$B,$S$1,CADASTRE!$L:$L,A34)</f>
        <v>0</v>
      </c>
      <c r="T34" s="22">
        <f>COUNTIFS(CADASTRE!$B:$B,$T$1,CADASTRE!$L:$L,A34)</f>
        <v>0</v>
      </c>
      <c r="U34" s="22">
        <f>COUNTIFS(CADASTRE!$B:$B,$U$1,CADASTRE!$L:$L,A34)</f>
        <v>0</v>
      </c>
      <c r="V34" s="22">
        <f>COUNTIFS(CADASTRE!$B:$B,$V$1,CADASTRE!$L:$L,A34)</f>
        <v>0</v>
      </c>
      <c r="W34" s="22">
        <f>COUNTIFS(CADASTRE!$B:$B,$W$1,CADASTRE!$L:$L,A34)</f>
        <v>0</v>
      </c>
      <c r="X34" s="22">
        <f>COUNTIFS(CADASTRE!$B:$B,$X$1,CADASTRE!$L:$L,A34)</f>
        <v>0</v>
      </c>
      <c r="Y34" s="22">
        <f>COUNTIFS(CADASTRE!$B:$B,$Y$1,CADASTRE!$L:$L,A34)</f>
        <v>0</v>
      </c>
      <c r="Z34" s="22">
        <f>COUNTIFS(CADASTRE!$B:$B,$Z$1,CADASTRE!$L:$L,A34)</f>
        <v>0</v>
      </c>
      <c r="AA34" s="22">
        <f t="shared" si="0"/>
        <v>1</v>
      </c>
      <c r="AB34" s="22"/>
      <c r="AC34" s="22"/>
      <c r="AD34" s="1"/>
      <c r="AE34" s="1"/>
    </row>
    <row r="35" spans="1:31" ht="30" customHeight="1" x14ac:dyDescent="0.3">
      <c r="A35" s="2" t="s">
        <v>3944</v>
      </c>
      <c r="B35" s="22">
        <f>COUNTIFS(CADASTRE!$B:$B,B$1,CADASTRE!L:L,A35)</f>
        <v>0</v>
      </c>
      <c r="C35" s="22">
        <f>COUNTIFS(CADASTRE!$B:$B,$C$1,CADASTRE!$L:$L,A35)</f>
        <v>0</v>
      </c>
      <c r="D35" s="22">
        <f>COUNTIFS(CADASTRE!$B:$B,$D$1,CADASTRE!$L:$L,A35)</f>
        <v>0</v>
      </c>
      <c r="E35" s="22">
        <f>COUNTIFS(CADASTRE!$B:$B,$E$1,CADASTRE!$L:$L,A35)</f>
        <v>0</v>
      </c>
      <c r="F35" s="22">
        <f>COUNTIFS(CADASTRE!$B:$B,$F$1,CADASTRE!$L:$L,A35)</f>
        <v>0</v>
      </c>
      <c r="G35" s="22">
        <f>COUNTIFS(CADASTRE!$B:$B,$G$1,CADASTRE!$L:$L,A35)</f>
        <v>0</v>
      </c>
      <c r="H35" s="22">
        <f>COUNTIFS(CADASTRE!$B:$B,$H$1,CADASTRE!$L:$L,A35)</f>
        <v>1</v>
      </c>
      <c r="I35" s="22">
        <f>COUNTIFS(CADASTRE!$B:$B,$I$1,CADASTRE!$L:$L,A35)</f>
        <v>0</v>
      </c>
      <c r="J35" s="22">
        <f>COUNTIFS(CADASTRE!$B:$B,$J$1,CADASTRE!$L:$L,A35)</f>
        <v>0</v>
      </c>
      <c r="K35" s="22">
        <f>COUNTIFS(CADASTRE!$B:$B,$K$1,CADASTRE!$L:$L,A35)</f>
        <v>0</v>
      </c>
      <c r="L35" s="22">
        <f>COUNTIFS(CADASTRE!$B:$B,$L$1,CADASTRE!$L:$L,A35)</f>
        <v>0</v>
      </c>
      <c r="M35" s="22">
        <f>COUNTIFS(CADASTRE!$B:$B,$M$1,CADASTRE!$L:$L,A35)</f>
        <v>0</v>
      </c>
      <c r="N35" s="22">
        <f>COUNTIFS(CADASTRE!$B:$B,$N$1,CADASTRE!$L:$L,A35)</f>
        <v>0</v>
      </c>
      <c r="O35" s="22">
        <f>COUNTIFS(CADASTRE!$B:$B,$O$1,CADASTRE!$L:$L,A35)</f>
        <v>0</v>
      </c>
      <c r="P35" s="22">
        <f>COUNTIFS(CADASTRE!$B:$B,$P$1,CADASTRE!$L:$L,A35)</f>
        <v>0</v>
      </c>
      <c r="Q35" s="22">
        <f>COUNTIFS(CADASTRE!$B:$B,$Q$1,CADASTRE!$L:$L,A35)</f>
        <v>0</v>
      </c>
      <c r="R35" s="22">
        <f>COUNTIFS(CADASTRE!$B:$B,$R$1,CADASTRE!$L:$L,A35)</f>
        <v>0</v>
      </c>
      <c r="S35" s="22">
        <f>COUNTIFS(CADASTRE!$B:$B,$S$1,CADASTRE!$L:$L,A35)</f>
        <v>0</v>
      </c>
      <c r="T35" s="22">
        <f>COUNTIFS(CADASTRE!$B:$B,$T$1,CADASTRE!$L:$L,A35)</f>
        <v>0</v>
      </c>
      <c r="U35" s="22">
        <f>COUNTIFS(CADASTRE!$B:$B,$U$1,CADASTRE!$L:$L,A35)</f>
        <v>0</v>
      </c>
      <c r="V35" s="22">
        <f>COUNTIFS(CADASTRE!$B:$B,$V$1,CADASTRE!$L:$L,A35)</f>
        <v>0</v>
      </c>
      <c r="W35" s="22">
        <f>COUNTIFS(CADASTRE!$B:$B,$W$1,CADASTRE!$L:$L,A35)</f>
        <v>0</v>
      </c>
      <c r="X35" s="22">
        <f>COUNTIFS(CADASTRE!$B:$B,$X$1,CADASTRE!$L:$L,A35)</f>
        <v>0</v>
      </c>
      <c r="Y35" s="22">
        <f>COUNTIFS(CADASTRE!$B:$B,$Y$1,CADASTRE!$L:$L,A35)</f>
        <v>0</v>
      </c>
      <c r="Z35" s="22">
        <f>COUNTIFS(CADASTRE!$B:$B,$Z$1,CADASTRE!$L:$L,A35)</f>
        <v>0</v>
      </c>
      <c r="AA35" s="22">
        <f t="shared" si="0"/>
        <v>1</v>
      </c>
      <c r="AB35" s="22"/>
      <c r="AC35" s="22"/>
      <c r="AD35" s="1"/>
      <c r="AE35" s="1"/>
    </row>
    <row r="36" spans="1:31" ht="30" customHeight="1" x14ac:dyDescent="0.3">
      <c r="A36" s="2" t="s">
        <v>3138</v>
      </c>
      <c r="B36" s="22">
        <f>COUNTIFS(CADASTRE!$B:$B,B$1,CADASTRE!L:L,A36)</f>
        <v>0</v>
      </c>
      <c r="C36" s="22">
        <f>COUNTIFS(CADASTRE!$B:$B,$C$1,CADASTRE!$L:$L,A36)</f>
        <v>0</v>
      </c>
      <c r="D36" s="22">
        <f>COUNTIFS(CADASTRE!$B:$B,$D$1,CADASTRE!$L:$L,A36)</f>
        <v>1</v>
      </c>
      <c r="E36" s="22">
        <f>COUNTIFS(CADASTRE!$B:$B,$E$1,CADASTRE!$L:$L,A36)</f>
        <v>0</v>
      </c>
      <c r="F36" s="22">
        <f>COUNTIFS(CADASTRE!$B:$B,$F$1,CADASTRE!$L:$L,A36)</f>
        <v>0</v>
      </c>
      <c r="G36" s="22">
        <f>COUNTIFS(CADASTRE!$B:$B,$G$1,CADASTRE!$L:$L,A36)</f>
        <v>0</v>
      </c>
      <c r="H36" s="22">
        <f>COUNTIFS(CADASTRE!$B:$B,$H$1,CADASTRE!$L:$L,A36)</f>
        <v>1</v>
      </c>
      <c r="I36" s="22">
        <f>COUNTIFS(CADASTRE!$B:$B,$I$1,CADASTRE!$L:$L,A36)</f>
        <v>0</v>
      </c>
      <c r="J36" s="22">
        <f>COUNTIFS(CADASTRE!$B:$B,$J$1,CADASTRE!$L:$L,A36)</f>
        <v>0</v>
      </c>
      <c r="K36" s="22">
        <f>COUNTIFS(CADASTRE!$B:$B,$K$1,CADASTRE!$L:$L,A36)</f>
        <v>0</v>
      </c>
      <c r="L36" s="22">
        <f>COUNTIFS(CADASTRE!$B:$B,$L$1,CADASTRE!$L:$L,A36)</f>
        <v>0</v>
      </c>
      <c r="M36" s="22">
        <f>COUNTIFS(CADASTRE!$B:$B,$M$1,CADASTRE!$L:$L,A36)</f>
        <v>0</v>
      </c>
      <c r="N36" s="22">
        <f>COUNTIFS(CADASTRE!$B:$B,$N$1,CADASTRE!$L:$L,A36)</f>
        <v>0</v>
      </c>
      <c r="O36" s="22">
        <f>COUNTIFS(CADASTRE!$B:$B,$O$1,CADASTRE!$L:$L,A36)</f>
        <v>0</v>
      </c>
      <c r="P36" s="22">
        <f>COUNTIFS(CADASTRE!$B:$B,$P$1,CADASTRE!$L:$L,A36)</f>
        <v>0</v>
      </c>
      <c r="Q36" s="22">
        <f>COUNTIFS(CADASTRE!$B:$B,$Q$1,CADASTRE!$L:$L,A36)</f>
        <v>0</v>
      </c>
      <c r="R36" s="22">
        <f>COUNTIFS(CADASTRE!$B:$B,$R$1,CADASTRE!$L:$L,A36)</f>
        <v>0</v>
      </c>
      <c r="S36" s="22">
        <f>COUNTIFS(CADASTRE!$B:$B,$S$1,CADASTRE!$L:$L,A36)</f>
        <v>0</v>
      </c>
      <c r="T36" s="22">
        <f>COUNTIFS(CADASTRE!$B:$B,$T$1,CADASTRE!$L:$L,A36)</f>
        <v>0</v>
      </c>
      <c r="U36" s="22">
        <f>COUNTIFS(CADASTRE!$B:$B,$U$1,CADASTRE!$L:$L,A36)</f>
        <v>0</v>
      </c>
      <c r="V36" s="22">
        <f>COUNTIFS(CADASTRE!$B:$B,$V$1,CADASTRE!$L:$L,A36)</f>
        <v>0</v>
      </c>
      <c r="W36" s="22">
        <f>COUNTIFS(CADASTRE!$B:$B,$W$1,CADASTRE!$L:$L,A36)</f>
        <v>0</v>
      </c>
      <c r="X36" s="22">
        <f>COUNTIFS(CADASTRE!$B:$B,$X$1,CADASTRE!$L:$L,A36)</f>
        <v>0</v>
      </c>
      <c r="Y36" s="22">
        <f>COUNTIFS(CADASTRE!$B:$B,$Y$1,CADASTRE!$L:$L,A36)</f>
        <v>0</v>
      </c>
      <c r="Z36" s="22">
        <f>COUNTIFS(CADASTRE!$B:$B,$Z$1,CADASTRE!$L:$L,A36)</f>
        <v>0</v>
      </c>
      <c r="AA36" s="22">
        <f t="shared" si="0"/>
        <v>2</v>
      </c>
      <c r="AB36" s="22"/>
      <c r="AC36" s="22"/>
      <c r="AD36" s="1"/>
      <c r="AE36" s="1"/>
    </row>
    <row r="37" spans="1:31" ht="30" customHeight="1" x14ac:dyDescent="0.3">
      <c r="A37" s="2" t="s">
        <v>1460</v>
      </c>
      <c r="B37" s="22">
        <f>COUNTIFS(CADASTRE!$B:$B,B$1,CADASTRE!L:L,A37)</f>
        <v>0</v>
      </c>
      <c r="C37" s="22">
        <f>COUNTIFS(CADASTRE!$B:$B,$C$1,CADASTRE!$L:$L,A37)</f>
        <v>0</v>
      </c>
      <c r="D37" s="22">
        <f>COUNTIFS(CADASTRE!$B:$B,$D$1,CADASTRE!$L:$L,A37)</f>
        <v>0</v>
      </c>
      <c r="E37" s="22">
        <f>COUNTIFS(CADASTRE!$B:$B,$E$1,CADASTRE!$L:$L,A37)</f>
        <v>0</v>
      </c>
      <c r="F37" s="22">
        <f>COUNTIFS(CADASTRE!$B:$B,$F$1,CADASTRE!$L:$L,A37)</f>
        <v>0</v>
      </c>
      <c r="G37" s="22">
        <f>COUNTIFS(CADASTRE!$B:$B,$G$1,CADASTRE!$L:$L,A37)</f>
        <v>1</v>
      </c>
      <c r="H37" s="22">
        <f>COUNTIFS(CADASTRE!$B:$B,$H$1,CADASTRE!$L:$L,A37)</f>
        <v>0</v>
      </c>
      <c r="I37" s="22">
        <f>COUNTIFS(CADASTRE!$B:$B,$I$1,CADASTRE!$L:$L,A37)</f>
        <v>0</v>
      </c>
      <c r="J37" s="22">
        <f>COUNTIFS(CADASTRE!$B:$B,$J$1,CADASTRE!$L:$L,A37)</f>
        <v>0</v>
      </c>
      <c r="K37" s="22">
        <f>COUNTIFS(CADASTRE!$B:$B,$K$1,CADASTRE!$L:$L,A37)</f>
        <v>3</v>
      </c>
      <c r="L37" s="22">
        <f>COUNTIFS(CADASTRE!$B:$B,$L$1,CADASTRE!$L:$L,A37)</f>
        <v>0</v>
      </c>
      <c r="M37" s="22">
        <f>COUNTIFS(CADASTRE!$B:$B,$M$1,CADASTRE!$L:$L,A37)</f>
        <v>0</v>
      </c>
      <c r="N37" s="22">
        <f>COUNTIFS(CADASTRE!$B:$B,$N$1,CADASTRE!$L:$L,A37)</f>
        <v>0</v>
      </c>
      <c r="O37" s="22">
        <f>COUNTIFS(CADASTRE!$B:$B,$O$1,CADASTRE!$L:$L,A37)</f>
        <v>0</v>
      </c>
      <c r="P37" s="22">
        <f>COUNTIFS(CADASTRE!$B:$B,$P$1,CADASTRE!$L:$L,A37)</f>
        <v>0</v>
      </c>
      <c r="Q37" s="22">
        <f>COUNTIFS(CADASTRE!$B:$B,$Q$1,CADASTRE!$L:$L,A37)</f>
        <v>0</v>
      </c>
      <c r="R37" s="22">
        <f>COUNTIFS(CADASTRE!$B:$B,$R$1,CADASTRE!$L:$L,A37)</f>
        <v>0</v>
      </c>
      <c r="S37" s="22">
        <f>COUNTIFS(CADASTRE!$B:$B,$S$1,CADASTRE!$L:$L,A37)</f>
        <v>2</v>
      </c>
      <c r="T37" s="22">
        <f>COUNTIFS(CADASTRE!$B:$B,$T$1,CADASTRE!$L:$L,A37)</f>
        <v>1</v>
      </c>
      <c r="U37" s="22">
        <f>COUNTIFS(CADASTRE!$B:$B,$U$1,CADASTRE!$L:$L,A37)</f>
        <v>0</v>
      </c>
      <c r="V37" s="22">
        <f>COUNTIFS(CADASTRE!$B:$B,$V$1,CADASTRE!$L:$L,A37)</f>
        <v>0</v>
      </c>
      <c r="W37" s="22">
        <f>COUNTIFS(CADASTRE!$B:$B,$W$1,CADASTRE!$L:$L,A37)</f>
        <v>0</v>
      </c>
      <c r="X37" s="22">
        <f>COUNTIFS(CADASTRE!$B:$B,$X$1,CADASTRE!$L:$L,A37)</f>
        <v>0</v>
      </c>
      <c r="Y37" s="22">
        <f>COUNTIFS(CADASTRE!$B:$B,$Y$1,CADASTRE!$L:$L,A37)</f>
        <v>0</v>
      </c>
      <c r="Z37" s="22">
        <f>COUNTIFS(CADASTRE!$B:$B,$Z$1,CADASTRE!$L:$L,A37)</f>
        <v>0</v>
      </c>
      <c r="AA37" s="22">
        <f t="shared" si="0"/>
        <v>7</v>
      </c>
      <c r="AB37" s="22"/>
      <c r="AC37" s="22"/>
      <c r="AD37" s="1"/>
      <c r="AE37" s="1"/>
    </row>
    <row r="38" spans="1:31" ht="30" customHeight="1" x14ac:dyDescent="0.3">
      <c r="A38" s="2" t="s">
        <v>1464</v>
      </c>
      <c r="B38" s="22">
        <f>COUNTIFS(CADASTRE!$B:$B,B$1,CADASTRE!L:L,A38)</f>
        <v>0</v>
      </c>
      <c r="C38" s="22">
        <f>COUNTIFS(CADASTRE!$B:$B,$C$1,CADASTRE!$L:$L,A38)</f>
        <v>0</v>
      </c>
      <c r="D38" s="22">
        <f>COUNTIFS(CADASTRE!$B:$B,$D$1,CADASTRE!$L:$L,A38)</f>
        <v>0</v>
      </c>
      <c r="E38" s="22">
        <f>COUNTIFS(CADASTRE!$B:$B,$E$1,CADASTRE!$L:$L,A38)</f>
        <v>0</v>
      </c>
      <c r="F38" s="22">
        <f>COUNTIFS(CADASTRE!$B:$B,$F$1,CADASTRE!$L:$L,A38)</f>
        <v>0</v>
      </c>
      <c r="G38" s="22">
        <f>COUNTIFS(CADASTRE!$B:$B,$G$1,CADASTRE!$L:$L,A38)</f>
        <v>0</v>
      </c>
      <c r="H38" s="22">
        <f>COUNTIFS(CADASTRE!$B:$B,$H$1,CADASTRE!$L:$L,A38)</f>
        <v>0</v>
      </c>
      <c r="I38" s="22">
        <f>COUNTIFS(CADASTRE!$B:$B,$I$1,CADASTRE!$L:$L,A38)</f>
        <v>0</v>
      </c>
      <c r="J38" s="22">
        <f>COUNTIFS(CADASTRE!$B:$B,$J$1,CADASTRE!$L:$L,A38)</f>
        <v>0</v>
      </c>
      <c r="K38" s="22">
        <f>COUNTIFS(CADASTRE!$B:$B,$K$1,CADASTRE!$L:$L,A38)</f>
        <v>0</v>
      </c>
      <c r="L38" s="22">
        <f>COUNTIFS(CADASTRE!$B:$B,$L$1,CADASTRE!$L:$L,A38)</f>
        <v>0</v>
      </c>
      <c r="M38" s="22">
        <f>COUNTIFS(CADASTRE!$B:$B,$M$1,CADASTRE!$L:$L,A38)</f>
        <v>0</v>
      </c>
      <c r="N38" s="22">
        <f>COUNTIFS(CADASTRE!$B:$B,$N$1,CADASTRE!$L:$L,A38)</f>
        <v>0</v>
      </c>
      <c r="O38" s="22">
        <f>COUNTIFS(CADASTRE!$B:$B,$O$1,CADASTRE!$L:$L,A38)</f>
        <v>0</v>
      </c>
      <c r="P38" s="22">
        <f>COUNTIFS(CADASTRE!$B:$B,$P$1,CADASTRE!$L:$L,A38)</f>
        <v>1</v>
      </c>
      <c r="Q38" s="22">
        <f>COUNTIFS(CADASTRE!$B:$B,$Q$1,CADASTRE!$L:$L,A38)</f>
        <v>0</v>
      </c>
      <c r="R38" s="22">
        <f>COUNTIFS(CADASTRE!$B:$B,$R$1,CADASTRE!$L:$L,A38)</f>
        <v>0</v>
      </c>
      <c r="S38" s="22">
        <f>COUNTIFS(CADASTRE!$B:$B,$S$1,CADASTRE!$L:$L,A38)</f>
        <v>0</v>
      </c>
      <c r="T38" s="22">
        <f>COUNTIFS(CADASTRE!$B:$B,$T$1,CADASTRE!$L:$L,A38)</f>
        <v>0</v>
      </c>
      <c r="U38" s="22">
        <f>COUNTIFS(CADASTRE!$B:$B,$U$1,CADASTRE!$L:$L,A38)</f>
        <v>0</v>
      </c>
      <c r="V38" s="22">
        <f>COUNTIFS(CADASTRE!$B:$B,$V$1,CADASTRE!$L:$L,A38)</f>
        <v>0</v>
      </c>
      <c r="W38" s="22">
        <f>COUNTIFS(CADASTRE!$B:$B,$W$1,CADASTRE!$L:$L,A38)</f>
        <v>0</v>
      </c>
      <c r="X38" s="22">
        <f>COUNTIFS(CADASTRE!$B:$B,$X$1,CADASTRE!$L:$L,A38)</f>
        <v>0</v>
      </c>
      <c r="Y38" s="22">
        <f>COUNTIFS(CADASTRE!$B:$B,$Y$1,CADASTRE!$L:$L,A38)</f>
        <v>0</v>
      </c>
      <c r="Z38" s="22">
        <f>COUNTIFS(CADASTRE!$B:$B,$Z$1,CADASTRE!$L:$L,A38)</f>
        <v>0</v>
      </c>
      <c r="AA38" s="22">
        <f t="shared" si="0"/>
        <v>1</v>
      </c>
      <c r="AB38" s="22"/>
      <c r="AC38" s="22"/>
      <c r="AD38" s="1"/>
      <c r="AE38" s="1"/>
    </row>
    <row r="39" spans="1:31" ht="30" customHeight="1" x14ac:dyDescent="0.3">
      <c r="A39" s="2" t="s">
        <v>2058</v>
      </c>
      <c r="B39" s="22">
        <f>COUNTIFS(CADASTRE!$B:$B,B$1,CADASTRE!L:L,A39)</f>
        <v>0</v>
      </c>
      <c r="C39" s="22">
        <f>COUNTIFS(CADASTRE!$B:$B,$C$1,CADASTRE!$L:$L,A39)</f>
        <v>0</v>
      </c>
      <c r="D39" s="22">
        <f>COUNTIFS(CADASTRE!$B:$B,$D$1,CADASTRE!$L:$L,A39)</f>
        <v>0</v>
      </c>
      <c r="E39" s="22">
        <f>COUNTIFS(CADASTRE!$B:$B,$E$1,CADASTRE!$L:$L,A39)</f>
        <v>0</v>
      </c>
      <c r="F39" s="22">
        <f>COUNTIFS(CADASTRE!$B:$B,$F$1,CADASTRE!$L:$L,A39)</f>
        <v>0</v>
      </c>
      <c r="G39" s="22">
        <f>COUNTIFS(CADASTRE!$B:$B,$G$1,CADASTRE!$L:$L,A39)</f>
        <v>0</v>
      </c>
      <c r="H39" s="22">
        <f>COUNTIFS(CADASTRE!$B:$B,$H$1,CADASTRE!$L:$L,A39)</f>
        <v>0</v>
      </c>
      <c r="I39" s="22">
        <f>COUNTIFS(CADASTRE!$B:$B,$I$1,CADASTRE!$L:$L,A39)</f>
        <v>0</v>
      </c>
      <c r="J39" s="22">
        <f>COUNTIFS(CADASTRE!$B:$B,$J$1,CADASTRE!$L:$L,A39)</f>
        <v>0</v>
      </c>
      <c r="K39" s="22">
        <f>COUNTIFS(CADASTRE!$B:$B,$K$1,CADASTRE!$L:$L,A39)</f>
        <v>0</v>
      </c>
      <c r="L39" s="22">
        <f>COUNTIFS(CADASTRE!$B:$B,$L$1,CADASTRE!$L:$L,A39)</f>
        <v>0</v>
      </c>
      <c r="M39" s="22">
        <f>COUNTIFS(CADASTRE!$B:$B,$M$1,CADASTRE!$L:$L,A39)</f>
        <v>0</v>
      </c>
      <c r="N39" s="22">
        <f>COUNTIFS(CADASTRE!$B:$B,$N$1,CADASTRE!$L:$L,A39)</f>
        <v>0</v>
      </c>
      <c r="O39" s="22">
        <f>COUNTIFS(CADASTRE!$B:$B,$O$1,CADASTRE!$L:$L,A39)</f>
        <v>0</v>
      </c>
      <c r="P39" s="22">
        <f>COUNTIFS(CADASTRE!$B:$B,$P$1,CADASTRE!$L:$L,A39)</f>
        <v>0</v>
      </c>
      <c r="Q39" s="22">
        <f>COUNTIFS(CADASTRE!$B:$B,$Q$1,CADASTRE!$L:$L,A39)</f>
        <v>2</v>
      </c>
      <c r="R39" s="22">
        <f>COUNTIFS(CADASTRE!$B:$B,$R$1,CADASTRE!$L:$L,A39)</f>
        <v>0</v>
      </c>
      <c r="S39" s="22">
        <f>COUNTIFS(CADASTRE!$B:$B,$S$1,CADASTRE!$L:$L,A39)</f>
        <v>0</v>
      </c>
      <c r="T39" s="22">
        <f>COUNTIFS(CADASTRE!$B:$B,$T$1,CADASTRE!$L:$L,A39)</f>
        <v>0</v>
      </c>
      <c r="U39" s="22">
        <f>COUNTIFS(CADASTRE!$B:$B,$U$1,CADASTRE!$L:$L,A39)</f>
        <v>0</v>
      </c>
      <c r="V39" s="22">
        <f>COUNTIFS(CADASTRE!$B:$B,$V$1,CADASTRE!$L:$L,A39)</f>
        <v>0</v>
      </c>
      <c r="W39" s="22">
        <f>COUNTIFS(CADASTRE!$B:$B,$W$1,CADASTRE!$L:$L,A39)</f>
        <v>0</v>
      </c>
      <c r="X39" s="22">
        <f>COUNTIFS(CADASTRE!$B:$B,$X$1,CADASTRE!$L:$L,A39)</f>
        <v>0</v>
      </c>
      <c r="Y39" s="22">
        <f>COUNTIFS(CADASTRE!$B:$B,$Y$1,CADASTRE!$L:$L,A39)</f>
        <v>0</v>
      </c>
      <c r="Z39" s="22">
        <f>COUNTIFS(CADASTRE!$B:$B,$Z$1,CADASTRE!$L:$L,A39)</f>
        <v>0</v>
      </c>
      <c r="AA39" s="22">
        <f t="shared" si="0"/>
        <v>2</v>
      </c>
      <c r="AB39" s="22"/>
      <c r="AC39" s="22"/>
      <c r="AD39" s="1"/>
      <c r="AE39" s="1"/>
    </row>
    <row r="40" spans="1:31" ht="30" customHeight="1" x14ac:dyDescent="0.3">
      <c r="A40" s="2" t="s">
        <v>3761</v>
      </c>
      <c r="B40" s="22">
        <f>COUNTIFS(CADASTRE!$B:$B,B$1,CADASTRE!L:L,A40)</f>
        <v>0</v>
      </c>
      <c r="C40" s="22">
        <f>COUNTIFS(CADASTRE!$B:$B,$C$1,CADASTRE!$L:$L,A40)</f>
        <v>0</v>
      </c>
      <c r="D40" s="22">
        <f>COUNTIFS(CADASTRE!$B:$B,$D$1,CADASTRE!$L:$L,A40)</f>
        <v>0</v>
      </c>
      <c r="E40" s="22">
        <f>COUNTIFS(CADASTRE!$B:$B,$E$1,CADASTRE!$L:$L,A40)</f>
        <v>0</v>
      </c>
      <c r="F40" s="22">
        <f>COUNTIFS(CADASTRE!$B:$B,$F$1,CADASTRE!$L:$L,A40)</f>
        <v>0</v>
      </c>
      <c r="G40" s="22">
        <f>COUNTIFS(CADASTRE!$B:$B,$G$1,CADASTRE!$L:$L,A40)</f>
        <v>0</v>
      </c>
      <c r="H40" s="22">
        <f>COUNTIFS(CADASTRE!$B:$B,$H$1,CADASTRE!$L:$L,A40)</f>
        <v>0</v>
      </c>
      <c r="I40" s="22">
        <f>COUNTIFS(CADASTRE!$B:$B,$I$1,CADASTRE!$L:$L,A40)</f>
        <v>0</v>
      </c>
      <c r="J40" s="22">
        <f>COUNTIFS(CADASTRE!$B:$B,$J$1,CADASTRE!$L:$L,A40)</f>
        <v>0</v>
      </c>
      <c r="K40" s="22">
        <f>COUNTIFS(CADASTRE!$B:$B,$K$1,CADASTRE!$L:$L,A40)</f>
        <v>0</v>
      </c>
      <c r="L40" s="22">
        <f>COUNTIFS(CADASTRE!$B:$B,$L$1,CADASTRE!$L:$L,A40)</f>
        <v>0</v>
      </c>
      <c r="M40" s="22">
        <f>COUNTIFS(CADASTRE!$B:$B,$M$1,CADASTRE!$L:$L,A40)</f>
        <v>0</v>
      </c>
      <c r="N40" s="22">
        <f>COUNTIFS(CADASTRE!$B:$B,$N$1,CADASTRE!$L:$L,A40)</f>
        <v>0</v>
      </c>
      <c r="O40" s="22">
        <f>COUNTIFS(CADASTRE!$B:$B,$O$1,CADASTRE!$L:$L,A40)</f>
        <v>0</v>
      </c>
      <c r="P40" s="22">
        <f>COUNTIFS(CADASTRE!$B:$B,$P$1,CADASTRE!$L:$L,A40)</f>
        <v>0</v>
      </c>
      <c r="Q40" s="22">
        <f>COUNTIFS(CADASTRE!$B:$B,$Q$1,CADASTRE!$L:$L,A40)</f>
        <v>0</v>
      </c>
      <c r="R40" s="22">
        <f>COUNTIFS(CADASTRE!$B:$B,$R$1,CADASTRE!$L:$L,A40)</f>
        <v>0</v>
      </c>
      <c r="S40" s="22">
        <f>COUNTIFS(CADASTRE!$B:$B,$S$1,CADASTRE!$L:$L,A40)</f>
        <v>0</v>
      </c>
      <c r="T40" s="22">
        <f>COUNTIFS(CADASTRE!$B:$B,$T$1,CADASTRE!$L:$L,A40)</f>
        <v>0</v>
      </c>
      <c r="U40" s="22">
        <f>COUNTIFS(CADASTRE!$B:$B,$U$1,CADASTRE!$L:$L,A40)</f>
        <v>0</v>
      </c>
      <c r="V40" s="22">
        <f>COUNTIFS(CADASTRE!$B:$B,$V$1,CADASTRE!$L:$L,A40)</f>
        <v>0</v>
      </c>
      <c r="W40" s="22">
        <f>COUNTIFS(CADASTRE!$B:$B,$W$1,CADASTRE!$L:$L,A40)</f>
        <v>0</v>
      </c>
      <c r="X40" s="22">
        <f>COUNTIFS(CADASTRE!$B:$B,$X$1,CADASTRE!$L:$L,A40)</f>
        <v>0</v>
      </c>
      <c r="Y40" s="22">
        <f>COUNTIFS(CADASTRE!$B:$B,$Y$1,CADASTRE!$L:$L,A40)</f>
        <v>1</v>
      </c>
      <c r="Z40" s="22">
        <f>COUNTIFS(CADASTRE!$B:$B,$Z$1,CADASTRE!$L:$L,A40)</f>
        <v>0</v>
      </c>
      <c r="AA40" s="22">
        <f t="shared" si="0"/>
        <v>1</v>
      </c>
      <c r="AB40" s="22"/>
      <c r="AC40" s="22"/>
      <c r="AD40" s="1"/>
      <c r="AE40" s="1"/>
    </row>
    <row r="41" spans="1:31" ht="30" customHeight="1" x14ac:dyDescent="0.3">
      <c r="A41" s="2" t="s">
        <v>2065</v>
      </c>
      <c r="B41" s="22">
        <f>COUNTIFS(CADASTRE!$B:$B,B$1,CADASTRE!L:L,A41)</f>
        <v>0</v>
      </c>
      <c r="C41" s="22">
        <f>COUNTIFS(CADASTRE!$B:$B,$C$1,CADASTRE!$L:$L,A41)</f>
        <v>0</v>
      </c>
      <c r="D41" s="22">
        <f>COUNTIFS(CADASTRE!$B:$B,$D$1,CADASTRE!$L:$L,A41)</f>
        <v>0</v>
      </c>
      <c r="E41" s="22">
        <f>COUNTIFS(CADASTRE!$B:$B,$E$1,CADASTRE!$L:$L,A41)</f>
        <v>0</v>
      </c>
      <c r="F41" s="22">
        <f>COUNTIFS(CADASTRE!$B:$B,$F$1,CADASTRE!$L:$L,A41)</f>
        <v>0</v>
      </c>
      <c r="G41" s="22">
        <f>COUNTIFS(CADASTRE!$B:$B,$G$1,CADASTRE!$L:$L,A41)</f>
        <v>0</v>
      </c>
      <c r="H41" s="22">
        <f>COUNTIFS(CADASTRE!$B:$B,$H$1,CADASTRE!$L:$L,A41)</f>
        <v>0</v>
      </c>
      <c r="I41" s="22">
        <f>COUNTIFS(CADASTRE!$B:$B,$I$1,CADASTRE!$L:$L,A41)</f>
        <v>0</v>
      </c>
      <c r="J41" s="22">
        <f>COUNTIFS(CADASTRE!$B:$B,$J$1,CADASTRE!$L:$L,A41)</f>
        <v>0</v>
      </c>
      <c r="K41" s="22">
        <f>COUNTIFS(CADASTRE!$B:$B,$K$1,CADASTRE!$L:$L,A41)</f>
        <v>0</v>
      </c>
      <c r="L41" s="22">
        <f>COUNTIFS(CADASTRE!$B:$B,$L$1,CADASTRE!$L:$L,A41)</f>
        <v>1</v>
      </c>
      <c r="M41" s="22">
        <f>COUNTIFS(CADASTRE!$B:$B,$M$1,CADASTRE!$L:$L,A41)</f>
        <v>0</v>
      </c>
      <c r="N41" s="22">
        <f>COUNTIFS(CADASTRE!$B:$B,$N$1,CADASTRE!$L:$L,A41)</f>
        <v>0</v>
      </c>
      <c r="O41" s="22">
        <f>COUNTIFS(CADASTRE!$B:$B,$O$1,CADASTRE!$L:$L,A41)</f>
        <v>0</v>
      </c>
      <c r="P41" s="22">
        <f>COUNTIFS(CADASTRE!$B:$B,$P$1,CADASTRE!$L:$L,A41)</f>
        <v>0</v>
      </c>
      <c r="Q41" s="22">
        <f>COUNTIFS(CADASTRE!$B:$B,$Q$1,CADASTRE!$L:$L,A41)</f>
        <v>0</v>
      </c>
      <c r="R41" s="22">
        <f>COUNTIFS(CADASTRE!$B:$B,$R$1,CADASTRE!$L:$L,A41)</f>
        <v>0</v>
      </c>
      <c r="S41" s="22">
        <f>COUNTIFS(CADASTRE!$B:$B,$S$1,CADASTRE!$L:$L,A41)</f>
        <v>0</v>
      </c>
      <c r="T41" s="22">
        <f>COUNTIFS(CADASTRE!$B:$B,$T$1,CADASTRE!$L:$L,A41)</f>
        <v>0</v>
      </c>
      <c r="U41" s="22">
        <f>COUNTIFS(CADASTRE!$B:$B,$U$1,CADASTRE!$L:$L,A41)</f>
        <v>0</v>
      </c>
      <c r="V41" s="22">
        <f>COUNTIFS(CADASTRE!$B:$B,$V$1,CADASTRE!$L:$L,A41)</f>
        <v>0</v>
      </c>
      <c r="W41" s="22">
        <f>COUNTIFS(CADASTRE!$B:$B,$W$1,CADASTRE!$L:$L,A41)</f>
        <v>0</v>
      </c>
      <c r="X41" s="22">
        <f>COUNTIFS(CADASTRE!$B:$B,$X$1,CADASTRE!$L:$L,A41)</f>
        <v>0</v>
      </c>
      <c r="Y41" s="22">
        <f>COUNTIFS(CADASTRE!$B:$B,$Y$1,CADASTRE!$L:$L,A41)</f>
        <v>0</v>
      </c>
      <c r="Z41" s="22">
        <f>COUNTIFS(CADASTRE!$B:$B,$Z$1,CADASTRE!$L:$L,A41)</f>
        <v>0</v>
      </c>
      <c r="AA41" s="22">
        <f t="shared" si="0"/>
        <v>1</v>
      </c>
      <c r="AB41" s="22"/>
      <c r="AC41" s="22"/>
      <c r="AD41" s="1"/>
      <c r="AE41" s="1"/>
    </row>
    <row r="42" spans="1:31" ht="30" customHeight="1" x14ac:dyDescent="0.3">
      <c r="A42" s="2" t="s">
        <v>3769</v>
      </c>
      <c r="B42" s="22">
        <f>COUNTIFS(CADASTRE!$B:$B,B$1,CADASTRE!L:L,A42)</f>
        <v>0</v>
      </c>
      <c r="C42" s="22">
        <f>COUNTIFS(CADASTRE!$B:$B,$C$1,CADASTRE!$L:$L,A42)</f>
        <v>0</v>
      </c>
      <c r="D42" s="22">
        <f>COUNTIFS(CADASTRE!$B:$B,$D$1,CADASTRE!$L:$L,A42)</f>
        <v>0</v>
      </c>
      <c r="E42" s="22">
        <f>COUNTIFS(CADASTRE!$B:$B,$E$1,CADASTRE!$L:$L,A42)</f>
        <v>0</v>
      </c>
      <c r="F42" s="22">
        <f>COUNTIFS(CADASTRE!$B:$B,$F$1,CADASTRE!$L:$L,A42)</f>
        <v>0</v>
      </c>
      <c r="G42" s="22">
        <f>COUNTIFS(CADASTRE!$B:$B,$G$1,CADASTRE!$L:$L,A42)</f>
        <v>0</v>
      </c>
      <c r="H42" s="22">
        <f>COUNTIFS(CADASTRE!$B:$B,$H$1,CADASTRE!$L:$L,A42)</f>
        <v>0</v>
      </c>
      <c r="I42" s="22">
        <f>COUNTIFS(CADASTRE!$B:$B,$I$1,CADASTRE!$L:$L,A42)</f>
        <v>0</v>
      </c>
      <c r="J42" s="22">
        <f>COUNTIFS(CADASTRE!$B:$B,$J$1,CADASTRE!$L:$L,A42)</f>
        <v>0</v>
      </c>
      <c r="K42" s="22">
        <f>COUNTIFS(CADASTRE!$B:$B,$K$1,CADASTRE!$L:$L,A42)</f>
        <v>0</v>
      </c>
      <c r="L42" s="22">
        <f>COUNTIFS(CADASTRE!$B:$B,$L$1,CADASTRE!$L:$L,A42)</f>
        <v>0</v>
      </c>
      <c r="M42" s="22">
        <f>COUNTIFS(CADASTRE!$B:$B,$M$1,CADASTRE!$L:$L,A42)</f>
        <v>0</v>
      </c>
      <c r="N42" s="22">
        <f>COUNTIFS(CADASTRE!$B:$B,$N$1,CADASTRE!$L:$L,A42)</f>
        <v>0</v>
      </c>
      <c r="O42" s="22">
        <f>COUNTIFS(CADASTRE!$B:$B,$O$1,CADASTRE!$L:$L,A42)</f>
        <v>0</v>
      </c>
      <c r="P42" s="22">
        <f>COUNTIFS(CADASTRE!$B:$B,$P$1,CADASTRE!$L:$L,A42)</f>
        <v>1</v>
      </c>
      <c r="Q42" s="22">
        <f>COUNTIFS(CADASTRE!$B:$B,$Q$1,CADASTRE!$L:$L,A42)</f>
        <v>0</v>
      </c>
      <c r="R42" s="22">
        <f>COUNTIFS(CADASTRE!$B:$B,$R$1,CADASTRE!$L:$L,A42)</f>
        <v>0</v>
      </c>
      <c r="S42" s="22">
        <f>COUNTIFS(CADASTRE!$B:$B,$S$1,CADASTRE!$L:$L,A42)</f>
        <v>0</v>
      </c>
      <c r="T42" s="22">
        <f>COUNTIFS(CADASTRE!$B:$B,$T$1,CADASTRE!$L:$L,A42)</f>
        <v>0</v>
      </c>
      <c r="U42" s="22">
        <f>COUNTIFS(CADASTRE!$B:$B,$U$1,CADASTRE!$L:$L,A42)</f>
        <v>0</v>
      </c>
      <c r="V42" s="22">
        <f>COUNTIFS(CADASTRE!$B:$B,$V$1,CADASTRE!$L:$L,A42)</f>
        <v>0</v>
      </c>
      <c r="W42" s="22">
        <f>COUNTIFS(CADASTRE!$B:$B,$W$1,CADASTRE!$L:$L,A42)</f>
        <v>0</v>
      </c>
      <c r="X42" s="22">
        <f>COUNTIFS(CADASTRE!$B:$B,$X$1,CADASTRE!$L:$L,A42)</f>
        <v>0</v>
      </c>
      <c r="Y42" s="22">
        <f>COUNTIFS(CADASTRE!$B:$B,$Y$1,CADASTRE!$L:$L,A42)</f>
        <v>0</v>
      </c>
      <c r="Z42" s="22">
        <f>COUNTIFS(CADASTRE!$B:$B,$Z$1,CADASTRE!$L:$L,A42)</f>
        <v>0</v>
      </c>
      <c r="AA42" s="22">
        <f t="shared" si="0"/>
        <v>1</v>
      </c>
      <c r="AB42" s="22"/>
      <c r="AC42" s="22"/>
      <c r="AD42" s="1"/>
      <c r="AE42" s="1"/>
    </row>
    <row r="43" spans="1:31" ht="30" customHeight="1" x14ac:dyDescent="0.3">
      <c r="A43" s="2" t="s">
        <v>956</v>
      </c>
      <c r="B43" s="22">
        <f>COUNTIFS(CADASTRE!$B:$B,B$1,CADASTRE!L:L,A43)</f>
        <v>0</v>
      </c>
      <c r="C43" s="22">
        <f>COUNTIFS(CADASTRE!$B:$B,$C$1,CADASTRE!$L:$L,A43)</f>
        <v>0</v>
      </c>
      <c r="D43" s="22">
        <f>COUNTIFS(CADASTRE!$B:$B,$D$1,CADASTRE!$L:$L,A43)</f>
        <v>0</v>
      </c>
      <c r="E43" s="22">
        <f>COUNTIFS(CADASTRE!$B:$B,$E$1,CADASTRE!$L:$L,A43)</f>
        <v>0</v>
      </c>
      <c r="F43" s="22">
        <f>COUNTIFS(CADASTRE!$B:$B,$F$1,CADASTRE!$L:$L,A43)</f>
        <v>0</v>
      </c>
      <c r="G43" s="22">
        <f>COUNTIFS(CADASTRE!$B:$B,$G$1,CADASTRE!$L:$L,A43)</f>
        <v>0</v>
      </c>
      <c r="H43" s="22">
        <f>COUNTIFS(CADASTRE!$B:$B,$H$1,CADASTRE!$L:$L,A43)</f>
        <v>0</v>
      </c>
      <c r="I43" s="22">
        <f>COUNTIFS(CADASTRE!$B:$B,$I$1,CADASTRE!$L:$L,A43)</f>
        <v>0</v>
      </c>
      <c r="J43" s="22">
        <f>COUNTIFS(CADASTRE!$B:$B,$J$1,CADASTRE!$L:$L,A43)</f>
        <v>0</v>
      </c>
      <c r="K43" s="22">
        <f>COUNTIFS(CADASTRE!$B:$B,$K$1,CADASTRE!$L:$L,A43)</f>
        <v>0</v>
      </c>
      <c r="L43" s="22">
        <f>COUNTIFS(CADASTRE!$B:$B,$L$1,CADASTRE!$L:$L,A43)</f>
        <v>0</v>
      </c>
      <c r="M43" s="22">
        <f>COUNTIFS(CADASTRE!$B:$B,$M$1,CADASTRE!$L:$L,A43)</f>
        <v>0</v>
      </c>
      <c r="N43" s="22">
        <f>COUNTIFS(CADASTRE!$B:$B,$N$1,CADASTRE!$L:$L,A43)</f>
        <v>0</v>
      </c>
      <c r="O43" s="22">
        <f>COUNTIFS(CADASTRE!$B:$B,$O$1,CADASTRE!$L:$L,A43)</f>
        <v>0</v>
      </c>
      <c r="P43" s="22">
        <f>COUNTIFS(CADASTRE!$B:$B,$P$1,CADASTRE!$L:$L,A43)</f>
        <v>0</v>
      </c>
      <c r="Q43" s="22">
        <f>COUNTIFS(CADASTRE!$B:$B,$Q$1,CADASTRE!$L:$L,A43)</f>
        <v>0</v>
      </c>
      <c r="R43" s="22">
        <f>COUNTIFS(CADASTRE!$B:$B,$R$1,CADASTRE!$L:$L,A43)</f>
        <v>0</v>
      </c>
      <c r="S43" s="22">
        <f>COUNTIFS(CADASTRE!$B:$B,$S$1,CADASTRE!$L:$L,A43)</f>
        <v>0</v>
      </c>
      <c r="T43" s="22">
        <f>COUNTIFS(CADASTRE!$B:$B,$T$1,CADASTRE!$L:$L,A43)</f>
        <v>0</v>
      </c>
      <c r="U43" s="22">
        <f>COUNTIFS(CADASTRE!$B:$B,$U$1,CADASTRE!$L:$L,A43)</f>
        <v>0</v>
      </c>
      <c r="V43" s="22">
        <f>COUNTIFS(CADASTRE!$B:$B,$V$1,CADASTRE!$L:$L,A43)</f>
        <v>0</v>
      </c>
      <c r="W43" s="22">
        <f>COUNTIFS(CADASTRE!$B:$B,$W$1,CADASTRE!$L:$L,A43)</f>
        <v>0</v>
      </c>
      <c r="X43" s="22">
        <f>COUNTIFS(CADASTRE!$B:$B,$X$1,CADASTRE!$L:$L,A43)</f>
        <v>1</v>
      </c>
      <c r="Y43" s="22">
        <f>COUNTIFS(CADASTRE!$B:$B,$Y$1,CADASTRE!$L:$L,A43)</f>
        <v>0</v>
      </c>
      <c r="Z43" s="22">
        <f>COUNTIFS(CADASTRE!$B:$B,$Z$1,CADASTRE!$L:$L,A43)</f>
        <v>0</v>
      </c>
      <c r="AA43" s="22">
        <f t="shared" si="0"/>
        <v>1</v>
      </c>
      <c r="AB43" s="22"/>
      <c r="AC43" s="22"/>
      <c r="AD43" s="1"/>
      <c r="AE43" s="1"/>
    </row>
    <row r="44" spans="1:31" ht="30" customHeight="1" x14ac:dyDescent="0.3">
      <c r="A44" s="2" t="s">
        <v>1468</v>
      </c>
      <c r="B44" s="22">
        <f>COUNTIFS(CADASTRE!$B:$B,B$1,CADASTRE!L:L,A44)</f>
        <v>0</v>
      </c>
      <c r="C44" s="22">
        <f>COUNTIFS(CADASTRE!$B:$B,$C$1,CADASTRE!$L:$L,A44)</f>
        <v>0</v>
      </c>
      <c r="D44" s="22">
        <f>COUNTIFS(CADASTRE!$B:$B,$D$1,CADASTRE!$L:$L,A44)</f>
        <v>0</v>
      </c>
      <c r="E44" s="22">
        <f>COUNTIFS(CADASTRE!$B:$B,$E$1,CADASTRE!$L:$L,A44)</f>
        <v>0</v>
      </c>
      <c r="F44" s="22">
        <f>COUNTIFS(CADASTRE!$B:$B,$F$1,CADASTRE!$L:$L,A44)</f>
        <v>0</v>
      </c>
      <c r="G44" s="22">
        <f>COUNTIFS(CADASTRE!$B:$B,$G$1,CADASTRE!$L:$L,A44)</f>
        <v>0</v>
      </c>
      <c r="H44" s="22">
        <f>COUNTIFS(CADASTRE!$B:$B,$H$1,CADASTRE!$L:$L,A44)</f>
        <v>0</v>
      </c>
      <c r="I44" s="22">
        <f>COUNTIFS(CADASTRE!$B:$B,$I$1,CADASTRE!$L:$L,A44)</f>
        <v>0</v>
      </c>
      <c r="J44" s="22">
        <f>COUNTIFS(CADASTRE!$B:$B,$J$1,CADASTRE!$L:$L,A44)</f>
        <v>0</v>
      </c>
      <c r="K44" s="22">
        <f>COUNTIFS(CADASTRE!$B:$B,$K$1,CADASTRE!$L:$L,A44)</f>
        <v>0</v>
      </c>
      <c r="L44" s="22">
        <f>COUNTIFS(CADASTRE!$B:$B,$L$1,CADASTRE!$L:$L,A44)</f>
        <v>0</v>
      </c>
      <c r="M44" s="22">
        <f>COUNTIFS(CADASTRE!$B:$B,$M$1,CADASTRE!$L:$L,A44)</f>
        <v>0</v>
      </c>
      <c r="N44" s="22">
        <f>COUNTIFS(CADASTRE!$B:$B,$N$1,CADASTRE!$L:$L,A44)</f>
        <v>0</v>
      </c>
      <c r="O44" s="22">
        <f>COUNTIFS(CADASTRE!$B:$B,$O$1,CADASTRE!$L:$L,A44)</f>
        <v>0</v>
      </c>
      <c r="P44" s="22">
        <f>COUNTIFS(CADASTRE!$B:$B,$P$1,CADASTRE!$L:$L,A44)</f>
        <v>0</v>
      </c>
      <c r="Q44" s="22">
        <f>COUNTIFS(CADASTRE!$B:$B,$Q$1,CADASTRE!$L:$L,A44)</f>
        <v>0</v>
      </c>
      <c r="R44" s="22">
        <f>COUNTIFS(CADASTRE!$B:$B,$R$1,CADASTRE!$L:$L,A44)</f>
        <v>0</v>
      </c>
      <c r="S44" s="22">
        <f>COUNTIFS(CADASTRE!$B:$B,$S$1,CADASTRE!$L:$L,A44)</f>
        <v>0</v>
      </c>
      <c r="T44" s="22">
        <f>COUNTIFS(CADASTRE!$B:$B,$T$1,CADASTRE!$L:$L,A44)</f>
        <v>0</v>
      </c>
      <c r="U44" s="22">
        <f>COUNTIFS(CADASTRE!$B:$B,$U$1,CADASTRE!$L:$L,A44)</f>
        <v>0</v>
      </c>
      <c r="V44" s="22">
        <f>COUNTIFS(CADASTRE!$B:$B,$V$1,CADASTRE!$L:$L,A44)</f>
        <v>0</v>
      </c>
      <c r="W44" s="22">
        <f>COUNTIFS(CADASTRE!$B:$B,$W$1,CADASTRE!$L:$L,A44)</f>
        <v>0</v>
      </c>
      <c r="X44" s="22">
        <f>COUNTIFS(CADASTRE!$B:$B,$X$1,CADASTRE!$L:$L,A44)</f>
        <v>3</v>
      </c>
      <c r="Y44" s="22">
        <f>COUNTIFS(CADASTRE!$B:$B,$Y$1,CADASTRE!$L:$L,A44)</f>
        <v>0</v>
      </c>
      <c r="Z44" s="22">
        <f>COUNTIFS(CADASTRE!$B:$B,$Z$1,CADASTRE!$L:$L,A44)</f>
        <v>0</v>
      </c>
      <c r="AA44" s="22">
        <f t="shared" si="0"/>
        <v>3</v>
      </c>
      <c r="AB44" s="22"/>
      <c r="AC44" s="22"/>
      <c r="AD44" s="1"/>
      <c r="AE44" s="1"/>
    </row>
    <row r="45" spans="1:31" ht="30" customHeight="1" x14ac:dyDescent="0.3">
      <c r="A45" s="2" t="s">
        <v>2073</v>
      </c>
      <c r="B45" s="22">
        <f>COUNTIFS(CADASTRE!$B:$B,B$1,CADASTRE!L:L,A45)</f>
        <v>0</v>
      </c>
      <c r="C45" s="22">
        <f>COUNTIFS(CADASTRE!$B:$B,$C$1,CADASTRE!$L:$L,A45)</f>
        <v>0</v>
      </c>
      <c r="D45" s="22">
        <f>COUNTIFS(CADASTRE!$B:$B,$D$1,CADASTRE!$L:$L,A45)</f>
        <v>0</v>
      </c>
      <c r="E45" s="22">
        <f>COUNTIFS(CADASTRE!$B:$B,$E$1,CADASTRE!$L:$L,A45)</f>
        <v>0</v>
      </c>
      <c r="F45" s="22">
        <f>COUNTIFS(CADASTRE!$B:$B,$F$1,CADASTRE!$L:$L,A45)</f>
        <v>0</v>
      </c>
      <c r="G45" s="22">
        <f>COUNTIFS(CADASTRE!$B:$B,$G$1,CADASTRE!$L:$L,A45)</f>
        <v>0</v>
      </c>
      <c r="H45" s="22">
        <f>COUNTIFS(CADASTRE!$B:$B,$H$1,CADASTRE!$L:$L,A45)</f>
        <v>0</v>
      </c>
      <c r="I45" s="22">
        <f>COUNTIFS(CADASTRE!$B:$B,$I$1,CADASTRE!$L:$L,A45)</f>
        <v>0</v>
      </c>
      <c r="J45" s="22">
        <f>COUNTIFS(CADASTRE!$B:$B,$J$1,CADASTRE!$L:$L,A45)</f>
        <v>0</v>
      </c>
      <c r="K45" s="22">
        <f>COUNTIFS(CADASTRE!$B:$B,$K$1,CADASTRE!$L:$L,A45)</f>
        <v>0</v>
      </c>
      <c r="L45" s="22">
        <f>COUNTIFS(CADASTRE!$B:$B,$L$1,CADASTRE!$L:$L,A45)</f>
        <v>1</v>
      </c>
      <c r="M45" s="22">
        <f>COUNTIFS(CADASTRE!$B:$B,$M$1,CADASTRE!$L:$L,A45)</f>
        <v>0</v>
      </c>
      <c r="N45" s="22">
        <f>COUNTIFS(CADASTRE!$B:$B,$N$1,CADASTRE!$L:$L,A45)</f>
        <v>0</v>
      </c>
      <c r="O45" s="22">
        <f>COUNTIFS(CADASTRE!$B:$B,$O$1,CADASTRE!$L:$L,A45)</f>
        <v>0</v>
      </c>
      <c r="P45" s="22">
        <f>COUNTIFS(CADASTRE!$B:$B,$P$1,CADASTRE!$L:$L,A45)</f>
        <v>0</v>
      </c>
      <c r="Q45" s="22">
        <f>COUNTIFS(CADASTRE!$B:$B,$Q$1,CADASTRE!$L:$L,A45)</f>
        <v>0</v>
      </c>
      <c r="R45" s="22">
        <f>COUNTIFS(CADASTRE!$B:$B,$R$1,CADASTRE!$L:$L,A45)</f>
        <v>0</v>
      </c>
      <c r="S45" s="22">
        <f>COUNTIFS(CADASTRE!$B:$B,$S$1,CADASTRE!$L:$L,A45)</f>
        <v>0</v>
      </c>
      <c r="T45" s="22">
        <f>COUNTIFS(CADASTRE!$B:$B,$T$1,CADASTRE!$L:$L,A45)</f>
        <v>0</v>
      </c>
      <c r="U45" s="22">
        <f>COUNTIFS(CADASTRE!$B:$B,$U$1,CADASTRE!$L:$L,A45)</f>
        <v>0</v>
      </c>
      <c r="V45" s="22">
        <f>COUNTIFS(CADASTRE!$B:$B,$V$1,CADASTRE!$L:$L,A45)</f>
        <v>0</v>
      </c>
      <c r="W45" s="22">
        <f>COUNTIFS(CADASTRE!$B:$B,$W$1,CADASTRE!$L:$L,A45)</f>
        <v>0</v>
      </c>
      <c r="X45" s="22">
        <f>COUNTIFS(CADASTRE!$B:$B,$X$1,CADASTRE!$L:$L,A45)</f>
        <v>0</v>
      </c>
      <c r="Y45" s="22">
        <f>COUNTIFS(CADASTRE!$B:$B,$Y$1,CADASTRE!$L:$L,A45)</f>
        <v>0</v>
      </c>
      <c r="Z45" s="22">
        <f>COUNTIFS(CADASTRE!$B:$B,$Z$1,CADASTRE!$L:$L,A45)</f>
        <v>0</v>
      </c>
      <c r="AA45" s="22">
        <f t="shared" si="0"/>
        <v>1</v>
      </c>
      <c r="AB45" s="22"/>
      <c r="AC45" s="22"/>
      <c r="AD45" s="1"/>
      <c r="AE45" s="1"/>
    </row>
    <row r="46" spans="1:31" ht="30" customHeight="1" x14ac:dyDescent="0.3">
      <c r="A46" s="2" t="s">
        <v>3775</v>
      </c>
      <c r="B46" s="22">
        <f>COUNTIFS(CADASTRE!$B:$B,B$1,CADASTRE!L:L,A46)</f>
        <v>0</v>
      </c>
      <c r="C46" s="22">
        <f>COUNTIFS(CADASTRE!$B:$B,$C$1,CADASTRE!$L:$L,A46)</f>
        <v>0</v>
      </c>
      <c r="D46" s="22">
        <f>COUNTIFS(CADASTRE!$B:$B,$D$1,CADASTRE!$L:$L,A46)</f>
        <v>0</v>
      </c>
      <c r="E46" s="22">
        <f>COUNTIFS(CADASTRE!$B:$B,$E$1,CADASTRE!$L:$L,A46)</f>
        <v>0</v>
      </c>
      <c r="F46" s="22">
        <f>COUNTIFS(CADASTRE!$B:$B,$F$1,CADASTRE!$L:$L,A46)</f>
        <v>0</v>
      </c>
      <c r="G46" s="22">
        <f>COUNTIFS(CADASTRE!$B:$B,$G$1,CADASTRE!$L:$L,A46)</f>
        <v>0</v>
      </c>
      <c r="H46" s="22">
        <f>COUNTIFS(CADASTRE!$B:$B,$H$1,CADASTRE!$L:$L,A46)</f>
        <v>0</v>
      </c>
      <c r="I46" s="22">
        <f>COUNTIFS(CADASTRE!$B:$B,$I$1,CADASTRE!$L:$L,A46)</f>
        <v>0</v>
      </c>
      <c r="J46" s="22">
        <f>COUNTIFS(CADASTRE!$B:$B,$J$1,CADASTRE!$L:$L,A46)</f>
        <v>0</v>
      </c>
      <c r="K46" s="22">
        <f>COUNTIFS(CADASTRE!$B:$B,$K$1,CADASTRE!$L:$L,A46)</f>
        <v>0</v>
      </c>
      <c r="L46" s="22">
        <f>COUNTIFS(CADASTRE!$B:$B,$L$1,CADASTRE!$L:$L,A46)</f>
        <v>0</v>
      </c>
      <c r="M46" s="22">
        <f>COUNTIFS(CADASTRE!$B:$B,$M$1,CADASTRE!$L:$L,A46)</f>
        <v>0</v>
      </c>
      <c r="N46" s="22">
        <f>COUNTIFS(CADASTRE!$B:$B,$N$1,CADASTRE!$L:$L,A46)</f>
        <v>0</v>
      </c>
      <c r="O46" s="22">
        <f>COUNTIFS(CADASTRE!$B:$B,$O$1,CADASTRE!$L:$L,A46)</f>
        <v>0</v>
      </c>
      <c r="P46" s="22">
        <f>COUNTIFS(CADASTRE!$B:$B,$P$1,CADASTRE!$L:$L,A46)</f>
        <v>1</v>
      </c>
      <c r="Q46" s="22">
        <f>COUNTIFS(CADASTRE!$B:$B,$Q$1,CADASTRE!$L:$L,A46)</f>
        <v>0</v>
      </c>
      <c r="R46" s="22">
        <f>COUNTIFS(CADASTRE!$B:$B,$R$1,CADASTRE!$L:$L,A46)</f>
        <v>0</v>
      </c>
      <c r="S46" s="22">
        <f>COUNTIFS(CADASTRE!$B:$B,$S$1,CADASTRE!$L:$L,A46)</f>
        <v>0</v>
      </c>
      <c r="T46" s="22">
        <f>COUNTIFS(CADASTRE!$B:$B,$T$1,CADASTRE!$L:$L,A46)</f>
        <v>0</v>
      </c>
      <c r="U46" s="22">
        <f>COUNTIFS(CADASTRE!$B:$B,$U$1,CADASTRE!$L:$L,A46)</f>
        <v>0</v>
      </c>
      <c r="V46" s="22">
        <f>COUNTIFS(CADASTRE!$B:$B,$V$1,CADASTRE!$L:$L,A46)</f>
        <v>0</v>
      </c>
      <c r="W46" s="22">
        <f>COUNTIFS(CADASTRE!$B:$B,$W$1,CADASTRE!$L:$L,A46)</f>
        <v>0</v>
      </c>
      <c r="X46" s="22">
        <f>COUNTIFS(CADASTRE!$B:$B,$X$1,CADASTRE!$L:$L,A46)</f>
        <v>0</v>
      </c>
      <c r="Y46" s="22">
        <f>COUNTIFS(CADASTRE!$B:$B,$Y$1,CADASTRE!$L:$L,A46)</f>
        <v>0</v>
      </c>
      <c r="Z46" s="22">
        <f>COUNTIFS(CADASTRE!$B:$B,$Z$1,CADASTRE!$L:$L,A46)</f>
        <v>0</v>
      </c>
      <c r="AA46" s="22">
        <f t="shared" si="0"/>
        <v>1</v>
      </c>
      <c r="AB46" s="22"/>
      <c r="AC46" s="22"/>
      <c r="AD46" s="1"/>
      <c r="AE46" s="1"/>
    </row>
    <row r="47" spans="1:31" ht="30" customHeight="1" x14ac:dyDescent="0.3">
      <c r="A47" s="2" t="s">
        <v>1023</v>
      </c>
      <c r="B47" s="22">
        <f>COUNTIFS(CADASTRE!$B:$B,B$1,CADASTRE!L:L,A47)</f>
        <v>0</v>
      </c>
      <c r="C47" s="22">
        <f>COUNTIFS(CADASTRE!$B:$B,$C$1,CADASTRE!$L:$L,A47)</f>
        <v>0</v>
      </c>
      <c r="D47" s="22">
        <f>COUNTIFS(CADASTRE!$B:$B,$D$1,CADASTRE!$L:$L,A47)</f>
        <v>0</v>
      </c>
      <c r="E47" s="22">
        <f>COUNTIFS(CADASTRE!$B:$B,$E$1,CADASTRE!$L:$L,A47)</f>
        <v>0</v>
      </c>
      <c r="F47" s="22">
        <f>COUNTIFS(CADASTRE!$B:$B,$F$1,CADASTRE!$L:$L,A47)</f>
        <v>0</v>
      </c>
      <c r="G47" s="22">
        <f>COUNTIFS(CADASTRE!$B:$B,$G$1,CADASTRE!$L:$L,A47)</f>
        <v>0</v>
      </c>
      <c r="H47" s="22">
        <f>COUNTIFS(CADASTRE!$B:$B,$H$1,CADASTRE!$L:$L,A47)</f>
        <v>0</v>
      </c>
      <c r="I47" s="22">
        <f>COUNTIFS(CADASTRE!$B:$B,$I$1,CADASTRE!$L:$L,A47)</f>
        <v>0</v>
      </c>
      <c r="J47" s="22">
        <f>COUNTIFS(CADASTRE!$B:$B,$J$1,CADASTRE!$L:$L,A47)</f>
        <v>0</v>
      </c>
      <c r="K47" s="22">
        <f>COUNTIFS(CADASTRE!$B:$B,$K$1,CADASTRE!$L:$L,A47)</f>
        <v>0</v>
      </c>
      <c r="L47" s="22">
        <f>COUNTIFS(CADASTRE!$B:$B,$L$1,CADASTRE!$L:$L,A47)</f>
        <v>0</v>
      </c>
      <c r="M47" s="22">
        <f>COUNTIFS(CADASTRE!$B:$B,$M$1,CADASTRE!$L:$L,A47)</f>
        <v>0</v>
      </c>
      <c r="N47" s="22">
        <f>COUNTIFS(CADASTRE!$B:$B,$N$1,CADASTRE!$L:$L,A47)</f>
        <v>0</v>
      </c>
      <c r="O47" s="22">
        <f>COUNTIFS(CADASTRE!$B:$B,$O$1,CADASTRE!$L:$L,A47)</f>
        <v>0</v>
      </c>
      <c r="P47" s="22">
        <f>COUNTIFS(CADASTRE!$B:$B,$P$1,CADASTRE!$L:$L,A47)</f>
        <v>0</v>
      </c>
      <c r="Q47" s="22">
        <f>COUNTIFS(CADASTRE!$B:$B,$Q$1,CADASTRE!$L:$L,A47)</f>
        <v>0</v>
      </c>
      <c r="R47" s="22">
        <f>COUNTIFS(CADASTRE!$B:$B,$R$1,CADASTRE!$L:$L,A47)</f>
        <v>0</v>
      </c>
      <c r="S47" s="22">
        <f>COUNTIFS(CADASTRE!$B:$B,$S$1,CADASTRE!$L:$L,A47)</f>
        <v>0</v>
      </c>
      <c r="T47" s="22">
        <f>COUNTIFS(CADASTRE!$B:$B,$T$1,CADASTRE!$L:$L,A47)</f>
        <v>0</v>
      </c>
      <c r="U47" s="22">
        <f>COUNTIFS(CADASTRE!$B:$B,$U$1,CADASTRE!$L:$L,A47)</f>
        <v>0</v>
      </c>
      <c r="V47" s="22">
        <f>COUNTIFS(CADASTRE!$B:$B,$V$1,CADASTRE!$L:$L,A47)</f>
        <v>0</v>
      </c>
      <c r="W47" s="22">
        <f>COUNTIFS(CADASTRE!$B:$B,$W$1,CADASTRE!$L:$L,A47)</f>
        <v>0</v>
      </c>
      <c r="X47" s="22">
        <f>COUNTIFS(CADASTRE!$B:$B,$X$1,CADASTRE!$L:$L,A47)</f>
        <v>0</v>
      </c>
      <c r="Y47" s="22">
        <f>COUNTIFS(CADASTRE!$B:$B,$Y$1,CADASTRE!$L:$L,A47)</f>
        <v>0</v>
      </c>
      <c r="Z47" s="22">
        <f>COUNTIFS(CADASTRE!$B:$B,$Z$1,CADASTRE!$L:$L,A47)</f>
        <v>1</v>
      </c>
      <c r="AA47" s="22">
        <f t="shared" si="0"/>
        <v>1</v>
      </c>
      <c r="AB47" s="22"/>
      <c r="AC47" s="22"/>
      <c r="AD47" s="1"/>
      <c r="AE47" s="1"/>
    </row>
    <row r="48" spans="1:31" ht="30" customHeight="1" x14ac:dyDescent="0.3">
      <c r="A48" s="2" t="s">
        <v>4626</v>
      </c>
      <c r="B48" s="22">
        <f>COUNTIFS(CADASTRE!$B:$B,B$1,CADASTRE!L:L,A48)</f>
        <v>0</v>
      </c>
      <c r="C48" s="22">
        <f>COUNTIFS(CADASTRE!$B:$B,$C$1,CADASTRE!$L:$L,A48)</f>
        <v>0</v>
      </c>
      <c r="D48" s="22">
        <f>COUNTIFS(CADASTRE!$B:$B,$D$1,CADASTRE!$L:$L,A48)</f>
        <v>0</v>
      </c>
      <c r="E48" s="22">
        <f>COUNTIFS(CADASTRE!$B:$B,$E$1,CADASTRE!$L:$L,A48)</f>
        <v>0</v>
      </c>
      <c r="F48" s="22">
        <f>COUNTIFS(CADASTRE!$B:$B,$F$1,CADASTRE!$L:$L,A48)</f>
        <v>0</v>
      </c>
      <c r="G48" s="22">
        <f>COUNTIFS(CADASTRE!$B:$B,$G$1,CADASTRE!$L:$L,A48)</f>
        <v>0</v>
      </c>
      <c r="H48" s="22">
        <f>COUNTIFS(CADASTRE!$B:$B,$H$1,CADASTRE!$L:$L,A48)</f>
        <v>0</v>
      </c>
      <c r="I48" s="22">
        <f>COUNTIFS(CADASTRE!$B:$B,$I$1,CADASTRE!$L:$L,A48)</f>
        <v>0</v>
      </c>
      <c r="J48" s="22">
        <f>COUNTIFS(CADASTRE!$B:$B,$J$1,CADASTRE!$L:$L,A48)</f>
        <v>0</v>
      </c>
      <c r="K48" s="22">
        <f>COUNTIFS(CADASTRE!$B:$B,$K$1,CADASTRE!$L:$L,A48)</f>
        <v>0</v>
      </c>
      <c r="L48" s="22">
        <f>COUNTIFS(CADASTRE!$B:$B,$L$1,CADASTRE!$L:$L,A48)</f>
        <v>0</v>
      </c>
      <c r="M48" s="22">
        <f>COUNTIFS(CADASTRE!$B:$B,$M$1,CADASTRE!$L:$L,A48)</f>
        <v>0</v>
      </c>
      <c r="N48" s="22">
        <f>COUNTIFS(CADASTRE!$B:$B,$N$1,CADASTRE!$L:$L,A48)</f>
        <v>0</v>
      </c>
      <c r="O48" s="22">
        <f>COUNTIFS(CADASTRE!$B:$B,$O$1,CADASTRE!$L:$L,A48)</f>
        <v>0</v>
      </c>
      <c r="P48" s="22">
        <f>COUNTIFS(CADASTRE!$B:$B,$P$1,CADASTRE!$L:$L,A48)</f>
        <v>0</v>
      </c>
      <c r="Q48" s="22">
        <f>COUNTIFS(CADASTRE!$B:$B,$Q$1,CADASTRE!$L:$L,A48)</f>
        <v>0</v>
      </c>
      <c r="R48" s="22">
        <f>COUNTIFS(CADASTRE!$B:$B,$R$1,CADASTRE!$L:$L,A48)</f>
        <v>0</v>
      </c>
      <c r="S48" s="22">
        <f>COUNTIFS(CADASTRE!$B:$B,$S$1,CADASTRE!$L:$L,A48)</f>
        <v>0</v>
      </c>
      <c r="T48" s="22">
        <f>COUNTIFS(CADASTRE!$B:$B,$T$1,CADASTRE!$L:$L,A48)</f>
        <v>0</v>
      </c>
      <c r="U48" s="22">
        <f>COUNTIFS(CADASTRE!$B:$B,$U$1,CADASTRE!$L:$L,A48)</f>
        <v>0</v>
      </c>
      <c r="V48" s="22">
        <f>COUNTIFS(CADASTRE!$B:$B,$V$1,CADASTRE!$L:$L,A48)</f>
        <v>0</v>
      </c>
      <c r="W48" s="22">
        <f>COUNTIFS(CADASTRE!$B:$B,$W$1,CADASTRE!$L:$L,A48)</f>
        <v>0</v>
      </c>
      <c r="X48" s="22">
        <f>COUNTIFS(CADASTRE!$B:$B,$X$1,CADASTRE!$L:$L,A48)</f>
        <v>1</v>
      </c>
      <c r="Y48" s="22">
        <f>COUNTIFS(CADASTRE!$B:$B,$Y$1,CADASTRE!$L:$L,A48)</f>
        <v>0</v>
      </c>
      <c r="Z48" s="22">
        <f>COUNTIFS(CADASTRE!$B:$B,$Z$1,CADASTRE!$L:$L,A48)</f>
        <v>0</v>
      </c>
      <c r="AA48" s="22">
        <f t="shared" si="0"/>
        <v>1</v>
      </c>
      <c r="AB48" s="22"/>
      <c r="AC48" s="22"/>
      <c r="AD48" s="1"/>
      <c r="AE48" s="1"/>
    </row>
    <row r="49" spans="1:31" ht="30" customHeight="1" x14ac:dyDescent="0.3">
      <c r="A49" s="2" t="s">
        <v>1479</v>
      </c>
      <c r="B49" s="22">
        <f>COUNTIFS(CADASTRE!$B:$B,B$1,CADASTRE!L:L,A49)</f>
        <v>0</v>
      </c>
      <c r="C49" s="22">
        <f>COUNTIFS(CADASTRE!$B:$B,$C$1,CADASTRE!$L:$L,A49)</f>
        <v>0</v>
      </c>
      <c r="D49" s="22">
        <f>COUNTIFS(CADASTRE!$B:$B,$D$1,CADASTRE!$L:$L,A49)</f>
        <v>0</v>
      </c>
      <c r="E49" s="22">
        <f>COUNTIFS(CADASTRE!$B:$B,$E$1,CADASTRE!$L:$L,A49)</f>
        <v>0</v>
      </c>
      <c r="F49" s="22">
        <f>COUNTIFS(CADASTRE!$B:$B,$F$1,CADASTRE!$L:$L,A49)</f>
        <v>0</v>
      </c>
      <c r="G49" s="22">
        <f>COUNTIFS(CADASTRE!$B:$B,$G$1,CADASTRE!$L:$L,A49)</f>
        <v>4</v>
      </c>
      <c r="H49" s="22">
        <f>COUNTIFS(CADASTRE!$B:$B,$H$1,CADASTRE!$L:$L,A49)</f>
        <v>0</v>
      </c>
      <c r="I49" s="22">
        <f>COUNTIFS(CADASTRE!$B:$B,$I$1,CADASTRE!$L:$L,A49)</f>
        <v>0</v>
      </c>
      <c r="J49" s="22">
        <f>COUNTIFS(CADASTRE!$B:$B,$J$1,CADASTRE!$L:$L,A49)</f>
        <v>0</v>
      </c>
      <c r="K49" s="22">
        <f>COUNTIFS(CADASTRE!$B:$B,$K$1,CADASTRE!$L:$L,A49)</f>
        <v>0</v>
      </c>
      <c r="L49" s="22">
        <f>COUNTIFS(CADASTRE!$B:$B,$L$1,CADASTRE!$L:$L,A49)</f>
        <v>0</v>
      </c>
      <c r="M49" s="22">
        <f>COUNTIFS(CADASTRE!$B:$B,$M$1,CADASTRE!$L:$L,A49)</f>
        <v>0</v>
      </c>
      <c r="N49" s="22">
        <f>COUNTIFS(CADASTRE!$B:$B,$N$1,CADASTRE!$L:$L,A49)</f>
        <v>0</v>
      </c>
      <c r="O49" s="22">
        <f>COUNTIFS(CADASTRE!$B:$B,$O$1,CADASTRE!$L:$L,A49)</f>
        <v>0</v>
      </c>
      <c r="P49" s="22">
        <f>COUNTIFS(CADASTRE!$B:$B,$P$1,CADASTRE!$L:$L,A49)</f>
        <v>0</v>
      </c>
      <c r="Q49" s="22">
        <f>COUNTIFS(CADASTRE!$B:$B,$Q$1,CADASTRE!$L:$L,A49)</f>
        <v>0</v>
      </c>
      <c r="R49" s="22">
        <f>COUNTIFS(CADASTRE!$B:$B,$R$1,CADASTRE!$L:$L,A49)</f>
        <v>0</v>
      </c>
      <c r="S49" s="22">
        <f>COUNTIFS(CADASTRE!$B:$B,$S$1,CADASTRE!$L:$L,A49)</f>
        <v>0</v>
      </c>
      <c r="T49" s="22">
        <f>COUNTIFS(CADASTRE!$B:$B,$T$1,CADASTRE!$L:$L,A49)</f>
        <v>0</v>
      </c>
      <c r="U49" s="22">
        <f>COUNTIFS(CADASTRE!$B:$B,$U$1,CADASTRE!$L:$L,A49)</f>
        <v>0</v>
      </c>
      <c r="V49" s="22">
        <f>COUNTIFS(CADASTRE!$B:$B,$V$1,CADASTRE!$L:$L,A49)</f>
        <v>0</v>
      </c>
      <c r="W49" s="22">
        <f>COUNTIFS(CADASTRE!$B:$B,$W$1,CADASTRE!$L:$L,A49)</f>
        <v>0</v>
      </c>
      <c r="X49" s="22">
        <f>COUNTIFS(CADASTRE!$B:$B,$X$1,CADASTRE!$L:$L,A49)</f>
        <v>0</v>
      </c>
      <c r="Y49" s="22">
        <f>COUNTIFS(CADASTRE!$B:$B,$Y$1,CADASTRE!$L:$L,A49)</f>
        <v>0</v>
      </c>
      <c r="Z49" s="22">
        <f>COUNTIFS(CADASTRE!$B:$B,$Z$1,CADASTRE!$L:$L,A49)</f>
        <v>0</v>
      </c>
      <c r="AA49" s="22">
        <f t="shared" si="0"/>
        <v>4</v>
      </c>
      <c r="AB49" s="22"/>
      <c r="AC49" s="22"/>
      <c r="AD49" s="1"/>
      <c r="AE49" s="1"/>
    </row>
    <row r="50" spans="1:31" ht="30" customHeight="1" x14ac:dyDescent="0.3">
      <c r="A50" s="2" t="s">
        <v>827</v>
      </c>
      <c r="B50" s="22">
        <f>COUNTIFS(CADASTRE!$B:$B,B$1,CADASTRE!L:L,A50)</f>
        <v>0</v>
      </c>
      <c r="C50" s="22">
        <f>COUNTIFS(CADASTRE!$B:$B,$C$1,CADASTRE!$L:$L,A50)</f>
        <v>0</v>
      </c>
      <c r="D50" s="22">
        <f>COUNTIFS(CADASTRE!$B:$B,$D$1,CADASTRE!$L:$L,A50)</f>
        <v>0</v>
      </c>
      <c r="E50" s="22">
        <f>COUNTIFS(CADASTRE!$B:$B,$E$1,CADASTRE!$L:$L,A50)</f>
        <v>0</v>
      </c>
      <c r="F50" s="22">
        <f>COUNTIFS(CADASTRE!$B:$B,$F$1,CADASTRE!$L:$L,A50)</f>
        <v>0</v>
      </c>
      <c r="G50" s="22">
        <f>COUNTIFS(CADASTRE!$B:$B,$G$1,CADASTRE!$L:$L,A50)</f>
        <v>1</v>
      </c>
      <c r="H50" s="22">
        <f>COUNTIFS(CADASTRE!$B:$B,$H$1,CADASTRE!$L:$L,A50)</f>
        <v>0</v>
      </c>
      <c r="I50" s="22">
        <f>COUNTIFS(CADASTRE!$B:$B,$I$1,CADASTRE!$L:$L,A50)</f>
        <v>0</v>
      </c>
      <c r="J50" s="22">
        <f>COUNTIFS(CADASTRE!$B:$B,$J$1,CADASTRE!$L:$L,A50)</f>
        <v>0</v>
      </c>
      <c r="K50" s="22">
        <f>COUNTIFS(CADASTRE!$B:$B,$K$1,CADASTRE!$L:$L,A50)</f>
        <v>9</v>
      </c>
      <c r="L50" s="22">
        <f>COUNTIFS(CADASTRE!$B:$B,$L$1,CADASTRE!$L:$L,A50)</f>
        <v>0</v>
      </c>
      <c r="M50" s="22">
        <f>COUNTIFS(CADASTRE!$B:$B,$M$1,CADASTRE!$L:$L,A50)</f>
        <v>0</v>
      </c>
      <c r="N50" s="22">
        <f>COUNTIFS(CADASTRE!$B:$B,$N$1,CADASTRE!$L:$L,A50)</f>
        <v>0</v>
      </c>
      <c r="O50" s="22">
        <f>COUNTIFS(CADASTRE!$B:$B,$O$1,CADASTRE!$L:$L,A50)</f>
        <v>0</v>
      </c>
      <c r="P50" s="22">
        <f>COUNTIFS(CADASTRE!$B:$B,$P$1,CADASTRE!$L:$L,A50)</f>
        <v>0</v>
      </c>
      <c r="Q50" s="22">
        <f>COUNTIFS(CADASTRE!$B:$B,$Q$1,CADASTRE!$L:$L,A50)</f>
        <v>0</v>
      </c>
      <c r="R50" s="22">
        <f>COUNTIFS(CADASTRE!$B:$B,$R$1,CADASTRE!$L:$L,A50)</f>
        <v>0</v>
      </c>
      <c r="S50" s="22">
        <f>COUNTIFS(CADASTRE!$B:$B,$S$1,CADASTRE!$L:$L,A50)</f>
        <v>0</v>
      </c>
      <c r="T50" s="22">
        <f>COUNTIFS(CADASTRE!$B:$B,$T$1,CADASTRE!$L:$L,A50)</f>
        <v>4</v>
      </c>
      <c r="U50" s="22">
        <f>COUNTIFS(CADASTRE!$B:$B,$U$1,CADASTRE!$L:$L,A50)</f>
        <v>1</v>
      </c>
      <c r="V50" s="22">
        <f>COUNTIFS(CADASTRE!$B:$B,$V$1,CADASTRE!$L:$L,A50)</f>
        <v>0</v>
      </c>
      <c r="W50" s="22">
        <f>COUNTIFS(CADASTRE!$B:$B,$W$1,CADASTRE!$L:$L,A50)</f>
        <v>0</v>
      </c>
      <c r="X50" s="22">
        <f>COUNTIFS(CADASTRE!$B:$B,$X$1,CADASTRE!$L:$L,A50)</f>
        <v>0</v>
      </c>
      <c r="Y50" s="22">
        <f>COUNTIFS(CADASTRE!$B:$B,$Y$1,CADASTRE!$L:$L,A50)</f>
        <v>8</v>
      </c>
      <c r="Z50" s="22">
        <f>COUNTIFS(CADASTRE!$B:$B,$Z$1,CADASTRE!$L:$L,A50)</f>
        <v>0</v>
      </c>
      <c r="AA50" s="22">
        <f t="shared" si="0"/>
        <v>23</v>
      </c>
      <c r="AB50" s="22"/>
      <c r="AC50" s="22"/>
      <c r="AD50" s="1"/>
      <c r="AE50" s="1"/>
    </row>
    <row r="51" spans="1:31" ht="30" customHeight="1" x14ac:dyDescent="0.3">
      <c r="A51" s="2" t="s">
        <v>2737</v>
      </c>
      <c r="B51" s="22">
        <f>COUNTIFS(CADASTRE!$B:$B,B$1,CADASTRE!L:L,A51)</f>
        <v>0</v>
      </c>
      <c r="C51" s="22">
        <f>COUNTIFS(CADASTRE!$B:$B,$C$1,CADASTRE!$L:$L,A51)</f>
        <v>0</v>
      </c>
      <c r="D51" s="22">
        <f>COUNTIFS(CADASTRE!$B:$B,$D$1,CADASTRE!$L:$L,A51)</f>
        <v>0</v>
      </c>
      <c r="E51" s="22">
        <f>COUNTIFS(CADASTRE!$B:$B,$E$1,CADASTRE!$L:$L,A51)</f>
        <v>0</v>
      </c>
      <c r="F51" s="22">
        <f>COUNTIFS(CADASTRE!$B:$B,$F$1,CADASTRE!$L:$L,A51)</f>
        <v>0</v>
      </c>
      <c r="G51" s="22">
        <f>COUNTIFS(CADASTRE!$B:$B,$G$1,CADASTRE!$L:$L,A51)</f>
        <v>0</v>
      </c>
      <c r="H51" s="22">
        <f>COUNTIFS(CADASTRE!$B:$B,$H$1,CADASTRE!$L:$L,A51)</f>
        <v>1</v>
      </c>
      <c r="I51" s="22">
        <f>COUNTIFS(CADASTRE!$B:$B,$I$1,CADASTRE!$L:$L,A51)</f>
        <v>0</v>
      </c>
      <c r="J51" s="22">
        <f>COUNTIFS(CADASTRE!$B:$B,$J$1,CADASTRE!$L:$L,A51)</f>
        <v>0</v>
      </c>
      <c r="K51" s="22">
        <f>COUNTIFS(CADASTRE!$B:$B,$K$1,CADASTRE!$L:$L,A51)</f>
        <v>0</v>
      </c>
      <c r="L51" s="22">
        <f>COUNTIFS(CADASTRE!$B:$B,$L$1,CADASTRE!$L:$L,A51)</f>
        <v>0</v>
      </c>
      <c r="M51" s="22">
        <f>COUNTIFS(CADASTRE!$B:$B,$M$1,CADASTRE!$L:$L,A51)</f>
        <v>0</v>
      </c>
      <c r="N51" s="22">
        <f>COUNTIFS(CADASTRE!$B:$B,$N$1,CADASTRE!$L:$L,A51)</f>
        <v>0</v>
      </c>
      <c r="O51" s="22">
        <f>COUNTIFS(CADASTRE!$B:$B,$O$1,CADASTRE!$L:$L,A51)</f>
        <v>0</v>
      </c>
      <c r="P51" s="22">
        <f>COUNTIFS(CADASTRE!$B:$B,$P$1,CADASTRE!$L:$L,A51)</f>
        <v>0</v>
      </c>
      <c r="Q51" s="22">
        <f>COUNTIFS(CADASTRE!$B:$B,$Q$1,CADASTRE!$L:$L,A51)</f>
        <v>0</v>
      </c>
      <c r="R51" s="22">
        <f>COUNTIFS(CADASTRE!$B:$B,$R$1,CADASTRE!$L:$L,A51)</f>
        <v>0</v>
      </c>
      <c r="S51" s="22">
        <f>COUNTIFS(CADASTRE!$B:$B,$S$1,CADASTRE!$L:$L,A51)</f>
        <v>0</v>
      </c>
      <c r="T51" s="22">
        <f>COUNTIFS(CADASTRE!$B:$B,$T$1,CADASTRE!$L:$L,A51)</f>
        <v>0</v>
      </c>
      <c r="U51" s="22">
        <f>COUNTIFS(CADASTRE!$B:$B,$U$1,CADASTRE!$L:$L,A51)</f>
        <v>0</v>
      </c>
      <c r="V51" s="22">
        <f>COUNTIFS(CADASTRE!$B:$B,$V$1,CADASTRE!$L:$L,A51)</f>
        <v>0</v>
      </c>
      <c r="W51" s="22">
        <f>COUNTIFS(CADASTRE!$B:$B,$W$1,CADASTRE!$L:$L,A51)</f>
        <v>0</v>
      </c>
      <c r="X51" s="22">
        <f>COUNTIFS(CADASTRE!$B:$B,$X$1,CADASTRE!$L:$L,A51)</f>
        <v>0</v>
      </c>
      <c r="Y51" s="22">
        <f>COUNTIFS(CADASTRE!$B:$B,$Y$1,CADASTRE!$L:$L,A51)</f>
        <v>0</v>
      </c>
      <c r="Z51" s="22">
        <f>COUNTIFS(CADASTRE!$B:$B,$Z$1,CADASTRE!$L:$L,A51)</f>
        <v>0</v>
      </c>
      <c r="AA51" s="22">
        <f t="shared" si="0"/>
        <v>1</v>
      </c>
      <c r="AB51" s="22"/>
      <c r="AC51" s="22"/>
      <c r="AD51" s="1"/>
      <c r="AE51" s="1"/>
    </row>
    <row r="52" spans="1:31" ht="30" customHeight="1" x14ac:dyDescent="0.3">
      <c r="A52" s="2" t="s">
        <v>3171</v>
      </c>
      <c r="B52" s="22">
        <f>COUNTIFS(CADASTRE!$B:$B,B$1,CADASTRE!L:L,A52)</f>
        <v>0</v>
      </c>
      <c r="C52" s="22">
        <f>COUNTIFS(CADASTRE!$B:$B,$C$1,CADASTRE!$L:$L,A52)</f>
        <v>0</v>
      </c>
      <c r="D52" s="22">
        <f>COUNTIFS(CADASTRE!$B:$B,$D$1,CADASTRE!$L:$L,A52)</f>
        <v>0</v>
      </c>
      <c r="E52" s="22">
        <f>COUNTIFS(CADASTRE!$B:$B,$E$1,CADASTRE!$L:$L,A52)</f>
        <v>0</v>
      </c>
      <c r="F52" s="22">
        <f>COUNTIFS(CADASTRE!$B:$B,$F$1,CADASTRE!$L:$L,A52)</f>
        <v>0</v>
      </c>
      <c r="G52" s="22">
        <f>COUNTIFS(CADASTRE!$B:$B,$G$1,CADASTRE!$L:$L,A52)</f>
        <v>0</v>
      </c>
      <c r="H52" s="22">
        <f>COUNTIFS(CADASTRE!$B:$B,$H$1,CADASTRE!$L:$L,A52)</f>
        <v>0</v>
      </c>
      <c r="I52" s="22">
        <f>COUNTIFS(CADASTRE!$B:$B,$I$1,CADASTRE!$L:$L,A52)</f>
        <v>0</v>
      </c>
      <c r="J52" s="22">
        <f>COUNTIFS(CADASTRE!$B:$B,$J$1,CADASTRE!$L:$L,A52)</f>
        <v>0</v>
      </c>
      <c r="K52" s="22">
        <f>COUNTIFS(CADASTRE!$B:$B,$K$1,CADASTRE!$L:$L,A52)</f>
        <v>0</v>
      </c>
      <c r="L52" s="22">
        <f>COUNTIFS(CADASTRE!$B:$B,$L$1,CADASTRE!$L:$L,A52)</f>
        <v>0</v>
      </c>
      <c r="M52" s="22">
        <f>COUNTIFS(CADASTRE!$B:$B,$M$1,CADASTRE!$L:$L,A52)</f>
        <v>0</v>
      </c>
      <c r="N52" s="22">
        <f>COUNTIFS(CADASTRE!$B:$B,$N$1,CADASTRE!$L:$L,A52)</f>
        <v>1</v>
      </c>
      <c r="O52" s="22">
        <f>COUNTIFS(CADASTRE!$B:$B,$O$1,CADASTRE!$L:$L,A52)</f>
        <v>0</v>
      </c>
      <c r="P52" s="22">
        <f>COUNTIFS(CADASTRE!$B:$B,$P$1,CADASTRE!$L:$L,A52)</f>
        <v>0</v>
      </c>
      <c r="Q52" s="22">
        <f>COUNTIFS(CADASTRE!$B:$B,$Q$1,CADASTRE!$L:$L,A52)</f>
        <v>1</v>
      </c>
      <c r="R52" s="22">
        <f>COUNTIFS(CADASTRE!$B:$B,$R$1,CADASTRE!$L:$L,A52)</f>
        <v>0</v>
      </c>
      <c r="S52" s="22">
        <f>COUNTIFS(CADASTRE!$B:$B,$S$1,CADASTRE!$L:$L,A52)</f>
        <v>0</v>
      </c>
      <c r="T52" s="22">
        <f>COUNTIFS(CADASTRE!$B:$B,$T$1,CADASTRE!$L:$L,A52)</f>
        <v>0</v>
      </c>
      <c r="U52" s="22">
        <f>COUNTIFS(CADASTRE!$B:$B,$U$1,CADASTRE!$L:$L,A52)</f>
        <v>0</v>
      </c>
      <c r="V52" s="22">
        <f>COUNTIFS(CADASTRE!$B:$B,$V$1,CADASTRE!$L:$L,A52)</f>
        <v>0</v>
      </c>
      <c r="W52" s="22">
        <f>COUNTIFS(CADASTRE!$B:$B,$W$1,CADASTRE!$L:$L,A52)</f>
        <v>0</v>
      </c>
      <c r="X52" s="22">
        <f>COUNTIFS(CADASTRE!$B:$B,$X$1,CADASTRE!$L:$L,A52)</f>
        <v>0</v>
      </c>
      <c r="Y52" s="22">
        <f>COUNTIFS(CADASTRE!$B:$B,$Y$1,CADASTRE!$L:$L,A52)</f>
        <v>0</v>
      </c>
      <c r="Z52" s="22">
        <f>COUNTIFS(CADASTRE!$B:$B,$Z$1,CADASTRE!$L:$L,A52)</f>
        <v>0</v>
      </c>
      <c r="AA52" s="22">
        <f t="shared" si="0"/>
        <v>2</v>
      </c>
      <c r="AB52" s="22"/>
      <c r="AC52" s="22"/>
      <c r="AD52" s="1"/>
      <c r="AE52" s="1"/>
    </row>
    <row r="53" spans="1:31" ht="30" customHeight="1" x14ac:dyDescent="0.3">
      <c r="A53" s="2" t="s">
        <v>3796</v>
      </c>
      <c r="B53" s="22">
        <f>COUNTIFS(CADASTRE!$B:$B,B$1,CADASTRE!L:L,A53)</f>
        <v>1</v>
      </c>
      <c r="C53" s="22">
        <f>COUNTIFS(CADASTRE!$B:$B,$C$1,CADASTRE!$L:$L,A53)</f>
        <v>0</v>
      </c>
      <c r="D53" s="22">
        <f>COUNTIFS(CADASTRE!$B:$B,$D$1,CADASTRE!$L:$L,A53)</f>
        <v>0</v>
      </c>
      <c r="E53" s="22">
        <f>COUNTIFS(CADASTRE!$B:$B,$E$1,CADASTRE!$L:$L,A53)</f>
        <v>0</v>
      </c>
      <c r="F53" s="22">
        <f>COUNTIFS(CADASTRE!$B:$B,$F$1,CADASTRE!$L:$L,A53)</f>
        <v>0</v>
      </c>
      <c r="G53" s="22">
        <f>COUNTIFS(CADASTRE!$B:$B,$G$1,CADASTRE!$L:$L,A53)</f>
        <v>0</v>
      </c>
      <c r="H53" s="22">
        <f>COUNTIFS(CADASTRE!$B:$B,$H$1,CADASTRE!$L:$L,A53)</f>
        <v>0</v>
      </c>
      <c r="I53" s="22">
        <f>COUNTIFS(CADASTRE!$B:$B,$I$1,CADASTRE!$L:$L,A53)</f>
        <v>0</v>
      </c>
      <c r="J53" s="22">
        <f>COUNTIFS(CADASTRE!$B:$B,$J$1,CADASTRE!$L:$L,A53)</f>
        <v>0</v>
      </c>
      <c r="K53" s="22">
        <f>COUNTIFS(CADASTRE!$B:$B,$K$1,CADASTRE!$L:$L,A53)</f>
        <v>0</v>
      </c>
      <c r="L53" s="22">
        <f>COUNTIFS(CADASTRE!$B:$B,$L$1,CADASTRE!$L:$L,A53)</f>
        <v>0</v>
      </c>
      <c r="M53" s="22">
        <f>COUNTIFS(CADASTRE!$B:$B,$M$1,CADASTRE!$L:$L,A53)</f>
        <v>0</v>
      </c>
      <c r="N53" s="22">
        <f>COUNTIFS(CADASTRE!$B:$B,$N$1,CADASTRE!$L:$L,A53)</f>
        <v>0</v>
      </c>
      <c r="O53" s="22">
        <f>COUNTIFS(CADASTRE!$B:$B,$O$1,CADASTRE!$L:$L,A53)</f>
        <v>0</v>
      </c>
      <c r="P53" s="22">
        <f>COUNTIFS(CADASTRE!$B:$B,$P$1,CADASTRE!$L:$L,A53)</f>
        <v>0</v>
      </c>
      <c r="Q53" s="22">
        <f>COUNTIFS(CADASTRE!$B:$B,$Q$1,CADASTRE!$L:$L,A53)</f>
        <v>0</v>
      </c>
      <c r="R53" s="22">
        <f>COUNTIFS(CADASTRE!$B:$B,$R$1,CADASTRE!$L:$L,A53)</f>
        <v>0</v>
      </c>
      <c r="S53" s="22">
        <f>COUNTIFS(CADASTRE!$B:$B,$S$1,CADASTRE!$L:$L,A53)</f>
        <v>0</v>
      </c>
      <c r="T53" s="22">
        <f>COUNTIFS(CADASTRE!$B:$B,$T$1,CADASTRE!$L:$L,A53)</f>
        <v>0</v>
      </c>
      <c r="U53" s="22">
        <f>COUNTIFS(CADASTRE!$B:$B,$U$1,CADASTRE!$L:$L,A53)</f>
        <v>0</v>
      </c>
      <c r="V53" s="22">
        <f>COUNTIFS(CADASTRE!$B:$B,$V$1,CADASTRE!$L:$L,A53)</f>
        <v>0</v>
      </c>
      <c r="W53" s="22">
        <f>COUNTIFS(CADASTRE!$B:$B,$W$1,CADASTRE!$L:$L,A53)</f>
        <v>0</v>
      </c>
      <c r="X53" s="22">
        <f>COUNTIFS(CADASTRE!$B:$B,$X$1,CADASTRE!$L:$L,A53)</f>
        <v>0</v>
      </c>
      <c r="Y53" s="22">
        <f>COUNTIFS(CADASTRE!$B:$B,$Y$1,CADASTRE!$L:$L,A53)</f>
        <v>0</v>
      </c>
      <c r="Z53" s="22">
        <f>COUNTIFS(CADASTRE!$B:$B,$Z$1,CADASTRE!$L:$L,A53)</f>
        <v>0</v>
      </c>
      <c r="AA53" s="22">
        <f t="shared" si="0"/>
        <v>1</v>
      </c>
      <c r="AB53" s="22"/>
      <c r="AC53" s="22"/>
      <c r="AD53" s="1"/>
      <c r="AE53" s="1"/>
    </row>
    <row r="54" spans="1:31" ht="30" customHeight="1" x14ac:dyDescent="0.3">
      <c r="A54" s="2" t="s">
        <v>2092</v>
      </c>
      <c r="B54" s="22">
        <f>COUNTIFS(CADASTRE!$B:$B,B$1,CADASTRE!L:L,A54)</f>
        <v>0</v>
      </c>
      <c r="C54" s="22">
        <f>COUNTIFS(CADASTRE!$B:$B,$C$1,CADASTRE!$L:$L,A54)</f>
        <v>0</v>
      </c>
      <c r="D54" s="22">
        <f>COUNTIFS(CADASTRE!$B:$B,$D$1,CADASTRE!$L:$L,A54)</f>
        <v>0</v>
      </c>
      <c r="E54" s="22">
        <f>COUNTIFS(CADASTRE!$B:$B,$E$1,CADASTRE!$L:$L,A54)</f>
        <v>0</v>
      </c>
      <c r="F54" s="22">
        <f>COUNTIFS(CADASTRE!$B:$B,$F$1,CADASTRE!$L:$L,A54)</f>
        <v>0</v>
      </c>
      <c r="G54" s="22">
        <f>COUNTIFS(CADASTRE!$B:$B,$G$1,CADASTRE!$L:$L,A54)</f>
        <v>0</v>
      </c>
      <c r="H54" s="22">
        <f>COUNTIFS(CADASTRE!$B:$B,$H$1,CADASTRE!$L:$L,A54)</f>
        <v>0</v>
      </c>
      <c r="I54" s="22">
        <f>COUNTIFS(CADASTRE!$B:$B,$I$1,CADASTRE!$L:$L,A54)</f>
        <v>0</v>
      </c>
      <c r="J54" s="22">
        <f>COUNTIFS(CADASTRE!$B:$B,$J$1,CADASTRE!$L:$L,A54)</f>
        <v>0</v>
      </c>
      <c r="K54" s="22">
        <f>COUNTIFS(CADASTRE!$B:$B,$K$1,CADASTRE!$L:$L,A54)</f>
        <v>1</v>
      </c>
      <c r="L54" s="22">
        <f>COUNTIFS(CADASTRE!$B:$B,$L$1,CADASTRE!$L:$L,A54)</f>
        <v>2</v>
      </c>
      <c r="M54" s="22">
        <f>COUNTIFS(CADASTRE!$B:$B,$M$1,CADASTRE!$L:$L,A54)</f>
        <v>0</v>
      </c>
      <c r="N54" s="22">
        <f>COUNTIFS(CADASTRE!$B:$B,$N$1,CADASTRE!$L:$L,A54)</f>
        <v>0</v>
      </c>
      <c r="O54" s="22">
        <f>COUNTIFS(CADASTRE!$B:$B,$O$1,CADASTRE!$L:$L,A54)</f>
        <v>0</v>
      </c>
      <c r="P54" s="22">
        <f>COUNTIFS(CADASTRE!$B:$B,$P$1,CADASTRE!$L:$L,A54)</f>
        <v>0</v>
      </c>
      <c r="Q54" s="22">
        <f>COUNTIFS(CADASTRE!$B:$B,$Q$1,CADASTRE!$L:$L,A54)</f>
        <v>0</v>
      </c>
      <c r="R54" s="22">
        <f>COUNTIFS(CADASTRE!$B:$B,$R$1,CADASTRE!$L:$L,A54)</f>
        <v>0</v>
      </c>
      <c r="S54" s="22">
        <f>COUNTIFS(CADASTRE!$B:$B,$S$1,CADASTRE!$L:$L,A54)</f>
        <v>0</v>
      </c>
      <c r="T54" s="22">
        <f>COUNTIFS(CADASTRE!$B:$B,$T$1,CADASTRE!$L:$L,A54)</f>
        <v>0</v>
      </c>
      <c r="U54" s="22">
        <f>COUNTIFS(CADASTRE!$B:$B,$U$1,CADASTRE!$L:$L,A54)</f>
        <v>0</v>
      </c>
      <c r="V54" s="22">
        <f>COUNTIFS(CADASTRE!$B:$B,$V$1,CADASTRE!$L:$L,A54)</f>
        <v>0</v>
      </c>
      <c r="W54" s="22">
        <f>COUNTIFS(CADASTRE!$B:$B,$W$1,CADASTRE!$L:$L,A54)</f>
        <v>0</v>
      </c>
      <c r="X54" s="22">
        <f>COUNTIFS(CADASTRE!$B:$B,$X$1,CADASTRE!$L:$L,A54)</f>
        <v>1</v>
      </c>
      <c r="Y54" s="22">
        <f>COUNTIFS(CADASTRE!$B:$B,$Y$1,CADASTRE!$L:$L,A54)</f>
        <v>1</v>
      </c>
      <c r="Z54" s="22">
        <f>COUNTIFS(CADASTRE!$B:$B,$Z$1,CADASTRE!$L:$L,A54)</f>
        <v>0</v>
      </c>
      <c r="AA54" s="22">
        <f t="shared" si="0"/>
        <v>5</v>
      </c>
      <c r="AB54" s="22"/>
      <c r="AC54" s="22"/>
      <c r="AD54" s="1"/>
      <c r="AE54" s="1"/>
    </row>
    <row r="55" spans="1:31" ht="30" customHeight="1" x14ac:dyDescent="0.3">
      <c r="A55" s="2" t="s">
        <v>1497</v>
      </c>
      <c r="B55" s="22">
        <f>COUNTIFS(CADASTRE!$B:$B,B$1,CADASTRE!L:L,A55)</f>
        <v>0</v>
      </c>
      <c r="C55" s="22">
        <f>COUNTIFS(CADASTRE!$B:$B,$C$1,CADASTRE!$L:$L,A55)</f>
        <v>0</v>
      </c>
      <c r="D55" s="22">
        <f>COUNTIFS(CADASTRE!$B:$B,$D$1,CADASTRE!$L:$L,A55)</f>
        <v>0</v>
      </c>
      <c r="E55" s="22">
        <f>COUNTIFS(CADASTRE!$B:$B,$E$1,CADASTRE!$L:$L,A55)</f>
        <v>0</v>
      </c>
      <c r="F55" s="22">
        <f>COUNTIFS(CADASTRE!$B:$B,$F$1,CADASTRE!$L:$L,A55)</f>
        <v>0</v>
      </c>
      <c r="G55" s="22">
        <f>COUNTIFS(CADASTRE!$B:$B,$G$1,CADASTRE!$L:$L,A55)</f>
        <v>5</v>
      </c>
      <c r="H55" s="22">
        <f>COUNTIFS(CADASTRE!$B:$B,$H$1,CADASTRE!$L:$L,A55)</f>
        <v>0</v>
      </c>
      <c r="I55" s="22">
        <f>COUNTIFS(CADASTRE!$B:$B,$I$1,CADASTRE!$L:$L,A55)</f>
        <v>1</v>
      </c>
      <c r="J55" s="22">
        <f>COUNTIFS(CADASTRE!$B:$B,$J$1,CADASTRE!$L:$L,A55)</f>
        <v>0</v>
      </c>
      <c r="K55" s="22">
        <f>COUNTIFS(CADASTRE!$B:$B,$K$1,CADASTRE!$L:$L,A55)</f>
        <v>0</v>
      </c>
      <c r="L55" s="22">
        <f>COUNTIFS(CADASTRE!$B:$B,$L$1,CADASTRE!$L:$L,A55)</f>
        <v>0</v>
      </c>
      <c r="M55" s="22">
        <f>COUNTIFS(CADASTRE!$B:$B,$M$1,CADASTRE!$L:$L,A55)</f>
        <v>0</v>
      </c>
      <c r="N55" s="22">
        <f>COUNTIFS(CADASTRE!$B:$B,$N$1,CADASTRE!$L:$L,A55)</f>
        <v>0</v>
      </c>
      <c r="O55" s="22">
        <f>COUNTIFS(CADASTRE!$B:$B,$O$1,CADASTRE!$L:$L,A55)</f>
        <v>0</v>
      </c>
      <c r="P55" s="22">
        <f>COUNTIFS(CADASTRE!$B:$B,$P$1,CADASTRE!$L:$L,A55)</f>
        <v>0</v>
      </c>
      <c r="Q55" s="22">
        <f>COUNTIFS(CADASTRE!$B:$B,$Q$1,CADASTRE!$L:$L,A55)</f>
        <v>0</v>
      </c>
      <c r="R55" s="22">
        <f>COUNTIFS(CADASTRE!$B:$B,$R$1,CADASTRE!$L:$L,A55)</f>
        <v>0</v>
      </c>
      <c r="S55" s="22">
        <f>COUNTIFS(CADASTRE!$B:$B,$S$1,CADASTRE!$L:$L,A55)</f>
        <v>0</v>
      </c>
      <c r="T55" s="22">
        <f>COUNTIFS(CADASTRE!$B:$B,$T$1,CADASTRE!$L:$L,A55)</f>
        <v>0</v>
      </c>
      <c r="U55" s="22">
        <f>COUNTIFS(CADASTRE!$B:$B,$U$1,CADASTRE!$L:$L,A55)</f>
        <v>0</v>
      </c>
      <c r="V55" s="22">
        <f>COUNTIFS(CADASTRE!$B:$B,$V$1,CADASTRE!$L:$L,A55)</f>
        <v>0</v>
      </c>
      <c r="W55" s="22">
        <f>COUNTIFS(CADASTRE!$B:$B,$W$1,CADASTRE!$L:$L,A55)</f>
        <v>0</v>
      </c>
      <c r="X55" s="22">
        <f>COUNTIFS(CADASTRE!$B:$B,$X$1,CADASTRE!$L:$L,A55)</f>
        <v>0</v>
      </c>
      <c r="Y55" s="22">
        <f>COUNTIFS(CADASTRE!$B:$B,$Y$1,CADASTRE!$L:$L,A55)</f>
        <v>7</v>
      </c>
      <c r="Z55" s="22">
        <f>COUNTIFS(CADASTRE!$B:$B,$Z$1,CADASTRE!$L:$L,A55)</f>
        <v>1</v>
      </c>
      <c r="AA55" s="22">
        <f t="shared" si="0"/>
        <v>14</v>
      </c>
      <c r="AB55" s="22"/>
      <c r="AC55" s="22"/>
      <c r="AD55" s="1"/>
      <c r="AE55" s="1"/>
    </row>
    <row r="56" spans="1:31" ht="30" customHeight="1" x14ac:dyDescent="0.3">
      <c r="A56" s="2" t="s">
        <v>4633</v>
      </c>
      <c r="B56" s="22">
        <f>COUNTIFS(CADASTRE!$B:$B,B$1,CADASTRE!L:L,A56)</f>
        <v>0</v>
      </c>
      <c r="C56" s="22">
        <f>COUNTIFS(CADASTRE!$B:$B,$C$1,CADASTRE!$L:$L,A56)</f>
        <v>0</v>
      </c>
      <c r="D56" s="22">
        <f>COUNTIFS(CADASTRE!$B:$B,$D$1,CADASTRE!$L:$L,A56)</f>
        <v>0</v>
      </c>
      <c r="E56" s="22">
        <f>COUNTIFS(CADASTRE!$B:$B,$E$1,CADASTRE!$L:$L,A56)</f>
        <v>0</v>
      </c>
      <c r="F56" s="22">
        <f>COUNTIFS(CADASTRE!$B:$B,$F$1,CADASTRE!$L:$L,A56)</f>
        <v>1</v>
      </c>
      <c r="G56" s="22">
        <f>COUNTIFS(CADASTRE!$B:$B,$G$1,CADASTRE!$L:$L,A56)</f>
        <v>0</v>
      </c>
      <c r="H56" s="22">
        <f>COUNTIFS(CADASTRE!$B:$B,$H$1,CADASTRE!$L:$L,A56)</f>
        <v>0</v>
      </c>
      <c r="I56" s="22">
        <f>COUNTIFS(CADASTRE!$B:$B,$I$1,CADASTRE!$L:$L,A56)</f>
        <v>0</v>
      </c>
      <c r="J56" s="22">
        <f>COUNTIFS(CADASTRE!$B:$B,$J$1,CADASTRE!$L:$L,A56)</f>
        <v>0</v>
      </c>
      <c r="K56" s="22">
        <f>COUNTIFS(CADASTRE!$B:$B,$K$1,CADASTRE!$L:$L,A56)</f>
        <v>0</v>
      </c>
      <c r="L56" s="22">
        <f>COUNTIFS(CADASTRE!$B:$B,$L$1,CADASTRE!$L:$L,A56)</f>
        <v>0</v>
      </c>
      <c r="M56" s="22">
        <f>COUNTIFS(CADASTRE!$B:$B,$M$1,CADASTRE!$L:$L,A56)</f>
        <v>0</v>
      </c>
      <c r="N56" s="22">
        <f>COUNTIFS(CADASTRE!$B:$B,$N$1,CADASTRE!$L:$L,A56)</f>
        <v>0</v>
      </c>
      <c r="O56" s="22">
        <f>COUNTIFS(CADASTRE!$B:$B,$O$1,CADASTRE!$L:$L,A56)</f>
        <v>0</v>
      </c>
      <c r="P56" s="22">
        <f>COUNTIFS(CADASTRE!$B:$B,$P$1,CADASTRE!$L:$L,A56)</f>
        <v>0</v>
      </c>
      <c r="Q56" s="22">
        <f>COUNTIFS(CADASTRE!$B:$B,$Q$1,CADASTRE!$L:$L,A56)</f>
        <v>0</v>
      </c>
      <c r="R56" s="22">
        <f>COUNTIFS(CADASTRE!$B:$B,$R$1,CADASTRE!$L:$L,A56)</f>
        <v>0</v>
      </c>
      <c r="S56" s="22">
        <f>COUNTIFS(CADASTRE!$B:$B,$S$1,CADASTRE!$L:$L,A56)</f>
        <v>0</v>
      </c>
      <c r="T56" s="22">
        <f>COUNTIFS(CADASTRE!$B:$B,$T$1,CADASTRE!$L:$L,A56)</f>
        <v>0</v>
      </c>
      <c r="U56" s="22">
        <f>COUNTIFS(CADASTRE!$B:$B,$U$1,CADASTRE!$L:$L,A56)</f>
        <v>0</v>
      </c>
      <c r="V56" s="22">
        <f>COUNTIFS(CADASTRE!$B:$B,$V$1,CADASTRE!$L:$L,A56)</f>
        <v>0</v>
      </c>
      <c r="W56" s="22">
        <f>COUNTIFS(CADASTRE!$B:$B,$W$1,CADASTRE!$L:$L,A56)</f>
        <v>0</v>
      </c>
      <c r="X56" s="22">
        <f>COUNTIFS(CADASTRE!$B:$B,$X$1,CADASTRE!$L:$L,A56)</f>
        <v>0</v>
      </c>
      <c r="Y56" s="22">
        <f>COUNTIFS(CADASTRE!$B:$B,$Y$1,CADASTRE!$L:$L,A56)</f>
        <v>0</v>
      </c>
      <c r="Z56" s="22">
        <f>COUNTIFS(CADASTRE!$B:$B,$Z$1,CADASTRE!$L:$L,A56)</f>
        <v>0</v>
      </c>
      <c r="AA56" s="22">
        <f t="shared" si="0"/>
        <v>1</v>
      </c>
      <c r="AB56" s="22"/>
      <c r="AC56" s="22"/>
      <c r="AD56" s="1"/>
      <c r="AE56" s="1"/>
    </row>
    <row r="57" spans="1:31" ht="30" customHeight="1" x14ac:dyDescent="0.3">
      <c r="A57" s="2" t="s">
        <v>2167</v>
      </c>
      <c r="B57" s="22">
        <f>COUNTIFS(CADASTRE!$B:$B,B$1,CADASTRE!L:L,A57)</f>
        <v>0</v>
      </c>
      <c r="C57" s="22">
        <f>COUNTIFS(CADASTRE!$B:$B,$C$1,CADASTRE!$L:$L,A57)</f>
        <v>0</v>
      </c>
      <c r="D57" s="22">
        <f>COUNTIFS(CADASTRE!$B:$B,$D$1,CADASTRE!$L:$L,A57)</f>
        <v>0</v>
      </c>
      <c r="E57" s="22">
        <f>COUNTIFS(CADASTRE!$B:$B,$E$1,CADASTRE!$L:$L,A57)</f>
        <v>0</v>
      </c>
      <c r="F57" s="22">
        <f>COUNTIFS(CADASTRE!$B:$B,$F$1,CADASTRE!$L:$L,A57)</f>
        <v>0</v>
      </c>
      <c r="G57" s="22">
        <f>COUNTIFS(CADASTRE!$B:$B,$G$1,CADASTRE!$L:$L,A57)</f>
        <v>0</v>
      </c>
      <c r="H57" s="22">
        <f>COUNTIFS(CADASTRE!$B:$B,$H$1,CADASTRE!$L:$L,A57)</f>
        <v>1</v>
      </c>
      <c r="I57" s="22">
        <f>COUNTIFS(CADASTRE!$B:$B,$I$1,CADASTRE!$L:$L,A57)</f>
        <v>0</v>
      </c>
      <c r="J57" s="22">
        <f>COUNTIFS(CADASTRE!$B:$B,$J$1,CADASTRE!$L:$L,A57)</f>
        <v>0</v>
      </c>
      <c r="K57" s="22">
        <f>COUNTIFS(CADASTRE!$B:$B,$K$1,CADASTRE!$L:$L,A57)</f>
        <v>0</v>
      </c>
      <c r="L57" s="22">
        <f>COUNTIFS(CADASTRE!$B:$B,$L$1,CADASTRE!$L:$L,A57)</f>
        <v>0</v>
      </c>
      <c r="M57" s="22">
        <f>COUNTIFS(CADASTRE!$B:$B,$M$1,CADASTRE!$L:$L,A57)</f>
        <v>0</v>
      </c>
      <c r="N57" s="22">
        <f>COUNTIFS(CADASTRE!$B:$B,$N$1,CADASTRE!$L:$L,A57)</f>
        <v>0</v>
      </c>
      <c r="O57" s="22">
        <f>COUNTIFS(CADASTRE!$B:$B,$O$1,CADASTRE!$L:$L,A57)</f>
        <v>0</v>
      </c>
      <c r="P57" s="22">
        <f>COUNTIFS(CADASTRE!$B:$B,$P$1,CADASTRE!$L:$L,A57)</f>
        <v>0</v>
      </c>
      <c r="Q57" s="22">
        <f>COUNTIFS(CADASTRE!$B:$B,$Q$1,CADASTRE!$L:$L,A57)</f>
        <v>0</v>
      </c>
      <c r="R57" s="22">
        <f>COUNTIFS(CADASTRE!$B:$B,$R$1,CADASTRE!$L:$L,A57)</f>
        <v>0</v>
      </c>
      <c r="S57" s="22">
        <f>COUNTIFS(CADASTRE!$B:$B,$S$1,CADASTRE!$L:$L,A57)</f>
        <v>0</v>
      </c>
      <c r="T57" s="22">
        <f>COUNTIFS(CADASTRE!$B:$B,$T$1,CADASTRE!$L:$L,A57)</f>
        <v>0</v>
      </c>
      <c r="U57" s="22">
        <f>COUNTIFS(CADASTRE!$B:$B,$U$1,CADASTRE!$L:$L,A57)</f>
        <v>0</v>
      </c>
      <c r="V57" s="22">
        <f>COUNTIFS(CADASTRE!$B:$B,$V$1,CADASTRE!$L:$L,A57)</f>
        <v>0</v>
      </c>
      <c r="W57" s="22">
        <f>COUNTIFS(CADASTRE!$B:$B,$W$1,CADASTRE!$L:$L,A57)</f>
        <v>0</v>
      </c>
      <c r="X57" s="22">
        <f>COUNTIFS(CADASTRE!$B:$B,$X$1,CADASTRE!$L:$L,A57)</f>
        <v>0</v>
      </c>
      <c r="Y57" s="22">
        <f>COUNTIFS(CADASTRE!$B:$B,$Y$1,CADASTRE!$L:$L,A57)</f>
        <v>0</v>
      </c>
      <c r="Z57" s="22">
        <f>COUNTIFS(CADASTRE!$B:$B,$Z$1,CADASTRE!$L:$L,A57)</f>
        <v>0</v>
      </c>
      <c r="AA57" s="22">
        <f t="shared" si="0"/>
        <v>1</v>
      </c>
      <c r="AB57" s="22"/>
      <c r="AC57" s="22"/>
      <c r="AD57" s="1"/>
      <c r="AE57" s="1"/>
    </row>
    <row r="58" spans="1:31" ht="30" customHeight="1" x14ac:dyDescent="0.3">
      <c r="A58" s="2" t="s">
        <v>2662</v>
      </c>
      <c r="B58" s="22">
        <f>COUNTIFS(CADASTRE!$B:$B,B$1,CADASTRE!L:L,A58)</f>
        <v>0</v>
      </c>
      <c r="C58" s="22">
        <f>COUNTIFS(CADASTRE!$B:$B,$C$1,CADASTRE!$L:$L,A58)</f>
        <v>0</v>
      </c>
      <c r="D58" s="22">
        <f>COUNTIFS(CADASTRE!$B:$B,$D$1,CADASTRE!$L:$L,A58)</f>
        <v>0</v>
      </c>
      <c r="E58" s="22">
        <f>COUNTIFS(CADASTRE!$B:$B,$E$1,CADASTRE!$L:$L,A58)</f>
        <v>0</v>
      </c>
      <c r="F58" s="22">
        <f>COUNTIFS(CADASTRE!$B:$B,$F$1,CADASTRE!$L:$L,A58)</f>
        <v>0</v>
      </c>
      <c r="G58" s="22">
        <f>COUNTIFS(CADASTRE!$B:$B,$G$1,CADASTRE!$L:$L,A58)</f>
        <v>0</v>
      </c>
      <c r="H58" s="22">
        <f>COUNTIFS(CADASTRE!$B:$B,$H$1,CADASTRE!$L:$L,A58)</f>
        <v>0</v>
      </c>
      <c r="I58" s="22">
        <f>COUNTIFS(CADASTRE!$B:$B,$I$1,CADASTRE!$L:$L,A58)</f>
        <v>0</v>
      </c>
      <c r="J58" s="22">
        <f>COUNTIFS(CADASTRE!$B:$B,$J$1,CADASTRE!$L:$L,A58)</f>
        <v>0</v>
      </c>
      <c r="K58" s="22">
        <f>COUNTIFS(CADASTRE!$B:$B,$K$1,CADASTRE!$L:$L,A58)</f>
        <v>0</v>
      </c>
      <c r="L58" s="22">
        <f>COUNTIFS(CADASTRE!$B:$B,$L$1,CADASTRE!$L:$L,A58)</f>
        <v>0</v>
      </c>
      <c r="M58" s="22">
        <f>COUNTIFS(CADASTRE!$B:$B,$M$1,CADASTRE!$L:$L,A58)</f>
        <v>0</v>
      </c>
      <c r="N58" s="22">
        <f>COUNTIFS(CADASTRE!$B:$B,$N$1,CADASTRE!$L:$L,A58)</f>
        <v>0</v>
      </c>
      <c r="O58" s="22">
        <f>COUNTIFS(CADASTRE!$B:$B,$O$1,CADASTRE!$L:$L,A58)</f>
        <v>0</v>
      </c>
      <c r="P58" s="22">
        <f>COUNTIFS(CADASTRE!$B:$B,$P$1,CADASTRE!$L:$L,A58)</f>
        <v>0</v>
      </c>
      <c r="Q58" s="22">
        <f>COUNTIFS(CADASTRE!$B:$B,$Q$1,CADASTRE!$L:$L,A58)</f>
        <v>1</v>
      </c>
      <c r="R58" s="22">
        <f>COUNTIFS(CADASTRE!$B:$B,$R$1,CADASTRE!$L:$L,A58)</f>
        <v>0</v>
      </c>
      <c r="S58" s="22">
        <f>COUNTIFS(CADASTRE!$B:$B,$S$1,CADASTRE!$L:$L,A58)</f>
        <v>0</v>
      </c>
      <c r="T58" s="22">
        <f>COUNTIFS(CADASTRE!$B:$B,$T$1,CADASTRE!$L:$L,A58)</f>
        <v>0</v>
      </c>
      <c r="U58" s="22">
        <f>COUNTIFS(CADASTRE!$B:$B,$U$1,CADASTRE!$L:$L,A58)</f>
        <v>0</v>
      </c>
      <c r="V58" s="22">
        <f>COUNTIFS(CADASTRE!$B:$B,$V$1,CADASTRE!$L:$L,A58)</f>
        <v>0</v>
      </c>
      <c r="W58" s="22">
        <f>COUNTIFS(CADASTRE!$B:$B,$W$1,CADASTRE!$L:$L,A58)</f>
        <v>0</v>
      </c>
      <c r="X58" s="22">
        <f>COUNTIFS(CADASTRE!$B:$B,$X$1,CADASTRE!$L:$L,A58)</f>
        <v>0</v>
      </c>
      <c r="Y58" s="22">
        <f>COUNTIFS(CADASTRE!$B:$B,$Y$1,CADASTRE!$L:$L,A58)</f>
        <v>0</v>
      </c>
      <c r="Z58" s="22">
        <f>COUNTIFS(CADASTRE!$B:$B,$Z$1,CADASTRE!$L:$L,A58)</f>
        <v>0</v>
      </c>
      <c r="AA58" s="22">
        <f t="shared" si="0"/>
        <v>1</v>
      </c>
      <c r="AB58" s="22"/>
      <c r="AC58" s="22"/>
      <c r="AD58" s="1"/>
      <c r="AE58" s="1"/>
    </row>
    <row r="59" spans="1:31" ht="30" customHeight="1" x14ac:dyDescent="0.3">
      <c r="A59" s="2" t="s">
        <v>4286</v>
      </c>
      <c r="B59" s="22">
        <f>COUNTIFS(CADASTRE!$B:$B,B$1,CADASTRE!L:L,A59)</f>
        <v>0</v>
      </c>
      <c r="C59" s="22">
        <f>COUNTIFS(CADASTRE!$B:$B,$C$1,CADASTRE!$L:$L,A59)</f>
        <v>0</v>
      </c>
      <c r="D59" s="22">
        <f>COUNTIFS(CADASTRE!$B:$B,$D$1,CADASTRE!$L:$L,A59)</f>
        <v>0</v>
      </c>
      <c r="E59" s="22">
        <f>COUNTIFS(CADASTRE!$B:$B,$E$1,CADASTRE!$L:$L,A59)</f>
        <v>0</v>
      </c>
      <c r="F59" s="22">
        <f>COUNTIFS(CADASTRE!$B:$B,$F$1,CADASTRE!$L:$L,A59)</f>
        <v>0</v>
      </c>
      <c r="G59" s="22">
        <f>COUNTIFS(CADASTRE!$B:$B,$G$1,CADASTRE!$L:$L,A59)</f>
        <v>0</v>
      </c>
      <c r="H59" s="22">
        <f>COUNTIFS(CADASTRE!$B:$B,$H$1,CADASTRE!$L:$L,A59)</f>
        <v>0</v>
      </c>
      <c r="I59" s="22">
        <f>COUNTIFS(CADASTRE!$B:$B,$I$1,CADASTRE!$L:$L,A59)</f>
        <v>0</v>
      </c>
      <c r="J59" s="22">
        <f>COUNTIFS(CADASTRE!$B:$B,$J$1,CADASTRE!$L:$L,A59)</f>
        <v>0</v>
      </c>
      <c r="K59" s="22">
        <f>COUNTIFS(CADASTRE!$B:$B,$K$1,CADASTRE!$L:$L,A59)</f>
        <v>0</v>
      </c>
      <c r="L59" s="22">
        <f>COUNTIFS(CADASTRE!$B:$B,$L$1,CADASTRE!$L:$L,A59)</f>
        <v>0</v>
      </c>
      <c r="M59" s="22">
        <f>COUNTIFS(CADASTRE!$B:$B,$M$1,CADASTRE!$L:$L,A59)</f>
        <v>0</v>
      </c>
      <c r="N59" s="22">
        <f>COUNTIFS(CADASTRE!$B:$B,$N$1,CADASTRE!$L:$L,A59)</f>
        <v>0</v>
      </c>
      <c r="O59" s="22">
        <f>COUNTIFS(CADASTRE!$B:$B,$O$1,CADASTRE!$L:$L,A59)</f>
        <v>0</v>
      </c>
      <c r="P59" s="22">
        <f>COUNTIFS(CADASTRE!$B:$B,$P$1,CADASTRE!$L:$L,A59)</f>
        <v>0</v>
      </c>
      <c r="Q59" s="22">
        <f>COUNTIFS(CADASTRE!$B:$B,$Q$1,CADASTRE!$L:$L,A59)</f>
        <v>0</v>
      </c>
      <c r="R59" s="22">
        <f>COUNTIFS(CADASTRE!$B:$B,$R$1,CADASTRE!$L:$L,A59)</f>
        <v>0</v>
      </c>
      <c r="S59" s="22">
        <f>COUNTIFS(CADASTRE!$B:$B,$S$1,CADASTRE!$L:$L,A59)</f>
        <v>0</v>
      </c>
      <c r="T59" s="22">
        <f>COUNTIFS(CADASTRE!$B:$B,$T$1,CADASTRE!$L:$L,A59)</f>
        <v>1</v>
      </c>
      <c r="U59" s="22">
        <f>COUNTIFS(CADASTRE!$B:$B,$U$1,CADASTRE!$L:$L,A59)</f>
        <v>0</v>
      </c>
      <c r="V59" s="22">
        <f>COUNTIFS(CADASTRE!$B:$B,$V$1,CADASTRE!$L:$L,A59)</f>
        <v>0</v>
      </c>
      <c r="W59" s="22">
        <f>COUNTIFS(CADASTRE!$B:$B,$W$1,CADASTRE!$L:$L,A59)</f>
        <v>0</v>
      </c>
      <c r="X59" s="22">
        <f>COUNTIFS(CADASTRE!$B:$B,$X$1,CADASTRE!$L:$L,A59)</f>
        <v>0</v>
      </c>
      <c r="Y59" s="22">
        <f>COUNTIFS(CADASTRE!$B:$B,$Y$1,CADASTRE!$L:$L,A59)</f>
        <v>0</v>
      </c>
      <c r="Z59" s="22">
        <f>COUNTIFS(CADASTRE!$B:$B,$Z$1,CADASTRE!$L:$L,A59)</f>
        <v>0</v>
      </c>
      <c r="AA59" s="22">
        <f t="shared" si="0"/>
        <v>1</v>
      </c>
      <c r="AB59" s="22"/>
      <c r="AC59" s="22"/>
      <c r="AD59" s="1"/>
      <c r="AE59" s="1"/>
    </row>
    <row r="60" spans="1:31" ht="30" customHeight="1" x14ac:dyDescent="0.3">
      <c r="A60" s="2" t="s">
        <v>3284</v>
      </c>
      <c r="B60" s="22">
        <f>COUNTIFS(CADASTRE!$B:$B,B$1,CADASTRE!L:L,A60)</f>
        <v>0</v>
      </c>
      <c r="C60" s="22">
        <f>COUNTIFS(CADASTRE!$B:$B,$C$1,CADASTRE!$L:$L,A60)</f>
        <v>0</v>
      </c>
      <c r="D60" s="22">
        <f>COUNTIFS(CADASTRE!$B:$B,$D$1,CADASTRE!$L:$L,A60)</f>
        <v>0</v>
      </c>
      <c r="E60" s="22">
        <f>COUNTIFS(CADASTRE!$B:$B,$E$1,CADASTRE!$L:$L,A60)</f>
        <v>0</v>
      </c>
      <c r="F60" s="22">
        <f>COUNTIFS(CADASTRE!$B:$B,$F$1,CADASTRE!$L:$L,A60)</f>
        <v>0</v>
      </c>
      <c r="G60" s="22">
        <f>COUNTIFS(CADASTRE!$B:$B,$G$1,CADASTRE!$L:$L,A60)</f>
        <v>0</v>
      </c>
      <c r="H60" s="22">
        <f>COUNTIFS(CADASTRE!$B:$B,$H$1,CADASTRE!$L:$L,A60)</f>
        <v>0</v>
      </c>
      <c r="I60" s="22">
        <f>COUNTIFS(CADASTRE!$B:$B,$I$1,CADASTRE!$L:$L,A60)</f>
        <v>0</v>
      </c>
      <c r="J60" s="22">
        <f>COUNTIFS(CADASTRE!$B:$B,$J$1,CADASTRE!$L:$L,A60)</f>
        <v>0</v>
      </c>
      <c r="K60" s="22">
        <f>COUNTIFS(CADASTRE!$B:$B,$K$1,CADASTRE!$L:$L,A60)</f>
        <v>0</v>
      </c>
      <c r="L60" s="22">
        <f>COUNTIFS(CADASTRE!$B:$B,$L$1,CADASTRE!$L:$L,A60)</f>
        <v>0</v>
      </c>
      <c r="M60" s="22">
        <f>COUNTIFS(CADASTRE!$B:$B,$M$1,CADASTRE!$L:$L,A60)</f>
        <v>0</v>
      </c>
      <c r="N60" s="22">
        <f>COUNTIFS(CADASTRE!$B:$B,$N$1,CADASTRE!$L:$L,A60)</f>
        <v>0</v>
      </c>
      <c r="O60" s="22">
        <f>COUNTIFS(CADASTRE!$B:$B,$O$1,CADASTRE!$L:$L,A60)</f>
        <v>0</v>
      </c>
      <c r="P60" s="22">
        <f>COUNTIFS(CADASTRE!$B:$B,$P$1,CADASTRE!$L:$L,A60)</f>
        <v>0</v>
      </c>
      <c r="Q60" s="22">
        <f>COUNTIFS(CADASTRE!$B:$B,$Q$1,CADASTRE!$L:$L,A60)</f>
        <v>0</v>
      </c>
      <c r="R60" s="22">
        <f>COUNTIFS(CADASTRE!$B:$B,$R$1,CADASTRE!$L:$L,A60)</f>
        <v>0</v>
      </c>
      <c r="S60" s="22">
        <f>COUNTIFS(CADASTRE!$B:$B,$S$1,CADASTRE!$L:$L,A60)</f>
        <v>0</v>
      </c>
      <c r="T60" s="22">
        <f>COUNTIFS(CADASTRE!$B:$B,$T$1,CADASTRE!$L:$L,A60)</f>
        <v>0</v>
      </c>
      <c r="U60" s="22">
        <f>COUNTIFS(CADASTRE!$B:$B,$U$1,CADASTRE!$L:$L,A60)</f>
        <v>0</v>
      </c>
      <c r="V60" s="22">
        <f>COUNTIFS(CADASTRE!$B:$B,$V$1,CADASTRE!$L:$L,A60)</f>
        <v>0</v>
      </c>
      <c r="W60" s="22">
        <f>COUNTIFS(CADASTRE!$B:$B,$W$1,CADASTRE!$L:$L,A60)</f>
        <v>0</v>
      </c>
      <c r="X60" s="22">
        <f>COUNTIFS(CADASTRE!$B:$B,$X$1,CADASTRE!$L:$L,A60)</f>
        <v>1</v>
      </c>
      <c r="Y60" s="22">
        <f>COUNTIFS(CADASTRE!$B:$B,$Y$1,CADASTRE!$L:$L,A60)</f>
        <v>0</v>
      </c>
      <c r="Z60" s="22">
        <f>COUNTIFS(CADASTRE!$B:$B,$Z$1,CADASTRE!$L:$L,A60)</f>
        <v>0</v>
      </c>
      <c r="AA60" s="22">
        <f t="shared" si="0"/>
        <v>1</v>
      </c>
      <c r="AB60" s="22"/>
      <c r="AC60" s="22"/>
      <c r="AD60" s="1"/>
      <c r="AE60" s="1"/>
    </row>
    <row r="61" spans="1:31" ht="30" customHeight="1" x14ac:dyDescent="0.3">
      <c r="A61" s="2" t="s">
        <v>5508</v>
      </c>
      <c r="B61" s="22">
        <f>COUNTIFS(CADASTRE!$B:$B,B$1,CADASTRE!L:L,A61)</f>
        <v>0</v>
      </c>
      <c r="C61" s="22">
        <f>COUNTIFS(CADASTRE!$B:$B,$C$1,CADASTRE!$L:$L,A61)</f>
        <v>0</v>
      </c>
      <c r="D61" s="22">
        <f>COUNTIFS(CADASTRE!$B:$B,$D$1,CADASTRE!$L:$L,A61)</f>
        <v>0</v>
      </c>
      <c r="E61" s="22">
        <f>COUNTIFS(CADASTRE!$B:$B,$E$1,CADASTRE!$L:$L,A61)</f>
        <v>0</v>
      </c>
      <c r="F61" s="22">
        <f>COUNTIFS(CADASTRE!$B:$B,$F$1,CADASTRE!$L:$L,A61)</f>
        <v>0</v>
      </c>
      <c r="G61" s="22">
        <f>COUNTIFS(CADASTRE!$B:$B,$G$1,CADASTRE!$L:$L,A61)</f>
        <v>0</v>
      </c>
      <c r="H61" s="22">
        <f>COUNTIFS(CADASTRE!$B:$B,$H$1,CADASTRE!$L:$L,A61)</f>
        <v>0</v>
      </c>
      <c r="I61" s="22">
        <f>COUNTIFS(CADASTRE!$B:$B,$I$1,CADASTRE!$L:$L,A61)</f>
        <v>0</v>
      </c>
      <c r="J61" s="22">
        <f>COUNTIFS(CADASTRE!$B:$B,$J$1,CADASTRE!$L:$L,A61)</f>
        <v>0</v>
      </c>
      <c r="K61" s="22">
        <f>COUNTIFS(CADASTRE!$B:$B,$K$1,CADASTRE!$L:$L,A61)</f>
        <v>0</v>
      </c>
      <c r="L61" s="22">
        <f>COUNTIFS(CADASTRE!$B:$B,$L$1,CADASTRE!$L:$L,A61)</f>
        <v>0</v>
      </c>
      <c r="M61" s="22">
        <f>COUNTIFS(CADASTRE!$B:$B,$M$1,CADASTRE!$L:$L,A61)</f>
        <v>0</v>
      </c>
      <c r="N61" s="22">
        <f>COUNTIFS(CADASTRE!$B:$B,$N$1,CADASTRE!$L:$L,A61)</f>
        <v>0</v>
      </c>
      <c r="O61" s="22">
        <f>COUNTIFS(CADASTRE!$B:$B,$O$1,CADASTRE!$L:$L,A61)</f>
        <v>0</v>
      </c>
      <c r="P61" s="22">
        <f>COUNTIFS(CADASTRE!$B:$B,$P$1,CADASTRE!$L:$L,A61)</f>
        <v>0</v>
      </c>
      <c r="Q61" s="22">
        <f>COUNTIFS(CADASTRE!$B:$B,$Q$1,CADASTRE!$L:$L,A61)</f>
        <v>0</v>
      </c>
      <c r="R61" s="22">
        <f>COUNTIFS(CADASTRE!$B:$B,$R$1,CADASTRE!$L:$L,A61)</f>
        <v>0</v>
      </c>
      <c r="S61" s="22">
        <f>COUNTIFS(CADASTRE!$B:$B,$S$1,CADASTRE!$L:$L,A61)</f>
        <v>0</v>
      </c>
      <c r="T61" s="22">
        <f>COUNTIFS(CADASTRE!$B:$B,$T$1,CADASTRE!$L:$L,A61)</f>
        <v>0</v>
      </c>
      <c r="U61" s="22">
        <f>COUNTIFS(CADASTRE!$B:$B,$U$1,CADASTRE!$L:$L,A61)</f>
        <v>0</v>
      </c>
      <c r="V61" s="22">
        <f>COUNTIFS(CADASTRE!$B:$B,$V$1,CADASTRE!$L:$L,A61)</f>
        <v>0</v>
      </c>
      <c r="W61" s="22">
        <f>COUNTIFS(CADASTRE!$B:$B,$W$1,CADASTRE!$L:$L,A61)</f>
        <v>0</v>
      </c>
      <c r="X61" s="22">
        <f>COUNTIFS(CADASTRE!$B:$B,$X$1,CADASTRE!$L:$L,A61)</f>
        <v>0</v>
      </c>
      <c r="Y61" s="22">
        <f>COUNTIFS(CADASTRE!$B:$B,$Y$1,CADASTRE!$L:$L,A61)</f>
        <v>0</v>
      </c>
      <c r="Z61" s="22">
        <f>COUNTIFS(CADASTRE!$B:$B,$Z$1,CADASTRE!$L:$L,A61)</f>
        <v>0</v>
      </c>
      <c r="AA61" s="22">
        <f t="shared" si="0"/>
        <v>0</v>
      </c>
      <c r="AB61" s="22"/>
      <c r="AC61" s="22"/>
      <c r="AD61" s="1"/>
      <c r="AE61" s="1"/>
    </row>
    <row r="62" spans="1:31" ht="30" customHeight="1" x14ac:dyDescent="0.3">
      <c r="A62" s="2" t="s">
        <v>152</v>
      </c>
      <c r="B62" s="22">
        <f>COUNTIFS(CADASTRE!$B:$B,B$1,CADASTRE!L:L,A62)</f>
        <v>0</v>
      </c>
      <c r="C62" s="22">
        <f>COUNTIFS(CADASTRE!$B:$B,$C$1,CADASTRE!$L:$L,A62)</f>
        <v>0</v>
      </c>
      <c r="D62" s="22">
        <f>COUNTIFS(CADASTRE!$B:$B,$D$1,CADASTRE!$L:$L,A62)</f>
        <v>0</v>
      </c>
      <c r="E62" s="22">
        <f>COUNTIFS(CADASTRE!$B:$B,$E$1,CADASTRE!$L:$L,A62)</f>
        <v>0</v>
      </c>
      <c r="F62" s="22">
        <f>COUNTIFS(CADASTRE!$B:$B,$F$1,CADASTRE!$L:$L,A62)</f>
        <v>0</v>
      </c>
      <c r="G62" s="22">
        <f>COUNTIFS(CADASTRE!$B:$B,$G$1,CADASTRE!$L:$L,A62)</f>
        <v>0</v>
      </c>
      <c r="H62" s="22">
        <f>COUNTIFS(CADASTRE!$B:$B,$H$1,CADASTRE!$L:$L,A62)</f>
        <v>0</v>
      </c>
      <c r="I62" s="22">
        <f>COUNTIFS(CADASTRE!$B:$B,$I$1,CADASTRE!$L:$L,A62)</f>
        <v>0</v>
      </c>
      <c r="J62" s="22">
        <f>COUNTIFS(CADASTRE!$B:$B,$J$1,CADASTRE!$L:$L,A62)</f>
        <v>0</v>
      </c>
      <c r="K62" s="22">
        <f>COUNTIFS(CADASTRE!$B:$B,$K$1,CADASTRE!$L:$L,A62)</f>
        <v>0</v>
      </c>
      <c r="L62" s="22">
        <f>COUNTIFS(CADASTRE!$B:$B,$L$1,CADASTRE!$L:$L,A62)</f>
        <v>0</v>
      </c>
      <c r="M62" s="22">
        <f>COUNTIFS(CADASTRE!$B:$B,$M$1,CADASTRE!$L:$L,A62)</f>
        <v>0</v>
      </c>
      <c r="N62" s="22">
        <f>COUNTIFS(CADASTRE!$B:$B,$N$1,CADASTRE!$L:$L,A62)</f>
        <v>0</v>
      </c>
      <c r="O62" s="22">
        <f>COUNTIFS(CADASTRE!$B:$B,$O$1,CADASTRE!$L:$L,A62)</f>
        <v>0</v>
      </c>
      <c r="P62" s="22">
        <f>COUNTIFS(CADASTRE!$B:$B,$P$1,CADASTRE!$L:$L,A62)</f>
        <v>0</v>
      </c>
      <c r="Q62" s="22">
        <f>COUNTIFS(CADASTRE!$B:$B,$Q$1,CADASTRE!$L:$L,A62)</f>
        <v>0</v>
      </c>
      <c r="R62" s="22">
        <f>COUNTIFS(CADASTRE!$B:$B,$R$1,CADASTRE!$L:$L,A62)</f>
        <v>0</v>
      </c>
      <c r="S62" s="22">
        <f>COUNTIFS(CADASTRE!$B:$B,$S$1,CADASTRE!$L:$L,A62)</f>
        <v>0</v>
      </c>
      <c r="T62" s="22">
        <f>COUNTIFS(CADASTRE!$B:$B,$T$1,CADASTRE!$L:$L,A62)</f>
        <v>0</v>
      </c>
      <c r="U62" s="22">
        <f>COUNTIFS(CADASTRE!$B:$B,$U$1,CADASTRE!$L:$L,A62)</f>
        <v>0</v>
      </c>
      <c r="V62" s="22">
        <f>COUNTIFS(CADASTRE!$B:$B,$V$1,CADASTRE!$L:$L,A62)</f>
        <v>0</v>
      </c>
      <c r="W62" s="22">
        <f>COUNTIFS(CADASTRE!$B:$B,$W$1,CADASTRE!$L:$L,A62)</f>
        <v>0</v>
      </c>
      <c r="X62" s="22">
        <f>COUNTIFS(CADASTRE!$B:$B,$X$1,CADASTRE!$L:$L,A62)</f>
        <v>0</v>
      </c>
      <c r="Y62" s="22">
        <f>COUNTIFS(CADASTRE!$B:$B,$Y$1,CADASTRE!$L:$L,A62)</f>
        <v>0</v>
      </c>
      <c r="Z62" s="22">
        <f>COUNTIFS(CADASTRE!$B:$B,$Z$1,CADASTRE!$L:$L,A62)</f>
        <v>0</v>
      </c>
      <c r="AA62" s="22">
        <f t="shared" si="0"/>
        <v>0</v>
      </c>
      <c r="AB62" s="22"/>
      <c r="AC62" s="22"/>
      <c r="AD62" s="1"/>
      <c r="AE62" s="1"/>
    </row>
    <row r="63" spans="1:31" ht="30" customHeight="1" x14ac:dyDescent="0.3">
      <c r="A63" s="2" t="s">
        <v>3181</v>
      </c>
      <c r="B63" s="22">
        <f>COUNTIFS(CADASTRE!$B:$B,B$1,CADASTRE!L:L,A63)</f>
        <v>0</v>
      </c>
      <c r="C63" s="22">
        <f>COUNTIFS(CADASTRE!$B:$B,$C$1,CADASTRE!$L:$L,A63)</f>
        <v>0</v>
      </c>
      <c r="D63" s="22">
        <f>COUNTIFS(CADASTRE!$B:$B,$D$1,CADASTRE!$L:$L,A63)</f>
        <v>0</v>
      </c>
      <c r="E63" s="22">
        <f>COUNTIFS(CADASTRE!$B:$B,$E$1,CADASTRE!$L:$L,A63)</f>
        <v>0</v>
      </c>
      <c r="F63" s="22">
        <f>COUNTIFS(CADASTRE!$B:$B,$F$1,CADASTRE!$L:$L,A63)</f>
        <v>0</v>
      </c>
      <c r="G63" s="22">
        <f>COUNTIFS(CADASTRE!$B:$B,$G$1,CADASTRE!$L:$L,A63)</f>
        <v>0</v>
      </c>
      <c r="H63" s="22">
        <f>COUNTIFS(CADASTRE!$B:$B,$H$1,CADASTRE!$L:$L,A63)</f>
        <v>0</v>
      </c>
      <c r="I63" s="22">
        <f>COUNTIFS(CADASTRE!$B:$B,$I$1,CADASTRE!$L:$L,A63)</f>
        <v>0</v>
      </c>
      <c r="J63" s="22">
        <f>COUNTIFS(CADASTRE!$B:$B,$J$1,CADASTRE!$L:$L,A63)</f>
        <v>0</v>
      </c>
      <c r="K63" s="22">
        <f>COUNTIFS(CADASTRE!$B:$B,$K$1,CADASTRE!$L:$L,A63)</f>
        <v>0</v>
      </c>
      <c r="L63" s="22">
        <f>COUNTIFS(CADASTRE!$B:$B,$L$1,CADASTRE!$L:$L,A63)</f>
        <v>0</v>
      </c>
      <c r="M63" s="22">
        <f>COUNTIFS(CADASTRE!$B:$B,$M$1,CADASTRE!$L:$L,A63)</f>
        <v>0</v>
      </c>
      <c r="N63" s="22">
        <f>COUNTIFS(CADASTRE!$B:$B,$N$1,CADASTRE!$L:$L,A63)</f>
        <v>0</v>
      </c>
      <c r="O63" s="22">
        <f>COUNTIFS(CADASTRE!$B:$B,$O$1,CADASTRE!$L:$L,A63)</f>
        <v>0</v>
      </c>
      <c r="P63" s="22">
        <f>COUNTIFS(CADASTRE!$B:$B,$P$1,CADASTRE!$L:$L,A63)</f>
        <v>0</v>
      </c>
      <c r="Q63" s="22">
        <f>COUNTIFS(CADASTRE!$B:$B,$Q$1,CADASTRE!$L:$L,A63)</f>
        <v>0</v>
      </c>
      <c r="R63" s="22">
        <f>COUNTIFS(CADASTRE!$B:$B,$R$1,CADASTRE!$L:$L,A63)</f>
        <v>0</v>
      </c>
      <c r="S63" s="22">
        <f>COUNTIFS(CADASTRE!$B:$B,$S$1,CADASTRE!$L:$L,A63)</f>
        <v>0</v>
      </c>
      <c r="T63" s="22">
        <f>COUNTIFS(CADASTRE!$B:$B,$T$1,CADASTRE!$L:$L,A63)</f>
        <v>0</v>
      </c>
      <c r="U63" s="22">
        <f>COUNTIFS(CADASTRE!$B:$B,$U$1,CADASTRE!$L:$L,A63)</f>
        <v>0</v>
      </c>
      <c r="V63" s="22">
        <f>COUNTIFS(CADASTRE!$B:$B,$V$1,CADASTRE!$L:$L,A63)</f>
        <v>0</v>
      </c>
      <c r="W63" s="22">
        <f>COUNTIFS(CADASTRE!$B:$B,$W$1,CADASTRE!$L:$L,A63)</f>
        <v>0</v>
      </c>
      <c r="X63" s="22">
        <f>COUNTIFS(CADASTRE!$B:$B,$X$1,CADASTRE!$L:$L,A63)</f>
        <v>0</v>
      </c>
      <c r="Y63" s="22">
        <f>COUNTIFS(CADASTRE!$B:$B,$Y$1,CADASTRE!$L:$L,A63)</f>
        <v>1</v>
      </c>
      <c r="Z63" s="22">
        <f>COUNTIFS(CADASTRE!$B:$B,$Z$1,CADASTRE!$L:$L,A63)</f>
        <v>0</v>
      </c>
      <c r="AA63" s="22">
        <f t="shared" si="0"/>
        <v>1</v>
      </c>
      <c r="AB63" s="22"/>
      <c r="AC63" s="22"/>
      <c r="AD63" s="1"/>
      <c r="AE63" s="1"/>
    </row>
    <row r="64" spans="1:31" ht="30" customHeight="1" x14ac:dyDescent="0.3">
      <c r="A64" s="2" t="s">
        <v>840</v>
      </c>
      <c r="B64" s="22">
        <f>COUNTIFS(CADASTRE!$B:$B,B$1,CADASTRE!L:L,A64)</f>
        <v>0</v>
      </c>
      <c r="C64" s="22">
        <f>COUNTIFS(CADASTRE!$B:$B,$C$1,CADASTRE!$L:$L,A64)</f>
        <v>0</v>
      </c>
      <c r="D64" s="22">
        <f>COUNTIFS(CADASTRE!$B:$B,$D$1,CADASTRE!$L:$L,A64)</f>
        <v>0</v>
      </c>
      <c r="E64" s="22">
        <f>COUNTIFS(CADASTRE!$B:$B,$E$1,CADASTRE!$L:$L,A64)</f>
        <v>0</v>
      </c>
      <c r="F64" s="22">
        <f>COUNTIFS(CADASTRE!$B:$B,$F$1,CADASTRE!$L:$L,A64)</f>
        <v>0</v>
      </c>
      <c r="G64" s="22">
        <f>COUNTIFS(CADASTRE!$B:$B,$G$1,CADASTRE!$L:$L,A64)</f>
        <v>0</v>
      </c>
      <c r="H64" s="22">
        <f>COUNTIFS(CADASTRE!$B:$B,$H$1,CADASTRE!$L:$L,A64)</f>
        <v>0</v>
      </c>
      <c r="I64" s="22">
        <f>COUNTIFS(CADASTRE!$B:$B,$I$1,CADASTRE!$L:$L,A64)</f>
        <v>0</v>
      </c>
      <c r="J64" s="22">
        <f>COUNTIFS(CADASTRE!$B:$B,$J$1,CADASTRE!$L:$L,A64)</f>
        <v>0</v>
      </c>
      <c r="K64" s="22">
        <f>COUNTIFS(CADASTRE!$B:$B,$K$1,CADASTRE!$L:$L,A64)</f>
        <v>0</v>
      </c>
      <c r="L64" s="22">
        <f>COUNTIFS(CADASTRE!$B:$B,$L$1,CADASTRE!$L:$L,A64)</f>
        <v>0</v>
      </c>
      <c r="M64" s="22">
        <f>COUNTIFS(CADASTRE!$B:$B,$M$1,CADASTRE!$L:$L,A64)</f>
        <v>0</v>
      </c>
      <c r="N64" s="22">
        <f>COUNTIFS(CADASTRE!$B:$B,$N$1,CADASTRE!$L:$L,A64)</f>
        <v>0</v>
      </c>
      <c r="O64" s="22">
        <f>COUNTIFS(CADASTRE!$B:$B,$O$1,CADASTRE!$L:$L,A64)</f>
        <v>0</v>
      </c>
      <c r="P64" s="22">
        <f>COUNTIFS(CADASTRE!$B:$B,$P$1,CADASTRE!$L:$L,A64)</f>
        <v>0</v>
      </c>
      <c r="Q64" s="22">
        <f>COUNTIFS(CADASTRE!$B:$B,$Q$1,CADASTRE!$L:$L,A64)</f>
        <v>0</v>
      </c>
      <c r="R64" s="22">
        <f>COUNTIFS(CADASTRE!$B:$B,$R$1,CADASTRE!$L:$L,A64)</f>
        <v>0</v>
      </c>
      <c r="S64" s="22">
        <f>COUNTIFS(CADASTRE!$B:$B,$S$1,CADASTRE!$L:$L,A64)</f>
        <v>0</v>
      </c>
      <c r="T64" s="22">
        <f>COUNTIFS(CADASTRE!$B:$B,$T$1,CADASTRE!$L:$L,A64)</f>
        <v>0</v>
      </c>
      <c r="U64" s="22">
        <f>COUNTIFS(CADASTRE!$B:$B,$U$1,CADASTRE!$L:$L,A64)</f>
        <v>0</v>
      </c>
      <c r="V64" s="22">
        <f>COUNTIFS(CADASTRE!$B:$B,$V$1,CADASTRE!$L:$L,A64)</f>
        <v>0</v>
      </c>
      <c r="W64" s="22">
        <f>COUNTIFS(CADASTRE!$B:$B,$W$1,CADASTRE!$L:$L,A64)</f>
        <v>0</v>
      </c>
      <c r="X64" s="22">
        <f>COUNTIFS(CADASTRE!$B:$B,$X$1,CADASTRE!$L:$L,A64)</f>
        <v>0</v>
      </c>
      <c r="Y64" s="22">
        <f>COUNTIFS(CADASTRE!$B:$B,$Y$1,CADASTRE!$L:$L,A64)</f>
        <v>0</v>
      </c>
      <c r="Z64" s="22">
        <f>COUNTIFS(CADASTRE!$B:$B,$Z$1,CADASTRE!$L:$L,A64)</f>
        <v>1</v>
      </c>
      <c r="AA64" s="22">
        <f t="shared" si="0"/>
        <v>1</v>
      </c>
      <c r="AB64" s="22"/>
      <c r="AC64" s="22"/>
      <c r="AD64" s="1"/>
      <c r="AE64" s="1"/>
    </row>
    <row r="65" spans="1:31" ht="30" customHeight="1" x14ac:dyDescent="0.3">
      <c r="A65" s="2" t="s">
        <v>2103</v>
      </c>
      <c r="B65" s="22">
        <f>COUNTIFS(CADASTRE!$B:$B,B$1,CADASTRE!L:L,A65)</f>
        <v>0</v>
      </c>
      <c r="C65" s="22">
        <f>COUNTIFS(CADASTRE!$B:$B,$C$1,CADASTRE!$L:$L,A65)</f>
        <v>0</v>
      </c>
      <c r="D65" s="22">
        <f>COUNTIFS(CADASTRE!$B:$B,$D$1,CADASTRE!$L:$L,A65)</f>
        <v>0</v>
      </c>
      <c r="E65" s="22">
        <f>COUNTIFS(CADASTRE!$B:$B,$E$1,CADASTRE!$L:$L,A65)</f>
        <v>0</v>
      </c>
      <c r="F65" s="22">
        <f>COUNTIFS(CADASTRE!$B:$B,$F$1,CADASTRE!$L:$L,A65)</f>
        <v>0</v>
      </c>
      <c r="G65" s="22">
        <f>COUNTIFS(CADASTRE!$B:$B,$G$1,CADASTRE!$L:$L,A65)</f>
        <v>0</v>
      </c>
      <c r="H65" s="22">
        <f>COUNTIFS(CADASTRE!$B:$B,$H$1,CADASTRE!$L:$L,A65)</f>
        <v>0</v>
      </c>
      <c r="I65" s="22">
        <f>COUNTIFS(CADASTRE!$B:$B,$I$1,CADASTRE!$L:$L,A65)</f>
        <v>0</v>
      </c>
      <c r="J65" s="22">
        <f>COUNTIFS(CADASTRE!$B:$B,$J$1,CADASTRE!$L:$L,A65)</f>
        <v>0</v>
      </c>
      <c r="K65" s="22">
        <f>COUNTIFS(CADASTRE!$B:$B,$K$1,CADASTRE!$L:$L,A65)</f>
        <v>0</v>
      </c>
      <c r="L65" s="22">
        <f>COUNTIFS(CADASTRE!$B:$B,$L$1,CADASTRE!$L:$L,A65)</f>
        <v>1</v>
      </c>
      <c r="M65" s="22">
        <f>COUNTIFS(CADASTRE!$B:$B,$M$1,CADASTRE!$L:$L,A65)</f>
        <v>0</v>
      </c>
      <c r="N65" s="22">
        <f>COUNTIFS(CADASTRE!$B:$B,$N$1,CADASTRE!$L:$L,A65)</f>
        <v>0</v>
      </c>
      <c r="O65" s="22">
        <f>COUNTIFS(CADASTRE!$B:$B,$O$1,CADASTRE!$L:$L,A65)</f>
        <v>0</v>
      </c>
      <c r="P65" s="22">
        <f>COUNTIFS(CADASTRE!$B:$B,$P$1,CADASTRE!$L:$L,A65)</f>
        <v>0</v>
      </c>
      <c r="Q65" s="22">
        <f>COUNTIFS(CADASTRE!$B:$B,$Q$1,CADASTRE!$L:$L,A65)</f>
        <v>0</v>
      </c>
      <c r="R65" s="22">
        <f>COUNTIFS(CADASTRE!$B:$B,$R$1,CADASTRE!$L:$L,A65)</f>
        <v>0</v>
      </c>
      <c r="S65" s="22">
        <f>COUNTIFS(CADASTRE!$B:$B,$S$1,CADASTRE!$L:$L,A65)</f>
        <v>0</v>
      </c>
      <c r="T65" s="22">
        <f>COUNTIFS(CADASTRE!$B:$B,$T$1,CADASTRE!$L:$L,A65)</f>
        <v>0</v>
      </c>
      <c r="U65" s="22">
        <f>COUNTIFS(CADASTRE!$B:$B,$U$1,CADASTRE!$L:$L,A65)</f>
        <v>0</v>
      </c>
      <c r="V65" s="22">
        <f>COUNTIFS(CADASTRE!$B:$B,$V$1,CADASTRE!$L:$L,A65)</f>
        <v>0</v>
      </c>
      <c r="W65" s="22">
        <f>COUNTIFS(CADASTRE!$B:$B,$W$1,CADASTRE!$L:$L,A65)</f>
        <v>0</v>
      </c>
      <c r="X65" s="22">
        <f>COUNTIFS(CADASTRE!$B:$B,$X$1,CADASTRE!$L:$L,A65)</f>
        <v>0</v>
      </c>
      <c r="Y65" s="22">
        <f>COUNTIFS(CADASTRE!$B:$B,$Y$1,CADASTRE!$L:$L,A65)</f>
        <v>0</v>
      </c>
      <c r="Z65" s="22">
        <f>COUNTIFS(CADASTRE!$B:$B,$Z$1,CADASTRE!$L:$L,A65)</f>
        <v>0</v>
      </c>
      <c r="AA65" s="22">
        <f t="shared" si="0"/>
        <v>1</v>
      </c>
      <c r="AB65" s="22"/>
      <c r="AC65" s="22"/>
      <c r="AD65" s="1"/>
      <c r="AE65" s="1"/>
    </row>
    <row r="66" spans="1:31" ht="30" customHeight="1" x14ac:dyDescent="0.3">
      <c r="A66" s="2" t="s">
        <v>56</v>
      </c>
      <c r="B66" s="22">
        <f>COUNTIFS(CADASTRE!$B:$B,B$1,CADASTRE!L:L,A66)</f>
        <v>0</v>
      </c>
      <c r="C66" s="22">
        <f>COUNTIFS(CADASTRE!$B:$B,$C$1,CADASTRE!$L:$L,A66)</f>
        <v>0</v>
      </c>
      <c r="D66" s="22">
        <f>COUNTIFS(CADASTRE!$B:$B,$D$1,CADASTRE!$L:$L,A66)</f>
        <v>0</v>
      </c>
      <c r="E66" s="22">
        <f>COUNTIFS(CADASTRE!$B:$B,$E$1,CADASTRE!$L:$L,A66)</f>
        <v>0</v>
      </c>
      <c r="F66" s="22">
        <f>COUNTIFS(CADASTRE!$B:$B,$F$1,CADASTRE!$L:$L,A66)</f>
        <v>1</v>
      </c>
      <c r="G66" s="22">
        <f>COUNTIFS(CADASTRE!$B:$B,$G$1,CADASTRE!$L:$L,A66)</f>
        <v>1</v>
      </c>
      <c r="H66" s="22">
        <f>COUNTIFS(CADASTRE!$B:$B,$H$1,CADASTRE!$L:$L,A66)</f>
        <v>0</v>
      </c>
      <c r="I66" s="22">
        <f>COUNTIFS(CADASTRE!$B:$B,$I$1,CADASTRE!$L:$L,A66)</f>
        <v>0</v>
      </c>
      <c r="J66" s="22">
        <f>COUNTIFS(CADASTRE!$B:$B,$J$1,CADASTRE!$L:$L,A66)</f>
        <v>0</v>
      </c>
      <c r="K66" s="22">
        <f>COUNTIFS(CADASTRE!$B:$B,$K$1,CADASTRE!$L:$L,A66)</f>
        <v>1</v>
      </c>
      <c r="L66" s="22">
        <f>COUNTIFS(CADASTRE!$B:$B,$L$1,CADASTRE!$L:$L,A66)</f>
        <v>0</v>
      </c>
      <c r="M66" s="22">
        <f>COUNTIFS(CADASTRE!$B:$B,$M$1,CADASTRE!$L:$L,A66)</f>
        <v>0</v>
      </c>
      <c r="N66" s="22">
        <f>COUNTIFS(CADASTRE!$B:$B,$N$1,CADASTRE!$L:$L,A66)</f>
        <v>0</v>
      </c>
      <c r="O66" s="22">
        <f>COUNTIFS(CADASTRE!$B:$B,$O$1,CADASTRE!$L:$L,A66)</f>
        <v>0</v>
      </c>
      <c r="P66" s="22">
        <f>COUNTIFS(CADASTRE!$B:$B,$P$1,CADASTRE!$L:$L,A66)</f>
        <v>0</v>
      </c>
      <c r="Q66" s="22">
        <f>COUNTIFS(CADASTRE!$B:$B,$Q$1,CADASTRE!$L:$L,A66)</f>
        <v>0</v>
      </c>
      <c r="R66" s="22">
        <f>COUNTIFS(CADASTRE!$B:$B,$R$1,CADASTRE!$L:$L,A66)</f>
        <v>0</v>
      </c>
      <c r="S66" s="22">
        <f>COUNTIFS(CADASTRE!$B:$B,$S$1,CADASTRE!$L:$L,A66)</f>
        <v>0</v>
      </c>
      <c r="T66" s="22">
        <f>COUNTIFS(CADASTRE!$B:$B,$T$1,CADASTRE!$L:$L,A66)</f>
        <v>0</v>
      </c>
      <c r="U66" s="22">
        <f>COUNTIFS(CADASTRE!$B:$B,$U$1,CADASTRE!$L:$L,A66)</f>
        <v>0</v>
      </c>
      <c r="V66" s="22">
        <f>COUNTIFS(CADASTRE!$B:$B,$V$1,CADASTRE!$L:$L,A66)</f>
        <v>0</v>
      </c>
      <c r="W66" s="22">
        <f>COUNTIFS(CADASTRE!$B:$B,$W$1,CADASTRE!$L:$L,A66)</f>
        <v>0</v>
      </c>
      <c r="X66" s="22">
        <f>COUNTIFS(CADASTRE!$B:$B,$X$1,CADASTRE!$L:$L,A66)</f>
        <v>0</v>
      </c>
      <c r="Y66" s="22">
        <f>COUNTIFS(CADASTRE!$B:$B,$Y$1,CADASTRE!$L:$L,A66)</f>
        <v>0</v>
      </c>
      <c r="Z66" s="22">
        <f>COUNTIFS(CADASTRE!$B:$B,$Z$1,CADASTRE!$L:$L,A66)</f>
        <v>0</v>
      </c>
      <c r="AA66" s="22">
        <f t="shared" ref="AA66:AA129" si="1">SUM(B66:Z66)</f>
        <v>3</v>
      </c>
      <c r="AB66" s="22"/>
      <c r="AC66" s="22"/>
      <c r="AD66" s="1"/>
      <c r="AE66" s="1"/>
    </row>
    <row r="67" spans="1:31" ht="30" customHeight="1" x14ac:dyDescent="0.3">
      <c r="A67" s="2" t="s">
        <v>1383</v>
      </c>
      <c r="B67" s="22">
        <f>COUNTIFS(CADASTRE!$B:$B,B$1,CADASTRE!L:L,A67)</f>
        <v>0</v>
      </c>
      <c r="C67" s="22">
        <f>COUNTIFS(CADASTRE!$B:$B,$C$1,CADASTRE!$L:$L,A67)</f>
        <v>0</v>
      </c>
      <c r="D67" s="22">
        <f>COUNTIFS(CADASTRE!$B:$B,$D$1,CADASTRE!$L:$L,A67)</f>
        <v>0</v>
      </c>
      <c r="E67" s="22">
        <f>COUNTIFS(CADASTRE!$B:$B,$E$1,CADASTRE!$L:$L,A67)</f>
        <v>0</v>
      </c>
      <c r="F67" s="22">
        <f>COUNTIFS(CADASTRE!$B:$B,$F$1,CADASTRE!$L:$L,A67)</f>
        <v>0</v>
      </c>
      <c r="G67" s="22">
        <f>COUNTIFS(CADASTRE!$B:$B,$G$1,CADASTRE!$L:$L,A67)</f>
        <v>0</v>
      </c>
      <c r="H67" s="22">
        <f>COUNTIFS(CADASTRE!$B:$B,$H$1,CADASTRE!$L:$L,A67)</f>
        <v>0</v>
      </c>
      <c r="I67" s="22">
        <f>COUNTIFS(CADASTRE!$B:$B,$I$1,CADASTRE!$L:$L,A67)</f>
        <v>0</v>
      </c>
      <c r="J67" s="22">
        <f>COUNTIFS(CADASTRE!$B:$B,$J$1,CADASTRE!$L:$L,A67)</f>
        <v>0</v>
      </c>
      <c r="K67" s="22">
        <f>COUNTIFS(CADASTRE!$B:$B,$K$1,CADASTRE!$L:$L,A67)</f>
        <v>0</v>
      </c>
      <c r="L67" s="22">
        <f>COUNTIFS(CADASTRE!$B:$B,$L$1,CADASTRE!$L:$L,A67)</f>
        <v>0</v>
      </c>
      <c r="M67" s="22">
        <f>COUNTIFS(CADASTRE!$B:$B,$M$1,CADASTRE!$L:$L,A67)</f>
        <v>0</v>
      </c>
      <c r="N67" s="22">
        <f>COUNTIFS(CADASTRE!$B:$B,$N$1,CADASTRE!$L:$L,A67)</f>
        <v>0</v>
      </c>
      <c r="O67" s="22">
        <f>COUNTIFS(CADASTRE!$B:$B,$O$1,CADASTRE!$L:$L,A67)</f>
        <v>0</v>
      </c>
      <c r="P67" s="22">
        <f>COUNTIFS(CADASTRE!$B:$B,$P$1,CADASTRE!$L:$L,A67)</f>
        <v>1</v>
      </c>
      <c r="Q67" s="22">
        <f>COUNTIFS(CADASTRE!$B:$B,$Q$1,CADASTRE!$L:$L,A67)</f>
        <v>0</v>
      </c>
      <c r="R67" s="22">
        <f>COUNTIFS(CADASTRE!$B:$B,$R$1,CADASTRE!$L:$L,A67)</f>
        <v>0</v>
      </c>
      <c r="S67" s="22">
        <f>COUNTIFS(CADASTRE!$B:$B,$S$1,CADASTRE!$L:$L,A67)</f>
        <v>0</v>
      </c>
      <c r="T67" s="22">
        <f>COUNTIFS(CADASTRE!$B:$B,$T$1,CADASTRE!$L:$L,A67)</f>
        <v>0</v>
      </c>
      <c r="U67" s="22">
        <f>COUNTIFS(CADASTRE!$B:$B,$U$1,CADASTRE!$L:$L,A67)</f>
        <v>0</v>
      </c>
      <c r="V67" s="22">
        <f>COUNTIFS(CADASTRE!$B:$B,$V$1,CADASTRE!$L:$L,A67)</f>
        <v>0</v>
      </c>
      <c r="W67" s="22">
        <f>COUNTIFS(CADASTRE!$B:$B,$W$1,CADASTRE!$L:$L,A67)</f>
        <v>0</v>
      </c>
      <c r="X67" s="22">
        <f>COUNTIFS(CADASTRE!$B:$B,$X$1,CADASTRE!$L:$L,A67)</f>
        <v>0</v>
      </c>
      <c r="Y67" s="22">
        <f>COUNTIFS(CADASTRE!$B:$B,$Y$1,CADASTRE!$L:$L,A67)</f>
        <v>0</v>
      </c>
      <c r="Z67" s="22">
        <f>COUNTIFS(CADASTRE!$B:$B,$Z$1,CADASTRE!$L:$L,A67)</f>
        <v>0</v>
      </c>
      <c r="AA67" s="22">
        <f t="shared" si="1"/>
        <v>1</v>
      </c>
      <c r="AB67" s="22"/>
      <c r="AC67" s="22"/>
      <c r="AD67" s="1"/>
      <c r="AE67" s="1"/>
    </row>
    <row r="68" spans="1:31" ht="30" customHeight="1" x14ac:dyDescent="0.3">
      <c r="A68" s="2" t="s">
        <v>5020</v>
      </c>
      <c r="B68" s="22">
        <f>COUNTIFS(CADASTRE!$B:$B,B$1,CADASTRE!L:L,A68)</f>
        <v>0</v>
      </c>
      <c r="C68" s="22">
        <f>COUNTIFS(CADASTRE!$B:$B,$C$1,CADASTRE!$L:$L,A68)</f>
        <v>0</v>
      </c>
      <c r="D68" s="22">
        <f>COUNTIFS(CADASTRE!$B:$B,$D$1,CADASTRE!$L:$L,A68)</f>
        <v>0</v>
      </c>
      <c r="E68" s="22">
        <f>COUNTIFS(CADASTRE!$B:$B,$E$1,CADASTRE!$L:$L,A68)</f>
        <v>0</v>
      </c>
      <c r="F68" s="22">
        <f>COUNTIFS(CADASTRE!$B:$B,$F$1,CADASTRE!$L:$L,A68)</f>
        <v>0</v>
      </c>
      <c r="G68" s="22">
        <f>COUNTIFS(CADASTRE!$B:$B,$G$1,CADASTRE!$L:$L,A68)</f>
        <v>0</v>
      </c>
      <c r="H68" s="22">
        <f>COUNTIFS(CADASTRE!$B:$B,$H$1,CADASTRE!$L:$L,A68)</f>
        <v>2</v>
      </c>
      <c r="I68" s="22">
        <f>COUNTIFS(CADASTRE!$B:$B,$I$1,CADASTRE!$L:$L,A68)</f>
        <v>0</v>
      </c>
      <c r="J68" s="22">
        <f>COUNTIFS(CADASTRE!$B:$B,$J$1,CADASTRE!$L:$L,A68)</f>
        <v>0</v>
      </c>
      <c r="K68" s="22">
        <f>COUNTIFS(CADASTRE!$B:$B,$K$1,CADASTRE!$L:$L,A68)</f>
        <v>0</v>
      </c>
      <c r="L68" s="22">
        <f>COUNTIFS(CADASTRE!$B:$B,$L$1,CADASTRE!$L:$L,A68)</f>
        <v>0</v>
      </c>
      <c r="M68" s="22">
        <f>COUNTIFS(CADASTRE!$B:$B,$M$1,CADASTRE!$L:$L,A68)</f>
        <v>0</v>
      </c>
      <c r="N68" s="22">
        <f>COUNTIFS(CADASTRE!$B:$B,$N$1,CADASTRE!$L:$L,A68)</f>
        <v>0</v>
      </c>
      <c r="O68" s="22">
        <f>COUNTIFS(CADASTRE!$B:$B,$O$1,CADASTRE!$L:$L,A68)</f>
        <v>0</v>
      </c>
      <c r="P68" s="22">
        <f>COUNTIFS(CADASTRE!$B:$B,$P$1,CADASTRE!$L:$L,A68)</f>
        <v>0</v>
      </c>
      <c r="Q68" s="22">
        <f>COUNTIFS(CADASTRE!$B:$B,$Q$1,CADASTRE!$L:$L,A68)</f>
        <v>0</v>
      </c>
      <c r="R68" s="22">
        <f>COUNTIFS(CADASTRE!$B:$B,$R$1,CADASTRE!$L:$L,A68)</f>
        <v>0</v>
      </c>
      <c r="S68" s="22">
        <f>COUNTIFS(CADASTRE!$B:$B,$S$1,CADASTRE!$L:$L,A68)</f>
        <v>0</v>
      </c>
      <c r="T68" s="22">
        <f>COUNTIFS(CADASTRE!$B:$B,$T$1,CADASTRE!$L:$L,A68)</f>
        <v>0</v>
      </c>
      <c r="U68" s="22">
        <f>COUNTIFS(CADASTRE!$B:$B,$U$1,CADASTRE!$L:$L,A68)</f>
        <v>0</v>
      </c>
      <c r="V68" s="22">
        <f>COUNTIFS(CADASTRE!$B:$B,$V$1,CADASTRE!$L:$L,A68)</f>
        <v>0</v>
      </c>
      <c r="W68" s="22">
        <f>COUNTIFS(CADASTRE!$B:$B,$W$1,CADASTRE!$L:$L,A68)</f>
        <v>0</v>
      </c>
      <c r="X68" s="22">
        <f>COUNTIFS(CADASTRE!$B:$B,$X$1,CADASTRE!$L:$L,A68)</f>
        <v>0</v>
      </c>
      <c r="Y68" s="22">
        <f>COUNTIFS(CADASTRE!$B:$B,$Y$1,CADASTRE!$L:$L,A68)</f>
        <v>0</v>
      </c>
      <c r="Z68" s="22">
        <f>COUNTIFS(CADASTRE!$B:$B,$Z$1,CADASTRE!$L:$L,A68)</f>
        <v>0</v>
      </c>
      <c r="AA68" s="22">
        <f t="shared" si="1"/>
        <v>2</v>
      </c>
      <c r="AB68" s="22"/>
      <c r="AC68" s="22"/>
      <c r="AD68" s="1"/>
      <c r="AE68" s="1"/>
    </row>
    <row r="69" spans="1:31" ht="30" customHeight="1" x14ac:dyDescent="0.3">
      <c r="A69" s="2" t="s">
        <v>3807</v>
      </c>
      <c r="B69" s="22">
        <f>COUNTIFS(CADASTRE!$B:$B,B$1,CADASTRE!L:L,A69)</f>
        <v>0</v>
      </c>
      <c r="C69" s="22">
        <f>COUNTIFS(CADASTRE!$B:$B,$C$1,CADASTRE!$L:$L,A69)</f>
        <v>0</v>
      </c>
      <c r="D69" s="22">
        <f>COUNTIFS(CADASTRE!$B:$B,$D$1,CADASTRE!$L:$L,A69)</f>
        <v>0</v>
      </c>
      <c r="E69" s="22">
        <f>COUNTIFS(CADASTRE!$B:$B,$E$1,CADASTRE!$L:$L,A69)</f>
        <v>0</v>
      </c>
      <c r="F69" s="22">
        <f>COUNTIFS(CADASTRE!$B:$B,$F$1,CADASTRE!$L:$L,A69)</f>
        <v>0</v>
      </c>
      <c r="G69" s="22">
        <f>COUNTIFS(CADASTRE!$B:$B,$G$1,CADASTRE!$L:$L,A69)</f>
        <v>1</v>
      </c>
      <c r="H69" s="22">
        <f>COUNTIFS(CADASTRE!$B:$B,$H$1,CADASTRE!$L:$L,A69)</f>
        <v>0</v>
      </c>
      <c r="I69" s="22">
        <f>COUNTIFS(CADASTRE!$B:$B,$I$1,CADASTRE!$L:$L,A69)</f>
        <v>0</v>
      </c>
      <c r="J69" s="22">
        <f>COUNTIFS(CADASTRE!$B:$B,$J$1,CADASTRE!$L:$L,A69)</f>
        <v>0</v>
      </c>
      <c r="K69" s="22">
        <f>COUNTIFS(CADASTRE!$B:$B,$K$1,CADASTRE!$L:$L,A69)</f>
        <v>0</v>
      </c>
      <c r="L69" s="22">
        <f>COUNTIFS(CADASTRE!$B:$B,$L$1,CADASTRE!$L:$L,A69)</f>
        <v>0</v>
      </c>
      <c r="M69" s="22">
        <f>COUNTIFS(CADASTRE!$B:$B,$M$1,CADASTRE!$L:$L,A69)</f>
        <v>0</v>
      </c>
      <c r="N69" s="22">
        <f>COUNTIFS(CADASTRE!$B:$B,$N$1,CADASTRE!$L:$L,A69)</f>
        <v>0</v>
      </c>
      <c r="O69" s="22">
        <f>COUNTIFS(CADASTRE!$B:$B,$O$1,CADASTRE!$L:$L,A69)</f>
        <v>0</v>
      </c>
      <c r="P69" s="22">
        <f>COUNTIFS(CADASTRE!$B:$B,$P$1,CADASTRE!$L:$L,A69)</f>
        <v>0</v>
      </c>
      <c r="Q69" s="22">
        <f>COUNTIFS(CADASTRE!$B:$B,$Q$1,CADASTRE!$L:$L,A69)</f>
        <v>0</v>
      </c>
      <c r="R69" s="22">
        <f>COUNTIFS(CADASTRE!$B:$B,$R$1,CADASTRE!$L:$L,A69)</f>
        <v>0</v>
      </c>
      <c r="S69" s="22">
        <f>COUNTIFS(CADASTRE!$B:$B,$S$1,CADASTRE!$L:$L,A69)</f>
        <v>0</v>
      </c>
      <c r="T69" s="22">
        <f>COUNTIFS(CADASTRE!$B:$B,$T$1,CADASTRE!$L:$L,A69)</f>
        <v>0</v>
      </c>
      <c r="U69" s="22">
        <f>COUNTIFS(CADASTRE!$B:$B,$U$1,CADASTRE!$L:$L,A69)</f>
        <v>0</v>
      </c>
      <c r="V69" s="22">
        <f>COUNTIFS(CADASTRE!$B:$B,$V$1,CADASTRE!$L:$L,A69)</f>
        <v>0</v>
      </c>
      <c r="W69" s="22">
        <f>COUNTIFS(CADASTRE!$B:$B,$W$1,CADASTRE!$L:$L,A69)</f>
        <v>0</v>
      </c>
      <c r="X69" s="22">
        <f>COUNTIFS(CADASTRE!$B:$B,$X$1,CADASTRE!$L:$L,A69)</f>
        <v>0</v>
      </c>
      <c r="Y69" s="22">
        <f>COUNTIFS(CADASTRE!$B:$B,$Y$1,CADASTRE!$L:$L,A69)</f>
        <v>0</v>
      </c>
      <c r="Z69" s="22">
        <f>COUNTIFS(CADASTRE!$B:$B,$Z$1,CADASTRE!$L:$L,A69)</f>
        <v>0</v>
      </c>
      <c r="AA69" s="22">
        <f t="shared" si="1"/>
        <v>1</v>
      </c>
      <c r="AB69" s="22"/>
      <c r="AC69" s="22"/>
      <c r="AD69" s="1"/>
      <c r="AE69" s="1"/>
    </row>
    <row r="70" spans="1:31" ht="30" customHeight="1" x14ac:dyDescent="0.3">
      <c r="A70" s="2" t="s">
        <v>2684</v>
      </c>
      <c r="B70" s="22">
        <f>COUNTIFS(CADASTRE!$B:$B,B$1,CADASTRE!L:L,A70)</f>
        <v>0</v>
      </c>
      <c r="C70" s="22">
        <f>COUNTIFS(CADASTRE!$B:$B,$C$1,CADASTRE!$L:$L,A70)</f>
        <v>0</v>
      </c>
      <c r="D70" s="22">
        <f>COUNTIFS(CADASTRE!$B:$B,$D$1,CADASTRE!$L:$L,A70)</f>
        <v>0</v>
      </c>
      <c r="E70" s="22">
        <f>COUNTIFS(CADASTRE!$B:$B,$E$1,CADASTRE!$L:$L,A70)</f>
        <v>0</v>
      </c>
      <c r="F70" s="22">
        <f>COUNTIFS(CADASTRE!$B:$B,$F$1,CADASTRE!$L:$L,A70)</f>
        <v>1</v>
      </c>
      <c r="G70" s="22">
        <f>COUNTIFS(CADASTRE!$B:$B,$G$1,CADASTRE!$L:$L,A70)</f>
        <v>0</v>
      </c>
      <c r="H70" s="22">
        <f>COUNTIFS(CADASTRE!$B:$B,$H$1,CADASTRE!$L:$L,A70)</f>
        <v>0</v>
      </c>
      <c r="I70" s="22">
        <f>COUNTIFS(CADASTRE!$B:$B,$I$1,CADASTRE!$L:$L,A70)</f>
        <v>0</v>
      </c>
      <c r="J70" s="22">
        <f>COUNTIFS(CADASTRE!$B:$B,$J$1,CADASTRE!$L:$L,A70)</f>
        <v>0</v>
      </c>
      <c r="K70" s="22">
        <f>COUNTIFS(CADASTRE!$B:$B,$K$1,CADASTRE!$L:$L,A70)</f>
        <v>0</v>
      </c>
      <c r="L70" s="22">
        <f>COUNTIFS(CADASTRE!$B:$B,$L$1,CADASTRE!$L:$L,A70)</f>
        <v>0</v>
      </c>
      <c r="M70" s="22">
        <f>COUNTIFS(CADASTRE!$B:$B,$M$1,CADASTRE!$L:$L,A70)</f>
        <v>0</v>
      </c>
      <c r="N70" s="22">
        <f>COUNTIFS(CADASTRE!$B:$B,$N$1,CADASTRE!$L:$L,A70)</f>
        <v>0</v>
      </c>
      <c r="O70" s="22">
        <f>COUNTIFS(CADASTRE!$B:$B,$O$1,CADASTRE!$L:$L,A70)</f>
        <v>0</v>
      </c>
      <c r="P70" s="22">
        <f>COUNTIFS(CADASTRE!$B:$B,$P$1,CADASTRE!$L:$L,A70)</f>
        <v>0</v>
      </c>
      <c r="Q70" s="22">
        <f>COUNTIFS(CADASTRE!$B:$B,$Q$1,CADASTRE!$L:$L,A70)</f>
        <v>0</v>
      </c>
      <c r="R70" s="22">
        <f>COUNTIFS(CADASTRE!$B:$B,$R$1,CADASTRE!$L:$L,A70)</f>
        <v>0</v>
      </c>
      <c r="S70" s="22">
        <f>COUNTIFS(CADASTRE!$B:$B,$S$1,CADASTRE!$L:$L,A70)</f>
        <v>0</v>
      </c>
      <c r="T70" s="22">
        <f>COUNTIFS(CADASTRE!$B:$B,$T$1,CADASTRE!$L:$L,A70)</f>
        <v>0</v>
      </c>
      <c r="U70" s="22">
        <f>COUNTIFS(CADASTRE!$B:$B,$U$1,CADASTRE!$L:$L,A70)</f>
        <v>0</v>
      </c>
      <c r="V70" s="22">
        <f>COUNTIFS(CADASTRE!$B:$B,$V$1,CADASTRE!$L:$L,A70)</f>
        <v>0</v>
      </c>
      <c r="W70" s="22">
        <f>COUNTIFS(CADASTRE!$B:$B,$W$1,CADASTRE!$L:$L,A70)</f>
        <v>0</v>
      </c>
      <c r="X70" s="22">
        <f>COUNTIFS(CADASTRE!$B:$B,$X$1,CADASTRE!$L:$L,A70)</f>
        <v>0</v>
      </c>
      <c r="Y70" s="22">
        <f>COUNTIFS(CADASTRE!$B:$B,$Y$1,CADASTRE!$L:$L,A70)</f>
        <v>0</v>
      </c>
      <c r="Z70" s="22">
        <f>COUNTIFS(CADASTRE!$B:$B,$Z$1,CADASTRE!$L:$L,A70)</f>
        <v>0</v>
      </c>
      <c r="AA70" s="22">
        <f t="shared" si="1"/>
        <v>1</v>
      </c>
      <c r="AB70" s="22"/>
      <c r="AC70" s="22"/>
      <c r="AD70" s="1"/>
      <c r="AE70" s="1"/>
    </row>
    <row r="71" spans="1:31" ht="30" customHeight="1" x14ac:dyDescent="0.3">
      <c r="A71" s="2" t="s">
        <v>4299</v>
      </c>
      <c r="B71" s="22">
        <f>COUNTIFS(CADASTRE!$B:$B,B$1,CADASTRE!L:L,A71)</f>
        <v>0</v>
      </c>
      <c r="C71" s="22">
        <f>COUNTIFS(CADASTRE!$B:$B,$C$1,CADASTRE!$L:$L,A71)</f>
        <v>0</v>
      </c>
      <c r="D71" s="22">
        <f>COUNTIFS(CADASTRE!$B:$B,$D$1,CADASTRE!$L:$L,A71)</f>
        <v>0</v>
      </c>
      <c r="E71" s="22">
        <f>COUNTIFS(CADASTRE!$B:$B,$E$1,CADASTRE!$L:$L,A71)</f>
        <v>0</v>
      </c>
      <c r="F71" s="22">
        <f>COUNTIFS(CADASTRE!$B:$B,$F$1,CADASTRE!$L:$L,A71)</f>
        <v>0</v>
      </c>
      <c r="G71" s="22">
        <f>COUNTIFS(CADASTRE!$B:$B,$G$1,CADASTRE!$L:$L,A71)</f>
        <v>0</v>
      </c>
      <c r="H71" s="22">
        <f>COUNTIFS(CADASTRE!$B:$B,$H$1,CADASTRE!$L:$L,A71)</f>
        <v>0</v>
      </c>
      <c r="I71" s="22">
        <f>COUNTIFS(CADASTRE!$B:$B,$I$1,CADASTRE!$L:$L,A71)</f>
        <v>0</v>
      </c>
      <c r="J71" s="22">
        <f>COUNTIFS(CADASTRE!$B:$B,$J$1,CADASTRE!$L:$L,A71)</f>
        <v>0</v>
      </c>
      <c r="K71" s="22">
        <f>COUNTIFS(CADASTRE!$B:$B,$K$1,CADASTRE!$L:$L,A71)</f>
        <v>0</v>
      </c>
      <c r="L71" s="22">
        <f>COUNTIFS(CADASTRE!$B:$B,$L$1,CADASTRE!$L:$L,A71)</f>
        <v>0</v>
      </c>
      <c r="M71" s="22">
        <f>COUNTIFS(CADASTRE!$B:$B,$M$1,CADASTRE!$L:$L,A71)</f>
        <v>0</v>
      </c>
      <c r="N71" s="22">
        <f>COUNTIFS(CADASTRE!$B:$B,$N$1,CADASTRE!$L:$L,A71)</f>
        <v>0</v>
      </c>
      <c r="O71" s="22">
        <f>COUNTIFS(CADASTRE!$B:$B,$O$1,CADASTRE!$L:$L,A71)</f>
        <v>0</v>
      </c>
      <c r="P71" s="22">
        <f>COUNTIFS(CADASTRE!$B:$B,$P$1,CADASTRE!$L:$L,A71)</f>
        <v>0</v>
      </c>
      <c r="Q71" s="22">
        <f>COUNTIFS(CADASTRE!$B:$B,$Q$1,CADASTRE!$L:$L,A71)</f>
        <v>1</v>
      </c>
      <c r="R71" s="22">
        <f>COUNTIFS(CADASTRE!$B:$B,$R$1,CADASTRE!$L:$L,A71)</f>
        <v>0</v>
      </c>
      <c r="S71" s="22">
        <f>COUNTIFS(CADASTRE!$B:$B,$S$1,CADASTRE!$L:$L,A71)</f>
        <v>0</v>
      </c>
      <c r="T71" s="22">
        <f>COUNTIFS(CADASTRE!$B:$B,$T$1,CADASTRE!$L:$L,A71)</f>
        <v>0</v>
      </c>
      <c r="U71" s="22">
        <f>COUNTIFS(CADASTRE!$B:$B,$U$1,CADASTRE!$L:$L,A71)</f>
        <v>0</v>
      </c>
      <c r="V71" s="22">
        <f>COUNTIFS(CADASTRE!$B:$B,$V$1,CADASTRE!$L:$L,A71)</f>
        <v>0</v>
      </c>
      <c r="W71" s="22">
        <f>COUNTIFS(CADASTRE!$B:$B,$W$1,CADASTRE!$L:$L,A71)</f>
        <v>0</v>
      </c>
      <c r="X71" s="22">
        <f>COUNTIFS(CADASTRE!$B:$B,$X$1,CADASTRE!$L:$L,A71)</f>
        <v>0</v>
      </c>
      <c r="Y71" s="22">
        <f>COUNTIFS(CADASTRE!$B:$B,$Y$1,CADASTRE!$L:$L,A71)</f>
        <v>0</v>
      </c>
      <c r="Z71" s="22">
        <f>COUNTIFS(CADASTRE!$B:$B,$Z$1,CADASTRE!$L:$L,A71)</f>
        <v>0</v>
      </c>
      <c r="AA71" s="22">
        <f t="shared" si="1"/>
        <v>1</v>
      </c>
      <c r="AB71" s="22"/>
      <c r="AC71" s="22"/>
      <c r="AD71" s="1"/>
      <c r="AE71" s="1"/>
    </row>
    <row r="72" spans="1:31" ht="30" customHeight="1" x14ac:dyDescent="0.3">
      <c r="A72" s="2" t="s">
        <v>2109</v>
      </c>
      <c r="B72" s="22">
        <f>COUNTIFS(CADASTRE!$B:$B,B$1,CADASTRE!L:L,A72)</f>
        <v>0</v>
      </c>
      <c r="C72" s="22">
        <f>COUNTIFS(CADASTRE!$B:$B,$C$1,CADASTRE!$L:$L,A72)</f>
        <v>0</v>
      </c>
      <c r="D72" s="22">
        <f>COUNTIFS(CADASTRE!$B:$B,$D$1,CADASTRE!$L:$L,A72)</f>
        <v>0</v>
      </c>
      <c r="E72" s="22">
        <f>COUNTIFS(CADASTRE!$B:$B,$E$1,CADASTRE!$L:$L,A72)</f>
        <v>0</v>
      </c>
      <c r="F72" s="22">
        <f>COUNTIFS(CADASTRE!$B:$B,$F$1,CADASTRE!$L:$L,A72)</f>
        <v>0</v>
      </c>
      <c r="G72" s="22">
        <f>COUNTIFS(CADASTRE!$B:$B,$G$1,CADASTRE!$L:$L,A72)</f>
        <v>0</v>
      </c>
      <c r="H72" s="22">
        <f>COUNTIFS(CADASTRE!$B:$B,$H$1,CADASTRE!$L:$L,A72)</f>
        <v>0</v>
      </c>
      <c r="I72" s="22">
        <f>COUNTIFS(CADASTRE!$B:$B,$I$1,CADASTRE!$L:$L,A72)</f>
        <v>0</v>
      </c>
      <c r="J72" s="22">
        <f>COUNTIFS(CADASTRE!$B:$B,$J$1,CADASTRE!$L:$L,A72)</f>
        <v>0</v>
      </c>
      <c r="K72" s="22">
        <f>COUNTIFS(CADASTRE!$B:$B,$K$1,CADASTRE!$L:$L,A72)</f>
        <v>0</v>
      </c>
      <c r="L72" s="22">
        <f>COUNTIFS(CADASTRE!$B:$B,$L$1,CADASTRE!$L:$L,A72)</f>
        <v>1</v>
      </c>
      <c r="M72" s="22">
        <f>COUNTIFS(CADASTRE!$B:$B,$M$1,CADASTRE!$L:$L,A72)</f>
        <v>0</v>
      </c>
      <c r="N72" s="22">
        <f>COUNTIFS(CADASTRE!$B:$B,$N$1,CADASTRE!$L:$L,A72)</f>
        <v>0</v>
      </c>
      <c r="O72" s="22">
        <f>COUNTIFS(CADASTRE!$B:$B,$O$1,CADASTRE!$L:$L,A72)</f>
        <v>0</v>
      </c>
      <c r="P72" s="22">
        <f>COUNTIFS(CADASTRE!$B:$B,$P$1,CADASTRE!$L:$L,A72)</f>
        <v>0</v>
      </c>
      <c r="Q72" s="22">
        <f>COUNTIFS(CADASTRE!$B:$B,$Q$1,CADASTRE!$L:$L,A72)</f>
        <v>2</v>
      </c>
      <c r="R72" s="22">
        <f>COUNTIFS(CADASTRE!$B:$B,$R$1,CADASTRE!$L:$L,A72)</f>
        <v>0</v>
      </c>
      <c r="S72" s="22">
        <f>COUNTIFS(CADASTRE!$B:$B,$S$1,CADASTRE!$L:$L,A72)</f>
        <v>0</v>
      </c>
      <c r="T72" s="22">
        <f>COUNTIFS(CADASTRE!$B:$B,$T$1,CADASTRE!$L:$L,A72)</f>
        <v>0</v>
      </c>
      <c r="U72" s="22">
        <f>COUNTIFS(CADASTRE!$B:$B,$U$1,CADASTRE!$L:$L,A72)</f>
        <v>0</v>
      </c>
      <c r="V72" s="22">
        <f>COUNTIFS(CADASTRE!$B:$B,$V$1,CADASTRE!$L:$L,A72)</f>
        <v>0</v>
      </c>
      <c r="W72" s="22">
        <f>COUNTIFS(CADASTRE!$B:$B,$W$1,CADASTRE!$L:$L,A72)</f>
        <v>0</v>
      </c>
      <c r="X72" s="22">
        <f>COUNTIFS(CADASTRE!$B:$B,$X$1,CADASTRE!$L:$L,A72)</f>
        <v>0</v>
      </c>
      <c r="Y72" s="22">
        <f>COUNTIFS(CADASTRE!$B:$B,$Y$1,CADASTRE!$L:$L,A72)</f>
        <v>0</v>
      </c>
      <c r="Z72" s="22">
        <f>COUNTIFS(CADASTRE!$B:$B,$Z$1,CADASTRE!$L:$L,A72)</f>
        <v>0</v>
      </c>
      <c r="AA72" s="22">
        <f t="shared" si="1"/>
        <v>3</v>
      </c>
      <c r="AB72" s="22"/>
      <c r="AC72" s="22"/>
      <c r="AD72" s="1"/>
      <c r="AE72" s="1"/>
    </row>
    <row r="73" spans="1:31" ht="30" customHeight="1" x14ac:dyDescent="0.3">
      <c r="A73" s="2" t="s">
        <v>2694</v>
      </c>
      <c r="B73" s="22">
        <f>COUNTIFS(CADASTRE!$B:$B,B$1,CADASTRE!L:L,A73)</f>
        <v>0</v>
      </c>
      <c r="C73" s="22">
        <f>COUNTIFS(CADASTRE!$B:$B,$C$1,CADASTRE!$L:$L,A73)</f>
        <v>0</v>
      </c>
      <c r="D73" s="22">
        <f>COUNTIFS(CADASTRE!$B:$B,$D$1,CADASTRE!$L:$L,A73)</f>
        <v>0</v>
      </c>
      <c r="E73" s="22">
        <f>COUNTIFS(CADASTRE!$B:$B,$E$1,CADASTRE!$L:$L,A73)</f>
        <v>1</v>
      </c>
      <c r="F73" s="22">
        <f>COUNTIFS(CADASTRE!$B:$B,$F$1,CADASTRE!$L:$L,A73)</f>
        <v>0</v>
      </c>
      <c r="G73" s="22">
        <f>COUNTIFS(CADASTRE!$B:$B,$G$1,CADASTRE!$L:$L,A73)</f>
        <v>0</v>
      </c>
      <c r="H73" s="22">
        <f>COUNTIFS(CADASTRE!$B:$B,$H$1,CADASTRE!$L:$L,A73)</f>
        <v>0</v>
      </c>
      <c r="I73" s="22">
        <f>COUNTIFS(CADASTRE!$B:$B,$I$1,CADASTRE!$L:$L,A73)</f>
        <v>0</v>
      </c>
      <c r="J73" s="22">
        <f>COUNTIFS(CADASTRE!$B:$B,$J$1,CADASTRE!$L:$L,A73)</f>
        <v>0</v>
      </c>
      <c r="K73" s="22">
        <f>COUNTIFS(CADASTRE!$B:$B,$K$1,CADASTRE!$L:$L,A73)</f>
        <v>0</v>
      </c>
      <c r="L73" s="22">
        <f>COUNTIFS(CADASTRE!$B:$B,$L$1,CADASTRE!$L:$L,A73)</f>
        <v>0</v>
      </c>
      <c r="M73" s="22">
        <f>COUNTIFS(CADASTRE!$B:$B,$M$1,CADASTRE!$L:$L,A73)</f>
        <v>0</v>
      </c>
      <c r="N73" s="22">
        <f>COUNTIFS(CADASTRE!$B:$B,$N$1,CADASTRE!$L:$L,A73)</f>
        <v>0</v>
      </c>
      <c r="O73" s="22">
        <f>COUNTIFS(CADASTRE!$B:$B,$O$1,CADASTRE!$L:$L,A73)</f>
        <v>0</v>
      </c>
      <c r="P73" s="22">
        <f>COUNTIFS(CADASTRE!$B:$B,$P$1,CADASTRE!$L:$L,A73)</f>
        <v>0</v>
      </c>
      <c r="Q73" s="22">
        <f>COUNTIFS(CADASTRE!$B:$B,$Q$1,CADASTRE!$L:$L,A73)</f>
        <v>0</v>
      </c>
      <c r="R73" s="22">
        <f>COUNTIFS(CADASTRE!$B:$B,$R$1,CADASTRE!$L:$L,A73)</f>
        <v>0</v>
      </c>
      <c r="S73" s="22">
        <f>COUNTIFS(CADASTRE!$B:$B,$S$1,CADASTRE!$L:$L,A73)</f>
        <v>0</v>
      </c>
      <c r="T73" s="22">
        <f>COUNTIFS(CADASTRE!$B:$B,$T$1,CADASTRE!$L:$L,A73)</f>
        <v>0</v>
      </c>
      <c r="U73" s="22">
        <f>COUNTIFS(CADASTRE!$B:$B,$U$1,CADASTRE!$L:$L,A73)</f>
        <v>0</v>
      </c>
      <c r="V73" s="22">
        <f>COUNTIFS(CADASTRE!$B:$B,$V$1,CADASTRE!$L:$L,A73)</f>
        <v>0</v>
      </c>
      <c r="W73" s="22">
        <f>COUNTIFS(CADASTRE!$B:$B,$W$1,CADASTRE!$L:$L,A73)</f>
        <v>0</v>
      </c>
      <c r="X73" s="22">
        <f>COUNTIFS(CADASTRE!$B:$B,$X$1,CADASTRE!$L:$L,A73)</f>
        <v>0</v>
      </c>
      <c r="Y73" s="22">
        <f>COUNTIFS(CADASTRE!$B:$B,$Y$1,CADASTRE!$L:$L,A73)</f>
        <v>0</v>
      </c>
      <c r="Z73" s="22">
        <f>COUNTIFS(CADASTRE!$B:$B,$Z$1,CADASTRE!$L:$L,A73)</f>
        <v>0</v>
      </c>
      <c r="AA73" s="22">
        <f t="shared" si="1"/>
        <v>1</v>
      </c>
      <c r="AB73" s="22"/>
      <c r="AC73" s="22"/>
      <c r="AD73" s="1"/>
      <c r="AE73" s="1"/>
    </row>
    <row r="74" spans="1:31" ht="30" customHeight="1" x14ac:dyDescent="0.3">
      <c r="A74" s="2" t="s">
        <v>1559</v>
      </c>
      <c r="B74" s="22">
        <f>COUNTIFS(CADASTRE!$B:$B,B$1,CADASTRE!L:L,A74)</f>
        <v>0</v>
      </c>
      <c r="C74" s="22">
        <f>COUNTIFS(CADASTRE!$B:$B,$C$1,CADASTRE!$L:$L,A74)</f>
        <v>0</v>
      </c>
      <c r="D74" s="22">
        <f>COUNTIFS(CADASTRE!$B:$B,$D$1,CADASTRE!$L:$L,A74)</f>
        <v>0</v>
      </c>
      <c r="E74" s="22">
        <f>COUNTIFS(CADASTRE!$B:$B,$E$1,CADASTRE!$L:$L,A74)</f>
        <v>0</v>
      </c>
      <c r="F74" s="22">
        <f>COUNTIFS(CADASTRE!$B:$B,$F$1,CADASTRE!$L:$L,A74)</f>
        <v>0</v>
      </c>
      <c r="G74" s="22">
        <f>COUNTIFS(CADASTRE!$B:$B,$G$1,CADASTRE!$L:$L,A74)</f>
        <v>0</v>
      </c>
      <c r="H74" s="22">
        <f>COUNTIFS(CADASTRE!$B:$B,$H$1,CADASTRE!$L:$L,A74)</f>
        <v>0</v>
      </c>
      <c r="I74" s="22">
        <f>COUNTIFS(CADASTRE!$B:$B,$I$1,CADASTRE!$L:$L,A74)</f>
        <v>0</v>
      </c>
      <c r="J74" s="22">
        <f>COUNTIFS(CADASTRE!$B:$B,$J$1,CADASTRE!$L:$L,A74)</f>
        <v>0</v>
      </c>
      <c r="K74" s="22">
        <f>COUNTIFS(CADASTRE!$B:$B,$K$1,CADASTRE!$L:$L,A74)</f>
        <v>0</v>
      </c>
      <c r="L74" s="22">
        <f>COUNTIFS(CADASTRE!$B:$B,$L$1,CADASTRE!$L:$L,A74)</f>
        <v>0</v>
      </c>
      <c r="M74" s="22">
        <f>COUNTIFS(CADASTRE!$B:$B,$M$1,CADASTRE!$L:$L,A74)</f>
        <v>0</v>
      </c>
      <c r="N74" s="22">
        <f>COUNTIFS(CADASTRE!$B:$B,$N$1,CADASTRE!$L:$L,A74)</f>
        <v>0</v>
      </c>
      <c r="O74" s="22">
        <f>COUNTIFS(CADASTRE!$B:$B,$O$1,CADASTRE!$L:$L,A74)</f>
        <v>0</v>
      </c>
      <c r="P74" s="22">
        <f>COUNTIFS(CADASTRE!$B:$B,$P$1,CADASTRE!$L:$L,A74)</f>
        <v>1</v>
      </c>
      <c r="Q74" s="22">
        <f>COUNTIFS(CADASTRE!$B:$B,$Q$1,CADASTRE!$L:$L,A74)</f>
        <v>0</v>
      </c>
      <c r="R74" s="22">
        <f>COUNTIFS(CADASTRE!$B:$B,$R$1,CADASTRE!$L:$L,A74)</f>
        <v>0</v>
      </c>
      <c r="S74" s="22">
        <f>COUNTIFS(CADASTRE!$B:$B,$S$1,CADASTRE!$L:$L,A74)</f>
        <v>0</v>
      </c>
      <c r="T74" s="22">
        <f>COUNTIFS(CADASTRE!$B:$B,$T$1,CADASTRE!$L:$L,A74)</f>
        <v>3</v>
      </c>
      <c r="U74" s="22">
        <f>COUNTIFS(CADASTRE!$B:$B,$U$1,CADASTRE!$L:$L,A74)</f>
        <v>0</v>
      </c>
      <c r="V74" s="22">
        <f>COUNTIFS(CADASTRE!$B:$B,$V$1,CADASTRE!$L:$L,A74)</f>
        <v>0</v>
      </c>
      <c r="W74" s="22">
        <f>COUNTIFS(CADASTRE!$B:$B,$W$1,CADASTRE!$L:$L,A74)</f>
        <v>0</v>
      </c>
      <c r="X74" s="22">
        <f>COUNTIFS(CADASTRE!$B:$B,$X$1,CADASTRE!$L:$L,A74)</f>
        <v>0</v>
      </c>
      <c r="Y74" s="22">
        <f>COUNTIFS(CADASTRE!$B:$B,$Y$1,CADASTRE!$L:$L,A74)</f>
        <v>0</v>
      </c>
      <c r="Z74" s="22">
        <f>COUNTIFS(CADASTRE!$B:$B,$Z$1,CADASTRE!$L:$L,A74)</f>
        <v>0</v>
      </c>
      <c r="AA74" s="22">
        <f t="shared" si="1"/>
        <v>4</v>
      </c>
      <c r="AB74" s="22"/>
      <c r="AC74" s="22"/>
      <c r="AD74" s="1"/>
      <c r="AE74" s="1"/>
    </row>
    <row r="75" spans="1:31" ht="30" customHeight="1" x14ac:dyDescent="0.3">
      <c r="A75" s="2" t="s">
        <v>3192</v>
      </c>
      <c r="B75" s="22">
        <f>COUNTIFS(CADASTRE!$B:$B,B$1,CADASTRE!L:L,A75)</f>
        <v>0</v>
      </c>
      <c r="C75" s="22">
        <f>COUNTIFS(CADASTRE!$B:$B,$C$1,CADASTRE!$L:$L,A75)</f>
        <v>0</v>
      </c>
      <c r="D75" s="22">
        <f>COUNTIFS(CADASTRE!$B:$B,$D$1,CADASTRE!$L:$L,A75)</f>
        <v>0</v>
      </c>
      <c r="E75" s="22">
        <f>COUNTIFS(CADASTRE!$B:$B,$E$1,CADASTRE!$L:$L,A75)</f>
        <v>0</v>
      </c>
      <c r="F75" s="22">
        <f>COUNTIFS(CADASTRE!$B:$B,$F$1,CADASTRE!$L:$L,A75)</f>
        <v>0</v>
      </c>
      <c r="G75" s="22">
        <f>COUNTIFS(CADASTRE!$B:$B,$G$1,CADASTRE!$L:$L,A75)</f>
        <v>0</v>
      </c>
      <c r="H75" s="22">
        <f>COUNTIFS(CADASTRE!$B:$B,$H$1,CADASTRE!$L:$L,A75)</f>
        <v>0</v>
      </c>
      <c r="I75" s="22">
        <f>COUNTIFS(CADASTRE!$B:$B,$I$1,CADASTRE!$L:$L,A75)</f>
        <v>0</v>
      </c>
      <c r="J75" s="22">
        <f>COUNTIFS(CADASTRE!$B:$B,$J$1,CADASTRE!$L:$L,A75)</f>
        <v>0</v>
      </c>
      <c r="K75" s="22">
        <f>COUNTIFS(CADASTRE!$B:$B,$K$1,CADASTRE!$L:$L,A75)</f>
        <v>0</v>
      </c>
      <c r="L75" s="22">
        <f>COUNTIFS(CADASTRE!$B:$B,$L$1,CADASTRE!$L:$L,A75)</f>
        <v>0</v>
      </c>
      <c r="M75" s="22">
        <f>COUNTIFS(CADASTRE!$B:$B,$M$1,CADASTRE!$L:$L,A75)</f>
        <v>0</v>
      </c>
      <c r="N75" s="22">
        <f>COUNTIFS(CADASTRE!$B:$B,$N$1,CADASTRE!$L:$L,A75)</f>
        <v>0</v>
      </c>
      <c r="O75" s="22">
        <f>COUNTIFS(CADASTRE!$B:$B,$O$1,CADASTRE!$L:$L,A75)</f>
        <v>0</v>
      </c>
      <c r="P75" s="22">
        <f>COUNTIFS(CADASTRE!$B:$B,$P$1,CADASTRE!$L:$L,A75)</f>
        <v>0</v>
      </c>
      <c r="Q75" s="22">
        <f>COUNTIFS(CADASTRE!$B:$B,$Q$1,CADASTRE!$L:$L,A75)</f>
        <v>2</v>
      </c>
      <c r="R75" s="22">
        <f>COUNTIFS(CADASTRE!$B:$B,$R$1,CADASTRE!$L:$L,A75)</f>
        <v>0</v>
      </c>
      <c r="S75" s="22">
        <f>COUNTIFS(CADASTRE!$B:$B,$S$1,CADASTRE!$L:$L,A75)</f>
        <v>0</v>
      </c>
      <c r="T75" s="22">
        <f>COUNTIFS(CADASTRE!$B:$B,$T$1,CADASTRE!$L:$L,A75)</f>
        <v>0</v>
      </c>
      <c r="U75" s="22">
        <f>COUNTIFS(CADASTRE!$B:$B,$U$1,CADASTRE!$L:$L,A75)</f>
        <v>0</v>
      </c>
      <c r="V75" s="22">
        <f>COUNTIFS(CADASTRE!$B:$B,$V$1,CADASTRE!$L:$L,A75)</f>
        <v>0</v>
      </c>
      <c r="W75" s="22">
        <f>COUNTIFS(CADASTRE!$B:$B,$W$1,CADASTRE!$L:$L,A75)</f>
        <v>0</v>
      </c>
      <c r="X75" s="22">
        <f>COUNTIFS(CADASTRE!$B:$B,$X$1,CADASTRE!$L:$L,A75)</f>
        <v>0</v>
      </c>
      <c r="Y75" s="22">
        <f>COUNTIFS(CADASTRE!$B:$B,$Y$1,CADASTRE!$L:$L,A75)</f>
        <v>0</v>
      </c>
      <c r="Z75" s="22">
        <f>COUNTIFS(CADASTRE!$B:$B,$Z$1,CADASTRE!$L:$L,A75)</f>
        <v>0</v>
      </c>
      <c r="AA75" s="22">
        <f t="shared" si="1"/>
        <v>2</v>
      </c>
      <c r="AB75" s="22"/>
      <c r="AC75" s="22"/>
      <c r="AD75" s="1"/>
      <c r="AE75" s="1"/>
    </row>
    <row r="76" spans="1:31" ht="30" customHeight="1" x14ac:dyDescent="0.3">
      <c r="A76" s="2" t="s">
        <v>3205</v>
      </c>
      <c r="B76" s="22">
        <f>COUNTIFS(CADASTRE!$B:$B,B$1,CADASTRE!L:L,A76)</f>
        <v>0</v>
      </c>
      <c r="C76" s="22">
        <f>COUNTIFS(CADASTRE!$B:$B,$C$1,CADASTRE!$L:$L,A76)</f>
        <v>0</v>
      </c>
      <c r="D76" s="22">
        <f>COUNTIFS(CADASTRE!$B:$B,$D$1,CADASTRE!$L:$L,A76)</f>
        <v>0</v>
      </c>
      <c r="E76" s="22">
        <f>COUNTIFS(CADASTRE!$B:$B,$E$1,CADASTRE!$L:$L,A76)</f>
        <v>0</v>
      </c>
      <c r="F76" s="22">
        <f>COUNTIFS(CADASTRE!$B:$B,$F$1,CADASTRE!$L:$L,A76)</f>
        <v>0</v>
      </c>
      <c r="G76" s="22">
        <f>COUNTIFS(CADASTRE!$B:$B,$G$1,CADASTRE!$L:$L,A76)</f>
        <v>0</v>
      </c>
      <c r="H76" s="22">
        <f>COUNTIFS(CADASTRE!$B:$B,$H$1,CADASTRE!$L:$L,A76)</f>
        <v>0</v>
      </c>
      <c r="I76" s="22">
        <f>COUNTIFS(CADASTRE!$B:$B,$I$1,CADASTRE!$L:$L,A76)</f>
        <v>0</v>
      </c>
      <c r="J76" s="22">
        <f>COUNTIFS(CADASTRE!$B:$B,$J$1,CADASTRE!$L:$L,A76)</f>
        <v>0</v>
      </c>
      <c r="K76" s="22">
        <f>COUNTIFS(CADASTRE!$B:$B,$K$1,CADASTRE!$L:$L,A76)</f>
        <v>0</v>
      </c>
      <c r="L76" s="22">
        <f>COUNTIFS(CADASTRE!$B:$B,$L$1,CADASTRE!$L:$L,A76)</f>
        <v>1</v>
      </c>
      <c r="M76" s="22">
        <f>COUNTIFS(CADASTRE!$B:$B,$M$1,CADASTRE!$L:$L,A76)</f>
        <v>0</v>
      </c>
      <c r="N76" s="22">
        <f>COUNTIFS(CADASTRE!$B:$B,$N$1,CADASTRE!$L:$L,A76)</f>
        <v>0</v>
      </c>
      <c r="O76" s="22">
        <f>COUNTIFS(CADASTRE!$B:$B,$O$1,CADASTRE!$L:$L,A76)</f>
        <v>0</v>
      </c>
      <c r="P76" s="22">
        <f>COUNTIFS(CADASTRE!$B:$B,$P$1,CADASTRE!$L:$L,A76)</f>
        <v>0</v>
      </c>
      <c r="Q76" s="22">
        <f>COUNTIFS(CADASTRE!$B:$B,$Q$1,CADASTRE!$L:$L,A76)</f>
        <v>0</v>
      </c>
      <c r="R76" s="22">
        <f>COUNTIFS(CADASTRE!$B:$B,$R$1,CADASTRE!$L:$L,A76)</f>
        <v>0</v>
      </c>
      <c r="S76" s="22">
        <f>COUNTIFS(CADASTRE!$B:$B,$S$1,CADASTRE!$L:$L,A76)</f>
        <v>0</v>
      </c>
      <c r="T76" s="22">
        <f>COUNTIFS(CADASTRE!$B:$B,$T$1,CADASTRE!$L:$L,A76)</f>
        <v>0</v>
      </c>
      <c r="U76" s="22">
        <f>COUNTIFS(CADASTRE!$B:$B,$U$1,CADASTRE!$L:$L,A76)</f>
        <v>0</v>
      </c>
      <c r="V76" s="22">
        <f>COUNTIFS(CADASTRE!$B:$B,$V$1,CADASTRE!$L:$L,A76)</f>
        <v>0</v>
      </c>
      <c r="W76" s="22">
        <f>COUNTIFS(CADASTRE!$B:$B,$W$1,CADASTRE!$L:$L,A76)</f>
        <v>0</v>
      </c>
      <c r="X76" s="22">
        <f>COUNTIFS(CADASTRE!$B:$B,$X$1,CADASTRE!$L:$L,A76)</f>
        <v>0</v>
      </c>
      <c r="Y76" s="22">
        <f>COUNTIFS(CADASTRE!$B:$B,$Y$1,CADASTRE!$L:$L,A76)</f>
        <v>0</v>
      </c>
      <c r="Z76" s="22">
        <f>COUNTIFS(CADASTRE!$B:$B,$Z$1,CADASTRE!$L:$L,A76)</f>
        <v>0</v>
      </c>
      <c r="AA76" s="22">
        <f t="shared" si="1"/>
        <v>1</v>
      </c>
      <c r="AB76" s="22"/>
      <c r="AC76" s="22"/>
      <c r="AD76" s="1"/>
      <c r="AE76" s="1"/>
    </row>
    <row r="77" spans="1:31" ht="30" customHeight="1" x14ac:dyDescent="0.3">
      <c r="A77" s="2" t="s">
        <v>1566</v>
      </c>
      <c r="B77" s="22">
        <f>COUNTIFS(CADASTRE!$B:$B,B$1,CADASTRE!L:L,A77)</f>
        <v>0</v>
      </c>
      <c r="C77" s="22">
        <f>COUNTIFS(CADASTRE!$B:$B,$C$1,CADASTRE!$L:$L,A77)</f>
        <v>0</v>
      </c>
      <c r="D77" s="22">
        <f>COUNTIFS(CADASTRE!$B:$B,$D$1,CADASTRE!$L:$L,A77)</f>
        <v>0</v>
      </c>
      <c r="E77" s="22">
        <f>COUNTIFS(CADASTRE!$B:$B,$E$1,CADASTRE!$L:$L,A77)</f>
        <v>0</v>
      </c>
      <c r="F77" s="22">
        <f>COUNTIFS(CADASTRE!$B:$B,$F$1,CADASTRE!$L:$L,A77)</f>
        <v>0</v>
      </c>
      <c r="G77" s="22">
        <f>COUNTIFS(CADASTRE!$B:$B,$G$1,CADASTRE!$L:$L,A77)</f>
        <v>0</v>
      </c>
      <c r="H77" s="22">
        <f>COUNTIFS(CADASTRE!$B:$B,$H$1,CADASTRE!$L:$L,A77)</f>
        <v>0</v>
      </c>
      <c r="I77" s="22">
        <f>COUNTIFS(CADASTRE!$B:$B,$I$1,CADASTRE!$L:$L,A77)</f>
        <v>0</v>
      </c>
      <c r="J77" s="22">
        <f>COUNTIFS(CADASTRE!$B:$B,$J$1,CADASTRE!$L:$L,A77)</f>
        <v>0</v>
      </c>
      <c r="K77" s="22">
        <f>COUNTIFS(CADASTRE!$B:$B,$K$1,CADASTRE!$L:$L,A77)</f>
        <v>0</v>
      </c>
      <c r="L77" s="22">
        <f>COUNTIFS(CADASTRE!$B:$B,$L$1,CADASTRE!$L:$L,A77)</f>
        <v>0</v>
      </c>
      <c r="M77" s="22">
        <f>COUNTIFS(CADASTRE!$B:$B,$M$1,CADASTRE!$L:$L,A77)</f>
        <v>0</v>
      </c>
      <c r="N77" s="22">
        <f>COUNTIFS(CADASTRE!$B:$B,$N$1,CADASTRE!$L:$L,A77)</f>
        <v>0</v>
      </c>
      <c r="O77" s="22">
        <f>COUNTIFS(CADASTRE!$B:$B,$O$1,CADASTRE!$L:$L,A77)</f>
        <v>0</v>
      </c>
      <c r="P77" s="22">
        <f>COUNTIFS(CADASTRE!$B:$B,$P$1,CADASTRE!$L:$L,A77)</f>
        <v>3</v>
      </c>
      <c r="Q77" s="22">
        <f>COUNTIFS(CADASTRE!$B:$B,$Q$1,CADASTRE!$L:$L,A77)</f>
        <v>1</v>
      </c>
      <c r="R77" s="22">
        <f>COUNTIFS(CADASTRE!$B:$B,$R$1,CADASTRE!$L:$L,A77)</f>
        <v>0</v>
      </c>
      <c r="S77" s="22">
        <f>COUNTIFS(CADASTRE!$B:$B,$S$1,CADASTRE!$L:$L,A77)</f>
        <v>0</v>
      </c>
      <c r="T77" s="22">
        <f>COUNTIFS(CADASTRE!$B:$B,$T$1,CADASTRE!$L:$L,A77)</f>
        <v>0</v>
      </c>
      <c r="U77" s="22">
        <f>COUNTIFS(CADASTRE!$B:$B,$U$1,CADASTRE!$L:$L,A77)</f>
        <v>0</v>
      </c>
      <c r="V77" s="22">
        <f>COUNTIFS(CADASTRE!$B:$B,$V$1,CADASTRE!$L:$L,A77)</f>
        <v>0</v>
      </c>
      <c r="W77" s="22">
        <f>COUNTIFS(CADASTRE!$B:$B,$W$1,CADASTRE!$L:$L,A77)</f>
        <v>0</v>
      </c>
      <c r="X77" s="22">
        <f>COUNTIFS(CADASTRE!$B:$B,$X$1,CADASTRE!$L:$L,A77)</f>
        <v>0</v>
      </c>
      <c r="Y77" s="22">
        <f>COUNTIFS(CADASTRE!$B:$B,$Y$1,CADASTRE!$L:$L,A77)</f>
        <v>0</v>
      </c>
      <c r="Z77" s="22">
        <f>COUNTIFS(CADASTRE!$B:$B,$Z$1,CADASTRE!$L:$L,A77)</f>
        <v>0</v>
      </c>
      <c r="AA77" s="22">
        <f t="shared" si="1"/>
        <v>4</v>
      </c>
      <c r="AB77" s="22"/>
      <c r="AC77" s="22"/>
      <c r="AD77" s="1"/>
      <c r="AE77" s="1"/>
    </row>
    <row r="78" spans="1:31" ht="30" customHeight="1" x14ac:dyDescent="0.3">
      <c r="A78" s="2" t="s">
        <v>1504</v>
      </c>
      <c r="B78" s="22">
        <f>COUNTIFS(CADASTRE!$B:$B,B$1,CADASTRE!L:L,A78)</f>
        <v>0</v>
      </c>
      <c r="C78" s="22">
        <f>COUNTIFS(CADASTRE!$B:$B,$C$1,CADASTRE!$L:$L,A78)</f>
        <v>0</v>
      </c>
      <c r="D78" s="22">
        <f>COUNTIFS(CADASTRE!$B:$B,$D$1,CADASTRE!$L:$L,A78)</f>
        <v>0</v>
      </c>
      <c r="E78" s="22">
        <f>COUNTIFS(CADASTRE!$B:$B,$E$1,CADASTRE!$L:$L,A78)</f>
        <v>0</v>
      </c>
      <c r="F78" s="22">
        <f>COUNTIFS(CADASTRE!$B:$B,$F$1,CADASTRE!$L:$L,A78)</f>
        <v>0</v>
      </c>
      <c r="G78" s="22">
        <f>COUNTIFS(CADASTRE!$B:$B,$G$1,CADASTRE!$L:$L,A78)</f>
        <v>1</v>
      </c>
      <c r="H78" s="22">
        <f>COUNTIFS(CADASTRE!$B:$B,$H$1,CADASTRE!$L:$L,A78)</f>
        <v>0</v>
      </c>
      <c r="I78" s="22">
        <f>COUNTIFS(CADASTRE!$B:$B,$I$1,CADASTRE!$L:$L,A78)</f>
        <v>0</v>
      </c>
      <c r="J78" s="22">
        <f>COUNTIFS(CADASTRE!$B:$B,$J$1,CADASTRE!$L:$L,A78)</f>
        <v>0</v>
      </c>
      <c r="K78" s="22">
        <f>COUNTIFS(CADASTRE!$B:$B,$K$1,CADASTRE!$L:$L,A78)</f>
        <v>0</v>
      </c>
      <c r="L78" s="22">
        <f>COUNTIFS(CADASTRE!$B:$B,$L$1,CADASTRE!$L:$L,A78)</f>
        <v>0</v>
      </c>
      <c r="M78" s="22">
        <f>COUNTIFS(CADASTRE!$B:$B,$M$1,CADASTRE!$L:$L,A78)</f>
        <v>0</v>
      </c>
      <c r="N78" s="22">
        <f>COUNTIFS(CADASTRE!$B:$B,$N$1,CADASTRE!$L:$L,A78)</f>
        <v>0</v>
      </c>
      <c r="O78" s="22">
        <f>COUNTIFS(CADASTRE!$B:$B,$O$1,CADASTRE!$L:$L,A78)</f>
        <v>0</v>
      </c>
      <c r="P78" s="22">
        <f>COUNTIFS(CADASTRE!$B:$B,$P$1,CADASTRE!$L:$L,A78)</f>
        <v>0</v>
      </c>
      <c r="Q78" s="22">
        <f>COUNTIFS(CADASTRE!$B:$B,$Q$1,CADASTRE!$L:$L,A78)</f>
        <v>0</v>
      </c>
      <c r="R78" s="22">
        <f>COUNTIFS(CADASTRE!$B:$B,$R$1,CADASTRE!$L:$L,A78)</f>
        <v>0</v>
      </c>
      <c r="S78" s="22">
        <f>COUNTIFS(CADASTRE!$B:$B,$S$1,CADASTRE!$L:$L,A78)</f>
        <v>0</v>
      </c>
      <c r="T78" s="22">
        <f>COUNTIFS(CADASTRE!$B:$B,$T$1,CADASTRE!$L:$L,A78)</f>
        <v>0</v>
      </c>
      <c r="U78" s="22">
        <f>COUNTIFS(CADASTRE!$B:$B,$U$1,CADASTRE!$L:$L,A78)</f>
        <v>0</v>
      </c>
      <c r="V78" s="22">
        <f>COUNTIFS(CADASTRE!$B:$B,$V$1,CADASTRE!$L:$L,A78)</f>
        <v>0</v>
      </c>
      <c r="W78" s="22">
        <f>COUNTIFS(CADASTRE!$B:$B,$W$1,CADASTRE!$L:$L,A78)</f>
        <v>0</v>
      </c>
      <c r="X78" s="22">
        <f>COUNTIFS(CADASTRE!$B:$B,$X$1,CADASTRE!$L:$L,A78)</f>
        <v>0</v>
      </c>
      <c r="Y78" s="22">
        <f>COUNTIFS(CADASTRE!$B:$B,$Y$1,CADASTRE!$L:$L,A78)</f>
        <v>1</v>
      </c>
      <c r="Z78" s="22">
        <f>COUNTIFS(CADASTRE!$B:$B,$Z$1,CADASTRE!$L:$L,A78)</f>
        <v>0</v>
      </c>
      <c r="AA78" s="22">
        <f t="shared" si="1"/>
        <v>2</v>
      </c>
      <c r="AB78" s="22"/>
      <c r="AC78" s="22"/>
      <c r="AD78" s="1"/>
      <c r="AE78" s="1"/>
    </row>
    <row r="79" spans="1:31" ht="30" customHeight="1" x14ac:dyDescent="0.3">
      <c r="A79" s="2" t="s">
        <v>2707</v>
      </c>
      <c r="B79" s="22">
        <f>COUNTIFS(CADASTRE!$B:$B,B$1,CADASTRE!L:L,A79)</f>
        <v>0</v>
      </c>
      <c r="C79" s="22">
        <f>COUNTIFS(CADASTRE!$B:$B,$C$1,CADASTRE!$L:$L,A79)</f>
        <v>0</v>
      </c>
      <c r="D79" s="22">
        <f>COUNTIFS(CADASTRE!$B:$B,$D$1,CADASTRE!$L:$L,A79)</f>
        <v>0</v>
      </c>
      <c r="E79" s="22">
        <f>COUNTIFS(CADASTRE!$B:$B,$E$1,CADASTRE!$L:$L,A79)</f>
        <v>1</v>
      </c>
      <c r="F79" s="22">
        <f>COUNTIFS(CADASTRE!$B:$B,$F$1,CADASTRE!$L:$L,A79)</f>
        <v>0</v>
      </c>
      <c r="G79" s="22">
        <f>COUNTIFS(CADASTRE!$B:$B,$G$1,CADASTRE!$L:$L,A79)</f>
        <v>0</v>
      </c>
      <c r="H79" s="22">
        <f>COUNTIFS(CADASTRE!$B:$B,$H$1,CADASTRE!$L:$L,A79)</f>
        <v>0</v>
      </c>
      <c r="I79" s="22">
        <f>COUNTIFS(CADASTRE!$B:$B,$I$1,CADASTRE!$L:$L,A79)</f>
        <v>0</v>
      </c>
      <c r="J79" s="22">
        <f>COUNTIFS(CADASTRE!$B:$B,$J$1,CADASTRE!$L:$L,A79)</f>
        <v>0</v>
      </c>
      <c r="K79" s="22">
        <f>COUNTIFS(CADASTRE!$B:$B,$K$1,CADASTRE!$L:$L,A79)</f>
        <v>0</v>
      </c>
      <c r="L79" s="22">
        <f>COUNTIFS(CADASTRE!$B:$B,$L$1,CADASTRE!$L:$L,A79)</f>
        <v>0</v>
      </c>
      <c r="M79" s="22">
        <f>COUNTIFS(CADASTRE!$B:$B,$M$1,CADASTRE!$L:$L,A79)</f>
        <v>0</v>
      </c>
      <c r="N79" s="22">
        <f>COUNTIFS(CADASTRE!$B:$B,$N$1,CADASTRE!$L:$L,A79)</f>
        <v>0</v>
      </c>
      <c r="O79" s="22">
        <f>COUNTIFS(CADASTRE!$B:$B,$O$1,CADASTRE!$L:$L,A79)</f>
        <v>0</v>
      </c>
      <c r="P79" s="22">
        <f>COUNTIFS(CADASTRE!$B:$B,$P$1,CADASTRE!$L:$L,A79)</f>
        <v>0</v>
      </c>
      <c r="Q79" s="22">
        <f>COUNTIFS(CADASTRE!$B:$B,$Q$1,CADASTRE!$L:$L,A79)</f>
        <v>0</v>
      </c>
      <c r="R79" s="22">
        <f>COUNTIFS(CADASTRE!$B:$B,$R$1,CADASTRE!$L:$L,A79)</f>
        <v>0</v>
      </c>
      <c r="S79" s="22">
        <f>COUNTIFS(CADASTRE!$B:$B,$S$1,CADASTRE!$L:$L,A79)</f>
        <v>2</v>
      </c>
      <c r="T79" s="22">
        <f>COUNTIFS(CADASTRE!$B:$B,$T$1,CADASTRE!$L:$L,A79)</f>
        <v>0</v>
      </c>
      <c r="U79" s="22">
        <f>COUNTIFS(CADASTRE!$B:$B,$U$1,CADASTRE!$L:$L,A79)</f>
        <v>0</v>
      </c>
      <c r="V79" s="22">
        <f>COUNTIFS(CADASTRE!$B:$B,$V$1,CADASTRE!$L:$L,A79)</f>
        <v>0</v>
      </c>
      <c r="W79" s="22">
        <f>COUNTIFS(CADASTRE!$B:$B,$W$1,CADASTRE!$L:$L,A79)</f>
        <v>0</v>
      </c>
      <c r="X79" s="22">
        <f>COUNTIFS(CADASTRE!$B:$B,$X$1,CADASTRE!$L:$L,A79)</f>
        <v>0</v>
      </c>
      <c r="Y79" s="22">
        <f>COUNTIFS(CADASTRE!$B:$B,$Y$1,CADASTRE!$L:$L,A79)</f>
        <v>0</v>
      </c>
      <c r="Z79" s="22">
        <f>COUNTIFS(CADASTRE!$B:$B,$Z$1,CADASTRE!$L:$L,A79)</f>
        <v>0</v>
      </c>
      <c r="AA79" s="22">
        <f t="shared" si="1"/>
        <v>3</v>
      </c>
      <c r="AB79" s="22"/>
      <c r="AC79" s="22"/>
      <c r="AD79" s="1"/>
      <c r="AE79" s="1"/>
    </row>
    <row r="80" spans="1:31" ht="30" customHeight="1" x14ac:dyDescent="0.3">
      <c r="A80" s="2" t="s">
        <v>3819</v>
      </c>
      <c r="B80" s="22">
        <f>COUNTIFS(CADASTRE!$B:$B,B$1,CADASTRE!L:L,A80)</f>
        <v>0</v>
      </c>
      <c r="C80" s="22">
        <f>COUNTIFS(CADASTRE!$B:$B,$C$1,CADASTRE!$L:$L,A80)</f>
        <v>0</v>
      </c>
      <c r="D80" s="22">
        <f>COUNTIFS(CADASTRE!$B:$B,$D$1,CADASTRE!$L:$L,A80)</f>
        <v>0</v>
      </c>
      <c r="E80" s="22">
        <f>COUNTIFS(CADASTRE!$B:$B,$E$1,CADASTRE!$L:$L,A80)</f>
        <v>0</v>
      </c>
      <c r="F80" s="22">
        <f>COUNTIFS(CADASTRE!$B:$B,$F$1,CADASTRE!$L:$L,A80)</f>
        <v>0</v>
      </c>
      <c r="G80" s="22">
        <f>COUNTIFS(CADASTRE!$B:$B,$G$1,CADASTRE!$L:$L,A80)</f>
        <v>0</v>
      </c>
      <c r="H80" s="22">
        <f>COUNTIFS(CADASTRE!$B:$B,$H$1,CADASTRE!$L:$L,A80)</f>
        <v>0</v>
      </c>
      <c r="I80" s="22">
        <f>COUNTIFS(CADASTRE!$B:$B,$I$1,CADASTRE!$L:$L,A80)</f>
        <v>0</v>
      </c>
      <c r="J80" s="22">
        <f>COUNTIFS(CADASTRE!$B:$B,$J$1,CADASTRE!$L:$L,A80)</f>
        <v>0</v>
      </c>
      <c r="K80" s="22">
        <f>COUNTIFS(CADASTRE!$B:$B,$K$1,CADASTRE!$L:$L,A80)</f>
        <v>0</v>
      </c>
      <c r="L80" s="22">
        <f>COUNTIFS(CADASTRE!$B:$B,$L$1,CADASTRE!$L:$L,A80)</f>
        <v>0</v>
      </c>
      <c r="M80" s="22">
        <f>COUNTIFS(CADASTRE!$B:$B,$M$1,CADASTRE!$L:$L,A80)</f>
        <v>0</v>
      </c>
      <c r="N80" s="22">
        <f>COUNTIFS(CADASTRE!$B:$B,$N$1,CADASTRE!$L:$L,A80)</f>
        <v>0</v>
      </c>
      <c r="O80" s="22">
        <f>COUNTIFS(CADASTRE!$B:$B,$O$1,CADASTRE!$L:$L,A80)</f>
        <v>0</v>
      </c>
      <c r="P80" s="22">
        <f>COUNTIFS(CADASTRE!$B:$B,$P$1,CADASTRE!$L:$L,A80)</f>
        <v>0</v>
      </c>
      <c r="Q80" s="22">
        <f>COUNTIFS(CADASTRE!$B:$B,$Q$1,CADASTRE!$L:$L,A80)</f>
        <v>0</v>
      </c>
      <c r="R80" s="22">
        <f>COUNTIFS(CADASTRE!$B:$B,$R$1,CADASTRE!$L:$L,A80)</f>
        <v>0</v>
      </c>
      <c r="S80" s="22">
        <f>COUNTIFS(CADASTRE!$B:$B,$S$1,CADASTRE!$L:$L,A80)</f>
        <v>0</v>
      </c>
      <c r="T80" s="22">
        <f>COUNTIFS(CADASTRE!$B:$B,$T$1,CADASTRE!$L:$L,A80)</f>
        <v>0</v>
      </c>
      <c r="U80" s="22">
        <f>COUNTIFS(CADASTRE!$B:$B,$U$1,CADASTRE!$L:$L,A80)</f>
        <v>0</v>
      </c>
      <c r="V80" s="22">
        <f>COUNTIFS(CADASTRE!$B:$B,$V$1,CADASTRE!$L:$L,A80)</f>
        <v>0</v>
      </c>
      <c r="W80" s="22">
        <f>COUNTIFS(CADASTRE!$B:$B,$W$1,CADASTRE!$L:$L,A80)</f>
        <v>0</v>
      </c>
      <c r="X80" s="22">
        <f>COUNTIFS(CADASTRE!$B:$B,$X$1,CADASTRE!$L:$L,A80)</f>
        <v>1</v>
      </c>
      <c r="Y80" s="22">
        <f>COUNTIFS(CADASTRE!$B:$B,$Y$1,CADASTRE!$L:$L,A80)</f>
        <v>0</v>
      </c>
      <c r="Z80" s="22">
        <f>COUNTIFS(CADASTRE!$B:$B,$Z$1,CADASTRE!$L:$L,A80)</f>
        <v>0</v>
      </c>
      <c r="AA80" s="22">
        <f t="shared" si="1"/>
        <v>1</v>
      </c>
      <c r="AB80" s="22"/>
      <c r="AC80" s="22"/>
      <c r="AD80" s="1"/>
      <c r="AE80" s="1"/>
    </row>
    <row r="81" spans="1:31" ht="30" customHeight="1" x14ac:dyDescent="0.3">
      <c r="A81" s="2" t="s">
        <v>3017</v>
      </c>
      <c r="B81" s="22">
        <f>COUNTIFS(CADASTRE!$B:$B,B$1,CADASTRE!L:L,A81)</f>
        <v>0</v>
      </c>
      <c r="C81" s="22">
        <f>COUNTIFS(CADASTRE!$B:$B,$C$1,CADASTRE!$L:$L,A81)</f>
        <v>0</v>
      </c>
      <c r="D81" s="22">
        <f>COUNTIFS(CADASTRE!$B:$B,$D$1,CADASTRE!$L:$L,A81)</f>
        <v>0</v>
      </c>
      <c r="E81" s="22">
        <f>COUNTIFS(CADASTRE!$B:$B,$E$1,CADASTRE!$L:$L,A81)</f>
        <v>0</v>
      </c>
      <c r="F81" s="22">
        <f>COUNTIFS(CADASTRE!$B:$B,$F$1,CADASTRE!$L:$L,A81)</f>
        <v>0</v>
      </c>
      <c r="G81" s="22">
        <f>COUNTIFS(CADASTRE!$B:$B,$G$1,CADASTRE!$L:$L,A81)</f>
        <v>0</v>
      </c>
      <c r="H81" s="22">
        <f>COUNTIFS(CADASTRE!$B:$B,$H$1,CADASTRE!$L:$L,A81)</f>
        <v>0</v>
      </c>
      <c r="I81" s="22">
        <f>COUNTIFS(CADASTRE!$B:$B,$I$1,CADASTRE!$L:$L,A81)</f>
        <v>0</v>
      </c>
      <c r="J81" s="22">
        <f>COUNTIFS(CADASTRE!$B:$B,$J$1,CADASTRE!$L:$L,A81)</f>
        <v>0</v>
      </c>
      <c r="K81" s="22">
        <f>COUNTIFS(CADASTRE!$B:$B,$K$1,CADASTRE!$L:$L,A81)</f>
        <v>0</v>
      </c>
      <c r="L81" s="22">
        <f>COUNTIFS(CADASTRE!$B:$B,$L$1,CADASTRE!$L:$L,A81)</f>
        <v>0</v>
      </c>
      <c r="M81" s="22">
        <f>COUNTIFS(CADASTRE!$B:$B,$M$1,CADASTRE!$L:$L,A81)</f>
        <v>0</v>
      </c>
      <c r="N81" s="22">
        <f>COUNTIFS(CADASTRE!$B:$B,$N$1,CADASTRE!$L:$L,A81)</f>
        <v>0</v>
      </c>
      <c r="O81" s="22">
        <f>COUNTIFS(CADASTRE!$B:$B,$O$1,CADASTRE!$L:$L,A81)</f>
        <v>0</v>
      </c>
      <c r="P81" s="22">
        <f>COUNTIFS(CADASTRE!$B:$B,$P$1,CADASTRE!$L:$L,A81)</f>
        <v>0</v>
      </c>
      <c r="Q81" s="22">
        <f>COUNTIFS(CADASTRE!$B:$B,$Q$1,CADASTRE!$L:$L,A81)</f>
        <v>0</v>
      </c>
      <c r="R81" s="22">
        <f>COUNTIFS(CADASTRE!$B:$B,$R$1,CADASTRE!$L:$L,A81)</f>
        <v>0</v>
      </c>
      <c r="S81" s="22">
        <f>COUNTIFS(CADASTRE!$B:$B,$S$1,CADASTRE!$L:$L,A81)</f>
        <v>0</v>
      </c>
      <c r="T81" s="22">
        <f>COUNTIFS(CADASTRE!$B:$B,$T$1,CADASTRE!$L:$L,A81)</f>
        <v>0</v>
      </c>
      <c r="U81" s="22">
        <f>COUNTIFS(CADASTRE!$B:$B,$U$1,CADASTRE!$L:$L,A81)</f>
        <v>0</v>
      </c>
      <c r="V81" s="22">
        <f>COUNTIFS(CADASTRE!$B:$B,$V$1,CADASTRE!$L:$L,A81)</f>
        <v>0</v>
      </c>
      <c r="W81" s="22">
        <f>COUNTIFS(CADASTRE!$B:$B,$W$1,CADASTRE!$L:$L,A81)</f>
        <v>0</v>
      </c>
      <c r="X81" s="22">
        <f>COUNTIFS(CADASTRE!$B:$B,$X$1,CADASTRE!$L:$L,A81)</f>
        <v>0</v>
      </c>
      <c r="Y81" s="22">
        <f>COUNTIFS(CADASTRE!$B:$B,$Y$1,CADASTRE!$L:$L,A81)</f>
        <v>0</v>
      </c>
      <c r="Z81" s="22">
        <f>COUNTIFS(CADASTRE!$B:$B,$Z$1,CADASTRE!$L:$L,A81)</f>
        <v>2</v>
      </c>
      <c r="AA81" s="22">
        <f t="shared" si="1"/>
        <v>2</v>
      </c>
      <c r="AB81" s="22"/>
      <c r="AC81" s="22"/>
      <c r="AD81" s="1"/>
      <c r="AE81" s="1"/>
    </row>
    <row r="82" spans="1:31" ht="30" customHeight="1" x14ac:dyDescent="0.3">
      <c r="A82" s="2" t="s">
        <v>3212</v>
      </c>
      <c r="B82" s="22">
        <f>COUNTIFS(CADASTRE!$B:$B,B$1,CADASTRE!L:L,A82)</f>
        <v>0</v>
      </c>
      <c r="C82" s="22">
        <f>COUNTIFS(CADASTRE!$B:$B,$C$1,CADASTRE!$L:$L,A82)</f>
        <v>0</v>
      </c>
      <c r="D82" s="22">
        <f>COUNTIFS(CADASTRE!$B:$B,$D$1,CADASTRE!$L:$L,A82)</f>
        <v>0</v>
      </c>
      <c r="E82" s="22">
        <f>COUNTIFS(CADASTRE!$B:$B,$E$1,CADASTRE!$L:$L,A82)</f>
        <v>0</v>
      </c>
      <c r="F82" s="22">
        <f>COUNTIFS(CADASTRE!$B:$B,$F$1,CADASTRE!$L:$L,A82)</f>
        <v>0</v>
      </c>
      <c r="G82" s="22">
        <f>COUNTIFS(CADASTRE!$B:$B,$G$1,CADASTRE!$L:$L,A82)</f>
        <v>0</v>
      </c>
      <c r="H82" s="22">
        <f>COUNTIFS(CADASTRE!$B:$B,$H$1,CADASTRE!$L:$L,A82)</f>
        <v>0</v>
      </c>
      <c r="I82" s="22">
        <f>COUNTIFS(CADASTRE!$B:$B,$I$1,CADASTRE!$L:$L,A82)</f>
        <v>0</v>
      </c>
      <c r="J82" s="22">
        <f>COUNTIFS(CADASTRE!$B:$B,$J$1,CADASTRE!$L:$L,A82)</f>
        <v>0</v>
      </c>
      <c r="K82" s="22">
        <f>COUNTIFS(CADASTRE!$B:$B,$K$1,CADASTRE!$L:$L,A82)</f>
        <v>0</v>
      </c>
      <c r="L82" s="22">
        <f>COUNTIFS(CADASTRE!$B:$B,$L$1,CADASTRE!$L:$L,A82)</f>
        <v>0</v>
      </c>
      <c r="M82" s="22">
        <f>COUNTIFS(CADASTRE!$B:$B,$M$1,CADASTRE!$L:$L,A82)</f>
        <v>0</v>
      </c>
      <c r="N82" s="22">
        <f>COUNTIFS(CADASTRE!$B:$B,$N$1,CADASTRE!$L:$L,A82)</f>
        <v>0</v>
      </c>
      <c r="O82" s="22">
        <f>COUNTIFS(CADASTRE!$B:$B,$O$1,CADASTRE!$L:$L,A82)</f>
        <v>0</v>
      </c>
      <c r="P82" s="22">
        <f>COUNTIFS(CADASTRE!$B:$B,$P$1,CADASTRE!$L:$L,A82)</f>
        <v>0</v>
      </c>
      <c r="Q82" s="22">
        <f>COUNTIFS(CADASTRE!$B:$B,$Q$1,CADASTRE!$L:$L,A82)</f>
        <v>2</v>
      </c>
      <c r="R82" s="22">
        <f>COUNTIFS(CADASTRE!$B:$B,$R$1,CADASTRE!$L:$L,A82)</f>
        <v>0</v>
      </c>
      <c r="S82" s="22">
        <f>COUNTIFS(CADASTRE!$B:$B,$S$1,CADASTRE!$L:$L,A82)</f>
        <v>0</v>
      </c>
      <c r="T82" s="22">
        <f>COUNTIFS(CADASTRE!$B:$B,$T$1,CADASTRE!$L:$L,A82)</f>
        <v>5</v>
      </c>
      <c r="U82" s="22">
        <f>COUNTIFS(CADASTRE!$B:$B,$U$1,CADASTRE!$L:$L,A82)</f>
        <v>0</v>
      </c>
      <c r="V82" s="22">
        <f>COUNTIFS(CADASTRE!$B:$B,$V$1,CADASTRE!$L:$L,A82)</f>
        <v>0</v>
      </c>
      <c r="W82" s="22">
        <f>COUNTIFS(CADASTRE!$B:$B,$W$1,CADASTRE!$L:$L,A82)</f>
        <v>0</v>
      </c>
      <c r="X82" s="22">
        <f>COUNTIFS(CADASTRE!$B:$B,$X$1,CADASTRE!$L:$L,A82)</f>
        <v>0</v>
      </c>
      <c r="Y82" s="22">
        <f>COUNTIFS(CADASTRE!$B:$B,$Y$1,CADASTRE!$L:$L,A82)</f>
        <v>0</v>
      </c>
      <c r="Z82" s="22">
        <f>COUNTIFS(CADASTRE!$B:$B,$Z$1,CADASTRE!$L:$L,A82)</f>
        <v>0</v>
      </c>
      <c r="AA82" s="22">
        <f t="shared" si="1"/>
        <v>7</v>
      </c>
      <c r="AB82" s="22"/>
      <c r="AC82" s="22"/>
      <c r="AD82" s="1"/>
      <c r="AE82" s="1"/>
    </row>
    <row r="83" spans="1:31" ht="30" customHeight="1" x14ac:dyDescent="0.3">
      <c r="A83" s="2" t="s">
        <v>1579</v>
      </c>
      <c r="B83" s="22">
        <f>COUNTIFS(CADASTRE!$B:$B,B$1,CADASTRE!L:L,A83)</f>
        <v>0</v>
      </c>
      <c r="C83" s="22">
        <f>COUNTIFS(CADASTRE!$B:$B,$C$1,CADASTRE!$L:$L,A83)</f>
        <v>0</v>
      </c>
      <c r="D83" s="22">
        <f>COUNTIFS(CADASTRE!$B:$B,$D$1,CADASTRE!$L:$L,A83)</f>
        <v>0</v>
      </c>
      <c r="E83" s="22">
        <f>COUNTIFS(CADASTRE!$B:$B,$E$1,CADASTRE!$L:$L,A83)</f>
        <v>2</v>
      </c>
      <c r="F83" s="22">
        <f>COUNTIFS(CADASTRE!$B:$B,$F$1,CADASTRE!$L:$L,A83)</f>
        <v>0</v>
      </c>
      <c r="G83" s="22">
        <f>COUNTIFS(CADASTRE!$B:$B,$G$1,CADASTRE!$L:$L,A83)</f>
        <v>1</v>
      </c>
      <c r="H83" s="22">
        <f>COUNTIFS(CADASTRE!$B:$B,$H$1,CADASTRE!$L:$L,A83)</f>
        <v>0</v>
      </c>
      <c r="I83" s="22">
        <f>COUNTIFS(CADASTRE!$B:$B,$I$1,CADASTRE!$L:$L,A83)</f>
        <v>0</v>
      </c>
      <c r="J83" s="22">
        <f>COUNTIFS(CADASTRE!$B:$B,$J$1,CADASTRE!$L:$L,A83)</f>
        <v>0</v>
      </c>
      <c r="K83" s="22">
        <f>COUNTIFS(CADASTRE!$B:$B,$K$1,CADASTRE!$L:$L,A83)</f>
        <v>0</v>
      </c>
      <c r="L83" s="22">
        <f>COUNTIFS(CADASTRE!$B:$B,$L$1,CADASTRE!$L:$L,A83)</f>
        <v>0</v>
      </c>
      <c r="M83" s="22">
        <f>COUNTIFS(CADASTRE!$B:$B,$M$1,CADASTRE!$L:$L,A83)</f>
        <v>0</v>
      </c>
      <c r="N83" s="22">
        <f>COUNTIFS(CADASTRE!$B:$B,$N$1,CADASTRE!$L:$L,A83)</f>
        <v>0</v>
      </c>
      <c r="O83" s="22">
        <f>COUNTIFS(CADASTRE!$B:$B,$O$1,CADASTRE!$L:$L,A83)</f>
        <v>0</v>
      </c>
      <c r="P83" s="22">
        <f>COUNTIFS(CADASTRE!$B:$B,$P$1,CADASTRE!$L:$L,A83)</f>
        <v>0</v>
      </c>
      <c r="Q83" s="22">
        <f>COUNTIFS(CADASTRE!$B:$B,$Q$1,CADASTRE!$L:$L,A83)</f>
        <v>0</v>
      </c>
      <c r="R83" s="22">
        <f>COUNTIFS(CADASTRE!$B:$B,$R$1,CADASTRE!$L:$L,A83)</f>
        <v>0</v>
      </c>
      <c r="S83" s="22">
        <f>COUNTIFS(CADASTRE!$B:$B,$S$1,CADASTRE!$L:$L,A83)</f>
        <v>0</v>
      </c>
      <c r="T83" s="22">
        <f>COUNTIFS(CADASTRE!$B:$B,$T$1,CADASTRE!$L:$L,A83)</f>
        <v>0</v>
      </c>
      <c r="U83" s="22">
        <f>COUNTIFS(CADASTRE!$B:$B,$U$1,CADASTRE!$L:$L,A83)</f>
        <v>0</v>
      </c>
      <c r="V83" s="22">
        <f>COUNTIFS(CADASTRE!$B:$B,$V$1,CADASTRE!$L:$L,A83)</f>
        <v>0</v>
      </c>
      <c r="W83" s="22">
        <f>COUNTIFS(CADASTRE!$B:$B,$W$1,CADASTRE!$L:$L,A83)</f>
        <v>0</v>
      </c>
      <c r="X83" s="22">
        <f>COUNTIFS(CADASTRE!$B:$B,$X$1,CADASTRE!$L:$L,A83)</f>
        <v>1</v>
      </c>
      <c r="Y83" s="22">
        <f>COUNTIFS(CADASTRE!$B:$B,$Y$1,CADASTRE!$L:$L,A83)</f>
        <v>0</v>
      </c>
      <c r="Z83" s="22">
        <f>COUNTIFS(CADASTRE!$B:$B,$Z$1,CADASTRE!$L:$L,A83)</f>
        <v>0</v>
      </c>
      <c r="AA83" s="22">
        <f t="shared" si="1"/>
        <v>4</v>
      </c>
      <c r="AB83" s="22"/>
      <c r="AC83" s="22"/>
      <c r="AD83" s="1"/>
      <c r="AE83" s="1"/>
    </row>
    <row r="84" spans="1:31" ht="30" customHeight="1" x14ac:dyDescent="0.3">
      <c r="A84" s="2" t="s">
        <v>1321</v>
      </c>
      <c r="B84" s="22">
        <f>COUNTIFS(CADASTRE!$B:$B,B$1,CADASTRE!L:L,A84)</f>
        <v>0</v>
      </c>
      <c r="C84" s="22">
        <f>COUNTIFS(CADASTRE!$B:$B,$C$1,CADASTRE!$L:$L,A84)</f>
        <v>0</v>
      </c>
      <c r="D84" s="22">
        <f>COUNTIFS(CADASTRE!$B:$B,$D$1,CADASTRE!$L:$L,A84)</f>
        <v>0</v>
      </c>
      <c r="E84" s="22">
        <f>COUNTIFS(CADASTRE!$B:$B,$E$1,CADASTRE!$L:$L,A84)</f>
        <v>0</v>
      </c>
      <c r="F84" s="22">
        <f>COUNTIFS(CADASTRE!$B:$B,$F$1,CADASTRE!$L:$L,A84)</f>
        <v>0</v>
      </c>
      <c r="G84" s="22">
        <f>COUNTIFS(CADASTRE!$B:$B,$G$1,CADASTRE!$L:$L,A84)</f>
        <v>0</v>
      </c>
      <c r="H84" s="22">
        <f>COUNTIFS(CADASTRE!$B:$B,$H$1,CADASTRE!$L:$L,A84)</f>
        <v>1</v>
      </c>
      <c r="I84" s="22">
        <f>COUNTIFS(CADASTRE!$B:$B,$I$1,CADASTRE!$L:$L,A84)</f>
        <v>0</v>
      </c>
      <c r="J84" s="22">
        <f>COUNTIFS(CADASTRE!$B:$B,$J$1,CADASTRE!$L:$L,A84)</f>
        <v>0</v>
      </c>
      <c r="K84" s="22">
        <f>COUNTIFS(CADASTRE!$B:$B,$K$1,CADASTRE!$L:$L,A84)</f>
        <v>0</v>
      </c>
      <c r="L84" s="22">
        <f>COUNTIFS(CADASTRE!$B:$B,$L$1,CADASTRE!$L:$L,A84)</f>
        <v>0</v>
      </c>
      <c r="M84" s="22">
        <f>COUNTIFS(CADASTRE!$B:$B,$M$1,CADASTRE!$L:$L,A84)</f>
        <v>0</v>
      </c>
      <c r="N84" s="22">
        <f>COUNTIFS(CADASTRE!$B:$B,$N$1,CADASTRE!$L:$L,A84)</f>
        <v>0</v>
      </c>
      <c r="O84" s="22">
        <f>COUNTIFS(CADASTRE!$B:$B,$O$1,CADASTRE!$L:$L,A84)</f>
        <v>0</v>
      </c>
      <c r="P84" s="22">
        <f>COUNTIFS(CADASTRE!$B:$B,$P$1,CADASTRE!$L:$L,A84)</f>
        <v>0</v>
      </c>
      <c r="Q84" s="22">
        <f>COUNTIFS(CADASTRE!$B:$B,$Q$1,CADASTRE!$L:$L,A84)</f>
        <v>1</v>
      </c>
      <c r="R84" s="22">
        <f>COUNTIFS(CADASTRE!$B:$B,$R$1,CADASTRE!$L:$L,A84)</f>
        <v>0</v>
      </c>
      <c r="S84" s="22">
        <f>COUNTIFS(CADASTRE!$B:$B,$S$1,CADASTRE!$L:$L,A84)</f>
        <v>0</v>
      </c>
      <c r="T84" s="22">
        <f>COUNTIFS(CADASTRE!$B:$B,$T$1,CADASTRE!$L:$L,A84)</f>
        <v>0</v>
      </c>
      <c r="U84" s="22">
        <f>COUNTIFS(CADASTRE!$B:$B,$U$1,CADASTRE!$L:$L,A84)</f>
        <v>0</v>
      </c>
      <c r="V84" s="22">
        <f>COUNTIFS(CADASTRE!$B:$B,$V$1,CADASTRE!$L:$L,A84)</f>
        <v>0</v>
      </c>
      <c r="W84" s="22">
        <f>COUNTIFS(CADASTRE!$B:$B,$W$1,CADASTRE!$L:$L,A84)</f>
        <v>0</v>
      </c>
      <c r="X84" s="22">
        <f>COUNTIFS(CADASTRE!$B:$B,$X$1,CADASTRE!$L:$L,A84)</f>
        <v>0</v>
      </c>
      <c r="Y84" s="22">
        <f>COUNTIFS(CADASTRE!$B:$B,$Y$1,CADASTRE!$L:$L,A84)</f>
        <v>0</v>
      </c>
      <c r="Z84" s="22">
        <f>COUNTIFS(CADASTRE!$B:$B,$Z$1,CADASTRE!$L:$L,A84)</f>
        <v>1</v>
      </c>
      <c r="AA84" s="22">
        <f t="shared" si="1"/>
        <v>3</v>
      </c>
      <c r="AB84" s="22"/>
      <c r="AC84" s="22"/>
      <c r="AD84" s="1"/>
      <c r="AE84" s="1"/>
    </row>
    <row r="85" spans="1:31" ht="30" customHeight="1" x14ac:dyDescent="0.3">
      <c r="A85" s="2" t="s">
        <v>3846</v>
      </c>
      <c r="B85" s="22">
        <f>COUNTIFS(CADASTRE!$B:$B,B$1,CADASTRE!L:L,A85)</f>
        <v>0</v>
      </c>
      <c r="C85" s="22">
        <f>COUNTIFS(CADASTRE!$B:$B,$C$1,CADASTRE!$L:$L,A85)</f>
        <v>0</v>
      </c>
      <c r="D85" s="22">
        <f>COUNTIFS(CADASTRE!$B:$B,$D$1,CADASTRE!$L:$L,A85)</f>
        <v>0</v>
      </c>
      <c r="E85" s="22">
        <f>COUNTIFS(CADASTRE!$B:$B,$E$1,CADASTRE!$L:$L,A85)</f>
        <v>0</v>
      </c>
      <c r="F85" s="22">
        <f>COUNTIFS(CADASTRE!$B:$B,$F$1,CADASTRE!$L:$L,A85)</f>
        <v>0</v>
      </c>
      <c r="G85" s="22">
        <f>COUNTIFS(CADASTRE!$B:$B,$G$1,CADASTRE!$L:$L,A85)</f>
        <v>0</v>
      </c>
      <c r="H85" s="22">
        <f>COUNTIFS(CADASTRE!$B:$B,$H$1,CADASTRE!$L:$L,A85)</f>
        <v>0</v>
      </c>
      <c r="I85" s="22">
        <f>COUNTIFS(CADASTRE!$B:$B,$I$1,CADASTRE!$L:$L,A85)</f>
        <v>0</v>
      </c>
      <c r="J85" s="22">
        <f>COUNTIFS(CADASTRE!$B:$B,$J$1,CADASTRE!$L:$L,A85)</f>
        <v>0</v>
      </c>
      <c r="K85" s="22">
        <f>COUNTIFS(CADASTRE!$B:$B,$K$1,CADASTRE!$L:$L,A85)</f>
        <v>0</v>
      </c>
      <c r="L85" s="22">
        <f>COUNTIFS(CADASTRE!$B:$B,$L$1,CADASTRE!$L:$L,A85)</f>
        <v>0</v>
      </c>
      <c r="M85" s="22">
        <f>COUNTIFS(CADASTRE!$B:$B,$M$1,CADASTRE!$L:$L,A85)</f>
        <v>0</v>
      </c>
      <c r="N85" s="22">
        <f>COUNTIFS(CADASTRE!$B:$B,$N$1,CADASTRE!$L:$L,A85)</f>
        <v>0</v>
      </c>
      <c r="O85" s="22">
        <f>COUNTIFS(CADASTRE!$B:$B,$O$1,CADASTRE!$L:$L,A85)</f>
        <v>0</v>
      </c>
      <c r="P85" s="22">
        <f>COUNTIFS(CADASTRE!$B:$B,$P$1,CADASTRE!$L:$L,A85)</f>
        <v>0</v>
      </c>
      <c r="Q85" s="22">
        <f>COUNTIFS(CADASTRE!$B:$B,$Q$1,CADASTRE!$L:$L,A85)</f>
        <v>1</v>
      </c>
      <c r="R85" s="22">
        <f>COUNTIFS(CADASTRE!$B:$B,$R$1,CADASTRE!$L:$L,A85)</f>
        <v>0</v>
      </c>
      <c r="S85" s="22">
        <f>COUNTIFS(CADASTRE!$B:$B,$S$1,CADASTRE!$L:$L,A85)</f>
        <v>0</v>
      </c>
      <c r="T85" s="22">
        <f>COUNTIFS(CADASTRE!$B:$B,$T$1,CADASTRE!$L:$L,A85)</f>
        <v>0</v>
      </c>
      <c r="U85" s="22">
        <f>COUNTIFS(CADASTRE!$B:$B,$U$1,CADASTRE!$L:$L,A85)</f>
        <v>0</v>
      </c>
      <c r="V85" s="22">
        <f>COUNTIFS(CADASTRE!$B:$B,$V$1,CADASTRE!$L:$L,A85)</f>
        <v>0</v>
      </c>
      <c r="W85" s="22">
        <f>COUNTIFS(CADASTRE!$B:$B,$W$1,CADASTRE!$L:$L,A85)</f>
        <v>0</v>
      </c>
      <c r="X85" s="22">
        <f>COUNTIFS(CADASTRE!$B:$B,$X$1,CADASTRE!$L:$L,A85)</f>
        <v>0</v>
      </c>
      <c r="Y85" s="22">
        <f>COUNTIFS(CADASTRE!$B:$B,$Y$1,CADASTRE!$L:$L,A85)</f>
        <v>0</v>
      </c>
      <c r="Z85" s="22">
        <f>COUNTIFS(CADASTRE!$B:$B,$Z$1,CADASTRE!$L:$L,A85)</f>
        <v>0</v>
      </c>
      <c r="AA85" s="22">
        <f t="shared" si="1"/>
        <v>1</v>
      </c>
      <c r="AB85" s="22"/>
      <c r="AC85" s="22"/>
      <c r="AD85" s="1"/>
      <c r="AE85" s="1"/>
    </row>
    <row r="86" spans="1:31" ht="30" customHeight="1" x14ac:dyDescent="0.3">
      <c r="A86" s="2" t="s">
        <v>1589</v>
      </c>
      <c r="B86" s="22">
        <f>COUNTIFS(CADASTRE!$B:$B,B$1,CADASTRE!L:L,A86)</f>
        <v>0</v>
      </c>
      <c r="C86" s="22">
        <f>COUNTIFS(CADASTRE!$B:$B,$C$1,CADASTRE!$L:$L,A86)</f>
        <v>0</v>
      </c>
      <c r="D86" s="22">
        <f>COUNTIFS(CADASTRE!$B:$B,$D$1,CADASTRE!$L:$L,A86)</f>
        <v>0</v>
      </c>
      <c r="E86" s="22">
        <f>COUNTIFS(CADASTRE!$B:$B,$E$1,CADASTRE!$L:$L,A86)</f>
        <v>0</v>
      </c>
      <c r="F86" s="22">
        <f>COUNTIFS(CADASTRE!$B:$B,$F$1,CADASTRE!$L:$L,A86)</f>
        <v>0</v>
      </c>
      <c r="G86" s="22">
        <f>COUNTIFS(CADASTRE!$B:$B,$G$1,CADASTRE!$L:$L,A86)</f>
        <v>0</v>
      </c>
      <c r="H86" s="22">
        <f>COUNTIFS(CADASTRE!$B:$B,$H$1,CADASTRE!$L:$L,A86)</f>
        <v>0</v>
      </c>
      <c r="I86" s="22">
        <f>COUNTIFS(CADASTRE!$B:$B,$I$1,CADASTRE!$L:$L,A86)</f>
        <v>0</v>
      </c>
      <c r="J86" s="22">
        <f>COUNTIFS(CADASTRE!$B:$B,$J$1,CADASTRE!$L:$L,A86)</f>
        <v>0</v>
      </c>
      <c r="K86" s="22">
        <f>COUNTIFS(CADASTRE!$B:$B,$K$1,CADASTRE!$L:$L,A86)</f>
        <v>0</v>
      </c>
      <c r="L86" s="22">
        <f>COUNTIFS(CADASTRE!$B:$B,$L$1,CADASTRE!$L:$L,A86)</f>
        <v>0</v>
      </c>
      <c r="M86" s="22">
        <f>COUNTIFS(CADASTRE!$B:$B,$M$1,CADASTRE!$L:$L,A86)</f>
        <v>0</v>
      </c>
      <c r="N86" s="22">
        <f>COUNTIFS(CADASTRE!$B:$B,$N$1,CADASTRE!$L:$L,A86)</f>
        <v>0</v>
      </c>
      <c r="O86" s="22">
        <f>COUNTIFS(CADASTRE!$B:$B,$O$1,CADASTRE!$L:$L,A86)</f>
        <v>0</v>
      </c>
      <c r="P86" s="22">
        <f>COUNTIFS(CADASTRE!$B:$B,$P$1,CADASTRE!$L:$L,A86)</f>
        <v>0</v>
      </c>
      <c r="Q86" s="22">
        <f>COUNTIFS(CADASTRE!$B:$B,$Q$1,CADASTRE!$L:$L,A86)</f>
        <v>0</v>
      </c>
      <c r="R86" s="22">
        <f>COUNTIFS(CADASTRE!$B:$B,$R$1,CADASTRE!$L:$L,A86)</f>
        <v>0</v>
      </c>
      <c r="S86" s="22">
        <f>COUNTIFS(CADASTRE!$B:$B,$S$1,CADASTRE!$L:$L,A86)</f>
        <v>0</v>
      </c>
      <c r="T86" s="22">
        <f>COUNTIFS(CADASTRE!$B:$B,$T$1,CADASTRE!$L:$L,A86)</f>
        <v>0</v>
      </c>
      <c r="U86" s="22">
        <f>COUNTIFS(CADASTRE!$B:$B,$U$1,CADASTRE!$L:$L,A86)</f>
        <v>0</v>
      </c>
      <c r="V86" s="22">
        <f>COUNTIFS(CADASTRE!$B:$B,$V$1,CADASTRE!$L:$L,A86)</f>
        <v>0</v>
      </c>
      <c r="W86" s="22">
        <f>COUNTIFS(CADASTRE!$B:$B,$W$1,CADASTRE!$L:$L,A86)</f>
        <v>0</v>
      </c>
      <c r="X86" s="22">
        <f>COUNTIFS(CADASTRE!$B:$B,$X$1,CADASTRE!$L:$L,A86)</f>
        <v>1</v>
      </c>
      <c r="Y86" s="22">
        <f>COUNTIFS(CADASTRE!$B:$B,$Y$1,CADASTRE!$L:$L,A86)</f>
        <v>0</v>
      </c>
      <c r="Z86" s="22">
        <f>COUNTIFS(CADASTRE!$B:$B,$Z$1,CADASTRE!$L:$L,A86)</f>
        <v>0</v>
      </c>
      <c r="AA86" s="22">
        <f t="shared" si="1"/>
        <v>1</v>
      </c>
      <c r="AB86" s="22"/>
      <c r="AC86" s="22"/>
      <c r="AD86" s="1"/>
      <c r="AE86" s="1"/>
    </row>
    <row r="87" spans="1:31" ht="30" customHeight="1" x14ac:dyDescent="0.3">
      <c r="A87" s="2" t="s">
        <v>1599</v>
      </c>
      <c r="B87" s="22">
        <f>COUNTIFS(CADASTRE!$B:$B,B$1,CADASTRE!L:L,A87)</f>
        <v>0</v>
      </c>
      <c r="C87" s="22">
        <f>COUNTIFS(CADASTRE!$B:$B,$C$1,CADASTRE!$L:$L,A87)</f>
        <v>0</v>
      </c>
      <c r="D87" s="22">
        <f>COUNTIFS(CADASTRE!$B:$B,$D$1,CADASTRE!$L:$L,A87)</f>
        <v>0</v>
      </c>
      <c r="E87" s="22">
        <f>COUNTIFS(CADASTRE!$B:$B,$E$1,CADASTRE!$L:$L,A87)</f>
        <v>0</v>
      </c>
      <c r="F87" s="22">
        <f>COUNTIFS(CADASTRE!$B:$B,$F$1,CADASTRE!$L:$L,A87)</f>
        <v>0</v>
      </c>
      <c r="G87" s="22">
        <f>COUNTIFS(CADASTRE!$B:$B,$G$1,CADASTRE!$L:$L,A87)</f>
        <v>0</v>
      </c>
      <c r="H87" s="22">
        <f>COUNTIFS(CADASTRE!$B:$B,$H$1,CADASTRE!$L:$L,A87)</f>
        <v>0</v>
      </c>
      <c r="I87" s="22">
        <f>COUNTIFS(CADASTRE!$B:$B,$I$1,CADASTRE!$L:$L,A87)</f>
        <v>0</v>
      </c>
      <c r="J87" s="22">
        <f>COUNTIFS(CADASTRE!$B:$B,$J$1,CADASTRE!$L:$L,A87)</f>
        <v>0</v>
      </c>
      <c r="K87" s="22">
        <f>COUNTIFS(CADASTRE!$B:$B,$K$1,CADASTRE!$L:$L,A87)</f>
        <v>0</v>
      </c>
      <c r="L87" s="22">
        <f>COUNTIFS(CADASTRE!$B:$B,$L$1,CADASTRE!$L:$L,A87)</f>
        <v>0</v>
      </c>
      <c r="M87" s="22">
        <f>COUNTIFS(CADASTRE!$B:$B,$M$1,CADASTRE!$L:$L,A87)</f>
        <v>0</v>
      </c>
      <c r="N87" s="22">
        <f>COUNTIFS(CADASTRE!$B:$B,$N$1,CADASTRE!$L:$L,A87)</f>
        <v>0</v>
      </c>
      <c r="O87" s="22">
        <f>COUNTIFS(CADASTRE!$B:$B,$O$1,CADASTRE!$L:$L,A87)</f>
        <v>0</v>
      </c>
      <c r="P87" s="22">
        <f>COUNTIFS(CADASTRE!$B:$B,$P$1,CADASTRE!$L:$L,A87)</f>
        <v>1</v>
      </c>
      <c r="Q87" s="22">
        <f>COUNTIFS(CADASTRE!$B:$B,$Q$1,CADASTRE!$L:$L,A87)</f>
        <v>0</v>
      </c>
      <c r="R87" s="22">
        <f>COUNTIFS(CADASTRE!$B:$B,$R$1,CADASTRE!$L:$L,A87)</f>
        <v>0</v>
      </c>
      <c r="S87" s="22">
        <f>COUNTIFS(CADASTRE!$B:$B,$S$1,CADASTRE!$L:$L,A87)</f>
        <v>0</v>
      </c>
      <c r="T87" s="22">
        <f>COUNTIFS(CADASTRE!$B:$B,$T$1,CADASTRE!$L:$L,A87)</f>
        <v>0</v>
      </c>
      <c r="U87" s="22">
        <f>COUNTIFS(CADASTRE!$B:$B,$U$1,CADASTRE!$L:$L,A87)</f>
        <v>0</v>
      </c>
      <c r="V87" s="22">
        <f>COUNTIFS(CADASTRE!$B:$B,$V$1,CADASTRE!$L:$L,A87)</f>
        <v>0</v>
      </c>
      <c r="W87" s="22">
        <f>COUNTIFS(CADASTRE!$B:$B,$W$1,CADASTRE!$L:$L,A87)</f>
        <v>2</v>
      </c>
      <c r="X87" s="22">
        <f>COUNTIFS(CADASTRE!$B:$B,$X$1,CADASTRE!$L:$L,A87)</f>
        <v>0</v>
      </c>
      <c r="Y87" s="22">
        <f>COUNTIFS(CADASTRE!$B:$B,$Y$1,CADASTRE!$L:$L,A87)</f>
        <v>0</v>
      </c>
      <c r="Z87" s="22">
        <f>COUNTIFS(CADASTRE!$B:$B,$Z$1,CADASTRE!$L:$L,A87)</f>
        <v>0</v>
      </c>
      <c r="AA87" s="22">
        <f t="shared" si="1"/>
        <v>3</v>
      </c>
      <c r="AB87" s="22"/>
      <c r="AC87" s="22"/>
      <c r="AD87" s="1"/>
      <c r="AE87" s="1"/>
    </row>
    <row r="88" spans="1:31" ht="30" customHeight="1" x14ac:dyDescent="0.3">
      <c r="A88" s="2" t="s">
        <v>1614</v>
      </c>
      <c r="B88" s="22">
        <f>COUNTIFS(CADASTRE!$B:$B,B$1,CADASTRE!L:L,A88)</f>
        <v>1</v>
      </c>
      <c r="C88" s="22">
        <f>COUNTIFS(CADASTRE!$B:$B,$C$1,CADASTRE!$L:$L,A88)</f>
        <v>0</v>
      </c>
      <c r="D88" s="22">
        <f>COUNTIFS(CADASTRE!$B:$B,$D$1,CADASTRE!$L:$L,A88)</f>
        <v>0</v>
      </c>
      <c r="E88" s="22">
        <f>COUNTIFS(CADASTRE!$B:$B,$E$1,CADASTRE!$L:$L,A88)</f>
        <v>1</v>
      </c>
      <c r="F88" s="22">
        <f>COUNTIFS(CADASTRE!$B:$B,$F$1,CADASTRE!$L:$L,A88)</f>
        <v>0</v>
      </c>
      <c r="G88" s="22">
        <f>COUNTIFS(CADASTRE!$B:$B,$G$1,CADASTRE!$L:$L,A88)</f>
        <v>0</v>
      </c>
      <c r="H88" s="22">
        <f>COUNTIFS(CADASTRE!$B:$B,$H$1,CADASTRE!$L:$L,A88)</f>
        <v>1</v>
      </c>
      <c r="I88" s="22">
        <f>COUNTIFS(CADASTRE!$B:$B,$I$1,CADASTRE!$L:$L,A88)</f>
        <v>0</v>
      </c>
      <c r="J88" s="22">
        <f>COUNTIFS(CADASTRE!$B:$B,$J$1,CADASTRE!$L:$L,A88)</f>
        <v>0</v>
      </c>
      <c r="K88" s="22">
        <f>COUNTIFS(CADASTRE!$B:$B,$K$1,CADASTRE!$L:$L,A88)</f>
        <v>0</v>
      </c>
      <c r="L88" s="22">
        <f>COUNTIFS(CADASTRE!$B:$B,$L$1,CADASTRE!$L:$L,A88)</f>
        <v>0</v>
      </c>
      <c r="M88" s="22">
        <f>COUNTIFS(CADASTRE!$B:$B,$M$1,CADASTRE!$L:$L,A88)</f>
        <v>0</v>
      </c>
      <c r="N88" s="22">
        <f>COUNTIFS(CADASTRE!$B:$B,$N$1,CADASTRE!$L:$L,A88)</f>
        <v>0</v>
      </c>
      <c r="O88" s="22">
        <f>COUNTIFS(CADASTRE!$B:$B,$O$1,CADASTRE!$L:$L,A88)</f>
        <v>0</v>
      </c>
      <c r="P88" s="22">
        <f>COUNTIFS(CADASTRE!$B:$B,$P$1,CADASTRE!$L:$L,A88)</f>
        <v>0</v>
      </c>
      <c r="Q88" s="22">
        <f>COUNTIFS(CADASTRE!$B:$B,$Q$1,CADASTRE!$L:$L,A88)</f>
        <v>0</v>
      </c>
      <c r="R88" s="22">
        <f>COUNTIFS(CADASTRE!$B:$B,$R$1,CADASTRE!$L:$L,A88)</f>
        <v>0</v>
      </c>
      <c r="S88" s="22">
        <f>COUNTIFS(CADASTRE!$B:$B,$S$1,CADASTRE!$L:$L,A88)</f>
        <v>0</v>
      </c>
      <c r="T88" s="22">
        <f>COUNTIFS(CADASTRE!$B:$B,$T$1,CADASTRE!$L:$L,A88)</f>
        <v>0</v>
      </c>
      <c r="U88" s="22">
        <f>COUNTIFS(CADASTRE!$B:$B,$U$1,CADASTRE!$L:$L,A88)</f>
        <v>0</v>
      </c>
      <c r="V88" s="22">
        <f>COUNTIFS(CADASTRE!$B:$B,$V$1,CADASTRE!$L:$L,A88)</f>
        <v>0</v>
      </c>
      <c r="W88" s="22">
        <f>COUNTIFS(CADASTRE!$B:$B,$W$1,CADASTRE!$L:$L,A88)</f>
        <v>0</v>
      </c>
      <c r="X88" s="22">
        <f>COUNTIFS(CADASTRE!$B:$B,$X$1,CADASTRE!$L:$L,A88)</f>
        <v>0</v>
      </c>
      <c r="Y88" s="22">
        <f>COUNTIFS(CADASTRE!$B:$B,$Y$1,CADASTRE!$L:$L,A88)</f>
        <v>0</v>
      </c>
      <c r="Z88" s="22">
        <f>COUNTIFS(CADASTRE!$B:$B,$Z$1,CADASTRE!$L:$L,A88)</f>
        <v>0</v>
      </c>
      <c r="AA88" s="22">
        <f t="shared" si="1"/>
        <v>3</v>
      </c>
      <c r="AB88" s="22"/>
      <c r="AC88" s="22"/>
      <c r="AD88" s="1"/>
      <c r="AE88" s="1"/>
    </row>
    <row r="89" spans="1:31" ht="30" customHeight="1" x14ac:dyDescent="0.3">
      <c r="A89" s="2" t="s">
        <v>1338</v>
      </c>
      <c r="B89" s="22">
        <f>COUNTIFS(CADASTRE!$B:$B,B$1,CADASTRE!L:L,A89)</f>
        <v>0</v>
      </c>
      <c r="C89" s="22">
        <f>COUNTIFS(CADASTRE!$B:$B,$C$1,CADASTRE!$L:$L,A89)</f>
        <v>0</v>
      </c>
      <c r="D89" s="22">
        <f>COUNTIFS(CADASTRE!$B:$B,$D$1,CADASTRE!$L:$L,A89)</f>
        <v>1</v>
      </c>
      <c r="E89" s="22">
        <f>COUNTIFS(CADASTRE!$B:$B,$E$1,CADASTRE!$L:$L,A89)</f>
        <v>0</v>
      </c>
      <c r="F89" s="22">
        <f>COUNTIFS(CADASTRE!$B:$B,$F$1,CADASTRE!$L:$L,A89)</f>
        <v>0</v>
      </c>
      <c r="G89" s="22">
        <f>COUNTIFS(CADASTRE!$B:$B,$G$1,CADASTRE!$L:$L,A89)</f>
        <v>0</v>
      </c>
      <c r="H89" s="22">
        <f>COUNTIFS(CADASTRE!$B:$B,$H$1,CADASTRE!$L:$L,A89)</f>
        <v>0</v>
      </c>
      <c r="I89" s="22">
        <f>COUNTIFS(CADASTRE!$B:$B,$I$1,CADASTRE!$L:$L,A89)</f>
        <v>0</v>
      </c>
      <c r="J89" s="22">
        <f>COUNTIFS(CADASTRE!$B:$B,$J$1,CADASTRE!$L:$L,A89)</f>
        <v>0</v>
      </c>
      <c r="K89" s="22">
        <f>COUNTIFS(CADASTRE!$B:$B,$K$1,CADASTRE!$L:$L,A89)</f>
        <v>0</v>
      </c>
      <c r="L89" s="22">
        <f>COUNTIFS(CADASTRE!$B:$B,$L$1,CADASTRE!$L:$L,A89)</f>
        <v>0</v>
      </c>
      <c r="M89" s="22">
        <f>COUNTIFS(CADASTRE!$B:$B,$M$1,CADASTRE!$L:$L,A89)</f>
        <v>0</v>
      </c>
      <c r="N89" s="22">
        <f>COUNTIFS(CADASTRE!$B:$B,$N$1,CADASTRE!$L:$L,A89)</f>
        <v>0</v>
      </c>
      <c r="O89" s="22">
        <f>COUNTIFS(CADASTRE!$B:$B,$O$1,CADASTRE!$L:$L,A89)</f>
        <v>0</v>
      </c>
      <c r="P89" s="22">
        <f>COUNTIFS(CADASTRE!$B:$B,$P$1,CADASTRE!$L:$L,A89)</f>
        <v>0</v>
      </c>
      <c r="Q89" s="22">
        <f>COUNTIFS(CADASTRE!$B:$B,$Q$1,CADASTRE!$L:$L,A89)</f>
        <v>0</v>
      </c>
      <c r="R89" s="22">
        <f>COUNTIFS(CADASTRE!$B:$B,$R$1,CADASTRE!$L:$L,A89)</f>
        <v>0</v>
      </c>
      <c r="S89" s="22">
        <f>COUNTIFS(CADASTRE!$B:$B,$S$1,CADASTRE!$L:$L,A89)</f>
        <v>0</v>
      </c>
      <c r="T89" s="22">
        <f>COUNTIFS(CADASTRE!$B:$B,$T$1,CADASTRE!$L:$L,A89)</f>
        <v>0</v>
      </c>
      <c r="U89" s="22">
        <f>COUNTIFS(CADASTRE!$B:$B,$U$1,CADASTRE!$L:$L,A89)</f>
        <v>0</v>
      </c>
      <c r="V89" s="22">
        <f>COUNTIFS(CADASTRE!$B:$B,$V$1,CADASTRE!$L:$L,A89)</f>
        <v>0</v>
      </c>
      <c r="W89" s="22">
        <f>COUNTIFS(CADASTRE!$B:$B,$W$1,CADASTRE!$L:$L,A89)</f>
        <v>0</v>
      </c>
      <c r="X89" s="22">
        <f>COUNTIFS(CADASTRE!$B:$B,$X$1,CADASTRE!$L:$L,A89)</f>
        <v>0</v>
      </c>
      <c r="Y89" s="22">
        <f>COUNTIFS(CADASTRE!$B:$B,$Y$1,CADASTRE!$L:$L,A89)</f>
        <v>0</v>
      </c>
      <c r="Z89" s="22">
        <f>COUNTIFS(CADASTRE!$B:$B,$Z$1,CADASTRE!$L:$L,A89)</f>
        <v>0</v>
      </c>
      <c r="AA89" s="22">
        <f t="shared" si="1"/>
        <v>1</v>
      </c>
      <c r="AB89" s="22"/>
      <c r="AC89" s="22"/>
      <c r="AD89" s="1"/>
      <c r="AE89" s="1"/>
    </row>
    <row r="90" spans="1:31" ht="30" customHeight="1" x14ac:dyDescent="0.3">
      <c r="A90" s="2" t="s">
        <v>1153</v>
      </c>
      <c r="B90" s="22">
        <f>COUNTIFS(CADASTRE!$B:$B,B$1,CADASTRE!L:L,A90)</f>
        <v>0</v>
      </c>
      <c r="C90" s="22">
        <f>COUNTIFS(CADASTRE!$B:$B,$C$1,CADASTRE!$L:$L,A90)</f>
        <v>0</v>
      </c>
      <c r="D90" s="22">
        <f>COUNTIFS(CADASTRE!$B:$B,$D$1,CADASTRE!$L:$L,A90)</f>
        <v>0</v>
      </c>
      <c r="E90" s="22">
        <f>COUNTIFS(CADASTRE!$B:$B,$E$1,CADASTRE!$L:$L,A90)</f>
        <v>0</v>
      </c>
      <c r="F90" s="22">
        <f>COUNTIFS(CADASTRE!$B:$B,$F$1,CADASTRE!$L:$L,A90)</f>
        <v>0</v>
      </c>
      <c r="G90" s="22">
        <f>COUNTIFS(CADASTRE!$B:$B,$G$1,CADASTRE!$L:$L,A90)</f>
        <v>0</v>
      </c>
      <c r="H90" s="22">
        <f>COUNTIFS(CADASTRE!$B:$B,$H$1,CADASTRE!$L:$L,A90)</f>
        <v>2</v>
      </c>
      <c r="I90" s="22">
        <f>COUNTIFS(CADASTRE!$B:$B,$I$1,CADASTRE!$L:$L,A90)</f>
        <v>0</v>
      </c>
      <c r="J90" s="22">
        <f>COUNTIFS(CADASTRE!$B:$B,$J$1,CADASTRE!$L:$L,A90)</f>
        <v>0</v>
      </c>
      <c r="K90" s="22">
        <f>COUNTIFS(CADASTRE!$B:$B,$K$1,CADASTRE!$L:$L,A90)</f>
        <v>0</v>
      </c>
      <c r="L90" s="22">
        <f>COUNTIFS(CADASTRE!$B:$B,$L$1,CADASTRE!$L:$L,A90)</f>
        <v>0</v>
      </c>
      <c r="M90" s="22">
        <f>COUNTIFS(CADASTRE!$B:$B,$M$1,CADASTRE!$L:$L,A90)</f>
        <v>0</v>
      </c>
      <c r="N90" s="22">
        <f>COUNTIFS(CADASTRE!$B:$B,$N$1,CADASTRE!$L:$L,A90)</f>
        <v>0</v>
      </c>
      <c r="O90" s="22">
        <f>COUNTIFS(CADASTRE!$B:$B,$O$1,CADASTRE!$L:$L,A90)</f>
        <v>0</v>
      </c>
      <c r="P90" s="22">
        <f>COUNTIFS(CADASTRE!$B:$B,$P$1,CADASTRE!$L:$L,A90)</f>
        <v>0</v>
      </c>
      <c r="Q90" s="22">
        <f>COUNTIFS(CADASTRE!$B:$B,$Q$1,CADASTRE!$L:$L,A90)</f>
        <v>0</v>
      </c>
      <c r="R90" s="22">
        <f>COUNTIFS(CADASTRE!$B:$B,$R$1,CADASTRE!$L:$L,A90)</f>
        <v>0</v>
      </c>
      <c r="S90" s="22">
        <f>COUNTIFS(CADASTRE!$B:$B,$S$1,CADASTRE!$L:$L,A90)</f>
        <v>0</v>
      </c>
      <c r="T90" s="22">
        <f>COUNTIFS(CADASTRE!$B:$B,$T$1,CADASTRE!$L:$L,A90)</f>
        <v>0</v>
      </c>
      <c r="U90" s="22">
        <f>COUNTIFS(CADASTRE!$B:$B,$U$1,CADASTRE!$L:$L,A90)</f>
        <v>0</v>
      </c>
      <c r="V90" s="22">
        <f>COUNTIFS(CADASTRE!$B:$B,$V$1,CADASTRE!$L:$L,A90)</f>
        <v>0</v>
      </c>
      <c r="W90" s="22">
        <f>COUNTIFS(CADASTRE!$B:$B,$W$1,CADASTRE!$L:$L,A90)</f>
        <v>0</v>
      </c>
      <c r="X90" s="22">
        <f>COUNTIFS(CADASTRE!$B:$B,$X$1,CADASTRE!$L:$L,A90)</f>
        <v>0</v>
      </c>
      <c r="Y90" s="22">
        <f>COUNTIFS(CADASTRE!$B:$B,$Y$1,CADASTRE!$L:$L,A90)</f>
        <v>0</v>
      </c>
      <c r="Z90" s="22">
        <f>COUNTIFS(CADASTRE!$B:$B,$Z$1,CADASTRE!$L:$L,A90)</f>
        <v>0</v>
      </c>
      <c r="AA90" s="22">
        <f t="shared" si="1"/>
        <v>2</v>
      </c>
      <c r="AB90" s="22"/>
      <c r="AC90" s="22"/>
      <c r="AD90" s="1"/>
      <c r="AE90" s="1"/>
    </row>
    <row r="91" spans="1:31" ht="30" customHeight="1" x14ac:dyDescent="0.3">
      <c r="A91" s="2" t="s">
        <v>106</v>
      </c>
      <c r="B91" s="22">
        <f>COUNTIFS(CADASTRE!$B:$B,B$1,CADASTRE!L:L,A91)</f>
        <v>0</v>
      </c>
      <c r="C91" s="22">
        <f>COUNTIFS(CADASTRE!$B:$B,$C$1,CADASTRE!$L:$L,A91)</f>
        <v>0</v>
      </c>
      <c r="D91" s="22">
        <f>COUNTIFS(CADASTRE!$B:$B,$D$1,CADASTRE!$L:$L,A91)</f>
        <v>0</v>
      </c>
      <c r="E91" s="22">
        <f>COUNTIFS(CADASTRE!$B:$B,$E$1,CADASTRE!$L:$L,A91)</f>
        <v>0</v>
      </c>
      <c r="F91" s="22">
        <f>COUNTIFS(CADASTRE!$B:$B,$F$1,CADASTRE!$L:$L,A91)</f>
        <v>0</v>
      </c>
      <c r="G91" s="22">
        <f>COUNTIFS(CADASTRE!$B:$B,$G$1,CADASTRE!$L:$L,A91)</f>
        <v>0</v>
      </c>
      <c r="H91" s="22">
        <f>COUNTIFS(CADASTRE!$B:$B,$H$1,CADASTRE!$L:$L,A91)</f>
        <v>0</v>
      </c>
      <c r="I91" s="22">
        <f>COUNTIFS(CADASTRE!$B:$B,$I$1,CADASTRE!$L:$L,A91)</f>
        <v>0</v>
      </c>
      <c r="J91" s="22">
        <f>COUNTIFS(CADASTRE!$B:$B,$J$1,CADASTRE!$L:$L,A91)</f>
        <v>1</v>
      </c>
      <c r="K91" s="22">
        <f>COUNTIFS(CADASTRE!$B:$B,$K$1,CADASTRE!$L:$L,A91)</f>
        <v>0</v>
      </c>
      <c r="L91" s="22">
        <f>COUNTIFS(CADASTRE!$B:$B,$L$1,CADASTRE!$L:$L,A91)</f>
        <v>0</v>
      </c>
      <c r="M91" s="22">
        <f>COUNTIFS(CADASTRE!$B:$B,$M$1,CADASTRE!$L:$L,A91)</f>
        <v>0</v>
      </c>
      <c r="N91" s="22">
        <f>COUNTIFS(CADASTRE!$B:$B,$N$1,CADASTRE!$L:$L,A91)</f>
        <v>0</v>
      </c>
      <c r="O91" s="22">
        <f>COUNTIFS(CADASTRE!$B:$B,$O$1,CADASTRE!$L:$L,A91)</f>
        <v>0</v>
      </c>
      <c r="P91" s="22">
        <f>COUNTIFS(CADASTRE!$B:$B,$P$1,CADASTRE!$L:$L,A91)</f>
        <v>0</v>
      </c>
      <c r="Q91" s="22">
        <f>COUNTIFS(CADASTRE!$B:$B,$Q$1,CADASTRE!$L:$L,A91)</f>
        <v>0</v>
      </c>
      <c r="R91" s="22">
        <f>COUNTIFS(CADASTRE!$B:$B,$R$1,CADASTRE!$L:$L,A91)</f>
        <v>0</v>
      </c>
      <c r="S91" s="22">
        <f>COUNTIFS(CADASTRE!$B:$B,$S$1,CADASTRE!$L:$L,A91)</f>
        <v>0</v>
      </c>
      <c r="T91" s="22">
        <f>COUNTIFS(CADASTRE!$B:$B,$T$1,CADASTRE!$L:$L,A91)</f>
        <v>0</v>
      </c>
      <c r="U91" s="22">
        <f>COUNTIFS(CADASTRE!$B:$B,$U$1,CADASTRE!$L:$L,A91)</f>
        <v>0</v>
      </c>
      <c r="V91" s="22">
        <f>COUNTIFS(CADASTRE!$B:$B,$V$1,CADASTRE!$L:$L,A91)</f>
        <v>0</v>
      </c>
      <c r="W91" s="22">
        <f>COUNTIFS(CADASTRE!$B:$B,$W$1,CADASTRE!$L:$L,A91)</f>
        <v>0</v>
      </c>
      <c r="X91" s="22">
        <f>COUNTIFS(CADASTRE!$B:$B,$X$1,CADASTRE!$L:$L,A91)</f>
        <v>0</v>
      </c>
      <c r="Y91" s="22">
        <f>COUNTIFS(CADASTRE!$B:$B,$Y$1,CADASTRE!$L:$L,A91)</f>
        <v>0</v>
      </c>
      <c r="Z91" s="22">
        <f>COUNTIFS(CADASTRE!$B:$B,$Z$1,CADASTRE!$L:$L,A91)</f>
        <v>0</v>
      </c>
      <c r="AA91" s="22">
        <f t="shared" si="1"/>
        <v>1</v>
      </c>
      <c r="AB91" s="22"/>
      <c r="AC91" s="22"/>
      <c r="AD91" s="1"/>
      <c r="AE91" s="1"/>
    </row>
    <row r="92" spans="1:31" ht="30" customHeight="1" x14ac:dyDescent="0.3">
      <c r="A92" s="2" t="s">
        <v>3223</v>
      </c>
      <c r="B92" s="22">
        <f>COUNTIFS(CADASTRE!$B:$B,B$1,CADASTRE!L:L,A92)</f>
        <v>0</v>
      </c>
      <c r="C92" s="22">
        <f>COUNTIFS(CADASTRE!$B:$B,$C$1,CADASTRE!$L:$L,A92)</f>
        <v>0</v>
      </c>
      <c r="D92" s="22">
        <f>COUNTIFS(CADASTRE!$B:$B,$D$1,CADASTRE!$L:$L,A92)</f>
        <v>0</v>
      </c>
      <c r="E92" s="22">
        <f>COUNTIFS(CADASTRE!$B:$B,$E$1,CADASTRE!$L:$L,A92)</f>
        <v>0</v>
      </c>
      <c r="F92" s="22">
        <f>COUNTIFS(CADASTRE!$B:$B,$F$1,CADASTRE!$L:$L,A92)</f>
        <v>0</v>
      </c>
      <c r="G92" s="22">
        <f>COUNTIFS(CADASTRE!$B:$B,$G$1,CADASTRE!$L:$L,A92)</f>
        <v>0</v>
      </c>
      <c r="H92" s="22">
        <f>COUNTIFS(CADASTRE!$B:$B,$H$1,CADASTRE!$L:$L,A92)</f>
        <v>0</v>
      </c>
      <c r="I92" s="22">
        <f>COUNTIFS(CADASTRE!$B:$B,$I$1,CADASTRE!$L:$L,A92)</f>
        <v>0</v>
      </c>
      <c r="J92" s="22">
        <f>COUNTIFS(CADASTRE!$B:$B,$J$1,CADASTRE!$L:$L,A92)</f>
        <v>0</v>
      </c>
      <c r="K92" s="22">
        <f>COUNTIFS(CADASTRE!$B:$B,$K$1,CADASTRE!$L:$L,A92)</f>
        <v>0</v>
      </c>
      <c r="L92" s="22">
        <f>COUNTIFS(CADASTRE!$B:$B,$L$1,CADASTRE!$L:$L,A92)</f>
        <v>1</v>
      </c>
      <c r="M92" s="22">
        <f>COUNTIFS(CADASTRE!$B:$B,$M$1,CADASTRE!$L:$L,A92)</f>
        <v>0</v>
      </c>
      <c r="N92" s="22">
        <f>COUNTIFS(CADASTRE!$B:$B,$N$1,CADASTRE!$L:$L,A92)</f>
        <v>0</v>
      </c>
      <c r="O92" s="22">
        <f>COUNTIFS(CADASTRE!$B:$B,$O$1,CADASTRE!$L:$L,A92)</f>
        <v>0</v>
      </c>
      <c r="P92" s="22">
        <f>COUNTIFS(CADASTRE!$B:$B,$P$1,CADASTRE!$L:$L,A92)</f>
        <v>0</v>
      </c>
      <c r="Q92" s="22">
        <f>COUNTIFS(CADASTRE!$B:$B,$Q$1,CADASTRE!$L:$L,A92)</f>
        <v>0</v>
      </c>
      <c r="R92" s="22">
        <f>COUNTIFS(CADASTRE!$B:$B,$R$1,CADASTRE!$L:$L,A92)</f>
        <v>0</v>
      </c>
      <c r="S92" s="22">
        <f>COUNTIFS(CADASTRE!$B:$B,$S$1,CADASTRE!$L:$L,A92)</f>
        <v>0</v>
      </c>
      <c r="T92" s="22">
        <f>COUNTIFS(CADASTRE!$B:$B,$T$1,CADASTRE!$L:$L,A92)</f>
        <v>0</v>
      </c>
      <c r="U92" s="22">
        <f>COUNTIFS(CADASTRE!$B:$B,$U$1,CADASTRE!$L:$L,A92)</f>
        <v>0</v>
      </c>
      <c r="V92" s="22">
        <f>COUNTIFS(CADASTRE!$B:$B,$V$1,CADASTRE!$L:$L,A92)</f>
        <v>0</v>
      </c>
      <c r="W92" s="22">
        <f>COUNTIFS(CADASTRE!$B:$B,$W$1,CADASTRE!$L:$L,A92)</f>
        <v>0</v>
      </c>
      <c r="X92" s="22">
        <f>COUNTIFS(CADASTRE!$B:$B,$X$1,CADASTRE!$L:$L,A92)</f>
        <v>0</v>
      </c>
      <c r="Y92" s="22">
        <f>COUNTIFS(CADASTRE!$B:$B,$Y$1,CADASTRE!$L:$L,A92)</f>
        <v>0</v>
      </c>
      <c r="Z92" s="22">
        <f>COUNTIFS(CADASTRE!$B:$B,$Z$1,CADASTRE!$L:$L,A92)</f>
        <v>0</v>
      </c>
      <c r="AA92" s="22">
        <f t="shared" si="1"/>
        <v>1</v>
      </c>
      <c r="AB92" s="22"/>
      <c r="AC92" s="22"/>
      <c r="AD92" s="1"/>
      <c r="AE92" s="1"/>
    </row>
    <row r="93" spans="1:31" ht="30" customHeight="1" x14ac:dyDescent="0.3">
      <c r="A93" s="2" t="s">
        <v>2139</v>
      </c>
      <c r="B93" s="22">
        <f>COUNTIFS(CADASTRE!$B:$B,B$1,CADASTRE!L:L,A93)</f>
        <v>0</v>
      </c>
      <c r="C93" s="22">
        <f>COUNTIFS(CADASTRE!$B:$B,$C$1,CADASTRE!$L:$L,A93)</f>
        <v>0</v>
      </c>
      <c r="D93" s="22">
        <f>COUNTIFS(CADASTRE!$B:$B,$D$1,CADASTRE!$L:$L,A93)</f>
        <v>0</v>
      </c>
      <c r="E93" s="22">
        <f>COUNTIFS(CADASTRE!$B:$B,$E$1,CADASTRE!$L:$L,A93)</f>
        <v>1</v>
      </c>
      <c r="F93" s="22">
        <f>COUNTIFS(CADASTRE!$B:$B,$F$1,CADASTRE!$L:$L,A93)</f>
        <v>0</v>
      </c>
      <c r="G93" s="22">
        <f>COUNTIFS(CADASTRE!$B:$B,$G$1,CADASTRE!$L:$L,A93)</f>
        <v>0</v>
      </c>
      <c r="H93" s="22">
        <f>COUNTIFS(CADASTRE!$B:$B,$H$1,CADASTRE!$L:$L,A93)</f>
        <v>0</v>
      </c>
      <c r="I93" s="22">
        <f>COUNTIFS(CADASTRE!$B:$B,$I$1,CADASTRE!$L:$L,A93)</f>
        <v>0</v>
      </c>
      <c r="J93" s="22">
        <f>COUNTIFS(CADASTRE!$B:$B,$J$1,CADASTRE!$L:$L,A93)</f>
        <v>0</v>
      </c>
      <c r="K93" s="22">
        <f>COUNTIFS(CADASTRE!$B:$B,$K$1,CADASTRE!$L:$L,A93)</f>
        <v>0</v>
      </c>
      <c r="L93" s="22">
        <f>COUNTIFS(CADASTRE!$B:$B,$L$1,CADASTRE!$L:$L,A93)</f>
        <v>0</v>
      </c>
      <c r="M93" s="22">
        <f>COUNTIFS(CADASTRE!$B:$B,$M$1,CADASTRE!$L:$L,A93)</f>
        <v>0</v>
      </c>
      <c r="N93" s="22">
        <f>COUNTIFS(CADASTRE!$B:$B,$N$1,CADASTRE!$L:$L,A93)</f>
        <v>0</v>
      </c>
      <c r="O93" s="22">
        <f>COUNTIFS(CADASTRE!$B:$B,$O$1,CADASTRE!$L:$L,A93)</f>
        <v>0</v>
      </c>
      <c r="P93" s="22">
        <f>COUNTIFS(CADASTRE!$B:$B,$P$1,CADASTRE!$L:$L,A93)</f>
        <v>0</v>
      </c>
      <c r="Q93" s="22">
        <f>COUNTIFS(CADASTRE!$B:$B,$Q$1,CADASTRE!$L:$L,A93)</f>
        <v>0</v>
      </c>
      <c r="R93" s="22">
        <f>COUNTIFS(CADASTRE!$B:$B,$R$1,CADASTRE!$L:$L,A93)</f>
        <v>0</v>
      </c>
      <c r="S93" s="22">
        <f>COUNTIFS(CADASTRE!$B:$B,$S$1,CADASTRE!$L:$L,A93)</f>
        <v>0</v>
      </c>
      <c r="T93" s="22">
        <f>COUNTIFS(CADASTRE!$B:$B,$T$1,CADASTRE!$L:$L,A93)</f>
        <v>0</v>
      </c>
      <c r="U93" s="22">
        <f>COUNTIFS(CADASTRE!$B:$B,$U$1,CADASTRE!$L:$L,A93)</f>
        <v>0</v>
      </c>
      <c r="V93" s="22">
        <f>COUNTIFS(CADASTRE!$B:$B,$V$1,CADASTRE!$L:$L,A93)</f>
        <v>0</v>
      </c>
      <c r="W93" s="22">
        <f>COUNTIFS(CADASTRE!$B:$B,$W$1,CADASTRE!$L:$L,A93)</f>
        <v>0</v>
      </c>
      <c r="X93" s="22">
        <f>COUNTIFS(CADASTRE!$B:$B,$X$1,CADASTRE!$L:$L,A93)</f>
        <v>0</v>
      </c>
      <c r="Y93" s="22">
        <f>COUNTIFS(CADASTRE!$B:$B,$Y$1,CADASTRE!$L:$L,A93)</f>
        <v>0</v>
      </c>
      <c r="Z93" s="22">
        <f>COUNTIFS(CADASTRE!$B:$B,$Z$1,CADASTRE!$L:$L,A93)</f>
        <v>0</v>
      </c>
      <c r="AA93" s="22">
        <f t="shared" si="1"/>
        <v>1</v>
      </c>
      <c r="AB93" s="22"/>
      <c r="AC93" s="22"/>
      <c r="AD93" s="1"/>
      <c r="AE93" s="1"/>
    </row>
    <row r="94" spans="1:31" ht="30" customHeight="1" x14ac:dyDescent="0.3">
      <c r="A94" s="2" t="s">
        <v>31</v>
      </c>
      <c r="B94" s="22">
        <f>COUNTIFS(CADASTRE!$B:$B,B$1,CADASTRE!L:L,A94)</f>
        <v>0</v>
      </c>
      <c r="C94" s="22">
        <f>COUNTIFS(CADASTRE!$B:$B,$C$1,CADASTRE!$L:$L,A94)</f>
        <v>0</v>
      </c>
      <c r="D94" s="22">
        <f>COUNTIFS(CADASTRE!$B:$B,$D$1,CADASTRE!$L:$L,A94)</f>
        <v>0</v>
      </c>
      <c r="E94" s="22">
        <f>COUNTIFS(CADASTRE!$B:$B,$E$1,CADASTRE!$L:$L,A94)</f>
        <v>0</v>
      </c>
      <c r="F94" s="22">
        <f>COUNTIFS(CADASTRE!$B:$B,$F$1,CADASTRE!$L:$L,A94)</f>
        <v>0</v>
      </c>
      <c r="G94" s="22">
        <f>COUNTIFS(CADASTRE!$B:$B,$G$1,CADASTRE!$L:$L,A94)</f>
        <v>0</v>
      </c>
      <c r="H94" s="22">
        <f>COUNTIFS(CADASTRE!$B:$B,$H$1,CADASTRE!$L:$L,A94)</f>
        <v>0</v>
      </c>
      <c r="I94" s="22">
        <f>COUNTIFS(CADASTRE!$B:$B,$I$1,CADASTRE!$L:$L,A94)</f>
        <v>0</v>
      </c>
      <c r="J94" s="22">
        <f>COUNTIFS(CADASTRE!$B:$B,$J$1,CADASTRE!$L:$L,A94)</f>
        <v>1</v>
      </c>
      <c r="K94" s="22">
        <f>COUNTIFS(CADASTRE!$B:$B,$K$1,CADASTRE!$L:$L,A94)</f>
        <v>0</v>
      </c>
      <c r="L94" s="22">
        <f>COUNTIFS(CADASTRE!$B:$B,$L$1,CADASTRE!$L:$L,A94)</f>
        <v>0</v>
      </c>
      <c r="M94" s="22">
        <f>COUNTIFS(CADASTRE!$B:$B,$M$1,CADASTRE!$L:$L,A94)</f>
        <v>0</v>
      </c>
      <c r="N94" s="22">
        <f>COUNTIFS(CADASTRE!$B:$B,$N$1,CADASTRE!$L:$L,A94)</f>
        <v>0</v>
      </c>
      <c r="O94" s="22">
        <f>COUNTIFS(CADASTRE!$B:$B,$O$1,CADASTRE!$L:$L,A94)</f>
        <v>0</v>
      </c>
      <c r="P94" s="22">
        <f>COUNTIFS(CADASTRE!$B:$B,$P$1,CADASTRE!$L:$L,A94)</f>
        <v>0</v>
      </c>
      <c r="Q94" s="22">
        <f>COUNTIFS(CADASTRE!$B:$B,$Q$1,CADASTRE!$L:$L,A94)</f>
        <v>0</v>
      </c>
      <c r="R94" s="22">
        <f>COUNTIFS(CADASTRE!$B:$B,$R$1,CADASTRE!$L:$L,A94)</f>
        <v>0</v>
      </c>
      <c r="S94" s="22">
        <f>COUNTIFS(CADASTRE!$B:$B,$S$1,CADASTRE!$L:$L,A94)</f>
        <v>0</v>
      </c>
      <c r="T94" s="22">
        <f>COUNTIFS(CADASTRE!$B:$B,$T$1,CADASTRE!$L:$L,A94)</f>
        <v>0</v>
      </c>
      <c r="U94" s="22">
        <f>COUNTIFS(CADASTRE!$B:$B,$U$1,CADASTRE!$L:$L,A94)</f>
        <v>0</v>
      </c>
      <c r="V94" s="22">
        <f>COUNTIFS(CADASTRE!$B:$B,$V$1,CADASTRE!$L:$L,A94)</f>
        <v>0</v>
      </c>
      <c r="W94" s="22">
        <f>COUNTIFS(CADASTRE!$B:$B,$W$1,CADASTRE!$L:$L,A94)</f>
        <v>0</v>
      </c>
      <c r="X94" s="22">
        <f>COUNTIFS(CADASTRE!$B:$B,$X$1,CADASTRE!$L:$L,A94)</f>
        <v>0</v>
      </c>
      <c r="Y94" s="22">
        <f>COUNTIFS(CADASTRE!$B:$B,$Y$1,CADASTRE!$L:$L,A94)</f>
        <v>0</v>
      </c>
      <c r="Z94" s="22">
        <f>COUNTIFS(CADASTRE!$B:$B,$Z$1,CADASTRE!$L:$L,A94)</f>
        <v>0</v>
      </c>
      <c r="AA94" s="22">
        <f t="shared" si="1"/>
        <v>1</v>
      </c>
      <c r="AB94" s="22"/>
      <c r="AC94" s="22"/>
      <c r="AD94" s="1"/>
      <c r="AE94" s="1"/>
    </row>
    <row r="95" spans="1:31" ht="30" customHeight="1" x14ac:dyDescent="0.3">
      <c r="A95" s="2" t="s">
        <v>3229</v>
      </c>
      <c r="B95" s="22">
        <f>COUNTIFS(CADASTRE!$B:$B,B$1,CADASTRE!L:L,A95)</f>
        <v>0</v>
      </c>
      <c r="C95" s="22">
        <f>COUNTIFS(CADASTRE!$B:$B,$C$1,CADASTRE!$L:$L,A95)</f>
        <v>0</v>
      </c>
      <c r="D95" s="22">
        <f>COUNTIFS(CADASTRE!$B:$B,$D$1,CADASTRE!$L:$L,A95)</f>
        <v>1</v>
      </c>
      <c r="E95" s="22">
        <f>COUNTIFS(CADASTRE!$B:$B,$E$1,CADASTRE!$L:$L,A95)</f>
        <v>0</v>
      </c>
      <c r="F95" s="22">
        <f>COUNTIFS(CADASTRE!$B:$B,$F$1,CADASTRE!$L:$L,A95)</f>
        <v>0</v>
      </c>
      <c r="G95" s="22">
        <f>COUNTIFS(CADASTRE!$B:$B,$G$1,CADASTRE!$L:$L,A95)</f>
        <v>0</v>
      </c>
      <c r="H95" s="22">
        <f>COUNTIFS(CADASTRE!$B:$B,$H$1,CADASTRE!$L:$L,A95)</f>
        <v>0</v>
      </c>
      <c r="I95" s="22">
        <f>COUNTIFS(CADASTRE!$B:$B,$I$1,CADASTRE!$L:$L,A95)</f>
        <v>0</v>
      </c>
      <c r="J95" s="22">
        <f>COUNTIFS(CADASTRE!$B:$B,$J$1,CADASTRE!$L:$L,A95)</f>
        <v>0</v>
      </c>
      <c r="K95" s="22">
        <f>COUNTIFS(CADASTRE!$B:$B,$K$1,CADASTRE!$L:$L,A95)</f>
        <v>0</v>
      </c>
      <c r="L95" s="22">
        <f>COUNTIFS(CADASTRE!$B:$B,$L$1,CADASTRE!$L:$L,A95)</f>
        <v>0</v>
      </c>
      <c r="M95" s="22">
        <f>COUNTIFS(CADASTRE!$B:$B,$M$1,CADASTRE!$L:$L,A95)</f>
        <v>0</v>
      </c>
      <c r="N95" s="22">
        <f>COUNTIFS(CADASTRE!$B:$B,$N$1,CADASTRE!$L:$L,A95)</f>
        <v>0</v>
      </c>
      <c r="O95" s="22">
        <f>COUNTIFS(CADASTRE!$B:$B,$O$1,CADASTRE!$L:$L,A95)</f>
        <v>0</v>
      </c>
      <c r="P95" s="22">
        <f>COUNTIFS(CADASTRE!$B:$B,$P$1,CADASTRE!$L:$L,A95)</f>
        <v>0</v>
      </c>
      <c r="Q95" s="22">
        <f>COUNTIFS(CADASTRE!$B:$B,$Q$1,CADASTRE!$L:$L,A95)</f>
        <v>0</v>
      </c>
      <c r="R95" s="22">
        <f>COUNTIFS(CADASTRE!$B:$B,$R$1,CADASTRE!$L:$L,A95)</f>
        <v>0</v>
      </c>
      <c r="S95" s="22">
        <f>COUNTIFS(CADASTRE!$B:$B,$S$1,CADASTRE!$L:$L,A95)</f>
        <v>0</v>
      </c>
      <c r="T95" s="22">
        <f>COUNTIFS(CADASTRE!$B:$B,$T$1,CADASTRE!$L:$L,A95)</f>
        <v>0</v>
      </c>
      <c r="U95" s="22">
        <f>COUNTIFS(CADASTRE!$B:$B,$U$1,CADASTRE!$L:$L,A95)</f>
        <v>0</v>
      </c>
      <c r="V95" s="22">
        <f>COUNTIFS(CADASTRE!$B:$B,$V$1,CADASTRE!$L:$L,A95)</f>
        <v>0</v>
      </c>
      <c r="W95" s="22">
        <f>COUNTIFS(CADASTRE!$B:$B,$W$1,CADASTRE!$L:$L,A95)</f>
        <v>0</v>
      </c>
      <c r="X95" s="22">
        <f>COUNTIFS(CADASTRE!$B:$B,$X$1,CADASTRE!$L:$L,A95)</f>
        <v>0</v>
      </c>
      <c r="Y95" s="22">
        <f>COUNTIFS(CADASTRE!$B:$B,$Y$1,CADASTRE!$L:$L,A95)</f>
        <v>0</v>
      </c>
      <c r="Z95" s="22">
        <f>COUNTIFS(CADASTRE!$B:$B,$Z$1,CADASTRE!$L:$L,A95)</f>
        <v>0</v>
      </c>
      <c r="AA95" s="22">
        <f t="shared" si="1"/>
        <v>1</v>
      </c>
      <c r="AB95" s="22"/>
      <c r="AC95" s="22"/>
      <c r="AD95" s="1"/>
      <c r="AE95" s="1"/>
    </row>
    <row r="96" spans="1:31" ht="30" customHeight="1" x14ac:dyDescent="0.3">
      <c r="A96" s="2" t="s">
        <v>1624</v>
      </c>
      <c r="B96" s="22">
        <f>COUNTIFS(CADASTRE!$B:$B,B$1,CADASTRE!L:L,A96)</f>
        <v>0</v>
      </c>
      <c r="C96" s="22">
        <f>COUNTIFS(CADASTRE!$B:$B,$C$1,CADASTRE!$L:$L,A96)</f>
        <v>0</v>
      </c>
      <c r="D96" s="22">
        <f>COUNTIFS(CADASTRE!$B:$B,$D$1,CADASTRE!$L:$L,A96)</f>
        <v>0</v>
      </c>
      <c r="E96" s="22">
        <f>COUNTIFS(CADASTRE!$B:$B,$E$1,CADASTRE!$L:$L,A96)</f>
        <v>0</v>
      </c>
      <c r="F96" s="22">
        <f>COUNTIFS(CADASTRE!$B:$B,$F$1,CADASTRE!$L:$L,A96)</f>
        <v>0</v>
      </c>
      <c r="G96" s="22">
        <f>COUNTIFS(CADASTRE!$B:$B,$G$1,CADASTRE!$L:$L,A96)</f>
        <v>1</v>
      </c>
      <c r="H96" s="22">
        <f>COUNTIFS(CADASTRE!$B:$B,$H$1,CADASTRE!$L:$L,A96)</f>
        <v>0</v>
      </c>
      <c r="I96" s="22">
        <f>COUNTIFS(CADASTRE!$B:$B,$I$1,CADASTRE!$L:$L,A96)</f>
        <v>0</v>
      </c>
      <c r="J96" s="22">
        <f>COUNTIFS(CADASTRE!$B:$B,$J$1,CADASTRE!$L:$L,A96)</f>
        <v>0</v>
      </c>
      <c r="K96" s="22">
        <f>COUNTIFS(CADASTRE!$B:$B,$K$1,CADASTRE!$L:$L,A96)</f>
        <v>0</v>
      </c>
      <c r="L96" s="22">
        <f>COUNTIFS(CADASTRE!$B:$B,$L$1,CADASTRE!$L:$L,A96)</f>
        <v>0</v>
      </c>
      <c r="M96" s="22">
        <f>COUNTIFS(CADASTRE!$B:$B,$M$1,CADASTRE!$L:$L,A96)</f>
        <v>0</v>
      </c>
      <c r="N96" s="22">
        <f>COUNTIFS(CADASTRE!$B:$B,$N$1,CADASTRE!$L:$L,A96)</f>
        <v>0</v>
      </c>
      <c r="O96" s="22">
        <f>COUNTIFS(CADASTRE!$B:$B,$O$1,CADASTRE!$L:$L,A96)</f>
        <v>0</v>
      </c>
      <c r="P96" s="22">
        <f>COUNTIFS(CADASTRE!$B:$B,$P$1,CADASTRE!$L:$L,A96)</f>
        <v>0</v>
      </c>
      <c r="Q96" s="22">
        <f>COUNTIFS(CADASTRE!$B:$B,$Q$1,CADASTRE!$L:$L,A96)</f>
        <v>0</v>
      </c>
      <c r="R96" s="22">
        <f>COUNTIFS(CADASTRE!$B:$B,$R$1,CADASTRE!$L:$L,A96)</f>
        <v>0</v>
      </c>
      <c r="S96" s="22">
        <f>COUNTIFS(CADASTRE!$B:$B,$S$1,CADASTRE!$L:$L,A96)</f>
        <v>0</v>
      </c>
      <c r="T96" s="22">
        <f>COUNTIFS(CADASTRE!$B:$B,$T$1,CADASTRE!$L:$L,A96)</f>
        <v>0</v>
      </c>
      <c r="U96" s="22">
        <f>COUNTIFS(CADASTRE!$B:$B,$U$1,CADASTRE!$L:$L,A96)</f>
        <v>0</v>
      </c>
      <c r="V96" s="22">
        <f>COUNTIFS(CADASTRE!$B:$B,$V$1,CADASTRE!$L:$L,A96)</f>
        <v>0</v>
      </c>
      <c r="W96" s="22">
        <f>COUNTIFS(CADASTRE!$B:$B,$W$1,CADASTRE!$L:$L,A96)</f>
        <v>0</v>
      </c>
      <c r="X96" s="22">
        <f>COUNTIFS(CADASTRE!$B:$B,$X$1,CADASTRE!$L:$L,A96)</f>
        <v>0</v>
      </c>
      <c r="Y96" s="22">
        <f>COUNTIFS(CADASTRE!$B:$B,$Y$1,CADASTRE!$L:$L,A96)</f>
        <v>0</v>
      </c>
      <c r="Z96" s="22">
        <f>COUNTIFS(CADASTRE!$B:$B,$Z$1,CADASTRE!$L:$L,A96)</f>
        <v>0</v>
      </c>
      <c r="AA96" s="22">
        <f t="shared" si="1"/>
        <v>1</v>
      </c>
      <c r="AB96" s="22"/>
      <c r="AC96" s="22"/>
      <c r="AD96" s="1"/>
      <c r="AE96" s="1"/>
    </row>
    <row r="97" spans="1:31" ht="30" customHeight="1" x14ac:dyDescent="0.3">
      <c r="A97" s="2" t="s">
        <v>4788</v>
      </c>
      <c r="B97" s="22">
        <f>COUNTIFS(CADASTRE!$B:$B,B$1,CADASTRE!L:L,A97)</f>
        <v>0</v>
      </c>
      <c r="C97" s="22">
        <f>COUNTIFS(CADASTRE!$B:$B,$C$1,CADASTRE!$L:$L,A97)</f>
        <v>0</v>
      </c>
      <c r="D97" s="22">
        <f>COUNTIFS(CADASTRE!$B:$B,$D$1,CADASTRE!$L:$L,A97)</f>
        <v>1</v>
      </c>
      <c r="E97" s="22">
        <f>COUNTIFS(CADASTRE!$B:$B,$E$1,CADASTRE!$L:$L,A97)</f>
        <v>0</v>
      </c>
      <c r="F97" s="22">
        <f>COUNTIFS(CADASTRE!$B:$B,$F$1,CADASTRE!$L:$L,A97)</f>
        <v>0</v>
      </c>
      <c r="G97" s="22">
        <f>COUNTIFS(CADASTRE!$B:$B,$G$1,CADASTRE!$L:$L,A97)</f>
        <v>0</v>
      </c>
      <c r="H97" s="22">
        <f>COUNTIFS(CADASTRE!$B:$B,$H$1,CADASTRE!$L:$L,A97)</f>
        <v>0</v>
      </c>
      <c r="I97" s="22">
        <f>COUNTIFS(CADASTRE!$B:$B,$I$1,CADASTRE!$L:$L,A97)</f>
        <v>0</v>
      </c>
      <c r="J97" s="22">
        <f>COUNTIFS(CADASTRE!$B:$B,$J$1,CADASTRE!$L:$L,A97)</f>
        <v>0</v>
      </c>
      <c r="K97" s="22">
        <f>COUNTIFS(CADASTRE!$B:$B,$K$1,CADASTRE!$L:$L,A97)</f>
        <v>0</v>
      </c>
      <c r="L97" s="22">
        <f>COUNTIFS(CADASTRE!$B:$B,$L$1,CADASTRE!$L:$L,A97)</f>
        <v>0</v>
      </c>
      <c r="M97" s="22">
        <f>COUNTIFS(CADASTRE!$B:$B,$M$1,CADASTRE!$L:$L,A97)</f>
        <v>0</v>
      </c>
      <c r="N97" s="22">
        <f>COUNTIFS(CADASTRE!$B:$B,$N$1,CADASTRE!$L:$L,A97)</f>
        <v>0</v>
      </c>
      <c r="O97" s="22">
        <f>COUNTIFS(CADASTRE!$B:$B,$O$1,CADASTRE!$L:$L,A97)</f>
        <v>0</v>
      </c>
      <c r="P97" s="22">
        <f>COUNTIFS(CADASTRE!$B:$B,$P$1,CADASTRE!$L:$L,A97)</f>
        <v>0</v>
      </c>
      <c r="Q97" s="22">
        <f>COUNTIFS(CADASTRE!$B:$B,$Q$1,CADASTRE!$L:$L,A97)</f>
        <v>0</v>
      </c>
      <c r="R97" s="22">
        <f>COUNTIFS(CADASTRE!$B:$B,$R$1,CADASTRE!$L:$L,A97)</f>
        <v>0</v>
      </c>
      <c r="S97" s="22">
        <f>COUNTIFS(CADASTRE!$B:$B,$S$1,CADASTRE!$L:$L,A97)</f>
        <v>0</v>
      </c>
      <c r="T97" s="22">
        <f>COUNTIFS(CADASTRE!$B:$B,$T$1,CADASTRE!$L:$L,A97)</f>
        <v>0</v>
      </c>
      <c r="U97" s="22">
        <f>COUNTIFS(CADASTRE!$B:$B,$U$1,CADASTRE!$L:$L,A97)</f>
        <v>0</v>
      </c>
      <c r="V97" s="22">
        <f>COUNTIFS(CADASTRE!$B:$B,$V$1,CADASTRE!$L:$L,A97)</f>
        <v>0</v>
      </c>
      <c r="W97" s="22">
        <f>COUNTIFS(CADASTRE!$B:$B,$W$1,CADASTRE!$L:$L,A97)</f>
        <v>0</v>
      </c>
      <c r="X97" s="22">
        <f>COUNTIFS(CADASTRE!$B:$B,$X$1,CADASTRE!$L:$L,A97)</f>
        <v>0</v>
      </c>
      <c r="Y97" s="22">
        <f>COUNTIFS(CADASTRE!$B:$B,$Y$1,CADASTRE!$L:$L,A97)</f>
        <v>0</v>
      </c>
      <c r="Z97" s="22">
        <f>COUNTIFS(CADASTRE!$B:$B,$Z$1,CADASTRE!$L:$L,A97)</f>
        <v>0</v>
      </c>
      <c r="AA97" s="22">
        <f t="shared" si="1"/>
        <v>1</v>
      </c>
      <c r="AB97" s="22"/>
      <c r="AC97" s="22"/>
      <c r="AD97" s="1"/>
      <c r="AE97" s="1"/>
    </row>
    <row r="98" spans="1:31" ht="30" customHeight="1" x14ac:dyDescent="0.3">
      <c r="A98" s="2" t="s">
        <v>4648</v>
      </c>
      <c r="B98" s="22">
        <f>COUNTIFS(CADASTRE!$B:$B,B$1,CADASTRE!L:L,A98)</f>
        <v>0</v>
      </c>
      <c r="C98" s="22">
        <f>COUNTIFS(CADASTRE!$B:$B,$C$1,CADASTRE!$L:$L,A98)</f>
        <v>0</v>
      </c>
      <c r="D98" s="22">
        <f>COUNTIFS(CADASTRE!$B:$B,$D$1,CADASTRE!$L:$L,A98)</f>
        <v>0</v>
      </c>
      <c r="E98" s="22">
        <f>COUNTIFS(CADASTRE!$B:$B,$E$1,CADASTRE!$L:$L,A98)</f>
        <v>0</v>
      </c>
      <c r="F98" s="22">
        <f>COUNTIFS(CADASTRE!$B:$B,$F$1,CADASTRE!$L:$L,A98)</f>
        <v>0</v>
      </c>
      <c r="G98" s="22">
        <f>COUNTIFS(CADASTRE!$B:$B,$G$1,CADASTRE!$L:$L,A98)</f>
        <v>0</v>
      </c>
      <c r="H98" s="22">
        <f>COUNTIFS(CADASTRE!$B:$B,$H$1,CADASTRE!$L:$L,A98)</f>
        <v>0</v>
      </c>
      <c r="I98" s="22">
        <f>COUNTIFS(CADASTRE!$B:$B,$I$1,CADASTRE!$L:$L,A98)</f>
        <v>0</v>
      </c>
      <c r="J98" s="22">
        <f>COUNTIFS(CADASTRE!$B:$B,$J$1,CADASTRE!$L:$L,A98)</f>
        <v>0</v>
      </c>
      <c r="K98" s="22">
        <f>COUNTIFS(CADASTRE!$B:$B,$K$1,CADASTRE!$L:$L,A98)</f>
        <v>0</v>
      </c>
      <c r="L98" s="22">
        <f>COUNTIFS(CADASTRE!$B:$B,$L$1,CADASTRE!$L:$L,A98)</f>
        <v>0</v>
      </c>
      <c r="M98" s="22">
        <f>COUNTIFS(CADASTRE!$B:$B,$M$1,CADASTRE!$L:$L,A98)</f>
        <v>0</v>
      </c>
      <c r="N98" s="22">
        <f>COUNTIFS(CADASTRE!$B:$B,$N$1,CADASTRE!$L:$L,A98)</f>
        <v>0</v>
      </c>
      <c r="O98" s="22">
        <f>COUNTIFS(CADASTRE!$B:$B,$O$1,CADASTRE!$L:$L,A98)</f>
        <v>0</v>
      </c>
      <c r="P98" s="22">
        <f>COUNTIFS(CADASTRE!$B:$B,$P$1,CADASTRE!$L:$L,A98)</f>
        <v>0</v>
      </c>
      <c r="Q98" s="22">
        <f>COUNTIFS(CADASTRE!$B:$B,$Q$1,CADASTRE!$L:$L,A98)</f>
        <v>0</v>
      </c>
      <c r="R98" s="22">
        <f>COUNTIFS(CADASTRE!$B:$B,$R$1,CADASTRE!$L:$L,A98)</f>
        <v>0</v>
      </c>
      <c r="S98" s="22">
        <f>COUNTIFS(CADASTRE!$B:$B,$S$1,CADASTRE!$L:$L,A98)</f>
        <v>0</v>
      </c>
      <c r="T98" s="22">
        <f>COUNTIFS(CADASTRE!$B:$B,$T$1,CADASTRE!$L:$L,A98)</f>
        <v>0</v>
      </c>
      <c r="U98" s="22">
        <f>COUNTIFS(CADASTRE!$B:$B,$U$1,CADASTRE!$L:$L,A98)</f>
        <v>0</v>
      </c>
      <c r="V98" s="22">
        <f>COUNTIFS(CADASTRE!$B:$B,$V$1,CADASTRE!$L:$L,A98)</f>
        <v>0</v>
      </c>
      <c r="W98" s="22">
        <f>COUNTIFS(CADASTRE!$B:$B,$W$1,CADASTRE!$L:$L,A98)</f>
        <v>0</v>
      </c>
      <c r="X98" s="22">
        <f>COUNTIFS(CADASTRE!$B:$B,$X$1,CADASTRE!$L:$L,A98)</f>
        <v>1</v>
      </c>
      <c r="Y98" s="22">
        <f>COUNTIFS(CADASTRE!$B:$B,$Y$1,CADASTRE!$L:$L,A98)</f>
        <v>0</v>
      </c>
      <c r="Z98" s="22">
        <f>COUNTIFS(CADASTRE!$B:$B,$Z$1,CADASTRE!$L:$L,A98)</f>
        <v>0</v>
      </c>
      <c r="AA98" s="22">
        <f t="shared" si="1"/>
        <v>1</v>
      </c>
      <c r="AB98" s="22"/>
      <c r="AC98" s="22"/>
      <c r="AD98" s="1"/>
      <c r="AE98" s="1"/>
    </row>
    <row r="99" spans="1:31" ht="30" customHeight="1" x14ac:dyDescent="0.3">
      <c r="A99" s="2" t="s">
        <v>2149</v>
      </c>
      <c r="B99" s="22">
        <f>COUNTIFS(CADASTRE!$B:$B,B$1,CADASTRE!L:L,A99)</f>
        <v>0</v>
      </c>
      <c r="C99" s="22">
        <f>COUNTIFS(CADASTRE!$B:$B,$C$1,CADASTRE!$L:$L,A99)</f>
        <v>0</v>
      </c>
      <c r="D99" s="22">
        <f>COUNTIFS(CADASTRE!$B:$B,$D$1,CADASTRE!$L:$L,A99)</f>
        <v>0</v>
      </c>
      <c r="E99" s="22">
        <f>COUNTIFS(CADASTRE!$B:$B,$E$1,CADASTRE!$L:$L,A99)</f>
        <v>0</v>
      </c>
      <c r="F99" s="22">
        <f>COUNTIFS(CADASTRE!$B:$B,$F$1,CADASTRE!$L:$L,A99)</f>
        <v>0</v>
      </c>
      <c r="G99" s="22">
        <f>COUNTIFS(CADASTRE!$B:$B,$G$1,CADASTRE!$L:$L,A99)</f>
        <v>0</v>
      </c>
      <c r="H99" s="22">
        <f>COUNTIFS(CADASTRE!$B:$B,$H$1,CADASTRE!$L:$L,A99)</f>
        <v>0</v>
      </c>
      <c r="I99" s="22">
        <f>COUNTIFS(CADASTRE!$B:$B,$I$1,CADASTRE!$L:$L,A99)</f>
        <v>0</v>
      </c>
      <c r="J99" s="22">
        <f>COUNTIFS(CADASTRE!$B:$B,$J$1,CADASTRE!$L:$L,A99)</f>
        <v>0</v>
      </c>
      <c r="K99" s="22">
        <f>COUNTIFS(CADASTRE!$B:$B,$K$1,CADASTRE!$L:$L,A99)</f>
        <v>0</v>
      </c>
      <c r="L99" s="22">
        <f>COUNTIFS(CADASTRE!$B:$B,$L$1,CADASTRE!$L:$L,A99)</f>
        <v>0</v>
      </c>
      <c r="M99" s="22">
        <f>COUNTIFS(CADASTRE!$B:$B,$M$1,CADASTRE!$L:$L,A99)</f>
        <v>0</v>
      </c>
      <c r="N99" s="22">
        <f>COUNTIFS(CADASTRE!$B:$B,$N$1,CADASTRE!$L:$L,A99)</f>
        <v>0</v>
      </c>
      <c r="O99" s="22">
        <f>COUNTIFS(CADASTRE!$B:$B,$O$1,CADASTRE!$L:$L,A99)</f>
        <v>1</v>
      </c>
      <c r="P99" s="22">
        <f>COUNTIFS(CADASTRE!$B:$B,$P$1,CADASTRE!$L:$L,A99)</f>
        <v>0</v>
      </c>
      <c r="Q99" s="22">
        <f>COUNTIFS(CADASTRE!$B:$B,$Q$1,CADASTRE!$L:$L,A99)</f>
        <v>0</v>
      </c>
      <c r="R99" s="22">
        <f>COUNTIFS(CADASTRE!$B:$B,$R$1,CADASTRE!$L:$L,A99)</f>
        <v>0</v>
      </c>
      <c r="S99" s="22">
        <f>COUNTIFS(CADASTRE!$B:$B,$S$1,CADASTRE!$L:$L,A99)</f>
        <v>0</v>
      </c>
      <c r="T99" s="22">
        <f>COUNTIFS(CADASTRE!$B:$B,$T$1,CADASTRE!$L:$L,A99)</f>
        <v>0</v>
      </c>
      <c r="U99" s="22">
        <f>COUNTIFS(CADASTRE!$B:$B,$U$1,CADASTRE!$L:$L,A99)</f>
        <v>0</v>
      </c>
      <c r="V99" s="22">
        <f>COUNTIFS(CADASTRE!$B:$B,$V$1,CADASTRE!$L:$L,A99)</f>
        <v>0</v>
      </c>
      <c r="W99" s="22">
        <f>COUNTIFS(CADASTRE!$B:$B,$W$1,CADASTRE!$L:$L,A99)</f>
        <v>0</v>
      </c>
      <c r="X99" s="22">
        <f>COUNTIFS(CADASTRE!$B:$B,$X$1,CADASTRE!$L:$L,A99)</f>
        <v>0</v>
      </c>
      <c r="Y99" s="22">
        <f>COUNTIFS(CADASTRE!$B:$B,$Y$1,CADASTRE!$L:$L,A99)</f>
        <v>0</v>
      </c>
      <c r="Z99" s="22">
        <f>COUNTIFS(CADASTRE!$B:$B,$Z$1,CADASTRE!$L:$L,A99)</f>
        <v>0</v>
      </c>
      <c r="AA99" s="22">
        <f t="shared" si="1"/>
        <v>1</v>
      </c>
      <c r="AB99" s="22"/>
      <c r="AC99" s="22"/>
      <c r="AD99" s="1"/>
      <c r="AE99" s="1"/>
    </row>
    <row r="100" spans="1:31" ht="30" customHeight="1" x14ac:dyDescent="0.3">
      <c r="A100" s="2" t="s">
        <v>846</v>
      </c>
      <c r="B100" s="22">
        <f>COUNTIFS(CADASTRE!$B:$B,B$1,CADASTRE!L:L,A100)</f>
        <v>0</v>
      </c>
      <c r="C100" s="22">
        <f>COUNTIFS(CADASTRE!$B:$B,$C$1,CADASTRE!$L:$L,A100)</f>
        <v>0</v>
      </c>
      <c r="D100" s="22">
        <f>COUNTIFS(CADASTRE!$B:$B,$D$1,CADASTRE!$L:$L,A100)</f>
        <v>0</v>
      </c>
      <c r="E100" s="22">
        <f>COUNTIFS(CADASTRE!$B:$B,$E$1,CADASTRE!$L:$L,A100)</f>
        <v>0</v>
      </c>
      <c r="F100" s="22">
        <f>COUNTIFS(CADASTRE!$B:$B,$F$1,CADASTRE!$L:$L,A100)</f>
        <v>0</v>
      </c>
      <c r="G100" s="22">
        <f>COUNTIFS(CADASTRE!$B:$B,$G$1,CADASTRE!$L:$L,A100)</f>
        <v>0</v>
      </c>
      <c r="H100" s="22">
        <f>COUNTIFS(CADASTRE!$B:$B,$H$1,CADASTRE!$L:$L,A100)</f>
        <v>0</v>
      </c>
      <c r="I100" s="22">
        <f>COUNTIFS(CADASTRE!$B:$B,$I$1,CADASTRE!$L:$L,A100)</f>
        <v>0</v>
      </c>
      <c r="J100" s="22">
        <f>COUNTIFS(CADASTRE!$B:$B,$J$1,CADASTRE!$L:$L,A100)</f>
        <v>0</v>
      </c>
      <c r="K100" s="22">
        <f>COUNTIFS(CADASTRE!$B:$B,$K$1,CADASTRE!$L:$L,A100)</f>
        <v>0</v>
      </c>
      <c r="L100" s="22">
        <f>COUNTIFS(CADASTRE!$B:$B,$L$1,CADASTRE!$L:$L,A100)</f>
        <v>0</v>
      </c>
      <c r="M100" s="22">
        <f>COUNTIFS(CADASTRE!$B:$B,$M$1,CADASTRE!$L:$L,A100)</f>
        <v>0</v>
      </c>
      <c r="N100" s="22">
        <f>COUNTIFS(CADASTRE!$B:$B,$N$1,CADASTRE!$L:$L,A100)</f>
        <v>0</v>
      </c>
      <c r="O100" s="22">
        <f>COUNTIFS(CADASTRE!$B:$B,$O$1,CADASTRE!$L:$L,A100)</f>
        <v>0</v>
      </c>
      <c r="P100" s="22">
        <f>COUNTIFS(CADASTRE!$B:$B,$P$1,CADASTRE!$L:$L,A100)</f>
        <v>0</v>
      </c>
      <c r="Q100" s="22">
        <f>COUNTIFS(CADASTRE!$B:$B,$Q$1,CADASTRE!$L:$L,A100)</f>
        <v>0</v>
      </c>
      <c r="R100" s="22">
        <f>COUNTIFS(CADASTRE!$B:$B,$R$1,CADASTRE!$L:$L,A100)</f>
        <v>0</v>
      </c>
      <c r="S100" s="22">
        <f>COUNTIFS(CADASTRE!$B:$B,$S$1,CADASTRE!$L:$L,A100)</f>
        <v>0</v>
      </c>
      <c r="T100" s="22">
        <f>COUNTIFS(CADASTRE!$B:$B,$T$1,CADASTRE!$L:$L,A100)</f>
        <v>1</v>
      </c>
      <c r="U100" s="22">
        <f>COUNTIFS(CADASTRE!$B:$B,$U$1,CADASTRE!$L:$L,A100)</f>
        <v>0</v>
      </c>
      <c r="V100" s="22">
        <f>COUNTIFS(CADASTRE!$B:$B,$V$1,CADASTRE!$L:$L,A100)</f>
        <v>0</v>
      </c>
      <c r="W100" s="22">
        <f>COUNTIFS(CADASTRE!$B:$B,$W$1,CADASTRE!$L:$L,A100)</f>
        <v>0</v>
      </c>
      <c r="X100" s="22">
        <f>COUNTIFS(CADASTRE!$B:$B,$X$1,CADASTRE!$L:$L,A100)</f>
        <v>0</v>
      </c>
      <c r="Y100" s="22">
        <f>COUNTIFS(CADASTRE!$B:$B,$Y$1,CADASTRE!$L:$L,A100)</f>
        <v>1</v>
      </c>
      <c r="Z100" s="22">
        <f>COUNTIFS(CADASTRE!$B:$B,$Z$1,CADASTRE!$L:$L,A100)</f>
        <v>0</v>
      </c>
      <c r="AA100" s="22">
        <f t="shared" si="1"/>
        <v>2</v>
      </c>
      <c r="AB100" s="22"/>
      <c r="AC100" s="22"/>
      <c r="AD100" s="1"/>
      <c r="AE100" s="1"/>
    </row>
    <row r="101" spans="1:31" ht="30" customHeight="1" x14ac:dyDescent="0.3">
      <c r="A101" s="2" t="s">
        <v>3235</v>
      </c>
      <c r="B101" s="22">
        <f>COUNTIFS(CADASTRE!$B:$B,B$1,CADASTRE!L:L,A101)</f>
        <v>0</v>
      </c>
      <c r="C101" s="22">
        <f>COUNTIFS(CADASTRE!$B:$B,$C$1,CADASTRE!$L:$L,A101)</f>
        <v>0</v>
      </c>
      <c r="D101" s="22">
        <f>COUNTIFS(CADASTRE!$B:$B,$D$1,CADASTRE!$L:$L,A101)</f>
        <v>0</v>
      </c>
      <c r="E101" s="22">
        <f>COUNTIFS(CADASTRE!$B:$B,$E$1,CADASTRE!$L:$L,A101)</f>
        <v>0</v>
      </c>
      <c r="F101" s="22">
        <f>COUNTIFS(CADASTRE!$B:$B,$F$1,CADASTRE!$L:$L,A101)</f>
        <v>0</v>
      </c>
      <c r="G101" s="22">
        <f>COUNTIFS(CADASTRE!$B:$B,$G$1,CADASTRE!$L:$L,A101)</f>
        <v>0</v>
      </c>
      <c r="H101" s="22">
        <f>COUNTIFS(CADASTRE!$B:$B,$H$1,CADASTRE!$L:$L,A101)</f>
        <v>0</v>
      </c>
      <c r="I101" s="22">
        <f>COUNTIFS(CADASTRE!$B:$B,$I$1,CADASTRE!$L:$L,A101)</f>
        <v>0</v>
      </c>
      <c r="J101" s="22">
        <f>COUNTIFS(CADASTRE!$B:$B,$J$1,CADASTRE!$L:$L,A101)</f>
        <v>0</v>
      </c>
      <c r="K101" s="22">
        <f>COUNTIFS(CADASTRE!$B:$B,$K$1,CADASTRE!$L:$L,A101)</f>
        <v>0</v>
      </c>
      <c r="L101" s="22">
        <f>COUNTIFS(CADASTRE!$B:$B,$L$1,CADASTRE!$L:$L,A101)</f>
        <v>0</v>
      </c>
      <c r="M101" s="22">
        <f>COUNTIFS(CADASTRE!$B:$B,$M$1,CADASTRE!$L:$L,A101)</f>
        <v>0</v>
      </c>
      <c r="N101" s="22">
        <f>COUNTIFS(CADASTRE!$B:$B,$N$1,CADASTRE!$L:$L,A101)</f>
        <v>0</v>
      </c>
      <c r="O101" s="22">
        <f>COUNTIFS(CADASTRE!$B:$B,$O$1,CADASTRE!$L:$L,A101)</f>
        <v>0</v>
      </c>
      <c r="P101" s="22">
        <f>COUNTIFS(CADASTRE!$B:$B,$P$1,CADASTRE!$L:$L,A101)</f>
        <v>0</v>
      </c>
      <c r="Q101" s="22">
        <f>COUNTIFS(CADASTRE!$B:$B,$Q$1,CADASTRE!$L:$L,A101)</f>
        <v>0</v>
      </c>
      <c r="R101" s="22">
        <f>COUNTIFS(CADASTRE!$B:$B,$R$1,CADASTRE!$L:$L,A101)</f>
        <v>0</v>
      </c>
      <c r="S101" s="22">
        <f>COUNTIFS(CADASTRE!$B:$B,$S$1,CADASTRE!$L:$L,A101)</f>
        <v>0</v>
      </c>
      <c r="T101" s="22">
        <f>COUNTIFS(CADASTRE!$B:$B,$T$1,CADASTRE!$L:$L,A101)</f>
        <v>0</v>
      </c>
      <c r="U101" s="22">
        <f>COUNTIFS(CADASTRE!$B:$B,$U$1,CADASTRE!$L:$L,A101)</f>
        <v>0</v>
      </c>
      <c r="V101" s="22">
        <f>COUNTIFS(CADASTRE!$B:$B,$V$1,CADASTRE!$L:$L,A101)</f>
        <v>0</v>
      </c>
      <c r="W101" s="22">
        <f>COUNTIFS(CADASTRE!$B:$B,$W$1,CADASTRE!$L:$L,A101)</f>
        <v>1</v>
      </c>
      <c r="X101" s="22">
        <f>COUNTIFS(CADASTRE!$B:$B,$X$1,CADASTRE!$L:$L,A101)</f>
        <v>0</v>
      </c>
      <c r="Y101" s="22">
        <f>COUNTIFS(CADASTRE!$B:$B,$Y$1,CADASTRE!$L:$L,A101)</f>
        <v>1</v>
      </c>
      <c r="Z101" s="22">
        <f>COUNTIFS(CADASTRE!$B:$B,$Z$1,CADASTRE!$L:$L,A101)</f>
        <v>0</v>
      </c>
      <c r="AA101" s="22">
        <f t="shared" si="1"/>
        <v>2</v>
      </c>
      <c r="AB101" s="22"/>
      <c r="AC101" s="22"/>
      <c r="AD101" s="1"/>
      <c r="AE101" s="1"/>
    </row>
    <row r="102" spans="1:31" ht="30" customHeight="1" x14ac:dyDescent="0.3">
      <c r="A102" s="2" t="s">
        <v>1630</v>
      </c>
      <c r="B102" s="22">
        <f>COUNTIFS(CADASTRE!$B:$B,B$1,CADASTRE!L:L,A102)</f>
        <v>0</v>
      </c>
      <c r="C102" s="22">
        <f>COUNTIFS(CADASTRE!$B:$B,$C$1,CADASTRE!$L:$L,A102)</f>
        <v>0</v>
      </c>
      <c r="D102" s="22">
        <f>COUNTIFS(CADASTRE!$B:$B,$D$1,CADASTRE!$L:$L,A102)</f>
        <v>0</v>
      </c>
      <c r="E102" s="22">
        <f>COUNTIFS(CADASTRE!$B:$B,$E$1,CADASTRE!$L:$L,A102)</f>
        <v>0</v>
      </c>
      <c r="F102" s="22">
        <f>COUNTIFS(CADASTRE!$B:$B,$F$1,CADASTRE!$L:$L,A102)</f>
        <v>0</v>
      </c>
      <c r="G102" s="22">
        <f>COUNTIFS(CADASTRE!$B:$B,$G$1,CADASTRE!$L:$L,A102)</f>
        <v>0</v>
      </c>
      <c r="H102" s="22">
        <f>COUNTIFS(CADASTRE!$B:$B,$H$1,CADASTRE!$L:$L,A102)</f>
        <v>0</v>
      </c>
      <c r="I102" s="22">
        <f>COUNTIFS(CADASTRE!$B:$B,$I$1,CADASTRE!$L:$L,A102)</f>
        <v>1</v>
      </c>
      <c r="J102" s="22">
        <f>COUNTIFS(CADASTRE!$B:$B,$J$1,CADASTRE!$L:$L,A102)</f>
        <v>0</v>
      </c>
      <c r="K102" s="22">
        <f>COUNTIFS(CADASTRE!$B:$B,$K$1,CADASTRE!$L:$L,A102)</f>
        <v>0</v>
      </c>
      <c r="L102" s="22">
        <f>COUNTIFS(CADASTRE!$B:$B,$L$1,CADASTRE!$L:$L,A102)</f>
        <v>0</v>
      </c>
      <c r="M102" s="22">
        <f>COUNTIFS(CADASTRE!$B:$B,$M$1,CADASTRE!$L:$L,A102)</f>
        <v>0</v>
      </c>
      <c r="N102" s="22">
        <f>COUNTIFS(CADASTRE!$B:$B,$N$1,CADASTRE!$L:$L,A102)</f>
        <v>1</v>
      </c>
      <c r="O102" s="22">
        <f>COUNTIFS(CADASTRE!$B:$B,$O$1,CADASTRE!$L:$L,A102)</f>
        <v>1</v>
      </c>
      <c r="P102" s="22">
        <f>COUNTIFS(CADASTRE!$B:$B,$P$1,CADASTRE!$L:$L,A102)</f>
        <v>0</v>
      </c>
      <c r="Q102" s="22">
        <f>COUNTIFS(CADASTRE!$B:$B,$Q$1,CADASTRE!$L:$L,A102)</f>
        <v>0</v>
      </c>
      <c r="R102" s="22">
        <f>COUNTIFS(CADASTRE!$B:$B,$R$1,CADASTRE!$L:$L,A102)</f>
        <v>0</v>
      </c>
      <c r="S102" s="22">
        <f>COUNTIFS(CADASTRE!$B:$B,$S$1,CADASTRE!$L:$L,A102)</f>
        <v>0</v>
      </c>
      <c r="T102" s="22">
        <f>COUNTIFS(CADASTRE!$B:$B,$T$1,CADASTRE!$L:$L,A102)</f>
        <v>0</v>
      </c>
      <c r="U102" s="22">
        <f>COUNTIFS(CADASTRE!$B:$B,$U$1,CADASTRE!$L:$L,A102)</f>
        <v>0</v>
      </c>
      <c r="V102" s="22">
        <f>COUNTIFS(CADASTRE!$B:$B,$V$1,CADASTRE!$L:$L,A102)</f>
        <v>0</v>
      </c>
      <c r="W102" s="22">
        <f>COUNTIFS(CADASTRE!$B:$B,$W$1,CADASTRE!$L:$L,A102)</f>
        <v>0</v>
      </c>
      <c r="X102" s="22">
        <f>COUNTIFS(CADASTRE!$B:$B,$X$1,CADASTRE!$L:$L,A102)</f>
        <v>0</v>
      </c>
      <c r="Y102" s="22">
        <f>COUNTIFS(CADASTRE!$B:$B,$Y$1,CADASTRE!$L:$L,A102)</f>
        <v>0</v>
      </c>
      <c r="Z102" s="22">
        <f>COUNTIFS(CADASTRE!$B:$B,$Z$1,CADASTRE!$L:$L,A102)</f>
        <v>0</v>
      </c>
      <c r="AA102" s="22">
        <f t="shared" si="1"/>
        <v>3</v>
      </c>
      <c r="AB102" s="22"/>
      <c r="AC102" s="22"/>
      <c r="AD102" s="1"/>
      <c r="AE102" s="1"/>
    </row>
    <row r="103" spans="1:31" ht="30" customHeight="1" x14ac:dyDescent="0.3">
      <c r="A103" s="2" t="s">
        <v>453</v>
      </c>
      <c r="B103" s="22">
        <f>COUNTIFS(CADASTRE!$B:$B,B$1,CADASTRE!L:L,A103)</f>
        <v>0</v>
      </c>
      <c r="C103" s="22">
        <f>COUNTIFS(CADASTRE!$B:$B,$C$1,CADASTRE!$L:$L,A103)</f>
        <v>0</v>
      </c>
      <c r="D103" s="22">
        <f>COUNTIFS(CADASTRE!$B:$B,$D$1,CADASTRE!$L:$L,A103)</f>
        <v>0</v>
      </c>
      <c r="E103" s="22">
        <f>COUNTIFS(CADASTRE!$B:$B,$E$1,CADASTRE!$L:$L,A103)</f>
        <v>0</v>
      </c>
      <c r="F103" s="22">
        <f>COUNTIFS(CADASTRE!$B:$B,$F$1,CADASTRE!$L:$L,A103)</f>
        <v>0</v>
      </c>
      <c r="G103" s="22">
        <f>COUNTIFS(CADASTRE!$B:$B,$G$1,CADASTRE!$L:$L,A103)</f>
        <v>0</v>
      </c>
      <c r="H103" s="22">
        <f>COUNTIFS(CADASTRE!$B:$B,$H$1,CADASTRE!$L:$L,A103)</f>
        <v>0</v>
      </c>
      <c r="I103" s="22">
        <f>COUNTIFS(CADASTRE!$B:$B,$I$1,CADASTRE!$L:$L,A103)</f>
        <v>0</v>
      </c>
      <c r="J103" s="22">
        <f>COUNTIFS(CADASTRE!$B:$B,$J$1,CADASTRE!$L:$L,A103)</f>
        <v>0</v>
      </c>
      <c r="K103" s="22">
        <f>COUNTIFS(CADASTRE!$B:$B,$K$1,CADASTRE!$L:$L,A103)</f>
        <v>0</v>
      </c>
      <c r="L103" s="22">
        <f>COUNTIFS(CADASTRE!$B:$B,$L$1,CADASTRE!$L:$L,A103)</f>
        <v>0</v>
      </c>
      <c r="M103" s="22">
        <f>COUNTIFS(CADASTRE!$B:$B,$M$1,CADASTRE!$L:$L,A103)</f>
        <v>0</v>
      </c>
      <c r="N103" s="22">
        <f>COUNTIFS(CADASTRE!$B:$B,$N$1,CADASTRE!$L:$L,A103)</f>
        <v>0</v>
      </c>
      <c r="O103" s="22">
        <f>COUNTIFS(CADASTRE!$B:$B,$O$1,CADASTRE!$L:$L,A103)</f>
        <v>0</v>
      </c>
      <c r="P103" s="22">
        <f>COUNTIFS(CADASTRE!$B:$B,$P$1,CADASTRE!$L:$L,A103)</f>
        <v>0</v>
      </c>
      <c r="Q103" s="22">
        <f>COUNTIFS(CADASTRE!$B:$B,$Q$1,CADASTRE!$L:$L,A103)</f>
        <v>0</v>
      </c>
      <c r="R103" s="22">
        <f>COUNTIFS(CADASTRE!$B:$B,$R$1,CADASTRE!$L:$L,A103)</f>
        <v>0</v>
      </c>
      <c r="S103" s="22">
        <f>COUNTIFS(CADASTRE!$B:$B,$S$1,CADASTRE!$L:$L,A103)</f>
        <v>0</v>
      </c>
      <c r="T103" s="22">
        <f>COUNTIFS(CADASTRE!$B:$B,$T$1,CADASTRE!$L:$L,A103)</f>
        <v>0</v>
      </c>
      <c r="U103" s="22">
        <f>COUNTIFS(CADASTRE!$B:$B,$U$1,CADASTRE!$L:$L,A103)</f>
        <v>0</v>
      </c>
      <c r="V103" s="22">
        <f>COUNTIFS(CADASTRE!$B:$B,$V$1,CADASTRE!$L:$L,A103)</f>
        <v>0</v>
      </c>
      <c r="W103" s="22">
        <f>COUNTIFS(CADASTRE!$B:$B,$W$1,CADASTRE!$L:$L,A103)</f>
        <v>0</v>
      </c>
      <c r="X103" s="22">
        <f>COUNTIFS(CADASTRE!$B:$B,$X$1,CADASTRE!$L:$L,A103)</f>
        <v>0</v>
      </c>
      <c r="Y103" s="22">
        <f>COUNTIFS(CADASTRE!$B:$B,$Y$1,CADASTRE!$L:$L,A103)</f>
        <v>3</v>
      </c>
      <c r="Z103" s="22">
        <f>COUNTIFS(CADASTRE!$B:$B,$Z$1,CADASTRE!$L:$L,A103)</f>
        <v>0</v>
      </c>
      <c r="AA103" s="22">
        <f t="shared" si="1"/>
        <v>3</v>
      </c>
      <c r="AB103" s="22"/>
      <c r="AC103" s="22"/>
      <c r="AD103" s="1"/>
      <c r="AE103" s="1"/>
    </row>
    <row r="104" spans="1:31" ht="30" customHeight="1" x14ac:dyDescent="0.3">
      <c r="A104" s="2" t="s">
        <v>700</v>
      </c>
      <c r="B104" s="22">
        <f>COUNTIFS(CADASTRE!$B:$B,B$1,CADASTRE!L:L,A104)</f>
        <v>0</v>
      </c>
      <c r="C104" s="22">
        <f>COUNTIFS(CADASTRE!$B:$B,$C$1,CADASTRE!$L:$L,A104)</f>
        <v>0</v>
      </c>
      <c r="D104" s="22">
        <f>COUNTIFS(CADASTRE!$B:$B,$D$1,CADASTRE!$L:$L,A104)</f>
        <v>1</v>
      </c>
      <c r="E104" s="22">
        <f>COUNTIFS(CADASTRE!$B:$B,$E$1,CADASTRE!$L:$L,A104)</f>
        <v>0</v>
      </c>
      <c r="F104" s="22">
        <f>COUNTIFS(CADASTRE!$B:$B,$F$1,CADASTRE!$L:$L,A104)</f>
        <v>0</v>
      </c>
      <c r="G104" s="22">
        <f>COUNTIFS(CADASTRE!$B:$B,$G$1,CADASTRE!$L:$L,A104)</f>
        <v>0</v>
      </c>
      <c r="H104" s="22">
        <f>COUNTIFS(CADASTRE!$B:$B,$H$1,CADASTRE!$L:$L,A104)</f>
        <v>0</v>
      </c>
      <c r="I104" s="22">
        <f>COUNTIFS(CADASTRE!$B:$B,$I$1,CADASTRE!$L:$L,A104)</f>
        <v>0</v>
      </c>
      <c r="J104" s="22">
        <f>COUNTIFS(CADASTRE!$B:$B,$J$1,CADASTRE!$L:$L,A104)</f>
        <v>0</v>
      </c>
      <c r="K104" s="22">
        <f>COUNTIFS(CADASTRE!$B:$B,$K$1,CADASTRE!$L:$L,A104)</f>
        <v>0</v>
      </c>
      <c r="L104" s="22">
        <f>COUNTIFS(CADASTRE!$B:$B,$L$1,CADASTRE!$L:$L,A104)</f>
        <v>0</v>
      </c>
      <c r="M104" s="22">
        <f>COUNTIFS(CADASTRE!$B:$B,$M$1,CADASTRE!$L:$L,A104)</f>
        <v>0</v>
      </c>
      <c r="N104" s="22">
        <f>COUNTIFS(CADASTRE!$B:$B,$N$1,CADASTRE!$L:$L,A104)</f>
        <v>0</v>
      </c>
      <c r="O104" s="22">
        <f>COUNTIFS(CADASTRE!$B:$B,$O$1,CADASTRE!$L:$L,A104)</f>
        <v>0</v>
      </c>
      <c r="P104" s="22">
        <f>COUNTIFS(CADASTRE!$B:$B,$P$1,CADASTRE!$L:$L,A104)</f>
        <v>0</v>
      </c>
      <c r="Q104" s="22">
        <f>COUNTIFS(CADASTRE!$B:$B,$Q$1,CADASTRE!$L:$L,A104)</f>
        <v>1</v>
      </c>
      <c r="R104" s="22">
        <f>COUNTIFS(CADASTRE!$B:$B,$R$1,CADASTRE!$L:$L,A104)</f>
        <v>0</v>
      </c>
      <c r="S104" s="22">
        <f>COUNTIFS(CADASTRE!$B:$B,$S$1,CADASTRE!$L:$L,A104)</f>
        <v>0</v>
      </c>
      <c r="T104" s="22">
        <f>COUNTIFS(CADASTRE!$B:$B,$T$1,CADASTRE!$L:$L,A104)</f>
        <v>0</v>
      </c>
      <c r="U104" s="22">
        <f>COUNTIFS(CADASTRE!$B:$B,$U$1,CADASTRE!$L:$L,A104)</f>
        <v>0</v>
      </c>
      <c r="V104" s="22">
        <f>COUNTIFS(CADASTRE!$B:$B,$V$1,CADASTRE!$L:$L,A104)</f>
        <v>0</v>
      </c>
      <c r="W104" s="22">
        <f>COUNTIFS(CADASTRE!$B:$B,$W$1,CADASTRE!$L:$L,A104)</f>
        <v>0</v>
      </c>
      <c r="X104" s="22">
        <f>COUNTIFS(CADASTRE!$B:$B,$X$1,CADASTRE!$L:$L,A104)</f>
        <v>0</v>
      </c>
      <c r="Y104" s="22">
        <f>COUNTIFS(CADASTRE!$B:$B,$Y$1,CADASTRE!$L:$L,A104)</f>
        <v>0</v>
      </c>
      <c r="Z104" s="22">
        <f>COUNTIFS(CADASTRE!$B:$B,$Z$1,CADASTRE!$L:$L,A104)</f>
        <v>0</v>
      </c>
      <c r="AA104" s="22">
        <f t="shared" si="1"/>
        <v>2</v>
      </c>
      <c r="AB104" s="22"/>
      <c r="AC104" s="22"/>
      <c r="AD104" s="1"/>
      <c r="AE104" s="1"/>
    </row>
    <row r="105" spans="1:31" ht="30" customHeight="1" x14ac:dyDescent="0.3">
      <c r="A105" s="2" t="s">
        <v>2172</v>
      </c>
      <c r="B105" s="22">
        <f>COUNTIFS(CADASTRE!$B:$B,B$1,CADASTRE!L:L,A105)</f>
        <v>0</v>
      </c>
      <c r="C105" s="22">
        <f>COUNTIFS(CADASTRE!$B:$B,$C$1,CADASTRE!$L:$L,A105)</f>
        <v>0</v>
      </c>
      <c r="D105" s="22">
        <f>COUNTIFS(CADASTRE!$B:$B,$D$1,CADASTRE!$L:$L,A105)</f>
        <v>0</v>
      </c>
      <c r="E105" s="22">
        <f>COUNTIFS(CADASTRE!$B:$B,$E$1,CADASTRE!$L:$L,A105)</f>
        <v>0</v>
      </c>
      <c r="F105" s="22">
        <f>COUNTIFS(CADASTRE!$B:$B,$F$1,CADASTRE!$L:$L,A105)</f>
        <v>0</v>
      </c>
      <c r="G105" s="22">
        <f>COUNTIFS(CADASTRE!$B:$B,$G$1,CADASTRE!$L:$L,A105)</f>
        <v>0</v>
      </c>
      <c r="H105" s="22">
        <f>COUNTIFS(CADASTRE!$B:$B,$H$1,CADASTRE!$L:$L,A105)</f>
        <v>1</v>
      </c>
      <c r="I105" s="22">
        <f>COUNTIFS(CADASTRE!$B:$B,$I$1,CADASTRE!$L:$L,A105)</f>
        <v>0</v>
      </c>
      <c r="J105" s="22">
        <f>COUNTIFS(CADASTRE!$B:$B,$J$1,CADASTRE!$L:$L,A105)</f>
        <v>0</v>
      </c>
      <c r="K105" s="22">
        <f>COUNTIFS(CADASTRE!$B:$B,$K$1,CADASTRE!$L:$L,A105)</f>
        <v>0</v>
      </c>
      <c r="L105" s="22">
        <f>COUNTIFS(CADASTRE!$B:$B,$L$1,CADASTRE!$L:$L,A105)</f>
        <v>0</v>
      </c>
      <c r="M105" s="22">
        <f>COUNTIFS(CADASTRE!$B:$B,$M$1,CADASTRE!$L:$L,A105)</f>
        <v>0</v>
      </c>
      <c r="N105" s="22">
        <f>COUNTIFS(CADASTRE!$B:$B,$N$1,CADASTRE!$L:$L,A105)</f>
        <v>0</v>
      </c>
      <c r="O105" s="22">
        <f>COUNTIFS(CADASTRE!$B:$B,$O$1,CADASTRE!$L:$L,A105)</f>
        <v>0</v>
      </c>
      <c r="P105" s="22">
        <f>COUNTIFS(CADASTRE!$B:$B,$P$1,CADASTRE!$L:$L,A105)</f>
        <v>0</v>
      </c>
      <c r="Q105" s="22">
        <f>COUNTIFS(CADASTRE!$B:$B,$Q$1,CADASTRE!$L:$L,A105)</f>
        <v>0</v>
      </c>
      <c r="R105" s="22">
        <f>COUNTIFS(CADASTRE!$B:$B,$R$1,CADASTRE!$L:$L,A105)</f>
        <v>0</v>
      </c>
      <c r="S105" s="22">
        <f>COUNTIFS(CADASTRE!$B:$B,$S$1,CADASTRE!$L:$L,A105)</f>
        <v>0</v>
      </c>
      <c r="T105" s="22">
        <f>COUNTIFS(CADASTRE!$B:$B,$T$1,CADASTRE!$L:$L,A105)</f>
        <v>6</v>
      </c>
      <c r="U105" s="22">
        <f>COUNTIFS(CADASTRE!$B:$B,$U$1,CADASTRE!$L:$L,A105)</f>
        <v>0</v>
      </c>
      <c r="V105" s="22">
        <f>COUNTIFS(CADASTRE!$B:$B,$V$1,CADASTRE!$L:$L,A105)</f>
        <v>0</v>
      </c>
      <c r="W105" s="22">
        <f>COUNTIFS(CADASTRE!$B:$B,$W$1,CADASTRE!$L:$L,A105)</f>
        <v>0</v>
      </c>
      <c r="X105" s="22">
        <f>COUNTIFS(CADASTRE!$B:$B,$X$1,CADASTRE!$L:$L,A105)</f>
        <v>1</v>
      </c>
      <c r="Y105" s="22">
        <f>COUNTIFS(CADASTRE!$B:$B,$Y$1,CADASTRE!$L:$L,A105)</f>
        <v>0</v>
      </c>
      <c r="Z105" s="22">
        <f>COUNTIFS(CADASTRE!$B:$B,$Z$1,CADASTRE!$L:$L,A105)</f>
        <v>3</v>
      </c>
      <c r="AA105" s="22">
        <f t="shared" si="1"/>
        <v>11</v>
      </c>
      <c r="AB105" s="22"/>
      <c r="AC105" s="22"/>
      <c r="AD105" s="1"/>
      <c r="AE105" s="1"/>
    </row>
    <row r="106" spans="1:31" ht="30" customHeight="1" x14ac:dyDescent="0.3">
      <c r="A106" s="2" t="s">
        <v>3260</v>
      </c>
      <c r="B106" s="22">
        <f>COUNTIFS(CADASTRE!$B:$B,B$1,CADASTRE!L:L,A106)</f>
        <v>0</v>
      </c>
      <c r="C106" s="22">
        <f>COUNTIFS(CADASTRE!$B:$B,$C$1,CADASTRE!$L:$L,A106)</f>
        <v>0</v>
      </c>
      <c r="D106" s="22">
        <f>COUNTIFS(CADASTRE!$B:$B,$D$1,CADASTRE!$L:$L,A106)</f>
        <v>0</v>
      </c>
      <c r="E106" s="22">
        <f>COUNTIFS(CADASTRE!$B:$B,$E$1,CADASTRE!$L:$L,A106)</f>
        <v>0</v>
      </c>
      <c r="F106" s="22">
        <f>COUNTIFS(CADASTRE!$B:$B,$F$1,CADASTRE!$L:$L,A106)</f>
        <v>0</v>
      </c>
      <c r="G106" s="22">
        <f>COUNTIFS(CADASTRE!$B:$B,$G$1,CADASTRE!$L:$L,A106)</f>
        <v>0</v>
      </c>
      <c r="H106" s="22">
        <f>COUNTIFS(CADASTRE!$B:$B,$H$1,CADASTRE!$L:$L,A106)</f>
        <v>0</v>
      </c>
      <c r="I106" s="22">
        <f>COUNTIFS(CADASTRE!$B:$B,$I$1,CADASTRE!$L:$L,A106)</f>
        <v>0</v>
      </c>
      <c r="J106" s="22">
        <f>COUNTIFS(CADASTRE!$B:$B,$J$1,CADASTRE!$L:$L,A106)</f>
        <v>0</v>
      </c>
      <c r="K106" s="22">
        <f>COUNTIFS(CADASTRE!$B:$B,$K$1,CADASTRE!$L:$L,A106)</f>
        <v>0</v>
      </c>
      <c r="L106" s="22">
        <f>COUNTIFS(CADASTRE!$B:$B,$L$1,CADASTRE!$L:$L,A106)</f>
        <v>0</v>
      </c>
      <c r="M106" s="22">
        <f>COUNTIFS(CADASTRE!$B:$B,$M$1,CADASTRE!$L:$L,A106)</f>
        <v>0</v>
      </c>
      <c r="N106" s="22">
        <f>COUNTIFS(CADASTRE!$B:$B,$N$1,CADASTRE!$L:$L,A106)</f>
        <v>0</v>
      </c>
      <c r="O106" s="22">
        <f>COUNTIFS(CADASTRE!$B:$B,$O$1,CADASTRE!$L:$L,A106)</f>
        <v>0</v>
      </c>
      <c r="P106" s="22">
        <f>COUNTIFS(CADASTRE!$B:$B,$P$1,CADASTRE!$L:$L,A106)</f>
        <v>0</v>
      </c>
      <c r="Q106" s="22">
        <f>COUNTIFS(CADASTRE!$B:$B,$Q$1,CADASTRE!$L:$L,A106)</f>
        <v>1</v>
      </c>
      <c r="R106" s="22">
        <f>COUNTIFS(CADASTRE!$B:$B,$R$1,CADASTRE!$L:$L,A106)</f>
        <v>0</v>
      </c>
      <c r="S106" s="22">
        <f>COUNTIFS(CADASTRE!$B:$B,$S$1,CADASTRE!$L:$L,A106)</f>
        <v>0</v>
      </c>
      <c r="T106" s="22">
        <f>COUNTIFS(CADASTRE!$B:$B,$T$1,CADASTRE!$L:$L,A106)</f>
        <v>0</v>
      </c>
      <c r="U106" s="22">
        <f>COUNTIFS(CADASTRE!$B:$B,$U$1,CADASTRE!$L:$L,A106)</f>
        <v>0</v>
      </c>
      <c r="V106" s="22">
        <f>COUNTIFS(CADASTRE!$B:$B,$V$1,CADASTRE!$L:$L,A106)</f>
        <v>0</v>
      </c>
      <c r="W106" s="22">
        <f>COUNTIFS(CADASTRE!$B:$B,$W$1,CADASTRE!$L:$L,A106)</f>
        <v>0</v>
      </c>
      <c r="X106" s="22">
        <f>COUNTIFS(CADASTRE!$B:$B,$X$1,CADASTRE!$L:$L,A106)</f>
        <v>0</v>
      </c>
      <c r="Y106" s="22">
        <f>COUNTIFS(CADASTRE!$B:$B,$Y$1,CADASTRE!$L:$L,A106)</f>
        <v>1</v>
      </c>
      <c r="Z106" s="22">
        <f>COUNTIFS(CADASTRE!$B:$B,$Z$1,CADASTRE!$L:$L,A106)</f>
        <v>0</v>
      </c>
      <c r="AA106" s="22">
        <f t="shared" si="1"/>
        <v>2</v>
      </c>
      <c r="AB106" s="22"/>
      <c r="AC106" s="22"/>
      <c r="AD106" s="1"/>
      <c r="AE106" s="1"/>
    </row>
    <row r="107" spans="1:31" ht="30" customHeight="1" x14ac:dyDescent="0.3">
      <c r="A107" s="2" t="s">
        <v>1345</v>
      </c>
      <c r="B107" s="22">
        <f>COUNTIFS(CADASTRE!$B:$B,B$1,CADASTRE!L:L,A107)</f>
        <v>0</v>
      </c>
      <c r="C107" s="22">
        <f>COUNTIFS(CADASTRE!$B:$B,$C$1,CADASTRE!$L:$L,A107)</f>
        <v>0</v>
      </c>
      <c r="D107" s="22">
        <f>COUNTIFS(CADASTRE!$B:$B,$D$1,CADASTRE!$L:$L,A107)</f>
        <v>0</v>
      </c>
      <c r="E107" s="22">
        <f>COUNTIFS(CADASTRE!$B:$B,$E$1,CADASTRE!$L:$L,A107)</f>
        <v>0</v>
      </c>
      <c r="F107" s="22">
        <f>COUNTIFS(CADASTRE!$B:$B,$F$1,CADASTRE!$L:$L,A107)</f>
        <v>0</v>
      </c>
      <c r="G107" s="22">
        <f>COUNTIFS(CADASTRE!$B:$B,$G$1,CADASTRE!$L:$L,A107)</f>
        <v>1</v>
      </c>
      <c r="H107" s="22">
        <f>COUNTIFS(CADASTRE!$B:$B,$H$1,CADASTRE!$L:$L,A107)</f>
        <v>0</v>
      </c>
      <c r="I107" s="22">
        <f>COUNTIFS(CADASTRE!$B:$B,$I$1,CADASTRE!$L:$L,A107)</f>
        <v>0</v>
      </c>
      <c r="J107" s="22">
        <f>COUNTIFS(CADASTRE!$B:$B,$J$1,CADASTRE!$L:$L,A107)</f>
        <v>0</v>
      </c>
      <c r="K107" s="22">
        <f>COUNTIFS(CADASTRE!$B:$B,$K$1,CADASTRE!$L:$L,A107)</f>
        <v>0</v>
      </c>
      <c r="L107" s="22">
        <f>COUNTIFS(CADASTRE!$B:$B,$L$1,CADASTRE!$L:$L,A107)</f>
        <v>0</v>
      </c>
      <c r="M107" s="22">
        <f>COUNTIFS(CADASTRE!$B:$B,$M$1,CADASTRE!$L:$L,A107)</f>
        <v>0</v>
      </c>
      <c r="N107" s="22">
        <f>COUNTIFS(CADASTRE!$B:$B,$N$1,CADASTRE!$L:$L,A107)</f>
        <v>0</v>
      </c>
      <c r="O107" s="22">
        <f>COUNTIFS(CADASTRE!$B:$B,$O$1,CADASTRE!$L:$L,A107)</f>
        <v>0</v>
      </c>
      <c r="P107" s="22">
        <f>COUNTIFS(CADASTRE!$B:$B,$P$1,CADASTRE!$L:$L,A107)</f>
        <v>0</v>
      </c>
      <c r="Q107" s="22">
        <f>COUNTIFS(CADASTRE!$B:$B,$Q$1,CADASTRE!$L:$L,A107)</f>
        <v>0</v>
      </c>
      <c r="R107" s="22">
        <f>COUNTIFS(CADASTRE!$B:$B,$R$1,CADASTRE!$L:$L,A107)</f>
        <v>0</v>
      </c>
      <c r="S107" s="22">
        <f>COUNTIFS(CADASTRE!$B:$B,$S$1,CADASTRE!$L:$L,A107)</f>
        <v>0</v>
      </c>
      <c r="T107" s="22">
        <f>COUNTIFS(CADASTRE!$B:$B,$T$1,CADASTRE!$L:$L,A107)</f>
        <v>0</v>
      </c>
      <c r="U107" s="22">
        <f>COUNTIFS(CADASTRE!$B:$B,$U$1,CADASTRE!$L:$L,A107)</f>
        <v>0</v>
      </c>
      <c r="V107" s="22">
        <f>COUNTIFS(CADASTRE!$B:$B,$V$1,CADASTRE!$L:$L,A107)</f>
        <v>0</v>
      </c>
      <c r="W107" s="22">
        <f>COUNTIFS(CADASTRE!$B:$B,$W$1,CADASTRE!$L:$L,A107)</f>
        <v>0</v>
      </c>
      <c r="X107" s="22">
        <f>COUNTIFS(CADASTRE!$B:$B,$X$1,CADASTRE!$L:$L,A107)</f>
        <v>0</v>
      </c>
      <c r="Y107" s="22">
        <f>COUNTIFS(CADASTRE!$B:$B,$Y$1,CADASTRE!$L:$L,A107)</f>
        <v>0</v>
      </c>
      <c r="Z107" s="22">
        <f>COUNTIFS(CADASTRE!$B:$B,$Z$1,CADASTRE!$L:$L,A107)</f>
        <v>0</v>
      </c>
      <c r="AA107" s="22">
        <f t="shared" si="1"/>
        <v>1</v>
      </c>
      <c r="AB107" s="22"/>
      <c r="AC107" s="22"/>
      <c r="AD107" s="1"/>
      <c r="AE107" s="1"/>
    </row>
    <row r="108" spans="1:31" ht="30" customHeight="1" x14ac:dyDescent="0.3">
      <c r="A108" s="2" t="s">
        <v>2178</v>
      </c>
      <c r="B108" s="22">
        <f>COUNTIFS(CADASTRE!$B:$B,B$1,CADASTRE!L:L,A108)</f>
        <v>0</v>
      </c>
      <c r="C108" s="22">
        <f>COUNTIFS(CADASTRE!$B:$B,$C$1,CADASTRE!$L:$L,A108)</f>
        <v>0</v>
      </c>
      <c r="D108" s="22">
        <f>COUNTIFS(CADASTRE!$B:$B,$D$1,CADASTRE!$L:$L,A108)</f>
        <v>0</v>
      </c>
      <c r="E108" s="22">
        <f>COUNTIFS(CADASTRE!$B:$B,$E$1,CADASTRE!$L:$L,A108)</f>
        <v>0</v>
      </c>
      <c r="F108" s="22">
        <f>COUNTIFS(CADASTRE!$B:$B,$F$1,CADASTRE!$L:$L,A108)</f>
        <v>0</v>
      </c>
      <c r="G108" s="22">
        <f>COUNTIFS(CADASTRE!$B:$B,$G$1,CADASTRE!$L:$L,A108)</f>
        <v>0</v>
      </c>
      <c r="H108" s="22">
        <f>COUNTIFS(CADASTRE!$B:$B,$H$1,CADASTRE!$L:$L,A108)</f>
        <v>0</v>
      </c>
      <c r="I108" s="22">
        <f>COUNTIFS(CADASTRE!$B:$B,$I$1,CADASTRE!$L:$L,A108)</f>
        <v>3</v>
      </c>
      <c r="J108" s="22">
        <f>COUNTIFS(CADASTRE!$B:$B,$J$1,CADASTRE!$L:$L,A108)</f>
        <v>0</v>
      </c>
      <c r="K108" s="22">
        <f>COUNTIFS(CADASTRE!$B:$B,$K$1,CADASTRE!$L:$L,A108)</f>
        <v>0</v>
      </c>
      <c r="L108" s="22">
        <f>COUNTIFS(CADASTRE!$B:$B,$L$1,CADASTRE!$L:$L,A108)</f>
        <v>0</v>
      </c>
      <c r="M108" s="22">
        <f>COUNTIFS(CADASTRE!$B:$B,$M$1,CADASTRE!$L:$L,A108)</f>
        <v>0</v>
      </c>
      <c r="N108" s="22">
        <f>COUNTIFS(CADASTRE!$B:$B,$N$1,CADASTRE!$L:$L,A108)</f>
        <v>0</v>
      </c>
      <c r="O108" s="22">
        <f>COUNTIFS(CADASTRE!$B:$B,$O$1,CADASTRE!$L:$L,A108)</f>
        <v>0</v>
      </c>
      <c r="P108" s="22">
        <f>COUNTIFS(CADASTRE!$B:$B,$P$1,CADASTRE!$L:$L,A108)</f>
        <v>0</v>
      </c>
      <c r="Q108" s="22">
        <f>COUNTIFS(CADASTRE!$B:$B,$Q$1,CADASTRE!$L:$L,A108)</f>
        <v>0</v>
      </c>
      <c r="R108" s="22">
        <f>COUNTIFS(CADASTRE!$B:$B,$R$1,CADASTRE!$L:$L,A108)</f>
        <v>0</v>
      </c>
      <c r="S108" s="22">
        <f>COUNTIFS(CADASTRE!$B:$B,$S$1,CADASTRE!$L:$L,A108)</f>
        <v>0</v>
      </c>
      <c r="T108" s="22">
        <f>COUNTIFS(CADASTRE!$B:$B,$T$1,CADASTRE!$L:$L,A108)</f>
        <v>0</v>
      </c>
      <c r="U108" s="22">
        <f>COUNTIFS(CADASTRE!$B:$B,$U$1,CADASTRE!$L:$L,A108)</f>
        <v>0</v>
      </c>
      <c r="V108" s="22">
        <f>COUNTIFS(CADASTRE!$B:$B,$V$1,CADASTRE!$L:$L,A108)</f>
        <v>0</v>
      </c>
      <c r="W108" s="22">
        <f>COUNTIFS(CADASTRE!$B:$B,$W$1,CADASTRE!$L:$L,A108)</f>
        <v>0</v>
      </c>
      <c r="X108" s="22">
        <f>COUNTIFS(CADASTRE!$B:$B,$X$1,CADASTRE!$L:$L,A108)</f>
        <v>0</v>
      </c>
      <c r="Y108" s="22">
        <f>COUNTIFS(CADASTRE!$B:$B,$Y$1,CADASTRE!$L:$L,A108)</f>
        <v>0</v>
      </c>
      <c r="Z108" s="22">
        <f>COUNTIFS(CADASTRE!$B:$B,$Z$1,CADASTRE!$L:$L,A108)</f>
        <v>0</v>
      </c>
      <c r="AA108" s="22">
        <f t="shared" si="1"/>
        <v>3</v>
      </c>
      <c r="AB108" s="22"/>
      <c r="AC108" s="22"/>
      <c r="AD108" s="1"/>
      <c r="AE108" s="1"/>
    </row>
    <row r="109" spans="1:31" ht="30" customHeight="1" x14ac:dyDescent="0.3">
      <c r="A109" s="2" t="s">
        <v>4357</v>
      </c>
      <c r="B109" s="22">
        <f>COUNTIFS(CADASTRE!$B:$B,B$1,CADASTRE!L:L,A109)</f>
        <v>0</v>
      </c>
      <c r="C109" s="22">
        <f>COUNTIFS(CADASTRE!$B:$B,$C$1,CADASTRE!$L:$L,A109)</f>
        <v>0</v>
      </c>
      <c r="D109" s="22">
        <f>COUNTIFS(CADASTRE!$B:$B,$D$1,CADASTRE!$L:$L,A109)</f>
        <v>0</v>
      </c>
      <c r="E109" s="22">
        <f>COUNTIFS(CADASTRE!$B:$B,$E$1,CADASTRE!$L:$L,A109)</f>
        <v>0</v>
      </c>
      <c r="F109" s="22">
        <f>COUNTIFS(CADASTRE!$B:$B,$F$1,CADASTRE!$L:$L,A109)</f>
        <v>0</v>
      </c>
      <c r="G109" s="22">
        <f>COUNTIFS(CADASTRE!$B:$B,$G$1,CADASTRE!$L:$L,A109)</f>
        <v>0</v>
      </c>
      <c r="H109" s="22">
        <f>COUNTIFS(CADASTRE!$B:$B,$H$1,CADASTRE!$L:$L,A109)</f>
        <v>0</v>
      </c>
      <c r="I109" s="22">
        <f>COUNTIFS(CADASTRE!$B:$B,$I$1,CADASTRE!$L:$L,A109)</f>
        <v>0</v>
      </c>
      <c r="J109" s="22">
        <f>COUNTIFS(CADASTRE!$B:$B,$J$1,CADASTRE!$L:$L,A109)</f>
        <v>0</v>
      </c>
      <c r="K109" s="22">
        <f>COUNTIFS(CADASTRE!$B:$B,$K$1,CADASTRE!$L:$L,A109)</f>
        <v>0</v>
      </c>
      <c r="L109" s="22">
        <f>COUNTIFS(CADASTRE!$B:$B,$L$1,CADASTRE!$L:$L,A109)</f>
        <v>0</v>
      </c>
      <c r="M109" s="22">
        <f>COUNTIFS(CADASTRE!$B:$B,$M$1,CADASTRE!$L:$L,A109)</f>
        <v>0</v>
      </c>
      <c r="N109" s="22">
        <f>COUNTIFS(CADASTRE!$B:$B,$N$1,CADASTRE!$L:$L,A109)</f>
        <v>0</v>
      </c>
      <c r="O109" s="22">
        <f>COUNTIFS(CADASTRE!$B:$B,$O$1,CADASTRE!$L:$L,A109)</f>
        <v>0</v>
      </c>
      <c r="P109" s="22">
        <f>COUNTIFS(CADASTRE!$B:$B,$P$1,CADASTRE!$L:$L,A109)</f>
        <v>0</v>
      </c>
      <c r="Q109" s="22">
        <f>COUNTIFS(CADASTRE!$B:$B,$Q$1,CADASTRE!$L:$L,A109)</f>
        <v>0</v>
      </c>
      <c r="R109" s="22">
        <f>COUNTIFS(CADASTRE!$B:$B,$R$1,CADASTRE!$L:$L,A109)</f>
        <v>0</v>
      </c>
      <c r="S109" s="22">
        <f>COUNTIFS(CADASTRE!$B:$B,$S$1,CADASTRE!$L:$L,A109)</f>
        <v>0</v>
      </c>
      <c r="T109" s="22">
        <f>COUNTIFS(CADASTRE!$B:$B,$T$1,CADASTRE!$L:$L,A109)</f>
        <v>0</v>
      </c>
      <c r="U109" s="22">
        <f>COUNTIFS(CADASTRE!$B:$B,$U$1,CADASTRE!$L:$L,A109)</f>
        <v>0</v>
      </c>
      <c r="V109" s="22">
        <f>COUNTIFS(CADASTRE!$B:$B,$V$1,CADASTRE!$L:$L,A109)</f>
        <v>0</v>
      </c>
      <c r="W109" s="22">
        <f>COUNTIFS(CADASTRE!$B:$B,$W$1,CADASTRE!$L:$L,A109)</f>
        <v>1</v>
      </c>
      <c r="X109" s="22">
        <f>COUNTIFS(CADASTRE!$B:$B,$X$1,CADASTRE!$L:$L,A109)</f>
        <v>0</v>
      </c>
      <c r="Y109" s="22">
        <f>COUNTIFS(CADASTRE!$B:$B,$Y$1,CADASTRE!$L:$L,A109)</f>
        <v>0</v>
      </c>
      <c r="Z109" s="22">
        <f>COUNTIFS(CADASTRE!$B:$B,$Z$1,CADASTRE!$L:$L,A109)</f>
        <v>0</v>
      </c>
      <c r="AA109" s="22">
        <f t="shared" si="1"/>
        <v>1</v>
      </c>
      <c r="AB109" s="22"/>
      <c r="AC109" s="22"/>
      <c r="AD109" s="1"/>
      <c r="AE109" s="1"/>
    </row>
    <row r="110" spans="1:31" ht="30" customHeight="1" x14ac:dyDescent="0.3">
      <c r="A110" s="2" t="s">
        <v>640</v>
      </c>
      <c r="B110" s="22">
        <f>COUNTIFS(CADASTRE!$B:$B,B$1,CADASTRE!L:L,A110)</f>
        <v>0</v>
      </c>
      <c r="C110" s="22">
        <f>COUNTIFS(CADASTRE!$B:$B,$C$1,CADASTRE!$L:$L,A110)</f>
        <v>0</v>
      </c>
      <c r="D110" s="22">
        <f>COUNTIFS(CADASTRE!$B:$B,$D$1,CADASTRE!$L:$L,A110)</f>
        <v>0</v>
      </c>
      <c r="E110" s="22">
        <f>COUNTIFS(CADASTRE!$B:$B,$E$1,CADASTRE!$L:$L,A110)</f>
        <v>0</v>
      </c>
      <c r="F110" s="22">
        <f>COUNTIFS(CADASTRE!$B:$B,$F$1,CADASTRE!$L:$L,A110)</f>
        <v>0</v>
      </c>
      <c r="G110" s="22">
        <f>COUNTIFS(CADASTRE!$B:$B,$G$1,CADASTRE!$L:$L,A110)</f>
        <v>1</v>
      </c>
      <c r="H110" s="22">
        <f>COUNTIFS(CADASTRE!$B:$B,$H$1,CADASTRE!$L:$L,A110)</f>
        <v>0</v>
      </c>
      <c r="I110" s="22">
        <f>COUNTIFS(CADASTRE!$B:$B,$I$1,CADASTRE!$L:$L,A110)</f>
        <v>0</v>
      </c>
      <c r="J110" s="22">
        <f>COUNTIFS(CADASTRE!$B:$B,$J$1,CADASTRE!$L:$L,A110)</f>
        <v>0</v>
      </c>
      <c r="K110" s="22">
        <f>COUNTIFS(CADASTRE!$B:$B,$K$1,CADASTRE!$L:$L,A110)</f>
        <v>0</v>
      </c>
      <c r="L110" s="22">
        <f>COUNTIFS(CADASTRE!$B:$B,$L$1,CADASTRE!$L:$L,A110)</f>
        <v>0</v>
      </c>
      <c r="M110" s="22">
        <f>COUNTIFS(CADASTRE!$B:$B,$M$1,CADASTRE!$L:$L,A110)</f>
        <v>0</v>
      </c>
      <c r="N110" s="22">
        <f>COUNTIFS(CADASTRE!$B:$B,$N$1,CADASTRE!$L:$L,A110)</f>
        <v>0</v>
      </c>
      <c r="O110" s="22">
        <f>COUNTIFS(CADASTRE!$B:$B,$O$1,CADASTRE!$L:$L,A110)</f>
        <v>0</v>
      </c>
      <c r="P110" s="22">
        <f>COUNTIFS(CADASTRE!$B:$B,$P$1,CADASTRE!$L:$L,A110)</f>
        <v>0</v>
      </c>
      <c r="Q110" s="22">
        <f>COUNTIFS(CADASTRE!$B:$B,$Q$1,CADASTRE!$L:$L,A110)</f>
        <v>7</v>
      </c>
      <c r="R110" s="22">
        <f>COUNTIFS(CADASTRE!$B:$B,$R$1,CADASTRE!$L:$L,A110)</f>
        <v>0</v>
      </c>
      <c r="S110" s="22">
        <f>COUNTIFS(CADASTRE!$B:$B,$S$1,CADASTRE!$L:$L,A110)</f>
        <v>0</v>
      </c>
      <c r="T110" s="22">
        <f>COUNTIFS(CADASTRE!$B:$B,$T$1,CADASTRE!$L:$L,A110)</f>
        <v>7</v>
      </c>
      <c r="U110" s="22">
        <f>COUNTIFS(CADASTRE!$B:$B,$U$1,CADASTRE!$L:$L,A110)</f>
        <v>0</v>
      </c>
      <c r="V110" s="22">
        <f>COUNTIFS(CADASTRE!$B:$B,$V$1,CADASTRE!$L:$L,A110)</f>
        <v>0</v>
      </c>
      <c r="W110" s="22">
        <f>COUNTIFS(CADASTRE!$B:$B,$W$1,CADASTRE!$L:$L,A110)</f>
        <v>1</v>
      </c>
      <c r="X110" s="22">
        <f>COUNTIFS(CADASTRE!$B:$B,$X$1,CADASTRE!$L:$L,A110)</f>
        <v>1</v>
      </c>
      <c r="Y110" s="22">
        <f>COUNTIFS(CADASTRE!$B:$B,$Y$1,CADASTRE!$L:$L,A110)</f>
        <v>2</v>
      </c>
      <c r="Z110" s="22">
        <f>COUNTIFS(CADASTRE!$B:$B,$Z$1,CADASTRE!$L:$L,A110)</f>
        <v>0</v>
      </c>
      <c r="AA110" s="22">
        <f t="shared" si="1"/>
        <v>19</v>
      </c>
      <c r="AB110" s="22"/>
      <c r="AC110" s="22"/>
      <c r="AD110" s="1"/>
      <c r="AE110" s="1"/>
    </row>
    <row r="111" spans="1:31" ht="30" customHeight="1" x14ac:dyDescent="0.3">
      <c r="A111" s="2" t="s">
        <v>3280</v>
      </c>
      <c r="B111" s="22">
        <f>COUNTIFS(CADASTRE!$B:$B,B$1,CADASTRE!L:L,A111)</f>
        <v>0</v>
      </c>
      <c r="C111" s="22">
        <f>COUNTIFS(CADASTRE!$B:$B,$C$1,CADASTRE!$L:$L,A111)</f>
        <v>0</v>
      </c>
      <c r="D111" s="22">
        <f>COUNTIFS(CADASTRE!$B:$B,$D$1,CADASTRE!$L:$L,A111)</f>
        <v>0</v>
      </c>
      <c r="E111" s="22">
        <f>COUNTIFS(CADASTRE!$B:$B,$E$1,CADASTRE!$L:$L,A111)</f>
        <v>0</v>
      </c>
      <c r="F111" s="22">
        <f>COUNTIFS(CADASTRE!$B:$B,$F$1,CADASTRE!$L:$L,A111)</f>
        <v>0</v>
      </c>
      <c r="G111" s="22">
        <f>COUNTIFS(CADASTRE!$B:$B,$G$1,CADASTRE!$L:$L,A111)</f>
        <v>0</v>
      </c>
      <c r="H111" s="22">
        <f>COUNTIFS(CADASTRE!$B:$B,$H$1,CADASTRE!$L:$L,A111)</f>
        <v>0</v>
      </c>
      <c r="I111" s="22">
        <f>COUNTIFS(CADASTRE!$B:$B,$I$1,CADASTRE!$L:$L,A111)</f>
        <v>0</v>
      </c>
      <c r="J111" s="22">
        <f>COUNTIFS(CADASTRE!$B:$B,$J$1,CADASTRE!$L:$L,A111)</f>
        <v>0</v>
      </c>
      <c r="K111" s="22">
        <f>COUNTIFS(CADASTRE!$B:$B,$K$1,CADASTRE!$L:$L,A111)</f>
        <v>0</v>
      </c>
      <c r="L111" s="22">
        <f>COUNTIFS(CADASTRE!$B:$B,$L$1,CADASTRE!$L:$L,A111)</f>
        <v>1</v>
      </c>
      <c r="M111" s="22">
        <f>COUNTIFS(CADASTRE!$B:$B,$M$1,CADASTRE!$L:$L,A111)</f>
        <v>0</v>
      </c>
      <c r="N111" s="22">
        <f>COUNTIFS(CADASTRE!$B:$B,$N$1,CADASTRE!$L:$L,A111)</f>
        <v>0</v>
      </c>
      <c r="O111" s="22">
        <f>COUNTIFS(CADASTRE!$B:$B,$O$1,CADASTRE!$L:$L,A111)</f>
        <v>0</v>
      </c>
      <c r="P111" s="22">
        <f>COUNTIFS(CADASTRE!$B:$B,$P$1,CADASTRE!$L:$L,A111)</f>
        <v>0</v>
      </c>
      <c r="Q111" s="22">
        <f>COUNTIFS(CADASTRE!$B:$B,$Q$1,CADASTRE!$L:$L,A111)</f>
        <v>0</v>
      </c>
      <c r="R111" s="22">
        <f>COUNTIFS(CADASTRE!$B:$B,$R$1,CADASTRE!$L:$L,A111)</f>
        <v>0</v>
      </c>
      <c r="S111" s="22">
        <f>COUNTIFS(CADASTRE!$B:$B,$S$1,CADASTRE!$L:$L,A111)</f>
        <v>0</v>
      </c>
      <c r="T111" s="22">
        <f>COUNTIFS(CADASTRE!$B:$B,$T$1,CADASTRE!$L:$L,A111)</f>
        <v>0</v>
      </c>
      <c r="U111" s="22">
        <f>COUNTIFS(CADASTRE!$B:$B,$U$1,CADASTRE!$L:$L,A111)</f>
        <v>0</v>
      </c>
      <c r="V111" s="22">
        <f>COUNTIFS(CADASTRE!$B:$B,$V$1,CADASTRE!$L:$L,A111)</f>
        <v>0</v>
      </c>
      <c r="W111" s="22">
        <f>COUNTIFS(CADASTRE!$B:$B,$W$1,CADASTRE!$L:$L,A111)</f>
        <v>0</v>
      </c>
      <c r="X111" s="22">
        <f>COUNTIFS(CADASTRE!$B:$B,$X$1,CADASTRE!$L:$L,A111)</f>
        <v>0</v>
      </c>
      <c r="Y111" s="22">
        <f>COUNTIFS(CADASTRE!$B:$B,$Y$1,CADASTRE!$L:$L,A111)</f>
        <v>0</v>
      </c>
      <c r="Z111" s="22">
        <f>COUNTIFS(CADASTRE!$B:$B,$Z$1,CADASTRE!$L:$L,A111)</f>
        <v>0</v>
      </c>
      <c r="AA111" s="22">
        <f t="shared" si="1"/>
        <v>1</v>
      </c>
      <c r="AB111" s="22"/>
      <c r="AC111" s="22"/>
      <c r="AD111" s="1"/>
      <c r="AE111" s="1"/>
    </row>
    <row r="112" spans="1:31" ht="30" customHeight="1" x14ac:dyDescent="0.3">
      <c r="A112" s="2" t="s">
        <v>1636</v>
      </c>
      <c r="B112" s="22">
        <f>COUNTIFS(CADASTRE!$B:$B,B$1,CADASTRE!L:L,A112)</f>
        <v>0</v>
      </c>
      <c r="C112" s="22">
        <f>COUNTIFS(CADASTRE!$B:$B,$C$1,CADASTRE!$L:$L,A112)</f>
        <v>0</v>
      </c>
      <c r="D112" s="22">
        <f>COUNTIFS(CADASTRE!$B:$B,$D$1,CADASTRE!$L:$L,A112)</f>
        <v>0</v>
      </c>
      <c r="E112" s="22">
        <f>COUNTIFS(CADASTRE!$B:$B,$E$1,CADASTRE!$L:$L,A112)</f>
        <v>0</v>
      </c>
      <c r="F112" s="22">
        <f>COUNTIFS(CADASTRE!$B:$B,$F$1,CADASTRE!$L:$L,A112)</f>
        <v>0</v>
      </c>
      <c r="G112" s="22">
        <f>COUNTIFS(CADASTRE!$B:$B,$G$1,CADASTRE!$L:$L,A112)</f>
        <v>0</v>
      </c>
      <c r="H112" s="22">
        <f>COUNTIFS(CADASTRE!$B:$B,$H$1,CADASTRE!$L:$L,A112)</f>
        <v>0</v>
      </c>
      <c r="I112" s="22">
        <f>COUNTIFS(CADASTRE!$B:$B,$I$1,CADASTRE!$L:$L,A112)</f>
        <v>0</v>
      </c>
      <c r="J112" s="22">
        <f>COUNTIFS(CADASTRE!$B:$B,$J$1,CADASTRE!$L:$L,A112)</f>
        <v>0</v>
      </c>
      <c r="K112" s="22">
        <f>COUNTIFS(CADASTRE!$B:$B,$K$1,CADASTRE!$L:$L,A112)</f>
        <v>0</v>
      </c>
      <c r="L112" s="22">
        <f>COUNTIFS(CADASTRE!$B:$B,$L$1,CADASTRE!$L:$L,A112)</f>
        <v>0</v>
      </c>
      <c r="M112" s="22">
        <f>COUNTIFS(CADASTRE!$B:$B,$M$1,CADASTRE!$L:$L,A112)</f>
        <v>0</v>
      </c>
      <c r="N112" s="22">
        <f>COUNTIFS(CADASTRE!$B:$B,$N$1,CADASTRE!$L:$L,A112)</f>
        <v>0</v>
      </c>
      <c r="O112" s="22">
        <f>COUNTIFS(CADASTRE!$B:$B,$O$1,CADASTRE!$L:$L,A112)</f>
        <v>0</v>
      </c>
      <c r="P112" s="22">
        <f>COUNTIFS(CADASTRE!$B:$B,$P$1,CADASTRE!$L:$L,A112)</f>
        <v>1</v>
      </c>
      <c r="Q112" s="22">
        <f>COUNTIFS(CADASTRE!$B:$B,$Q$1,CADASTRE!$L:$L,A112)</f>
        <v>5</v>
      </c>
      <c r="R112" s="22">
        <f>COUNTIFS(CADASTRE!$B:$B,$R$1,CADASTRE!$L:$L,A112)</f>
        <v>0</v>
      </c>
      <c r="S112" s="22">
        <f>COUNTIFS(CADASTRE!$B:$B,$S$1,CADASTRE!$L:$L,A112)</f>
        <v>0</v>
      </c>
      <c r="T112" s="22">
        <f>COUNTIFS(CADASTRE!$B:$B,$T$1,CADASTRE!$L:$L,A112)</f>
        <v>0</v>
      </c>
      <c r="U112" s="22">
        <f>COUNTIFS(CADASTRE!$B:$B,$U$1,CADASTRE!$L:$L,A112)</f>
        <v>0</v>
      </c>
      <c r="V112" s="22">
        <f>COUNTIFS(CADASTRE!$B:$B,$V$1,CADASTRE!$L:$L,A112)</f>
        <v>0</v>
      </c>
      <c r="W112" s="22">
        <f>COUNTIFS(CADASTRE!$B:$B,$W$1,CADASTRE!$L:$L,A112)</f>
        <v>0</v>
      </c>
      <c r="X112" s="22">
        <f>COUNTIFS(CADASTRE!$B:$B,$X$1,CADASTRE!$L:$L,A112)</f>
        <v>3</v>
      </c>
      <c r="Y112" s="22">
        <f>COUNTIFS(CADASTRE!$B:$B,$Y$1,CADASTRE!$L:$L,A112)</f>
        <v>0</v>
      </c>
      <c r="Z112" s="22">
        <f>COUNTIFS(CADASTRE!$B:$B,$Z$1,CADASTRE!$L:$L,A112)</f>
        <v>0</v>
      </c>
      <c r="AA112" s="22">
        <f t="shared" si="1"/>
        <v>9</v>
      </c>
      <c r="AB112" s="22"/>
      <c r="AC112" s="22"/>
      <c r="AD112" s="1"/>
      <c r="AE112" s="1"/>
    </row>
    <row r="113" spans="1:31" ht="30" customHeight="1" x14ac:dyDescent="0.3">
      <c r="A113" s="2" t="s">
        <v>2190</v>
      </c>
      <c r="B113" s="22">
        <f>COUNTIFS(CADASTRE!$B:$B,B$1,CADASTRE!L:L,A113)</f>
        <v>0</v>
      </c>
      <c r="C113" s="22">
        <f>COUNTIFS(CADASTRE!$B:$B,$C$1,CADASTRE!$L:$L,A113)</f>
        <v>0</v>
      </c>
      <c r="D113" s="22">
        <f>COUNTIFS(CADASTRE!$B:$B,$D$1,CADASTRE!$L:$L,A113)</f>
        <v>0</v>
      </c>
      <c r="E113" s="22">
        <f>COUNTIFS(CADASTRE!$B:$B,$E$1,CADASTRE!$L:$L,A113)</f>
        <v>0</v>
      </c>
      <c r="F113" s="22">
        <f>COUNTIFS(CADASTRE!$B:$B,$F$1,CADASTRE!$L:$L,A113)</f>
        <v>0</v>
      </c>
      <c r="G113" s="22">
        <f>COUNTIFS(CADASTRE!$B:$B,$G$1,CADASTRE!$L:$L,A113)</f>
        <v>0</v>
      </c>
      <c r="H113" s="22">
        <f>COUNTIFS(CADASTRE!$B:$B,$H$1,CADASTRE!$L:$L,A113)</f>
        <v>0</v>
      </c>
      <c r="I113" s="22">
        <f>COUNTIFS(CADASTRE!$B:$B,$I$1,CADASTRE!$L:$L,A113)</f>
        <v>0</v>
      </c>
      <c r="J113" s="22">
        <f>COUNTIFS(CADASTRE!$B:$B,$J$1,CADASTRE!$L:$L,A113)</f>
        <v>0</v>
      </c>
      <c r="K113" s="22">
        <f>COUNTIFS(CADASTRE!$B:$B,$K$1,CADASTRE!$L:$L,A113)</f>
        <v>0</v>
      </c>
      <c r="L113" s="22">
        <f>COUNTIFS(CADASTRE!$B:$B,$L$1,CADASTRE!$L:$L,A113)</f>
        <v>0</v>
      </c>
      <c r="M113" s="22">
        <f>COUNTIFS(CADASTRE!$B:$B,$M$1,CADASTRE!$L:$L,A113)</f>
        <v>0</v>
      </c>
      <c r="N113" s="22">
        <f>COUNTIFS(CADASTRE!$B:$B,$N$1,CADASTRE!$L:$L,A113)</f>
        <v>1</v>
      </c>
      <c r="O113" s="22">
        <f>COUNTIFS(CADASTRE!$B:$B,$O$1,CADASTRE!$L:$L,A113)</f>
        <v>0</v>
      </c>
      <c r="P113" s="22">
        <f>COUNTIFS(CADASTRE!$B:$B,$P$1,CADASTRE!$L:$L,A113)</f>
        <v>0</v>
      </c>
      <c r="Q113" s="22">
        <f>COUNTIFS(CADASTRE!$B:$B,$Q$1,CADASTRE!$L:$L,A113)</f>
        <v>0</v>
      </c>
      <c r="R113" s="22">
        <f>COUNTIFS(CADASTRE!$B:$B,$R$1,CADASTRE!$L:$L,A113)</f>
        <v>0</v>
      </c>
      <c r="S113" s="22">
        <f>COUNTIFS(CADASTRE!$B:$B,$S$1,CADASTRE!$L:$L,A113)</f>
        <v>0</v>
      </c>
      <c r="T113" s="22">
        <f>COUNTIFS(CADASTRE!$B:$B,$T$1,CADASTRE!$L:$L,A113)</f>
        <v>0</v>
      </c>
      <c r="U113" s="22">
        <f>COUNTIFS(CADASTRE!$B:$B,$U$1,CADASTRE!$L:$L,A113)</f>
        <v>0</v>
      </c>
      <c r="V113" s="22">
        <f>COUNTIFS(CADASTRE!$B:$B,$V$1,CADASTRE!$L:$L,A113)</f>
        <v>0</v>
      </c>
      <c r="W113" s="22">
        <f>COUNTIFS(CADASTRE!$B:$B,$W$1,CADASTRE!$L:$L,A113)</f>
        <v>0</v>
      </c>
      <c r="X113" s="22">
        <f>COUNTIFS(CADASTRE!$B:$B,$X$1,CADASTRE!$L:$L,A113)</f>
        <v>0</v>
      </c>
      <c r="Y113" s="22">
        <f>COUNTIFS(CADASTRE!$B:$B,$Y$1,CADASTRE!$L:$L,A113)</f>
        <v>0</v>
      </c>
      <c r="Z113" s="22">
        <f>COUNTIFS(CADASTRE!$B:$B,$Z$1,CADASTRE!$L:$L,A113)</f>
        <v>0</v>
      </c>
      <c r="AA113" s="22">
        <f t="shared" si="1"/>
        <v>1</v>
      </c>
      <c r="AB113" s="22"/>
      <c r="AC113" s="22"/>
      <c r="AD113" s="1"/>
      <c r="AE113" s="1"/>
    </row>
    <row r="114" spans="1:31" ht="30" customHeight="1" x14ac:dyDescent="0.3">
      <c r="A114" s="2" t="s">
        <v>378</v>
      </c>
      <c r="B114" s="22">
        <f>COUNTIFS(CADASTRE!$B:$B,B$1,CADASTRE!L:L,A114)</f>
        <v>0</v>
      </c>
      <c r="C114" s="22">
        <f>COUNTIFS(CADASTRE!$B:$B,$C$1,CADASTRE!$L:$L,A114)</f>
        <v>0</v>
      </c>
      <c r="D114" s="22">
        <f>COUNTIFS(CADASTRE!$B:$B,$D$1,CADASTRE!$L:$L,A114)</f>
        <v>0</v>
      </c>
      <c r="E114" s="22">
        <f>COUNTIFS(CADASTRE!$B:$B,$E$1,CADASTRE!$L:$L,A114)</f>
        <v>0</v>
      </c>
      <c r="F114" s="22">
        <f>COUNTIFS(CADASTRE!$B:$B,$F$1,CADASTRE!$L:$L,A114)</f>
        <v>0</v>
      </c>
      <c r="G114" s="22">
        <f>COUNTIFS(CADASTRE!$B:$B,$G$1,CADASTRE!$L:$L,A114)</f>
        <v>0</v>
      </c>
      <c r="H114" s="22">
        <f>COUNTIFS(CADASTRE!$B:$B,$H$1,CADASTRE!$L:$L,A114)</f>
        <v>0</v>
      </c>
      <c r="I114" s="22">
        <f>COUNTIFS(CADASTRE!$B:$B,$I$1,CADASTRE!$L:$L,A114)</f>
        <v>0</v>
      </c>
      <c r="J114" s="22">
        <f>COUNTIFS(CADASTRE!$B:$B,$J$1,CADASTRE!$L:$L,A114)</f>
        <v>0</v>
      </c>
      <c r="K114" s="22">
        <f>COUNTIFS(CADASTRE!$B:$B,$K$1,CADASTRE!$L:$L,A114)</f>
        <v>0</v>
      </c>
      <c r="L114" s="22">
        <f>COUNTIFS(CADASTRE!$B:$B,$L$1,CADASTRE!$L:$L,A114)</f>
        <v>0</v>
      </c>
      <c r="M114" s="22">
        <f>COUNTIFS(CADASTRE!$B:$B,$M$1,CADASTRE!$L:$L,A114)</f>
        <v>0</v>
      </c>
      <c r="N114" s="22">
        <f>COUNTIFS(CADASTRE!$B:$B,$N$1,CADASTRE!$L:$L,A114)</f>
        <v>0</v>
      </c>
      <c r="O114" s="22">
        <f>COUNTIFS(CADASTRE!$B:$B,$O$1,CADASTRE!$L:$L,A114)</f>
        <v>0</v>
      </c>
      <c r="P114" s="22">
        <f>COUNTIFS(CADASTRE!$B:$B,$P$1,CADASTRE!$L:$L,A114)</f>
        <v>0</v>
      </c>
      <c r="Q114" s="22">
        <f>COUNTIFS(CADASTRE!$B:$B,$Q$1,CADASTRE!$L:$L,A114)</f>
        <v>0</v>
      </c>
      <c r="R114" s="22">
        <f>COUNTIFS(CADASTRE!$B:$B,$R$1,CADASTRE!$L:$L,A114)</f>
        <v>0</v>
      </c>
      <c r="S114" s="22">
        <f>COUNTIFS(CADASTRE!$B:$B,$S$1,CADASTRE!$L:$L,A114)</f>
        <v>0</v>
      </c>
      <c r="T114" s="22">
        <f>COUNTIFS(CADASTRE!$B:$B,$T$1,CADASTRE!$L:$L,A114)</f>
        <v>0</v>
      </c>
      <c r="U114" s="22">
        <f>COUNTIFS(CADASTRE!$B:$B,$U$1,CADASTRE!$L:$L,A114)</f>
        <v>0</v>
      </c>
      <c r="V114" s="22">
        <f>COUNTIFS(CADASTRE!$B:$B,$V$1,CADASTRE!$L:$L,A114)</f>
        <v>0</v>
      </c>
      <c r="W114" s="22">
        <f>COUNTIFS(CADASTRE!$B:$B,$W$1,CADASTRE!$L:$L,A114)</f>
        <v>0</v>
      </c>
      <c r="X114" s="22">
        <f>COUNTIFS(CADASTRE!$B:$B,$X$1,CADASTRE!$L:$L,A114)</f>
        <v>0</v>
      </c>
      <c r="Y114" s="22">
        <f>COUNTIFS(CADASTRE!$B:$B,$Y$1,CADASTRE!$L:$L,A114)</f>
        <v>1</v>
      </c>
      <c r="Z114" s="22">
        <f>COUNTIFS(CADASTRE!$B:$B,$Z$1,CADASTRE!$L:$L,A114)</f>
        <v>0</v>
      </c>
      <c r="AA114" s="22">
        <f t="shared" si="1"/>
        <v>1</v>
      </c>
      <c r="AB114" s="22"/>
      <c r="AC114" s="22"/>
      <c r="AD114" s="1"/>
      <c r="AE114" s="1"/>
    </row>
    <row r="115" spans="1:31" ht="30" customHeight="1" x14ac:dyDescent="0.3">
      <c r="A115" s="2" t="s">
        <v>1646</v>
      </c>
      <c r="B115" s="22">
        <f>COUNTIFS(CADASTRE!$B:$B,B$1,CADASTRE!L:L,A115)</f>
        <v>0</v>
      </c>
      <c r="C115" s="22">
        <f>COUNTIFS(CADASTRE!$B:$B,$C$1,CADASTRE!$L:$L,A115)</f>
        <v>0</v>
      </c>
      <c r="D115" s="22">
        <f>COUNTIFS(CADASTRE!$B:$B,$D$1,CADASTRE!$L:$L,A115)</f>
        <v>0</v>
      </c>
      <c r="E115" s="22">
        <f>COUNTIFS(CADASTRE!$B:$B,$E$1,CADASTRE!$L:$L,A115)</f>
        <v>0</v>
      </c>
      <c r="F115" s="22">
        <f>COUNTIFS(CADASTRE!$B:$B,$F$1,CADASTRE!$L:$L,A115)</f>
        <v>0</v>
      </c>
      <c r="G115" s="22">
        <f>COUNTIFS(CADASTRE!$B:$B,$G$1,CADASTRE!$L:$L,A115)</f>
        <v>0</v>
      </c>
      <c r="H115" s="22">
        <f>COUNTIFS(CADASTRE!$B:$B,$H$1,CADASTRE!$L:$L,A115)</f>
        <v>0</v>
      </c>
      <c r="I115" s="22">
        <f>COUNTIFS(CADASTRE!$B:$B,$I$1,CADASTRE!$L:$L,A115)</f>
        <v>0</v>
      </c>
      <c r="J115" s="22">
        <f>COUNTIFS(CADASTRE!$B:$B,$J$1,CADASTRE!$L:$L,A115)</f>
        <v>0</v>
      </c>
      <c r="K115" s="22">
        <f>COUNTIFS(CADASTRE!$B:$B,$K$1,CADASTRE!$L:$L,A115)</f>
        <v>0</v>
      </c>
      <c r="L115" s="22">
        <f>COUNTIFS(CADASTRE!$B:$B,$L$1,CADASTRE!$L:$L,A115)</f>
        <v>0</v>
      </c>
      <c r="M115" s="22">
        <f>COUNTIFS(CADASTRE!$B:$B,$M$1,CADASTRE!$L:$L,A115)</f>
        <v>0</v>
      </c>
      <c r="N115" s="22">
        <f>COUNTIFS(CADASTRE!$B:$B,$N$1,CADASTRE!$L:$L,A115)</f>
        <v>2</v>
      </c>
      <c r="O115" s="22">
        <f>COUNTIFS(CADASTRE!$B:$B,$O$1,CADASTRE!$L:$L,A115)</f>
        <v>0</v>
      </c>
      <c r="P115" s="22">
        <f>COUNTIFS(CADASTRE!$B:$B,$P$1,CADASTRE!$L:$L,A115)</f>
        <v>0</v>
      </c>
      <c r="Q115" s="22">
        <f>COUNTIFS(CADASTRE!$B:$B,$Q$1,CADASTRE!$L:$L,A115)</f>
        <v>1</v>
      </c>
      <c r="R115" s="22">
        <f>COUNTIFS(CADASTRE!$B:$B,$R$1,CADASTRE!$L:$L,A115)</f>
        <v>0</v>
      </c>
      <c r="S115" s="22">
        <f>COUNTIFS(CADASTRE!$B:$B,$S$1,CADASTRE!$L:$L,A115)</f>
        <v>0</v>
      </c>
      <c r="T115" s="22">
        <f>COUNTIFS(CADASTRE!$B:$B,$T$1,CADASTRE!$L:$L,A115)</f>
        <v>0</v>
      </c>
      <c r="U115" s="22">
        <f>COUNTIFS(CADASTRE!$B:$B,$U$1,CADASTRE!$L:$L,A115)</f>
        <v>0</v>
      </c>
      <c r="V115" s="22">
        <f>COUNTIFS(CADASTRE!$B:$B,$V$1,CADASTRE!$L:$L,A115)</f>
        <v>0</v>
      </c>
      <c r="W115" s="22">
        <f>COUNTIFS(CADASTRE!$B:$B,$W$1,CADASTRE!$L:$L,A115)</f>
        <v>0</v>
      </c>
      <c r="X115" s="22">
        <f>COUNTIFS(CADASTRE!$B:$B,$X$1,CADASTRE!$L:$L,A115)</f>
        <v>0</v>
      </c>
      <c r="Y115" s="22">
        <f>COUNTIFS(CADASTRE!$B:$B,$Y$1,CADASTRE!$L:$L,A115)</f>
        <v>3</v>
      </c>
      <c r="Z115" s="22">
        <f>COUNTIFS(CADASTRE!$B:$B,$Z$1,CADASTRE!$L:$L,A115)</f>
        <v>0</v>
      </c>
      <c r="AA115" s="22">
        <f t="shared" si="1"/>
        <v>6</v>
      </c>
      <c r="AB115" s="22"/>
      <c r="AC115" s="22"/>
      <c r="AD115" s="1"/>
      <c r="AE115" s="1"/>
    </row>
    <row r="116" spans="1:31" ht="30" customHeight="1" x14ac:dyDescent="0.3">
      <c r="A116" s="2" t="s">
        <v>767</v>
      </c>
      <c r="B116" s="22">
        <f>COUNTIFS(CADASTRE!$B:$B,B$1,CADASTRE!L:L,A116)</f>
        <v>0</v>
      </c>
      <c r="C116" s="22">
        <f>COUNTIFS(CADASTRE!$B:$B,$C$1,CADASTRE!$L:$L,A116)</f>
        <v>0</v>
      </c>
      <c r="D116" s="22">
        <f>COUNTIFS(CADASTRE!$B:$B,$D$1,CADASTRE!$L:$L,A116)</f>
        <v>0</v>
      </c>
      <c r="E116" s="22">
        <f>COUNTIFS(CADASTRE!$B:$B,$E$1,CADASTRE!$L:$L,A116)</f>
        <v>0</v>
      </c>
      <c r="F116" s="22">
        <f>COUNTIFS(CADASTRE!$B:$B,$F$1,CADASTRE!$L:$L,A116)</f>
        <v>0</v>
      </c>
      <c r="G116" s="22">
        <f>COUNTIFS(CADASTRE!$B:$B,$G$1,CADASTRE!$L:$L,A116)</f>
        <v>0</v>
      </c>
      <c r="H116" s="22">
        <f>COUNTIFS(CADASTRE!$B:$B,$H$1,CADASTRE!$L:$L,A116)</f>
        <v>0</v>
      </c>
      <c r="I116" s="22">
        <f>COUNTIFS(CADASTRE!$B:$B,$I$1,CADASTRE!$L:$L,A116)</f>
        <v>2</v>
      </c>
      <c r="J116" s="22">
        <f>COUNTIFS(CADASTRE!$B:$B,$J$1,CADASTRE!$L:$L,A116)</f>
        <v>0</v>
      </c>
      <c r="K116" s="22">
        <f>COUNTIFS(CADASTRE!$B:$B,$K$1,CADASTRE!$L:$L,A116)</f>
        <v>0</v>
      </c>
      <c r="L116" s="22">
        <f>COUNTIFS(CADASTRE!$B:$B,$L$1,CADASTRE!$L:$L,A116)</f>
        <v>0</v>
      </c>
      <c r="M116" s="22">
        <f>COUNTIFS(CADASTRE!$B:$B,$M$1,CADASTRE!$L:$L,A116)</f>
        <v>0</v>
      </c>
      <c r="N116" s="22">
        <f>COUNTIFS(CADASTRE!$B:$B,$N$1,CADASTRE!$L:$L,A116)</f>
        <v>0</v>
      </c>
      <c r="O116" s="22">
        <f>COUNTIFS(CADASTRE!$B:$B,$O$1,CADASTRE!$L:$L,A116)</f>
        <v>0</v>
      </c>
      <c r="P116" s="22">
        <f>COUNTIFS(CADASTRE!$B:$B,$P$1,CADASTRE!$L:$L,A116)</f>
        <v>0</v>
      </c>
      <c r="Q116" s="22">
        <f>COUNTIFS(CADASTRE!$B:$B,$Q$1,CADASTRE!$L:$L,A116)</f>
        <v>0</v>
      </c>
      <c r="R116" s="22">
        <f>COUNTIFS(CADASTRE!$B:$B,$R$1,CADASTRE!$L:$L,A116)</f>
        <v>0</v>
      </c>
      <c r="S116" s="22">
        <f>COUNTIFS(CADASTRE!$B:$B,$S$1,CADASTRE!$L:$L,A116)</f>
        <v>0</v>
      </c>
      <c r="T116" s="22">
        <f>COUNTIFS(CADASTRE!$B:$B,$T$1,CADASTRE!$L:$L,A116)</f>
        <v>0</v>
      </c>
      <c r="U116" s="22">
        <f>COUNTIFS(CADASTRE!$B:$B,$U$1,CADASTRE!$L:$L,A116)</f>
        <v>0</v>
      </c>
      <c r="V116" s="22">
        <f>COUNTIFS(CADASTRE!$B:$B,$V$1,CADASTRE!$L:$L,A116)</f>
        <v>0</v>
      </c>
      <c r="W116" s="22">
        <f>COUNTIFS(CADASTRE!$B:$B,$W$1,CADASTRE!$L:$L,A116)</f>
        <v>0</v>
      </c>
      <c r="X116" s="22">
        <f>COUNTIFS(CADASTRE!$B:$B,$X$1,CADASTRE!$L:$L,A116)</f>
        <v>0</v>
      </c>
      <c r="Y116" s="22">
        <f>COUNTIFS(CADASTRE!$B:$B,$Y$1,CADASTRE!$L:$L,A116)</f>
        <v>0</v>
      </c>
      <c r="Z116" s="22">
        <f>COUNTIFS(CADASTRE!$B:$B,$Z$1,CADASTRE!$L:$L,A116)</f>
        <v>0</v>
      </c>
      <c r="AA116" s="22">
        <f t="shared" si="1"/>
        <v>2</v>
      </c>
      <c r="AB116" s="22"/>
      <c r="AC116" s="22"/>
      <c r="AD116" s="1"/>
      <c r="AE116" s="1"/>
    </row>
    <row r="117" spans="1:31" ht="30" customHeight="1" x14ac:dyDescent="0.3">
      <c r="A117" s="2" t="s">
        <v>119</v>
      </c>
      <c r="B117" s="22">
        <f>COUNTIFS(CADASTRE!$B:$B,B$1,CADASTRE!L:L,A117)</f>
        <v>0</v>
      </c>
      <c r="C117" s="22">
        <f>COUNTIFS(CADASTRE!$B:$B,$C$1,CADASTRE!$L:$L,A117)</f>
        <v>0</v>
      </c>
      <c r="D117" s="22">
        <f>COUNTIFS(CADASTRE!$B:$B,$D$1,CADASTRE!$L:$L,A117)</f>
        <v>0</v>
      </c>
      <c r="E117" s="22">
        <f>COUNTIFS(CADASTRE!$B:$B,$E$1,CADASTRE!$L:$L,A117)</f>
        <v>0</v>
      </c>
      <c r="F117" s="22">
        <f>COUNTIFS(CADASTRE!$B:$B,$F$1,CADASTRE!$L:$L,A117)</f>
        <v>0</v>
      </c>
      <c r="G117" s="22">
        <f>COUNTIFS(CADASTRE!$B:$B,$G$1,CADASTRE!$L:$L,A117)</f>
        <v>0</v>
      </c>
      <c r="H117" s="22">
        <f>COUNTIFS(CADASTRE!$B:$B,$H$1,CADASTRE!$L:$L,A117)</f>
        <v>0</v>
      </c>
      <c r="I117" s="22">
        <f>COUNTIFS(CADASTRE!$B:$B,$I$1,CADASTRE!$L:$L,A117)</f>
        <v>0</v>
      </c>
      <c r="J117" s="22">
        <f>COUNTIFS(CADASTRE!$B:$B,$J$1,CADASTRE!$L:$L,A117)</f>
        <v>1</v>
      </c>
      <c r="K117" s="22">
        <f>COUNTIFS(CADASTRE!$B:$B,$K$1,CADASTRE!$L:$L,A117)</f>
        <v>0</v>
      </c>
      <c r="L117" s="22">
        <f>COUNTIFS(CADASTRE!$B:$B,$L$1,CADASTRE!$L:$L,A117)</f>
        <v>0</v>
      </c>
      <c r="M117" s="22">
        <f>COUNTIFS(CADASTRE!$B:$B,$M$1,CADASTRE!$L:$L,A117)</f>
        <v>0</v>
      </c>
      <c r="N117" s="22">
        <f>COUNTIFS(CADASTRE!$B:$B,$N$1,CADASTRE!$L:$L,A117)</f>
        <v>0</v>
      </c>
      <c r="O117" s="22">
        <f>COUNTIFS(CADASTRE!$B:$B,$O$1,CADASTRE!$L:$L,A117)</f>
        <v>0</v>
      </c>
      <c r="P117" s="22">
        <f>COUNTIFS(CADASTRE!$B:$B,$P$1,CADASTRE!$L:$L,A117)</f>
        <v>0</v>
      </c>
      <c r="Q117" s="22">
        <f>COUNTIFS(CADASTRE!$B:$B,$Q$1,CADASTRE!$L:$L,A117)</f>
        <v>0</v>
      </c>
      <c r="R117" s="22">
        <f>COUNTIFS(CADASTRE!$B:$B,$R$1,CADASTRE!$L:$L,A117)</f>
        <v>0</v>
      </c>
      <c r="S117" s="22">
        <f>COUNTIFS(CADASTRE!$B:$B,$S$1,CADASTRE!$L:$L,A117)</f>
        <v>0</v>
      </c>
      <c r="T117" s="22">
        <f>COUNTIFS(CADASTRE!$B:$B,$T$1,CADASTRE!$L:$L,A117)</f>
        <v>0</v>
      </c>
      <c r="U117" s="22">
        <f>COUNTIFS(CADASTRE!$B:$B,$U$1,CADASTRE!$L:$L,A117)</f>
        <v>0</v>
      </c>
      <c r="V117" s="22">
        <f>COUNTIFS(CADASTRE!$B:$B,$V$1,CADASTRE!$L:$L,A117)</f>
        <v>0</v>
      </c>
      <c r="W117" s="22">
        <f>COUNTIFS(CADASTRE!$B:$B,$W$1,CADASTRE!$L:$L,A117)</f>
        <v>0</v>
      </c>
      <c r="X117" s="22">
        <f>COUNTIFS(CADASTRE!$B:$B,$X$1,CADASTRE!$L:$L,A117)</f>
        <v>0</v>
      </c>
      <c r="Y117" s="22">
        <f>COUNTIFS(CADASTRE!$B:$B,$Y$1,CADASTRE!$L:$L,A117)</f>
        <v>0</v>
      </c>
      <c r="Z117" s="22">
        <f>COUNTIFS(CADASTRE!$B:$B,$Z$1,CADASTRE!$L:$L,A117)</f>
        <v>0</v>
      </c>
      <c r="AA117" s="22">
        <f t="shared" si="1"/>
        <v>1</v>
      </c>
      <c r="AB117" s="22"/>
      <c r="AC117" s="22"/>
      <c r="AD117" s="1"/>
      <c r="AE117" s="1"/>
    </row>
    <row r="118" spans="1:31" ht="30" customHeight="1" x14ac:dyDescent="0.3">
      <c r="A118" s="2" t="s">
        <v>862</v>
      </c>
      <c r="B118" s="22">
        <f>COUNTIFS(CADASTRE!$B:$B,B$1,CADASTRE!L:L,A118)</f>
        <v>0</v>
      </c>
      <c r="C118" s="22">
        <f>COUNTIFS(CADASTRE!$B:$B,$C$1,CADASTRE!$L:$L,A118)</f>
        <v>0</v>
      </c>
      <c r="D118" s="22">
        <f>COUNTIFS(CADASTRE!$B:$B,$D$1,CADASTRE!$L:$L,A118)</f>
        <v>0</v>
      </c>
      <c r="E118" s="22">
        <f>COUNTIFS(CADASTRE!$B:$B,$E$1,CADASTRE!$L:$L,A118)</f>
        <v>0</v>
      </c>
      <c r="F118" s="22">
        <f>COUNTIFS(CADASTRE!$B:$B,$F$1,CADASTRE!$L:$L,A118)</f>
        <v>0</v>
      </c>
      <c r="G118" s="22">
        <f>COUNTIFS(CADASTRE!$B:$B,$G$1,CADASTRE!$L:$L,A118)</f>
        <v>0</v>
      </c>
      <c r="H118" s="22">
        <f>COUNTIFS(CADASTRE!$B:$B,$H$1,CADASTRE!$L:$L,A118)</f>
        <v>0</v>
      </c>
      <c r="I118" s="22">
        <f>COUNTIFS(CADASTRE!$B:$B,$I$1,CADASTRE!$L:$L,A118)</f>
        <v>0</v>
      </c>
      <c r="J118" s="22">
        <f>COUNTIFS(CADASTRE!$B:$B,$J$1,CADASTRE!$L:$L,A118)</f>
        <v>0</v>
      </c>
      <c r="K118" s="22">
        <f>COUNTIFS(CADASTRE!$B:$B,$K$1,CADASTRE!$L:$L,A118)</f>
        <v>0</v>
      </c>
      <c r="L118" s="22">
        <f>COUNTIFS(CADASTRE!$B:$B,$L$1,CADASTRE!$L:$L,A118)</f>
        <v>0</v>
      </c>
      <c r="M118" s="22">
        <f>COUNTIFS(CADASTRE!$B:$B,$M$1,CADASTRE!$L:$L,A118)</f>
        <v>0</v>
      </c>
      <c r="N118" s="22">
        <f>COUNTIFS(CADASTRE!$B:$B,$N$1,CADASTRE!$L:$L,A118)</f>
        <v>0</v>
      </c>
      <c r="O118" s="22">
        <f>COUNTIFS(CADASTRE!$B:$B,$O$1,CADASTRE!$L:$L,A118)</f>
        <v>0</v>
      </c>
      <c r="P118" s="22">
        <f>COUNTIFS(CADASTRE!$B:$B,$P$1,CADASTRE!$L:$L,A118)</f>
        <v>0</v>
      </c>
      <c r="Q118" s="22">
        <f>COUNTIFS(CADASTRE!$B:$B,$Q$1,CADASTRE!$L:$L,A118)</f>
        <v>5</v>
      </c>
      <c r="R118" s="22">
        <f>COUNTIFS(CADASTRE!$B:$B,$R$1,CADASTRE!$L:$L,A118)</f>
        <v>0</v>
      </c>
      <c r="S118" s="22">
        <f>COUNTIFS(CADASTRE!$B:$B,$S$1,CADASTRE!$L:$L,A118)</f>
        <v>0</v>
      </c>
      <c r="T118" s="22">
        <f>COUNTIFS(CADASTRE!$B:$B,$T$1,CADASTRE!$L:$L,A118)</f>
        <v>0</v>
      </c>
      <c r="U118" s="22">
        <f>COUNTIFS(CADASTRE!$B:$B,$U$1,CADASTRE!$L:$L,A118)</f>
        <v>1</v>
      </c>
      <c r="V118" s="22">
        <f>COUNTIFS(CADASTRE!$B:$B,$V$1,CADASTRE!$L:$L,A118)</f>
        <v>0</v>
      </c>
      <c r="W118" s="22">
        <f>COUNTIFS(CADASTRE!$B:$B,$W$1,CADASTRE!$L:$L,A118)</f>
        <v>0</v>
      </c>
      <c r="X118" s="22">
        <f>COUNTIFS(CADASTRE!$B:$B,$X$1,CADASTRE!$L:$L,A118)</f>
        <v>0</v>
      </c>
      <c r="Y118" s="22">
        <f>COUNTIFS(CADASTRE!$B:$B,$Y$1,CADASTRE!$L:$L,A118)</f>
        <v>0</v>
      </c>
      <c r="Z118" s="22">
        <f>COUNTIFS(CADASTRE!$B:$B,$Z$1,CADASTRE!$L:$L,A118)</f>
        <v>0</v>
      </c>
      <c r="AA118" s="22">
        <f t="shared" si="1"/>
        <v>6</v>
      </c>
      <c r="AB118" s="22"/>
      <c r="AC118" s="22"/>
      <c r="AD118" s="1"/>
      <c r="AE118" s="1"/>
    </row>
    <row r="119" spans="1:31" ht="30" customHeight="1" x14ac:dyDescent="0.3">
      <c r="A119" s="2" t="s">
        <v>2196</v>
      </c>
      <c r="B119" s="22">
        <f>COUNTIFS(CADASTRE!$B:$B,B$1,CADASTRE!L:L,A119)</f>
        <v>0</v>
      </c>
      <c r="C119" s="22">
        <f>COUNTIFS(CADASTRE!$B:$B,$C$1,CADASTRE!$L:$L,A119)</f>
        <v>0</v>
      </c>
      <c r="D119" s="22">
        <f>COUNTIFS(CADASTRE!$B:$B,$D$1,CADASTRE!$L:$L,A119)</f>
        <v>0</v>
      </c>
      <c r="E119" s="22">
        <f>COUNTIFS(CADASTRE!$B:$B,$E$1,CADASTRE!$L:$L,A119)</f>
        <v>1</v>
      </c>
      <c r="F119" s="22">
        <f>COUNTIFS(CADASTRE!$B:$B,$F$1,CADASTRE!$L:$L,A119)</f>
        <v>0</v>
      </c>
      <c r="G119" s="22">
        <f>COUNTIFS(CADASTRE!$B:$B,$G$1,CADASTRE!$L:$L,A119)</f>
        <v>0</v>
      </c>
      <c r="H119" s="22">
        <f>COUNTIFS(CADASTRE!$B:$B,$H$1,CADASTRE!$L:$L,A119)</f>
        <v>0</v>
      </c>
      <c r="I119" s="22">
        <f>COUNTIFS(CADASTRE!$B:$B,$I$1,CADASTRE!$L:$L,A119)</f>
        <v>0</v>
      </c>
      <c r="J119" s="22">
        <f>COUNTIFS(CADASTRE!$B:$B,$J$1,CADASTRE!$L:$L,A119)</f>
        <v>0</v>
      </c>
      <c r="K119" s="22">
        <f>COUNTIFS(CADASTRE!$B:$B,$K$1,CADASTRE!$L:$L,A119)</f>
        <v>0</v>
      </c>
      <c r="L119" s="22">
        <f>COUNTIFS(CADASTRE!$B:$B,$L$1,CADASTRE!$L:$L,A119)</f>
        <v>0</v>
      </c>
      <c r="M119" s="22">
        <f>COUNTIFS(CADASTRE!$B:$B,$M$1,CADASTRE!$L:$L,A119)</f>
        <v>0</v>
      </c>
      <c r="N119" s="22">
        <f>COUNTIFS(CADASTRE!$B:$B,$N$1,CADASTRE!$L:$L,A119)</f>
        <v>0</v>
      </c>
      <c r="O119" s="22">
        <f>COUNTIFS(CADASTRE!$B:$B,$O$1,CADASTRE!$L:$L,A119)</f>
        <v>0</v>
      </c>
      <c r="P119" s="22">
        <f>COUNTIFS(CADASTRE!$B:$B,$P$1,CADASTRE!$L:$L,A119)</f>
        <v>0</v>
      </c>
      <c r="Q119" s="22">
        <f>COUNTIFS(CADASTRE!$B:$B,$Q$1,CADASTRE!$L:$L,A119)</f>
        <v>0</v>
      </c>
      <c r="R119" s="22">
        <f>COUNTIFS(CADASTRE!$B:$B,$R$1,CADASTRE!$L:$L,A119)</f>
        <v>0</v>
      </c>
      <c r="S119" s="22">
        <f>COUNTIFS(CADASTRE!$B:$B,$S$1,CADASTRE!$L:$L,A119)</f>
        <v>0</v>
      </c>
      <c r="T119" s="22">
        <f>COUNTIFS(CADASTRE!$B:$B,$T$1,CADASTRE!$L:$L,A119)</f>
        <v>0</v>
      </c>
      <c r="U119" s="22">
        <f>COUNTIFS(CADASTRE!$B:$B,$U$1,CADASTRE!$L:$L,A119)</f>
        <v>0</v>
      </c>
      <c r="V119" s="22">
        <f>COUNTIFS(CADASTRE!$B:$B,$V$1,CADASTRE!$L:$L,A119)</f>
        <v>0</v>
      </c>
      <c r="W119" s="22">
        <f>COUNTIFS(CADASTRE!$B:$B,$W$1,CADASTRE!$L:$L,A119)</f>
        <v>0</v>
      </c>
      <c r="X119" s="22">
        <f>COUNTIFS(CADASTRE!$B:$B,$X$1,CADASTRE!$L:$L,A119)</f>
        <v>0</v>
      </c>
      <c r="Y119" s="22">
        <f>COUNTIFS(CADASTRE!$B:$B,$Y$1,CADASTRE!$L:$L,A119)</f>
        <v>0</v>
      </c>
      <c r="Z119" s="22">
        <f>COUNTIFS(CADASTRE!$B:$B,$Z$1,CADASTRE!$L:$L,A119)</f>
        <v>0</v>
      </c>
      <c r="AA119" s="22">
        <f t="shared" si="1"/>
        <v>1</v>
      </c>
      <c r="AB119" s="22"/>
      <c r="AC119" s="22"/>
      <c r="AD119" s="1"/>
      <c r="AE119" s="1"/>
    </row>
    <row r="120" spans="1:31" ht="30" customHeight="1" x14ac:dyDescent="0.3">
      <c r="A120" s="2" t="s">
        <v>4819</v>
      </c>
      <c r="B120" s="22">
        <f>COUNTIFS(CADASTRE!$B:$B,B$1,CADASTRE!L:L,A120)</f>
        <v>0</v>
      </c>
      <c r="C120" s="22">
        <f>COUNTIFS(CADASTRE!$B:$B,$C$1,CADASTRE!$L:$L,A120)</f>
        <v>0</v>
      </c>
      <c r="D120" s="22">
        <f>COUNTIFS(CADASTRE!$B:$B,$D$1,CADASTRE!$L:$L,A120)</f>
        <v>0</v>
      </c>
      <c r="E120" s="22">
        <f>COUNTIFS(CADASTRE!$B:$B,$E$1,CADASTRE!$L:$L,A120)</f>
        <v>0</v>
      </c>
      <c r="F120" s="22">
        <f>COUNTIFS(CADASTRE!$B:$B,$F$1,CADASTRE!$L:$L,A120)</f>
        <v>0</v>
      </c>
      <c r="G120" s="22">
        <f>COUNTIFS(CADASTRE!$B:$B,$G$1,CADASTRE!$L:$L,A120)</f>
        <v>0</v>
      </c>
      <c r="H120" s="22">
        <f>COUNTIFS(CADASTRE!$B:$B,$H$1,CADASTRE!$L:$L,A120)</f>
        <v>0</v>
      </c>
      <c r="I120" s="22">
        <f>COUNTIFS(CADASTRE!$B:$B,$I$1,CADASTRE!$L:$L,A120)</f>
        <v>0</v>
      </c>
      <c r="J120" s="22">
        <f>COUNTIFS(CADASTRE!$B:$B,$J$1,CADASTRE!$L:$L,A120)</f>
        <v>0</v>
      </c>
      <c r="K120" s="22">
        <f>COUNTIFS(CADASTRE!$B:$B,$K$1,CADASTRE!$L:$L,A120)</f>
        <v>0</v>
      </c>
      <c r="L120" s="22">
        <f>COUNTIFS(CADASTRE!$B:$B,$L$1,CADASTRE!$L:$L,A120)</f>
        <v>0</v>
      </c>
      <c r="M120" s="22">
        <f>COUNTIFS(CADASTRE!$B:$B,$M$1,CADASTRE!$L:$L,A120)</f>
        <v>0</v>
      </c>
      <c r="N120" s="22">
        <f>COUNTIFS(CADASTRE!$B:$B,$N$1,CADASTRE!$L:$L,A120)</f>
        <v>0</v>
      </c>
      <c r="O120" s="22">
        <f>COUNTIFS(CADASTRE!$B:$B,$O$1,CADASTRE!$L:$L,A120)</f>
        <v>0</v>
      </c>
      <c r="P120" s="22">
        <f>COUNTIFS(CADASTRE!$B:$B,$P$1,CADASTRE!$L:$L,A120)</f>
        <v>0</v>
      </c>
      <c r="Q120" s="22">
        <f>COUNTIFS(CADASTRE!$B:$B,$Q$1,CADASTRE!$L:$L,A120)</f>
        <v>0</v>
      </c>
      <c r="R120" s="22">
        <f>COUNTIFS(CADASTRE!$B:$B,$R$1,CADASTRE!$L:$L,A120)</f>
        <v>0</v>
      </c>
      <c r="S120" s="22">
        <f>COUNTIFS(CADASTRE!$B:$B,$S$1,CADASTRE!$L:$L,A120)</f>
        <v>0</v>
      </c>
      <c r="T120" s="22">
        <f>COUNTIFS(CADASTRE!$B:$B,$T$1,CADASTRE!$L:$L,A120)</f>
        <v>0</v>
      </c>
      <c r="U120" s="22">
        <f>COUNTIFS(CADASTRE!$B:$B,$U$1,CADASTRE!$L:$L,A120)</f>
        <v>0</v>
      </c>
      <c r="V120" s="22">
        <f>COUNTIFS(CADASTRE!$B:$B,$V$1,CADASTRE!$L:$L,A120)</f>
        <v>0</v>
      </c>
      <c r="W120" s="22">
        <f>COUNTIFS(CADASTRE!$B:$B,$W$1,CADASTRE!$L:$L,A120)</f>
        <v>0</v>
      </c>
      <c r="X120" s="22">
        <f>COUNTIFS(CADASTRE!$B:$B,$X$1,CADASTRE!$L:$L,A120)</f>
        <v>1</v>
      </c>
      <c r="Y120" s="22">
        <f>COUNTIFS(CADASTRE!$B:$B,$Y$1,CADASTRE!$L:$L,A120)</f>
        <v>0</v>
      </c>
      <c r="Z120" s="22">
        <f>COUNTIFS(CADASTRE!$B:$B,$Z$1,CADASTRE!$L:$L,A120)</f>
        <v>0</v>
      </c>
      <c r="AA120" s="22">
        <f t="shared" si="1"/>
        <v>1</v>
      </c>
      <c r="AB120" s="22"/>
      <c r="AC120" s="22"/>
      <c r="AD120" s="1"/>
      <c r="AE120" s="1"/>
    </row>
    <row r="121" spans="1:31" ht="30" customHeight="1" x14ac:dyDescent="0.3">
      <c r="A121" s="2" t="s">
        <v>881</v>
      </c>
      <c r="B121" s="22">
        <f>COUNTIFS(CADASTRE!$B:$B,B$1,CADASTRE!L:L,A121)</f>
        <v>0</v>
      </c>
      <c r="C121" s="22">
        <f>COUNTIFS(CADASTRE!$B:$B,$C$1,CADASTRE!$L:$L,A121)</f>
        <v>0</v>
      </c>
      <c r="D121" s="22">
        <f>COUNTIFS(CADASTRE!$B:$B,$D$1,CADASTRE!$L:$L,A121)</f>
        <v>0</v>
      </c>
      <c r="E121" s="22">
        <f>COUNTIFS(CADASTRE!$B:$B,$E$1,CADASTRE!$L:$L,A121)</f>
        <v>0</v>
      </c>
      <c r="F121" s="22">
        <f>COUNTIFS(CADASTRE!$B:$B,$F$1,CADASTRE!$L:$L,A121)</f>
        <v>0</v>
      </c>
      <c r="G121" s="22">
        <f>COUNTIFS(CADASTRE!$B:$B,$G$1,CADASTRE!$L:$L,A121)</f>
        <v>0</v>
      </c>
      <c r="H121" s="22">
        <f>COUNTIFS(CADASTRE!$B:$B,$H$1,CADASTRE!$L:$L,A121)</f>
        <v>0</v>
      </c>
      <c r="I121" s="22">
        <f>COUNTIFS(CADASTRE!$B:$B,$I$1,CADASTRE!$L:$L,A121)</f>
        <v>0</v>
      </c>
      <c r="J121" s="22">
        <f>COUNTIFS(CADASTRE!$B:$B,$J$1,CADASTRE!$L:$L,A121)</f>
        <v>0</v>
      </c>
      <c r="K121" s="22">
        <f>COUNTIFS(CADASTRE!$B:$B,$K$1,CADASTRE!$L:$L,A121)</f>
        <v>0</v>
      </c>
      <c r="L121" s="22">
        <f>COUNTIFS(CADASTRE!$B:$B,$L$1,CADASTRE!$L:$L,A121)</f>
        <v>0</v>
      </c>
      <c r="M121" s="22">
        <f>COUNTIFS(CADASTRE!$B:$B,$M$1,CADASTRE!$L:$L,A121)</f>
        <v>0</v>
      </c>
      <c r="N121" s="22">
        <f>COUNTIFS(CADASTRE!$B:$B,$N$1,CADASTRE!$L:$L,A121)</f>
        <v>0</v>
      </c>
      <c r="O121" s="22">
        <f>COUNTIFS(CADASTRE!$B:$B,$O$1,CADASTRE!$L:$L,A121)</f>
        <v>0</v>
      </c>
      <c r="P121" s="22">
        <f>COUNTIFS(CADASTRE!$B:$B,$P$1,CADASTRE!$L:$L,A121)</f>
        <v>0</v>
      </c>
      <c r="Q121" s="22">
        <f>COUNTIFS(CADASTRE!$B:$B,$Q$1,CADASTRE!$L:$L,A121)</f>
        <v>0</v>
      </c>
      <c r="R121" s="22">
        <f>COUNTIFS(CADASTRE!$B:$B,$R$1,CADASTRE!$L:$L,A121)</f>
        <v>0</v>
      </c>
      <c r="S121" s="22">
        <f>COUNTIFS(CADASTRE!$B:$B,$S$1,CADASTRE!$L:$L,A121)</f>
        <v>0</v>
      </c>
      <c r="T121" s="22">
        <f>COUNTIFS(CADASTRE!$B:$B,$T$1,CADASTRE!$L:$L,A121)</f>
        <v>0</v>
      </c>
      <c r="U121" s="22">
        <f>COUNTIFS(CADASTRE!$B:$B,$U$1,CADASTRE!$L:$L,A121)</f>
        <v>0</v>
      </c>
      <c r="V121" s="22">
        <f>COUNTIFS(CADASTRE!$B:$B,$V$1,CADASTRE!$L:$L,A121)</f>
        <v>0</v>
      </c>
      <c r="W121" s="22">
        <f>COUNTIFS(CADASTRE!$B:$B,$W$1,CADASTRE!$L:$L,A121)</f>
        <v>0</v>
      </c>
      <c r="X121" s="22">
        <f>COUNTIFS(CADASTRE!$B:$B,$X$1,CADASTRE!$L:$L,A121)</f>
        <v>0</v>
      </c>
      <c r="Y121" s="22">
        <f>COUNTIFS(CADASTRE!$B:$B,$Y$1,CADASTRE!$L:$L,A121)</f>
        <v>1</v>
      </c>
      <c r="Z121" s="22">
        <f>COUNTIFS(CADASTRE!$B:$B,$Z$1,CADASTRE!$L:$L,A121)</f>
        <v>0</v>
      </c>
      <c r="AA121" s="22">
        <f t="shared" si="1"/>
        <v>1</v>
      </c>
      <c r="AB121" s="22"/>
      <c r="AC121" s="22"/>
      <c r="AD121" s="1"/>
      <c r="AE121" s="1"/>
    </row>
    <row r="122" spans="1:31" ht="30" customHeight="1" x14ac:dyDescent="0.3">
      <c r="A122" s="2" t="s">
        <v>4378</v>
      </c>
      <c r="B122" s="22">
        <f>COUNTIFS(CADASTRE!$B:$B,B$1,CADASTRE!L:L,A122)</f>
        <v>0</v>
      </c>
      <c r="C122" s="22">
        <f>COUNTIFS(CADASTRE!$B:$B,$C$1,CADASTRE!$L:$L,A122)</f>
        <v>0</v>
      </c>
      <c r="D122" s="22">
        <f>COUNTIFS(CADASTRE!$B:$B,$D$1,CADASTRE!$L:$L,A122)</f>
        <v>0</v>
      </c>
      <c r="E122" s="22">
        <f>COUNTIFS(CADASTRE!$B:$B,$E$1,CADASTRE!$L:$L,A122)</f>
        <v>0</v>
      </c>
      <c r="F122" s="22">
        <f>COUNTIFS(CADASTRE!$B:$B,$F$1,CADASTRE!$L:$L,A122)</f>
        <v>0</v>
      </c>
      <c r="G122" s="22">
        <f>COUNTIFS(CADASTRE!$B:$B,$G$1,CADASTRE!$L:$L,A122)</f>
        <v>0</v>
      </c>
      <c r="H122" s="22">
        <f>COUNTIFS(CADASTRE!$B:$B,$H$1,CADASTRE!$L:$L,A122)</f>
        <v>0</v>
      </c>
      <c r="I122" s="22">
        <f>COUNTIFS(CADASTRE!$B:$B,$I$1,CADASTRE!$L:$L,A122)</f>
        <v>0</v>
      </c>
      <c r="J122" s="22">
        <f>COUNTIFS(CADASTRE!$B:$B,$J$1,CADASTRE!$L:$L,A122)</f>
        <v>0</v>
      </c>
      <c r="K122" s="22">
        <f>COUNTIFS(CADASTRE!$B:$B,$K$1,CADASTRE!$L:$L,A122)</f>
        <v>0</v>
      </c>
      <c r="L122" s="22">
        <f>COUNTIFS(CADASTRE!$B:$B,$L$1,CADASTRE!$L:$L,A122)</f>
        <v>0</v>
      </c>
      <c r="M122" s="22">
        <f>COUNTIFS(CADASTRE!$B:$B,$M$1,CADASTRE!$L:$L,A122)</f>
        <v>0</v>
      </c>
      <c r="N122" s="22">
        <f>COUNTIFS(CADASTRE!$B:$B,$N$1,CADASTRE!$L:$L,A122)</f>
        <v>0</v>
      </c>
      <c r="O122" s="22">
        <f>COUNTIFS(CADASTRE!$B:$B,$O$1,CADASTRE!$L:$L,A122)</f>
        <v>0</v>
      </c>
      <c r="P122" s="22">
        <f>COUNTIFS(CADASTRE!$B:$B,$P$1,CADASTRE!$L:$L,A122)</f>
        <v>1</v>
      </c>
      <c r="Q122" s="22">
        <f>COUNTIFS(CADASTRE!$B:$B,$Q$1,CADASTRE!$L:$L,A122)</f>
        <v>0</v>
      </c>
      <c r="R122" s="22">
        <f>COUNTIFS(CADASTRE!$B:$B,$R$1,CADASTRE!$L:$L,A122)</f>
        <v>0</v>
      </c>
      <c r="S122" s="22">
        <f>COUNTIFS(CADASTRE!$B:$B,$S$1,CADASTRE!$L:$L,A122)</f>
        <v>0</v>
      </c>
      <c r="T122" s="22">
        <f>COUNTIFS(CADASTRE!$B:$B,$T$1,CADASTRE!$L:$L,A122)</f>
        <v>0</v>
      </c>
      <c r="U122" s="22">
        <f>COUNTIFS(CADASTRE!$B:$B,$U$1,CADASTRE!$L:$L,A122)</f>
        <v>0</v>
      </c>
      <c r="V122" s="22">
        <f>COUNTIFS(CADASTRE!$B:$B,$V$1,CADASTRE!$L:$L,A122)</f>
        <v>0</v>
      </c>
      <c r="W122" s="22">
        <f>COUNTIFS(CADASTRE!$B:$B,$W$1,CADASTRE!$L:$L,A122)</f>
        <v>0</v>
      </c>
      <c r="X122" s="22">
        <f>COUNTIFS(CADASTRE!$B:$B,$X$1,CADASTRE!$L:$L,A122)</f>
        <v>0</v>
      </c>
      <c r="Y122" s="22">
        <f>COUNTIFS(CADASTRE!$B:$B,$Y$1,CADASTRE!$L:$L,A122)</f>
        <v>0</v>
      </c>
      <c r="Z122" s="22">
        <f>COUNTIFS(CADASTRE!$B:$B,$Z$1,CADASTRE!$L:$L,A122)</f>
        <v>0</v>
      </c>
      <c r="AA122" s="22">
        <f t="shared" si="1"/>
        <v>1</v>
      </c>
      <c r="AB122" s="22"/>
      <c r="AC122" s="22"/>
      <c r="AD122" s="1"/>
      <c r="AE122" s="1"/>
    </row>
    <row r="123" spans="1:31" ht="30" customHeight="1" x14ac:dyDescent="0.3">
      <c r="A123" s="2" t="s">
        <v>868</v>
      </c>
      <c r="B123" s="22">
        <f>COUNTIFS(CADASTRE!$B:$B,B$1,CADASTRE!L:L,A123)</f>
        <v>0</v>
      </c>
      <c r="C123" s="22">
        <f>COUNTIFS(CADASTRE!$B:$B,$C$1,CADASTRE!$L:$L,A123)</f>
        <v>0</v>
      </c>
      <c r="D123" s="22">
        <f>COUNTIFS(CADASTRE!$B:$B,$D$1,CADASTRE!$L:$L,A123)</f>
        <v>0</v>
      </c>
      <c r="E123" s="22">
        <f>COUNTIFS(CADASTRE!$B:$B,$E$1,CADASTRE!$L:$L,A123)</f>
        <v>0</v>
      </c>
      <c r="F123" s="22">
        <f>COUNTIFS(CADASTRE!$B:$B,$F$1,CADASTRE!$L:$L,A123)</f>
        <v>0</v>
      </c>
      <c r="G123" s="22">
        <f>COUNTIFS(CADASTRE!$B:$B,$G$1,CADASTRE!$L:$L,A123)</f>
        <v>0</v>
      </c>
      <c r="H123" s="22">
        <f>COUNTIFS(CADASTRE!$B:$B,$H$1,CADASTRE!$L:$L,A123)</f>
        <v>0</v>
      </c>
      <c r="I123" s="22">
        <f>COUNTIFS(CADASTRE!$B:$B,$I$1,CADASTRE!$L:$L,A123)</f>
        <v>0</v>
      </c>
      <c r="J123" s="22">
        <f>COUNTIFS(CADASTRE!$B:$B,$J$1,CADASTRE!$L:$L,A123)</f>
        <v>0</v>
      </c>
      <c r="K123" s="22">
        <f>COUNTIFS(CADASTRE!$B:$B,$K$1,CADASTRE!$L:$L,A123)</f>
        <v>0</v>
      </c>
      <c r="L123" s="22">
        <f>COUNTIFS(CADASTRE!$B:$B,$L$1,CADASTRE!$L:$L,A123)</f>
        <v>0</v>
      </c>
      <c r="M123" s="22">
        <f>COUNTIFS(CADASTRE!$B:$B,$M$1,CADASTRE!$L:$L,A123)</f>
        <v>0</v>
      </c>
      <c r="N123" s="22">
        <f>COUNTIFS(CADASTRE!$B:$B,$N$1,CADASTRE!$L:$L,A123)</f>
        <v>1</v>
      </c>
      <c r="O123" s="22">
        <f>COUNTIFS(CADASTRE!$B:$B,$O$1,CADASTRE!$L:$L,A123)</f>
        <v>0</v>
      </c>
      <c r="P123" s="22">
        <f>COUNTIFS(CADASTRE!$B:$B,$P$1,CADASTRE!$L:$L,A123)</f>
        <v>0</v>
      </c>
      <c r="Q123" s="22">
        <f>COUNTIFS(CADASTRE!$B:$B,$Q$1,CADASTRE!$L:$L,A123)</f>
        <v>0</v>
      </c>
      <c r="R123" s="22">
        <f>COUNTIFS(CADASTRE!$B:$B,$R$1,CADASTRE!$L:$L,A123)</f>
        <v>0</v>
      </c>
      <c r="S123" s="22">
        <f>COUNTIFS(CADASTRE!$B:$B,$S$1,CADASTRE!$L:$L,A123)</f>
        <v>0</v>
      </c>
      <c r="T123" s="22">
        <f>COUNTIFS(CADASTRE!$B:$B,$T$1,CADASTRE!$L:$L,A123)</f>
        <v>0</v>
      </c>
      <c r="U123" s="22">
        <f>COUNTIFS(CADASTRE!$B:$B,$U$1,CADASTRE!$L:$L,A123)</f>
        <v>0</v>
      </c>
      <c r="V123" s="22">
        <f>COUNTIFS(CADASTRE!$B:$B,$V$1,CADASTRE!$L:$L,A123)</f>
        <v>0</v>
      </c>
      <c r="W123" s="22">
        <f>COUNTIFS(CADASTRE!$B:$B,$W$1,CADASTRE!$L:$L,A123)</f>
        <v>0</v>
      </c>
      <c r="X123" s="22">
        <f>COUNTIFS(CADASTRE!$B:$B,$X$1,CADASTRE!$L:$L,A123)</f>
        <v>0</v>
      </c>
      <c r="Y123" s="22">
        <f>COUNTIFS(CADASTRE!$B:$B,$Y$1,CADASTRE!$L:$L,A123)</f>
        <v>0</v>
      </c>
      <c r="Z123" s="22">
        <f>COUNTIFS(CADASTRE!$B:$B,$Z$1,CADASTRE!$L:$L,A123)</f>
        <v>0</v>
      </c>
      <c r="AA123" s="22">
        <f t="shared" si="1"/>
        <v>1</v>
      </c>
      <c r="AB123" s="22"/>
      <c r="AC123" s="22"/>
      <c r="AD123" s="1"/>
      <c r="AE123" s="1"/>
    </row>
    <row r="124" spans="1:31" ht="30" customHeight="1" x14ac:dyDescent="0.3">
      <c r="A124" s="2" t="s">
        <v>2203</v>
      </c>
      <c r="B124" s="22">
        <f>COUNTIFS(CADASTRE!$B:$B,B$1,CADASTRE!L:L,A124)</f>
        <v>0</v>
      </c>
      <c r="C124" s="22">
        <f>COUNTIFS(CADASTRE!$B:$B,$C$1,CADASTRE!$L:$L,A124)</f>
        <v>0</v>
      </c>
      <c r="D124" s="22">
        <f>COUNTIFS(CADASTRE!$B:$B,$D$1,CADASTRE!$L:$L,A124)</f>
        <v>0</v>
      </c>
      <c r="E124" s="22">
        <f>COUNTIFS(CADASTRE!$B:$B,$E$1,CADASTRE!$L:$L,A124)</f>
        <v>0</v>
      </c>
      <c r="F124" s="22">
        <f>COUNTIFS(CADASTRE!$B:$B,$F$1,CADASTRE!$L:$L,A124)</f>
        <v>0</v>
      </c>
      <c r="G124" s="22">
        <f>COUNTIFS(CADASTRE!$B:$B,$G$1,CADASTRE!$L:$L,A124)</f>
        <v>0</v>
      </c>
      <c r="H124" s="22">
        <f>COUNTIFS(CADASTRE!$B:$B,$H$1,CADASTRE!$L:$L,A124)</f>
        <v>5</v>
      </c>
      <c r="I124" s="22">
        <f>COUNTIFS(CADASTRE!$B:$B,$I$1,CADASTRE!$L:$L,A124)</f>
        <v>0</v>
      </c>
      <c r="J124" s="22">
        <f>COUNTIFS(CADASTRE!$B:$B,$J$1,CADASTRE!$L:$L,A124)</f>
        <v>0</v>
      </c>
      <c r="K124" s="22">
        <f>COUNTIFS(CADASTRE!$B:$B,$K$1,CADASTRE!$L:$L,A124)</f>
        <v>0</v>
      </c>
      <c r="L124" s="22">
        <f>COUNTIFS(CADASTRE!$B:$B,$L$1,CADASTRE!$L:$L,A124)</f>
        <v>0</v>
      </c>
      <c r="M124" s="22">
        <f>COUNTIFS(CADASTRE!$B:$B,$M$1,CADASTRE!$L:$L,A124)</f>
        <v>0</v>
      </c>
      <c r="N124" s="22">
        <f>COUNTIFS(CADASTRE!$B:$B,$N$1,CADASTRE!$L:$L,A124)</f>
        <v>0</v>
      </c>
      <c r="O124" s="22">
        <f>COUNTIFS(CADASTRE!$B:$B,$O$1,CADASTRE!$L:$L,A124)</f>
        <v>0</v>
      </c>
      <c r="P124" s="22">
        <f>COUNTIFS(CADASTRE!$B:$B,$P$1,CADASTRE!$L:$L,A124)</f>
        <v>0</v>
      </c>
      <c r="Q124" s="22">
        <f>COUNTIFS(CADASTRE!$B:$B,$Q$1,CADASTRE!$L:$L,A124)</f>
        <v>0</v>
      </c>
      <c r="R124" s="22">
        <f>COUNTIFS(CADASTRE!$B:$B,$R$1,CADASTRE!$L:$L,A124)</f>
        <v>0</v>
      </c>
      <c r="S124" s="22">
        <f>COUNTIFS(CADASTRE!$B:$B,$S$1,CADASTRE!$L:$L,A124)</f>
        <v>0</v>
      </c>
      <c r="T124" s="22">
        <f>COUNTIFS(CADASTRE!$B:$B,$T$1,CADASTRE!$L:$L,A124)</f>
        <v>0</v>
      </c>
      <c r="U124" s="22">
        <f>COUNTIFS(CADASTRE!$B:$B,$U$1,CADASTRE!$L:$L,A124)</f>
        <v>0</v>
      </c>
      <c r="V124" s="22">
        <f>COUNTIFS(CADASTRE!$B:$B,$V$1,CADASTRE!$L:$L,A124)</f>
        <v>0</v>
      </c>
      <c r="W124" s="22">
        <f>COUNTIFS(CADASTRE!$B:$B,$W$1,CADASTRE!$L:$L,A124)</f>
        <v>0</v>
      </c>
      <c r="X124" s="22">
        <f>COUNTIFS(CADASTRE!$B:$B,$X$1,CADASTRE!$L:$L,A124)</f>
        <v>0</v>
      </c>
      <c r="Y124" s="22">
        <f>COUNTIFS(CADASTRE!$B:$B,$Y$1,CADASTRE!$L:$L,A124)</f>
        <v>0</v>
      </c>
      <c r="Z124" s="22">
        <f>COUNTIFS(CADASTRE!$B:$B,$Z$1,CADASTRE!$L:$L,A124)</f>
        <v>0</v>
      </c>
      <c r="AA124" s="22">
        <f t="shared" si="1"/>
        <v>5</v>
      </c>
      <c r="AB124" s="22"/>
      <c r="AC124" s="22"/>
      <c r="AD124" s="1"/>
      <c r="AE124" s="1"/>
    </row>
    <row r="125" spans="1:31" ht="30" customHeight="1" x14ac:dyDescent="0.3">
      <c r="A125" s="2" t="s">
        <v>2218</v>
      </c>
      <c r="B125" s="22">
        <f>COUNTIFS(CADASTRE!$B:$B,B$1,CADASTRE!L:L,A125)</f>
        <v>0</v>
      </c>
      <c r="C125" s="22">
        <f>COUNTIFS(CADASTRE!$B:$B,$C$1,CADASTRE!$L:$L,A125)</f>
        <v>0</v>
      </c>
      <c r="D125" s="22">
        <f>COUNTIFS(CADASTRE!$B:$B,$D$1,CADASTRE!$L:$L,A125)</f>
        <v>0</v>
      </c>
      <c r="E125" s="22">
        <f>COUNTIFS(CADASTRE!$B:$B,$E$1,CADASTRE!$L:$L,A125)</f>
        <v>0</v>
      </c>
      <c r="F125" s="22">
        <f>COUNTIFS(CADASTRE!$B:$B,$F$1,CADASTRE!$L:$L,A125)</f>
        <v>0</v>
      </c>
      <c r="G125" s="22">
        <f>COUNTIFS(CADASTRE!$B:$B,$G$1,CADASTRE!$L:$L,A125)</f>
        <v>0</v>
      </c>
      <c r="H125" s="22">
        <f>COUNTIFS(CADASTRE!$B:$B,$H$1,CADASTRE!$L:$L,A125)</f>
        <v>0</v>
      </c>
      <c r="I125" s="22">
        <f>COUNTIFS(CADASTRE!$B:$B,$I$1,CADASTRE!$L:$L,A125)</f>
        <v>0</v>
      </c>
      <c r="J125" s="22">
        <f>COUNTIFS(CADASTRE!$B:$B,$J$1,CADASTRE!$L:$L,A125)</f>
        <v>0</v>
      </c>
      <c r="K125" s="22">
        <f>COUNTIFS(CADASTRE!$B:$B,$K$1,CADASTRE!$L:$L,A125)</f>
        <v>0</v>
      </c>
      <c r="L125" s="22">
        <f>COUNTIFS(CADASTRE!$B:$B,$L$1,CADASTRE!$L:$L,A125)</f>
        <v>1</v>
      </c>
      <c r="M125" s="22">
        <f>COUNTIFS(CADASTRE!$B:$B,$M$1,CADASTRE!$L:$L,A125)</f>
        <v>0</v>
      </c>
      <c r="N125" s="22">
        <f>COUNTIFS(CADASTRE!$B:$B,$N$1,CADASTRE!$L:$L,A125)</f>
        <v>0</v>
      </c>
      <c r="O125" s="22">
        <f>COUNTIFS(CADASTRE!$B:$B,$O$1,CADASTRE!$L:$L,A125)</f>
        <v>0</v>
      </c>
      <c r="P125" s="22">
        <f>COUNTIFS(CADASTRE!$B:$B,$P$1,CADASTRE!$L:$L,A125)</f>
        <v>1</v>
      </c>
      <c r="Q125" s="22">
        <f>COUNTIFS(CADASTRE!$B:$B,$Q$1,CADASTRE!$L:$L,A125)</f>
        <v>0</v>
      </c>
      <c r="R125" s="22">
        <f>COUNTIFS(CADASTRE!$B:$B,$R$1,CADASTRE!$L:$L,A125)</f>
        <v>0</v>
      </c>
      <c r="S125" s="22">
        <f>COUNTIFS(CADASTRE!$B:$B,$S$1,CADASTRE!$L:$L,A125)</f>
        <v>0</v>
      </c>
      <c r="T125" s="22">
        <f>COUNTIFS(CADASTRE!$B:$B,$T$1,CADASTRE!$L:$L,A125)</f>
        <v>0</v>
      </c>
      <c r="U125" s="22">
        <f>COUNTIFS(CADASTRE!$B:$B,$U$1,CADASTRE!$L:$L,A125)</f>
        <v>0</v>
      </c>
      <c r="V125" s="22">
        <f>COUNTIFS(CADASTRE!$B:$B,$V$1,CADASTRE!$L:$L,A125)</f>
        <v>0</v>
      </c>
      <c r="W125" s="22">
        <f>COUNTIFS(CADASTRE!$B:$B,$W$1,CADASTRE!$L:$L,A125)</f>
        <v>1</v>
      </c>
      <c r="X125" s="22">
        <f>COUNTIFS(CADASTRE!$B:$B,$X$1,CADASTRE!$L:$L,A125)</f>
        <v>0</v>
      </c>
      <c r="Y125" s="22">
        <f>COUNTIFS(CADASTRE!$B:$B,$Y$1,CADASTRE!$L:$L,A125)</f>
        <v>0</v>
      </c>
      <c r="Z125" s="22">
        <f>COUNTIFS(CADASTRE!$B:$B,$Z$1,CADASTRE!$L:$L,A125)</f>
        <v>0</v>
      </c>
      <c r="AA125" s="22">
        <f t="shared" si="1"/>
        <v>3</v>
      </c>
      <c r="AB125" s="22"/>
      <c r="AC125" s="22"/>
      <c r="AD125" s="1"/>
      <c r="AE125" s="1"/>
    </row>
    <row r="126" spans="1:31" ht="30" customHeight="1" x14ac:dyDescent="0.3">
      <c r="A126" s="2" t="s">
        <v>4825</v>
      </c>
      <c r="B126" s="22">
        <f>COUNTIFS(CADASTRE!$B:$B,B$1,CADASTRE!L:L,A126)</f>
        <v>0</v>
      </c>
      <c r="C126" s="22">
        <f>COUNTIFS(CADASTRE!$B:$B,$C$1,CADASTRE!$L:$L,A126)</f>
        <v>0</v>
      </c>
      <c r="D126" s="22">
        <f>COUNTIFS(CADASTRE!$B:$B,$D$1,CADASTRE!$L:$L,A126)</f>
        <v>0</v>
      </c>
      <c r="E126" s="22">
        <f>COUNTIFS(CADASTRE!$B:$B,$E$1,CADASTRE!$L:$L,A126)</f>
        <v>0</v>
      </c>
      <c r="F126" s="22">
        <f>COUNTIFS(CADASTRE!$B:$B,$F$1,CADASTRE!$L:$L,A126)</f>
        <v>0</v>
      </c>
      <c r="G126" s="22">
        <f>COUNTIFS(CADASTRE!$B:$B,$G$1,CADASTRE!$L:$L,A126)</f>
        <v>0</v>
      </c>
      <c r="H126" s="22">
        <f>COUNTIFS(CADASTRE!$B:$B,$H$1,CADASTRE!$L:$L,A126)</f>
        <v>0</v>
      </c>
      <c r="I126" s="22">
        <f>COUNTIFS(CADASTRE!$B:$B,$I$1,CADASTRE!$L:$L,A126)</f>
        <v>0</v>
      </c>
      <c r="J126" s="22">
        <f>COUNTIFS(CADASTRE!$B:$B,$J$1,CADASTRE!$L:$L,A126)</f>
        <v>0</v>
      </c>
      <c r="K126" s="22">
        <f>COUNTIFS(CADASTRE!$B:$B,$K$1,CADASTRE!$L:$L,A126)</f>
        <v>0</v>
      </c>
      <c r="L126" s="22">
        <f>COUNTIFS(CADASTRE!$B:$B,$L$1,CADASTRE!$L:$L,A126)</f>
        <v>0</v>
      </c>
      <c r="M126" s="22">
        <f>COUNTIFS(CADASTRE!$B:$B,$M$1,CADASTRE!$L:$L,A126)</f>
        <v>0</v>
      </c>
      <c r="N126" s="22">
        <f>COUNTIFS(CADASTRE!$B:$B,$N$1,CADASTRE!$L:$L,A126)</f>
        <v>0</v>
      </c>
      <c r="O126" s="22">
        <f>COUNTIFS(CADASTRE!$B:$B,$O$1,CADASTRE!$L:$L,A126)</f>
        <v>0</v>
      </c>
      <c r="P126" s="22">
        <f>COUNTIFS(CADASTRE!$B:$B,$P$1,CADASTRE!$L:$L,A126)</f>
        <v>0</v>
      </c>
      <c r="Q126" s="22">
        <f>COUNTIFS(CADASTRE!$B:$B,$Q$1,CADASTRE!$L:$L,A126)</f>
        <v>0</v>
      </c>
      <c r="R126" s="22">
        <f>COUNTIFS(CADASTRE!$B:$B,$R$1,CADASTRE!$L:$L,A126)</f>
        <v>0</v>
      </c>
      <c r="S126" s="22">
        <f>COUNTIFS(CADASTRE!$B:$B,$S$1,CADASTRE!$L:$L,A126)</f>
        <v>0</v>
      </c>
      <c r="T126" s="22">
        <f>COUNTIFS(CADASTRE!$B:$B,$T$1,CADASTRE!$L:$L,A126)</f>
        <v>0</v>
      </c>
      <c r="U126" s="22">
        <f>COUNTIFS(CADASTRE!$B:$B,$U$1,CADASTRE!$L:$L,A126)</f>
        <v>0</v>
      </c>
      <c r="V126" s="22">
        <f>COUNTIFS(CADASTRE!$B:$B,$V$1,CADASTRE!$L:$L,A126)</f>
        <v>0</v>
      </c>
      <c r="W126" s="22">
        <f>COUNTIFS(CADASTRE!$B:$B,$W$1,CADASTRE!$L:$L,A126)</f>
        <v>0</v>
      </c>
      <c r="X126" s="22">
        <f>COUNTIFS(CADASTRE!$B:$B,$X$1,CADASTRE!$L:$L,A126)</f>
        <v>0</v>
      </c>
      <c r="Y126" s="22">
        <f>COUNTIFS(CADASTRE!$B:$B,$Y$1,CADASTRE!$L:$L,A126)</f>
        <v>0</v>
      </c>
      <c r="Z126" s="22">
        <f>COUNTIFS(CADASTRE!$B:$B,$Z$1,CADASTRE!$L:$L,A126)</f>
        <v>0</v>
      </c>
      <c r="AA126" s="22">
        <f t="shared" si="1"/>
        <v>0</v>
      </c>
      <c r="AB126" s="22"/>
      <c r="AC126" s="22"/>
      <c r="AD126" s="1"/>
      <c r="AE126" s="1"/>
    </row>
    <row r="127" spans="1:31" ht="30" customHeight="1" x14ac:dyDescent="0.3">
      <c r="A127" s="2" t="s">
        <v>1181</v>
      </c>
      <c r="B127" s="22">
        <f>COUNTIFS(CADASTRE!$B:$B,B$1,CADASTRE!L:L,A127)</f>
        <v>0</v>
      </c>
      <c r="C127" s="22">
        <f>COUNTIFS(CADASTRE!$B:$B,$C$1,CADASTRE!$L:$L,A127)</f>
        <v>0</v>
      </c>
      <c r="D127" s="22">
        <f>COUNTIFS(CADASTRE!$B:$B,$D$1,CADASTRE!$L:$L,A127)</f>
        <v>0</v>
      </c>
      <c r="E127" s="22">
        <f>COUNTIFS(CADASTRE!$B:$B,$E$1,CADASTRE!$L:$L,A127)</f>
        <v>0</v>
      </c>
      <c r="F127" s="22">
        <f>COUNTIFS(CADASTRE!$B:$B,$F$1,CADASTRE!$L:$L,A127)</f>
        <v>0</v>
      </c>
      <c r="G127" s="22">
        <f>COUNTIFS(CADASTRE!$B:$B,$G$1,CADASTRE!$L:$L,A127)</f>
        <v>0</v>
      </c>
      <c r="H127" s="22">
        <f>COUNTIFS(CADASTRE!$B:$B,$H$1,CADASTRE!$L:$L,A127)</f>
        <v>0</v>
      </c>
      <c r="I127" s="22">
        <f>COUNTIFS(CADASTRE!$B:$B,$I$1,CADASTRE!$L:$L,A127)</f>
        <v>0</v>
      </c>
      <c r="J127" s="22">
        <f>COUNTIFS(CADASTRE!$B:$B,$J$1,CADASTRE!$L:$L,A127)</f>
        <v>0</v>
      </c>
      <c r="K127" s="22">
        <f>COUNTIFS(CADASTRE!$B:$B,$K$1,CADASTRE!$L:$L,A127)</f>
        <v>0</v>
      </c>
      <c r="L127" s="22">
        <f>COUNTIFS(CADASTRE!$B:$B,$L$1,CADASTRE!$L:$L,A127)</f>
        <v>0</v>
      </c>
      <c r="M127" s="22">
        <f>COUNTIFS(CADASTRE!$B:$B,$M$1,CADASTRE!$L:$L,A127)</f>
        <v>0</v>
      </c>
      <c r="N127" s="22">
        <f>COUNTIFS(CADASTRE!$B:$B,$N$1,CADASTRE!$L:$L,A127)</f>
        <v>0</v>
      </c>
      <c r="O127" s="22">
        <f>COUNTIFS(CADASTRE!$B:$B,$O$1,CADASTRE!$L:$L,A127)</f>
        <v>0</v>
      </c>
      <c r="P127" s="22">
        <f>COUNTIFS(CADASTRE!$B:$B,$P$1,CADASTRE!$L:$L,A127)</f>
        <v>0</v>
      </c>
      <c r="Q127" s="22">
        <f>COUNTIFS(CADASTRE!$B:$B,$Q$1,CADASTRE!$L:$L,A127)</f>
        <v>0</v>
      </c>
      <c r="R127" s="22">
        <f>COUNTIFS(CADASTRE!$B:$B,$R$1,CADASTRE!$L:$L,A127)</f>
        <v>0</v>
      </c>
      <c r="S127" s="22">
        <f>COUNTIFS(CADASTRE!$B:$B,$S$1,CADASTRE!$L:$L,A127)</f>
        <v>0</v>
      </c>
      <c r="T127" s="22">
        <f>COUNTIFS(CADASTRE!$B:$B,$T$1,CADASTRE!$L:$L,A127)</f>
        <v>0</v>
      </c>
      <c r="U127" s="22">
        <f>COUNTIFS(CADASTRE!$B:$B,$U$1,CADASTRE!$L:$L,A127)</f>
        <v>0</v>
      </c>
      <c r="V127" s="22">
        <f>COUNTIFS(CADASTRE!$B:$B,$V$1,CADASTRE!$L:$L,A127)</f>
        <v>0</v>
      </c>
      <c r="W127" s="22">
        <f>COUNTIFS(CADASTRE!$B:$B,$W$1,CADASTRE!$L:$L,A127)</f>
        <v>0</v>
      </c>
      <c r="X127" s="22">
        <f>COUNTIFS(CADASTRE!$B:$B,$X$1,CADASTRE!$L:$L,A127)</f>
        <v>0</v>
      </c>
      <c r="Y127" s="22">
        <f>COUNTIFS(CADASTRE!$B:$B,$Y$1,CADASTRE!$L:$L,A127)</f>
        <v>1</v>
      </c>
      <c r="Z127" s="22">
        <f>COUNTIFS(CADASTRE!$B:$B,$Z$1,CADASTRE!$L:$L,A127)</f>
        <v>0</v>
      </c>
      <c r="AA127" s="22">
        <f t="shared" si="1"/>
        <v>1</v>
      </c>
      <c r="AB127" s="22"/>
      <c r="AC127" s="22"/>
      <c r="AD127" s="1"/>
      <c r="AE127" s="1"/>
    </row>
    <row r="128" spans="1:31" ht="30" customHeight="1" x14ac:dyDescent="0.3">
      <c r="A128" s="2" t="s">
        <v>4385</v>
      </c>
      <c r="B128" s="22">
        <f>COUNTIFS(CADASTRE!$B:$B,B$1,CADASTRE!L:L,A128)</f>
        <v>0</v>
      </c>
      <c r="C128" s="22">
        <f>COUNTIFS(CADASTRE!$B:$B,$C$1,CADASTRE!$L:$L,A128)</f>
        <v>0</v>
      </c>
      <c r="D128" s="22">
        <f>COUNTIFS(CADASTRE!$B:$B,$D$1,CADASTRE!$L:$L,A128)</f>
        <v>0</v>
      </c>
      <c r="E128" s="22">
        <f>COUNTIFS(CADASTRE!$B:$B,$E$1,CADASTRE!$L:$L,A128)</f>
        <v>0</v>
      </c>
      <c r="F128" s="22">
        <f>COUNTIFS(CADASTRE!$B:$B,$F$1,CADASTRE!$L:$L,A128)</f>
        <v>0</v>
      </c>
      <c r="G128" s="22">
        <f>COUNTIFS(CADASTRE!$B:$B,$G$1,CADASTRE!$L:$L,A128)</f>
        <v>0</v>
      </c>
      <c r="H128" s="22">
        <f>COUNTIFS(CADASTRE!$B:$B,$H$1,CADASTRE!$L:$L,A128)</f>
        <v>0</v>
      </c>
      <c r="I128" s="22">
        <f>COUNTIFS(CADASTRE!$B:$B,$I$1,CADASTRE!$L:$L,A128)</f>
        <v>0</v>
      </c>
      <c r="J128" s="22">
        <f>COUNTIFS(CADASTRE!$B:$B,$J$1,CADASTRE!$L:$L,A128)</f>
        <v>1</v>
      </c>
      <c r="K128" s="22">
        <f>COUNTIFS(CADASTRE!$B:$B,$K$1,CADASTRE!$L:$L,A128)</f>
        <v>0</v>
      </c>
      <c r="L128" s="22">
        <f>COUNTIFS(CADASTRE!$B:$B,$L$1,CADASTRE!$L:$L,A128)</f>
        <v>0</v>
      </c>
      <c r="M128" s="22">
        <f>COUNTIFS(CADASTRE!$B:$B,$M$1,CADASTRE!$L:$L,A128)</f>
        <v>0</v>
      </c>
      <c r="N128" s="22">
        <f>COUNTIFS(CADASTRE!$B:$B,$N$1,CADASTRE!$L:$L,A128)</f>
        <v>0</v>
      </c>
      <c r="O128" s="22">
        <f>COUNTIFS(CADASTRE!$B:$B,$O$1,CADASTRE!$L:$L,A128)</f>
        <v>0</v>
      </c>
      <c r="P128" s="22">
        <f>COUNTIFS(CADASTRE!$B:$B,$P$1,CADASTRE!$L:$L,A128)</f>
        <v>0</v>
      </c>
      <c r="Q128" s="22">
        <f>COUNTIFS(CADASTRE!$B:$B,$Q$1,CADASTRE!$L:$L,A128)</f>
        <v>0</v>
      </c>
      <c r="R128" s="22">
        <f>COUNTIFS(CADASTRE!$B:$B,$R$1,CADASTRE!$L:$L,A128)</f>
        <v>0</v>
      </c>
      <c r="S128" s="22">
        <f>COUNTIFS(CADASTRE!$B:$B,$S$1,CADASTRE!$L:$L,A128)</f>
        <v>0</v>
      </c>
      <c r="T128" s="22">
        <f>COUNTIFS(CADASTRE!$B:$B,$T$1,CADASTRE!$L:$L,A128)</f>
        <v>0</v>
      </c>
      <c r="U128" s="22">
        <f>COUNTIFS(CADASTRE!$B:$B,$U$1,CADASTRE!$L:$L,A128)</f>
        <v>0</v>
      </c>
      <c r="V128" s="22">
        <f>COUNTIFS(CADASTRE!$B:$B,$V$1,CADASTRE!$L:$L,A128)</f>
        <v>0</v>
      </c>
      <c r="W128" s="22">
        <f>COUNTIFS(CADASTRE!$B:$B,$W$1,CADASTRE!$L:$L,A128)</f>
        <v>0</v>
      </c>
      <c r="X128" s="22">
        <f>COUNTIFS(CADASTRE!$B:$B,$X$1,CADASTRE!$L:$L,A128)</f>
        <v>0</v>
      </c>
      <c r="Y128" s="22">
        <f>COUNTIFS(CADASTRE!$B:$B,$Y$1,CADASTRE!$L:$L,A128)</f>
        <v>0</v>
      </c>
      <c r="Z128" s="22">
        <f>COUNTIFS(CADASTRE!$B:$B,$Z$1,CADASTRE!$L:$L,A128)</f>
        <v>0</v>
      </c>
      <c r="AA128" s="22">
        <f t="shared" si="1"/>
        <v>1</v>
      </c>
      <c r="AB128" s="22"/>
      <c r="AC128" s="22"/>
      <c r="AD128" s="1"/>
      <c r="AE128" s="1"/>
    </row>
    <row r="129" spans="1:31" ht="30" customHeight="1" x14ac:dyDescent="0.3">
      <c r="A129" s="2" t="s">
        <v>2762</v>
      </c>
      <c r="B129" s="22">
        <f>COUNTIFS(CADASTRE!$B:$B,B$1,CADASTRE!L:L,A129)</f>
        <v>0</v>
      </c>
      <c r="C129" s="22">
        <f>COUNTIFS(CADASTRE!$B:$B,$C$1,CADASTRE!$L:$L,A129)</f>
        <v>0</v>
      </c>
      <c r="D129" s="22">
        <f>COUNTIFS(CADASTRE!$B:$B,$D$1,CADASTRE!$L:$L,A129)</f>
        <v>0</v>
      </c>
      <c r="E129" s="22">
        <f>COUNTIFS(CADASTRE!$B:$B,$E$1,CADASTRE!$L:$L,A129)</f>
        <v>0</v>
      </c>
      <c r="F129" s="22">
        <f>COUNTIFS(CADASTRE!$B:$B,$F$1,CADASTRE!$L:$L,A129)</f>
        <v>0</v>
      </c>
      <c r="G129" s="22">
        <f>COUNTIFS(CADASTRE!$B:$B,$G$1,CADASTRE!$L:$L,A129)</f>
        <v>0</v>
      </c>
      <c r="H129" s="22">
        <f>COUNTIFS(CADASTRE!$B:$B,$H$1,CADASTRE!$L:$L,A129)</f>
        <v>0</v>
      </c>
      <c r="I129" s="22">
        <f>COUNTIFS(CADASTRE!$B:$B,$I$1,CADASTRE!$L:$L,A129)</f>
        <v>0</v>
      </c>
      <c r="J129" s="22">
        <f>COUNTIFS(CADASTRE!$B:$B,$J$1,CADASTRE!$L:$L,A129)</f>
        <v>0</v>
      </c>
      <c r="K129" s="22">
        <f>COUNTIFS(CADASTRE!$B:$B,$K$1,CADASTRE!$L:$L,A129)</f>
        <v>0</v>
      </c>
      <c r="L129" s="22">
        <f>COUNTIFS(CADASTRE!$B:$B,$L$1,CADASTRE!$L:$L,A129)</f>
        <v>0</v>
      </c>
      <c r="M129" s="22">
        <f>COUNTIFS(CADASTRE!$B:$B,$M$1,CADASTRE!$L:$L,A129)</f>
        <v>0</v>
      </c>
      <c r="N129" s="22">
        <f>COUNTIFS(CADASTRE!$B:$B,$N$1,CADASTRE!$L:$L,A129)</f>
        <v>0</v>
      </c>
      <c r="O129" s="22">
        <f>COUNTIFS(CADASTRE!$B:$B,$O$1,CADASTRE!$L:$L,A129)</f>
        <v>0</v>
      </c>
      <c r="P129" s="22">
        <f>COUNTIFS(CADASTRE!$B:$B,$P$1,CADASTRE!$L:$L,A129)</f>
        <v>0</v>
      </c>
      <c r="Q129" s="22">
        <f>COUNTIFS(CADASTRE!$B:$B,$Q$1,CADASTRE!$L:$L,A129)</f>
        <v>0</v>
      </c>
      <c r="R129" s="22">
        <f>COUNTIFS(CADASTRE!$B:$B,$R$1,CADASTRE!$L:$L,A129)</f>
        <v>0</v>
      </c>
      <c r="S129" s="22">
        <f>COUNTIFS(CADASTRE!$B:$B,$S$1,CADASTRE!$L:$L,A129)</f>
        <v>0</v>
      </c>
      <c r="T129" s="22">
        <f>COUNTIFS(CADASTRE!$B:$B,$T$1,CADASTRE!$L:$L,A129)</f>
        <v>0</v>
      </c>
      <c r="U129" s="22">
        <f>COUNTIFS(CADASTRE!$B:$B,$U$1,CADASTRE!$L:$L,A129)</f>
        <v>0</v>
      </c>
      <c r="V129" s="22">
        <f>COUNTIFS(CADASTRE!$B:$B,$V$1,CADASTRE!$L:$L,A129)</f>
        <v>0</v>
      </c>
      <c r="W129" s="22">
        <f>COUNTIFS(CADASTRE!$B:$B,$W$1,CADASTRE!$L:$L,A129)</f>
        <v>0</v>
      </c>
      <c r="X129" s="22">
        <f>COUNTIFS(CADASTRE!$B:$B,$X$1,CADASTRE!$L:$L,A129)</f>
        <v>0</v>
      </c>
      <c r="Y129" s="22">
        <f>COUNTIFS(CADASTRE!$B:$B,$Y$1,CADASTRE!$L:$L,A129)</f>
        <v>2</v>
      </c>
      <c r="Z129" s="22">
        <f>COUNTIFS(CADASTRE!$B:$B,$Z$1,CADASTRE!$L:$L,A129)</f>
        <v>0</v>
      </c>
      <c r="AA129" s="22">
        <f t="shared" si="1"/>
        <v>2</v>
      </c>
      <c r="AB129" s="22"/>
      <c r="AC129" s="22"/>
      <c r="AD129" s="1"/>
      <c r="AE129" s="1"/>
    </row>
    <row r="130" spans="1:31" ht="30" customHeight="1" x14ac:dyDescent="0.3">
      <c r="A130" s="2" t="s">
        <v>1668</v>
      </c>
      <c r="B130" s="22">
        <f>COUNTIFS(CADASTRE!$B:$B,B$1,CADASTRE!L:L,A130)</f>
        <v>0</v>
      </c>
      <c r="C130" s="22">
        <f>COUNTIFS(CADASTRE!$B:$B,$C$1,CADASTRE!$L:$L,A130)</f>
        <v>0</v>
      </c>
      <c r="D130" s="22">
        <f>COUNTIFS(CADASTRE!$B:$B,$D$1,CADASTRE!$L:$L,A130)</f>
        <v>0</v>
      </c>
      <c r="E130" s="22">
        <f>COUNTIFS(CADASTRE!$B:$B,$E$1,CADASTRE!$L:$L,A130)</f>
        <v>0</v>
      </c>
      <c r="F130" s="22">
        <f>COUNTIFS(CADASTRE!$B:$B,$F$1,CADASTRE!$L:$L,A130)</f>
        <v>0</v>
      </c>
      <c r="G130" s="22">
        <f>COUNTIFS(CADASTRE!$B:$B,$G$1,CADASTRE!$L:$L,A130)</f>
        <v>0</v>
      </c>
      <c r="H130" s="22">
        <f>COUNTIFS(CADASTRE!$B:$B,$H$1,CADASTRE!$L:$L,A130)</f>
        <v>0</v>
      </c>
      <c r="I130" s="22">
        <f>COUNTIFS(CADASTRE!$B:$B,$I$1,CADASTRE!$L:$L,A130)</f>
        <v>0</v>
      </c>
      <c r="J130" s="22">
        <f>COUNTIFS(CADASTRE!$B:$B,$J$1,CADASTRE!$L:$L,A130)</f>
        <v>0</v>
      </c>
      <c r="K130" s="22">
        <f>COUNTIFS(CADASTRE!$B:$B,$K$1,CADASTRE!$L:$L,A130)</f>
        <v>0</v>
      </c>
      <c r="L130" s="22">
        <f>COUNTIFS(CADASTRE!$B:$B,$L$1,CADASTRE!$L:$L,A130)</f>
        <v>0</v>
      </c>
      <c r="M130" s="22">
        <f>COUNTIFS(CADASTRE!$B:$B,$M$1,CADASTRE!$L:$L,A130)</f>
        <v>0</v>
      </c>
      <c r="N130" s="22">
        <f>COUNTIFS(CADASTRE!$B:$B,$N$1,CADASTRE!$L:$L,A130)</f>
        <v>0</v>
      </c>
      <c r="O130" s="22">
        <f>COUNTIFS(CADASTRE!$B:$B,$O$1,CADASTRE!$L:$L,A130)</f>
        <v>0</v>
      </c>
      <c r="P130" s="22">
        <f>COUNTIFS(CADASTRE!$B:$B,$P$1,CADASTRE!$L:$L,A130)</f>
        <v>0</v>
      </c>
      <c r="Q130" s="22">
        <f>COUNTIFS(CADASTRE!$B:$B,$Q$1,CADASTRE!$L:$L,A130)</f>
        <v>1</v>
      </c>
      <c r="R130" s="22">
        <f>COUNTIFS(CADASTRE!$B:$B,$R$1,CADASTRE!$L:$L,A130)</f>
        <v>0</v>
      </c>
      <c r="S130" s="22">
        <f>COUNTIFS(CADASTRE!$B:$B,$S$1,CADASTRE!$L:$L,A130)</f>
        <v>0</v>
      </c>
      <c r="T130" s="22">
        <f>COUNTIFS(CADASTRE!$B:$B,$T$1,CADASTRE!$L:$L,A130)</f>
        <v>0</v>
      </c>
      <c r="U130" s="22">
        <f>COUNTIFS(CADASTRE!$B:$B,$U$1,CADASTRE!$L:$L,A130)</f>
        <v>0</v>
      </c>
      <c r="V130" s="22">
        <f>COUNTIFS(CADASTRE!$B:$B,$V$1,CADASTRE!$L:$L,A130)</f>
        <v>0</v>
      </c>
      <c r="W130" s="22">
        <f>COUNTIFS(CADASTRE!$B:$B,$W$1,CADASTRE!$L:$L,A130)</f>
        <v>0</v>
      </c>
      <c r="X130" s="22">
        <f>COUNTIFS(CADASTRE!$B:$B,$X$1,CADASTRE!$L:$L,A130)</f>
        <v>0</v>
      </c>
      <c r="Y130" s="22">
        <f>COUNTIFS(CADASTRE!$B:$B,$Y$1,CADASTRE!$L:$L,A130)</f>
        <v>0</v>
      </c>
      <c r="Z130" s="22">
        <f>COUNTIFS(CADASTRE!$B:$B,$Z$1,CADASTRE!$L:$L,A130)</f>
        <v>0</v>
      </c>
      <c r="AA130" s="22">
        <f t="shared" ref="AA130:AA193" si="2">SUM(B130:Z130)</f>
        <v>1</v>
      </c>
      <c r="AB130" s="22"/>
      <c r="AC130" s="22"/>
      <c r="AD130" s="1"/>
      <c r="AE130" s="1"/>
    </row>
    <row r="131" spans="1:31" ht="30" customHeight="1" x14ac:dyDescent="0.3">
      <c r="A131" s="2" t="s">
        <v>4401</v>
      </c>
      <c r="B131" s="22">
        <f>COUNTIFS(CADASTRE!$B:$B,B$1,CADASTRE!L:L,A131)</f>
        <v>0</v>
      </c>
      <c r="C131" s="22">
        <f>COUNTIFS(CADASTRE!$B:$B,$C$1,CADASTRE!$L:$L,A131)</f>
        <v>0</v>
      </c>
      <c r="D131" s="22">
        <f>COUNTIFS(CADASTRE!$B:$B,$D$1,CADASTRE!$L:$L,A131)</f>
        <v>0</v>
      </c>
      <c r="E131" s="22">
        <f>COUNTIFS(CADASTRE!$B:$B,$E$1,CADASTRE!$L:$L,A131)</f>
        <v>0</v>
      </c>
      <c r="F131" s="22">
        <f>COUNTIFS(CADASTRE!$B:$B,$F$1,CADASTRE!$L:$L,A131)</f>
        <v>0</v>
      </c>
      <c r="G131" s="22">
        <f>COUNTIFS(CADASTRE!$B:$B,$G$1,CADASTRE!$L:$L,A131)</f>
        <v>0</v>
      </c>
      <c r="H131" s="22">
        <f>COUNTIFS(CADASTRE!$B:$B,$H$1,CADASTRE!$L:$L,A131)</f>
        <v>0</v>
      </c>
      <c r="I131" s="22">
        <f>COUNTIFS(CADASTRE!$B:$B,$I$1,CADASTRE!$L:$L,A131)</f>
        <v>0</v>
      </c>
      <c r="J131" s="22">
        <f>COUNTIFS(CADASTRE!$B:$B,$J$1,CADASTRE!$L:$L,A131)</f>
        <v>0</v>
      </c>
      <c r="K131" s="22">
        <f>COUNTIFS(CADASTRE!$B:$B,$K$1,CADASTRE!$L:$L,A131)</f>
        <v>0</v>
      </c>
      <c r="L131" s="22">
        <f>COUNTIFS(CADASTRE!$B:$B,$L$1,CADASTRE!$L:$L,A131)</f>
        <v>0</v>
      </c>
      <c r="M131" s="22">
        <f>COUNTIFS(CADASTRE!$B:$B,$M$1,CADASTRE!$L:$L,A131)</f>
        <v>0</v>
      </c>
      <c r="N131" s="22">
        <f>COUNTIFS(CADASTRE!$B:$B,$N$1,CADASTRE!$L:$L,A131)</f>
        <v>0</v>
      </c>
      <c r="O131" s="22">
        <f>COUNTIFS(CADASTRE!$B:$B,$O$1,CADASTRE!$L:$L,A131)</f>
        <v>0</v>
      </c>
      <c r="P131" s="22">
        <f>COUNTIFS(CADASTRE!$B:$B,$P$1,CADASTRE!$L:$L,A131)</f>
        <v>0</v>
      </c>
      <c r="Q131" s="22">
        <f>COUNTIFS(CADASTRE!$B:$B,$Q$1,CADASTRE!$L:$L,A131)</f>
        <v>1</v>
      </c>
      <c r="R131" s="22">
        <f>COUNTIFS(CADASTRE!$B:$B,$R$1,CADASTRE!$L:$L,A131)</f>
        <v>0</v>
      </c>
      <c r="S131" s="22">
        <f>COUNTIFS(CADASTRE!$B:$B,$S$1,CADASTRE!$L:$L,A131)</f>
        <v>0</v>
      </c>
      <c r="T131" s="22">
        <f>COUNTIFS(CADASTRE!$B:$B,$T$1,CADASTRE!$L:$L,A131)</f>
        <v>0</v>
      </c>
      <c r="U131" s="22">
        <f>COUNTIFS(CADASTRE!$B:$B,$U$1,CADASTRE!$L:$L,A131)</f>
        <v>0</v>
      </c>
      <c r="V131" s="22">
        <f>COUNTIFS(CADASTRE!$B:$B,$V$1,CADASTRE!$L:$L,A131)</f>
        <v>0</v>
      </c>
      <c r="W131" s="22">
        <f>COUNTIFS(CADASTRE!$B:$B,$W$1,CADASTRE!$L:$L,A131)</f>
        <v>0</v>
      </c>
      <c r="X131" s="22">
        <f>COUNTIFS(CADASTRE!$B:$B,$X$1,CADASTRE!$L:$L,A131)</f>
        <v>0</v>
      </c>
      <c r="Y131" s="22">
        <f>COUNTIFS(CADASTRE!$B:$B,$Y$1,CADASTRE!$L:$L,A131)</f>
        <v>0</v>
      </c>
      <c r="Z131" s="22">
        <f>COUNTIFS(CADASTRE!$B:$B,$Z$1,CADASTRE!$L:$L,A131)</f>
        <v>0</v>
      </c>
      <c r="AA131" s="22">
        <f t="shared" si="2"/>
        <v>1</v>
      </c>
      <c r="AB131" s="22"/>
      <c r="AC131" s="22"/>
      <c r="AD131" s="1"/>
      <c r="AE131" s="1"/>
    </row>
    <row r="132" spans="1:31" ht="30" customHeight="1" x14ac:dyDescent="0.3">
      <c r="A132" s="2" t="s">
        <v>4406</v>
      </c>
      <c r="B132" s="22">
        <f>COUNTIFS(CADASTRE!$B:$B,B$1,CADASTRE!L:L,A132)</f>
        <v>0</v>
      </c>
      <c r="C132" s="22">
        <f>COUNTIFS(CADASTRE!$B:$B,$C$1,CADASTRE!$L:$L,A132)</f>
        <v>0</v>
      </c>
      <c r="D132" s="22">
        <f>COUNTIFS(CADASTRE!$B:$B,$D$1,CADASTRE!$L:$L,A132)</f>
        <v>0</v>
      </c>
      <c r="E132" s="22">
        <f>COUNTIFS(CADASTRE!$B:$B,$E$1,CADASTRE!$L:$L,A132)</f>
        <v>0</v>
      </c>
      <c r="F132" s="22">
        <f>COUNTIFS(CADASTRE!$B:$B,$F$1,CADASTRE!$L:$L,A132)</f>
        <v>0</v>
      </c>
      <c r="G132" s="22">
        <f>COUNTIFS(CADASTRE!$B:$B,$G$1,CADASTRE!$L:$L,A132)</f>
        <v>0</v>
      </c>
      <c r="H132" s="22">
        <f>COUNTIFS(CADASTRE!$B:$B,$H$1,CADASTRE!$L:$L,A132)</f>
        <v>0</v>
      </c>
      <c r="I132" s="22">
        <f>COUNTIFS(CADASTRE!$B:$B,$I$1,CADASTRE!$L:$L,A132)</f>
        <v>0</v>
      </c>
      <c r="J132" s="22">
        <f>COUNTIFS(CADASTRE!$B:$B,$J$1,CADASTRE!$L:$L,A132)</f>
        <v>0</v>
      </c>
      <c r="K132" s="22">
        <f>COUNTIFS(CADASTRE!$B:$B,$K$1,CADASTRE!$L:$L,A132)</f>
        <v>0</v>
      </c>
      <c r="L132" s="22">
        <f>COUNTIFS(CADASTRE!$B:$B,$L$1,CADASTRE!$L:$L,A132)</f>
        <v>0</v>
      </c>
      <c r="M132" s="22">
        <f>COUNTIFS(CADASTRE!$B:$B,$M$1,CADASTRE!$L:$L,A132)</f>
        <v>0</v>
      </c>
      <c r="N132" s="22">
        <f>COUNTIFS(CADASTRE!$B:$B,$N$1,CADASTRE!$L:$L,A132)</f>
        <v>0</v>
      </c>
      <c r="O132" s="22">
        <f>COUNTIFS(CADASTRE!$B:$B,$O$1,CADASTRE!$L:$L,A132)</f>
        <v>0</v>
      </c>
      <c r="P132" s="22">
        <f>COUNTIFS(CADASTRE!$B:$B,$P$1,CADASTRE!$L:$L,A132)</f>
        <v>0</v>
      </c>
      <c r="Q132" s="22">
        <f>COUNTIFS(CADASTRE!$B:$B,$Q$1,CADASTRE!$L:$L,A132)</f>
        <v>0</v>
      </c>
      <c r="R132" s="22">
        <f>COUNTIFS(CADASTRE!$B:$B,$R$1,CADASTRE!$L:$L,A132)</f>
        <v>0</v>
      </c>
      <c r="S132" s="22">
        <f>COUNTIFS(CADASTRE!$B:$B,$S$1,CADASTRE!$L:$L,A132)</f>
        <v>0</v>
      </c>
      <c r="T132" s="22">
        <f>COUNTIFS(CADASTRE!$B:$B,$T$1,CADASTRE!$L:$L,A132)</f>
        <v>0</v>
      </c>
      <c r="U132" s="22">
        <f>COUNTIFS(CADASTRE!$B:$B,$U$1,CADASTRE!$L:$L,A132)</f>
        <v>1</v>
      </c>
      <c r="V132" s="22">
        <f>COUNTIFS(CADASTRE!$B:$B,$V$1,CADASTRE!$L:$L,A132)</f>
        <v>0</v>
      </c>
      <c r="W132" s="22">
        <f>COUNTIFS(CADASTRE!$B:$B,$W$1,CADASTRE!$L:$L,A132)</f>
        <v>0</v>
      </c>
      <c r="X132" s="22">
        <f>COUNTIFS(CADASTRE!$B:$B,$X$1,CADASTRE!$L:$L,A132)</f>
        <v>0</v>
      </c>
      <c r="Y132" s="22">
        <f>COUNTIFS(CADASTRE!$B:$B,$Y$1,CADASTRE!$L:$L,A132)</f>
        <v>0</v>
      </c>
      <c r="Z132" s="22">
        <f>COUNTIFS(CADASTRE!$B:$B,$Z$1,CADASTRE!$L:$L,A132)</f>
        <v>0</v>
      </c>
      <c r="AA132" s="22">
        <f t="shared" si="2"/>
        <v>1</v>
      </c>
      <c r="AB132" s="22"/>
      <c r="AC132" s="22"/>
      <c r="AD132" s="1"/>
      <c r="AE132" s="1"/>
    </row>
    <row r="133" spans="1:31" ht="30" customHeight="1" x14ac:dyDescent="0.3">
      <c r="A133" s="2" t="s">
        <v>2768</v>
      </c>
      <c r="B133" s="22">
        <f>COUNTIFS(CADASTRE!$B:$B,B$1,CADASTRE!L:L,A133)</f>
        <v>0</v>
      </c>
      <c r="C133" s="22">
        <f>COUNTIFS(CADASTRE!$B:$B,$C$1,CADASTRE!$L:$L,A133)</f>
        <v>0</v>
      </c>
      <c r="D133" s="22">
        <f>COUNTIFS(CADASTRE!$B:$B,$D$1,CADASTRE!$L:$L,A133)</f>
        <v>0</v>
      </c>
      <c r="E133" s="22">
        <f>COUNTIFS(CADASTRE!$B:$B,$E$1,CADASTRE!$L:$L,A133)</f>
        <v>0</v>
      </c>
      <c r="F133" s="22">
        <f>COUNTIFS(CADASTRE!$B:$B,$F$1,CADASTRE!$L:$L,A133)</f>
        <v>0</v>
      </c>
      <c r="G133" s="22">
        <f>COUNTIFS(CADASTRE!$B:$B,$G$1,CADASTRE!$L:$L,A133)</f>
        <v>0</v>
      </c>
      <c r="H133" s="22">
        <f>COUNTIFS(CADASTRE!$B:$B,$H$1,CADASTRE!$L:$L,A133)</f>
        <v>0</v>
      </c>
      <c r="I133" s="22">
        <f>COUNTIFS(CADASTRE!$B:$B,$I$1,CADASTRE!$L:$L,A133)</f>
        <v>0</v>
      </c>
      <c r="J133" s="22">
        <f>COUNTIFS(CADASTRE!$B:$B,$J$1,CADASTRE!$L:$L,A133)</f>
        <v>0</v>
      </c>
      <c r="K133" s="22">
        <f>COUNTIFS(CADASTRE!$B:$B,$K$1,CADASTRE!$L:$L,A133)</f>
        <v>0</v>
      </c>
      <c r="L133" s="22">
        <f>COUNTIFS(CADASTRE!$B:$B,$L$1,CADASTRE!$L:$L,A133)</f>
        <v>0</v>
      </c>
      <c r="M133" s="22">
        <f>COUNTIFS(CADASTRE!$B:$B,$M$1,CADASTRE!$L:$L,A133)</f>
        <v>0</v>
      </c>
      <c r="N133" s="22">
        <f>COUNTIFS(CADASTRE!$B:$B,$N$1,CADASTRE!$L:$L,A133)</f>
        <v>0</v>
      </c>
      <c r="O133" s="22">
        <f>COUNTIFS(CADASTRE!$B:$B,$O$1,CADASTRE!$L:$L,A133)</f>
        <v>0</v>
      </c>
      <c r="P133" s="22">
        <f>COUNTIFS(CADASTRE!$B:$B,$P$1,CADASTRE!$L:$L,A133)</f>
        <v>1</v>
      </c>
      <c r="Q133" s="22">
        <f>COUNTIFS(CADASTRE!$B:$B,$Q$1,CADASTRE!$L:$L,A133)</f>
        <v>0</v>
      </c>
      <c r="R133" s="22">
        <f>COUNTIFS(CADASTRE!$B:$B,$R$1,CADASTRE!$L:$L,A133)</f>
        <v>0</v>
      </c>
      <c r="S133" s="22">
        <f>COUNTIFS(CADASTRE!$B:$B,$S$1,CADASTRE!$L:$L,A133)</f>
        <v>0</v>
      </c>
      <c r="T133" s="22">
        <f>COUNTIFS(CADASTRE!$B:$B,$T$1,CADASTRE!$L:$L,A133)</f>
        <v>0</v>
      </c>
      <c r="U133" s="22">
        <f>COUNTIFS(CADASTRE!$B:$B,$U$1,CADASTRE!$L:$L,A133)</f>
        <v>0</v>
      </c>
      <c r="V133" s="22">
        <f>COUNTIFS(CADASTRE!$B:$B,$V$1,CADASTRE!$L:$L,A133)</f>
        <v>0</v>
      </c>
      <c r="W133" s="22">
        <f>COUNTIFS(CADASTRE!$B:$B,$W$1,CADASTRE!$L:$L,A133)</f>
        <v>0</v>
      </c>
      <c r="X133" s="22">
        <f>COUNTIFS(CADASTRE!$B:$B,$X$1,CADASTRE!$L:$L,A133)</f>
        <v>0</v>
      </c>
      <c r="Y133" s="22">
        <f>COUNTIFS(CADASTRE!$B:$B,$Y$1,CADASTRE!$L:$L,A133)</f>
        <v>0</v>
      </c>
      <c r="Z133" s="22">
        <f>COUNTIFS(CADASTRE!$B:$B,$Z$1,CADASTRE!$L:$L,A133)</f>
        <v>0</v>
      </c>
      <c r="AA133" s="22">
        <f t="shared" si="2"/>
        <v>1</v>
      </c>
      <c r="AB133" s="22"/>
      <c r="AC133" s="22"/>
      <c r="AD133" s="1"/>
      <c r="AE133" s="1"/>
    </row>
    <row r="134" spans="1:31" ht="30" customHeight="1" x14ac:dyDescent="0.3">
      <c r="A134" s="2" t="s">
        <v>351</v>
      </c>
      <c r="B134" s="22">
        <f>COUNTIFS(CADASTRE!$B:$B,B$1,CADASTRE!L:L,A134)</f>
        <v>0</v>
      </c>
      <c r="C134" s="22">
        <f>COUNTIFS(CADASTRE!$B:$B,$C$1,CADASTRE!$L:$L,A134)</f>
        <v>0</v>
      </c>
      <c r="D134" s="22">
        <f>COUNTIFS(CADASTRE!$B:$B,$D$1,CADASTRE!$L:$L,A134)</f>
        <v>0</v>
      </c>
      <c r="E134" s="22">
        <f>COUNTIFS(CADASTRE!$B:$B,$E$1,CADASTRE!$L:$L,A134)</f>
        <v>0</v>
      </c>
      <c r="F134" s="22">
        <f>COUNTIFS(CADASTRE!$B:$B,$F$1,CADASTRE!$L:$L,A134)</f>
        <v>0</v>
      </c>
      <c r="G134" s="22">
        <f>COUNTIFS(CADASTRE!$B:$B,$G$1,CADASTRE!$L:$L,A134)</f>
        <v>0</v>
      </c>
      <c r="H134" s="22">
        <f>COUNTIFS(CADASTRE!$B:$B,$H$1,CADASTRE!$L:$L,A134)</f>
        <v>0</v>
      </c>
      <c r="I134" s="22">
        <f>COUNTIFS(CADASTRE!$B:$B,$I$1,CADASTRE!$L:$L,A134)</f>
        <v>0</v>
      </c>
      <c r="J134" s="22">
        <f>COUNTIFS(CADASTRE!$B:$B,$J$1,CADASTRE!$L:$L,A134)</f>
        <v>0</v>
      </c>
      <c r="K134" s="22">
        <f>COUNTIFS(CADASTRE!$B:$B,$K$1,CADASTRE!$L:$L,A134)</f>
        <v>0</v>
      </c>
      <c r="L134" s="22">
        <f>COUNTIFS(CADASTRE!$B:$B,$L$1,CADASTRE!$L:$L,A134)</f>
        <v>0</v>
      </c>
      <c r="M134" s="22">
        <f>COUNTIFS(CADASTRE!$B:$B,$M$1,CADASTRE!$L:$L,A134)</f>
        <v>0</v>
      </c>
      <c r="N134" s="22">
        <f>COUNTIFS(CADASTRE!$B:$B,$N$1,CADASTRE!$L:$L,A134)</f>
        <v>0</v>
      </c>
      <c r="O134" s="22">
        <f>COUNTIFS(CADASTRE!$B:$B,$O$1,CADASTRE!$L:$L,A134)</f>
        <v>0</v>
      </c>
      <c r="P134" s="22">
        <f>COUNTIFS(CADASTRE!$B:$B,$P$1,CADASTRE!$L:$L,A134)</f>
        <v>0</v>
      </c>
      <c r="Q134" s="22">
        <f>COUNTIFS(CADASTRE!$B:$B,$Q$1,CADASTRE!$L:$L,A134)</f>
        <v>0</v>
      </c>
      <c r="R134" s="22">
        <f>COUNTIFS(CADASTRE!$B:$B,$R$1,CADASTRE!$L:$L,A134)</f>
        <v>0</v>
      </c>
      <c r="S134" s="22">
        <f>COUNTIFS(CADASTRE!$B:$B,$S$1,CADASTRE!$L:$L,A134)</f>
        <v>0</v>
      </c>
      <c r="T134" s="22">
        <f>COUNTIFS(CADASTRE!$B:$B,$T$1,CADASTRE!$L:$L,A134)</f>
        <v>0</v>
      </c>
      <c r="U134" s="22">
        <f>COUNTIFS(CADASTRE!$B:$B,$U$1,CADASTRE!$L:$L,A134)</f>
        <v>0</v>
      </c>
      <c r="V134" s="22">
        <f>COUNTIFS(CADASTRE!$B:$B,$V$1,CADASTRE!$L:$L,A134)</f>
        <v>0</v>
      </c>
      <c r="W134" s="22">
        <f>COUNTIFS(CADASTRE!$B:$B,$W$1,CADASTRE!$L:$L,A134)</f>
        <v>0</v>
      </c>
      <c r="X134" s="22">
        <f>COUNTIFS(CADASTRE!$B:$B,$X$1,CADASTRE!$L:$L,A134)</f>
        <v>0</v>
      </c>
      <c r="Y134" s="22">
        <f>COUNTIFS(CADASTRE!$B:$B,$Y$1,CADASTRE!$L:$L,A134)</f>
        <v>1</v>
      </c>
      <c r="Z134" s="22">
        <f>COUNTIFS(CADASTRE!$B:$B,$Z$1,CADASTRE!$L:$L,A134)</f>
        <v>0</v>
      </c>
      <c r="AA134" s="22">
        <f t="shared" si="2"/>
        <v>1</v>
      </c>
      <c r="AB134" s="22"/>
      <c r="AC134" s="22"/>
      <c r="AD134" s="1"/>
      <c r="AE134" s="1"/>
    </row>
    <row r="135" spans="1:31" ht="30" customHeight="1" x14ac:dyDescent="0.3">
      <c r="A135" s="2" t="s">
        <v>3874</v>
      </c>
      <c r="B135" s="22">
        <f>COUNTIFS(CADASTRE!$B:$B,B$1,CADASTRE!L:L,A135)</f>
        <v>0</v>
      </c>
      <c r="C135" s="22">
        <f>COUNTIFS(CADASTRE!$B:$B,$C$1,CADASTRE!$L:$L,A135)</f>
        <v>0</v>
      </c>
      <c r="D135" s="22">
        <f>COUNTIFS(CADASTRE!$B:$B,$D$1,CADASTRE!$L:$L,A135)</f>
        <v>0</v>
      </c>
      <c r="E135" s="22">
        <f>COUNTIFS(CADASTRE!$B:$B,$E$1,CADASTRE!$L:$L,A135)</f>
        <v>0</v>
      </c>
      <c r="F135" s="22">
        <f>COUNTIFS(CADASTRE!$B:$B,$F$1,CADASTRE!$L:$L,A135)</f>
        <v>0</v>
      </c>
      <c r="G135" s="22">
        <f>COUNTIFS(CADASTRE!$B:$B,$G$1,CADASTRE!$L:$L,A135)</f>
        <v>0</v>
      </c>
      <c r="H135" s="22">
        <f>COUNTIFS(CADASTRE!$B:$B,$H$1,CADASTRE!$L:$L,A135)</f>
        <v>0</v>
      </c>
      <c r="I135" s="22">
        <f>COUNTIFS(CADASTRE!$B:$B,$I$1,CADASTRE!$L:$L,A135)</f>
        <v>0</v>
      </c>
      <c r="J135" s="22">
        <f>COUNTIFS(CADASTRE!$B:$B,$J$1,CADASTRE!$L:$L,A135)</f>
        <v>0</v>
      </c>
      <c r="K135" s="22">
        <f>COUNTIFS(CADASTRE!$B:$B,$K$1,CADASTRE!$L:$L,A135)</f>
        <v>0</v>
      </c>
      <c r="L135" s="22">
        <f>COUNTIFS(CADASTRE!$B:$B,$L$1,CADASTRE!$L:$L,A135)</f>
        <v>0</v>
      </c>
      <c r="M135" s="22">
        <f>COUNTIFS(CADASTRE!$B:$B,$M$1,CADASTRE!$L:$L,A135)</f>
        <v>0</v>
      </c>
      <c r="N135" s="22">
        <f>COUNTIFS(CADASTRE!$B:$B,$N$1,CADASTRE!$L:$L,A135)</f>
        <v>0</v>
      </c>
      <c r="O135" s="22">
        <f>COUNTIFS(CADASTRE!$B:$B,$O$1,CADASTRE!$L:$L,A135)</f>
        <v>0</v>
      </c>
      <c r="P135" s="22">
        <f>COUNTIFS(CADASTRE!$B:$B,$P$1,CADASTRE!$L:$L,A135)</f>
        <v>0</v>
      </c>
      <c r="Q135" s="22">
        <f>COUNTIFS(CADASTRE!$B:$B,$Q$1,CADASTRE!$L:$L,A135)</f>
        <v>0</v>
      </c>
      <c r="R135" s="22">
        <f>COUNTIFS(CADASTRE!$B:$B,$R$1,CADASTRE!$L:$L,A135)</f>
        <v>0</v>
      </c>
      <c r="S135" s="22">
        <f>COUNTIFS(CADASTRE!$B:$B,$S$1,CADASTRE!$L:$L,A135)</f>
        <v>0</v>
      </c>
      <c r="T135" s="22">
        <f>COUNTIFS(CADASTRE!$B:$B,$T$1,CADASTRE!$L:$L,A135)</f>
        <v>0</v>
      </c>
      <c r="U135" s="22">
        <f>COUNTIFS(CADASTRE!$B:$B,$U$1,CADASTRE!$L:$L,A135)</f>
        <v>0</v>
      </c>
      <c r="V135" s="22">
        <f>COUNTIFS(CADASTRE!$B:$B,$V$1,CADASTRE!$L:$L,A135)</f>
        <v>0</v>
      </c>
      <c r="W135" s="22">
        <f>COUNTIFS(CADASTRE!$B:$B,$W$1,CADASTRE!$L:$L,A135)</f>
        <v>1</v>
      </c>
      <c r="X135" s="22">
        <f>COUNTIFS(CADASTRE!$B:$B,$X$1,CADASTRE!$L:$L,A135)</f>
        <v>0</v>
      </c>
      <c r="Y135" s="22">
        <f>COUNTIFS(CADASTRE!$B:$B,$Y$1,CADASTRE!$L:$L,A135)</f>
        <v>0</v>
      </c>
      <c r="Z135" s="22">
        <f>COUNTIFS(CADASTRE!$B:$B,$Z$1,CADASTRE!$L:$L,A135)</f>
        <v>0</v>
      </c>
      <c r="AA135" s="22">
        <f t="shared" si="2"/>
        <v>1</v>
      </c>
      <c r="AB135" s="22"/>
      <c r="AC135" s="22"/>
      <c r="AD135" s="1"/>
      <c r="AE135" s="1"/>
    </row>
    <row r="136" spans="1:31" ht="30" customHeight="1" x14ac:dyDescent="0.3">
      <c r="A136" s="2" t="s">
        <v>1189</v>
      </c>
      <c r="B136" s="22">
        <f>COUNTIFS(CADASTRE!$B:$B,B$1,CADASTRE!L:L,A136)</f>
        <v>0</v>
      </c>
      <c r="C136" s="22">
        <f>COUNTIFS(CADASTRE!$B:$B,$C$1,CADASTRE!$L:$L,A136)</f>
        <v>0</v>
      </c>
      <c r="D136" s="22">
        <f>COUNTIFS(CADASTRE!$B:$B,$D$1,CADASTRE!$L:$L,A136)</f>
        <v>0</v>
      </c>
      <c r="E136" s="22">
        <f>COUNTIFS(CADASTRE!$B:$B,$E$1,CADASTRE!$L:$L,A136)</f>
        <v>0</v>
      </c>
      <c r="F136" s="22">
        <f>COUNTIFS(CADASTRE!$B:$B,$F$1,CADASTRE!$L:$L,A136)</f>
        <v>0</v>
      </c>
      <c r="G136" s="22">
        <f>COUNTIFS(CADASTRE!$B:$B,$G$1,CADASTRE!$L:$L,A136)</f>
        <v>0</v>
      </c>
      <c r="H136" s="22">
        <f>COUNTIFS(CADASTRE!$B:$B,$H$1,CADASTRE!$L:$L,A136)</f>
        <v>1</v>
      </c>
      <c r="I136" s="22">
        <f>COUNTIFS(CADASTRE!$B:$B,$I$1,CADASTRE!$L:$L,A136)</f>
        <v>0</v>
      </c>
      <c r="J136" s="22">
        <f>COUNTIFS(CADASTRE!$B:$B,$J$1,CADASTRE!$L:$L,A136)</f>
        <v>0</v>
      </c>
      <c r="K136" s="22">
        <f>COUNTIFS(CADASTRE!$B:$B,$K$1,CADASTRE!$L:$L,A136)</f>
        <v>0</v>
      </c>
      <c r="L136" s="22">
        <f>COUNTIFS(CADASTRE!$B:$B,$L$1,CADASTRE!$L:$L,A136)</f>
        <v>0</v>
      </c>
      <c r="M136" s="22">
        <f>COUNTIFS(CADASTRE!$B:$B,$M$1,CADASTRE!$L:$L,A136)</f>
        <v>0</v>
      </c>
      <c r="N136" s="22">
        <f>COUNTIFS(CADASTRE!$B:$B,$N$1,CADASTRE!$L:$L,A136)</f>
        <v>0</v>
      </c>
      <c r="O136" s="22">
        <f>COUNTIFS(CADASTRE!$B:$B,$O$1,CADASTRE!$L:$L,A136)</f>
        <v>0</v>
      </c>
      <c r="P136" s="22">
        <f>COUNTIFS(CADASTRE!$B:$B,$P$1,CADASTRE!$L:$L,A136)</f>
        <v>0</v>
      </c>
      <c r="Q136" s="22">
        <f>COUNTIFS(CADASTRE!$B:$B,$Q$1,CADASTRE!$L:$L,A136)</f>
        <v>0</v>
      </c>
      <c r="R136" s="22">
        <f>COUNTIFS(CADASTRE!$B:$B,$R$1,CADASTRE!$L:$L,A136)</f>
        <v>0</v>
      </c>
      <c r="S136" s="22">
        <f>COUNTIFS(CADASTRE!$B:$B,$S$1,CADASTRE!$L:$L,A136)</f>
        <v>0</v>
      </c>
      <c r="T136" s="22">
        <f>COUNTIFS(CADASTRE!$B:$B,$T$1,CADASTRE!$L:$L,A136)</f>
        <v>0</v>
      </c>
      <c r="U136" s="22">
        <f>COUNTIFS(CADASTRE!$B:$B,$U$1,CADASTRE!$L:$L,A136)</f>
        <v>0</v>
      </c>
      <c r="V136" s="22">
        <f>COUNTIFS(CADASTRE!$B:$B,$V$1,CADASTRE!$L:$L,A136)</f>
        <v>0</v>
      </c>
      <c r="W136" s="22">
        <f>COUNTIFS(CADASTRE!$B:$B,$W$1,CADASTRE!$L:$L,A136)</f>
        <v>1</v>
      </c>
      <c r="X136" s="22">
        <f>COUNTIFS(CADASTRE!$B:$B,$X$1,CADASTRE!$L:$L,A136)</f>
        <v>0</v>
      </c>
      <c r="Y136" s="22">
        <f>COUNTIFS(CADASTRE!$B:$B,$Y$1,CADASTRE!$L:$L,A136)</f>
        <v>0</v>
      </c>
      <c r="Z136" s="22">
        <f>COUNTIFS(CADASTRE!$B:$B,$Z$1,CADASTRE!$L:$L,A136)</f>
        <v>0</v>
      </c>
      <c r="AA136" s="22">
        <f t="shared" si="2"/>
        <v>2</v>
      </c>
      <c r="AB136" s="22"/>
      <c r="AC136" s="22"/>
      <c r="AD136" s="1"/>
      <c r="AE136" s="1"/>
    </row>
    <row r="137" spans="1:31" ht="30" customHeight="1" x14ac:dyDescent="0.3">
      <c r="A137" s="2" t="s">
        <v>1674</v>
      </c>
      <c r="B137" s="22">
        <f>COUNTIFS(CADASTRE!$B:$B,B$1,CADASTRE!L:L,A137)</f>
        <v>0</v>
      </c>
      <c r="C137" s="22">
        <f>COUNTIFS(CADASTRE!$B:$B,$C$1,CADASTRE!$L:$L,A137)</f>
        <v>0</v>
      </c>
      <c r="D137" s="22">
        <f>COUNTIFS(CADASTRE!$B:$B,$D$1,CADASTRE!$L:$L,A137)</f>
        <v>0</v>
      </c>
      <c r="E137" s="22">
        <f>COUNTIFS(CADASTRE!$B:$B,$E$1,CADASTRE!$L:$L,A137)</f>
        <v>0</v>
      </c>
      <c r="F137" s="22">
        <f>COUNTIFS(CADASTRE!$B:$B,$F$1,CADASTRE!$L:$L,A137)</f>
        <v>0</v>
      </c>
      <c r="G137" s="22">
        <f>COUNTIFS(CADASTRE!$B:$B,$G$1,CADASTRE!$L:$L,A137)</f>
        <v>0</v>
      </c>
      <c r="H137" s="22">
        <f>COUNTIFS(CADASTRE!$B:$B,$H$1,CADASTRE!$L:$L,A137)</f>
        <v>0</v>
      </c>
      <c r="I137" s="22">
        <f>COUNTIFS(CADASTRE!$B:$B,$I$1,CADASTRE!$L:$L,A137)</f>
        <v>0</v>
      </c>
      <c r="J137" s="22">
        <f>COUNTIFS(CADASTRE!$B:$B,$J$1,CADASTRE!$L:$L,A137)</f>
        <v>0</v>
      </c>
      <c r="K137" s="22">
        <f>COUNTIFS(CADASTRE!$B:$B,$K$1,CADASTRE!$L:$L,A137)</f>
        <v>0</v>
      </c>
      <c r="L137" s="22">
        <f>COUNTIFS(CADASTRE!$B:$B,$L$1,CADASTRE!$L:$L,A137)</f>
        <v>0</v>
      </c>
      <c r="M137" s="22">
        <f>COUNTIFS(CADASTRE!$B:$B,$M$1,CADASTRE!$L:$L,A137)</f>
        <v>0</v>
      </c>
      <c r="N137" s="22">
        <f>COUNTIFS(CADASTRE!$B:$B,$N$1,CADASTRE!$L:$L,A137)</f>
        <v>1</v>
      </c>
      <c r="O137" s="22">
        <f>COUNTIFS(CADASTRE!$B:$B,$O$1,CADASTRE!$L:$L,A137)</f>
        <v>0</v>
      </c>
      <c r="P137" s="22">
        <f>COUNTIFS(CADASTRE!$B:$B,$P$1,CADASTRE!$L:$L,A137)</f>
        <v>0</v>
      </c>
      <c r="Q137" s="22">
        <f>COUNTIFS(CADASTRE!$B:$B,$Q$1,CADASTRE!$L:$L,A137)</f>
        <v>0</v>
      </c>
      <c r="R137" s="22">
        <f>COUNTIFS(CADASTRE!$B:$B,$R$1,CADASTRE!$L:$L,A137)</f>
        <v>0</v>
      </c>
      <c r="S137" s="22">
        <f>COUNTIFS(CADASTRE!$B:$B,$S$1,CADASTRE!$L:$L,A137)</f>
        <v>0</v>
      </c>
      <c r="T137" s="22">
        <f>COUNTIFS(CADASTRE!$B:$B,$T$1,CADASTRE!$L:$L,A137)</f>
        <v>0</v>
      </c>
      <c r="U137" s="22">
        <f>COUNTIFS(CADASTRE!$B:$B,$U$1,CADASTRE!$L:$L,A137)</f>
        <v>0</v>
      </c>
      <c r="V137" s="22">
        <f>COUNTIFS(CADASTRE!$B:$B,$V$1,CADASTRE!$L:$L,A137)</f>
        <v>0</v>
      </c>
      <c r="W137" s="22">
        <f>COUNTIFS(CADASTRE!$B:$B,$W$1,CADASTRE!$L:$L,A137)</f>
        <v>0</v>
      </c>
      <c r="X137" s="22">
        <f>COUNTIFS(CADASTRE!$B:$B,$X$1,CADASTRE!$L:$L,A137)</f>
        <v>5</v>
      </c>
      <c r="Y137" s="22">
        <f>COUNTIFS(CADASTRE!$B:$B,$Y$1,CADASTRE!$L:$L,A137)</f>
        <v>0</v>
      </c>
      <c r="Z137" s="22">
        <f>COUNTIFS(CADASTRE!$B:$B,$Z$1,CADASTRE!$L:$L,A137)</f>
        <v>0</v>
      </c>
      <c r="AA137" s="22">
        <f t="shared" si="2"/>
        <v>6</v>
      </c>
      <c r="AB137" s="22"/>
      <c r="AC137" s="22"/>
      <c r="AD137" s="1"/>
      <c r="AE137" s="1"/>
    </row>
    <row r="138" spans="1:31" ht="30" customHeight="1" x14ac:dyDescent="0.3">
      <c r="A138" s="2" t="s">
        <v>1699</v>
      </c>
      <c r="B138" s="22">
        <f>COUNTIFS(CADASTRE!$B:$B,B$1,CADASTRE!L:L,A138)</f>
        <v>0</v>
      </c>
      <c r="C138" s="22">
        <f>COUNTIFS(CADASTRE!$B:$B,$C$1,CADASTRE!$L:$L,A138)</f>
        <v>0</v>
      </c>
      <c r="D138" s="22">
        <f>COUNTIFS(CADASTRE!$B:$B,$D$1,CADASTRE!$L:$L,A138)</f>
        <v>0</v>
      </c>
      <c r="E138" s="22">
        <f>COUNTIFS(CADASTRE!$B:$B,$E$1,CADASTRE!$L:$L,A138)</f>
        <v>0</v>
      </c>
      <c r="F138" s="22">
        <f>COUNTIFS(CADASTRE!$B:$B,$F$1,CADASTRE!$L:$L,A138)</f>
        <v>0</v>
      </c>
      <c r="G138" s="22">
        <f>COUNTIFS(CADASTRE!$B:$B,$G$1,CADASTRE!$L:$L,A138)</f>
        <v>0</v>
      </c>
      <c r="H138" s="22">
        <f>COUNTIFS(CADASTRE!$B:$B,$H$1,CADASTRE!$L:$L,A138)</f>
        <v>0</v>
      </c>
      <c r="I138" s="22">
        <f>COUNTIFS(CADASTRE!$B:$B,$I$1,CADASTRE!$L:$L,A138)</f>
        <v>0</v>
      </c>
      <c r="J138" s="22">
        <f>COUNTIFS(CADASTRE!$B:$B,$J$1,CADASTRE!$L:$L,A138)</f>
        <v>0</v>
      </c>
      <c r="K138" s="22">
        <f>COUNTIFS(CADASTRE!$B:$B,$K$1,CADASTRE!$L:$L,A138)</f>
        <v>0</v>
      </c>
      <c r="L138" s="22">
        <f>COUNTIFS(CADASTRE!$B:$B,$L$1,CADASTRE!$L:$L,A138)</f>
        <v>0</v>
      </c>
      <c r="M138" s="22">
        <f>COUNTIFS(CADASTRE!$B:$B,$M$1,CADASTRE!$L:$L,A138)</f>
        <v>0</v>
      </c>
      <c r="N138" s="22">
        <f>COUNTIFS(CADASTRE!$B:$B,$N$1,CADASTRE!$L:$L,A138)</f>
        <v>0</v>
      </c>
      <c r="O138" s="22">
        <f>COUNTIFS(CADASTRE!$B:$B,$O$1,CADASTRE!$L:$L,A138)</f>
        <v>0</v>
      </c>
      <c r="P138" s="22">
        <f>COUNTIFS(CADASTRE!$B:$B,$P$1,CADASTRE!$L:$L,A138)</f>
        <v>6</v>
      </c>
      <c r="Q138" s="22">
        <f>COUNTIFS(CADASTRE!$B:$B,$Q$1,CADASTRE!$L:$L,A138)</f>
        <v>7</v>
      </c>
      <c r="R138" s="22">
        <f>COUNTIFS(CADASTRE!$B:$B,$R$1,CADASTRE!$L:$L,A138)</f>
        <v>0</v>
      </c>
      <c r="S138" s="22">
        <f>COUNTIFS(CADASTRE!$B:$B,$S$1,CADASTRE!$L:$L,A138)</f>
        <v>0</v>
      </c>
      <c r="T138" s="22">
        <f>COUNTIFS(CADASTRE!$B:$B,$T$1,CADASTRE!$L:$L,A138)</f>
        <v>0</v>
      </c>
      <c r="U138" s="22">
        <f>COUNTIFS(CADASTRE!$B:$B,$U$1,CADASTRE!$L:$L,A138)</f>
        <v>2</v>
      </c>
      <c r="V138" s="22">
        <f>COUNTIFS(CADASTRE!$B:$B,$V$1,CADASTRE!$L:$L,A138)</f>
        <v>0</v>
      </c>
      <c r="W138" s="22">
        <f>COUNTIFS(CADASTRE!$B:$B,$W$1,CADASTRE!$L:$L,A138)</f>
        <v>0</v>
      </c>
      <c r="X138" s="22">
        <f>COUNTIFS(CADASTRE!$B:$B,$X$1,CADASTRE!$L:$L,A138)</f>
        <v>0</v>
      </c>
      <c r="Y138" s="22">
        <f>COUNTIFS(CADASTRE!$B:$B,$Y$1,CADASTRE!$L:$L,A138)</f>
        <v>1</v>
      </c>
      <c r="Z138" s="22">
        <f>COUNTIFS(CADASTRE!$B:$B,$Z$1,CADASTRE!$L:$L,A138)</f>
        <v>0</v>
      </c>
      <c r="AA138" s="22">
        <f t="shared" si="2"/>
        <v>16</v>
      </c>
      <c r="AB138" s="22"/>
      <c r="AC138" s="22"/>
      <c r="AD138" s="1"/>
      <c r="AE138" s="1"/>
    </row>
    <row r="139" spans="1:31" ht="30" customHeight="1" x14ac:dyDescent="0.3">
      <c r="A139" s="2" t="s">
        <v>3877</v>
      </c>
      <c r="B139" s="22">
        <f>COUNTIFS(CADASTRE!$B:$B,B$1,CADASTRE!L:L,A139)</f>
        <v>0</v>
      </c>
      <c r="C139" s="22">
        <f>COUNTIFS(CADASTRE!$B:$B,$C$1,CADASTRE!$L:$L,A139)</f>
        <v>0</v>
      </c>
      <c r="D139" s="22">
        <f>COUNTIFS(CADASTRE!$B:$B,$D$1,CADASTRE!$L:$L,A139)</f>
        <v>0</v>
      </c>
      <c r="E139" s="22">
        <f>COUNTIFS(CADASTRE!$B:$B,$E$1,CADASTRE!$L:$L,A139)</f>
        <v>0</v>
      </c>
      <c r="F139" s="22">
        <f>COUNTIFS(CADASTRE!$B:$B,$F$1,CADASTRE!$L:$L,A139)</f>
        <v>0</v>
      </c>
      <c r="G139" s="22">
        <f>COUNTIFS(CADASTRE!$B:$B,$G$1,CADASTRE!$L:$L,A139)</f>
        <v>0</v>
      </c>
      <c r="H139" s="22">
        <f>COUNTIFS(CADASTRE!$B:$B,$H$1,CADASTRE!$L:$L,A139)</f>
        <v>0</v>
      </c>
      <c r="I139" s="22">
        <f>COUNTIFS(CADASTRE!$B:$B,$I$1,CADASTRE!$L:$L,A139)</f>
        <v>0</v>
      </c>
      <c r="J139" s="22">
        <f>COUNTIFS(CADASTRE!$B:$B,$J$1,CADASTRE!$L:$L,A139)</f>
        <v>0</v>
      </c>
      <c r="K139" s="22">
        <f>COUNTIFS(CADASTRE!$B:$B,$K$1,CADASTRE!$L:$L,A139)</f>
        <v>1</v>
      </c>
      <c r="L139" s="22">
        <f>COUNTIFS(CADASTRE!$B:$B,$L$1,CADASTRE!$L:$L,A139)</f>
        <v>0</v>
      </c>
      <c r="M139" s="22">
        <f>COUNTIFS(CADASTRE!$B:$B,$M$1,CADASTRE!$L:$L,A139)</f>
        <v>0</v>
      </c>
      <c r="N139" s="22">
        <f>COUNTIFS(CADASTRE!$B:$B,$N$1,CADASTRE!$L:$L,A139)</f>
        <v>0</v>
      </c>
      <c r="O139" s="22">
        <f>COUNTIFS(CADASTRE!$B:$B,$O$1,CADASTRE!$L:$L,A139)</f>
        <v>0</v>
      </c>
      <c r="P139" s="22">
        <f>COUNTIFS(CADASTRE!$B:$B,$P$1,CADASTRE!$L:$L,A139)</f>
        <v>0</v>
      </c>
      <c r="Q139" s="22">
        <f>COUNTIFS(CADASTRE!$B:$B,$Q$1,CADASTRE!$L:$L,A139)</f>
        <v>0</v>
      </c>
      <c r="R139" s="22">
        <f>COUNTIFS(CADASTRE!$B:$B,$R$1,CADASTRE!$L:$L,A139)</f>
        <v>0</v>
      </c>
      <c r="S139" s="22">
        <f>COUNTIFS(CADASTRE!$B:$B,$S$1,CADASTRE!$L:$L,A139)</f>
        <v>0</v>
      </c>
      <c r="T139" s="22">
        <f>COUNTIFS(CADASTRE!$B:$B,$T$1,CADASTRE!$L:$L,A139)</f>
        <v>0</v>
      </c>
      <c r="U139" s="22">
        <f>COUNTIFS(CADASTRE!$B:$B,$U$1,CADASTRE!$L:$L,A139)</f>
        <v>0</v>
      </c>
      <c r="V139" s="22">
        <f>COUNTIFS(CADASTRE!$B:$B,$V$1,CADASTRE!$L:$L,A139)</f>
        <v>0</v>
      </c>
      <c r="W139" s="22">
        <f>COUNTIFS(CADASTRE!$B:$B,$W$1,CADASTRE!$L:$L,A139)</f>
        <v>0</v>
      </c>
      <c r="X139" s="22">
        <f>COUNTIFS(CADASTRE!$B:$B,$X$1,CADASTRE!$L:$L,A139)</f>
        <v>0</v>
      </c>
      <c r="Y139" s="22">
        <f>COUNTIFS(CADASTRE!$B:$B,$Y$1,CADASTRE!$L:$L,A139)</f>
        <v>0</v>
      </c>
      <c r="Z139" s="22">
        <f>COUNTIFS(CADASTRE!$B:$B,$Z$1,CADASTRE!$L:$L,A139)</f>
        <v>0</v>
      </c>
      <c r="AA139" s="22">
        <f t="shared" si="2"/>
        <v>1</v>
      </c>
      <c r="AB139" s="22"/>
      <c r="AC139" s="22"/>
      <c r="AD139" s="1"/>
      <c r="AE139" s="1"/>
    </row>
    <row r="140" spans="1:31" ht="30" customHeight="1" x14ac:dyDescent="0.3">
      <c r="A140" s="2" t="s">
        <v>1723</v>
      </c>
      <c r="B140" s="22">
        <f>COUNTIFS(CADASTRE!$B:$B,B$1,CADASTRE!L:L,A140)</f>
        <v>0</v>
      </c>
      <c r="C140" s="22">
        <f>COUNTIFS(CADASTRE!$B:$B,$C$1,CADASTRE!$L:$L,A140)</f>
        <v>0</v>
      </c>
      <c r="D140" s="22">
        <f>COUNTIFS(CADASTRE!$B:$B,$D$1,CADASTRE!$L:$L,A140)</f>
        <v>0</v>
      </c>
      <c r="E140" s="22">
        <f>COUNTIFS(CADASTRE!$B:$B,$E$1,CADASTRE!$L:$L,A140)</f>
        <v>0</v>
      </c>
      <c r="F140" s="22">
        <f>COUNTIFS(CADASTRE!$B:$B,$F$1,CADASTRE!$L:$L,A140)</f>
        <v>0</v>
      </c>
      <c r="G140" s="22">
        <f>COUNTIFS(CADASTRE!$B:$B,$G$1,CADASTRE!$L:$L,A140)</f>
        <v>0</v>
      </c>
      <c r="H140" s="22">
        <f>COUNTIFS(CADASTRE!$B:$B,$H$1,CADASTRE!$L:$L,A140)</f>
        <v>0</v>
      </c>
      <c r="I140" s="22">
        <f>COUNTIFS(CADASTRE!$B:$B,$I$1,CADASTRE!$L:$L,A140)</f>
        <v>0</v>
      </c>
      <c r="J140" s="22">
        <f>COUNTIFS(CADASTRE!$B:$B,$J$1,CADASTRE!$L:$L,A140)</f>
        <v>0</v>
      </c>
      <c r="K140" s="22">
        <f>COUNTIFS(CADASTRE!$B:$B,$K$1,CADASTRE!$L:$L,A140)</f>
        <v>0</v>
      </c>
      <c r="L140" s="22">
        <f>COUNTIFS(CADASTRE!$B:$B,$L$1,CADASTRE!$L:$L,A140)</f>
        <v>0</v>
      </c>
      <c r="M140" s="22">
        <f>COUNTIFS(CADASTRE!$B:$B,$M$1,CADASTRE!$L:$L,A140)</f>
        <v>0</v>
      </c>
      <c r="N140" s="22">
        <f>COUNTIFS(CADASTRE!$B:$B,$N$1,CADASTRE!$L:$L,A140)</f>
        <v>0</v>
      </c>
      <c r="O140" s="22">
        <f>COUNTIFS(CADASTRE!$B:$B,$O$1,CADASTRE!$L:$L,A140)</f>
        <v>0</v>
      </c>
      <c r="P140" s="22">
        <f>COUNTIFS(CADASTRE!$B:$B,$P$1,CADASTRE!$L:$L,A140)</f>
        <v>0</v>
      </c>
      <c r="Q140" s="22">
        <f>COUNTIFS(CADASTRE!$B:$B,$Q$1,CADASTRE!$L:$L,A140)</f>
        <v>3</v>
      </c>
      <c r="R140" s="22">
        <f>COUNTIFS(CADASTRE!$B:$B,$R$1,CADASTRE!$L:$L,A140)</f>
        <v>0</v>
      </c>
      <c r="S140" s="22">
        <f>COUNTIFS(CADASTRE!$B:$B,$S$1,CADASTRE!$L:$L,A140)</f>
        <v>0</v>
      </c>
      <c r="T140" s="22">
        <f>COUNTIFS(CADASTRE!$B:$B,$T$1,CADASTRE!$L:$L,A140)</f>
        <v>0</v>
      </c>
      <c r="U140" s="22">
        <f>COUNTIFS(CADASTRE!$B:$B,$U$1,CADASTRE!$L:$L,A140)</f>
        <v>0</v>
      </c>
      <c r="V140" s="22">
        <f>COUNTIFS(CADASTRE!$B:$B,$V$1,CADASTRE!$L:$L,A140)</f>
        <v>0</v>
      </c>
      <c r="W140" s="22">
        <f>COUNTIFS(CADASTRE!$B:$B,$W$1,CADASTRE!$L:$L,A140)</f>
        <v>0</v>
      </c>
      <c r="X140" s="22">
        <f>COUNTIFS(CADASTRE!$B:$B,$X$1,CADASTRE!$L:$L,A140)</f>
        <v>0</v>
      </c>
      <c r="Y140" s="22">
        <f>COUNTIFS(CADASTRE!$B:$B,$Y$1,CADASTRE!$L:$L,A140)</f>
        <v>0</v>
      </c>
      <c r="Z140" s="22">
        <f>COUNTIFS(CADASTRE!$B:$B,$Z$1,CADASTRE!$L:$L,A140)</f>
        <v>0</v>
      </c>
      <c r="AA140" s="22">
        <f t="shared" si="2"/>
        <v>3</v>
      </c>
      <c r="AB140" s="22"/>
      <c r="AC140" s="22"/>
      <c r="AD140" s="1"/>
      <c r="AE140" s="1"/>
    </row>
    <row r="141" spans="1:31" ht="30" customHeight="1" x14ac:dyDescent="0.3">
      <c r="A141" s="2" t="s">
        <v>168</v>
      </c>
      <c r="B141" s="22">
        <f>COUNTIFS(CADASTRE!$B:$B,B$1,CADASTRE!L:L,A141)</f>
        <v>0</v>
      </c>
      <c r="C141" s="22">
        <f>COUNTIFS(CADASTRE!$B:$B,$C$1,CADASTRE!$L:$L,A141)</f>
        <v>0</v>
      </c>
      <c r="D141" s="22">
        <f>COUNTIFS(CADASTRE!$B:$B,$D$1,CADASTRE!$L:$L,A141)</f>
        <v>0</v>
      </c>
      <c r="E141" s="22">
        <f>COUNTIFS(CADASTRE!$B:$B,$E$1,CADASTRE!$L:$L,A141)</f>
        <v>0</v>
      </c>
      <c r="F141" s="22">
        <f>COUNTIFS(CADASTRE!$B:$B,$F$1,CADASTRE!$L:$L,A141)</f>
        <v>0</v>
      </c>
      <c r="G141" s="22">
        <f>COUNTIFS(CADASTRE!$B:$B,$G$1,CADASTRE!$L:$L,A141)</f>
        <v>0</v>
      </c>
      <c r="H141" s="22">
        <f>COUNTIFS(CADASTRE!$B:$B,$H$1,CADASTRE!$L:$L,A141)</f>
        <v>0</v>
      </c>
      <c r="I141" s="22">
        <f>COUNTIFS(CADASTRE!$B:$B,$I$1,CADASTRE!$L:$L,A141)</f>
        <v>1</v>
      </c>
      <c r="J141" s="22">
        <f>COUNTIFS(CADASTRE!$B:$B,$J$1,CADASTRE!$L:$L,A141)</f>
        <v>0</v>
      </c>
      <c r="K141" s="22">
        <f>COUNTIFS(CADASTRE!$B:$B,$K$1,CADASTRE!$L:$L,A141)</f>
        <v>0</v>
      </c>
      <c r="L141" s="22">
        <f>COUNTIFS(CADASTRE!$B:$B,$L$1,CADASTRE!$L:$L,A141)</f>
        <v>0</v>
      </c>
      <c r="M141" s="22">
        <f>COUNTIFS(CADASTRE!$B:$B,$M$1,CADASTRE!$L:$L,A141)</f>
        <v>0</v>
      </c>
      <c r="N141" s="22">
        <f>COUNTIFS(CADASTRE!$B:$B,$N$1,CADASTRE!$L:$L,A141)</f>
        <v>0</v>
      </c>
      <c r="O141" s="22">
        <f>COUNTIFS(CADASTRE!$B:$B,$O$1,CADASTRE!$L:$L,A141)</f>
        <v>0</v>
      </c>
      <c r="P141" s="22">
        <f>COUNTIFS(CADASTRE!$B:$B,$P$1,CADASTRE!$L:$L,A141)</f>
        <v>0</v>
      </c>
      <c r="Q141" s="22">
        <f>COUNTIFS(CADASTRE!$B:$B,$Q$1,CADASTRE!$L:$L,A141)</f>
        <v>1</v>
      </c>
      <c r="R141" s="22">
        <f>COUNTIFS(CADASTRE!$B:$B,$R$1,CADASTRE!$L:$L,A141)</f>
        <v>0</v>
      </c>
      <c r="S141" s="22">
        <f>COUNTIFS(CADASTRE!$B:$B,$S$1,CADASTRE!$L:$L,A141)</f>
        <v>0</v>
      </c>
      <c r="T141" s="22">
        <f>COUNTIFS(CADASTRE!$B:$B,$T$1,CADASTRE!$L:$L,A141)</f>
        <v>0</v>
      </c>
      <c r="U141" s="22">
        <f>COUNTIFS(CADASTRE!$B:$B,$U$1,CADASTRE!$L:$L,A141)</f>
        <v>0</v>
      </c>
      <c r="V141" s="22">
        <f>COUNTIFS(CADASTRE!$B:$B,$V$1,CADASTRE!$L:$L,A141)</f>
        <v>0</v>
      </c>
      <c r="W141" s="22">
        <f>COUNTIFS(CADASTRE!$B:$B,$W$1,CADASTRE!$L:$L,A141)</f>
        <v>0</v>
      </c>
      <c r="X141" s="22">
        <f>COUNTIFS(CADASTRE!$B:$B,$X$1,CADASTRE!$L:$L,A141)</f>
        <v>0</v>
      </c>
      <c r="Y141" s="22">
        <f>COUNTIFS(CADASTRE!$B:$B,$Y$1,CADASTRE!$L:$L,A141)</f>
        <v>1</v>
      </c>
      <c r="Z141" s="22">
        <f>COUNTIFS(CADASTRE!$B:$B,$Z$1,CADASTRE!$L:$L,A141)</f>
        <v>0</v>
      </c>
      <c r="AA141" s="22">
        <f t="shared" si="2"/>
        <v>3</v>
      </c>
      <c r="AB141" s="22"/>
      <c r="AC141" s="22"/>
      <c r="AD141" s="1"/>
      <c r="AE141" s="1"/>
    </row>
    <row r="142" spans="1:31" ht="30" customHeight="1" x14ac:dyDescent="0.3">
      <c r="A142" s="2" t="s">
        <v>2242</v>
      </c>
      <c r="B142" s="22">
        <f>COUNTIFS(CADASTRE!$B:$B,B$1,CADASTRE!L:L,A142)</f>
        <v>0</v>
      </c>
      <c r="C142" s="22">
        <f>COUNTIFS(CADASTRE!$B:$B,$C$1,CADASTRE!$L:$L,A142)</f>
        <v>0</v>
      </c>
      <c r="D142" s="22">
        <f>COUNTIFS(CADASTRE!$B:$B,$D$1,CADASTRE!$L:$L,A142)</f>
        <v>0</v>
      </c>
      <c r="E142" s="22">
        <f>COUNTIFS(CADASTRE!$B:$B,$E$1,CADASTRE!$L:$L,A142)</f>
        <v>0</v>
      </c>
      <c r="F142" s="22">
        <f>COUNTIFS(CADASTRE!$B:$B,$F$1,CADASTRE!$L:$L,A142)</f>
        <v>0</v>
      </c>
      <c r="G142" s="22">
        <f>COUNTIFS(CADASTRE!$B:$B,$G$1,CADASTRE!$L:$L,A142)</f>
        <v>0</v>
      </c>
      <c r="H142" s="22">
        <f>COUNTIFS(CADASTRE!$B:$B,$H$1,CADASTRE!$L:$L,A142)</f>
        <v>0</v>
      </c>
      <c r="I142" s="22">
        <f>COUNTIFS(CADASTRE!$B:$B,$I$1,CADASTRE!$L:$L,A142)</f>
        <v>0</v>
      </c>
      <c r="J142" s="22">
        <f>COUNTIFS(CADASTRE!$B:$B,$J$1,CADASTRE!$L:$L,A142)</f>
        <v>0</v>
      </c>
      <c r="K142" s="22">
        <f>COUNTIFS(CADASTRE!$B:$B,$K$1,CADASTRE!$L:$L,A142)</f>
        <v>0</v>
      </c>
      <c r="L142" s="22">
        <f>COUNTIFS(CADASTRE!$B:$B,$L$1,CADASTRE!$L:$L,A142)</f>
        <v>0</v>
      </c>
      <c r="M142" s="22">
        <f>COUNTIFS(CADASTRE!$B:$B,$M$1,CADASTRE!$L:$L,A142)</f>
        <v>0</v>
      </c>
      <c r="N142" s="22">
        <f>COUNTIFS(CADASTRE!$B:$B,$N$1,CADASTRE!$L:$L,A142)</f>
        <v>0</v>
      </c>
      <c r="O142" s="22">
        <f>COUNTIFS(CADASTRE!$B:$B,$O$1,CADASTRE!$L:$L,A142)</f>
        <v>0</v>
      </c>
      <c r="P142" s="22">
        <f>COUNTIFS(CADASTRE!$B:$B,$P$1,CADASTRE!$L:$L,A142)</f>
        <v>1</v>
      </c>
      <c r="Q142" s="22">
        <f>COUNTIFS(CADASTRE!$B:$B,$Q$1,CADASTRE!$L:$L,A142)</f>
        <v>0</v>
      </c>
      <c r="R142" s="22">
        <f>COUNTIFS(CADASTRE!$B:$B,$R$1,CADASTRE!$L:$L,A142)</f>
        <v>0</v>
      </c>
      <c r="S142" s="22">
        <f>COUNTIFS(CADASTRE!$B:$B,$S$1,CADASTRE!$L:$L,A142)</f>
        <v>0</v>
      </c>
      <c r="T142" s="22">
        <f>COUNTIFS(CADASTRE!$B:$B,$T$1,CADASTRE!$L:$L,A142)</f>
        <v>0</v>
      </c>
      <c r="U142" s="22">
        <f>COUNTIFS(CADASTRE!$B:$B,$U$1,CADASTRE!$L:$L,A142)</f>
        <v>0</v>
      </c>
      <c r="V142" s="22">
        <f>COUNTIFS(CADASTRE!$B:$B,$V$1,CADASTRE!$L:$L,A142)</f>
        <v>0</v>
      </c>
      <c r="W142" s="22">
        <f>COUNTIFS(CADASTRE!$B:$B,$W$1,CADASTRE!$L:$L,A142)</f>
        <v>0</v>
      </c>
      <c r="X142" s="22">
        <f>COUNTIFS(CADASTRE!$B:$B,$X$1,CADASTRE!$L:$L,A142)</f>
        <v>0</v>
      </c>
      <c r="Y142" s="22">
        <f>COUNTIFS(CADASTRE!$B:$B,$Y$1,CADASTRE!$L:$L,A142)</f>
        <v>0</v>
      </c>
      <c r="Z142" s="22">
        <f>COUNTIFS(CADASTRE!$B:$B,$Z$1,CADASTRE!$L:$L,A142)</f>
        <v>0</v>
      </c>
      <c r="AA142" s="22">
        <f t="shared" si="2"/>
        <v>1</v>
      </c>
      <c r="AB142" s="22"/>
      <c r="AC142" s="22"/>
      <c r="AD142" s="1"/>
      <c r="AE142" s="1"/>
    </row>
    <row r="143" spans="1:31" ht="30" customHeight="1" x14ac:dyDescent="0.3">
      <c r="A143" s="2" t="s">
        <v>2250</v>
      </c>
      <c r="B143" s="22">
        <f>COUNTIFS(CADASTRE!$B:$B,B$1,CADASTRE!L:L,A143)</f>
        <v>0</v>
      </c>
      <c r="C143" s="22">
        <f>COUNTIFS(CADASTRE!$B:$B,$C$1,CADASTRE!$L:$L,A143)</f>
        <v>0</v>
      </c>
      <c r="D143" s="22">
        <f>COUNTIFS(CADASTRE!$B:$B,$D$1,CADASTRE!$L:$L,A143)</f>
        <v>0</v>
      </c>
      <c r="E143" s="22">
        <f>COUNTIFS(CADASTRE!$B:$B,$E$1,CADASTRE!$L:$L,A143)</f>
        <v>0</v>
      </c>
      <c r="F143" s="22">
        <f>COUNTIFS(CADASTRE!$B:$B,$F$1,CADASTRE!$L:$L,A143)</f>
        <v>0</v>
      </c>
      <c r="G143" s="22">
        <f>COUNTIFS(CADASTRE!$B:$B,$G$1,CADASTRE!$L:$L,A143)</f>
        <v>0</v>
      </c>
      <c r="H143" s="22">
        <f>COUNTIFS(CADASTRE!$B:$B,$H$1,CADASTRE!$L:$L,A143)</f>
        <v>0</v>
      </c>
      <c r="I143" s="22">
        <f>COUNTIFS(CADASTRE!$B:$B,$I$1,CADASTRE!$L:$L,A143)</f>
        <v>0</v>
      </c>
      <c r="J143" s="22">
        <f>COUNTIFS(CADASTRE!$B:$B,$J$1,CADASTRE!$L:$L,A143)</f>
        <v>0</v>
      </c>
      <c r="K143" s="22">
        <f>COUNTIFS(CADASTRE!$B:$B,$K$1,CADASTRE!$L:$L,A143)</f>
        <v>0</v>
      </c>
      <c r="L143" s="22">
        <f>COUNTIFS(CADASTRE!$B:$B,$L$1,CADASTRE!$L:$L,A143)</f>
        <v>0</v>
      </c>
      <c r="M143" s="22">
        <f>COUNTIFS(CADASTRE!$B:$B,$M$1,CADASTRE!$L:$L,A143)</f>
        <v>0</v>
      </c>
      <c r="N143" s="22">
        <f>COUNTIFS(CADASTRE!$B:$B,$N$1,CADASTRE!$L:$L,A143)</f>
        <v>0</v>
      </c>
      <c r="O143" s="22">
        <f>COUNTIFS(CADASTRE!$B:$B,$O$1,CADASTRE!$L:$L,A143)</f>
        <v>0</v>
      </c>
      <c r="P143" s="22">
        <f>COUNTIFS(CADASTRE!$B:$B,$P$1,CADASTRE!$L:$L,A143)</f>
        <v>0</v>
      </c>
      <c r="Q143" s="22">
        <f>COUNTIFS(CADASTRE!$B:$B,$Q$1,CADASTRE!$L:$L,A143)</f>
        <v>2</v>
      </c>
      <c r="R143" s="22">
        <f>COUNTIFS(CADASTRE!$B:$B,$R$1,CADASTRE!$L:$L,A143)</f>
        <v>0</v>
      </c>
      <c r="S143" s="22">
        <f>COUNTIFS(CADASTRE!$B:$B,$S$1,CADASTRE!$L:$L,A143)</f>
        <v>0</v>
      </c>
      <c r="T143" s="22">
        <f>COUNTIFS(CADASTRE!$B:$B,$T$1,CADASTRE!$L:$L,A143)</f>
        <v>0</v>
      </c>
      <c r="U143" s="22">
        <f>COUNTIFS(CADASTRE!$B:$B,$U$1,CADASTRE!$L:$L,A143)</f>
        <v>1</v>
      </c>
      <c r="V143" s="22">
        <f>COUNTIFS(CADASTRE!$B:$B,$V$1,CADASTRE!$L:$L,A143)</f>
        <v>0</v>
      </c>
      <c r="W143" s="22">
        <f>COUNTIFS(CADASTRE!$B:$B,$W$1,CADASTRE!$L:$L,A143)</f>
        <v>0</v>
      </c>
      <c r="X143" s="22">
        <f>COUNTIFS(CADASTRE!$B:$B,$X$1,CADASTRE!$L:$L,A143)</f>
        <v>0</v>
      </c>
      <c r="Y143" s="22">
        <f>COUNTIFS(CADASTRE!$B:$B,$Y$1,CADASTRE!$L:$L,A143)</f>
        <v>0</v>
      </c>
      <c r="Z143" s="22">
        <f>COUNTIFS(CADASTRE!$B:$B,$Z$1,CADASTRE!$L:$L,A143)</f>
        <v>0</v>
      </c>
      <c r="AA143" s="22">
        <f t="shared" si="2"/>
        <v>3</v>
      </c>
      <c r="AB143" s="22"/>
      <c r="AC143" s="22"/>
      <c r="AD143" s="1"/>
      <c r="AE143" s="1"/>
    </row>
    <row r="144" spans="1:31" ht="30" customHeight="1" x14ac:dyDescent="0.3">
      <c r="A144" s="2" t="s">
        <v>4436</v>
      </c>
      <c r="B144" s="22">
        <f>COUNTIFS(CADASTRE!$B:$B,B$1,CADASTRE!L:L,A144)</f>
        <v>1</v>
      </c>
      <c r="C144" s="22">
        <f>COUNTIFS(CADASTRE!$B:$B,$C$1,CADASTRE!$L:$L,A144)</f>
        <v>0</v>
      </c>
      <c r="D144" s="22">
        <f>COUNTIFS(CADASTRE!$B:$B,$D$1,CADASTRE!$L:$L,A144)</f>
        <v>0</v>
      </c>
      <c r="E144" s="22">
        <f>COUNTIFS(CADASTRE!$B:$B,$E$1,CADASTRE!$L:$L,A144)</f>
        <v>0</v>
      </c>
      <c r="F144" s="22">
        <f>COUNTIFS(CADASTRE!$B:$B,$F$1,CADASTRE!$L:$L,A144)</f>
        <v>0</v>
      </c>
      <c r="G144" s="22">
        <f>COUNTIFS(CADASTRE!$B:$B,$G$1,CADASTRE!$L:$L,A144)</f>
        <v>0</v>
      </c>
      <c r="H144" s="22">
        <f>COUNTIFS(CADASTRE!$B:$B,$H$1,CADASTRE!$L:$L,A144)</f>
        <v>0</v>
      </c>
      <c r="I144" s="22">
        <f>COUNTIFS(CADASTRE!$B:$B,$I$1,CADASTRE!$L:$L,A144)</f>
        <v>0</v>
      </c>
      <c r="J144" s="22">
        <f>COUNTIFS(CADASTRE!$B:$B,$J$1,CADASTRE!$L:$L,A144)</f>
        <v>0</v>
      </c>
      <c r="K144" s="22">
        <f>COUNTIFS(CADASTRE!$B:$B,$K$1,CADASTRE!$L:$L,A144)</f>
        <v>0</v>
      </c>
      <c r="L144" s="22">
        <f>COUNTIFS(CADASTRE!$B:$B,$L$1,CADASTRE!$L:$L,A144)</f>
        <v>0</v>
      </c>
      <c r="M144" s="22">
        <f>COUNTIFS(CADASTRE!$B:$B,$M$1,CADASTRE!$L:$L,A144)</f>
        <v>0</v>
      </c>
      <c r="N144" s="22">
        <f>COUNTIFS(CADASTRE!$B:$B,$N$1,CADASTRE!$L:$L,A144)</f>
        <v>0</v>
      </c>
      <c r="O144" s="22">
        <f>COUNTIFS(CADASTRE!$B:$B,$O$1,CADASTRE!$L:$L,A144)</f>
        <v>0</v>
      </c>
      <c r="P144" s="22">
        <f>COUNTIFS(CADASTRE!$B:$B,$P$1,CADASTRE!$L:$L,A144)</f>
        <v>0</v>
      </c>
      <c r="Q144" s="22">
        <f>COUNTIFS(CADASTRE!$B:$B,$Q$1,CADASTRE!$L:$L,A144)</f>
        <v>0</v>
      </c>
      <c r="R144" s="22">
        <f>COUNTIFS(CADASTRE!$B:$B,$R$1,CADASTRE!$L:$L,A144)</f>
        <v>0</v>
      </c>
      <c r="S144" s="22">
        <f>COUNTIFS(CADASTRE!$B:$B,$S$1,CADASTRE!$L:$L,A144)</f>
        <v>0</v>
      </c>
      <c r="T144" s="22">
        <f>COUNTIFS(CADASTRE!$B:$B,$T$1,CADASTRE!$L:$L,A144)</f>
        <v>0</v>
      </c>
      <c r="U144" s="22">
        <f>COUNTIFS(CADASTRE!$B:$B,$U$1,CADASTRE!$L:$L,A144)</f>
        <v>0</v>
      </c>
      <c r="V144" s="22">
        <f>COUNTIFS(CADASTRE!$B:$B,$V$1,CADASTRE!$L:$L,A144)</f>
        <v>0</v>
      </c>
      <c r="W144" s="22">
        <f>COUNTIFS(CADASTRE!$B:$B,$W$1,CADASTRE!$L:$L,A144)</f>
        <v>0</v>
      </c>
      <c r="X144" s="22">
        <f>COUNTIFS(CADASTRE!$B:$B,$X$1,CADASTRE!$L:$L,A144)</f>
        <v>0</v>
      </c>
      <c r="Y144" s="22">
        <f>COUNTIFS(CADASTRE!$B:$B,$Y$1,CADASTRE!$L:$L,A144)</f>
        <v>0</v>
      </c>
      <c r="Z144" s="22">
        <f>COUNTIFS(CADASTRE!$B:$B,$Z$1,CADASTRE!$L:$L,A144)</f>
        <v>0</v>
      </c>
      <c r="AA144" s="22">
        <f t="shared" si="2"/>
        <v>1</v>
      </c>
      <c r="AB144" s="22"/>
      <c r="AC144" s="22"/>
      <c r="AD144" s="1"/>
      <c r="AE144" s="1"/>
    </row>
    <row r="145" spans="1:31" ht="30" customHeight="1" x14ac:dyDescent="0.3">
      <c r="A145" s="2" t="s">
        <v>3884</v>
      </c>
      <c r="B145" s="22">
        <f>COUNTIFS(CADASTRE!$B:$B,B$1,CADASTRE!L:L,A145)</f>
        <v>0</v>
      </c>
      <c r="C145" s="22">
        <f>COUNTIFS(CADASTRE!$B:$B,$C$1,CADASTRE!$L:$L,A145)</f>
        <v>0</v>
      </c>
      <c r="D145" s="22">
        <f>COUNTIFS(CADASTRE!$B:$B,$D$1,CADASTRE!$L:$L,A145)</f>
        <v>0</v>
      </c>
      <c r="E145" s="22">
        <f>COUNTIFS(CADASTRE!$B:$B,$E$1,CADASTRE!$L:$L,A145)</f>
        <v>0</v>
      </c>
      <c r="F145" s="22">
        <f>COUNTIFS(CADASTRE!$B:$B,$F$1,CADASTRE!$L:$L,A145)</f>
        <v>0</v>
      </c>
      <c r="G145" s="22">
        <f>COUNTIFS(CADASTRE!$B:$B,$G$1,CADASTRE!$L:$L,A145)</f>
        <v>0</v>
      </c>
      <c r="H145" s="22">
        <f>COUNTIFS(CADASTRE!$B:$B,$H$1,CADASTRE!$L:$L,A145)</f>
        <v>0</v>
      </c>
      <c r="I145" s="22">
        <f>COUNTIFS(CADASTRE!$B:$B,$I$1,CADASTRE!$L:$L,A145)</f>
        <v>0</v>
      </c>
      <c r="J145" s="22">
        <f>COUNTIFS(CADASTRE!$B:$B,$J$1,CADASTRE!$L:$L,A145)</f>
        <v>0</v>
      </c>
      <c r="K145" s="22">
        <f>COUNTIFS(CADASTRE!$B:$B,$K$1,CADASTRE!$L:$L,A145)</f>
        <v>0</v>
      </c>
      <c r="L145" s="22">
        <f>COUNTIFS(CADASTRE!$B:$B,$L$1,CADASTRE!$L:$L,A145)</f>
        <v>0</v>
      </c>
      <c r="M145" s="22">
        <f>COUNTIFS(CADASTRE!$B:$B,$M$1,CADASTRE!$L:$L,A145)</f>
        <v>0</v>
      </c>
      <c r="N145" s="22">
        <f>COUNTIFS(CADASTRE!$B:$B,$N$1,CADASTRE!$L:$L,A145)</f>
        <v>0</v>
      </c>
      <c r="O145" s="22">
        <f>COUNTIFS(CADASTRE!$B:$B,$O$1,CADASTRE!$L:$L,A145)</f>
        <v>0</v>
      </c>
      <c r="P145" s="22">
        <f>COUNTIFS(CADASTRE!$B:$B,$P$1,CADASTRE!$L:$L,A145)</f>
        <v>0</v>
      </c>
      <c r="Q145" s="22">
        <f>COUNTIFS(CADASTRE!$B:$B,$Q$1,CADASTRE!$L:$L,A145)</f>
        <v>0</v>
      </c>
      <c r="R145" s="22">
        <f>COUNTIFS(CADASTRE!$B:$B,$R$1,CADASTRE!$L:$L,A145)</f>
        <v>0</v>
      </c>
      <c r="S145" s="22">
        <f>COUNTIFS(CADASTRE!$B:$B,$S$1,CADASTRE!$L:$L,A145)</f>
        <v>0</v>
      </c>
      <c r="T145" s="22">
        <f>COUNTIFS(CADASTRE!$B:$B,$T$1,CADASTRE!$L:$L,A145)</f>
        <v>0</v>
      </c>
      <c r="U145" s="22">
        <f>COUNTIFS(CADASTRE!$B:$B,$U$1,CADASTRE!$L:$L,A145)</f>
        <v>0</v>
      </c>
      <c r="V145" s="22">
        <f>COUNTIFS(CADASTRE!$B:$B,$V$1,CADASTRE!$L:$L,A145)</f>
        <v>0</v>
      </c>
      <c r="W145" s="22">
        <f>COUNTIFS(CADASTRE!$B:$B,$W$1,CADASTRE!$L:$L,A145)</f>
        <v>0</v>
      </c>
      <c r="X145" s="22">
        <f>COUNTIFS(CADASTRE!$B:$B,$X$1,CADASTRE!$L:$L,A145)</f>
        <v>0</v>
      </c>
      <c r="Y145" s="22">
        <f>COUNTIFS(CADASTRE!$B:$B,$Y$1,CADASTRE!$L:$L,A145)</f>
        <v>1</v>
      </c>
      <c r="Z145" s="22">
        <f>COUNTIFS(CADASTRE!$B:$B,$Z$1,CADASTRE!$L:$L,A145)</f>
        <v>0</v>
      </c>
      <c r="AA145" s="22">
        <f t="shared" si="2"/>
        <v>1</v>
      </c>
      <c r="AB145" s="22"/>
      <c r="AC145" s="22"/>
      <c r="AD145" s="1"/>
      <c r="AE145" s="1"/>
    </row>
    <row r="146" spans="1:31" ht="30" customHeight="1" x14ac:dyDescent="0.3">
      <c r="A146" s="2" t="s">
        <v>4444</v>
      </c>
      <c r="B146" s="22">
        <f>COUNTIFS(CADASTRE!$B:$B,B$1,CADASTRE!L:L,A146)</f>
        <v>0</v>
      </c>
      <c r="C146" s="22">
        <f>COUNTIFS(CADASTRE!$B:$B,$C$1,CADASTRE!$L:$L,A146)</f>
        <v>0</v>
      </c>
      <c r="D146" s="22">
        <f>COUNTIFS(CADASTRE!$B:$B,$D$1,CADASTRE!$L:$L,A146)</f>
        <v>0</v>
      </c>
      <c r="E146" s="22">
        <f>COUNTIFS(CADASTRE!$B:$B,$E$1,CADASTRE!$L:$L,A146)</f>
        <v>0</v>
      </c>
      <c r="F146" s="22">
        <f>COUNTIFS(CADASTRE!$B:$B,$F$1,CADASTRE!$L:$L,A146)</f>
        <v>0</v>
      </c>
      <c r="G146" s="22">
        <f>COUNTIFS(CADASTRE!$B:$B,$G$1,CADASTRE!$L:$L,A146)</f>
        <v>0</v>
      </c>
      <c r="H146" s="22">
        <f>COUNTIFS(CADASTRE!$B:$B,$H$1,CADASTRE!$L:$L,A146)</f>
        <v>0</v>
      </c>
      <c r="I146" s="22">
        <f>COUNTIFS(CADASTRE!$B:$B,$I$1,CADASTRE!$L:$L,A146)</f>
        <v>1</v>
      </c>
      <c r="J146" s="22">
        <f>COUNTIFS(CADASTRE!$B:$B,$J$1,CADASTRE!$L:$L,A146)</f>
        <v>0</v>
      </c>
      <c r="K146" s="22">
        <f>COUNTIFS(CADASTRE!$B:$B,$K$1,CADASTRE!$L:$L,A146)</f>
        <v>0</v>
      </c>
      <c r="L146" s="22">
        <f>COUNTIFS(CADASTRE!$B:$B,$L$1,CADASTRE!$L:$L,A146)</f>
        <v>0</v>
      </c>
      <c r="M146" s="22">
        <f>COUNTIFS(CADASTRE!$B:$B,$M$1,CADASTRE!$L:$L,A146)</f>
        <v>0</v>
      </c>
      <c r="N146" s="22">
        <f>COUNTIFS(CADASTRE!$B:$B,$N$1,CADASTRE!$L:$L,A146)</f>
        <v>0</v>
      </c>
      <c r="O146" s="22">
        <f>COUNTIFS(CADASTRE!$B:$B,$O$1,CADASTRE!$L:$L,A146)</f>
        <v>0</v>
      </c>
      <c r="P146" s="22">
        <f>COUNTIFS(CADASTRE!$B:$B,$P$1,CADASTRE!$L:$L,A146)</f>
        <v>0</v>
      </c>
      <c r="Q146" s="22">
        <f>COUNTIFS(CADASTRE!$B:$B,$Q$1,CADASTRE!$L:$L,A146)</f>
        <v>0</v>
      </c>
      <c r="R146" s="22">
        <f>COUNTIFS(CADASTRE!$B:$B,$R$1,CADASTRE!$L:$L,A146)</f>
        <v>0</v>
      </c>
      <c r="S146" s="22">
        <f>COUNTIFS(CADASTRE!$B:$B,$S$1,CADASTRE!$L:$L,A146)</f>
        <v>0</v>
      </c>
      <c r="T146" s="22">
        <f>COUNTIFS(CADASTRE!$B:$B,$T$1,CADASTRE!$L:$L,A146)</f>
        <v>0</v>
      </c>
      <c r="U146" s="22">
        <f>COUNTIFS(CADASTRE!$B:$B,$U$1,CADASTRE!$L:$L,A146)</f>
        <v>0</v>
      </c>
      <c r="V146" s="22">
        <f>COUNTIFS(CADASTRE!$B:$B,$V$1,CADASTRE!$L:$L,A146)</f>
        <v>0</v>
      </c>
      <c r="W146" s="22">
        <f>COUNTIFS(CADASTRE!$B:$B,$W$1,CADASTRE!$L:$L,A146)</f>
        <v>0</v>
      </c>
      <c r="X146" s="22">
        <f>COUNTIFS(CADASTRE!$B:$B,$X$1,CADASTRE!$L:$L,A146)</f>
        <v>0</v>
      </c>
      <c r="Y146" s="22">
        <f>COUNTIFS(CADASTRE!$B:$B,$Y$1,CADASTRE!$L:$L,A146)</f>
        <v>0</v>
      </c>
      <c r="Z146" s="22">
        <f>COUNTIFS(CADASTRE!$B:$B,$Z$1,CADASTRE!$L:$L,A146)</f>
        <v>0</v>
      </c>
      <c r="AA146" s="22">
        <f t="shared" si="2"/>
        <v>1</v>
      </c>
      <c r="AB146" s="22"/>
      <c r="AC146" s="22"/>
      <c r="AD146" s="1"/>
      <c r="AE146" s="1"/>
    </row>
    <row r="147" spans="1:31" ht="30" customHeight="1" x14ac:dyDescent="0.3">
      <c r="A147" s="2" t="s">
        <v>785</v>
      </c>
      <c r="B147" s="22">
        <f>COUNTIFS(CADASTRE!$B:$B,B$1,CADASTRE!L:L,A147)</f>
        <v>0</v>
      </c>
      <c r="C147" s="22">
        <f>COUNTIFS(CADASTRE!$B:$B,$C$1,CADASTRE!$L:$L,A147)</f>
        <v>0</v>
      </c>
      <c r="D147" s="22">
        <f>COUNTIFS(CADASTRE!$B:$B,$D$1,CADASTRE!$L:$L,A147)</f>
        <v>0</v>
      </c>
      <c r="E147" s="22">
        <f>COUNTIFS(CADASTRE!$B:$B,$E$1,CADASTRE!$L:$L,A147)</f>
        <v>0</v>
      </c>
      <c r="F147" s="22">
        <f>COUNTIFS(CADASTRE!$B:$B,$F$1,CADASTRE!$L:$L,A147)</f>
        <v>0</v>
      </c>
      <c r="G147" s="22">
        <f>COUNTIFS(CADASTRE!$B:$B,$G$1,CADASTRE!$L:$L,A147)</f>
        <v>0</v>
      </c>
      <c r="H147" s="22">
        <f>COUNTIFS(CADASTRE!$B:$B,$H$1,CADASTRE!$L:$L,A147)</f>
        <v>0</v>
      </c>
      <c r="I147" s="22">
        <f>COUNTIFS(CADASTRE!$B:$B,$I$1,CADASTRE!$L:$L,A147)</f>
        <v>0</v>
      </c>
      <c r="J147" s="22">
        <f>COUNTIFS(CADASTRE!$B:$B,$J$1,CADASTRE!$L:$L,A147)</f>
        <v>0</v>
      </c>
      <c r="K147" s="22">
        <f>COUNTIFS(CADASTRE!$B:$B,$K$1,CADASTRE!$L:$L,A147)</f>
        <v>0</v>
      </c>
      <c r="L147" s="22">
        <f>COUNTIFS(CADASTRE!$B:$B,$L$1,CADASTRE!$L:$L,A147)</f>
        <v>0</v>
      </c>
      <c r="M147" s="22">
        <f>COUNTIFS(CADASTRE!$B:$B,$M$1,CADASTRE!$L:$L,A147)</f>
        <v>0</v>
      </c>
      <c r="N147" s="22">
        <f>COUNTIFS(CADASTRE!$B:$B,$N$1,CADASTRE!$L:$L,A147)</f>
        <v>0</v>
      </c>
      <c r="O147" s="22">
        <f>COUNTIFS(CADASTRE!$B:$B,$O$1,CADASTRE!$L:$L,A147)</f>
        <v>0</v>
      </c>
      <c r="P147" s="22">
        <f>COUNTIFS(CADASTRE!$B:$B,$P$1,CADASTRE!$L:$L,A147)</f>
        <v>0</v>
      </c>
      <c r="Q147" s="22">
        <f>COUNTIFS(CADASTRE!$B:$B,$Q$1,CADASTRE!$L:$L,A147)</f>
        <v>0</v>
      </c>
      <c r="R147" s="22">
        <f>COUNTIFS(CADASTRE!$B:$B,$R$1,CADASTRE!$L:$L,A147)</f>
        <v>0</v>
      </c>
      <c r="S147" s="22">
        <f>COUNTIFS(CADASTRE!$B:$B,$S$1,CADASTRE!$L:$L,A147)</f>
        <v>1</v>
      </c>
      <c r="T147" s="22">
        <f>COUNTIFS(CADASTRE!$B:$B,$T$1,CADASTRE!$L:$L,A147)</f>
        <v>0</v>
      </c>
      <c r="U147" s="22">
        <f>COUNTIFS(CADASTRE!$B:$B,$U$1,CADASTRE!$L:$L,A147)</f>
        <v>0</v>
      </c>
      <c r="V147" s="22">
        <f>COUNTIFS(CADASTRE!$B:$B,$V$1,CADASTRE!$L:$L,A147)</f>
        <v>0</v>
      </c>
      <c r="W147" s="22">
        <f>COUNTIFS(CADASTRE!$B:$B,$W$1,CADASTRE!$L:$L,A147)</f>
        <v>0</v>
      </c>
      <c r="X147" s="22">
        <f>COUNTIFS(CADASTRE!$B:$B,$X$1,CADASTRE!$L:$L,A147)</f>
        <v>0</v>
      </c>
      <c r="Y147" s="22">
        <f>COUNTIFS(CADASTRE!$B:$B,$Y$1,CADASTRE!$L:$L,A147)</f>
        <v>0</v>
      </c>
      <c r="Z147" s="22">
        <f>COUNTIFS(CADASTRE!$B:$B,$Z$1,CADASTRE!$L:$L,A147)</f>
        <v>0</v>
      </c>
      <c r="AA147" s="22">
        <f t="shared" si="2"/>
        <v>1</v>
      </c>
      <c r="AB147" s="22"/>
      <c r="AC147" s="22"/>
      <c r="AD147" s="1"/>
      <c r="AE147" s="1"/>
    </row>
    <row r="148" spans="1:31" ht="30" customHeight="1" x14ac:dyDescent="0.3">
      <c r="A148" s="2" t="s">
        <v>1365</v>
      </c>
      <c r="B148" s="22">
        <f>COUNTIFS(CADASTRE!$B:$B,B$1,CADASTRE!L:L,A148)</f>
        <v>0</v>
      </c>
      <c r="C148" s="22">
        <f>COUNTIFS(CADASTRE!$B:$B,$C$1,CADASTRE!$L:$L,A148)</f>
        <v>0</v>
      </c>
      <c r="D148" s="22">
        <f>COUNTIFS(CADASTRE!$B:$B,$D$1,CADASTRE!$L:$L,A148)</f>
        <v>0</v>
      </c>
      <c r="E148" s="22">
        <f>COUNTIFS(CADASTRE!$B:$B,$E$1,CADASTRE!$L:$L,A148)</f>
        <v>0</v>
      </c>
      <c r="F148" s="22">
        <f>COUNTIFS(CADASTRE!$B:$B,$F$1,CADASTRE!$L:$L,A148)</f>
        <v>0</v>
      </c>
      <c r="G148" s="22">
        <f>COUNTIFS(CADASTRE!$B:$B,$G$1,CADASTRE!$L:$L,A148)</f>
        <v>0</v>
      </c>
      <c r="H148" s="22">
        <f>COUNTIFS(CADASTRE!$B:$B,$H$1,CADASTRE!$L:$L,A148)</f>
        <v>0</v>
      </c>
      <c r="I148" s="22">
        <f>COUNTIFS(CADASTRE!$B:$B,$I$1,CADASTRE!$L:$L,A148)</f>
        <v>0</v>
      </c>
      <c r="J148" s="22">
        <f>COUNTIFS(CADASTRE!$B:$B,$J$1,CADASTRE!$L:$L,A148)</f>
        <v>1</v>
      </c>
      <c r="K148" s="22">
        <f>COUNTIFS(CADASTRE!$B:$B,$K$1,CADASTRE!$L:$L,A148)</f>
        <v>0</v>
      </c>
      <c r="L148" s="22">
        <f>COUNTIFS(CADASTRE!$B:$B,$L$1,CADASTRE!$L:$L,A148)</f>
        <v>0</v>
      </c>
      <c r="M148" s="22">
        <f>COUNTIFS(CADASTRE!$B:$B,$M$1,CADASTRE!$L:$L,A148)</f>
        <v>0</v>
      </c>
      <c r="N148" s="22">
        <f>COUNTIFS(CADASTRE!$B:$B,$N$1,CADASTRE!$L:$L,A148)</f>
        <v>0</v>
      </c>
      <c r="O148" s="22">
        <f>COUNTIFS(CADASTRE!$B:$B,$O$1,CADASTRE!$L:$L,A148)</f>
        <v>0</v>
      </c>
      <c r="P148" s="22">
        <f>COUNTIFS(CADASTRE!$B:$B,$P$1,CADASTRE!$L:$L,A148)</f>
        <v>0</v>
      </c>
      <c r="Q148" s="22">
        <f>COUNTIFS(CADASTRE!$B:$B,$Q$1,CADASTRE!$L:$L,A148)</f>
        <v>0</v>
      </c>
      <c r="R148" s="22">
        <f>COUNTIFS(CADASTRE!$B:$B,$R$1,CADASTRE!$L:$L,A148)</f>
        <v>0</v>
      </c>
      <c r="S148" s="22">
        <f>COUNTIFS(CADASTRE!$B:$B,$S$1,CADASTRE!$L:$L,A148)</f>
        <v>0</v>
      </c>
      <c r="T148" s="22">
        <f>COUNTIFS(CADASTRE!$B:$B,$T$1,CADASTRE!$L:$L,A148)</f>
        <v>0</v>
      </c>
      <c r="U148" s="22">
        <f>COUNTIFS(CADASTRE!$B:$B,$U$1,CADASTRE!$L:$L,A148)</f>
        <v>0</v>
      </c>
      <c r="V148" s="22">
        <f>COUNTIFS(CADASTRE!$B:$B,$V$1,CADASTRE!$L:$L,A148)</f>
        <v>0</v>
      </c>
      <c r="W148" s="22">
        <f>COUNTIFS(CADASTRE!$B:$B,$W$1,CADASTRE!$L:$L,A148)</f>
        <v>0</v>
      </c>
      <c r="X148" s="22">
        <f>COUNTIFS(CADASTRE!$B:$B,$X$1,CADASTRE!$L:$L,A148)</f>
        <v>0</v>
      </c>
      <c r="Y148" s="22">
        <f>COUNTIFS(CADASTRE!$B:$B,$Y$1,CADASTRE!$L:$L,A148)</f>
        <v>0</v>
      </c>
      <c r="Z148" s="22">
        <f>COUNTIFS(CADASTRE!$B:$B,$Z$1,CADASTRE!$L:$L,A148)</f>
        <v>0</v>
      </c>
      <c r="AA148" s="22">
        <f t="shared" si="2"/>
        <v>1</v>
      </c>
      <c r="AB148" s="22"/>
      <c r="AC148" s="22"/>
      <c r="AD148" s="1"/>
      <c r="AE148" s="1"/>
    </row>
    <row r="149" spans="1:31" ht="30" customHeight="1" x14ac:dyDescent="0.3">
      <c r="A149" s="2" t="s">
        <v>4449</v>
      </c>
      <c r="B149" s="22">
        <f>COUNTIFS(CADASTRE!$B:$B,B$1,CADASTRE!L:L,A149)</f>
        <v>0</v>
      </c>
      <c r="C149" s="22">
        <f>COUNTIFS(CADASTRE!$B:$B,$C$1,CADASTRE!$L:$L,A149)</f>
        <v>0</v>
      </c>
      <c r="D149" s="22">
        <f>COUNTIFS(CADASTRE!$B:$B,$D$1,CADASTRE!$L:$L,A149)</f>
        <v>0</v>
      </c>
      <c r="E149" s="22">
        <f>COUNTIFS(CADASTRE!$B:$B,$E$1,CADASTRE!$L:$L,A149)</f>
        <v>0</v>
      </c>
      <c r="F149" s="22">
        <f>COUNTIFS(CADASTRE!$B:$B,$F$1,CADASTRE!$L:$L,A149)</f>
        <v>0</v>
      </c>
      <c r="G149" s="22">
        <f>COUNTIFS(CADASTRE!$B:$B,$G$1,CADASTRE!$L:$L,A149)</f>
        <v>0</v>
      </c>
      <c r="H149" s="22">
        <f>COUNTIFS(CADASTRE!$B:$B,$H$1,CADASTRE!$L:$L,A149)</f>
        <v>0</v>
      </c>
      <c r="I149" s="22">
        <f>COUNTIFS(CADASTRE!$B:$B,$I$1,CADASTRE!$L:$L,A149)</f>
        <v>0</v>
      </c>
      <c r="J149" s="22">
        <f>COUNTIFS(CADASTRE!$B:$B,$J$1,CADASTRE!$L:$L,A149)</f>
        <v>0</v>
      </c>
      <c r="K149" s="22">
        <f>COUNTIFS(CADASTRE!$B:$B,$K$1,CADASTRE!$L:$L,A149)</f>
        <v>0</v>
      </c>
      <c r="L149" s="22">
        <f>COUNTIFS(CADASTRE!$B:$B,$L$1,CADASTRE!$L:$L,A149)</f>
        <v>0</v>
      </c>
      <c r="M149" s="22">
        <f>COUNTIFS(CADASTRE!$B:$B,$M$1,CADASTRE!$L:$L,A149)</f>
        <v>0</v>
      </c>
      <c r="N149" s="22">
        <f>COUNTIFS(CADASTRE!$B:$B,$N$1,CADASTRE!$L:$L,A149)</f>
        <v>0</v>
      </c>
      <c r="O149" s="22">
        <f>COUNTIFS(CADASTRE!$B:$B,$O$1,CADASTRE!$L:$L,A149)</f>
        <v>0</v>
      </c>
      <c r="P149" s="22">
        <f>COUNTIFS(CADASTRE!$B:$B,$P$1,CADASTRE!$L:$L,A149)</f>
        <v>0</v>
      </c>
      <c r="Q149" s="22">
        <f>COUNTIFS(CADASTRE!$B:$B,$Q$1,CADASTRE!$L:$L,A149)</f>
        <v>1</v>
      </c>
      <c r="R149" s="22">
        <f>COUNTIFS(CADASTRE!$B:$B,$R$1,CADASTRE!$L:$L,A149)</f>
        <v>0</v>
      </c>
      <c r="S149" s="22">
        <f>COUNTIFS(CADASTRE!$B:$B,$S$1,CADASTRE!$L:$L,A149)</f>
        <v>0</v>
      </c>
      <c r="T149" s="22">
        <f>COUNTIFS(CADASTRE!$B:$B,$T$1,CADASTRE!$L:$L,A149)</f>
        <v>0</v>
      </c>
      <c r="U149" s="22">
        <f>COUNTIFS(CADASTRE!$B:$B,$U$1,CADASTRE!$L:$L,A149)</f>
        <v>0</v>
      </c>
      <c r="V149" s="22">
        <f>COUNTIFS(CADASTRE!$B:$B,$V$1,CADASTRE!$L:$L,A149)</f>
        <v>0</v>
      </c>
      <c r="W149" s="22">
        <f>COUNTIFS(CADASTRE!$B:$B,$W$1,CADASTRE!$L:$L,A149)</f>
        <v>0</v>
      </c>
      <c r="X149" s="22">
        <f>COUNTIFS(CADASTRE!$B:$B,$X$1,CADASTRE!$L:$L,A149)</f>
        <v>0</v>
      </c>
      <c r="Y149" s="22">
        <f>COUNTIFS(CADASTRE!$B:$B,$Y$1,CADASTRE!$L:$L,A149)</f>
        <v>0</v>
      </c>
      <c r="Z149" s="22">
        <f>COUNTIFS(CADASTRE!$B:$B,$Z$1,CADASTRE!$L:$L,A149)</f>
        <v>0</v>
      </c>
      <c r="AA149" s="22">
        <f t="shared" si="2"/>
        <v>1</v>
      </c>
      <c r="AB149" s="22"/>
      <c r="AC149" s="22"/>
      <c r="AD149" s="1"/>
      <c r="AE149" s="1"/>
    </row>
    <row r="150" spans="1:31" ht="30" customHeight="1" x14ac:dyDescent="0.3">
      <c r="A150" s="2" t="s">
        <v>2258</v>
      </c>
      <c r="B150" s="22">
        <f>COUNTIFS(CADASTRE!$B:$B,B$1,CADASTRE!L:L,A150)</f>
        <v>0</v>
      </c>
      <c r="C150" s="22">
        <f>COUNTIFS(CADASTRE!$B:$B,$C$1,CADASTRE!$L:$L,A150)</f>
        <v>0</v>
      </c>
      <c r="D150" s="22">
        <f>COUNTIFS(CADASTRE!$B:$B,$D$1,CADASTRE!$L:$L,A150)</f>
        <v>0</v>
      </c>
      <c r="E150" s="22">
        <f>COUNTIFS(CADASTRE!$B:$B,$E$1,CADASTRE!$L:$L,A150)</f>
        <v>0</v>
      </c>
      <c r="F150" s="22">
        <f>COUNTIFS(CADASTRE!$B:$B,$F$1,CADASTRE!$L:$L,A150)</f>
        <v>0</v>
      </c>
      <c r="G150" s="22">
        <f>COUNTIFS(CADASTRE!$B:$B,$G$1,CADASTRE!$L:$L,A150)</f>
        <v>0</v>
      </c>
      <c r="H150" s="22">
        <f>COUNTIFS(CADASTRE!$B:$B,$H$1,CADASTRE!$L:$L,A150)</f>
        <v>0</v>
      </c>
      <c r="I150" s="22">
        <f>COUNTIFS(CADASTRE!$B:$B,$I$1,CADASTRE!$L:$L,A150)</f>
        <v>0</v>
      </c>
      <c r="J150" s="22">
        <f>COUNTIFS(CADASTRE!$B:$B,$J$1,CADASTRE!$L:$L,A150)</f>
        <v>0</v>
      </c>
      <c r="K150" s="22">
        <f>COUNTIFS(CADASTRE!$B:$B,$K$1,CADASTRE!$L:$L,A150)</f>
        <v>0</v>
      </c>
      <c r="L150" s="22">
        <f>COUNTIFS(CADASTRE!$B:$B,$L$1,CADASTRE!$L:$L,A150)</f>
        <v>0</v>
      </c>
      <c r="M150" s="22">
        <f>COUNTIFS(CADASTRE!$B:$B,$M$1,CADASTRE!$L:$L,A150)</f>
        <v>0</v>
      </c>
      <c r="N150" s="22">
        <f>COUNTIFS(CADASTRE!$B:$B,$N$1,CADASTRE!$L:$L,A150)</f>
        <v>1</v>
      </c>
      <c r="O150" s="22">
        <f>COUNTIFS(CADASTRE!$B:$B,$O$1,CADASTRE!$L:$L,A150)</f>
        <v>0</v>
      </c>
      <c r="P150" s="22">
        <f>COUNTIFS(CADASTRE!$B:$B,$P$1,CADASTRE!$L:$L,A150)</f>
        <v>0</v>
      </c>
      <c r="Q150" s="22">
        <f>COUNTIFS(CADASTRE!$B:$B,$Q$1,CADASTRE!$L:$L,A150)</f>
        <v>0</v>
      </c>
      <c r="R150" s="22">
        <f>COUNTIFS(CADASTRE!$B:$B,$R$1,CADASTRE!$L:$L,A150)</f>
        <v>0</v>
      </c>
      <c r="S150" s="22">
        <f>COUNTIFS(CADASTRE!$B:$B,$S$1,CADASTRE!$L:$L,A150)</f>
        <v>0</v>
      </c>
      <c r="T150" s="22">
        <f>COUNTIFS(CADASTRE!$B:$B,$T$1,CADASTRE!$L:$L,A150)</f>
        <v>0</v>
      </c>
      <c r="U150" s="22">
        <f>COUNTIFS(CADASTRE!$B:$B,$U$1,CADASTRE!$L:$L,A150)</f>
        <v>0</v>
      </c>
      <c r="V150" s="22">
        <f>COUNTIFS(CADASTRE!$B:$B,$V$1,CADASTRE!$L:$L,A150)</f>
        <v>0</v>
      </c>
      <c r="W150" s="22">
        <f>COUNTIFS(CADASTRE!$B:$B,$W$1,CADASTRE!$L:$L,A150)</f>
        <v>0</v>
      </c>
      <c r="X150" s="22">
        <f>COUNTIFS(CADASTRE!$B:$B,$X$1,CADASTRE!$L:$L,A150)</f>
        <v>0</v>
      </c>
      <c r="Y150" s="22">
        <f>COUNTIFS(CADASTRE!$B:$B,$Y$1,CADASTRE!$L:$L,A150)</f>
        <v>0</v>
      </c>
      <c r="Z150" s="22">
        <f>COUNTIFS(CADASTRE!$B:$B,$Z$1,CADASTRE!$L:$L,A150)</f>
        <v>0</v>
      </c>
      <c r="AA150" s="22">
        <f t="shared" si="2"/>
        <v>1</v>
      </c>
      <c r="AB150" s="22"/>
      <c r="AC150" s="22"/>
      <c r="AD150" s="1"/>
      <c r="AE150" s="1"/>
    </row>
    <row r="151" spans="1:31" ht="30" customHeight="1" x14ac:dyDescent="0.3">
      <c r="A151" s="2" t="s">
        <v>2265</v>
      </c>
      <c r="B151" s="22">
        <f>COUNTIFS(CADASTRE!$B:$B,B$1,CADASTRE!L:L,A151)</f>
        <v>0</v>
      </c>
      <c r="C151" s="22">
        <f>COUNTIFS(CADASTRE!$B:$B,$C$1,CADASTRE!$L:$L,A151)</f>
        <v>0</v>
      </c>
      <c r="D151" s="22">
        <f>COUNTIFS(CADASTRE!$B:$B,$D$1,CADASTRE!$L:$L,A151)</f>
        <v>0</v>
      </c>
      <c r="E151" s="22">
        <f>COUNTIFS(CADASTRE!$B:$B,$E$1,CADASTRE!$L:$L,A151)</f>
        <v>0</v>
      </c>
      <c r="F151" s="22">
        <f>COUNTIFS(CADASTRE!$B:$B,$F$1,CADASTRE!$L:$L,A151)</f>
        <v>0</v>
      </c>
      <c r="G151" s="22">
        <f>COUNTIFS(CADASTRE!$B:$B,$G$1,CADASTRE!$L:$L,A151)</f>
        <v>1</v>
      </c>
      <c r="H151" s="22">
        <f>COUNTIFS(CADASTRE!$B:$B,$H$1,CADASTRE!$L:$L,A151)</f>
        <v>0</v>
      </c>
      <c r="I151" s="22">
        <f>COUNTIFS(CADASTRE!$B:$B,$I$1,CADASTRE!$L:$L,A151)</f>
        <v>0</v>
      </c>
      <c r="J151" s="22">
        <f>COUNTIFS(CADASTRE!$B:$B,$J$1,CADASTRE!$L:$L,A151)</f>
        <v>0</v>
      </c>
      <c r="K151" s="22">
        <f>COUNTIFS(CADASTRE!$B:$B,$K$1,CADASTRE!$L:$L,A151)</f>
        <v>0</v>
      </c>
      <c r="L151" s="22">
        <f>COUNTIFS(CADASTRE!$B:$B,$L$1,CADASTRE!$L:$L,A151)</f>
        <v>0</v>
      </c>
      <c r="M151" s="22">
        <f>COUNTIFS(CADASTRE!$B:$B,$M$1,CADASTRE!$L:$L,A151)</f>
        <v>0</v>
      </c>
      <c r="N151" s="22">
        <f>COUNTIFS(CADASTRE!$B:$B,$N$1,CADASTRE!$L:$L,A151)</f>
        <v>0</v>
      </c>
      <c r="O151" s="22">
        <f>COUNTIFS(CADASTRE!$B:$B,$O$1,CADASTRE!$L:$L,A151)</f>
        <v>0</v>
      </c>
      <c r="P151" s="22">
        <f>COUNTIFS(CADASTRE!$B:$B,$P$1,CADASTRE!$L:$L,A151)</f>
        <v>0</v>
      </c>
      <c r="Q151" s="22">
        <f>COUNTIFS(CADASTRE!$B:$B,$Q$1,CADASTRE!$L:$L,A151)</f>
        <v>0</v>
      </c>
      <c r="R151" s="22">
        <f>COUNTIFS(CADASTRE!$B:$B,$R$1,CADASTRE!$L:$L,A151)</f>
        <v>0</v>
      </c>
      <c r="S151" s="22">
        <f>COUNTIFS(CADASTRE!$B:$B,$S$1,CADASTRE!$L:$L,A151)</f>
        <v>0</v>
      </c>
      <c r="T151" s="22">
        <f>COUNTIFS(CADASTRE!$B:$B,$T$1,CADASTRE!$L:$L,A151)</f>
        <v>0</v>
      </c>
      <c r="U151" s="22">
        <f>COUNTIFS(CADASTRE!$B:$B,$U$1,CADASTRE!$L:$L,A151)</f>
        <v>0</v>
      </c>
      <c r="V151" s="22">
        <f>COUNTIFS(CADASTRE!$B:$B,$V$1,CADASTRE!$L:$L,A151)</f>
        <v>0</v>
      </c>
      <c r="W151" s="22">
        <f>COUNTIFS(CADASTRE!$B:$B,$W$1,CADASTRE!$L:$L,A151)</f>
        <v>0</v>
      </c>
      <c r="X151" s="22">
        <f>COUNTIFS(CADASTRE!$B:$B,$X$1,CADASTRE!$L:$L,A151)</f>
        <v>0</v>
      </c>
      <c r="Y151" s="22">
        <f>COUNTIFS(CADASTRE!$B:$B,$Y$1,CADASTRE!$L:$L,A151)</f>
        <v>0</v>
      </c>
      <c r="Z151" s="22">
        <f>COUNTIFS(CADASTRE!$B:$B,$Z$1,CADASTRE!$L:$L,A151)</f>
        <v>0</v>
      </c>
      <c r="AA151" s="22">
        <f t="shared" si="2"/>
        <v>1</v>
      </c>
      <c r="AB151" s="22"/>
      <c r="AC151" s="22"/>
      <c r="AD151" s="1"/>
      <c r="AE151" s="1"/>
    </row>
    <row r="152" spans="1:31" ht="30" customHeight="1" x14ac:dyDescent="0.3">
      <c r="A152" s="2" t="s">
        <v>3896</v>
      </c>
      <c r="B152" s="22">
        <f>COUNTIFS(CADASTRE!$B:$B,B$1,CADASTRE!L:L,A152)</f>
        <v>0</v>
      </c>
      <c r="C152" s="22">
        <f>COUNTIFS(CADASTRE!$B:$B,$C$1,CADASTRE!$L:$L,A152)</f>
        <v>0</v>
      </c>
      <c r="D152" s="22">
        <f>COUNTIFS(CADASTRE!$B:$B,$D$1,CADASTRE!$L:$L,A152)</f>
        <v>0</v>
      </c>
      <c r="E152" s="22">
        <f>COUNTIFS(CADASTRE!$B:$B,$E$1,CADASTRE!$L:$L,A152)</f>
        <v>0</v>
      </c>
      <c r="F152" s="22">
        <f>COUNTIFS(CADASTRE!$B:$B,$F$1,CADASTRE!$L:$L,A152)</f>
        <v>0</v>
      </c>
      <c r="G152" s="22">
        <f>COUNTIFS(CADASTRE!$B:$B,$G$1,CADASTRE!$L:$L,A152)</f>
        <v>0</v>
      </c>
      <c r="H152" s="22">
        <f>COUNTIFS(CADASTRE!$B:$B,$H$1,CADASTRE!$L:$L,A152)</f>
        <v>0</v>
      </c>
      <c r="I152" s="22">
        <f>COUNTIFS(CADASTRE!$B:$B,$I$1,CADASTRE!$L:$L,A152)</f>
        <v>0</v>
      </c>
      <c r="J152" s="22">
        <f>COUNTIFS(CADASTRE!$B:$B,$J$1,CADASTRE!$L:$L,A152)</f>
        <v>0</v>
      </c>
      <c r="K152" s="22">
        <f>COUNTIFS(CADASTRE!$B:$B,$K$1,CADASTRE!$L:$L,A152)</f>
        <v>0</v>
      </c>
      <c r="L152" s="22">
        <f>COUNTIFS(CADASTRE!$B:$B,$L$1,CADASTRE!$L:$L,A152)</f>
        <v>0</v>
      </c>
      <c r="M152" s="22">
        <f>COUNTIFS(CADASTRE!$B:$B,$M$1,CADASTRE!$L:$L,A152)</f>
        <v>0</v>
      </c>
      <c r="N152" s="22">
        <f>COUNTIFS(CADASTRE!$B:$B,$N$1,CADASTRE!$L:$L,A152)</f>
        <v>0</v>
      </c>
      <c r="O152" s="22">
        <f>COUNTIFS(CADASTRE!$B:$B,$O$1,CADASTRE!$L:$L,A152)</f>
        <v>0</v>
      </c>
      <c r="P152" s="22">
        <f>COUNTIFS(CADASTRE!$B:$B,$P$1,CADASTRE!$L:$L,A152)</f>
        <v>0</v>
      </c>
      <c r="Q152" s="22">
        <f>COUNTIFS(CADASTRE!$B:$B,$Q$1,CADASTRE!$L:$L,A152)</f>
        <v>0</v>
      </c>
      <c r="R152" s="22">
        <f>COUNTIFS(CADASTRE!$B:$B,$R$1,CADASTRE!$L:$L,A152)</f>
        <v>0</v>
      </c>
      <c r="S152" s="22">
        <f>COUNTIFS(CADASTRE!$B:$B,$S$1,CADASTRE!$L:$L,A152)</f>
        <v>1</v>
      </c>
      <c r="T152" s="22">
        <f>COUNTIFS(CADASTRE!$B:$B,$T$1,CADASTRE!$L:$L,A152)</f>
        <v>0</v>
      </c>
      <c r="U152" s="22">
        <f>COUNTIFS(CADASTRE!$B:$B,$U$1,CADASTRE!$L:$L,A152)</f>
        <v>1</v>
      </c>
      <c r="V152" s="22">
        <f>COUNTIFS(CADASTRE!$B:$B,$V$1,CADASTRE!$L:$L,A152)</f>
        <v>0</v>
      </c>
      <c r="W152" s="22">
        <f>COUNTIFS(CADASTRE!$B:$B,$W$1,CADASTRE!$L:$L,A152)</f>
        <v>1</v>
      </c>
      <c r="X152" s="22">
        <f>COUNTIFS(CADASTRE!$B:$B,$X$1,CADASTRE!$L:$L,A152)</f>
        <v>0</v>
      </c>
      <c r="Y152" s="22">
        <f>COUNTIFS(CADASTRE!$B:$B,$Y$1,CADASTRE!$L:$L,A152)</f>
        <v>0</v>
      </c>
      <c r="Z152" s="22">
        <f>COUNTIFS(CADASTRE!$B:$B,$Z$1,CADASTRE!$L:$L,A152)</f>
        <v>0</v>
      </c>
      <c r="AA152" s="22">
        <f t="shared" si="2"/>
        <v>3</v>
      </c>
      <c r="AB152" s="22"/>
      <c r="AC152" s="22"/>
      <c r="AD152" s="1"/>
      <c r="AE152" s="1"/>
    </row>
    <row r="153" spans="1:31" ht="30" customHeight="1" x14ac:dyDescent="0.3">
      <c r="A153" s="2" t="s">
        <v>615</v>
      </c>
      <c r="B153" s="22">
        <f>COUNTIFS(CADASTRE!$B:$B,B$1,CADASTRE!L:L,A153)</f>
        <v>0</v>
      </c>
      <c r="C153" s="22">
        <f>COUNTIFS(CADASTRE!$B:$B,$C$1,CADASTRE!$L:$L,A153)</f>
        <v>0</v>
      </c>
      <c r="D153" s="22">
        <f>COUNTIFS(CADASTRE!$B:$B,$D$1,CADASTRE!$L:$L,A153)</f>
        <v>0</v>
      </c>
      <c r="E153" s="22">
        <f>COUNTIFS(CADASTRE!$B:$B,$E$1,CADASTRE!$L:$L,A153)</f>
        <v>0</v>
      </c>
      <c r="F153" s="22">
        <f>COUNTIFS(CADASTRE!$B:$B,$F$1,CADASTRE!$L:$L,A153)</f>
        <v>0</v>
      </c>
      <c r="G153" s="22">
        <f>COUNTIFS(CADASTRE!$B:$B,$G$1,CADASTRE!$L:$L,A153)</f>
        <v>0</v>
      </c>
      <c r="H153" s="22">
        <f>COUNTIFS(CADASTRE!$B:$B,$H$1,CADASTRE!$L:$L,A153)</f>
        <v>3</v>
      </c>
      <c r="I153" s="22">
        <f>COUNTIFS(CADASTRE!$B:$B,$I$1,CADASTRE!$L:$L,A153)</f>
        <v>0</v>
      </c>
      <c r="J153" s="22">
        <f>COUNTIFS(CADASTRE!$B:$B,$J$1,CADASTRE!$L:$L,A153)</f>
        <v>0</v>
      </c>
      <c r="K153" s="22">
        <f>COUNTIFS(CADASTRE!$B:$B,$K$1,CADASTRE!$L:$L,A153)</f>
        <v>0</v>
      </c>
      <c r="L153" s="22">
        <f>COUNTIFS(CADASTRE!$B:$B,$L$1,CADASTRE!$L:$L,A153)</f>
        <v>0</v>
      </c>
      <c r="M153" s="22">
        <f>COUNTIFS(CADASTRE!$B:$B,$M$1,CADASTRE!$L:$L,A153)</f>
        <v>0</v>
      </c>
      <c r="N153" s="22">
        <f>COUNTIFS(CADASTRE!$B:$B,$N$1,CADASTRE!$L:$L,A153)</f>
        <v>0</v>
      </c>
      <c r="O153" s="22">
        <f>COUNTIFS(CADASTRE!$B:$B,$O$1,CADASTRE!$L:$L,A153)</f>
        <v>0</v>
      </c>
      <c r="P153" s="22">
        <f>COUNTIFS(CADASTRE!$B:$B,$P$1,CADASTRE!$L:$L,A153)</f>
        <v>0</v>
      </c>
      <c r="Q153" s="22">
        <f>COUNTIFS(CADASTRE!$B:$B,$Q$1,CADASTRE!$L:$L,A153)</f>
        <v>0</v>
      </c>
      <c r="R153" s="22">
        <f>COUNTIFS(CADASTRE!$B:$B,$R$1,CADASTRE!$L:$L,A153)</f>
        <v>0</v>
      </c>
      <c r="S153" s="22">
        <f>COUNTIFS(CADASTRE!$B:$B,$S$1,CADASTRE!$L:$L,A153)</f>
        <v>0</v>
      </c>
      <c r="T153" s="22">
        <f>COUNTIFS(CADASTRE!$B:$B,$T$1,CADASTRE!$L:$L,A153)</f>
        <v>0</v>
      </c>
      <c r="U153" s="22">
        <f>COUNTIFS(CADASTRE!$B:$B,$U$1,CADASTRE!$L:$L,A153)</f>
        <v>0</v>
      </c>
      <c r="V153" s="22">
        <f>COUNTIFS(CADASTRE!$B:$B,$V$1,CADASTRE!$L:$L,A153)</f>
        <v>0</v>
      </c>
      <c r="W153" s="22">
        <f>COUNTIFS(CADASTRE!$B:$B,$W$1,CADASTRE!$L:$L,A153)</f>
        <v>0</v>
      </c>
      <c r="X153" s="22">
        <f>COUNTIFS(CADASTRE!$B:$B,$X$1,CADASTRE!$L:$L,A153)</f>
        <v>0</v>
      </c>
      <c r="Y153" s="22">
        <f>COUNTIFS(CADASTRE!$B:$B,$Y$1,CADASTRE!$L:$L,A153)</f>
        <v>0</v>
      </c>
      <c r="Z153" s="22">
        <f>COUNTIFS(CADASTRE!$B:$B,$Z$1,CADASTRE!$L:$L,A153)</f>
        <v>0</v>
      </c>
      <c r="AA153" s="22">
        <f t="shared" si="2"/>
        <v>3</v>
      </c>
      <c r="AB153" s="22"/>
      <c r="AC153" s="22"/>
      <c r="AD153" s="1"/>
      <c r="AE153" s="1"/>
    </row>
    <row r="154" spans="1:31" ht="30" customHeight="1" x14ac:dyDescent="0.3">
      <c r="A154" s="2" t="s">
        <v>947</v>
      </c>
      <c r="B154" s="22">
        <f>COUNTIFS(CADASTRE!$B:$B,B$1,CADASTRE!L:L,A154)</f>
        <v>0</v>
      </c>
      <c r="C154" s="22">
        <f>COUNTIFS(CADASTRE!$B:$B,$C$1,CADASTRE!$L:$L,A154)</f>
        <v>0</v>
      </c>
      <c r="D154" s="22">
        <f>COUNTIFS(CADASTRE!$B:$B,$D$1,CADASTRE!$L:$L,A154)</f>
        <v>0</v>
      </c>
      <c r="E154" s="22">
        <f>COUNTIFS(CADASTRE!$B:$B,$E$1,CADASTRE!$L:$L,A154)</f>
        <v>0</v>
      </c>
      <c r="F154" s="22">
        <f>COUNTIFS(CADASTRE!$B:$B,$F$1,CADASTRE!$L:$L,A154)</f>
        <v>0</v>
      </c>
      <c r="G154" s="22">
        <f>COUNTIFS(CADASTRE!$B:$B,$G$1,CADASTRE!$L:$L,A154)</f>
        <v>0</v>
      </c>
      <c r="H154" s="22">
        <f>COUNTIFS(CADASTRE!$B:$B,$H$1,CADASTRE!$L:$L,A154)</f>
        <v>1</v>
      </c>
      <c r="I154" s="22">
        <f>COUNTIFS(CADASTRE!$B:$B,$I$1,CADASTRE!$L:$L,A154)</f>
        <v>0</v>
      </c>
      <c r="J154" s="22">
        <f>COUNTIFS(CADASTRE!$B:$B,$J$1,CADASTRE!$L:$L,A154)</f>
        <v>0</v>
      </c>
      <c r="K154" s="22">
        <f>COUNTIFS(CADASTRE!$B:$B,$K$1,CADASTRE!$L:$L,A154)</f>
        <v>0</v>
      </c>
      <c r="L154" s="22">
        <f>COUNTIFS(CADASTRE!$B:$B,$L$1,CADASTRE!$L:$L,A154)</f>
        <v>0</v>
      </c>
      <c r="M154" s="22">
        <f>COUNTIFS(CADASTRE!$B:$B,$M$1,CADASTRE!$L:$L,A154)</f>
        <v>0</v>
      </c>
      <c r="N154" s="22">
        <f>COUNTIFS(CADASTRE!$B:$B,$N$1,CADASTRE!$L:$L,A154)</f>
        <v>0</v>
      </c>
      <c r="O154" s="22">
        <f>COUNTIFS(CADASTRE!$B:$B,$O$1,CADASTRE!$L:$L,A154)</f>
        <v>0</v>
      </c>
      <c r="P154" s="22">
        <f>COUNTIFS(CADASTRE!$B:$B,$P$1,CADASTRE!$L:$L,A154)</f>
        <v>0</v>
      </c>
      <c r="Q154" s="22">
        <f>COUNTIFS(CADASTRE!$B:$B,$Q$1,CADASTRE!$L:$L,A154)</f>
        <v>1</v>
      </c>
      <c r="R154" s="22">
        <f>COUNTIFS(CADASTRE!$B:$B,$R$1,CADASTRE!$L:$L,A154)</f>
        <v>0</v>
      </c>
      <c r="S154" s="22">
        <f>COUNTIFS(CADASTRE!$B:$B,$S$1,CADASTRE!$L:$L,A154)</f>
        <v>0</v>
      </c>
      <c r="T154" s="22">
        <f>COUNTIFS(CADASTRE!$B:$B,$T$1,CADASTRE!$L:$L,A154)</f>
        <v>0</v>
      </c>
      <c r="U154" s="22">
        <f>COUNTIFS(CADASTRE!$B:$B,$U$1,CADASTRE!$L:$L,A154)</f>
        <v>0</v>
      </c>
      <c r="V154" s="22">
        <f>COUNTIFS(CADASTRE!$B:$B,$V$1,CADASTRE!$L:$L,A154)</f>
        <v>0</v>
      </c>
      <c r="W154" s="22">
        <f>COUNTIFS(CADASTRE!$B:$B,$W$1,CADASTRE!$L:$L,A154)</f>
        <v>0</v>
      </c>
      <c r="X154" s="22">
        <f>COUNTIFS(CADASTRE!$B:$B,$X$1,CADASTRE!$L:$L,A154)</f>
        <v>0</v>
      </c>
      <c r="Y154" s="22">
        <f>COUNTIFS(CADASTRE!$B:$B,$Y$1,CADASTRE!$L:$L,A154)</f>
        <v>0</v>
      </c>
      <c r="Z154" s="22">
        <f>COUNTIFS(CADASTRE!$B:$B,$Z$1,CADASTRE!$L:$L,A154)</f>
        <v>0</v>
      </c>
      <c r="AA154" s="22">
        <f t="shared" si="2"/>
        <v>2</v>
      </c>
      <c r="AB154" s="22"/>
      <c r="AC154" s="22"/>
      <c r="AD154" s="1"/>
      <c r="AE154" s="1"/>
    </row>
    <row r="155" spans="1:31" ht="30" customHeight="1" x14ac:dyDescent="0.3">
      <c r="A155" s="2" t="s">
        <v>2817</v>
      </c>
      <c r="B155" s="22">
        <f>COUNTIFS(CADASTRE!$B:$B,B$1,CADASTRE!L:L,A155)</f>
        <v>0</v>
      </c>
      <c r="C155" s="22">
        <f>COUNTIFS(CADASTRE!$B:$B,$C$1,CADASTRE!$L:$L,A155)</f>
        <v>0</v>
      </c>
      <c r="D155" s="22">
        <f>COUNTIFS(CADASTRE!$B:$B,$D$1,CADASTRE!$L:$L,A155)</f>
        <v>0</v>
      </c>
      <c r="E155" s="22">
        <f>COUNTIFS(CADASTRE!$B:$B,$E$1,CADASTRE!$L:$L,A155)</f>
        <v>0</v>
      </c>
      <c r="F155" s="22">
        <f>COUNTIFS(CADASTRE!$B:$B,$F$1,CADASTRE!$L:$L,A155)</f>
        <v>0</v>
      </c>
      <c r="G155" s="22">
        <f>COUNTIFS(CADASTRE!$B:$B,$G$1,CADASTRE!$L:$L,A155)</f>
        <v>1</v>
      </c>
      <c r="H155" s="22">
        <f>COUNTIFS(CADASTRE!$B:$B,$H$1,CADASTRE!$L:$L,A155)</f>
        <v>0</v>
      </c>
      <c r="I155" s="22">
        <f>COUNTIFS(CADASTRE!$B:$B,$I$1,CADASTRE!$L:$L,A155)</f>
        <v>0</v>
      </c>
      <c r="J155" s="22">
        <f>COUNTIFS(CADASTRE!$B:$B,$J$1,CADASTRE!$L:$L,A155)</f>
        <v>0</v>
      </c>
      <c r="K155" s="22">
        <f>COUNTIFS(CADASTRE!$B:$B,$K$1,CADASTRE!$L:$L,A155)</f>
        <v>0</v>
      </c>
      <c r="L155" s="22">
        <f>COUNTIFS(CADASTRE!$B:$B,$L$1,CADASTRE!$L:$L,A155)</f>
        <v>0</v>
      </c>
      <c r="M155" s="22">
        <f>COUNTIFS(CADASTRE!$B:$B,$M$1,CADASTRE!$L:$L,A155)</f>
        <v>0</v>
      </c>
      <c r="N155" s="22">
        <f>COUNTIFS(CADASTRE!$B:$B,$N$1,CADASTRE!$L:$L,A155)</f>
        <v>0</v>
      </c>
      <c r="O155" s="22">
        <f>COUNTIFS(CADASTRE!$B:$B,$O$1,CADASTRE!$L:$L,A155)</f>
        <v>0</v>
      </c>
      <c r="P155" s="22">
        <f>COUNTIFS(CADASTRE!$B:$B,$P$1,CADASTRE!$L:$L,A155)</f>
        <v>0</v>
      </c>
      <c r="Q155" s="22">
        <f>COUNTIFS(CADASTRE!$B:$B,$Q$1,CADASTRE!$L:$L,A155)</f>
        <v>0</v>
      </c>
      <c r="R155" s="22">
        <f>COUNTIFS(CADASTRE!$B:$B,$R$1,CADASTRE!$L:$L,A155)</f>
        <v>0</v>
      </c>
      <c r="S155" s="22">
        <f>COUNTIFS(CADASTRE!$B:$B,$S$1,CADASTRE!$L:$L,A155)</f>
        <v>0</v>
      </c>
      <c r="T155" s="22">
        <f>COUNTIFS(CADASTRE!$B:$B,$T$1,CADASTRE!$L:$L,A155)</f>
        <v>0</v>
      </c>
      <c r="U155" s="22">
        <f>COUNTIFS(CADASTRE!$B:$B,$U$1,CADASTRE!$L:$L,A155)</f>
        <v>0</v>
      </c>
      <c r="V155" s="22">
        <f>COUNTIFS(CADASTRE!$B:$B,$V$1,CADASTRE!$L:$L,A155)</f>
        <v>0</v>
      </c>
      <c r="W155" s="22">
        <f>COUNTIFS(CADASTRE!$B:$B,$W$1,CADASTRE!$L:$L,A155)</f>
        <v>0</v>
      </c>
      <c r="X155" s="22">
        <f>COUNTIFS(CADASTRE!$B:$B,$X$1,CADASTRE!$L:$L,A155)</f>
        <v>0</v>
      </c>
      <c r="Y155" s="22">
        <f>COUNTIFS(CADASTRE!$B:$B,$Y$1,CADASTRE!$L:$L,A155)</f>
        <v>0</v>
      </c>
      <c r="Z155" s="22">
        <f>COUNTIFS(CADASTRE!$B:$B,$Z$1,CADASTRE!$L:$L,A155)</f>
        <v>0</v>
      </c>
      <c r="AA155" s="22">
        <f t="shared" si="2"/>
        <v>1</v>
      </c>
      <c r="AB155" s="22"/>
      <c r="AC155" s="22"/>
      <c r="AD155" s="1"/>
      <c r="AE155" s="1"/>
    </row>
    <row r="156" spans="1:31" ht="30" customHeight="1" x14ac:dyDescent="0.3">
      <c r="A156" s="2" t="s">
        <v>692</v>
      </c>
      <c r="B156" s="22">
        <f>COUNTIFS(CADASTRE!$B:$B,B$1,CADASTRE!L:L,A156)</f>
        <v>1</v>
      </c>
      <c r="C156" s="22">
        <f>COUNTIFS(CADASTRE!$B:$B,$C$1,CADASTRE!$L:$L,A156)</f>
        <v>0</v>
      </c>
      <c r="D156" s="22">
        <f>COUNTIFS(CADASTRE!$B:$B,$D$1,CADASTRE!$L:$L,A156)</f>
        <v>0</v>
      </c>
      <c r="E156" s="22">
        <f>COUNTIFS(CADASTRE!$B:$B,$E$1,CADASTRE!$L:$L,A156)</f>
        <v>0</v>
      </c>
      <c r="F156" s="22">
        <f>COUNTIFS(CADASTRE!$B:$B,$F$1,CADASTRE!$L:$L,A156)</f>
        <v>0</v>
      </c>
      <c r="G156" s="22">
        <f>COUNTIFS(CADASTRE!$B:$B,$G$1,CADASTRE!$L:$L,A156)</f>
        <v>0</v>
      </c>
      <c r="H156" s="22">
        <f>COUNTIFS(CADASTRE!$B:$B,$H$1,CADASTRE!$L:$L,A156)</f>
        <v>1</v>
      </c>
      <c r="I156" s="22">
        <f>COUNTIFS(CADASTRE!$B:$B,$I$1,CADASTRE!$L:$L,A156)</f>
        <v>0</v>
      </c>
      <c r="J156" s="22">
        <f>COUNTIFS(CADASTRE!$B:$B,$J$1,CADASTRE!$L:$L,A156)</f>
        <v>0</v>
      </c>
      <c r="K156" s="22">
        <f>COUNTIFS(CADASTRE!$B:$B,$K$1,CADASTRE!$L:$L,A156)</f>
        <v>0</v>
      </c>
      <c r="L156" s="22">
        <f>COUNTIFS(CADASTRE!$B:$B,$L$1,CADASTRE!$L:$L,A156)</f>
        <v>0</v>
      </c>
      <c r="M156" s="22">
        <f>COUNTIFS(CADASTRE!$B:$B,$M$1,CADASTRE!$L:$L,A156)</f>
        <v>0</v>
      </c>
      <c r="N156" s="22">
        <f>COUNTIFS(CADASTRE!$B:$B,$N$1,CADASTRE!$L:$L,A156)</f>
        <v>0</v>
      </c>
      <c r="O156" s="22">
        <f>COUNTIFS(CADASTRE!$B:$B,$O$1,CADASTRE!$L:$L,A156)</f>
        <v>0</v>
      </c>
      <c r="P156" s="22">
        <f>COUNTIFS(CADASTRE!$B:$B,$P$1,CADASTRE!$L:$L,A156)</f>
        <v>0</v>
      </c>
      <c r="Q156" s="22">
        <f>COUNTIFS(CADASTRE!$B:$B,$Q$1,CADASTRE!$L:$L,A156)</f>
        <v>1</v>
      </c>
      <c r="R156" s="22">
        <f>COUNTIFS(CADASTRE!$B:$B,$R$1,CADASTRE!$L:$L,A156)</f>
        <v>0</v>
      </c>
      <c r="S156" s="22">
        <f>COUNTIFS(CADASTRE!$B:$B,$S$1,CADASTRE!$L:$L,A156)</f>
        <v>0</v>
      </c>
      <c r="T156" s="22">
        <f>COUNTIFS(CADASTRE!$B:$B,$T$1,CADASTRE!$L:$L,A156)</f>
        <v>0</v>
      </c>
      <c r="U156" s="22">
        <f>COUNTIFS(CADASTRE!$B:$B,$U$1,CADASTRE!$L:$L,A156)</f>
        <v>0</v>
      </c>
      <c r="V156" s="22">
        <f>COUNTIFS(CADASTRE!$B:$B,$V$1,CADASTRE!$L:$L,A156)</f>
        <v>0</v>
      </c>
      <c r="W156" s="22">
        <f>COUNTIFS(CADASTRE!$B:$B,$W$1,CADASTRE!$L:$L,A156)</f>
        <v>0</v>
      </c>
      <c r="X156" s="22">
        <f>COUNTIFS(CADASTRE!$B:$B,$X$1,CADASTRE!$L:$L,A156)</f>
        <v>1</v>
      </c>
      <c r="Y156" s="22">
        <f>COUNTIFS(CADASTRE!$B:$B,$Y$1,CADASTRE!$L:$L,A156)</f>
        <v>0</v>
      </c>
      <c r="Z156" s="22">
        <f>COUNTIFS(CADASTRE!$B:$B,$Z$1,CADASTRE!$L:$L,A156)</f>
        <v>0</v>
      </c>
      <c r="AA156" s="22">
        <f t="shared" si="2"/>
        <v>4</v>
      </c>
      <c r="AB156" s="22"/>
      <c r="AC156" s="22"/>
      <c r="AD156" s="1"/>
      <c r="AE156" s="1"/>
    </row>
    <row r="157" spans="1:31" ht="30" customHeight="1" x14ac:dyDescent="0.3">
      <c r="A157" s="2" t="s">
        <v>1676</v>
      </c>
      <c r="B157" s="22">
        <f>COUNTIFS(CADASTRE!$B:$B,B$1,CADASTRE!L:L,A157)</f>
        <v>0</v>
      </c>
      <c r="C157" s="22">
        <f>COUNTIFS(CADASTRE!$B:$B,$C$1,CADASTRE!$L:$L,A157)</f>
        <v>0</v>
      </c>
      <c r="D157" s="22">
        <f>COUNTIFS(CADASTRE!$B:$B,$D$1,CADASTRE!$L:$L,A157)</f>
        <v>0</v>
      </c>
      <c r="E157" s="22">
        <f>COUNTIFS(CADASTRE!$B:$B,$E$1,CADASTRE!$L:$L,A157)</f>
        <v>0</v>
      </c>
      <c r="F157" s="22">
        <f>COUNTIFS(CADASTRE!$B:$B,$F$1,CADASTRE!$L:$L,A157)</f>
        <v>0</v>
      </c>
      <c r="G157" s="22">
        <f>COUNTIFS(CADASTRE!$B:$B,$G$1,CADASTRE!$L:$L,A157)</f>
        <v>0</v>
      </c>
      <c r="H157" s="22">
        <f>COUNTIFS(CADASTRE!$B:$B,$H$1,CADASTRE!$L:$L,A157)</f>
        <v>0</v>
      </c>
      <c r="I157" s="22">
        <f>COUNTIFS(CADASTRE!$B:$B,$I$1,CADASTRE!$L:$L,A157)</f>
        <v>0</v>
      </c>
      <c r="J157" s="22">
        <f>COUNTIFS(CADASTRE!$B:$B,$J$1,CADASTRE!$L:$L,A157)</f>
        <v>0</v>
      </c>
      <c r="K157" s="22">
        <f>COUNTIFS(CADASTRE!$B:$B,$K$1,CADASTRE!$L:$L,A157)</f>
        <v>0</v>
      </c>
      <c r="L157" s="22">
        <f>COUNTIFS(CADASTRE!$B:$B,$L$1,CADASTRE!$L:$L,A157)</f>
        <v>0</v>
      </c>
      <c r="M157" s="22">
        <f>COUNTIFS(CADASTRE!$B:$B,$M$1,CADASTRE!$L:$L,A157)</f>
        <v>0</v>
      </c>
      <c r="N157" s="22">
        <f>COUNTIFS(CADASTRE!$B:$B,$N$1,CADASTRE!$L:$L,A157)</f>
        <v>2</v>
      </c>
      <c r="O157" s="22">
        <f>COUNTIFS(CADASTRE!$B:$B,$O$1,CADASTRE!$L:$L,A157)</f>
        <v>0</v>
      </c>
      <c r="P157" s="22">
        <f>COUNTIFS(CADASTRE!$B:$B,$P$1,CADASTRE!$L:$L,A157)</f>
        <v>0</v>
      </c>
      <c r="Q157" s="22">
        <f>COUNTIFS(CADASTRE!$B:$B,$Q$1,CADASTRE!$L:$L,A157)</f>
        <v>1</v>
      </c>
      <c r="R157" s="22">
        <f>COUNTIFS(CADASTRE!$B:$B,$R$1,CADASTRE!$L:$L,A157)</f>
        <v>1</v>
      </c>
      <c r="S157" s="22">
        <f>COUNTIFS(CADASTRE!$B:$B,$S$1,CADASTRE!$L:$L,A157)</f>
        <v>0</v>
      </c>
      <c r="T157" s="22">
        <f>COUNTIFS(CADASTRE!$B:$B,$T$1,CADASTRE!$L:$L,A157)</f>
        <v>0</v>
      </c>
      <c r="U157" s="22">
        <f>COUNTIFS(CADASTRE!$B:$B,$U$1,CADASTRE!$L:$L,A157)</f>
        <v>0</v>
      </c>
      <c r="V157" s="22">
        <f>COUNTIFS(CADASTRE!$B:$B,$V$1,CADASTRE!$L:$L,A157)</f>
        <v>0</v>
      </c>
      <c r="W157" s="22">
        <f>COUNTIFS(CADASTRE!$B:$B,$W$1,CADASTRE!$L:$L,A157)</f>
        <v>0</v>
      </c>
      <c r="X157" s="22">
        <f>COUNTIFS(CADASTRE!$B:$B,$X$1,CADASTRE!$L:$L,A157)</f>
        <v>5</v>
      </c>
      <c r="Y157" s="22">
        <f>COUNTIFS(CADASTRE!$B:$B,$Y$1,CADASTRE!$L:$L,A157)</f>
        <v>0</v>
      </c>
      <c r="Z157" s="22">
        <f>COUNTIFS(CADASTRE!$B:$B,$Z$1,CADASTRE!$L:$L,A157)</f>
        <v>0</v>
      </c>
      <c r="AA157" s="22">
        <f t="shared" si="2"/>
        <v>9</v>
      </c>
      <c r="AB157" s="22"/>
      <c r="AC157" s="22"/>
      <c r="AD157" s="1"/>
      <c r="AE157" s="1"/>
    </row>
    <row r="158" spans="1:31" ht="30" customHeight="1" x14ac:dyDescent="0.3">
      <c r="A158" s="2" t="s">
        <v>1749</v>
      </c>
      <c r="B158" s="22">
        <f>COUNTIFS(CADASTRE!$B:$B,B$1,CADASTRE!L:L,A158)</f>
        <v>0</v>
      </c>
      <c r="C158" s="22">
        <f>COUNTIFS(CADASTRE!$B:$B,$C$1,CADASTRE!$L:$L,A158)</f>
        <v>0</v>
      </c>
      <c r="D158" s="22">
        <f>COUNTIFS(CADASTRE!$B:$B,$D$1,CADASTRE!$L:$L,A158)</f>
        <v>1</v>
      </c>
      <c r="E158" s="22">
        <f>COUNTIFS(CADASTRE!$B:$B,$E$1,CADASTRE!$L:$L,A158)</f>
        <v>0</v>
      </c>
      <c r="F158" s="22">
        <f>COUNTIFS(CADASTRE!$B:$B,$F$1,CADASTRE!$L:$L,A158)</f>
        <v>0</v>
      </c>
      <c r="G158" s="22">
        <f>COUNTIFS(CADASTRE!$B:$B,$G$1,CADASTRE!$L:$L,A158)</f>
        <v>1</v>
      </c>
      <c r="H158" s="22">
        <f>COUNTIFS(CADASTRE!$B:$B,$H$1,CADASTRE!$L:$L,A158)</f>
        <v>0</v>
      </c>
      <c r="I158" s="22">
        <f>COUNTIFS(CADASTRE!$B:$B,$I$1,CADASTRE!$L:$L,A158)</f>
        <v>2</v>
      </c>
      <c r="J158" s="22">
        <f>COUNTIFS(CADASTRE!$B:$B,$J$1,CADASTRE!$L:$L,A158)</f>
        <v>0</v>
      </c>
      <c r="K158" s="22">
        <f>COUNTIFS(CADASTRE!$B:$B,$K$1,CADASTRE!$L:$L,A158)</f>
        <v>1</v>
      </c>
      <c r="L158" s="22">
        <f>COUNTIFS(CADASTRE!$B:$B,$L$1,CADASTRE!$L:$L,A158)</f>
        <v>0</v>
      </c>
      <c r="M158" s="22">
        <f>COUNTIFS(CADASTRE!$B:$B,$M$1,CADASTRE!$L:$L,A158)</f>
        <v>0</v>
      </c>
      <c r="N158" s="22">
        <f>COUNTIFS(CADASTRE!$B:$B,$N$1,CADASTRE!$L:$L,A158)</f>
        <v>0</v>
      </c>
      <c r="O158" s="22">
        <f>COUNTIFS(CADASTRE!$B:$B,$O$1,CADASTRE!$L:$L,A158)</f>
        <v>0</v>
      </c>
      <c r="P158" s="22">
        <f>COUNTIFS(CADASTRE!$B:$B,$P$1,CADASTRE!$L:$L,A158)</f>
        <v>0</v>
      </c>
      <c r="Q158" s="22">
        <f>COUNTIFS(CADASTRE!$B:$B,$Q$1,CADASTRE!$L:$L,A158)</f>
        <v>0</v>
      </c>
      <c r="R158" s="22">
        <f>COUNTIFS(CADASTRE!$B:$B,$R$1,CADASTRE!$L:$L,A158)</f>
        <v>0</v>
      </c>
      <c r="S158" s="22">
        <f>COUNTIFS(CADASTRE!$B:$B,$S$1,CADASTRE!$L:$L,A158)</f>
        <v>0</v>
      </c>
      <c r="T158" s="22">
        <f>COUNTIFS(CADASTRE!$B:$B,$T$1,CADASTRE!$L:$L,A158)</f>
        <v>0</v>
      </c>
      <c r="U158" s="22">
        <f>COUNTIFS(CADASTRE!$B:$B,$U$1,CADASTRE!$L:$L,A158)</f>
        <v>0</v>
      </c>
      <c r="V158" s="22">
        <f>COUNTIFS(CADASTRE!$B:$B,$V$1,CADASTRE!$L:$L,A158)</f>
        <v>0</v>
      </c>
      <c r="W158" s="22">
        <f>COUNTIFS(CADASTRE!$B:$B,$W$1,CADASTRE!$L:$L,A158)</f>
        <v>0</v>
      </c>
      <c r="X158" s="22">
        <f>COUNTIFS(CADASTRE!$B:$B,$X$1,CADASTRE!$L:$L,A158)</f>
        <v>0</v>
      </c>
      <c r="Y158" s="22">
        <f>COUNTIFS(CADASTRE!$B:$B,$Y$1,CADASTRE!$L:$L,A158)</f>
        <v>0</v>
      </c>
      <c r="Z158" s="22">
        <f>COUNTIFS(CADASTRE!$B:$B,$Z$1,CADASTRE!$L:$L,A158)</f>
        <v>0</v>
      </c>
      <c r="AA158" s="22">
        <f t="shared" si="2"/>
        <v>5</v>
      </c>
      <c r="AB158" s="22"/>
      <c r="AC158" s="22"/>
      <c r="AD158" s="1"/>
      <c r="AE158" s="1"/>
    </row>
    <row r="159" spans="1:31" ht="30" customHeight="1" x14ac:dyDescent="0.3">
      <c r="A159" s="2" t="s">
        <v>4455</v>
      </c>
      <c r="B159" s="22">
        <f>COUNTIFS(CADASTRE!$B:$B,B$1,CADASTRE!L:L,A159)</f>
        <v>0</v>
      </c>
      <c r="C159" s="22">
        <f>COUNTIFS(CADASTRE!$B:$B,$C$1,CADASTRE!$L:$L,A159)</f>
        <v>0</v>
      </c>
      <c r="D159" s="22">
        <f>COUNTIFS(CADASTRE!$B:$B,$D$1,CADASTRE!$L:$L,A159)</f>
        <v>0</v>
      </c>
      <c r="E159" s="22">
        <f>COUNTIFS(CADASTRE!$B:$B,$E$1,CADASTRE!$L:$L,A159)</f>
        <v>0</v>
      </c>
      <c r="F159" s="22">
        <f>COUNTIFS(CADASTRE!$B:$B,$F$1,CADASTRE!$L:$L,A159)</f>
        <v>0</v>
      </c>
      <c r="G159" s="22">
        <f>COUNTIFS(CADASTRE!$B:$B,$G$1,CADASTRE!$L:$L,A159)</f>
        <v>0</v>
      </c>
      <c r="H159" s="22">
        <f>COUNTIFS(CADASTRE!$B:$B,$H$1,CADASTRE!$L:$L,A159)</f>
        <v>0</v>
      </c>
      <c r="I159" s="22">
        <f>COUNTIFS(CADASTRE!$B:$B,$I$1,CADASTRE!$L:$L,A159)</f>
        <v>0</v>
      </c>
      <c r="J159" s="22">
        <f>COUNTIFS(CADASTRE!$B:$B,$J$1,CADASTRE!$L:$L,A159)</f>
        <v>0</v>
      </c>
      <c r="K159" s="22">
        <f>COUNTIFS(CADASTRE!$B:$B,$K$1,CADASTRE!$L:$L,A159)</f>
        <v>0</v>
      </c>
      <c r="L159" s="22">
        <f>COUNTIFS(CADASTRE!$B:$B,$L$1,CADASTRE!$L:$L,A159)</f>
        <v>0</v>
      </c>
      <c r="M159" s="22">
        <f>COUNTIFS(CADASTRE!$B:$B,$M$1,CADASTRE!$L:$L,A159)</f>
        <v>0</v>
      </c>
      <c r="N159" s="22">
        <f>COUNTIFS(CADASTRE!$B:$B,$N$1,CADASTRE!$L:$L,A159)</f>
        <v>0</v>
      </c>
      <c r="O159" s="22">
        <f>COUNTIFS(CADASTRE!$B:$B,$O$1,CADASTRE!$L:$L,A159)</f>
        <v>0</v>
      </c>
      <c r="P159" s="22">
        <f>COUNTIFS(CADASTRE!$B:$B,$P$1,CADASTRE!$L:$L,A159)</f>
        <v>1</v>
      </c>
      <c r="Q159" s="22">
        <f>COUNTIFS(CADASTRE!$B:$B,$Q$1,CADASTRE!$L:$L,A159)</f>
        <v>0</v>
      </c>
      <c r="R159" s="22">
        <f>COUNTIFS(CADASTRE!$B:$B,$R$1,CADASTRE!$L:$L,A159)</f>
        <v>0</v>
      </c>
      <c r="S159" s="22">
        <f>COUNTIFS(CADASTRE!$B:$B,$S$1,CADASTRE!$L:$L,A159)</f>
        <v>0</v>
      </c>
      <c r="T159" s="22">
        <f>COUNTIFS(CADASTRE!$B:$B,$T$1,CADASTRE!$L:$L,A159)</f>
        <v>0</v>
      </c>
      <c r="U159" s="22">
        <f>COUNTIFS(CADASTRE!$B:$B,$U$1,CADASTRE!$L:$L,A159)</f>
        <v>0</v>
      </c>
      <c r="V159" s="22">
        <f>COUNTIFS(CADASTRE!$B:$B,$V$1,CADASTRE!$L:$L,A159)</f>
        <v>0</v>
      </c>
      <c r="W159" s="22">
        <f>COUNTIFS(CADASTRE!$B:$B,$W$1,CADASTRE!$L:$L,A159)</f>
        <v>0</v>
      </c>
      <c r="X159" s="22">
        <f>COUNTIFS(CADASTRE!$B:$B,$X$1,CADASTRE!$L:$L,A159)</f>
        <v>0</v>
      </c>
      <c r="Y159" s="22">
        <f>COUNTIFS(CADASTRE!$B:$B,$Y$1,CADASTRE!$L:$L,A159)</f>
        <v>0</v>
      </c>
      <c r="Z159" s="22">
        <f>COUNTIFS(CADASTRE!$B:$B,$Z$1,CADASTRE!$L:$L,A159)</f>
        <v>0</v>
      </c>
      <c r="AA159" s="22">
        <f t="shared" si="2"/>
        <v>1</v>
      </c>
      <c r="AB159" s="22"/>
      <c r="AC159" s="22"/>
      <c r="AD159" s="1"/>
      <c r="AE159" s="1"/>
    </row>
    <row r="160" spans="1:31" ht="30" customHeight="1" x14ac:dyDescent="0.3">
      <c r="A160" s="2" t="s">
        <v>3318</v>
      </c>
      <c r="B160" s="22">
        <f>COUNTIFS(CADASTRE!$B:$B,B$1,CADASTRE!L:L,A160)</f>
        <v>0</v>
      </c>
      <c r="C160" s="22">
        <f>COUNTIFS(CADASTRE!$B:$B,$C$1,CADASTRE!$L:$L,A160)</f>
        <v>0</v>
      </c>
      <c r="D160" s="22">
        <f>COUNTIFS(CADASTRE!$B:$B,$D$1,CADASTRE!$L:$L,A160)</f>
        <v>0</v>
      </c>
      <c r="E160" s="22">
        <f>COUNTIFS(CADASTRE!$B:$B,$E$1,CADASTRE!$L:$L,A160)</f>
        <v>0</v>
      </c>
      <c r="F160" s="22">
        <f>COUNTIFS(CADASTRE!$B:$B,$F$1,CADASTRE!$L:$L,A160)</f>
        <v>0</v>
      </c>
      <c r="G160" s="22">
        <f>COUNTIFS(CADASTRE!$B:$B,$G$1,CADASTRE!$L:$L,A160)</f>
        <v>0</v>
      </c>
      <c r="H160" s="22">
        <f>COUNTIFS(CADASTRE!$B:$B,$H$1,CADASTRE!$L:$L,A160)</f>
        <v>1</v>
      </c>
      <c r="I160" s="22">
        <f>COUNTIFS(CADASTRE!$B:$B,$I$1,CADASTRE!$L:$L,A160)</f>
        <v>0</v>
      </c>
      <c r="J160" s="22">
        <f>COUNTIFS(CADASTRE!$B:$B,$J$1,CADASTRE!$L:$L,A160)</f>
        <v>0</v>
      </c>
      <c r="K160" s="22">
        <f>COUNTIFS(CADASTRE!$B:$B,$K$1,CADASTRE!$L:$L,A160)</f>
        <v>0</v>
      </c>
      <c r="L160" s="22">
        <f>COUNTIFS(CADASTRE!$B:$B,$L$1,CADASTRE!$L:$L,A160)</f>
        <v>0</v>
      </c>
      <c r="M160" s="22">
        <f>COUNTIFS(CADASTRE!$B:$B,$M$1,CADASTRE!$L:$L,A160)</f>
        <v>0</v>
      </c>
      <c r="N160" s="22">
        <f>COUNTIFS(CADASTRE!$B:$B,$N$1,CADASTRE!$L:$L,A160)</f>
        <v>0</v>
      </c>
      <c r="O160" s="22">
        <f>COUNTIFS(CADASTRE!$B:$B,$O$1,CADASTRE!$L:$L,A160)</f>
        <v>0</v>
      </c>
      <c r="P160" s="22">
        <f>COUNTIFS(CADASTRE!$B:$B,$P$1,CADASTRE!$L:$L,A160)</f>
        <v>0</v>
      </c>
      <c r="Q160" s="22">
        <f>COUNTIFS(CADASTRE!$B:$B,$Q$1,CADASTRE!$L:$L,A160)</f>
        <v>0</v>
      </c>
      <c r="R160" s="22">
        <f>COUNTIFS(CADASTRE!$B:$B,$R$1,CADASTRE!$L:$L,A160)</f>
        <v>0</v>
      </c>
      <c r="S160" s="22">
        <f>COUNTIFS(CADASTRE!$B:$B,$S$1,CADASTRE!$L:$L,A160)</f>
        <v>0</v>
      </c>
      <c r="T160" s="22">
        <f>COUNTIFS(CADASTRE!$B:$B,$T$1,CADASTRE!$L:$L,A160)</f>
        <v>0</v>
      </c>
      <c r="U160" s="22">
        <f>COUNTIFS(CADASTRE!$B:$B,$U$1,CADASTRE!$L:$L,A160)</f>
        <v>0</v>
      </c>
      <c r="V160" s="22">
        <f>COUNTIFS(CADASTRE!$B:$B,$V$1,CADASTRE!$L:$L,A160)</f>
        <v>0</v>
      </c>
      <c r="W160" s="22">
        <f>COUNTIFS(CADASTRE!$B:$B,$W$1,CADASTRE!$L:$L,A160)</f>
        <v>0</v>
      </c>
      <c r="X160" s="22">
        <f>COUNTIFS(CADASTRE!$B:$B,$X$1,CADASTRE!$L:$L,A160)</f>
        <v>0</v>
      </c>
      <c r="Y160" s="22">
        <f>COUNTIFS(CADASTRE!$B:$B,$Y$1,CADASTRE!$L:$L,A160)</f>
        <v>0</v>
      </c>
      <c r="Z160" s="22">
        <f>COUNTIFS(CADASTRE!$B:$B,$Z$1,CADASTRE!$L:$L,A160)</f>
        <v>0</v>
      </c>
      <c r="AA160" s="22">
        <f t="shared" si="2"/>
        <v>1</v>
      </c>
      <c r="AB160" s="22"/>
      <c r="AC160" s="22"/>
      <c r="AD160" s="1"/>
      <c r="AE160" s="1"/>
    </row>
    <row r="161" spans="1:31" ht="30" customHeight="1" x14ac:dyDescent="0.3">
      <c r="A161" s="2" t="s">
        <v>3921</v>
      </c>
      <c r="B161" s="22">
        <f>COUNTIFS(CADASTRE!$B:$B,B$1,CADASTRE!L:L,A161)</f>
        <v>0</v>
      </c>
      <c r="C161" s="22">
        <f>COUNTIFS(CADASTRE!$B:$B,$C$1,CADASTRE!$L:$L,A161)</f>
        <v>0</v>
      </c>
      <c r="D161" s="22">
        <f>COUNTIFS(CADASTRE!$B:$B,$D$1,CADASTRE!$L:$L,A161)</f>
        <v>0</v>
      </c>
      <c r="E161" s="22">
        <f>COUNTIFS(CADASTRE!$B:$B,$E$1,CADASTRE!$L:$L,A161)</f>
        <v>0</v>
      </c>
      <c r="F161" s="22">
        <f>COUNTIFS(CADASTRE!$B:$B,$F$1,CADASTRE!$L:$L,A161)</f>
        <v>0</v>
      </c>
      <c r="G161" s="22">
        <f>COUNTIFS(CADASTRE!$B:$B,$G$1,CADASTRE!$L:$L,A161)</f>
        <v>0</v>
      </c>
      <c r="H161" s="22">
        <f>COUNTIFS(CADASTRE!$B:$B,$H$1,CADASTRE!$L:$L,A161)</f>
        <v>0</v>
      </c>
      <c r="I161" s="22">
        <f>COUNTIFS(CADASTRE!$B:$B,$I$1,CADASTRE!$L:$L,A161)</f>
        <v>0</v>
      </c>
      <c r="J161" s="22">
        <f>COUNTIFS(CADASTRE!$B:$B,$J$1,CADASTRE!$L:$L,A161)</f>
        <v>0</v>
      </c>
      <c r="K161" s="22">
        <f>COUNTIFS(CADASTRE!$B:$B,$K$1,CADASTRE!$L:$L,A161)</f>
        <v>0</v>
      </c>
      <c r="L161" s="22">
        <f>COUNTIFS(CADASTRE!$B:$B,$L$1,CADASTRE!$L:$L,A161)</f>
        <v>0</v>
      </c>
      <c r="M161" s="22">
        <f>COUNTIFS(CADASTRE!$B:$B,$M$1,CADASTRE!$L:$L,A161)</f>
        <v>0</v>
      </c>
      <c r="N161" s="22">
        <f>COUNTIFS(CADASTRE!$B:$B,$N$1,CADASTRE!$L:$L,A161)</f>
        <v>1</v>
      </c>
      <c r="O161" s="22">
        <f>COUNTIFS(CADASTRE!$B:$B,$O$1,CADASTRE!$L:$L,A161)</f>
        <v>0</v>
      </c>
      <c r="P161" s="22">
        <f>COUNTIFS(CADASTRE!$B:$B,$P$1,CADASTRE!$L:$L,A161)</f>
        <v>0</v>
      </c>
      <c r="Q161" s="22">
        <f>COUNTIFS(CADASTRE!$B:$B,$Q$1,CADASTRE!$L:$L,A161)</f>
        <v>1</v>
      </c>
      <c r="R161" s="22">
        <f>COUNTIFS(CADASTRE!$B:$B,$R$1,CADASTRE!$L:$L,A161)</f>
        <v>0</v>
      </c>
      <c r="S161" s="22">
        <f>COUNTIFS(CADASTRE!$B:$B,$S$1,CADASTRE!$L:$L,A161)</f>
        <v>0</v>
      </c>
      <c r="T161" s="22">
        <f>COUNTIFS(CADASTRE!$B:$B,$T$1,CADASTRE!$L:$L,A161)</f>
        <v>0</v>
      </c>
      <c r="U161" s="22">
        <f>COUNTIFS(CADASTRE!$B:$B,$U$1,CADASTRE!$L:$L,A161)</f>
        <v>0</v>
      </c>
      <c r="V161" s="22">
        <f>COUNTIFS(CADASTRE!$B:$B,$V$1,CADASTRE!$L:$L,A161)</f>
        <v>0</v>
      </c>
      <c r="W161" s="22">
        <f>COUNTIFS(CADASTRE!$B:$B,$W$1,CADASTRE!$L:$L,A161)</f>
        <v>0</v>
      </c>
      <c r="X161" s="22">
        <f>COUNTIFS(CADASTRE!$B:$B,$X$1,CADASTRE!$L:$L,A161)</f>
        <v>0</v>
      </c>
      <c r="Y161" s="22">
        <f>COUNTIFS(CADASTRE!$B:$B,$Y$1,CADASTRE!$L:$L,A161)</f>
        <v>0</v>
      </c>
      <c r="Z161" s="22">
        <f>COUNTIFS(CADASTRE!$B:$B,$Z$1,CADASTRE!$L:$L,A161)</f>
        <v>0</v>
      </c>
      <c r="AA161" s="22">
        <f t="shared" si="2"/>
        <v>2</v>
      </c>
      <c r="AB161" s="22"/>
      <c r="AC161" s="22"/>
      <c r="AD161" s="1"/>
      <c r="AE161" s="1"/>
    </row>
    <row r="162" spans="1:31" ht="30" customHeight="1" x14ac:dyDescent="0.3">
      <c r="A162" s="2" t="s">
        <v>1200</v>
      </c>
      <c r="B162" s="22">
        <f>COUNTIFS(CADASTRE!$B:$B,B$1,CADASTRE!L:L,A162)</f>
        <v>0</v>
      </c>
      <c r="C162" s="22">
        <f>COUNTIFS(CADASTRE!$B:$B,$C$1,CADASTRE!$L:$L,A162)</f>
        <v>0</v>
      </c>
      <c r="D162" s="22">
        <f>COUNTIFS(CADASTRE!$B:$B,$D$1,CADASTRE!$L:$L,A162)</f>
        <v>0</v>
      </c>
      <c r="E162" s="22">
        <f>COUNTIFS(CADASTRE!$B:$B,$E$1,CADASTRE!$L:$L,A162)</f>
        <v>0</v>
      </c>
      <c r="F162" s="22">
        <f>COUNTIFS(CADASTRE!$B:$B,$F$1,CADASTRE!$L:$L,A162)</f>
        <v>0</v>
      </c>
      <c r="G162" s="22">
        <f>COUNTIFS(CADASTRE!$B:$B,$G$1,CADASTRE!$L:$L,A162)</f>
        <v>0</v>
      </c>
      <c r="H162" s="22">
        <f>COUNTIFS(CADASTRE!$B:$B,$H$1,CADASTRE!$L:$L,A162)</f>
        <v>0</v>
      </c>
      <c r="I162" s="22">
        <f>COUNTIFS(CADASTRE!$B:$B,$I$1,CADASTRE!$L:$L,A162)</f>
        <v>0</v>
      </c>
      <c r="J162" s="22">
        <f>COUNTIFS(CADASTRE!$B:$B,$J$1,CADASTRE!$L:$L,A162)</f>
        <v>0</v>
      </c>
      <c r="K162" s="22">
        <f>COUNTIFS(CADASTRE!$B:$B,$K$1,CADASTRE!$L:$L,A162)</f>
        <v>0</v>
      </c>
      <c r="L162" s="22">
        <f>COUNTIFS(CADASTRE!$B:$B,$L$1,CADASTRE!$L:$L,A162)</f>
        <v>0</v>
      </c>
      <c r="M162" s="22">
        <f>COUNTIFS(CADASTRE!$B:$B,$M$1,CADASTRE!$L:$L,A162)</f>
        <v>0</v>
      </c>
      <c r="N162" s="22">
        <f>COUNTIFS(CADASTRE!$B:$B,$N$1,CADASTRE!$L:$L,A162)</f>
        <v>0</v>
      </c>
      <c r="O162" s="22">
        <f>COUNTIFS(CADASTRE!$B:$B,$O$1,CADASTRE!$L:$L,A162)</f>
        <v>0</v>
      </c>
      <c r="P162" s="22">
        <f>COUNTIFS(CADASTRE!$B:$B,$P$1,CADASTRE!$L:$L,A162)</f>
        <v>0</v>
      </c>
      <c r="Q162" s="22">
        <f>COUNTIFS(CADASTRE!$B:$B,$Q$1,CADASTRE!$L:$L,A162)</f>
        <v>0</v>
      </c>
      <c r="R162" s="22">
        <f>COUNTIFS(CADASTRE!$B:$B,$R$1,CADASTRE!$L:$L,A162)</f>
        <v>0</v>
      </c>
      <c r="S162" s="22">
        <f>COUNTIFS(CADASTRE!$B:$B,$S$1,CADASTRE!$L:$L,A162)</f>
        <v>0</v>
      </c>
      <c r="T162" s="22">
        <f>COUNTIFS(CADASTRE!$B:$B,$T$1,CADASTRE!$L:$L,A162)</f>
        <v>1</v>
      </c>
      <c r="U162" s="22">
        <f>COUNTIFS(CADASTRE!$B:$B,$U$1,CADASTRE!$L:$L,A162)</f>
        <v>0</v>
      </c>
      <c r="V162" s="22">
        <f>COUNTIFS(CADASTRE!$B:$B,$V$1,CADASTRE!$L:$L,A162)</f>
        <v>0</v>
      </c>
      <c r="W162" s="22">
        <f>COUNTIFS(CADASTRE!$B:$B,$W$1,CADASTRE!$L:$L,A162)</f>
        <v>0</v>
      </c>
      <c r="X162" s="22">
        <f>COUNTIFS(CADASTRE!$B:$B,$X$1,CADASTRE!$L:$L,A162)</f>
        <v>0</v>
      </c>
      <c r="Y162" s="22">
        <f>COUNTIFS(CADASTRE!$B:$B,$Y$1,CADASTRE!$L:$L,A162)</f>
        <v>0</v>
      </c>
      <c r="Z162" s="22">
        <f>COUNTIFS(CADASTRE!$B:$B,$Z$1,CADASTRE!$L:$L,A162)</f>
        <v>0</v>
      </c>
      <c r="AA162" s="22">
        <f t="shared" si="2"/>
        <v>1</v>
      </c>
      <c r="AB162" s="22"/>
      <c r="AC162" s="22"/>
      <c r="AD162" s="1"/>
      <c r="AE162" s="1"/>
    </row>
    <row r="163" spans="1:31" ht="30" customHeight="1" x14ac:dyDescent="0.3">
      <c r="A163" s="2" t="s">
        <v>2283</v>
      </c>
      <c r="B163" s="22">
        <f>COUNTIFS(CADASTRE!$B:$B,B$1,CADASTRE!L:L,A163)</f>
        <v>0</v>
      </c>
      <c r="C163" s="22">
        <f>COUNTIFS(CADASTRE!$B:$B,$C$1,CADASTRE!$L:$L,A163)</f>
        <v>0</v>
      </c>
      <c r="D163" s="22">
        <f>COUNTIFS(CADASTRE!$B:$B,$D$1,CADASTRE!$L:$L,A163)</f>
        <v>0</v>
      </c>
      <c r="E163" s="22">
        <f>COUNTIFS(CADASTRE!$B:$B,$E$1,CADASTRE!$L:$L,A163)</f>
        <v>0</v>
      </c>
      <c r="F163" s="22">
        <f>COUNTIFS(CADASTRE!$B:$B,$F$1,CADASTRE!$L:$L,A163)</f>
        <v>0</v>
      </c>
      <c r="G163" s="22">
        <f>COUNTIFS(CADASTRE!$B:$B,$G$1,CADASTRE!$L:$L,A163)</f>
        <v>0</v>
      </c>
      <c r="H163" s="22">
        <f>COUNTIFS(CADASTRE!$B:$B,$H$1,CADASTRE!$L:$L,A163)</f>
        <v>0</v>
      </c>
      <c r="I163" s="22">
        <f>COUNTIFS(CADASTRE!$B:$B,$I$1,CADASTRE!$L:$L,A163)</f>
        <v>0</v>
      </c>
      <c r="J163" s="22">
        <f>COUNTIFS(CADASTRE!$B:$B,$J$1,CADASTRE!$L:$L,A163)</f>
        <v>0</v>
      </c>
      <c r="K163" s="22">
        <f>COUNTIFS(CADASTRE!$B:$B,$K$1,CADASTRE!$L:$L,A163)</f>
        <v>0</v>
      </c>
      <c r="L163" s="22">
        <f>COUNTIFS(CADASTRE!$B:$B,$L$1,CADASTRE!$L:$L,A163)</f>
        <v>0</v>
      </c>
      <c r="M163" s="22">
        <f>COUNTIFS(CADASTRE!$B:$B,$M$1,CADASTRE!$L:$L,A163)</f>
        <v>0</v>
      </c>
      <c r="N163" s="22">
        <f>COUNTIFS(CADASTRE!$B:$B,$N$1,CADASTRE!$L:$L,A163)</f>
        <v>1</v>
      </c>
      <c r="O163" s="22">
        <f>COUNTIFS(CADASTRE!$B:$B,$O$1,CADASTRE!$L:$L,A163)</f>
        <v>0</v>
      </c>
      <c r="P163" s="22">
        <f>COUNTIFS(CADASTRE!$B:$B,$P$1,CADASTRE!$L:$L,A163)</f>
        <v>0</v>
      </c>
      <c r="Q163" s="22">
        <f>COUNTIFS(CADASTRE!$B:$B,$Q$1,CADASTRE!$L:$L,A163)</f>
        <v>0</v>
      </c>
      <c r="R163" s="22">
        <f>COUNTIFS(CADASTRE!$B:$B,$R$1,CADASTRE!$L:$L,A163)</f>
        <v>0</v>
      </c>
      <c r="S163" s="22">
        <f>COUNTIFS(CADASTRE!$B:$B,$S$1,CADASTRE!$L:$L,A163)</f>
        <v>0</v>
      </c>
      <c r="T163" s="22">
        <f>COUNTIFS(CADASTRE!$B:$B,$T$1,CADASTRE!$L:$L,A163)</f>
        <v>0</v>
      </c>
      <c r="U163" s="22">
        <f>COUNTIFS(CADASTRE!$B:$B,$U$1,CADASTRE!$L:$L,A163)</f>
        <v>0</v>
      </c>
      <c r="V163" s="22">
        <f>COUNTIFS(CADASTRE!$B:$B,$V$1,CADASTRE!$L:$L,A163)</f>
        <v>0</v>
      </c>
      <c r="W163" s="22">
        <f>COUNTIFS(CADASTRE!$B:$B,$W$1,CADASTRE!$L:$L,A163)</f>
        <v>0</v>
      </c>
      <c r="X163" s="22">
        <f>COUNTIFS(CADASTRE!$B:$B,$X$1,CADASTRE!$L:$L,A163)</f>
        <v>0</v>
      </c>
      <c r="Y163" s="22">
        <f>COUNTIFS(CADASTRE!$B:$B,$Y$1,CADASTRE!$L:$L,A163)</f>
        <v>0</v>
      </c>
      <c r="Z163" s="22">
        <f>COUNTIFS(CADASTRE!$B:$B,$Z$1,CADASTRE!$L:$L,A163)</f>
        <v>0</v>
      </c>
      <c r="AA163" s="22">
        <f t="shared" si="2"/>
        <v>1</v>
      </c>
      <c r="AB163" s="22"/>
      <c r="AC163" s="22"/>
      <c r="AD163" s="1"/>
      <c r="AE163" s="1"/>
    </row>
    <row r="164" spans="1:31" ht="30" customHeight="1" x14ac:dyDescent="0.3">
      <c r="A164" s="2" t="s">
        <v>1329</v>
      </c>
      <c r="B164" s="22">
        <f>COUNTIFS(CADASTRE!$B:$B,B$1,CADASTRE!L:L,A164)</f>
        <v>0</v>
      </c>
      <c r="C164" s="22">
        <f>COUNTIFS(CADASTRE!$B:$B,$C$1,CADASTRE!$L:$L,A164)</f>
        <v>0</v>
      </c>
      <c r="D164" s="22">
        <f>COUNTIFS(CADASTRE!$B:$B,$D$1,CADASTRE!$L:$L,A164)</f>
        <v>0</v>
      </c>
      <c r="E164" s="22">
        <f>COUNTIFS(CADASTRE!$B:$B,$E$1,CADASTRE!$L:$L,A164)</f>
        <v>0</v>
      </c>
      <c r="F164" s="22">
        <f>COUNTIFS(CADASTRE!$B:$B,$F$1,CADASTRE!$L:$L,A164)</f>
        <v>0</v>
      </c>
      <c r="G164" s="22">
        <f>COUNTIFS(CADASTRE!$B:$B,$G$1,CADASTRE!$L:$L,A164)</f>
        <v>0</v>
      </c>
      <c r="H164" s="22">
        <f>COUNTIFS(CADASTRE!$B:$B,$H$1,CADASTRE!$L:$L,A164)</f>
        <v>1</v>
      </c>
      <c r="I164" s="22">
        <f>COUNTIFS(CADASTRE!$B:$B,$I$1,CADASTRE!$L:$L,A164)</f>
        <v>0</v>
      </c>
      <c r="J164" s="22">
        <f>COUNTIFS(CADASTRE!$B:$B,$J$1,CADASTRE!$L:$L,A164)</f>
        <v>0</v>
      </c>
      <c r="K164" s="22">
        <f>COUNTIFS(CADASTRE!$B:$B,$K$1,CADASTRE!$L:$L,A164)</f>
        <v>0</v>
      </c>
      <c r="L164" s="22">
        <f>COUNTIFS(CADASTRE!$B:$B,$L$1,CADASTRE!$L:$L,A164)</f>
        <v>0</v>
      </c>
      <c r="M164" s="22">
        <f>COUNTIFS(CADASTRE!$B:$B,$M$1,CADASTRE!$L:$L,A164)</f>
        <v>0</v>
      </c>
      <c r="N164" s="22">
        <f>COUNTIFS(CADASTRE!$B:$B,$N$1,CADASTRE!$L:$L,A164)</f>
        <v>0</v>
      </c>
      <c r="O164" s="22">
        <f>COUNTIFS(CADASTRE!$B:$B,$O$1,CADASTRE!$L:$L,A164)</f>
        <v>0</v>
      </c>
      <c r="P164" s="22">
        <f>COUNTIFS(CADASTRE!$B:$B,$P$1,CADASTRE!$L:$L,A164)</f>
        <v>0</v>
      </c>
      <c r="Q164" s="22">
        <f>COUNTIFS(CADASTRE!$B:$B,$Q$1,CADASTRE!$L:$L,A164)</f>
        <v>0</v>
      </c>
      <c r="R164" s="22">
        <f>COUNTIFS(CADASTRE!$B:$B,$R$1,CADASTRE!$L:$L,A164)</f>
        <v>0</v>
      </c>
      <c r="S164" s="22">
        <f>COUNTIFS(CADASTRE!$B:$B,$S$1,CADASTRE!$L:$L,A164)</f>
        <v>0</v>
      </c>
      <c r="T164" s="22">
        <f>COUNTIFS(CADASTRE!$B:$B,$T$1,CADASTRE!$L:$L,A164)</f>
        <v>0</v>
      </c>
      <c r="U164" s="22">
        <f>COUNTIFS(CADASTRE!$B:$B,$U$1,CADASTRE!$L:$L,A164)</f>
        <v>0</v>
      </c>
      <c r="V164" s="22">
        <f>COUNTIFS(CADASTRE!$B:$B,$V$1,CADASTRE!$L:$L,A164)</f>
        <v>0</v>
      </c>
      <c r="W164" s="22">
        <f>COUNTIFS(CADASTRE!$B:$B,$W$1,CADASTRE!$L:$L,A164)</f>
        <v>0</v>
      </c>
      <c r="X164" s="22">
        <f>COUNTIFS(CADASTRE!$B:$B,$X$1,CADASTRE!$L:$L,A164)</f>
        <v>0</v>
      </c>
      <c r="Y164" s="22">
        <f>COUNTIFS(CADASTRE!$B:$B,$Y$1,CADASTRE!$L:$L,A164)</f>
        <v>0</v>
      </c>
      <c r="Z164" s="22">
        <f>COUNTIFS(CADASTRE!$B:$B,$Z$1,CADASTRE!$L:$L,A164)</f>
        <v>0</v>
      </c>
      <c r="AA164" s="22">
        <f t="shared" si="2"/>
        <v>1</v>
      </c>
      <c r="AB164" s="22"/>
      <c r="AC164" s="22"/>
      <c r="AD164" s="1"/>
      <c r="AE164" s="1"/>
    </row>
    <row r="165" spans="1:31" ht="30" customHeight="1" x14ac:dyDescent="0.3">
      <c r="A165" s="2" t="s">
        <v>2287</v>
      </c>
      <c r="B165" s="22">
        <f>COUNTIFS(CADASTRE!$B:$B,B$1,CADASTRE!L:L,A165)</f>
        <v>0</v>
      </c>
      <c r="C165" s="22">
        <f>COUNTIFS(CADASTRE!$B:$B,$C$1,CADASTRE!$L:$L,A165)</f>
        <v>0</v>
      </c>
      <c r="D165" s="22">
        <f>COUNTIFS(CADASTRE!$B:$B,$D$1,CADASTRE!$L:$L,A165)</f>
        <v>0</v>
      </c>
      <c r="E165" s="22">
        <f>COUNTIFS(CADASTRE!$B:$B,$E$1,CADASTRE!$L:$L,A165)</f>
        <v>0</v>
      </c>
      <c r="F165" s="22">
        <f>COUNTIFS(CADASTRE!$B:$B,$F$1,CADASTRE!$L:$L,A165)</f>
        <v>0</v>
      </c>
      <c r="G165" s="22">
        <f>COUNTIFS(CADASTRE!$B:$B,$G$1,CADASTRE!$L:$L,A165)</f>
        <v>0</v>
      </c>
      <c r="H165" s="22">
        <f>COUNTIFS(CADASTRE!$B:$B,$H$1,CADASTRE!$L:$L,A165)</f>
        <v>0</v>
      </c>
      <c r="I165" s="22">
        <f>COUNTIFS(CADASTRE!$B:$B,$I$1,CADASTRE!$L:$L,A165)</f>
        <v>0</v>
      </c>
      <c r="J165" s="22">
        <f>COUNTIFS(CADASTRE!$B:$B,$J$1,CADASTRE!$L:$L,A165)</f>
        <v>0</v>
      </c>
      <c r="K165" s="22">
        <f>COUNTIFS(CADASTRE!$B:$B,$K$1,CADASTRE!$L:$L,A165)</f>
        <v>0</v>
      </c>
      <c r="L165" s="22">
        <f>COUNTIFS(CADASTRE!$B:$B,$L$1,CADASTRE!$L:$L,A165)</f>
        <v>0</v>
      </c>
      <c r="M165" s="22">
        <f>COUNTIFS(CADASTRE!$B:$B,$M$1,CADASTRE!$L:$L,A165)</f>
        <v>0</v>
      </c>
      <c r="N165" s="22">
        <f>COUNTIFS(CADASTRE!$B:$B,$N$1,CADASTRE!$L:$L,A165)</f>
        <v>0</v>
      </c>
      <c r="O165" s="22">
        <f>COUNTIFS(CADASTRE!$B:$B,$O$1,CADASTRE!$L:$L,A165)</f>
        <v>0</v>
      </c>
      <c r="P165" s="22">
        <f>COUNTIFS(CADASTRE!$B:$B,$P$1,CADASTRE!$L:$L,A165)</f>
        <v>0</v>
      </c>
      <c r="Q165" s="22">
        <f>COUNTIFS(CADASTRE!$B:$B,$Q$1,CADASTRE!$L:$L,A165)</f>
        <v>0</v>
      </c>
      <c r="R165" s="22">
        <f>COUNTIFS(CADASTRE!$B:$B,$R$1,CADASTRE!$L:$L,A165)</f>
        <v>0</v>
      </c>
      <c r="S165" s="22">
        <f>COUNTIFS(CADASTRE!$B:$B,$S$1,CADASTRE!$L:$L,A165)</f>
        <v>0</v>
      </c>
      <c r="T165" s="22">
        <f>COUNTIFS(CADASTRE!$B:$B,$T$1,CADASTRE!$L:$L,A165)</f>
        <v>0</v>
      </c>
      <c r="U165" s="22">
        <f>COUNTIFS(CADASTRE!$B:$B,$U$1,CADASTRE!$L:$L,A165)</f>
        <v>0</v>
      </c>
      <c r="V165" s="22">
        <f>COUNTIFS(CADASTRE!$B:$B,$V$1,CADASTRE!$L:$L,A165)</f>
        <v>0</v>
      </c>
      <c r="W165" s="22">
        <f>COUNTIFS(CADASTRE!$B:$B,$W$1,CADASTRE!$L:$L,A165)</f>
        <v>0</v>
      </c>
      <c r="X165" s="22">
        <f>COUNTIFS(CADASTRE!$B:$B,$X$1,CADASTRE!$L:$L,A165)</f>
        <v>0</v>
      </c>
      <c r="Y165" s="22">
        <f>COUNTIFS(CADASTRE!$B:$B,$Y$1,CADASTRE!$L:$L,A165)</f>
        <v>2</v>
      </c>
      <c r="Z165" s="22">
        <f>COUNTIFS(CADASTRE!$B:$B,$Z$1,CADASTRE!$L:$L,A165)</f>
        <v>0</v>
      </c>
      <c r="AA165" s="22">
        <f t="shared" si="2"/>
        <v>2</v>
      </c>
      <c r="AB165" s="22"/>
      <c r="AC165" s="22"/>
      <c r="AD165" s="1"/>
      <c r="AE165" s="1"/>
    </row>
    <row r="166" spans="1:31" ht="30" customHeight="1" x14ac:dyDescent="0.3">
      <c r="A166" s="2" t="s">
        <v>2291</v>
      </c>
      <c r="B166" s="22">
        <f>COUNTIFS(CADASTRE!$B:$B,B$1,CADASTRE!L:L,A166)</f>
        <v>0</v>
      </c>
      <c r="C166" s="22">
        <f>COUNTIFS(CADASTRE!$B:$B,$C$1,CADASTRE!$L:$L,A166)</f>
        <v>0</v>
      </c>
      <c r="D166" s="22">
        <f>COUNTIFS(CADASTRE!$B:$B,$D$1,CADASTRE!$L:$L,A166)</f>
        <v>0</v>
      </c>
      <c r="E166" s="22">
        <f>COUNTIFS(CADASTRE!$B:$B,$E$1,CADASTRE!$L:$L,A166)</f>
        <v>0</v>
      </c>
      <c r="F166" s="22">
        <f>COUNTIFS(CADASTRE!$B:$B,$F$1,CADASTRE!$L:$L,A166)</f>
        <v>0</v>
      </c>
      <c r="G166" s="22">
        <f>COUNTIFS(CADASTRE!$B:$B,$G$1,CADASTRE!$L:$L,A166)</f>
        <v>0</v>
      </c>
      <c r="H166" s="22">
        <f>COUNTIFS(CADASTRE!$B:$B,$H$1,CADASTRE!$L:$L,A166)</f>
        <v>1</v>
      </c>
      <c r="I166" s="22">
        <f>COUNTIFS(CADASTRE!$B:$B,$I$1,CADASTRE!$L:$L,A166)</f>
        <v>0</v>
      </c>
      <c r="J166" s="22">
        <f>COUNTIFS(CADASTRE!$B:$B,$J$1,CADASTRE!$L:$L,A166)</f>
        <v>0</v>
      </c>
      <c r="K166" s="22">
        <f>COUNTIFS(CADASTRE!$B:$B,$K$1,CADASTRE!$L:$L,A166)</f>
        <v>0</v>
      </c>
      <c r="L166" s="22">
        <f>COUNTIFS(CADASTRE!$B:$B,$L$1,CADASTRE!$L:$L,A166)</f>
        <v>0</v>
      </c>
      <c r="M166" s="22">
        <f>COUNTIFS(CADASTRE!$B:$B,$M$1,CADASTRE!$L:$L,A166)</f>
        <v>0</v>
      </c>
      <c r="N166" s="22">
        <f>COUNTIFS(CADASTRE!$B:$B,$N$1,CADASTRE!$L:$L,A166)</f>
        <v>1</v>
      </c>
      <c r="O166" s="22">
        <f>COUNTIFS(CADASTRE!$B:$B,$O$1,CADASTRE!$L:$L,A166)</f>
        <v>0</v>
      </c>
      <c r="P166" s="22">
        <f>COUNTIFS(CADASTRE!$B:$B,$P$1,CADASTRE!$L:$L,A166)</f>
        <v>0</v>
      </c>
      <c r="Q166" s="22">
        <f>COUNTIFS(CADASTRE!$B:$B,$Q$1,CADASTRE!$L:$L,A166)</f>
        <v>0</v>
      </c>
      <c r="R166" s="22">
        <f>COUNTIFS(CADASTRE!$B:$B,$R$1,CADASTRE!$L:$L,A166)</f>
        <v>0</v>
      </c>
      <c r="S166" s="22">
        <f>COUNTIFS(CADASTRE!$B:$B,$S$1,CADASTRE!$L:$L,A166)</f>
        <v>0</v>
      </c>
      <c r="T166" s="22">
        <f>COUNTIFS(CADASTRE!$B:$B,$T$1,CADASTRE!$L:$L,A166)</f>
        <v>1</v>
      </c>
      <c r="U166" s="22">
        <f>COUNTIFS(CADASTRE!$B:$B,$U$1,CADASTRE!$L:$L,A166)</f>
        <v>0</v>
      </c>
      <c r="V166" s="22">
        <f>COUNTIFS(CADASTRE!$B:$B,$V$1,CADASTRE!$L:$L,A166)</f>
        <v>0</v>
      </c>
      <c r="W166" s="22">
        <f>COUNTIFS(CADASTRE!$B:$B,$W$1,CADASTRE!$L:$L,A166)</f>
        <v>0</v>
      </c>
      <c r="X166" s="22">
        <f>COUNTIFS(CADASTRE!$B:$B,$X$1,CADASTRE!$L:$L,A166)</f>
        <v>0</v>
      </c>
      <c r="Y166" s="22">
        <f>COUNTIFS(CADASTRE!$B:$B,$Y$1,CADASTRE!$L:$L,A166)</f>
        <v>3</v>
      </c>
      <c r="Z166" s="22">
        <f>COUNTIFS(CADASTRE!$B:$B,$Z$1,CADASTRE!$L:$L,A166)</f>
        <v>0</v>
      </c>
      <c r="AA166" s="22">
        <f t="shared" si="2"/>
        <v>6</v>
      </c>
      <c r="AB166" s="22"/>
      <c r="AC166" s="22"/>
      <c r="AD166" s="1"/>
      <c r="AE166" s="1"/>
    </row>
    <row r="167" spans="1:31" ht="30" customHeight="1" x14ac:dyDescent="0.3">
      <c r="A167" s="2" t="s">
        <v>2299</v>
      </c>
      <c r="B167" s="22">
        <f>COUNTIFS(CADASTRE!$B:$B,B$1,CADASTRE!L:L,A167)</f>
        <v>0</v>
      </c>
      <c r="C167" s="22">
        <f>COUNTIFS(CADASTRE!$B:$B,$C$1,CADASTRE!$L:$L,A167)</f>
        <v>0</v>
      </c>
      <c r="D167" s="22">
        <f>COUNTIFS(CADASTRE!$B:$B,$D$1,CADASTRE!$L:$L,A167)</f>
        <v>0</v>
      </c>
      <c r="E167" s="22">
        <f>COUNTIFS(CADASTRE!$B:$B,$E$1,CADASTRE!$L:$L,A167)</f>
        <v>0</v>
      </c>
      <c r="F167" s="22">
        <f>COUNTIFS(CADASTRE!$B:$B,$F$1,CADASTRE!$L:$L,A167)</f>
        <v>0</v>
      </c>
      <c r="G167" s="22">
        <f>COUNTIFS(CADASTRE!$B:$B,$G$1,CADASTRE!$L:$L,A167)</f>
        <v>0</v>
      </c>
      <c r="H167" s="22">
        <f>COUNTIFS(CADASTRE!$B:$B,$H$1,CADASTRE!$L:$L,A167)</f>
        <v>0</v>
      </c>
      <c r="I167" s="22">
        <f>COUNTIFS(CADASTRE!$B:$B,$I$1,CADASTRE!$L:$L,A167)</f>
        <v>0</v>
      </c>
      <c r="J167" s="22">
        <f>COUNTIFS(CADASTRE!$B:$B,$J$1,CADASTRE!$L:$L,A167)</f>
        <v>0</v>
      </c>
      <c r="K167" s="22">
        <f>COUNTIFS(CADASTRE!$B:$B,$K$1,CADASTRE!$L:$L,A167)</f>
        <v>0</v>
      </c>
      <c r="L167" s="22">
        <f>COUNTIFS(CADASTRE!$B:$B,$L$1,CADASTRE!$L:$L,A167)</f>
        <v>0</v>
      </c>
      <c r="M167" s="22">
        <f>COUNTIFS(CADASTRE!$B:$B,$M$1,CADASTRE!$L:$L,A167)</f>
        <v>0</v>
      </c>
      <c r="N167" s="22">
        <f>COUNTIFS(CADASTRE!$B:$B,$N$1,CADASTRE!$L:$L,A167)</f>
        <v>0</v>
      </c>
      <c r="O167" s="22">
        <f>COUNTIFS(CADASTRE!$B:$B,$O$1,CADASTRE!$L:$L,A167)</f>
        <v>0</v>
      </c>
      <c r="P167" s="22">
        <f>COUNTIFS(CADASTRE!$B:$B,$P$1,CADASTRE!$L:$L,A167)</f>
        <v>0</v>
      </c>
      <c r="Q167" s="22">
        <f>COUNTIFS(CADASTRE!$B:$B,$Q$1,CADASTRE!$L:$L,A167)</f>
        <v>0</v>
      </c>
      <c r="R167" s="22">
        <f>COUNTIFS(CADASTRE!$B:$B,$R$1,CADASTRE!$L:$L,A167)</f>
        <v>0</v>
      </c>
      <c r="S167" s="22">
        <f>COUNTIFS(CADASTRE!$B:$B,$S$1,CADASTRE!$L:$L,A167)</f>
        <v>0</v>
      </c>
      <c r="T167" s="22">
        <f>COUNTIFS(CADASTRE!$B:$B,$T$1,CADASTRE!$L:$L,A167)</f>
        <v>0</v>
      </c>
      <c r="U167" s="22">
        <f>COUNTIFS(CADASTRE!$B:$B,$U$1,CADASTRE!$L:$L,A167)</f>
        <v>1</v>
      </c>
      <c r="V167" s="22">
        <f>COUNTIFS(CADASTRE!$B:$B,$V$1,CADASTRE!$L:$L,A167)</f>
        <v>0</v>
      </c>
      <c r="W167" s="22">
        <f>COUNTIFS(CADASTRE!$B:$B,$W$1,CADASTRE!$L:$L,A167)</f>
        <v>0</v>
      </c>
      <c r="X167" s="22">
        <f>COUNTIFS(CADASTRE!$B:$B,$X$1,CADASTRE!$L:$L,A167)</f>
        <v>0</v>
      </c>
      <c r="Y167" s="22">
        <f>COUNTIFS(CADASTRE!$B:$B,$Y$1,CADASTRE!$L:$L,A167)</f>
        <v>0</v>
      </c>
      <c r="Z167" s="22">
        <f>COUNTIFS(CADASTRE!$B:$B,$Z$1,CADASTRE!$L:$L,A167)</f>
        <v>0</v>
      </c>
      <c r="AA167" s="22">
        <f t="shared" si="2"/>
        <v>1</v>
      </c>
      <c r="AB167" s="22"/>
      <c r="AC167" s="22"/>
      <c r="AD167" s="1"/>
      <c r="AE167" s="1"/>
    </row>
    <row r="168" spans="1:31" ht="30" customHeight="1" x14ac:dyDescent="0.3">
      <c r="A168" s="2" t="s">
        <v>2307</v>
      </c>
      <c r="B168" s="22">
        <f>COUNTIFS(CADASTRE!$B:$B,B$1,CADASTRE!L:L,A168)</f>
        <v>0</v>
      </c>
      <c r="C168" s="22">
        <f>COUNTIFS(CADASTRE!$B:$B,$C$1,CADASTRE!$L:$L,A168)</f>
        <v>0</v>
      </c>
      <c r="D168" s="22">
        <f>COUNTIFS(CADASTRE!$B:$B,$D$1,CADASTRE!$L:$L,A168)</f>
        <v>0</v>
      </c>
      <c r="E168" s="22">
        <f>COUNTIFS(CADASTRE!$B:$B,$E$1,CADASTRE!$L:$L,A168)</f>
        <v>0</v>
      </c>
      <c r="F168" s="22">
        <f>COUNTIFS(CADASTRE!$B:$B,$F$1,CADASTRE!$L:$L,A168)</f>
        <v>0</v>
      </c>
      <c r="G168" s="22">
        <f>COUNTIFS(CADASTRE!$B:$B,$G$1,CADASTRE!$L:$L,A168)</f>
        <v>0</v>
      </c>
      <c r="H168" s="22">
        <f>COUNTIFS(CADASTRE!$B:$B,$H$1,CADASTRE!$L:$L,A168)</f>
        <v>0</v>
      </c>
      <c r="I168" s="22">
        <f>COUNTIFS(CADASTRE!$B:$B,$I$1,CADASTRE!$L:$L,A168)</f>
        <v>0</v>
      </c>
      <c r="J168" s="22">
        <f>COUNTIFS(CADASTRE!$B:$B,$J$1,CADASTRE!$L:$L,A168)</f>
        <v>0</v>
      </c>
      <c r="K168" s="22">
        <f>COUNTIFS(CADASTRE!$B:$B,$K$1,CADASTRE!$L:$L,A168)</f>
        <v>0</v>
      </c>
      <c r="L168" s="22">
        <f>COUNTIFS(CADASTRE!$B:$B,$L$1,CADASTRE!$L:$L,A168)</f>
        <v>0</v>
      </c>
      <c r="M168" s="22">
        <f>COUNTIFS(CADASTRE!$B:$B,$M$1,CADASTRE!$L:$L,A168)</f>
        <v>0</v>
      </c>
      <c r="N168" s="22">
        <f>COUNTIFS(CADASTRE!$B:$B,$N$1,CADASTRE!$L:$L,A168)</f>
        <v>0</v>
      </c>
      <c r="O168" s="22">
        <f>COUNTIFS(CADASTRE!$B:$B,$O$1,CADASTRE!$L:$L,A168)</f>
        <v>0</v>
      </c>
      <c r="P168" s="22">
        <f>COUNTIFS(CADASTRE!$B:$B,$P$1,CADASTRE!$L:$L,A168)</f>
        <v>0</v>
      </c>
      <c r="Q168" s="22">
        <f>COUNTIFS(CADASTRE!$B:$B,$Q$1,CADASTRE!$L:$L,A168)</f>
        <v>0</v>
      </c>
      <c r="R168" s="22">
        <f>COUNTIFS(CADASTRE!$B:$B,$R$1,CADASTRE!$L:$L,A168)</f>
        <v>0</v>
      </c>
      <c r="S168" s="22">
        <f>COUNTIFS(CADASTRE!$B:$B,$S$1,CADASTRE!$L:$L,A168)</f>
        <v>0</v>
      </c>
      <c r="T168" s="22">
        <f>COUNTIFS(CADASTRE!$B:$B,$T$1,CADASTRE!$L:$L,A168)</f>
        <v>0</v>
      </c>
      <c r="U168" s="22">
        <f>COUNTIFS(CADASTRE!$B:$B,$U$1,CADASTRE!$L:$L,A168)</f>
        <v>0</v>
      </c>
      <c r="V168" s="22">
        <f>COUNTIFS(CADASTRE!$B:$B,$V$1,CADASTRE!$L:$L,A168)</f>
        <v>0</v>
      </c>
      <c r="W168" s="22">
        <f>COUNTIFS(CADASTRE!$B:$B,$W$1,CADASTRE!$L:$L,A168)</f>
        <v>0</v>
      </c>
      <c r="X168" s="22">
        <f>COUNTIFS(CADASTRE!$B:$B,$X$1,CADASTRE!$L:$L,A168)</f>
        <v>1</v>
      </c>
      <c r="Y168" s="22">
        <f>COUNTIFS(CADASTRE!$B:$B,$Y$1,CADASTRE!$L:$L,A168)</f>
        <v>0</v>
      </c>
      <c r="Z168" s="22">
        <f>COUNTIFS(CADASTRE!$B:$B,$Z$1,CADASTRE!$L:$L,A168)</f>
        <v>0</v>
      </c>
      <c r="AA168" s="22">
        <f t="shared" si="2"/>
        <v>1</v>
      </c>
      <c r="AB168" s="22"/>
      <c r="AC168" s="22"/>
      <c r="AD168" s="1"/>
      <c r="AE168" s="1"/>
    </row>
    <row r="169" spans="1:31" ht="30" customHeight="1" x14ac:dyDescent="0.3">
      <c r="A169" s="2" t="s">
        <v>4853</v>
      </c>
      <c r="B169" s="22">
        <f>COUNTIFS(CADASTRE!$B:$B,B$1,CADASTRE!L:L,A169)</f>
        <v>0</v>
      </c>
      <c r="C169" s="22">
        <f>COUNTIFS(CADASTRE!$B:$B,$C$1,CADASTRE!$L:$L,A169)</f>
        <v>0</v>
      </c>
      <c r="D169" s="22">
        <f>COUNTIFS(CADASTRE!$B:$B,$D$1,CADASTRE!$L:$L,A169)</f>
        <v>0</v>
      </c>
      <c r="E169" s="22">
        <f>COUNTIFS(CADASTRE!$B:$B,$E$1,CADASTRE!$L:$L,A169)</f>
        <v>0</v>
      </c>
      <c r="F169" s="22">
        <f>COUNTIFS(CADASTRE!$B:$B,$F$1,CADASTRE!$L:$L,A169)</f>
        <v>0</v>
      </c>
      <c r="G169" s="22">
        <f>COUNTIFS(CADASTRE!$B:$B,$G$1,CADASTRE!$L:$L,A169)</f>
        <v>0</v>
      </c>
      <c r="H169" s="22">
        <f>COUNTIFS(CADASTRE!$B:$B,$H$1,CADASTRE!$L:$L,A169)</f>
        <v>0</v>
      </c>
      <c r="I169" s="22">
        <f>COUNTIFS(CADASTRE!$B:$B,$I$1,CADASTRE!$L:$L,A169)</f>
        <v>0</v>
      </c>
      <c r="J169" s="22">
        <f>COUNTIFS(CADASTRE!$B:$B,$J$1,CADASTRE!$L:$L,A169)</f>
        <v>0</v>
      </c>
      <c r="K169" s="22">
        <f>COUNTIFS(CADASTRE!$B:$B,$K$1,CADASTRE!$L:$L,A169)</f>
        <v>0</v>
      </c>
      <c r="L169" s="22">
        <f>COUNTIFS(CADASTRE!$B:$B,$L$1,CADASTRE!$L:$L,A169)</f>
        <v>0</v>
      </c>
      <c r="M169" s="22">
        <f>COUNTIFS(CADASTRE!$B:$B,$M$1,CADASTRE!$L:$L,A169)</f>
        <v>0</v>
      </c>
      <c r="N169" s="22">
        <f>COUNTIFS(CADASTRE!$B:$B,$N$1,CADASTRE!$L:$L,A169)</f>
        <v>0</v>
      </c>
      <c r="O169" s="22">
        <f>COUNTIFS(CADASTRE!$B:$B,$O$1,CADASTRE!$L:$L,A169)</f>
        <v>0</v>
      </c>
      <c r="P169" s="22">
        <f>COUNTIFS(CADASTRE!$B:$B,$P$1,CADASTRE!$L:$L,A169)</f>
        <v>0</v>
      </c>
      <c r="Q169" s="22">
        <f>COUNTIFS(CADASTRE!$B:$B,$Q$1,CADASTRE!$L:$L,A169)</f>
        <v>1</v>
      </c>
      <c r="R169" s="22">
        <f>COUNTIFS(CADASTRE!$B:$B,$R$1,CADASTRE!$L:$L,A169)</f>
        <v>0</v>
      </c>
      <c r="S169" s="22">
        <f>COUNTIFS(CADASTRE!$B:$B,$S$1,CADASTRE!$L:$L,A169)</f>
        <v>0</v>
      </c>
      <c r="T169" s="22">
        <f>COUNTIFS(CADASTRE!$B:$B,$T$1,CADASTRE!$L:$L,A169)</f>
        <v>0</v>
      </c>
      <c r="U169" s="22">
        <f>COUNTIFS(CADASTRE!$B:$B,$U$1,CADASTRE!$L:$L,A169)</f>
        <v>0</v>
      </c>
      <c r="V169" s="22">
        <f>COUNTIFS(CADASTRE!$B:$B,$V$1,CADASTRE!$L:$L,A169)</f>
        <v>0</v>
      </c>
      <c r="W169" s="22">
        <f>COUNTIFS(CADASTRE!$B:$B,$W$1,CADASTRE!$L:$L,A169)</f>
        <v>0</v>
      </c>
      <c r="X169" s="22">
        <f>COUNTIFS(CADASTRE!$B:$B,$X$1,CADASTRE!$L:$L,A169)</f>
        <v>0</v>
      </c>
      <c r="Y169" s="22">
        <f>COUNTIFS(CADASTRE!$B:$B,$Y$1,CADASTRE!$L:$L,A169)</f>
        <v>0</v>
      </c>
      <c r="Z169" s="22">
        <f>COUNTIFS(CADASTRE!$B:$B,$Z$1,CADASTRE!$L:$L,A169)</f>
        <v>0</v>
      </c>
      <c r="AA169" s="22">
        <f t="shared" si="2"/>
        <v>1</v>
      </c>
      <c r="AB169" s="22"/>
      <c r="AC169" s="22"/>
      <c r="AD169" s="1"/>
      <c r="AE169" s="1"/>
    </row>
    <row r="170" spans="1:31" ht="30" customHeight="1" x14ac:dyDescent="0.3">
      <c r="A170" s="2" t="s">
        <v>3937</v>
      </c>
      <c r="B170" s="22">
        <f>COUNTIFS(CADASTRE!$B:$B,B$1,CADASTRE!L:L,A170)</f>
        <v>0</v>
      </c>
      <c r="C170" s="22">
        <f>COUNTIFS(CADASTRE!$B:$B,$C$1,CADASTRE!$L:$L,A170)</f>
        <v>0</v>
      </c>
      <c r="D170" s="22">
        <f>COUNTIFS(CADASTRE!$B:$B,$D$1,CADASTRE!$L:$L,A170)</f>
        <v>0</v>
      </c>
      <c r="E170" s="22">
        <f>COUNTIFS(CADASTRE!$B:$B,$E$1,CADASTRE!$L:$L,A170)</f>
        <v>0</v>
      </c>
      <c r="F170" s="22">
        <f>COUNTIFS(CADASTRE!$B:$B,$F$1,CADASTRE!$L:$L,A170)</f>
        <v>0</v>
      </c>
      <c r="G170" s="22">
        <f>COUNTIFS(CADASTRE!$B:$B,$G$1,CADASTRE!$L:$L,A170)</f>
        <v>0</v>
      </c>
      <c r="H170" s="22">
        <f>COUNTIFS(CADASTRE!$B:$B,$H$1,CADASTRE!$L:$L,A170)</f>
        <v>0</v>
      </c>
      <c r="I170" s="22">
        <f>COUNTIFS(CADASTRE!$B:$B,$I$1,CADASTRE!$L:$L,A170)</f>
        <v>0</v>
      </c>
      <c r="J170" s="22">
        <f>COUNTIFS(CADASTRE!$B:$B,$J$1,CADASTRE!$L:$L,A170)</f>
        <v>0</v>
      </c>
      <c r="K170" s="22">
        <f>COUNTIFS(CADASTRE!$B:$B,$K$1,CADASTRE!$L:$L,A170)</f>
        <v>0</v>
      </c>
      <c r="L170" s="22">
        <f>COUNTIFS(CADASTRE!$B:$B,$L$1,CADASTRE!$L:$L,A170)</f>
        <v>0</v>
      </c>
      <c r="M170" s="22">
        <f>COUNTIFS(CADASTRE!$B:$B,$M$1,CADASTRE!$L:$L,A170)</f>
        <v>0</v>
      </c>
      <c r="N170" s="22">
        <f>COUNTIFS(CADASTRE!$B:$B,$N$1,CADASTRE!$L:$L,A170)</f>
        <v>0</v>
      </c>
      <c r="O170" s="22">
        <f>COUNTIFS(CADASTRE!$B:$B,$O$1,CADASTRE!$L:$L,A170)</f>
        <v>0</v>
      </c>
      <c r="P170" s="22">
        <f>COUNTIFS(CADASTRE!$B:$B,$P$1,CADASTRE!$L:$L,A170)</f>
        <v>0</v>
      </c>
      <c r="Q170" s="22">
        <f>COUNTIFS(CADASTRE!$B:$B,$Q$1,CADASTRE!$L:$L,A170)</f>
        <v>0</v>
      </c>
      <c r="R170" s="22">
        <f>COUNTIFS(CADASTRE!$B:$B,$R$1,CADASTRE!$L:$L,A170)</f>
        <v>0</v>
      </c>
      <c r="S170" s="22">
        <f>COUNTIFS(CADASTRE!$B:$B,$S$1,CADASTRE!$L:$L,A170)</f>
        <v>0</v>
      </c>
      <c r="T170" s="22">
        <f>COUNTIFS(CADASTRE!$B:$B,$T$1,CADASTRE!$L:$L,A170)</f>
        <v>1</v>
      </c>
      <c r="U170" s="22">
        <f>COUNTIFS(CADASTRE!$B:$B,$U$1,CADASTRE!$L:$L,A170)</f>
        <v>0</v>
      </c>
      <c r="V170" s="22">
        <f>COUNTIFS(CADASTRE!$B:$B,$V$1,CADASTRE!$L:$L,A170)</f>
        <v>0</v>
      </c>
      <c r="W170" s="22">
        <f>COUNTIFS(CADASTRE!$B:$B,$W$1,CADASTRE!$L:$L,A170)</f>
        <v>0</v>
      </c>
      <c r="X170" s="22">
        <f>COUNTIFS(CADASTRE!$B:$B,$X$1,CADASTRE!$L:$L,A170)</f>
        <v>0</v>
      </c>
      <c r="Y170" s="22">
        <f>COUNTIFS(CADASTRE!$B:$B,$Y$1,CADASTRE!$L:$L,A170)</f>
        <v>0</v>
      </c>
      <c r="Z170" s="22">
        <f>COUNTIFS(CADASTRE!$B:$B,$Z$1,CADASTRE!$L:$L,A170)</f>
        <v>0</v>
      </c>
      <c r="AA170" s="22">
        <f t="shared" si="2"/>
        <v>1</v>
      </c>
      <c r="AB170" s="22"/>
      <c r="AC170" s="22"/>
      <c r="AD170" s="1"/>
      <c r="AE170" s="1"/>
    </row>
    <row r="171" spans="1:31" ht="30" customHeight="1" x14ac:dyDescent="0.3">
      <c r="A171" s="2" t="s">
        <v>3371</v>
      </c>
      <c r="B171" s="22">
        <f>COUNTIFS(CADASTRE!$B:$B,B$1,CADASTRE!L:L,A171)</f>
        <v>0</v>
      </c>
      <c r="C171" s="22">
        <f>COUNTIFS(CADASTRE!$B:$B,$C$1,CADASTRE!$L:$L,A171)</f>
        <v>0</v>
      </c>
      <c r="D171" s="22">
        <f>COUNTIFS(CADASTRE!$B:$B,$D$1,CADASTRE!$L:$L,A171)</f>
        <v>0</v>
      </c>
      <c r="E171" s="22">
        <f>COUNTIFS(CADASTRE!$B:$B,$E$1,CADASTRE!$L:$L,A171)</f>
        <v>0</v>
      </c>
      <c r="F171" s="22">
        <f>COUNTIFS(CADASTRE!$B:$B,$F$1,CADASTRE!$L:$L,A171)</f>
        <v>0</v>
      </c>
      <c r="G171" s="22">
        <f>COUNTIFS(CADASTRE!$B:$B,$G$1,CADASTRE!$L:$L,A171)</f>
        <v>0</v>
      </c>
      <c r="H171" s="22">
        <f>COUNTIFS(CADASTRE!$B:$B,$H$1,CADASTRE!$L:$L,A171)</f>
        <v>1</v>
      </c>
      <c r="I171" s="22">
        <f>COUNTIFS(CADASTRE!$B:$B,$I$1,CADASTRE!$L:$L,A171)</f>
        <v>0</v>
      </c>
      <c r="J171" s="22">
        <f>COUNTIFS(CADASTRE!$B:$B,$J$1,CADASTRE!$L:$L,A171)</f>
        <v>0</v>
      </c>
      <c r="K171" s="22">
        <f>COUNTIFS(CADASTRE!$B:$B,$K$1,CADASTRE!$L:$L,A171)</f>
        <v>0</v>
      </c>
      <c r="L171" s="22">
        <f>COUNTIFS(CADASTRE!$B:$B,$L$1,CADASTRE!$L:$L,A171)</f>
        <v>0</v>
      </c>
      <c r="M171" s="22">
        <f>COUNTIFS(CADASTRE!$B:$B,$M$1,CADASTRE!$L:$L,A171)</f>
        <v>0</v>
      </c>
      <c r="N171" s="22">
        <f>COUNTIFS(CADASTRE!$B:$B,$N$1,CADASTRE!$L:$L,A171)</f>
        <v>0</v>
      </c>
      <c r="O171" s="22">
        <f>COUNTIFS(CADASTRE!$B:$B,$O$1,CADASTRE!$L:$L,A171)</f>
        <v>0</v>
      </c>
      <c r="P171" s="22">
        <f>COUNTIFS(CADASTRE!$B:$B,$P$1,CADASTRE!$L:$L,A171)</f>
        <v>0</v>
      </c>
      <c r="Q171" s="22">
        <f>COUNTIFS(CADASTRE!$B:$B,$Q$1,CADASTRE!$L:$L,A171)</f>
        <v>1</v>
      </c>
      <c r="R171" s="22">
        <f>COUNTIFS(CADASTRE!$B:$B,$R$1,CADASTRE!$L:$L,A171)</f>
        <v>0</v>
      </c>
      <c r="S171" s="22">
        <f>COUNTIFS(CADASTRE!$B:$B,$S$1,CADASTRE!$L:$L,A171)</f>
        <v>0</v>
      </c>
      <c r="T171" s="22">
        <f>COUNTIFS(CADASTRE!$B:$B,$T$1,CADASTRE!$L:$L,A171)</f>
        <v>0</v>
      </c>
      <c r="U171" s="22">
        <f>COUNTIFS(CADASTRE!$B:$B,$U$1,CADASTRE!$L:$L,A171)</f>
        <v>0</v>
      </c>
      <c r="V171" s="22">
        <f>COUNTIFS(CADASTRE!$B:$B,$V$1,CADASTRE!$L:$L,A171)</f>
        <v>0</v>
      </c>
      <c r="W171" s="22">
        <f>COUNTIFS(CADASTRE!$B:$B,$W$1,CADASTRE!$L:$L,A171)</f>
        <v>1</v>
      </c>
      <c r="X171" s="22">
        <f>COUNTIFS(CADASTRE!$B:$B,$X$1,CADASTRE!$L:$L,A171)</f>
        <v>1</v>
      </c>
      <c r="Y171" s="22">
        <f>COUNTIFS(CADASTRE!$B:$B,$Y$1,CADASTRE!$L:$L,A171)</f>
        <v>0</v>
      </c>
      <c r="Z171" s="22">
        <f>COUNTIFS(CADASTRE!$B:$B,$Z$1,CADASTRE!$L:$L,A171)</f>
        <v>1</v>
      </c>
      <c r="AA171" s="22">
        <f t="shared" si="2"/>
        <v>5</v>
      </c>
      <c r="AB171" s="22"/>
      <c r="AC171" s="22"/>
      <c r="AD171" s="1"/>
      <c r="AE171" s="1"/>
    </row>
    <row r="172" spans="1:31" ht="30" customHeight="1" x14ac:dyDescent="0.3">
      <c r="A172" s="2" t="s">
        <v>880</v>
      </c>
      <c r="B172" s="22">
        <f>COUNTIFS(CADASTRE!$B:$B,B$1,CADASTRE!L:L,A172)</f>
        <v>0</v>
      </c>
      <c r="C172" s="22">
        <f>COUNTIFS(CADASTRE!$B:$B,$C$1,CADASTRE!$L:$L,A172)</f>
        <v>0</v>
      </c>
      <c r="D172" s="22">
        <f>COUNTIFS(CADASTRE!$B:$B,$D$1,CADASTRE!$L:$L,A172)</f>
        <v>0</v>
      </c>
      <c r="E172" s="22">
        <f>COUNTIFS(CADASTRE!$B:$B,$E$1,CADASTRE!$L:$L,A172)</f>
        <v>0</v>
      </c>
      <c r="F172" s="22">
        <f>COUNTIFS(CADASTRE!$B:$B,$F$1,CADASTRE!$L:$L,A172)</f>
        <v>0</v>
      </c>
      <c r="G172" s="22">
        <f>COUNTIFS(CADASTRE!$B:$B,$G$1,CADASTRE!$L:$L,A172)</f>
        <v>0</v>
      </c>
      <c r="H172" s="22">
        <f>COUNTIFS(CADASTRE!$B:$B,$H$1,CADASTRE!$L:$L,A172)</f>
        <v>0</v>
      </c>
      <c r="I172" s="22">
        <f>COUNTIFS(CADASTRE!$B:$B,$I$1,CADASTRE!$L:$L,A172)</f>
        <v>0</v>
      </c>
      <c r="J172" s="22">
        <f>COUNTIFS(CADASTRE!$B:$B,$J$1,CADASTRE!$L:$L,A172)</f>
        <v>0</v>
      </c>
      <c r="K172" s="22">
        <f>COUNTIFS(CADASTRE!$B:$B,$K$1,CADASTRE!$L:$L,A172)</f>
        <v>0</v>
      </c>
      <c r="L172" s="22">
        <f>COUNTIFS(CADASTRE!$B:$B,$L$1,CADASTRE!$L:$L,A172)</f>
        <v>0</v>
      </c>
      <c r="M172" s="22">
        <f>COUNTIFS(CADASTRE!$B:$B,$M$1,CADASTRE!$L:$L,A172)</f>
        <v>0</v>
      </c>
      <c r="N172" s="22">
        <f>COUNTIFS(CADASTRE!$B:$B,$N$1,CADASTRE!$L:$L,A172)</f>
        <v>1</v>
      </c>
      <c r="O172" s="22">
        <f>COUNTIFS(CADASTRE!$B:$B,$O$1,CADASTRE!$L:$L,A172)</f>
        <v>0</v>
      </c>
      <c r="P172" s="22">
        <f>COUNTIFS(CADASTRE!$B:$B,$P$1,CADASTRE!$L:$L,A172)</f>
        <v>0</v>
      </c>
      <c r="Q172" s="22">
        <f>COUNTIFS(CADASTRE!$B:$B,$Q$1,CADASTRE!$L:$L,A172)</f>
        <v>0</v>
      </c>
      <c r="R172" s="22">
        <f>COUNTIFS(CADASTRE!$B:$B,$R$1,CADASTRE!$L:$L,A172)</f>
        <v>0</v>
      </c>
      <c r="S172" s="22">
        <f>COUNTIFS(CADASTRE!$B:$B,$S$1,CADASTRE!$L:$L,A172)</f>
        <v>0</v>
      </c>
      <c r="T172" s="22">
        <f>COUNTIFS(CADASTRE!$B:$B,$T$1,CADASTRE!$L:$L,A172)</f>
        <v>0</v>
      </c>
      <c r="U172" s="22">
        <f>COUNTIFS(CADASTRE!$B:$B,$U$1,CADASTRE!$L:$L,A172)</f>
        <v>0</v>
      </c>
      <c r="V172" s="22">
        <f>COUNTIFS(CADASTRE!$B:$B,$V$1,CADASTRE!$L:$L,A172)</f>
        <v>0</v>
      </c>
      <c r="W172" s="22">
        <f>COUNTIFS(CADASTRE!$B:$B,$W$1,CADASTRE!$L:$L,A172)</f>
        <v>0</v>
      </c>
      <c r="X172" s="22">
        <f>COUNTIFS(CADASTRE!$B:$B,$X$1,CADASTRE!$L:$L,A172)</f>
        <v>0</v>
      </c>
      <c r="Y172" s="22">
        <f>COUNTIFS(CADASTRE!$B:$B,$Y$1,CADASTRE!$L:$L,A172)</f>
        <v>0</v>
      </c>
      <c r="Z172" s="22">
        <f>COUNTIFS(CADASTRE!$B:$B,$Z$1,CADASTRE!$L:$L,A172)</f>
        <v>0</v>
      </c>
      <c r="AA172" s="22">
        <f t="shared" si="2"/>
        <v>1</v>
      </c>
      <c r="AB172" s="22"/>
      <c r="AC172" s="22"/>
      <c r="AD172" s="1"/>
      <c r="AE172" s="1"/>
    </row>
    <row r="173" spans="1:31" ht="30" customHeight="1" x14ac:dyDescent="0.3">
      <c r="A173" s="2" t="s">
        <v>4022</v>
      </c>
      <c r="B173" s="22">
        <f>COUNTIFS(CADASTRE!$B:$B,B$1,CADASTRE!L:L,A173)</f>
        <v>0</v>
      </c>
      <c r="C173" s="22">
        <f>COUNTIFS(CADASTRE!$B:$B,$C$1,CADASTRE!$L:$L,A173)</f>
        <v>0</v>
      </c>
      <c r="D173" s="22">
        <f>COUNTIFS(CADASTRE!$B:$B,$D$1,CADASTRE!$L:$L,A173)</f>
        <v>0</v>
      </c>
      <c r="E173" s="22">
        <f>COUNTIFS(CADASTRE!$B:$B,$E$1,CADASTRE!$L:$L,A173)</f>
        <v>0</v>
      </c>
      <c r="F173" s="22">
        <f>COUNTIFS(CADASTRE!$B:$B,$F$1,CADASTRE!$L:$L,A173)</f>
        <v>0</v>
      </c>
      <c r="G173" s="22">
        <f>COUNTIFS(CADASTRE!$B:$B,$G$1,CADASTRE!$L:$L,A173)</f>
        <v>0</v>
      </c>
      <c r="H173" s="22">
        <f>COUNTIFS(CADASTRE!$B:$B,$H$1,CADASTRE!$L:$L,A173)</f>
        <v>1</v>
      </c>
      <c r="I173" s="22">
        <f>COUNTIFS(CADASTRE!$B:$B,$I$1,CADASTRE!$L:$L,A173)</f>
        <v>0</v>
      </c>
      <c r="J173" s="22">
        <f>COUNTIFS(CADASTRE!$B:$B,$J$1,CADASTRE!$L:$L,A173)</f>
        <v>0</v>
      </c>
      <c r="K173" s="22">
        <f>COUNTIFS(CADASTRE!$B:$B,$K$1,CADASTRE!$L:$L,A173)</f>
        <v>0</v>
      </c>
      <c r="L173" s="22">
        <f>COUNTIFS(CADASTRE!$B:$B,$L$1,CADASTRE!$L:$L,A173)</f>
        <v>0</v>
      </c>
      <c r="M173" s="22">
        <f>COUNTIFS(CADASTRE!$B:$B,$M$1,CADASTRE!$L:$L,A173)</f>
        <v>0</v>
      </c>
      <c r="N173" s="22">
        <f>COUNTIFS(CADASTRE!$B:$B,$N$1,CADASTRE!$L:$L,A173)</f>
        <v>0</v>
      </c>
      <c r="O173" s="22">
        <f>COUNTIFS(CADASTRE!$B:$B,$O$1,CADASTRE!$L:$L,A173)</f>
        <v>0</v>
      </c>
      <c r="P173" s="22">
        <f>COUNTIFS(CADASTRE!$B:$B,$P$1,CADASTRE!$L:$L,A173)</f>
        <v>0</v>
      </c>
      <c r="Q173" s="22">
        <f>COUNTIFS(CADASTRE!$B:$B,$Q$1,CADASTRE!$L:$L,A173)</f>
        <v>0</v>
      </c>
      <c r="R173" s="22">
        <f>COUNTIFS(CADASTRE!$B:$B,$R$1,CADASTRE!$L:$L,A173)</f>
        <v>0</v>
      </c>
      <c r="S173" s="22">
        <f>COUNTIFS(CADASTRE!$B:$B,$S$1,CADASTRE!$L:$L,A173)</f>
        <v>0</v>
      </c>
      <c r="T173" s="22">
        <f>COUNTIFS(CADASTRE!$B:$B,$T$1,CADASTRE!$L:$L,A173)</f>
        <v>0</v>
      </c>
      <c r="U173" s="22">
        <f>COUNTIFS(CADASTRE!$B:$B,$U$1,CADASTRE!$L:$L,A173)</f>
        <v>0</v>
      </c>
      <c r="V173" s="22">
        <f>COUNTIFS(CADASTRE!$B:$B,$V$1,CADASTRE!$L:$L,A173)</f>
        <v>0</v>
      </c>
      <c r="W173" s="22">
        <f>COUNTIFS(CADASTRE!$B:$B,$W$1,CADASTRE!$L:$L,A173)</f>
        <v>0</v>
      </c>
      <c r="X173" s="22">
        <f>COUNTIFS(CADASTRE!$B:$B,$X$1,CADASTRE!$L:$L,A173)</f>
        <v>0</v>
      </c>
      <c r="Y173" s="22">
        <f>COUNTIFS(CADASTRE!$B:$B,$Y$1,CADASTRE!$L:$L,A173)</f>
        <v>0</v>
      </c>
      <c r="Z173" s="22">
        <f>COUNTIFS(CADASTRE!$B:$B,$Z$1,CADASTRE!$L:$L,A173)</f>
        <v>0</v>
      </c>
      <c r="AA173" s="22">
        <f t="shared" si="2"/>
        <v>1</v>
      </c>
      <c r="AB173" s="22"/>
      <c r="AC173" s="22"/>
      <c r="AD173" s="1"/>
      <c r="AE173" s="1"/>
    </row>
    <row r="174" spans="1:31" ht="30" customHeight="1" x14ac:dyDescent="0.3">
      <c r="A174" s="2" t="s">
        <v>80</v>
      </c>
      <c r="B174" s="22">
        <f>COUNTIFS(CADASTRE!$B:$B,B$1,CADASTRE!L:L,A174)</f>
        <v>0</v>
      </c>
      <c r="C174" s="22">
        <f>COUNTIFS(CADASTRE!$B:$B,$C$1,CADASTRE!$L:$L,A174)</f>
        <v>0</v>
      </c>
      <c r="D174" s="22">
        <f>COUNTIFS(CADASTRE!$B:$B,$D$1,CADASTRE!$L:$L,A174)</f>
        <v>0</v>
      </c>
      <c r="E174" s="22">
        <f>COUNTIFS(CADASTRE!$B:$B,$E$1,CADASTRE!$L:$L,A174)</f>
        <v>0</v>
      </c>
      <c r="F174" s="22">
        <f>COUNTIFS(CADASTRE!$B:$B,$F$1,CADASTRE!$L:$L,A174)</f>
        <v>0</v>
      </c>
      <c r="G174" s="22">
        <f>COUNTIFS(CADASTRE!$B:$B,$G$1,CADASTRE!$L:$L,A174)</f>
        <v>0</v>
      </c>
      <c r="H174" s="22">
        <f>COUNTIFS(CADASTRE!$B:$B,$H$1,CADASTRE!$L:$L,A174)</f>
        <v>0</v>
      </c>
      <c r="I174" s="22">
        <f>COUNTIFS(CADASTRE!$B:$B,$I$1,CADASTRE!$L:$L,A174)</f>
        <v>0</v>
      </c>
      <c r="J174" s="22">
        <f>COUNTIFS(CADASTRE!$B:$B,$J$1,CADASTRE!$L:$L,A174)</f>
        <v>0</v>
      </c>
      <c r="K174" s="22">
        <f>COUNTIFS(CADASTRE!$B:$B,$K$1,CADASTRE!$L:$L,A174)</f>
        <v>0</v>
      </c>
      <c r="L174" s="22">
        <f>COUNTIFS(CADASTRE!$B:$B,$L$1,CADASTRE!$L:$L,A174)</f>
        <v>0</v>
      </c>
      <c r="M174" s="22">
        <f>COUNTIFS(CADASTRE!$B:$B,$M$1,CADASTRE!$L:$L,A174)</f>
        <v>0</v>
      </c>
      <c r="N174" s="22">
        <f>COUNTIFS(CADASTRE!$B:$B,$N$1,CADASTRE!$L:$L,A174)</f>
        <v>0</v>
      </c>
      <c r="O174" s="22">
        <f>COUNTIFS(CADASTRE!$B:$B,$O$1,CADASTRE!$L:$L,A174)</f>
        <v>0</v>
      </c>
      <c r="P174" s="22">
        <f>COUNTIFS(CADASTRE!$B:$B,$P$1,CADASTRE!$L:$L,A174)</f>
        <v>1</v>
      </c>
      <c r="Q174" s="22">
        <f>COUNTIFS(CADASTRE!$B:$B,$Q$1,CADASTRE!$L:$L,A174)</f>
        <v>2</v>
      </c>
      <c r="R174" s="22">
        <f>COUNTIFS(CADASTRE!$B:$B,$R$1,CADASTRE!$L:$L,A174)</f>
        <v>0</v>
      </c>
      <c r="S174" s="22">
        <f>COUNTIFS(CADASTRE!$B:$B,$S$1,CADASTRE!$L:$L,A174)</f>
        <v>0</v>
      </c>
      <c r="T174" s="22">
        <f>COUNTIFS(CADASTRE!$B:$B,$T$1,CADASTRE!$L:$L,A174)</f>
        <v>0</v>
      </c>
      <c r="U174" s="22">
        <f>COUNTIFS(CADASTRE!$B:$B,$U$1,CADASTRE!$L:$L,A174)</f>
        <v>0</v>
      </c>
      <c r="V174" s="22">
        <f>COUNTIFS(CADASTRE!$B:$B,$V$1,CADASTRE!$L:$L,A174)</f>
        <v>1</v>
      </c>
      <c r="W174" s="22">
        <f>COUNTIFS(CADASTRE!$B:$B,$W$1,CADASTRE!$L:$L,A174)</f>
        <v>0</v>
      </c>
      <c r="X174" s="22">
        <f>COUNTIFS(CADASTRE!$B:$B,$X$1,CADASTRE!$L:$L,A174)</f>
        <v>0</v>
      </c>
      <c r="Y174" s="22">
        <f>COUNTIFS(CADASTRE!$B:$B,$Y$1,CADASTRE!$L:$L,A174)</f>
        <v>1</v>
      </c>
      <c r="Z174" s="22">
        <f>COUNTIFS(CADASTRE!$B:$B,$Z$1,CADASTRE!$L:$L,A174)</f>
        <v>0</v>
      </c>
      <c r="AA174" s="22">
        <f t="shared" si="2"/>
        <v>5</v>
      </c>
      <c r="AB174" s="22"/>
      <c r="AC174" s="22"/>
      <c r="AD174" s="1"/>
      <c r="AE174" s="1"/>
    </row>
    <row r="175" spans="1:31" ht="30" customHeight="1" x14ac:dyDescent="0.3">
      <c r="A175" s="2" t="s">
        <v>2318</v>
      </c>
      <c r="B175" s="22">
        <f>COUNTIFS(CADASTRE!$B:$B,B$1,CADASTRE!L:L,A175)</f>
        <v>0</v>
      </c>
      <c r="C175" s="22">
        <f>COUNTIFS(CADASTRE!$B:$B,$C$1,CADASTRE!$L:$L,A175)</f>
        <v>0</v>
      </c>
      <c r="D175" s="22">
        <f>COUNTIFS(CADASTRE!$B:$B,$D$1,CADASTRE!$L:$L,A175)</f>
        <v>0</v>
      </c>
      <c r="E175" s="22">
        <f>COUNTIFS(CADASTRE!$B:$B,$E$1,CADASTRE!$L:$L,A175)</f>
        <v>2</v>
      </c>
      <c r="F175" s="22">
        <f>COUNTIFS(CADASTRE!$B:$B,$F$1,CADASTRE!$L:$L,A175)</f>
        <v>0</v>
      </c>
      <c r="G175" s="22">
        <f>COUNTIFS(CADASTRE!$B:$B,$G$1,CADASTRE!$L:$L,A175)</f>
        <v>0</v>
      </c>
      <c r="H175" s="22">
        <f>COUNTIFS(CADASTRE!$B:$B,$H$1,CADASTRE!$L:$L,A175)</f>
        <v>0</v>
      </c>
      <c r="I175" s="22">
        <f>COUNTIFS(CADASTRE!$B:$B,$I$1,CADASTRE!$L:$L,A175)</f>
        <v>0</v>
      </c>
      <c r="J175" s="22">
        <f>COUNTIFS(CADASTRE!$B:$B,$J$1,CADASTRE!$L:$L,A175)</f>
        <v>0</v>
      </c>
      <c r="K175" s="22">
        <f>COUNTIFS(CADASTRE!$B:$B,$K$1,CADASTRE!$L:$L,A175)</f>
        <v>0</v>
      </c>
      <c r="L175" s="22">
        <f>COUNTIFS(CADASTRE!$B:$B,$L$1,CADASTRE!$L:$L,A175)</f>
        <v>0</v>
      </c>
      <c r="M175" s="22">
        <f>COUNTIFS(CADASTRE!$B:$B,$M$1,CADASTRE!$L:$L,A175)</f>
        <v>0</v>
      </c>
      <c r="N175" s="22">
        <f>COUNTIFS(CADASTRE!$B:$B,$N$1,CADASTRE!$L:$L,A175)</f>
        <v>0</v>
      </c>
      <c r="O175" s="22">
        <f>COUNTIFS(CADASTRE!$B:$B,$O$1,CADASTRE!$L:$L,A175)</f>
        <v>0</v>
      </c>
      <c r="P175" s="22">
        <f>COUNTIFS(CADASTRE!$B:$B,$P$1,CADASTRE!$L:$L,A175)</f>
        <v>0</v>
      </c>
      <c r="Q175" s="22">
        <f>COUNTIFS(CADASTRE!$B:$B,$Q$1,CADASTRE!$L:$L,A175)</f>
        <v>0</v>
      </c>
      <c r="R175" s="22">
        <f>COUNTIFS(CADASTRE!$B:$B,$R$1,CADASTRE!$L:$L,A175)</f>
        <v>0</v>
      </c>
      <c r="S175" s="22">
        <f>COUNTIFS(CADASTRE!$B:$B,$S$1,CADASTRE!$L:$L,A175)</f>
        <v>0</v>
      </c>
      <c r="T175" s="22">
        <f>COUNTIFS(CADASTRE!$B:$B,$T$1,CADASTRE!$L:$L,A175)</f>
        <v>0</v>
      </c>
      <c r="U175" s="22">
        <f>COUNTIFS(CADASTRE!$B:$B,$U$1,CADASTRE!$L:$L,A175)</f>
        <v>0</v>
      </c>
      <c r="V175" s="22">
        <f>COUNTIFS(CADASTRE!$B:$B,$V$1,CADASTRE!$L:$L,A175)</f>
        <v>0</v>
      </c>
      <c r="W175" s="22">
        <f>COUNTIFS(CADASTRE!$B:$B,$W$1,CADASTRE!$L:$L,A175)</f>
        <v>0</v>
      </c>
      <c r="X175" s="22">
        <f>COUNTIFS(CADASTRE!$B:$B,$X$1,CADASTRE!$L:$L,A175)</f>
        <v>0</v>
      </c>
      <c r="Y175" s="22">
        <f>COUNTIFS(CADASTRE!$B:$B,$Y$1,CADASTRE!$L:$L,A175)</f>
        <v>0</v>
      </c>
      <c r="Z175" s="22">
        <f>COUNTIFS(CADASTRE!$B:$B,$Z$1,CADASTRE!$L:$L,A175)</f>
        <v>0</v>
      </c>
      <c r="AA175" s="22">
        <f t="shared" si="2"/>
        <v>2</v>
      </c>
      <c r="AB175" s="22"/>
      <c r="AC175" s="22"/>
      <c r="AD175" s="1"/>
      <c r="AE175" s="1"/>
    </row>
    <row r="176" spans="1:31" ht="30" customHeight="1" x14ac:dyDescent="0.3">
      <c r="A176" s="2" t="s">
        <v>1765</v>
      </c>
      <c r="B176" s="22">
        <f>COUNTIFS(CADASTRE!$B:$B,B$1,CADASTRE!L:L,A176)</f>
        <v>0</v>
      </c>
      <c r="C176" s="22">
        <f>COUNTIFS(CADASTRE!$B:$B,$C$1,CADASTRE!$L:$L,A176)</f>
        <v>0</v>
      </c>
      <c r="D176" s="22">
        <f>COUNTIFS(CADASTRE!$B:$B,$D$1,CADASTRE!$L:$L,A176)</f>
        <v>0</v>
      </c>
      <c r="E176" s="22">
        <f>COUNTIFS(CADASTRE!$B:$B,$E$1,CADASTRE!$L:$L,A176)</f>
        <v>2</v>
      </c>
      <c r="F176" s="22">
        <f>COUNTIFS(CADASTRE!$B:$B,$F$1,CADASTRE!$L:$L,A176)</f>
        <v>0</v>
      </c>
      <c r="G176" s="22">
        <f>COUNTIFS(CADASTRE!$B:$B,$G$1,CADASTRE!$L:$L,A176)</f>
        <v>0</v>
      </c>
      <c r="H176" s="22">
        <f>COUNTIFS(CADASTRE!$B:$B,$H$1,CADASTRE!$L:$L,A176)</f>
        <v>0</v>
      </c>
      <c r="I176" s="22">
        <f>COUNTIFS(CADASTRE!$B:$B,$I$1,CADASTRE!$L:$L,A176)</f>
        <v>0</v>
      </c>
      <c r="J176" s="22">
        <f>COUNTIFS(CADASTRE!$B:$B,$J$1,CADASTRE!$L:$L,A176)</f>
        <v>0</v>
      </c>
      <c r="K176" s="22">
        <f>COUNTIFS(CADASTRE!$B:$B,$K$1,CADASTRE!$L:$L,A176)</f>
        <v>0</v>
      </c>
      <c r="L176" s="22">
        <f>COUNTIFS(CADASTRE!$B:$B,$L$1,CADASTRE!$L:$L,A176)</f>
        <v>0</v>
      </c>
      <c r="M176" s="22">
        <f>COUNTIFS(CADASTRE!$B:$B,$M$1,CADASTRE!$L:$L,A176)</f>
        <v>0</v>
      </c>
      <c r="N176" s="22">
        <f>COUNTIFS(CADASTRE!$B:$B,$N$1,CADASTRE!$L:$L,A176)</f>
        <v>1</v>
      </c>
      <c r="O176" s="22">
        <f>COUNTIFS(CADASTRE!$B:$B,$O$1,CADASTRE!$L:$L,A176)</f>
        <v>0</v>
      </c>
      <c r="P176" s="22">
        <f>COUNTIFS(CADASTRE!$B:$B,$P$1,CADASTRE!$L:$L,A176)</f>
        <v>3</v>
      </c>
      <c r="Q176" s="22">
        <f>COUNTIFS(CADASTRE!$B:$B,$Q$1,CADASTRE!$L:$L,A176)</f>
        <v>1</v>
      </c>
      <c r="R176" s="22">
        <f>COUNTIFS(CADASTRE!$B:$B,$R$1,CADASTRE!$L:$L,A176)</f>
        <v>0</v>
      </c>
      <c r="S176" s="22">
        <f>COUNTIFS(CADASTRE!$B:$B,$S$1,CADASTRE!$L:$L,A176)</f>
        <v>0</v>
      </c>
      <c r="T176" s="22">
        <f>COUNTIFS(CADASTRE!$B:$B,$T$1,CADASTRE!$L:$L,A176)</f>
        <v>0</v>
      </c>
      <c r="U176" s="22">
        <f>COUNTIFS(CADASTRE!$B:$B,$U$1,CADASTRE!$L:$L,A176)</f>
        <v>0</v>
      </c>
      <c r="V176" s="22">
        <f>COUNTIFS(CADASTRE!$B:$B,$V$1,CADASTRE!$L:$L,A176)</f>
        <v>0</v>
      </c>
      <c r="W176" s="22">
        <f>COUNTIFS(CADASTRE!$B:$B,$W$1,CADASTRE!$L:$L,A176)</f>
        <v>0</v>
      </c>
      <c r="X176" s="22">
        <f>COUNTIFS(CADASTRE!$B:$B,$X$1,CADASTRE!$L:$L,A176)</f>
        <v>1</v>
      </c>
      <c r="Y176" s="22">
        <f>COUNTIFS(CADASTRE!$B:$B,$Y$1,CADASTRE!$L:$L,A176)</f>
        <v>0</v>
      </c>
      <c r="Z176" s="22">
        <f>COUNTIFS(CADASTRE!$B:$B,$Z$1,CADASTRE!$L:$L,A176)</f>
        <v>0</v>
      </c>
      <c r="AA176" s="22">
        <f t="shared" si="2"/>
        <v>8</v>
      </c>
      <c r="AB176" s="22"/>
      <c r="AC176" s="22"/>
      <c r="AD176" s="1"/>
      <c r="AE176" s="1"/>
    </row>
    <row r="177" spans="1:31" ht="30" customHeight="1" x14ac:dyDescent="0.3">
      <c r="A177" s="2" t="s">
        <v>462</v>
      </c>
      <c r="B177" s="22">
        <f>COUNTIFS(CADASTRE!$B:$B,B$1,CADASTRE!L:L,A177)</f>
        <v>0</v>
      </c>
      <c r="C177" s="22">
        <f>COUNTIFS(CADASTRE!$B:$B,$C$1,CADASTRE!$L:$L,A177)</f>
        <v>0</v>
      </c>
      <c r="D177" s="22">
        <f>COUNTIFS(CADASTRE!$B:$B,$D$1,CADASTRE!$L:$L,A177)</f>
        <v>1</v>
      </c>
      <c r="E177" s="22">
        <f>COUNTIFS(CADASTRE!$B:$B,$E$1,CADASTRE!$L:$L,A177)</f>
        <v>10</v>
      </c>
      <c r="F177" s="22">
        <f>COUNTIFS(CADASTRE!$B:$B,$F$1,CADASTRE!$L:$L,A177)</f>
        <v>0</v>
      </c>
      <c r="G177" s="22">
        <f>COUNTIFS(CADASTRE!$B:$B,$G$1,CADASTRE!$L:$L,A177)</f>
        <v>2</v>
      </c>
      <c r="H177" s="22">
        <f>COUNTIFS(CADASTRE!$B:$B,$H$1,CADASTRE!$L:$L,A177)</f>
        <v>0</v>
      </c>
      <c r="I177" s="22">
        <f>COUNTIFS(CADASTRE!$B:$B,$I$1,CADASTRE!$L:$L,A177)</f>
        <v>0</v>
      </c>
      <c r="J177" s="22">
        <f>COUNTIFS(CADASTRE!$B:$B,$J$1,CADASTRE!$L:$L,A177)</f>
        <v>0</v>
      </c>
      <c r="K177" s="22">
        <f>COUNTIFS(CADASTRE!$B:$B,$K$1,CADASTRE!$L:$L,A177)</f>
        <v>0</v>
      </c>
      <c r="L177" s="22">
        <f>COUNTIFS(CADASTRE!$B:$B,$L$1,CADASTRE!$L:$L,A177)</f>
        <v>0</v>
      </c>
      <c r="M177" s="22">
        <f>COUNTIFS(CADASTRE!$B:$B,$M$1,CADASTRE!$L:$L,A177)</f>
        <v>0</v>
      </c>
      <c r="N177" s="22">
        <f>COUNTIFS(CADASTRE!$B:$B,$N$1,CADASTRE!$L:$L,A177)</f>
        <v>0</v>
      </c>
      <c r="O177" s="22">
        <f>COUNTIFS(CADASTRE!$B:$B,$O$1,CADASTRE!$L:$L,A177)</f>
        <v>1</v>
      </c>
      <c r="P177" s="22">
        <f>COUNTIFS(CADASTRE!$B:$B,$P$1,CADASTRE!$L:$L,A177)</f>
        <v>3</v>
      </c>
      <c r="Q177" s="22">
        <f>COUNTIFS(CADASTRE!$B:$B,$Q$1,CADASTRE!$L:$L,A177)</f>
        <v>2</v>
      </c>
      <c r="R177" s="22">
        <f>COUNTIFS(CADASTRE!$B:$B,$R$1,CADASTRE!$L:$L,A177)</f>
        <v>0</v>
      </c>
      <c r="S177" s="22">
        <f>COUNTIFS(CADASTRE!$B:$B,$S$1,CADASTRE!$L:$L,A177)</f>
        <v>0</v>
      </c>
      <c r="T177" s="22">
        <f>COUNTIFS(CADASTRE!$B:$B,$T$1,CADASTRE!$L:$L,A177)</f>
        <v>0</v>
      </c>
      <c r="U177" s="22">
        <f>COUNTIFS(CADASTRE!$B:$B,$U$1,CADASTRE!$L:$L,A177)</f>
        <v>0</v>
      </c>
      <c r="V177" s="22">
        <f>COUNTIFS(CADASTRE!$B:$B,$V$1,CADASTRE!$L:$L,A177)</f>
        <v>3</v>
      </c>
      <c r="W177" s="22">
        <f>COUNTIFS(CADASTRE!$B:$B,$W$1,CADASTRE!$L:$L,A177)</f>
        <v>0</v>
      </c>
      <c r="X177" s="22">
        <f>COUNTIFS(CADASTRE!$B:$B,$X$1,CADASTRE!$L:$L,A177)</f>
        <v>6</v>
      </c>
      <c r="Y177" s="22">
        <f>COUNTIFS(CADASTRE!$B:$B,$Y$1,CADASTRE!$L:$L,A177)</f>
        <v>12</v>
      </c>
      <c r="Z177" s="22">
        <f>COUNTIFS(CADASTRE!$B:$B,$Z$1,CADASTRE!$L:$L,A177)</f>
        <v>10</v>
      </c>
      <c r="AA177" s="22">
        <f t="shared" si="2"/>
        <v>50</v>
      </c>
      <c r="AB177" s="22"/>
      <c r="AC177" s="22"/>
      <c r="AD177" s="1"/>
      <c r="AE177" s="1"/>
    </row>
    <row r="178" spans="1:31" ht="30" customHeight="1" x14ac:dyDescent="0.3">
      <c r="A178" s="2" t="s">
        <v>1844</v>
      </c>
      <c r="B178" s="22">
        <f>COUNTIFS(CADASTRE!$B:$B,B$1,CADASTRE!L:L,A178)</f>
        <v>0</v>
      </c>
      <c r="C178" s="22">
        <f>COUNTIFS(CADASTRE!$B:$B,$C$1,CADASTRE!$L:$L,A178)</f>
        <v>0</v>
      </c>
      <c r="D178" s="22">
        <f>COUNTIFS(CADASTRE!$B:$B,$D$1,CADASTRE!$L:$L,A178)</f>
        <v>0</v>
      </c>
      <c r="E178" s="22">
        <f>COUNTIFS(CADASTRE!$B:$B,$E$1,CADASTRE!$L:$L,A178)</f>
        <v>0</v>
      </c>
      <c r="F178" s="22">
        <f>COUNTIFS(CADASTRE!$B:$B,$F$1,CADASTRE!$L:$L,A178)</f>
        <v>0</v>
      </c>
      <c r="G178" s="22">
        <f>COUNTIFS(CADASTRE!$B:$B,$G$1,CADASTRE!$L:$L,A178)</f>
        <v>1</v>
      </c>
      <c r="H178" s="22">
        <f>COUNTIFS(CADASTRE!$B:$B,$H$1,CADASTRE!$L:$L,A178)</f>
        <v>0</v>
      </c>
      <c r="I178" s="22">
        <f>COUNTIFS(CADASTRE!$B:$B,$I$1,CADASTRE!$L:$L,A178)</f>
        <v>1</v>
      </c>
      <c r="J178" s="22">
        <f>COUNTIFS(CADASTRE!$B:$B,$J$1,CADASTRE!$L:$L,A178)</f>
        <v>0</v>
      </c>
      <c r="K178" s="22">
        <f>COUNTIFS(CADASTRE!$B:$B,$K$1,CADASTRE!$L:$L,A178)</f>
        <v>2</v>
      </c>
      <c r="L178" s="22">
        <f>COUNTIFS(CADASTRE!$B:$B,$L$1,CADASTRE!$L:$L,A178)</f>
        <v>0</v>
      </c>
      <c r="M178" s="22">
        <f>COUNTIFS(CADASTRE!$B:$B,$M$1,CADASTRE!$L:$L,A178)</f>
        <v>0</v>
      </c>
      <c r="N178" s="22">
        <f>COUNTIFS(CADASTRE!$B:$B,$N$1,CADASTRE!$L:$L,A178)</f>
        <v>0</v>
      </c>
      <c r="O178" s="22">
        <f>COUNTIFS(CADASTRE!$B:$B,$O$1,CADASTRE!$L:$L,A178)</f>
        <v>0</v>
      </c>
      <c r="P178" s="22">
        <f>COUNTIFS(CADASTRE!$B:$B,$P$1,CADASTRE!$L:$L,A178)</f>
        <v>0</v>
      </c>
      <c r="Q178" s="22">
        <f>COUNTIFS(CADASTRE!$B:$B,$Q$1,CADASTRE!$L:$L,A178)</f>
        <v>0</v>
      </c>
      <c r="R178" s="22">
        <f>COUNTIFS(CADASTRE!$B:$B,$R$1,CADASTRE!$L:$L,A178)</f>
        <v>0</v>
      </c>
      <c r="S178" s="22">
        <f>COUNTIFS(CADASTRE!$B:$B,$S$1,CADASTRE!$L:$L,A178)</f>
        <v>0</v>
      </c>
      <c r="T178" s="22">
        <f>COUNTIFS(CADASTRE!$B:$B,$T$1,CADASTRE!$L:$L,A178)</f>
        <v>0</v>
      </c>
      <c r="U178" s="22">
        <f>COUNTIFS(CADASTRE!$B:$B,$U$1,CADASTRE!$L:$L,A178)</f>
        <v>0</v>
      </c>
      <c r="V178" s="22">
        <f>COUNTIFS(CADASTRE!$B:$B,$V$1,CADASTRE!$L:$L,A178)</f>
        <v>0</v>
      </c>
      <c r="W178" s="22">
        <f>COUNTIFS(CADASTRE!$B:$B,$W$1,CADASTRE!$L:$L,A178)</f>
        <v>0</v>
      </c>
      <c r="X178" s="22">
        <f>COUNTIFS(CADASTRE!$B:$B,$X$1,CADASTRE!$L:$L,A178)</f>
        <v>0</v>
      </c>
      <c r="Y178" s="22">
        <f>COUNTIFS(CADASTRE!$B:$B,$Y$1,CADASTRE!$L:$L,A178)</f>
        <v>0</v>
      </c>
      <c r="Z178" s="22">
        <f>COUNTIFS(CADASTRE!$B:$B,$Z$1,CADASTRE!$L:$L,A178)</f>
        <v>3</v>
      </c>
      <c r="AA178" s="22">
        <f t="shared" si="2"/>
        <v>7</v>
      </c>
      <c r="AB178" s="22"/>
      <c r="AC178" s="22"/>
      <c r="AD178" s="1"/>
      <c r="AE178" s="1"/>
    </row>
    <row r="179" spans="1:31" ht="30" customHeight="1" x14ac:dyDescent="0.3">
      <c r="A179" s="2" t="s">
        <v>3386</v>
      </c>
      <c r="B179" s="22">
        <f>COUNTIFS(CADASTRE!$B:$B,B$1,CADASTRE!L:L,A179)</f>
        <v>0</v>
      </c>
      <c r="C179" s="22">
        <f>COUNTIFS(CADASTRE!$B:$B,$C$1,CADASTRE!$L:$L,A179)</f>
        <v>0</v>
      </c>
      <c r="D179" s="22">
        <f>COUNTIFS(CADASTRE!$B:$B,$D$1,CADASTRE!$L:$L,A179)</f>
        <v>0</v>
      </c>
      <c r="E179" s="22">
        <f>COUNTIFS(CADASTRE!$B:$B,$E$1,CADASTRE!$L:$L,A179)</f>
        <v>0</v>
      </c>
      <c r="F179" s="22">
        <f>COUNTIFS(CADASTRE!$B:$B,$F$1,CADASTRE!$L:$L,A179)</f>
        <v>0</v>
      </c>
      <c r="G179" s="22">
        <f>COUNTIFS(CADASTRE!$B:$B,$G$1,CADASTRE!$L:$L,A179)</f>
        <v>0</v>
      </c>
      <c r="H179" s="22">
        <f>COUNTIFS(CADASTRE!$B:$B,$H$1,CADASTRE!$L:$L,A179)</f>
        <v>0</v>
      </c>
      <c r="I179" s="22">
        <f>COUNTIFS(CADASTRE!$B:$B,$I$1,CADASTRE!$L:$L,A179)</f>
        <v>0</v>
      </c>
      <c r="J179" s="22">
        <f>COUNTIFS(CADASTRE!$B:$B,$J$1,CADASTRE!$L:$L,A179)</f>
        <v>1</v>
      </c>
      <c r="K179" s="22">
        <f>COUNTIFS(CADASTRE!$B:$B,$K$1,CADASTRE!$L:$L,A179)</f>
        <v>0</v>
      </c>
      <c r="L179" s="22">
        <f>COUNTIFS(CADASTRE!$B:$B,$L$1,CADASTRE!$L:$L,A179)</f>
        <v>0</v>
      </c>
      <c r="M179" s="22">
        <f>COUNTIFS(CADASTRE!$B:$B,$M$1,CADASTRE!$L:$L,A179)</f>
        <v>0</v>
      </c>
      <c r="N179" s="22">
        <f>COUNTIFS(CADASTRE!$B:$B,$N$1,CADASTRE!$L:$L,A179)</f>
        <v>0</v>
      </c>
      <c r="O179" s="22">
        <f>COUNTIFS(CADASTRE!$B:$B,$O$1,CADASTRE!$L:$L,A179)</f>
        <v>1</v>
      </c>
      <c r="P179" s="22">
        <f>COUNTIFS(CADASTRE!$B:$B,$P$1,CADASTRE!$L:$L,A179)</f>
        <v>0</v>
      </c>
      <c r="Q179" s="22">
        <f>COUNTIFS(CADASTRE!$B:$B,$Q$1,CADASTRE!$L:$L,A179)</f>
        <v>0</v>
      </c>
      <c r="R179" s="22">
        <f>COUNTIFS(CADASTRE!$B:$B,$R$1,CADASTRE!$L:$L,A179)</f>
        <v>0</v>
      </c>
      <c r="S179" s="22">
        <f>COUNTIFS(CADASTRE!$B:$B,$S$1,CADASTRE!$L:$L,A179)</f>
        <v>0</v>
      </c>
      <c r="T179" s="22">
        <f>COUNTIFS(CADASTRE!$B:$B,$T$1,CADASTRE!$L:$L,A179)</f>
        <v>0</v>
      </c>
      <c r="U179" s="22">
        <f>COUNTIFS(CADASTRE!$B:$B,$U$1,CADASTRE!$L:$L,A179)</f>
        <v>0</v>
      </c>
      <c r="V179" s="22">
        <f>COUNTIFS(CADASTRE!$B:$B,$V$1,CADASTRE!$L:$L,A179)</f>
        <v>0</v>
      </c>
      <c r="W179" s="22">
        <f>COUNTIFS(CADASTRE!$B:$B,$W$1,CADASTRE!$L:$L,A179)</f>
        <v>0</v>
      </c>
      <c r="X179" s="22">
        <f>COUNTIFS(CADASTRE!$B:$B,$X$1,CADASTRE!$L:$L,A179)</f>
        <v>0</v>
      </c>
      <c r="Y179" s="22">
        <f>COUNTIFS(CADASTRE!$B:$B,$Y$1,CADASTRE!$L:$L,A179)</f>
        <v>1</v>
      </c>
      <c r="Z179" s="22">
        <f>COUNTIFS(CADASTRE!$B:$B,$Z$1,CADASTRE!$L:$L,A179)</f>
        <v>0</v>
      </c>
      <c r="AA179" s="22">
        <f t="shared" si="2"/>
        <v>3</v>
      </c>
      <c r="AB179" s="22"/>
      <c r="AC179" s="22"/>
      <c r="AD179" s="1"/>
      <c r="AE179" s="1"/>
    </row>
    <row r="180" spans="1:31" ht="30" customHeight="1" x14ac:dyDescent="0.3">
      <c r="A180" s="2" t="s">
        <v>3977</v>
      </c>
      <c r="B180" s="22">
        <f>COUNTIFS(CADASTRE!$B:$B,B$1,CADASTRE!L:L,A180)</f>
        <v>0</v>
      </c>
      <c r="C180" s="22">
        <f>COUNTIFS(CADASTRE!$B:$B,$C$1,CADASTRE!$L:$L,A180)</f>
        <v>0</v>
      </c>
      <c r="D180" s="22">
        <f>COUNTIFS(CADASTRE!$B:$B,$D$1,CADASTRE!$L:$L,A180)</f>
        <v>0</v>
      </c>
      <c r="E180" s="22">
        <f>COUNTIFS(CADASTRE!$B:$B,$E$1,CADASTRE!$L:$L,A180)</f>
        <v>0</v>
      </c>
      <c r="F180" s="22">
        <f>COUNTIFS(CADASTRE!$B:$B,$F$1,CADASTRE!$L:$L,A180)</f>
        <v>0</v>
      </c>
      <c r="G180" s="22">
        <f>COUNTIFS(CADASTRE!$B:$B,$G$1,CADASTRE!$L:$L,A180)</f>
        <v>0</v>
      </c>
      <c r="H180" s="22">
        <f>COUNTIFS(CADASTRE!$B:$B,$H$1,CADASTRE!$L:$L,A180)</f>
        <v>0</v>
      </c>
      <c r="I180" s="22">
        <f>COUNTIFS(CADASTRE!$B:$B,$I$1,CADASTRE!$L:$L,A180)</f>
        <v>0</v>
      </c>
      <c r="J180" s="22">
        <f>COUNTIFS(CADASTRE!$B:$B,$J$1,CADASTRE!$L:$L,A180)</f>
        <v>1</v>
      </c>
      <c r="K180" s="22">
        <f>COUNTIFS(CADASTRE!$B:$B,$K$1,CADASTRE!$L:$L,A180)</f>
        <v>0</v>
      </c>
      <c r="L180" s="22">
        <f>COUNTIFS(CADASTRE!$B:$B,$L$1,CADASTRE!$L:$L,A180)</f>
        <v>0</v>
      </c>
      <c r="M180" s="22">
        <f>COUNTIFS(CADASTRE!$B:$B,$M$1,CADASTRE!$L:$L,A180)</f>
        <v>0</v>
      </c>
      <c r="N180" s="22">
        <f>COUNTIFS(CADASTRE!$B:$B,$N$1,CADASTRE!$L:$L,A180)</f>
        <v>0</v>
      </c>
      <c r="O180" s="22">
        <f>COUNTIFS(CADASTRE!$B:$B,$O$1,CADASTRE!$L:$L,A180)</f>
        <v>0</v>
      </c>
      <c r="P180" s="22">
        <f>COUNTIFS(CADASTRE!$B:$B,$P$1,CADASTRE!$L:$L,A180)</f>
        <v>0</v>
      </c>
      <c r="Q180" s="22">
        <f>COUNTIFS(CADASTRE!$B:$B,$Q$1,CADASTRE!$L:$L,A180)</f>
        <v>0</v>
      </c>
      <c r="R180" s="22">
        <f>COUNTIFS(CADASTRE!$B:$B,$R$1,CADASTRE!$L:$L,A180)</f>
        <v>0</v>
      </c>
      <c r="S180" s="22">
        <f>COUNTIFS(CADASTRE!$B:$B,$S$1,CADASTRE!$L:$L,A180)</f>
        <v>0</v>
      </c>
      <c r="T180" s="22">
        <f>COUNTIFS(CADASTRE!$B:$B,$T$1,CADASTRE!$L:$L,A180)</f>
        <v>0</v>
      </c>
      <c r="U180" s="22">
        <f>COUNTIFS(CADASTRE!$B:$B,$U$1,CADASTRE!$L:$L,A180)</f>
        <v>0</v>
      </c>
      <c r="V180" s="22">
        <f>COUNTIFS(CADASTRE!$B:$B,$V$1,CADASTRE!$L:$L,A180)</f>
        <v>0</v>
      </c>
      <c r="W180" s="22">
        <f>COUNTIFS(CADASTRE!$B:$B,$W$1,CADASTRE!$L:$L,A180)</f>
        <v>0</v>
      </c>
      <c r="X180" s="22">
        <f>COUNTIFS(CADASTRE!$B:$B,$X$1,CADASTRE!$L:$L,A180)</f>
        <v>0</v>
      </c>
      <c r="Y180" s="22">
        <f>COUNTIFS(CADASTRE!$B:$B,$Y$1,CADASTRE!$L:$L,A180)</f>
        <v>0</v>
      </c>
      <c r="Z180" s="22">
        <f>COUNTIFS(CADASTRE!$B:$B,$Z$1,CADASTRE!$L:$L,A180)</f>
        <v>0</v>
      </c>
      <c r="AA180" s="22">
        <f t="shared" si="2"/>
        <v>1</v>
      </c>
      <c r="AB180" s="22"/>
      <c r="AC180" s="22"/>
      <c r="AD180" s="1"/>
      <c r="AE180" s="1"/>
    </row>
    <row r="181" spans="1:31" ht="30" customHeight="1" x14ac:dyDescent="0.3">
      <c r="A181" s="2" t="s">
        <v>1872</v>
      </c>
      <c r="B181" s="22">
        <f>COUNTIFS(CADASTRE!$B:$B,B$1,CADASTRE!L:L,A181)</f>
        <v>0</v>
      </c>
      <c r="C181" s="22">
        <f>COUNTIFS(CADASTRE!$B:$B,$C$1,CADASTRE!$L:$L,A181)</f>
        <v>0</v>
      </c>
      <c r="D181" s="22">
        <f>COUNTIFS(CADASTRE!$B:$B,$D$1,CADASTRE!$L:$L,A181)</f>
        <v>0</v>
      </c>
      <c r="E181" s="22">
        <f>COUNTIFS(CADASTRE!$B:$B,$E$1,CADASTRE!$L:$L,A181)</f>
        <v>0</v>
      </c>
      <c r="F181" s="22">
        <f>COUNTIFS(CADASTRE!$B:$B,$F$1,CADASTRE!$L:$L,A181)</f>
        <v>0</v>
      </c>
      <c r="G181" s="22">
        <f>COUNTIFS(CADASTRE!$B:$B,$G$1,CADASTRE!$L:$L,A181)</f>
        <v>0</v>
      </c>
      <c r="H181" s="22">
        <f>COUNTIFS(CADASTRE!$B:$B,$H$1,CADASTRE!$L:$L,A181)</f>
        <v>0</v>
      </c>
      <c r="I181" s="22">
        <f>COUNTIFS(CADASTRE!$B:$B,$I$1,CADASTRE!$L:$L,A181)</f>
        <v>0</v>
      </c>
      <c r="J181" s="22">
        <f>COUNTIFS(CADASTRE!$B:$B,$J$1,CADASTRE!$L:$L,A181)</f>
        <v>0</v>
      </c>
      <c r="K181" s="22">
        <f>COUNTIFS(CADASTRE!$B:$B,$K$1,CADASTRE!$L:$L,A181)</f>
        <v>0</v>
      </c>
      <c r="L181" s="22">
        <f>COUNTIFS(CADASTRE!$B:$B,$L$1,CADASTRE!$L:$L,A181)</f>
        <v>0</v>
      </c>
      <c r="M181" s="22">
        <f>COUNTIFS(CADASTRE!$B:$B,$M$1,CADASTRE!$L:$L,A181)</f>
        <v>0</v>
      </c>
      <c r="N181" s="22">
        <f>COUNTIFS(CADASTRE!$B:$B,$N$1,CADASTRE!$L:$L,A181)</f>
        <v>0</v>
      </c>
      <c r="O181" s="22">
        <f>COUNTIFS(CADASTRE!$B:$B,$O$1,CADASTRE!$L:$L,A181)</f>
        <v>0</v>
      </c>
      <c r="P181" s="22">
        <f>COUNTIFS(CADASTRE!$B:$B,$P$1,CADASTRE!$L:$L,A181)</f>
        <v>0</v>
      </c>
      <c r="Q181" s="22">
        <f>COUNTIFS(CADASTRE!$B:$B,$Q$1,CADASTRE!$L:$L,A181)</f>
        <v>0</v>
      </c>
      <c r="R181" s="22">
        <f>COUNTIFS(CADASTRE!$B:$B,$R$1,CADASTRE!$L:$L,A181)</f>
        <v>0</v>
      </c>
      <c r="S181" s="22">
        <f>COUNTIFS(CADASTRE!$B:$B,$S$1,CADASTRE!$L:$L,A181)</f>
        <v>0</v>
      </c>
      <c r="T181" s="22">
        <f>COUNTIFS(CADASTRE!$B:$B,$T$1,CADASTRE!$L:$L,A181)</f>
        <v>0</v>
      </c>
      <c r="U181" s="22">
        <f>COUNTIFS(CADASTRE!$B:$B,$U$1,CADASTRE!$L:$L,A181)</f>
        <v>0</v>
      </c>
      <c r="V181" s="22">
        <f>COUNTIFS(CADASTRE!$B:$B,$V$1,CADASTRE!$L:$L,A181)</f>
        <v>0</v>
      </c>
      <c r="W181" s="22">
        <f>COUNTIFS(CADASTRE!$B:$B,$W$1,CADASTRE!$L:$L,A181)</f>
        <v>0</v>
      </c>
      <c r="X181" s="22">
        <f>COUNTIFS(CADASTRE!$B:$B,$X$1,CADASTRE!$L:$L,A181)</f>
        <v>0</v>
      </c>
      <c r="Y181" s="22">
        <f>COUNTIFS(CADASTRE!$B:$B,$Y$1,CADASTRE!$L:$L,A181)</f>
        <v>1</v>
      </c>
      <c r="Z181" s="22">
        <f>COUNTIFS(CADASTRE!$B:$B,$Z$1,CADASTRE!$L:$L,A181)</f>
        <v>0</v>
      </c>
      <c r="AA181" s="22">
        <f t="shared" si="2"/>
        <v>1</v>
      </c>
      <c r="AB181" s="22"/>
      <c r="AC181" s="22"/>
      <c r="AD181" s="1"/>
      <c r="AE181" s="1"/>
    </row>
    <row r="182" spans="1:31" ht="30" customHeight="1" x14ac:dyDescent="0.3">
      <c r="A182" s="2" t="s">
        <v>3994</v>
      </c>
      <c r="B182" s="22">
        <f>COUNTIFS(CADASTRE!$B:$B,B$1,CADASTRE!L:L,A182)</f>
        <v>0</v>
      </c>
      <c r="C182" s="22">
        <f>COUNTIFS(CADASTRE!$B:$B,$C$1,CADASTRE!$L:$L,A182)</f>
        <v>0</v>
      </c>
      <c r="D182" s="22">
        <f>COUNTIFS(CADASTRE!$B:$B,$D$1,CADASTRE!$L:$L,A182)</f>
        <v>0</v>
      </c>
      <c r="E182" s="22">
        <f>COUNTIFS(CADASTRE!$B:$B,$E$1,CADASTRE!$L:$L,A182)</f>
        <v>0</v>
      </c>
      <c r="F182" s="22">
        <f>COUNTIFS(CADASTRE!$B:$B,$F$1,CADASTRE!$L:$L,A182)</f>
        <v>0</v>
      </c>
      <c r="G182" s="22">
        <f>COUNTIFS(CADASTRE!$B:$B,$G$1,CADASTRE!$L:$L,A182)</f>
        <v>0</v>
      </c>
      <c r="H182" s="22">
        <f>COUNTIFS(CADASTRE!$B:$B,$H$1,CADASTRE!$L:$L,A182)</f>
        <v>0</v>
      </c>
      <c r="I182" s="22">
        <f>COUNTIFS(CADASTRE!$B:$B,$I$1,CADASTRE!$L:$L,A182)</f>
        <v>0</v>
      </c>
      <c r="J182" s="22">
        <f>COUNTIFS(CADASTRE!$B:$B,$J$1,CADASTRE!$L:$L,A182)</f>
        <v>0</v>
      </c>
      <c r="K182" s="22">
        <f>COUNTIFS(CADASTRE!$B:$B,$K$1,CADASTRE!$L:$L,A182)</f>
        <v>0</v>
      </c>
      <c r="L182" s="22">
        <f>COUNTIFS(CADASTRE!$B:$B,$L$1,CADASTRE!$L:$L,A182)</f>
        <v>0</v>
      </c>
      <c r="M182" s="22">
        <f>COUNTIFS(CADASTRE!$B:$B,$M$1,CADASTRE!$L:$L,A182)</f>
        <v>0</v>
      </c>
      <c r="N182" s="22">
        <f>COUNTIFS(CADASTRE!$B:$B,$N$1,CADASTRE!$L:$L,A182)</f>
        <v>0</v>
      </c>
      <c r="O182" s="22">
        <f>COUNTIFS(CADASTRE!$B:$B,$O$1,CADASTRE!$L:$L,A182)</f>
        <v>0</v>
      </c>
      <c r="P182" s="22">
        <f>COUNTIFS(CADASTRE!$B:$B,$P$1,CADASTRE!$L:$L,A182)</f>
        <v>0</v>
      </c>
      <c r="Q182" s="22">
        <f>COUNTIFS(CADASTRE!$B:$B,$Q$1,CADASTRE!$L:$L,A182)</f>
        <v>0</v>
      </c>
      <c r="R182" s="22">
        <f>COUNTIFS(CADASTRE!$B:$B,$R$1,CADASTRE!$L:$L,A182)</f>
        <v>0</v>
      </c>
      <c r="S182" s="22">
        <f>COUNTIFS(CADASTRE!$B:$B,$S$1,CADASTRE!$L:$L,A182)</f>
        <v>0</v>
      </c>
      <c r="T182" s="22">
        <f>COUNTIFS(CADASTRE!$B:$B,$T$1,CADASTRE!$L:$L,A182)</f>
        <v>0</v>
      </c>
      <c r="U182" s="22">
        <f>COUNTIFS(CADASTRE!$B:$B,$U$1,CADASTRE!$L:$L,A182)</f>
        <v>0</v>
      </c>
      <c r="V182" s="22">
        <f>COUNTIFS(CADASTRE!$B:$B,$V$1,CADASTRE!$L:$L,A182)</f>
        <v>0</v>
      </c>
      <c r="W182" s="22">
        <f>COUNTIFS(CADASTRE!$B:$B,$W$1,CADASTRE!$L:$L,A182)</f>
        <v>0</v>
      </c>
      <c r="X182" s="22">
        <f>COUNTIFS(CADASTRE!$B:$B,$X$1,CADASTRE!$L:$L,A182)</f>
        <v>1</v>
      </c>
      <c r="Y182" s="22">
        <f>COUNTIFS(CADASTRE!$B:$B,$Y$1,CADASTRE!$L:$L,A182)</f>
        <v>0</v>
      </c>
      <c r="Z182" s="22">
        <f>COUNTIFS(CADASTRE!$B:$B,$Z$1,CADASTRE!$L:$L,A182)</f>
        <v>0</v>
      </c>
      <c r="AA182" s="22">
        <f t="shared" si="2"/>
        <v>1</v>
      </c>
      <c r="AB182" s="22"/>
      <c r="AC182" s="22"/>
      <c r="AD182" s="1"/>
      <c r="AE182" s="1"/>
    </row>
    <row r="183" spans="1:31" ht="30" customHeight="1" x14ac:dyDescent="0.3">
      <c r="A183" s="2" t="s">
        <v>2367</v>
      </c>
      <c r="B183" s="22">
        <f>COUNTIFS(CADASTRE!$B:$B,B$1,CADASTRE!L:L,A183)</f>
        <v>0</v>
      </c>
      <c r="C183" s="22">
        <f>COUNTIFS(CADASTRE!$B:$B,$C$1,CADASTRE!$L:$L,A183)</f>
        <v>0</v>
      </c>
      <c r="D183" s="22">
        <f>COUNTIFS(CADASTRE!$B:$B,$D$1,CADASTRE!$L:$L,A183)</f>
        <v>0</v>
      </c>
      <c r="E183" s="22">
        <f>COUNTIFS(CADASTRE!$B:$B,$E$1,CADASTRE!$L:$L,A183)</f>
        <v>0</v>
      </c>
      <c r="F183" s="22">
        <f>COUNTIFS(CADASTRE!$B:$B,$F$1,CADASTRE!$L:$L,A183)</f>
        <v>0</v>
      </c>
      <c r="G183" s="22">
        <f>COUNTIFS(CADASTRE!$B:$B,$G$1,CADASTRE!$L:$L,A183)</f>
        <v>0</v>
      </c>
      <c r="H183" s="22">
        <f>COUNTIFS(CADASTRE!$B:$B,$H$1,CADASTRE!$L:$L,A183)</f>
        <v>0</v>
      </c>
      <c r="I183" s="22">
        <f>COUNTIFS(CADASTRE!$B:$B,$I$1,CADASTRE!$L:$L,A183)</f>
        <v>0</v>
      </c>
      <c r="J183" s="22">
        <f>COUNTIFS(CADASTRE!$B:$B,$J$1,CADASTRE!$L:$L,A183)</f>
        <v>0</v>
      </c>
      <c r="K183" s="22">
        <f>COUNTIFS(CADASTRE!$B:$B,$K$1,CADASTRE!$L:$L,A183)</f>
        <v>0</v>
      </c>
      <c r="L183" s="22">
        <f>COUNTIFS(CADASTRE!$B:$B,$L$1,CADASTRE!$L:$L,A183)</f>
        <v>0</v>
      </c>
      <c r="M183" s="22">
        <f>COUNTIFS(CADASTRE!$B:$B,$M$1,CADASTRE!$L:$L,A183)</f>
        <v>0</v>
      </c>
      <c r="N183" s="22">
        <f>COUNTIFS(CADASTRE!$B:$B,$N$1,CADASTRE!$L:$L,A183)</f>
        <v>0</v>
      </c>
      <c r="O183" s="22">
        <f>COUNTIFS(CADASTRE!$B:$B,$O$1,CADASTRE!$L:$L,A183)</f>
        <v>0</v>
      </c>
      <c r="P183" s="22">
        <f>COUNTIFS(CADASTRE!$B:$B,$P$1,CADASTRE!$L:$L,A183)</f>
        <v>0</v>
      </c>
      <c r="Q183" s="22">
        <f>COUNTIFS(CADASTRE!$B:$B,$Q$1,CADASTRE!$L:$L,A183)</f>
        <v>0</v>
      </c>
      <c r="R183" s="22">
        <f>COUNTIFS(CADASTRE!$B:$B,$R$1,CADASTRE!$L:$L,A183)</f>
        <v>0</v>
      </c>
      <c r="S183" s="22">
        <f>COUNTIFS(CADASTRE!$B:$B,$S$1,CADASTRE!$L:$L,A183)</f>
        <v>0</v>
      </c>
      <c r="T183" s="22">
        <f>COUNTIFS(CADASTRE!$B:$B,$T$1,CADASTRE!$L:$L,A183)</f>
        <v>2</v>
      </c>
      <c r="U183" s="22">
        <f>COUNTIFS(CADASTRE!$B:$B,$U$1,CADASTRE!$L:$L,A183)</f>
        <v>0</v>
      </c>
      <c r="V183" s="22">
        <f>COUNTIFS(CADASTRE!$B:$B,$V$1,CADASTRE!$L:$L,A183)</f>
        <v>0</v>
      </c>
      <c r="W183" s="22">
        <f>COUNTIFS(CADASTRE!$B:$B,$W$1,CADASTRE!$L:$L,A183)</f>
        <v>0</v>
      </c>
      <c r="X183" s="22">
        <f>COUNTIFS(CADASTRE!$B:$B,$X$1,CADASTRE!$L:$L,A183)</f>
        <v>0</v>
      </c>
      <c r="Y183" s="22">
        <f>COUNTIFS(CADASTRE!$B:$B,$Y$1,CADASTRE!$L:$L,A183)</f>
        <v>0</v>
      </c>
      <c r="Z183" s="22">
        <f>COUNTIFS(CADASTRE!$B:$B,$Z$1,CADASTRE!$L:$L,A183)</f>
        <v>0</v>
      </c>
      <c r="AA183" s="22">
        <f t="shared" si="2"/>
        <v>2</v>
      </c>
      <c r="AB183" s="22"/>
      <c r="AC183" s="22"/>
      <c r="AD183" s="1"/>
      <c r="AE183" s="1"/>
    </row>
    <row r="184" spans="1:31" ht="30" customHeight="1" x14ac:dyDescent="0.3">
      <c r="A184" s="2" t="s">
        <v>2860</v>
      </c>
      <c r="B184" s="22">
        <f>COUNTIFS(CADASTRE!$B:$B,B$1,CADASTRE!L:L,A184)</f>
        <v>0</v>
      </c>
      <c r="C184" s="22">
        <f>COUNTIFS(CADASTRE!$B:$B,$C$1,CADASTRE!$L:$L,A184)</f>
        <v>0</v>
      </c>
      <c r="D184" s="22">
        <f>COUNTIFS(CADASTRE!$B:$B,$D$1,CADASTRE!$L:$L,A184)</f>
        <v>0</v>
      </c>
      <c r="E184" s="22">
        <f>COUNTIFS(CADASTRE!$B:$B,$E$1,CADASTRE!$L:$L,A184)</f>
        <v>0</v>
      </c>
      <c r="F184" s="22">
        <f>COUNTIFS(CADASTRE!$B:$B,$F$1,CADASTRE!$L:$L,A184)</f>
        <v>0</v>
      </c>
      <c r="G184" s="22">
        <f>COUNTIFS(CADASTRE!$B:$B,$G$1,CADASTRE!$L:$L,A184)</f>
        <v>0</v>
      </c>
      <c r="H184" s="22">
        <f>COUNTIFS(CADASTRE!$B:$B,$H$1,CADASTRE!$L:$L,A184)</f>
        <v>0</v>
      </c>
      <c r="I184" s="22">
        <f>COUNTIFS(CADASTRE!$B:$B,$I$1,CADASTRE!$L:$L,A184)</f>
        <v>0</v>
      </c>
      <c r="J184" s="22">
        <f>COUNTIFS(CADASTRE!$B:$B,$J$1,CADASTRE!$L:$L,A184)</f>
        <v>0</v>
      </c>
      <c r="K184" s="22">
        <f>COUNTIFS(CADASTRE!$B:$B,$K$1,CADASTRE!$L:$L,A184)</f>
        <v>0</v>
      </c>
      <c r="L184" s="22">
        <f>COUNTIFS(CADASTRE!$B:$B,$L$1,CADASTRE!$L:$L,A184)</f>
        <v>0</v>
      </c>
      <c r="M184" s="22">
        <f>COUNTIFS(CADASTRE!$B:$B,$M$1,CADASTRE!$L:$L,A184)</f>
        <v>0</v>
      </c>
      <c r="N184" s="22">
        <f>COUNTIFS(CADASTRE!$B:$B,$N$1,CADASTRE!$L:$L,A184)</f>
        <v>0</v>
      </c>
      <c r="O184" s="22">
        <f>COUNTIFS(CADASTRE!$B:$B,$O$1,CADASTRE!$L:$L,A184)</f>
        <v>1</v>
      </c>
      <c r="P184" s="22">
        <f>COUNTIFS(CADASTRE!$B:$B,$P$1,CADASTRE!$L:$L,A184)</f>
        <v>0</v>
      </c>
      <c r="Q184" s="22">
        <f>COUNTIFS(CADASTRE!$B:$B,$Q$1,CADASTRE!$L:$L,A184)</f>
        <v>0</v>
      </c>
      <c r="R184" s="22">
        <f>COUNTIFS(CADASTRE!$B:$B,$R$1,CADASTRE!$L:$L,A184)</f>
        <v>0</v>
      </c>
      <c r="S184" s="22">
        <f>COUNTIFS(CADASTRE!$B:$B,$S$1,CADASTRE!$L:$L,A184)</f>
        <v>0</v>
      </c>
      <c r="T184" s="22">
        <f>COUNTIFS(CADASTRE!$B:$B,$T$1,CADASTRE!$L:$L,A184)</f>
        <v>0</v>
      </c>
      <c r="U184" s="22">
        <f>COUNTIFS(CADASTRE!$B:$B,$U$1,CADASTRE!$L:$L,A184)</f>
        <v>0</v>
      </c>
      <c r="V184" s="22">
        <f>COUNTIFS(CADASTRE!$B:$B,$V$1,CADASTRE!$L:$L,A184)</f>
        <v>0</v>
      </c>
      <c r="W184" s="22">
        <f>COUNTIFS(CADASTRE!$B:$B,$W$1,CADASTRE!$L:$L,A184)</f>
        <v>1</v>
      </c>
      <c r="X184" s="22">
        <f>COUNTIFS(CADASTRE!$B:$B,$X$1,CADASTRE!$L:$L,A184)</f>
        <v>0</v>
      </c>
      <c r="Y184" s="22">
        <f>COUNTIFS(CADASTRE!$B:$B,$Y$1,CADASTRE!$L:$L,A184)</f>
        <v>0</v>
      </c>
      <c r="Z184" s="22">
        <f>COUNTIFS(CADASTRE!$B:$B,$Z$1,CADASTRE!$L:$L,A184)</f>
        <v>0</v>
      </c>
      <c r="AA184" s="22">
        <f t="shared" si="2"/>
        <v>2</v>
      </c>
      <c r="AB184" s="22"/>
      <c r="AC184" s="22"/>
      <c r="AD184" s="1"/>
      <c r="AE184" s="1"/>
    </row>
    <row r="185" spans="1:31" ht="30" customHeight="1" x14ac:dyDescent="0.3">
      <c r="A185" s="2" t="s">
        <v>4655</v>
      </c>
      <c r="B185" s="22">
        <f>COUNTIFS(CADASTRE!$B:$B,B$1,CADASTRE!L:L,A185)</f>
        <v>0</v>
      </c>
      <c r="C185" s="22">
        <f>COUNTIFS(CADASTRE!$B:$B,$C$1,CADASTRE!$L:$L,A185)</f>
        <v>0</v>
      </c>
      <c r="D185" s="22">
        <f>COUNTIFS(CADASTRE!$B:$B,$D$1,CADASTRE!$L:$L,A185)</f>
        <v>0</v>
      </c>
      <c r="E185" s="22">
        <f>COUNTIFS(CADASTRE!$B:$B,$E$1,CADASTRE!$L:$L,A185)</f>
        <v>0</v>
      </c>
      <c r="F185" s="22">
        <f>COUNTIFS(CADASTRE!$B:$B,$F$1,CADASTRE!$L:$L,A185)</f>
        <v>0</v>
      </c>
      <c r="G185" s="22">
        <f>COUNTIFS(CADASTRE!$B:$B,$G$1,CADASTRE!$L:$L,A185)</f>
        <v>0</v>
      </c>
      <c r="H185" s="22">
        <f>COUNTIFS(CADASTRE!$B:$B,$H$1,CADASTRE!$L:$L,A185)</f>
        <v>0</v>
      </c>
      <c r="I185" s="22">
        <f>COUNTIFS(CADASTRE!$B:$B,$I$1,CADASTRE!$L:$L,A185)</f>
        <v>1</v>
      </c>
      <c r="J185" s="22">
        <f>COUNTIFS(CADASTRE!$B:$B,$J$1,CADASTRE!$L:$L,A185)</f>
        <v>0</v>
      </c>
      <c r="K185" s="22">
        <f>COUNTIFS(CADASTRE!$B:$B,$K$1,CADASTRE!$L:$L,A185)</f>
        <v>0</v>
      </c>
      <c r="L185" s="22">
        <f>COUNTIFS(CADASTRE!$B:$B,$L$1,CADASTRE!$L:$L,A185)</f>
        <v>0</v>
      </c>
      <c r="M185" s="22">
        <f>COUNTIFS(CADASTRE!$B:$B,$M$1,CADASTRE!$L:$L,A185)</f>
        <v>0</v>
      </c>
      <c r="N185" s="22">
        <f>COUNTIFS(CADASTRE!$B:$B,$N$1,CADASTRE!$L:$L,A185)</f>
        <v>0</v>
      </c>
      <c r="O185" s="22">
        <f>COUNTIFS(CADASTRE!$B:$B,$O$1,CADASTRE!$L:$L,A185)</f>
        <v>0</v>
      </c>
      <c r="P185" s="22">
        <f>COUNTIFS(CADASTRE!$B:$B,$P$1,CADASTRE!$L:$L,A185)</f>
        <v>0</v>
      </c>
      <c r="Q185" s="22">
        <f>COUNTIFS(CADASTRE!$B:$B,$Q$1,CADASTRE!$L:$L,A185)</f>
        <v>0</v>
      </c>
      <c r="R185" s="22">
        <f>COUNTIFS(CADASTRE!$B:$B,$R$1,CADASTRE!$L:$L,A185)</f>
        <v>0</v>
      </c>
      <c r="S185" s="22">
        <f>COUNTIFS(CADASTRE!$B:$B,$S$1,CADASTRE!$L:$L,A185)</f>
        <v>0</v>
      </c>
      <c r="T185" s="22">
        <f>COUNTIFS(CADASTRE!$B:$B,$T$1,CADASTRE!$L:$L,A185)</f>
        <v>0</v>
      </c>
      <c r="U185" s="22">
        <f>COUNTIFS(CADASTRE!$B:$B,$U$1,CADASTRE!$L:$L,A185)</f>
        <v>0</v>
      </c>
      <c r="V185" s="22">
        <f>COUNTIFS(CADASTRE!$B:$B,$V$1,CADASTRE!$L:$L,A185)</f>
        <v>0</v>
      </c>
      <c r="W185" s="22">
        <f>COUNTIFS(CADASTRE!$B:$B,$W$1,CADASTRE!$L:$L,A185)</f>
        <v>0</v>
      </c>
      <c r="X185" s="22">
        <f>COUNTIFS(CADASTRE!$B:$B,$X$1,CADASTRE!$L:$L,A185)</f>
        <v>0</v>
      </c>
      <c r="Y185" s="22">
        <f>COUNTIFS(CADASTRE!$B:$B,$Y$1,CADASTRE!$L:$L,A185)</f>
        <v>0</v>
      </c>
      <c r="Z185" s="22">
        <f>COUNTIFS(CADASTRE!$B:$B,$Z$1,CADASTRE!$L:$L,A185)</f>
        <v>0</v>
      </c>
      <c r="AA185" s="22">
        <f t="shared" si="2"/>
        <v>1</v>
      </c>
      <c r="AB185" s="22"/>
      <c r="AC185" s="22"/>
      <c r="AD185" s="1"/>
      <c r="AE185" s="1"/>
    </row>
    <row r="186" spans="1:31" ht="30" customHeight="1" x14ac:dyDescent="0.3">
      <c r="A186" s="2" t="s">
        <v>2865</v>
      </c>
      <c r="B186" s="22">
        <f>COUNTIFS(CADASTRE!$B:$B,B$1,CADASTRE!L:L,A186)</f>
        <v>0</v>
      </c>
      <c r="C186" s="22">
        <f>COUNTIFS(CADASTRE!$B:$B,$C$1,CADASTRE!$L:$L,A186)</f>
        <v>0</v>
      </c>
      <c r="D186" s="22">
        <f>COUNTIFS(CADASTRE!$B:$B,$D$1,CADASTRE!$L:$L,A186)</f>
        <v>0</v>
      </c>
      <c r="E186" s="22">
        <f>COUNTIFS(CADASTRE!$B:$B,$E$1,CADASTRE!$L:$L,A186)</f>
        <v>0</v>
      </c>
      <c r="F186" s="22">
        <f>COUNTIFS(CADASTRE!$B:$B,$F$1,CADASTRE!$L:$L,A186)</f>
        <v>0</v>
      </c>
      <c r="G186" s="22">
        <f>COUNTIFS(CADASTRE!$B:$B,$G$1,CADASTRE!$L:$L,A186)</f>
        <v>0</v>
      </c>
      <c r="H186" s="22">
        <f>COUNTIFS(CADASTRE!$B:$B,$H$1,CADASTRE!$L:$L,A186)</f>
        <v>0</v>
      </c>
      <c r="I186" s="22">
        <f>COUNTIFS(CADASTRE!$B:$B,$I$1,CADASTRE!$L:$L,A186)</f>
        <v>0</v>
      </c>
      <c r="J186" s="22">
        <f>COUNTIFS(CADASTRE!$B:$B,$J$1,CADASTRE!$L:$L,A186)</f>
        <v>0</v>
      </c>
      <c r="K186" s="22">
        <f>COUNTIFS(CADASTRE!$B:$B,$K$1,CADASTRE!$L:$L,A186)</f>
        <v>0</v>
      </c>
      <c r="L186" s="22">
        <f>COUNTIFS(CADASTRE!$B:$B,$L$1,CADASTRE!$L:$L,A186)</f>
        <v>2</v>
      </c>
      <c r="M186" s="22">
        <f>COUNTIFS(CADASTRE!$B:$B,$M$1,CADASTRE!$L:$L,A186)</f>
        <v>0</v>
      </c>
      <c r="N186" s="22">
        <f>COUNTIFS(CADASTRE!$B:$B,$N$1,CADASTRE!$L:$L,A186)</f>
        <v>0</v>
      </c>
      <c r="O186" s="22">
        <f>COUNTIFS(CADASTRE!$B:$B,$O$1,CADASTRE!$L:$L,A186)</f>
        <v>0</v>
      </c>
      <c r="P186" s="22">
        <f>COUNTIFS(CADASTRE!$B:$B,$P$1,CADASTRE!$L:$L,A186)</f>
        <v>0</v>
      </c>
      <c r="Q186" s="22">
        <f>COUNTIFS(CADASTRE!$B:$B,$Q$1,CADASTRE!$L:$L,A186)</f>
        <v>0</v>
      </c>
      <c r="R186" s="22">
        <f>COUNTIFS(CADASTRE!$B:$B,$R$1,CADASTRE!$L:$L,A186)</f>
        <v>0</v>
      </c>
      <c r="S186" s="22">
        <f>COUNTIFS(CADASTRE!$B:$B,$S$1,CADASTRE!$L:$L,A186)</f>
        <v>0</v>
      </c>
      <c r="T186" s="22">
        <f>COUNTIFS(CADASTRE!$B:$B,$T$1,CADASTRE!$L:$L,A186)</f>
        <v>0</v>
      </c>
      <c r="U186" s="22">
        <f>COUNTIFS(CADASTRE!$B:$B,$U$1,CADASTRE!$L:$L,A186)</f>
        <v>0</v>
      </c>
      <c r="V186" s="22">
        <f>COUNTIFS(CADASTRE!$B:$B,$V$1,CADASTRE!$L:$L,A186)</f>
        <v>0</v>
      </c>
      <c r="W186" s="22">
        <f>COUNTIFS(CADASTRE!$B:$B,$W$1,CADASTRE!$L:$L,A186)</f>
        <v>0</v>
      </c>
      <c r="X186" s="22">
        <f>COUNTIFS(CADASTRE!$B:$B,$X$1,CADASTRE!$L:$L,A186)</f>
        <v>0</v>
      </c>
      <c r="Y186" s="22">
        <f>COUNTIFS(CADASTRE!$B:$B,$Y$1,CADASTRE!$L:$L,A186)</f>
        <v>0</v>
      </c>
      <c r="Z186" s="22">
        <f>COUNTIFS(CADASTRE!$B:$B,$Z$1,CADASTRE!$L:$L,A186)</f>
        <v>0</v>
      </c>
      <c r="AA186" s="22">
        <f t="shared" si="2"/>
        <v>2</v>
      </c>
      <c r="AB186" s="22"/>
      <c r="AC186" s="22"/>
      <c r="AD186" s="1"/>
      <c r="AE186" s="1"/>
    </row>
    <row r="187" spans="1:31" ht="30" customHeight="1" x14ac:dyDescent="0.3">
      <c r="A187" s="2" t="s">
        <v>2807</v>
      </c>
      <c r="B187" s="22">
        <f>COUNTIFS(CADASTRE!$B:$B,B$1,CADASTRE!L:L,A187)</f>
        <v>0</v>
      </c>
      <c r="C187" s="22">
        <f>COUNTIFS(CADASTRE!$B:$B,$C$1,CADASTRE!$L:$L,A187)</f>
        <v>0</v>
      </c>
      <c r="D187" s="22">
        <f>COUNTIFS(CADASTRE!$B:$B,$D$1,CADASTRE!$L:$L,A187)</f>
        <v>0</v>
      </c>
      <c r="E187" s="22">
        <f>COUNTIFS(CADASTRE!$B:$B,$E$1,CADASTRE!$L:$L,A187)</f>
        <v>0</v>
      </c>
      <c r="F187" s="22">
        <f>COUNTIFS(CADASTRE!$B:$B,$F$1,CADASTRE!$L:$L,A187)</f>
        <v>0</v>
      </c>
      <c r="G187" s="22">
        <f>COUNTIFS(CADASTRE!$B:$B,$G$1,CADASTRE!$L:$L,A187)</f>
        <v>0</v>
      </c>
      <c r="H187" s="22">
        <f>COUNTIFS(CADASTRE!$B:$B,$H$1,CADASTRE!$L:$L,A187)</f>
        <v>1</v>
      </c>
      <c r="I187" s="22">
        <f>COUNTIFS(CADASTRE!$B:$B,$I$1,CADASTRE!$L:$L,A187)</f>
        <v>0</v>
      </c>
      <c r="J187" s="22">
        <f>COUNTIFS(CADASTRE!$B:$B,$J$1,CADASTRE!$L:$L,A187)</f>
        <v>0</v>
      </c>
      <c r="K187" s="22">
        <f>COUNTIFS(CADASTRE!$B:$B,$K$1,CADASTRE!$L:$L,A187)</f>
        <v>0</v>
      </c>
      <c r="L187" s="22">
        <f>COUNTIFS(CADASTRE!$B:$B,$L$1,CADASTRE!$L:$L,A187)</f>
        <v>0</v>
      </c>
      <c r="M187" s="22">
        <f>COUNTIFS(CADASTRE!$B:$B,$M$1,CADASTRE!$L:$L,A187)</f>
        <v>0</v>
      </c>
      <c r="N187" s="22">
        <f>COUNTIFS(CADASTRE!$B:$B,$N$1,CADASTRE!$L:$L,A187)</f>
        <v>0</v>
      </c>
      <c r="O187" s="22">
        <f>COUNTIFS(CADASTRE!$B:$B,$O$1,CADASTRE!$L:$L,A187)</f>
        <v>0</v>
      </c>
      <c r="P187" s="22">
        <f>COUNTIFS(CADASTRE!$B:$B,$P$1,CADASTRE!$L:$L,A187)</f>
        <v>0</v>
      </c>
      <c r="Q187" s="22">
        <f>COUNTIFS(CADASTRE!$B:$B,$Q$1,CADASTRE!$L:$L,A187)</f>
        <v>0</v>
      </c>
      <c r="R187" s="22">
        <f>COUNTIFS(CADASTRE!$B:$B,$R$1,CADASTRE!$L:$L,A187)</f>
        <v>0</v>
      </c>
      <c r="S187" s="22">
        <f>COUNTIFS(CADASTRE!$B:$B,$S$1,CADASTRE!$L:$L,A187)</f>
        <v>0</v>
      </c>
      <c r="T187" s="22">
        <f>COUNTIFS(CADASTRE!$B:$B,$T$1,CADASTRE!$L:$L,A187)</f>
        <v>0</v>
      </c>
      <c r="U187" s="22">
        <f>COUNTIFS(CADASTRE!$B:$B,$U$1,CADASTRE!$L:$L,A187)</f>
        <v>0</v>
      </c>
      <c r="V187" s="22">
        <f>COUNTIFS(CADASTRE!$B:$B,$V$1,CADASTRE!$L:$L,A187)</f>
        <v>0</v>
      </c>
      <c r="W187" s="22">
        <f>COUNTIFS(CADASTRE!$B:$B,$W$1,CADASTRE!$L:$L,A187)</f>
        <v>0</v>
      </c>
      <c r="X187" s="22">
        <f>COUNTIFS(CADASTRE!$B:$B,$X$1,CADASTRE!$L:$L,A187)</f>
        <v>0</v>
      </c>
      <c r="Y187" s="22">
        <f>COUNTIFS(CADASTRE!$B:$B,$Y$1,CADASTRE!$L:$L,A187)</f>
        <v>0</v>
      </c>
      <c r="Z187" s="22">
        <f>COUNTIFS(CADASTRE!$B:$B,$Z$1,CADASTRE!$L:$L,A187)</f>
        <v>0</v>
      </c>
      <c r="AA187" s="22">
        <f t="shared" si="2"/>
        <v>1</v>
      </c>
      <c r="AB187" s="22"/>
      <c r="AC187" s="22"/>
      <c r="AD187" s="1"/>
      <c r="AE187" s="1"/>
    </row>
    <row r="188" spans="1:31" ht="30" customHeight="1" x14ac:dyDescent="0.3">
      <c r="A188" s="2" t="s">
        <v>2372</v>
      </c>
      <c r="B188" s="22">
        <f>COUNTIFS(CADASTRE!$B:$B,B$1,CADASTRE!L:L,A188)</f>
        <v>0</v>
      </c>
      <c r="C188" s="22">
        <f>COUNTIFS(CADASTRE!$B:$B,$C$1,CADASTRE!$L:$L,A188)</f>
        <v>0</v>
      </c>
      <c r="D188" s="22">
        <f>COUNTIFS(CADASTRE!$B:$B,$D$1,CADASTRE!$L:$L,A188)</f>
        <v>0</v>
      </c>
      <c r="E188" s="22">
        <f>COUNTIFS(CADASTRE!$B:$B,$E$1,CADASTRE!$L:$L,A188)</f>
        <v>0</v>
      </c>
      <c r="F188" s="22">
        <f>COUNTIFS(CADASTRE!$B:$B,$F$1,CADASTRE!$L:$L,A188)</f>
        <v>0</v>
      </c>
      <c r="G188" s="22">
        <f>COUNTIFS(CADASTRE!$B:$B,$G$1,CADASTRE!$L:$L,A188)</f>
        <v>0</v>
      </c>
      <c r="H188" s="22">
        <f>COUNTIFS(CADASTRE!$B:$B,$H$1,CADASTRE!$L:$L,A188)</f>
        <v>0</v>
      </c>
      <c r="I188" s="22">
        <f>COUNTIFS(CADASTRE!$B:$B,$I$1,CADASTRE!$L:$L,A188)</f>
        <v>0</v>
      </c>
      <c r="J188" s="22">
        <f>COUNTIFS(CADASTRE!$B:$B,$J$1,CADASTRE!$L:$L,A188)</f>
        <v>0</v>
      </c>
      <c r="K188" s="22">
        <f>COUNTIFS(CADASTRE!$B:$B,$K$1,CADASTRE!$L:$L,A188)</f>
        <v>0</v>
      </c>
      <c r="L188" s="22">
        <f>COUNTIFS(CADASTRE!$B:$B,$L$1,CADASTRE!$L:$L,A188)</f>
        <v>0</v>
      </c>
      <c r="M188" s="22">
        <f>COUNTIFS(CADASTRE!$B:$B,$M$1,CADASTRE!$L:$L,A188)</f>
        <v>0</v>
      </c>
      <c r="N188" s="22">
        <f>COUNTIFS(CADASTRE!$B:$B,$N$1,CADASTRE!$L:$L,A188)</f>
        <v>0</v>
      </c>
      <c r="O188" s="22">
        <f>COUNTIFS(CADASTRE!$B:$B,$O$1,CADASTRE!$L:$L,A188)</f>
        <v>0</v>
      </c>
      <c r="P188" s="22">
        <f>COUNTIFS(CADASTRE!$B:$B,$P$1,CADASTRE!$L:$L,A188)</f>
        <v>0</v>
      </c>
      <c r="Q188" s="22">
        <f>COUNTIFS(CADASTRE!$B:$B,$Q$1,CADASTRE!$L:$L,A188)</f>
        <v>0</v>
      </c>
      <c r="R188" s="22">
        <f>COUNTIFS(CADASTRE!$B:$B,$R$1,CADASTRE!$L:$L,A188)</f>
        <v>0</v>
      </c>
      <c r="S188" s="22">
        <f>COUNTIFS(CADASTRE!$B:$B,$S$1,CADASTRE!$L:$L,A188)</f>
        <v>0</v>
      </c>
      <c r="T188" s="22">
        <f>COUNTIFS(CADASTRE!$B:$B,$T$1,CADASTRE!$L:$L,A188)</f>
        <v>0</v>
      </c>
      <c r="U188" s="22">
        <f>COUNTIFS(CADASTRE!$B:$B,$U$1,CADASTRE!$L:$L,A188)</f>
        <v>1</v>
      </c>
      <c r="V188" s="22">
        <f>COUNTIFS(CADASTRE!$B:$B,$V$1,CADASTRE!$L:$L,A188)</f>
        <v>0</v>
      </c>
      <c r="W188" s="22">
        <f>COUNTIFS(CADASTRE!$B:$B,$W$1,CADASTRE!$L:$L,A188)</f>
        <v>0</v>
      </c>
      <c r="X188" s="22">
        <f>COUNTIFS(CADASTRE!$B:$B,$X$1,CADASTRE!$L:$L,A188)</f>
        <v>0</v>
      </c>
      <c r="Y188" s="22">
        <f>COUNTIFS(CADASTRE!$B:$B,$Y$1,CADASTRE!$L:$L,A188)</f>
        <v>0</v>
      </c>
      <c r="Z188" s="22">
        <f>COUNTIFS(CADASTRE!$B:$B,$Z$1,CADASTRE!$L:$L,A188)</f>
        <v>0</v>
      </c>
      <c r="AA188" s="22">
        <f t="shared" si="2"/>
        <v>1</v>
      </c>
      <c r="AB188" s="22"/>
      <c r="AC188" s="22"/>
      <c r="AD188" s="1"/>
      <c r="AE188" s="1"/>
    </row>
    <row r="189" spans="1:31" ht="30" customHeight="1" x14ac:dyDescent="0.3">
      <c r="A189" s="2" t="s">
        <v>913</v>
      </c>
      <c r="B189" s="22">
        <f>COUNTIFS(CADASTRE!$B:$B,B$1,CADASTRE!L:L,A189)</f>
        <v>0</v>
      </c>
      <c r="C189" s="22">
        <f>COUNTIFS(CADASTRE!$B:$B,$C$1,CADASTRE!$L:$L,A189)</f>
        <v>0</v>
      </c>
      <c r="D189" s="22">
        <f>COUNTIFS(CADASTRE!$B:$B,$D$1,CADASTRE!$L:$L,A189)</f>
        <v>0</v>
      </c>
      <c r="E189" s="22">
        <f>COUNTIFS(CADASTRE!$B:$B,$E$1,CADASTRE!$L:$L,A189)</f>
        <v>0</v>
      </c>
      <c r="F189" s="22">
        <f>COUNTIFS(CADASTRE!$B:$B,$F$1,CADASTRE!$L:$L,A189)</f>
        <v>0</v>
      </c>
      <c r="G189" s="22">
        <f>COUNTIFS(CADASTRE!$B:$B,$G$1,CADASTRE!$L:$L,A189)</f>
        <v>0</v>
      </c>
      <c r="H189" s="22">
        <f>COUNTIFS(CADASTRE!$B:$B,$H$1,CADASTRE!$L:$L,A189)</f>
        <v>0</v>
      </c>
      <c r="I189" s="22">
        <f>COUNTIFS(CADASTRE!$B:$B,$I$1,CADASTRE!$L:$L,A189)</f>
        <v>0</v>
      </c>
      <c r="J189" s="22">
        <f>COUNTIFS(CADASTRE!$B:$B,$J$1,CADASTRE!$L:$L,A189)</f>
        <v>0</v>
      </c>
      <c r="K189" s="22">
        <f>COUNTIFS(CADASTRE!$B:$B,$K$1,CADASTRE!$L:$L,A189)</f>
        <v>0</v>
      </c>
      <c r="L189" s="22">
        <f>COUNTIFS(CADASTRE!$B:$B,$L$1,CADASTRE!$L:$L,A189)</f>
        <v>0</v>
      </c>
      <c r="M189" s="22">
        <f>COUNTIFS(CADASTRE!$B:$B,$M$1,CADASTRE!$L:$L,A189)</f>
        <v>0</v>
      </c>
      <c r="N189" s="22">
        <f>COUNTIFS(CADASTRE!$B:$B,$N$1,CADASTRE!$L:$L,A189)</f>
        <v>1</v>
      </c>
      <c r="O189" s="22">
        <f>COUNTIFS(CADASTRE!$B:$B,$O$1,CADASTRE!$L:$L,A189)</f>
        <v>0</v>
      </c>
      <c r="P189" s="22">
        <f>COUNTIFS(CADASTRE!$B:$B,$P$1,CADASTRE!$L:$L,A189)</f>
        <v>1</v>
      </c>
      <c r="Q189" s="22">
        <f>COUNTIFS(CADASTRE!$B:$B,$Q$1,CADASTRE!$L:$L,A189)</f>
        <v>0</v>
      </c>
      <c r="R189" s="22">
        <f>COUNTIFS(CADASTRE!$B:$B,$R$1,CADASTRE!$L:$L,A189)</f>
        <v>0</v>
      </c>
      <c r="S189" s="22">
        <f>COUNTIFS(CADASTRE!$B:$B,$S$1,CADASTRE!$L:$L,A189)</f>
        <v>0</v>
      </c>
      <c r="T189" s="22">
        <f>COUNTIFS(CADASTRE!$B:$B,$T$1,CADASTRE!$L:$L,A189)</f>
        <v>0</v>
      </c>
      <c r="U189" s="22">
        <f>COUNTIFS(CADASTRE!$B:$B,$U$1,CADASTRE!$L:$L,A189)</f>
        <v>0</v>
      </c>
      <c r="V189" s="22">
        <f>COUNTIFS(CADASTRE!$B:$B,$V$1,CADASTRE!$L:$L,A189)</f>
        <v>0</v>
      </c>
      <c r="W189" s="22">
        <f>COUNTIFS(CADASTRE!$B:$B,$W$1,CADASTRE!$L:$L,A189)</f>
        <v>0</v>
      </c>
      <c r="X189" s="22">
        <f>COUNTIFS(CADASTRE!$B:$B,$X$1,CADASTRE!$L:$L,A189)</f>
        <v>0</v>
      </c>
      <c r="Y189" s="22">
        <f>COUNTIFS(CADASTRE!$B:$B,$Y$1,CADASTRE!$L:$L,A189)</f>
        <v>1</v>
      </c>
      <c r="Z189" s="22">
        <f>COUNTIFS(CADASTRE!$B:$B,$Z$1,CADASTRE!$L:$L,A189)</f>
        <v>0</v>
      </c>
      <c r="AA189" s="22">
        <f t="shared" si="2"/>
        <v>3</v>
      </c>
      <c r="AB189" s="22"/>
      <c r="AC189" s="22"/>
      <c r="AD189" s="1"/>
      <c r="AE189" s="1"/>
    </row>
    <row r="190" spans="1:31" ht="30" customHeight="1" x14ac:dyDescent="0.3">
      <c r="A190" s="2" t="s">
        <v>2380</v>
      </c>
      <c r="B190" s="22">
        <f>COUNTIFS(CADASTRE!$B:$B,B$1,CADASTRE!L:L,A190)</f>
        <v>0</v>
      </c>
      <c r="C190" s="22">
        <f>COUNTIFS(CADASTRE!$B:$B,$C$1,CADASTRE!$L:$L,A190)</f>
        <v>0</v>
      </c>
      <c r="D190" s="22">
        <f>COUNTIFS(CADASTRE!$B:$B,$D$1,CADASTRE!$L:$L,A190)</f>
        <v>0</v>
      </c>
      <c r="E190" s="22">
        <f>COUNTIFS(CADASTRE!$B:$B,$E$1,CADASTRE!$L:$L,A190)</f>
        <v>1</v>
      </c>
      <c r="F190" s="22">
        <f>COUNTIFS(CADASTRE!$B:$B,$F$1,CADASTRE!$L:$L,A190)</f>
        <v>0</v>
      </c>
      <c r="G190" s="22">
        <f>COUNTIFS(CADASTRE!$B:$B,$G$1,CADASTRE!$L:$L,A190)</f>
        <v>0</v>
      </c>
      <c r="H190" s="22">
        <f>COUNTIFS(CADASTRE!$B:$B,$H$1,CADASTRE!$L:$L,A190)</f>
        <v>0</v>
      </c>
      <c r="I190" s="22">
        <f>COUNTIFS(CADASTRE!$B:$B,$I$1,CADASTRE!$L:$L,A190)</f>
        <v>0</v>
      </c>
      <c r="J190" s="22">
        <f>COUNTIFS(CADASTRE!$B:$B,$J$1,CADASTRE!$L:$L,A190)</f>
        <v>0</v>
      </c>
      <c r="K190" s="22">
        <f>COUNTIFS(CADASTRE!$B:$B,$K$1,CADASTRE!$L:$L,A190)</f>
        <v>0</v>
      </c>
      <c r="L190" s="22">
        <f>COUNTIFS(CADASTRE!$B:$B,$L$1,CADASTRE!$L:$L,A190)</f>
        <v>0</v>
      </c>
      <c r="M190" s="22">
        <f>COUNTIFS(CADASTRE!$B:$B,$M$1,CADASTRE!$L:$L,A190)</f>
        <v>0</v>
      </c>
      <c r="N190" s="22">
        <f>COUNTIFS(CADASTRE!$B:$B,$N$1,CADASTRE!$L:$L,A190)</f>
        <v>0</v>
      </c>
      <c r="O190" s="22">
        <f>COUNTIFS(CADASTRE!$B:$B,$O$1,CADASTRE!$L:$L,A190)</f>
        <v>0</v>
      </c>
      <c r="P190" s="22">
        <f>COUNTIFS(CADASTRE!$B:$B,$P$1,CADASTRE!$L:$L,A190)</f>
        <v>0</v>
      </c>
      <c r="Q190" s="22">
        <f>COUNTIFS(CADASTRE!$B:$B,$Q$1,CADASTRE!$L:$L,A190)</f>
        <v>0</v>
      </c>
      <c r="R190" s="22">
        <f>COUNTIFS(CADASTRE!$B:$B,$R$1,CADASTRE!$L:$L,A190)</f>
        <v>0</v>
      </c>
      <c r="S190" s="22">
        <f>COUNTIFS(CADASTRE!$B:$B,$S$1,CADASTRE!$L:$L,A190)</f>
        <v>0</v>
      </c>
      <c r="T190" s="22">
        <f>COUNTIFS(CADASTRE!$B:$B,$T$1,CADASTRE!$L:$L,A190)</f>
        <v>0</v>
      </c>
      <c r="U190" s="22">
        <f>COUNTIFS(CADASTRE!$B:$B,$U$1,CADASTRE!$L:$L,A190)</f>
        <v>0</v>
      </c>
      <c r="V190" s="22">
        <f>COUNTIFS(CADASTRE!$B:$B,$V$1,CADASTRE!$L:$L,A190)</f>
        <v>0</v>
      </c>
      <c r="W190" s="22">
        <f>COUNTIFS(CADASTRE!$B:$B,$W$1,CADASTRE!$L:$L,A190)</f>
        <v>0</v>
      </c>
      <c r="X190" s="22">
        <f>COUNTIFS(CADASTRE!$B:$B,$X$1,CADASTRE!$L:$L,A190)</f>
        <v>0</v>
      </c>
      <c r="Y190" s="22">
        <f>COUNTIFS(CADASTRE!$B:$B,$Y$1,CADASTRE!$L:$L,A190)</f>
        <v>0</v>
      </c>
      <c r="Z190" s="22">
        <f>COUNTIFS(CADASTRE!$B:$B,$Z$1,CADASTRE!$L:$L,A190)</f>
        <v>0</v>
      </c>
      <c r="AA190" s="22">
        <f t="shared" si="2"/>
        <v>1</v>
      </c>
      <c r="AB190" s="22"/>
      <c r="AC190" s="22"/>
      <c r="AD190" s="1"/>
      <c r="AE190" s="1"/>
    </row>
    <row r="191" spans="1:31" ht="30" customHeight="1" x14ac:dyDescent="0.3">
      <c r="A191" s="2" t="s">
        <v>2387</v>
      </c>
      <c r="B191" s="22">
        <f>COUNTIFS(CADASTRE!$B:$B,B$1,CADASTRE!L:L,A191)</f>
        <v>0</v>
      </c>
      <c r="C191" s="22">
        <f>COUNTIFS(CADASTRE!$B:$B,$C$1,CADASTRE!$L:$L,A191)</f>
        <v>0</v>
      </c>
      <c r="D191" s="22">
        <f>COUNTIFS(CADASTRE!$B:$B,$D$1,CADASTRE!$L:$L,A191)</f>
        <v>0</v>
      </c>
      <c r="E191" s="22">
        <f>COUNTIFS(CADASTRE!$B:$B,$E$1,CADASTRE!$L:$L,A191)</f>
        <v>0</v>
      </c>
      <c r="F191" s="22">
        <f>COUNTIFS(CADASTRE!$B:$B,$F$1,CADASTRE!$L:$L,A191)</f>
        <v>0</v>
      </c>
      <c r="G191" s="22">
        <f>COUNTIFS(CADASTRE!$B:$B,$G$1,CADASTRE!$L:$L,A191)</f>
        <v>0</v>
      </c>
      <c r="H191" s="22">
        <f>COUNTIFS(CADASTRE!$B:$B,$H$1,CADASTRE!$L:$L,A191)</f>
        <v>0</v>
      </c>
      <c r="I191" s="22">
        <f>COUNTIFS(CADASTRE!$B:$B,$I$1,CADASTRE!$L:$L,A191)</f>
        <v>0</v>
      </c>
      <c r="J191" s="22">
        <f>COUNTIFS(CADASTRE!$B:$B,$J$1,CADASTRE!$L:$L,A191)</f>
        <v>0</v>
      </c>
      <c r="K191" s="22">
        <f>COUNTIFS(CADASTRE!$B:$B,$K$1,CADASTRE!$L:$L,A191)</f>
        <v>0</v>
      </c>
      <c r="L191" s="22">
        <f>COUNTIFS(CADASTRE!$B:$B,$L$1,CADASTRE!$L:$L,A191)</f>
        <v>0</v>
      </c>
      <c r="M191" s="22">
        <f>COUNTIFS(CADASTRE!$B:$B,$M$1,CADASTRE!$L:$L,A191)</f>
        <v>0</v>
      </c>
      <c r="N191" s="22">
        <f>COUNTIFS(CADASTRE!$B:$B,$N$1,CADASTRE!$L:$L,A191)</f>
        <v>0</v>
      </c>
      <c r="O191" s="22">
        <f>COUNTIFS(CADASTRE!$B:$B,$O$1,CADASTRE!$L:$L,A191)</f>
        <v>0</v>
      </c>
      <c r="P191" s="22">
        <f>COUNTIFS(CADASTRE!$B:$B,$P$1,CADASTRE!$L:$L,A191)</f>
        <v>0</v>
      </c>
      <c r="Q191" s="22">
        <f>COUNTIFS(CADASTRE!$B:$B,$Q$1,CADASTRE!$L:$L,A191)</f>
        <v>1</v>
      </c>
      <c r="R191" s="22">
        <f>COUNTIFS(CADASTRE!$B:$B,$R$1,CADASTRE!$L:$L,A191)</f>
        <v>0</v>
      </c>
      <c r="S191" s="22">
        <f>COUNTIFS(CADASTRE!$B:$B,$S$1,CADASTRE!$L:$L,A191)</f>
        <v>0</v>
      </c>
      <c r="T191" s="22">
        <f>COUNTIFS(CADASTRE!$B:$B,$T$1,CADASTRE!$L:$L,A191)</f>
        <v>0</v>
      </c>
      <c r="U191" s="22">
        <f>COUNTIFS(CADASTRE!$B:$B,$U$1,CADASTRE!$L:$L,A191)</f>
        <v>0</v>
      </c>
      <c r="V191" s="22">
        <f>COUNTIFS(CADASTRE!$B:$B,$V$1,CADASTRE!$L:$L,A191)</f>
        <v>0</v>
      </c>
      <c r="W191" s="22">
        <f>COUNTIFS(CADASTRE!$B:$B,$W$1,CADASTRE!$L:$L,A191)</f>
        <v>0</v>
      </c>
      <c r="X191" s="22">
        <f>COUNTIFS(CADASTRE!$B:$B,$X$1,CADASTRE!$L:$L,A191)</f>
        <v>0</v>
      </c>
      <c r="Y191" s="22">
        <f>COUNTIFS(CADASTRE!$B:$B,$Y$1,CADASTRE!$L:$L,A191)</f>
        <v>0</v>
      </c>
      <c r="Z191" s="22">
        <f>COUNTIFS(CADASTRE!$B:$B,$Z$1,CADASTRE!$L:$L,A191)</f>
        <v>0</v>
      </c>
      <c r="AA191" s="22">
        <f t="shared" si="2"/>
        <v>1</v>
      </c>
      <c r="AB191" s="22"/>
      <c r="AC191" s="22"/>
      <c r="AD191" s="1"/>
      <c r="AE191" s="1"/>
    </row>
    <row r="192" spans="1:31" ht="30" customHeight="1" x14ac:dyDescent="0.3">
      <c r="A192" s="2" t="s">
        <v>1849</v>
      </c>
      <c r="B192" s="22">
        <f>COUNTIFS(CADASTRE!$B:$B,B$1,CADASTRE!L:L,A192)</f>
        <v>0</v>
      </c>
      <c r="C192" s="22">
        <f>COUNTIFS(CADASTRE!$B:$B,$C$1,CADASTRE!$L:$L,A192)</f>
        <v>0</v>
      </c>
      <c r="D192" s="22">
        <f>COUNTIFS(CADASTRE!$B:$B,$D$1,CADASTRE!$L:$L,A192)</f>
        <v>0</v>
      </c>
      <c r="E192" s="22">
        <f>COUNTIFS(CADASTRE!$B:$B,$E$1,CADASTRE!$L:$L,A192)</f>
        <v>0</v>
      </c>
      <c r="F192" s="22">
        <f>COUNTIFS(CADASTRE!$B:$B,$F$1,CADASTRE!$L:$L,A192)</f>
        <v>0</v>
      </c>
      <c r="G192" s="22">
        <f>COUNTIFS(CADASTRE!$B:$B,$G$1,CADASTRE!$L:$L,A192)</f>
        <v>0</v>
      </c>
      <c r="H192" s="22">
        <f>COUNTIFS(CADASTRE!$B:$B,$H$1,CADASTRE!$L:$L,A192)</f>
        <v>0</v>
      </c>
      <c r="I192" s="22">
        <f>COUNTIFS(CADASTRE!$B:$B,$I$1,CADASTRE!$L:$L,A192)</f>
        <v>0</v>
      </c>
      <c r="J192" s="22">
        <f>COUNTIFS(CADASTRE!$B:$B,$J$1,CADASTRE!$L:$L,A192)</f>
        <v>0</v>
      </c>
      <c r="K192" s="22">
        <f>COUNTIFS(CADASTRE!$B:$B,$K$1,CADASTRE!$L:$L,A192)</f>
        <v>0</v>
      </c>
      <c r="L192" s="22">
        <f>COUNTIFS(CADASTRE!$B:$B,$L$1,CADASTRE!$L:$L,A192)</f>
        <v>0</v>
      </c>
      <c r="M192" s="22">
        <f>COUNTIFS(CADASTRE!$B:$B,$M$1,CADASTRE!$L:$L,A192)</f>
        <v>0</v>
      </c>
      <c r="N192" s="22">
        <f>COUNTIFS(CADASTRE!$B:$B,$N$1,CADASTRE!$L:$L,A192)</f>
        <v>0</v>
      </c>
      <c r="O192" s="22">
        <f>COUNTIFS(CADASTRE!$B:$B,$O$1,CADASTRE!$L:$L,A192)</f>
        <v>0</v>
      </c>
      <c r="P192" s="22">
        <f>COUNTIFS(CADASTRE!$B:$B,$P$1,CADASTRE!$L:$L,A192)</f>
        <v>0</v>
      </c>
      <c r="Q192" s="22">
        <f>COUNTIFS(CADASTRE!$B:$B,$Q$1,CADASTRE!$L:$L,A192)</f>
        <v>0</v>
      </c>
      <c r="R192" s="22">
        <f>COUNTIFS(CADASTRE!$B:$B,$R$1,CADASTRE!$L:$L,A192)</f>
        <v>0</v>
      </c>
      <c r="S192" s="22">
        <f>COUNTIFS(CADASTRE!$B:$B,$S$1,CADASTRE!$L:$L,A192)</f>
        <v>1</v>
      </c>
      <c r="T192" s="22">
        <f>COUNTIFS(CADASTRE!$B:$B,$T$1,CADASTRE!$L:$L,A192)</f>
        <v>0</v>
      </c>
      <c r="U192" s="22">
        <f>COUNTIFS(CADASTRE!$B:$B,$U$1,CADASTRE!$L:$L,A192)</f>
        <v>0</v>
      </c>
      <c r="V192" s="22">
        <f>COUNTIFS(CADASTRE!$B:$B,$V$1,CADASTRE!$L:$L,A192)</f>
        <v>0</v>
      </c>
      <c r="W192" s="22">
        <f>COUNTIFS(CADASTRE!$B:$B,$W$1,CADASTRE!$L:$L,A192)</f>
        <v>0</v>
      </c>
      <c r="X192" s="22">
        <f>COUNTIFS(CADASTRE!$B:$B,$X$1,CADASTRE!$L:$L,A192)</f>
        <v>0</v>
      </c>
      <c r="Y192" s="22">
        <f>COUNTIFS(CADASTRE!$B:$B,$Y$1,CADASTRE!$L:$L,A192)</f>
        <v>0</v>
      </c>
      <c r="Z192" s="22">
        <f>COUNTIFS(CADASTRE!$B:$B,$Z$1,CADASTRE!$L:$L,A192)</f>
        <v>0</v>
      </c>
      <c r="AA192" s="22">
        <f t="shared" si="2"/>
        <v>1</v>
      </c>
      <c r="AB192" s="22"/>
      <c r="AC192" s="22"/>
      <c r="AD192" s="1"/>
      <c r="AE192" s="1"/>
    </row>
    <row r="193" spans="1:31" ht="30" customHeight="1" x14ac:dyDescent="0.3">
      <c r="A193" s="2" t="s">
        <v>4660</v>
      </c>
      <c r="B193" s="22">
        <f>COUNTIFS(CADASTRE!$B:$B,B$1,CADASTRE!L:L,A193)</f>
        <v>0</v>
      </c>
      <c r="C193" s="22">
        <f>COUNTIFS(CADASTRE!$B:$B,$C$1,CADASTRE!$L:$L,A193)</f>
        <v>0</v>
      </c>
      <c r="D193" s="22">
        <f>COUNTIFS(CADASTRE!$B:$B,$D$1,CADASTRE!$L:$L,A193)</f>
        <v>0</v>
      </c>
      <c r="E193" s="22">
        <f>COUNTIFS(CADASTRE!$B:$B,$E$1,CADASTRE!$L:$L,A193)</f>
        <v>0</v>
      </c>
      <c r="F193" s="22">
        <f>COUNTIFS(CADASTRE!$B:$B,$F$1,CADASTRE!$L:$L,A193)</f>
        <v>0</v>
      </c>
      <c r="G193" s="22">
        <f>COUNTIFS(CADASTRE!$B:$B,$G$1,CADASTRE!$L:$L,A193)</f>
        <v>0</v>
      </c>
      <c r="H193" s="22">
        <f>COUNTIFS(CADASTRE!$B:$B,$H$1,CADASTRE!$L:$L,A193)</f>
        <v>0</v>
      </c>
      <c r="I193" s="22">
        <f>COUNTIFS(CADASTRE!$B:$B,$I$1,CADASTRE!$L:$L,A193)</f>
        <v>0</v>
      </c>
      <c r="J193" s="22">
        <f>COUNTIFS(CADASTRE!$B:$B,$J$1,CADASTRE!$L:$L,A193)</f>
        <v>0</v>
      </c>
      <c r="K193" s="22">
        <f>COUNTIFS(CADASTRE!$B:$B,$K$1,CADASTRE!$L:$L,A193)</f>
        <v>0</v>
      </c>
      <c r="L193" s="22">
        <f>COUNTIFS(CADASTRE!$B:$B,$L$1,CADASTRE!$L:$L,A193)</f>
        <v>0</v>
      </c>
      <c r="M193" s="22">
        <f>COUNTIFS(CADASTRE!$B:$B,$M$1,CADASTRE!$L:$L,A193)</f>
        <v>0</v>
      </c>
      <c r="N193" s="22">
        <f>COUNTIFS(CADASTRE!$B:$B,$N$1,CADASTRE!$L:$L,A193)</f>
        <v>0</v>
      </c>
      <c r="O193" s="22">
        <f>COUNTIFS(CADASTRE!$B:$B,$O$1,CADASTRE!$L:$L,A193)</f>
        <v>0</v>
      </c>
      <c r="P193" s="22">
        <f>COUNTIFS(CADASTRE!$B:$B,$P$1,CADASTRE!$L:$L,A193)</f>
        <v>0</v>
      </c>
      <c r="Q193" s="22">
        <f>COUNTIFS(CADASTRE!$B:$B,$Q$1,CADASTRE!$L:$L,A193)</f>
        <v>0</v>
      </c>
      <c r="R193" s="22">
        <f>COUNTIFS(CADASTRE!$B:$B,$R$1,CADASTRE!$L:$L,A193)</f>
        <v>0</v>
      </c>
      <c r="S193" s="22">
        <f>COUNTIFS(CADASTRE!$B:$B,$S$1,CADASTRE!$L:$L,A193)</f>
        <v>0</v>
      </c>
      <c r="T193" s="22">
        <f>COUNTIFS(CADASTRE!$B:$B,$T$1,CADASTRE!$L:$L,A193)</f>
        <v>0</v>
      </c>
      <c r="U193" s="22">
        <f>COUNTIFS(CADASTRE!$B:$B,$U$1,CADASTRE!$L:$L,A193)</f>
        <v>0</v>
      </c>
      <c r="V193" s="22">
        <f>COUNTIFS(CADASTRE!$B:$B,$V$1,CADASTRE!$L:$L,A193)</f>
        <v>0</v>
      </c>
      <c r="W193" s="22">
        <f>COUNTIFS(CADASTRE!$B:$B,$W$1,CADASTRE!$L:$L,A193)</f>
        <v>0</v>
      </c>
      <c r="X193" s="22">
        <f>COUNTIFS(CADASTRE!$B:$B,$X$1,CADASTRE!$L:$L,A193)</f>
        <v>1</v>
      </c>
      <c r="Y193" s="22">
        <f>COUNTIFS(CADASTRE!$B:$B,$Y$1,CADASTRE!$L:$L,A193)</f>
        <v>0</v>
      </c>
      <c r="Z193" s="22">
        <f>COUNTIFS(CADASTRE!$B:$B,$Z$1,CADASTRE!$L:$L,A193)</f>
        <v>0</v>
      </c>
      <c r="AA193" s="22">
        <f t="shared" si="2"/>
        <v>1</v>
      </c>
      <c r="AB193" s="22"/>
      <c r="AC193" s="22"/>
      <c r="AD193" s="1"/>
      <c r="AE193" s="1"/>
    </row>
    <row r="194" spans="1:31" ht="30" customHeight="1" x14ac:dyDescent="0.3">
      <c r="A194" s="2" t="s">
        <v>2870</v>
      </c>
      <c r="B194" s="22">
        <f>COUNTIFS(CADASTRE!$B:$B,B$1,CADASTRE!L:L,A194)</f>
        <v>0</v>
      </c>
      <c r="C194" s="22">
        <f>COUNTIFS(CADASTRE!$B:$B,$C$1,CADASTRE!$L:$L,A194)</f>
        <v>0</v>
      </c>
      <c r="D194" s="22">
        <f>COUNTIFS(CADASTRE!$B:$B,$D$1,CADASTRE!$L:$L,A194)</f>
        <v>0</v>
      </c>
      <c r="E194" s="22">
        <f>COUNTIFS(CADASTRE!$B:$B,$E$1,CADASTRE!$L:$L,A194)</f>
        <v>0</v>
      </c>
      <c r="F194" s="22">
        <f>COUNTIFS(CADASTRE!$B:$B,$F$1,CADASTRE!$L:$L,A194)</f>
        <v>0</v>
      </c>
      <c r="G194" s="22">
        <f>COUNTIFS(CADASTRE!$B:$B,$G$1,CADASTRE!$L:$L,A194)</f>
        <v>2</v>
      </c>
      <c r="H194" s="22">
        <f>COUNTIFS(CADASTRE!$B:$B,$H$1,CADASTRE!$L:$L,A194)</f>
        <v>0</v>
      </c>
      <c r="I194" s="22">
        <f>COUNTIFS(CADASTRE!$B:$B,$I$1,CADASTRE!$L:$L,A194)</f>
        <v>0</v>
      </c>
      <c r="J194" s="22">
        <f>COUNTIFS(CADASTRE!$B:$B,$J$1,CADASTRE!$L:$L,A194)</f>
        <v>0</v>
      </c>
      <c r="K194" s="22">
        <f>COUNTIFS(CADASTRE!$B:$B,$K$1,CADASTRE!$L:$L,A194)</f>
        <v>0</v>
      </c>
      <c r="L194" s="22">
        <f>COUNTIFS(CADASTRE!$B:$B,$L$1,CADASTRE!$L:$L,A194)</f>
        <v>0</v>
      </c>
      <c r="M194" s="22">
        <f>COUNTIFS(CADASTRE!$B:$B,$M$1,CADASTRE!$L:$L,A194)</f>
        <v>0</v>
      </c>
      <c r="N194" s="22">
        <f>COUNTIFS(CADASTRE!$B:$B,$N$1,CADASTRE!$L:$L,A194)</f>
        <v>0</v>
      </c>
      <c r="O194" s="22">
        <f>COUNTIFS(CADASTRE!$B:$B,$O$1,CADASTRE!$L:$L,A194)</f>
        <v>0</v>
      </c>
      <c r="P194" s="22">
        <f>COUNTIFS(CADASTRE!$B:$B,$P$1,CADASTRE!$L:$L,A194)</f>
        <v>0</v>
      </c>
      <c r="Q194" s="22">
        <f>COUNTIFS(CADASTRE!$B:$B,$Q$1,CADASTRE!$L:$L,A194)</f>
        <v>0</v>
      </c>
      <c r="R194" s="22">
        <f>COUNTIFS(CADASTRE!$B:$B,$R$1,CADASTRE!$L:$L,A194)</f>
        <v>0</v>
      </c>
      <c r="S194" s="22">
        <f>COUNTIFS(CADASTRE!$B:$B,$S$1,CADASTRE!$L:$L,A194)</f>
        <v>0</v>
      </c>
      <c r="T194" s="22">
        <f>COUNTIFS(CADASTRE!$B:$B,$T$1,CADASTRE!$L:$L,A194)</f>
        <v>0</v>
      </c>
      <c r="U194" s="22">
        <f>COUNTIFS(CADASTRE!$B:$B,$U$1,CADASTRE!$L:$L,A194)</f>
        <v>0</v>
      </c>
      <c r="V194" s="22">
        <f>COUNTIFS(CADASTRE!$B:$B,$V$1,CADASTRE!$L:$L,A194)</f>
        <v>0</v>
      </c>
      <c r="W194" s="22">
        <f>COUNTIFS(CADASTRE!$B:$B,$W$1,CADASTRE!$L:$L,A194)</f>
        <v>0</v>
      </c>
      <c r="X194" s="22">
        <f>COUNTIFS(CADASTRE!$B:$B,$X$1,CADASTRE!$L:$L,A194)</f>
        <v>0</v>
      </c>
      <c r="Y194" s="22">
        <f>COUNTIFS(CADASTRE!$B:$B,$Y$1,CADASTRE!$L:$L,A194)</f>
        <v>0</v>
      </c>
      <c r="Z194" s="22">
        <f>COUNTIFS(CADASTRE!$B:$B,$Z$1,CADASTRE!$L:$L,A194)</f>
        <v>0</v>
      </c>
      <c r="AA194" s="22">
        <f t="shared" ref="AA194:AA257" si="3">SUM(B194:Z194)</f>
        <v>2</v>
      </c>
      <c r="AB194" s="22"/>
      <c r="AC194" s="22"/>
      <c r="AD194" s="1"/>
      <c r="AE194" s="1"/>
    </row>
    <row r="195" spans="1:31" ht="30" customHeight="1" x14ac:dyDescent="0.3">
      <c r="A195" s="2" t="s">
        <v>1857</v>
      </c>
      <c r="B195" s="22">
        <f>COUNTIFS(CADASTRE!$B:$B,B$1,CADASTRE!L:L,A195)</f>
        <v>0</v>
      </c>
      <c r="C195" s="22">
        <f>COUNTIFS(CADASTRE!$B:$B,$C$1,CADASTRE!$L:$L,A195)</f>
        <v>0</v>
      </c>
      <c r="D195" s="22">
        <f>COUNTIFS(CADASTRE!$B:$B,$D$1,CADASTRE!$L:$L,A195)</f>
        <v>0</v>
      </c>
      <c r="E195" s="22">
        <f>COUNTIFS(CADASTRE!$B:$B,$E$1,CADASTRE!$L:$L,A195)</f>
        <v>1</v>
      </c>
      <c r="F195" s="22">
        <f>COUNTIFS(CADASTRE!$B:$B,$F$1,CADASTRE!$L:$L,A195)</f>
        <v>0</v>
      </c>
      <c r="G195" s="22">
        <f>COUNTIFS(CADASTRE!$B:$B,$G$1,CADASTRE!$L:$L,A195)</f>
        <v>0</v>
      </c>
      <c r="H195" s="22">
        <f>COUNTIFS(CADASTRE!$B:$B,$H$1,CADASTRE!$L:$L,A195)</f>
        <v>0</v>
      </c>
      <c r="I195" s="22">
        <f>COUNTIFS(CADASTRE!$B:$B,$I$1,CADASTRE!$L:$L,A195)</f>
        <v>0</v>
      </c>
      <c r="J195" s="22">
        <f>COUNTIFS(CADASTRE!$B:$B,$J$1,CADASTRE!$L:$L,A195)</f>
        <v>0</v>
      </c>
      <c r="K195" s="22">
        <f>COUNTIFS(CADASTRE!$B:$B,$K$1,CADASTRE!$L:$L,A195)</f>
        <v>0</v>
      </c>
      <c r="L195" s="22">
        <f>COUNTIFS(CADASTRE!$B:$B,$L$1,CADASTRE!$L:$L,A195)</f>
        <v>0</v>
      </c>
      <c r="M195" s="22">
        <f>COUNTIFS(CADASTRE!$B:$B,$M$1,CADASTRE!$L:$L,A195)</f>
        <v>0</v>
      </c>
      <c r="N195" s="22">
        <f>COUNTIFS(CADASTRE!$B:$B,$N$1,CADASTRE!$L:$L,A195)</f>
        <v>0</v>
      </c>
      <c r="O195" s="22">
        <f>COUNTIFS(CADASTRE!$B:$B,$O$1,CADASTRE!$L:$L,A195)</f>
        <v>0</v>
      </c>
      <c r="P195" s="22">
        <f>COUNTIFS(CADASTRE!$B:$B,$P$1,CADASTRE!$L:$L,A195)</f>
        <v>0</v>
      </c>
      <c r="Q195" s="22">
        <f>COUNTIFS(CADASTRE!$B:$B,$Q$1,CADASTRE!$L:$L,A195)</f>
        <v>0</v>
      </c>
      <c r="R195" s="22">
        <f>COUNTIFS(CADASTRE!$B:$B,$R$1,CADASTRE!$L:$L,A195)</f>
        <v>0</v>
      </c>
      <c r="S195" s="22">
        <f>COUNTIFS(CADASTRE!$B:$B,$S$1,CADASTRE!$L:$L,A195)</f>
        <v>0</v>
      </c>
      <c r="T195" s="22">
        <f>COUNTIFS(CADASTRE!$B:$B,$T$1,CADASTRE!$L:$L,A195)</f>
        <v>0</v>
      </c>
      <c r="U195" s="22">
        <f>COUNTIFS(CADASTRE!$B:$B,$U$1,CADASTRE!$L:$L,A195)</f>
        <v>0</v>
      </c>
      <c r="V195" s="22">
        <f>COUNTIFS(CADASTRE!$B:$B,$V$1,CADASTRE!$L:$L,A195)</f>
        <v>0</v>
      </c>
      <c r="W195" s="22">
        <f>COUNTIFS(CADASTRE!$B:$B,$W$1,CADASTRE!$L:$L,A195)</f>
        <v>0</v>
      </c>
      <c r="X195" s="22">
        <f>COUNTIFS(CADASTRE!$B:$B,$X$1,CADASTRE!$L:$L,A195)</f>
        <v>0</v>
      </c>
      <c r="Y195" s="22">
        <f>COUNTIFS(CADASTRE!$B:$B,$Y$1,CADASTRE!$L:$L,A195)</f>
        <v>0</v>
      </c>
      <c r="Z195" s="22">
        <f>COUNTIFS(CADASTRE!$B:$B,$Z$1,CADASTRE!$L:$L,A195)</f>
        <v>0</v>
      </c>
      <c r="AA195" s="22">
        <f t="shared" si="3"/>
        <v>1</v>
      </c>
      <c r="AB195" s="22"/>
      <c r="AC195" s="22"/>
      <c r="AD195" s="1"/>
      <c r="AE195" s="1"/>
    </row>
    <row r="196" spans="1:31" ht="30" customHeight="1" x14ac:dyDescent="0.3">
      <c r="A196" s="2" t="s">
        <v>3404</v>
      </c>
      <c r="B196" s="22">
        <f>COUNTIFS(CADASTRE!$B:$B,B$1,CADASTRE!L:L,A196)</f>
        <v>0</v>
      </c>
      <c r="C196" s="22">
        <f>COUNTIFS(CADASTRE!$B:$B,$C$1,CADASTRE!$L:$L,A196)</f>
        <v>0</v>
      </c>
      <c r="D196" s="22">
        <f>COUNTIFS(CADASTRE!$B:$B,$D$1,CADASTRE!$L:$L,A196)</f>
        <v>0</v>
      </c>
      <c r="E196" s="22">
        <f>COUNTIFS(CADASTRE!$B:$B,$E$1,CADASTRE!$L:$L,A196)</f>
        <v>0</v>
      </c>
      <c r="F196" s="22">
        <f>COUNTIFS(CADASTRE!$B:$B,$F$1,CADASTRE!$L:$L,A196)</f>
        <v>0</v>
      </c>
      <c r="G196" s="22">
        <f>COUNTIFS(CADASTRE!$B:$B,$G$1,CADASTRE!$L:$L,A196)</f>
        <v>0</v>
      </c>
      <c r="H196" s="22">
        <f>COUNTIFS(CADASTRE!$B:$B,$H$1,CADASTRE!$L:$L,A196)</f>
        <v>0</v>
      </c>
      <c r="I196" s="22">
        <f>COUNTIFS(CADASTRE!$B:$B,$I$1,CADASTRE!$L:$L,A196)</f>
        <v>0</v>
      </c>
      <c r="J196" s="22">
        <f>COUNTIFS(CADASTRE!$B:$B,$J$1,CADASTRE!$L:$L,A196)</f>
        <v>0</v>
      </c>
      <c r="K196" s="22">
        <f>COUNTIFS(CADASTRE!$B:$B,$K$1,CADASTRE!$L:$L,A196)</f>
        <v>0</v>
      </c>
      <c r="L196" s="22">
        <f>COUNTIFS(CADASTRE!$B:$B,$L$1,CADASTRE!$L:$L,A196)</f>
        <v>0</v>
      </c>
      <c r="M196" s="22">
        <f>COUNTIFS(CADASTRE!$B:$B,$M$1,CADASTRE!$L:$L,A196)</f>
        <v>0</v>
      </c>
      <c r="N196" s="22">
        <f>COUNTIFS(CADASTRE!$B:$B,$N$1,CADASTRE!$L:$L,A196)</f>
        <v>0</v>
      </c>
      <c r="O196" s="22">
        <f>COUNTIFS(CADASTRE!$B:$B,$O$1,CADASTRE!$L:$L,A196)</f>
        <v>0</v>
      </c>
      <c r="P196" s="22">
        <f>COUNTIFS(CADASTRE!$B:$B,$P$1,CADASTRE!$L:$L,A196)</f>
        <v>0</v>
      </c>
      <c r="Q196" s="22">
        <f>COUNTIFS(CADASTRE!$B:$B,$Q$1,CADASTRE!$L:$L,A196)</f>
        <v>0</v>
      </c>
      <c r="R196" s="22">
        <f>COUNTIFS(CADASTRE!$B:$B,$R$1,CADASTRE!$L:$L,A196)</f>
        <v>0</v>
      </c>
      <c r="S196" s="22">
        <f>COUNTIFS(CADASTRE!$B:$B,$S$1,CADASTRE!$L:$L,A196)</f>
        <v>0</v>
      </c>
      <c r="T196" s="22">
        <f>COUNTIFS(CADASTRE!$B:$B,$T$1,CADASTRE!$L:$L,A196)</f>
        <v>1</v>
      </c>
      <c r="U196" s="22">
        <f>COUNTIFS(CADASTRE!$B:$B,$U$1,CADASTRE!$L:$L,A196)</f>
        <v>0</v>
      </c>
      <c r="V196" s="22">
        <f>COUNTIFS(CADASTRE!$B:$B,$V$1,CADASTRE!$L:$L,A196)</f>
        <v>0</v>
      </c>
      <c r="W196" s="22">
        <f>COUNTIFS(CADASTRE!$B:$B,$W$1,CADASTRE!$L:$L,A196)</f>
        <v>0</v>
      </c>
      <c r="X196" s="22">
        <f>COUNTIFS(CADASTRE!$B:$B,$X$1,CADASTRE!$L:$L,A196)</f>
        <v>0</v>
      </c>
      <c r="Y196" s="22">
        <f>COUNTIFS(CADASTRE!$B:$B,$Y$1,CADASTRE!$L:$L,A196)</f>
        <v>0</v>
      </c>
      <c r="Z196" s="22">
        <f>COUNTIFS(CADASTRE!$B:$B,$Z$1,CADASTRE!$L:$L,A196)</f>
        <v>0</v>
      </c>
      <c r="AA196" s="22">
        <f t="shared" si="3"/>
        <v>1</v>
      </c>
      <c r="AB196" s="22"/>
      <c r="AC196" s="22"/>
      <c r="AD196" s="1"/>
      <c r="AE196" s="1"/>
    </row>
    <row r="197" spans="1:31" ht="30" customHeight="1" x14ac:dyDescent="0.3">
      <c r="A197" s="2" t="s">
        <v>4003</v>
      </c>
      <c r="B197" s="22">
        <f>COUNTIFS(CADASTRE!$B:$B,B$1,CADASTRE!L:L,A197)</f>
        <v>0</v>
      </c>
      <c r="C197" s="22">
        <f>COUNTIFS(CADASTRE!$B:$B,$C$1,CADASTRE!$L:$L,A197)</f>
        <v>0</v>
      </c>
      <c r="D197" s="22">
        <f>COUNTIFS(CADASTRE!$B:$B,$D$1,CADASTRE!$L:$L,A197)</f>
        <v>1</v>
      </c>
      <c r="E197" s="22">
        <f>COUNTIFS(CADASTRE!$B:$B,$E$1,CADASTRE!$L:$L,A197)</f>
        <v>0</v>
      </c>
      <c r="F197" s="22">
        <f>COUNTIFS(CADASTRE!$B:$B,$F$1,CADASTRE!$L:$L,A197)</f>
        <v>0</v>
      </c>
      <c r="G197" s="22">
        <f>COUNTIFS(CADASTRE!$B:$B,$G$1,CADASTRE!$L:$L,A197)</f>
        <v>0</v>
      </c>
      <c r="H197" s="22">
        <f>COUNTIFS(CADASTRE!$B:$B,$H$1,CADASTRE!$L:$L,A197)</f>
        <v>0</v>
      </c>
      <c r="I197" s="22">
        <f>COUNTIFS(CADASTRE!$B:$B,$I$1,CADASTRE!$L:$L,A197)</f>
        <v>0</v>
      </c>
      <c r="J197" s="22">
        <f>COUNTIFS(CADASTRE!$B:$B,$J$1,CADASTRE!$L:$L,A197)</f>
        <v>0</v>
      </c>
      <c r="K197" s="22">
        <f>COUNTIFS(CADASTRE!$B:$B,$K$1,CADASTRE!$L:$L,A197)</f>
        <v>0</v>
      </c>
      <c r="L197" s="22">
        <f>COUNTIFS(CADASTRE!$B:$B,$L$1,CADASTRE!$L:$L,A197)</f>
        <v>0</v>
      </c>
      <c r="M197" s="22">
        <f>COUNTIFS(CADASTRE!$B:$B,$M$1,CADASTRE!$L:$L,A197)</f>
        <v>0</v>
      </c>
      <c r="N197" s="22">
        <f>COUNTIFS(CADASTRE!$B:$B,$N$1,CADASTRE!$L:$L,A197)</f>
        <v>0</v>
      </c>
      <c r="O197" s="22">
        <f>COUNTIFS(CADASTRE!$B:$B,$O$1,CADASTRE!$L:$L,A197)</f>
        <v>0</v>
      </c>
      <c r="P197" s="22">
        <f>COUNTIFS(CADASTRE!$B:$B,$P$1,CADASTRE!$L:$L,A197)</f>
        <v>0</v>
      </c>
      <c r="Q197" s="22">
        <f>COUNTIFS(CADASTRE!$B:$B,$Q$1,CADASTRE!$L:$L,A197)</f>
        <v>0</v>
      </c>
      <c r="R197" s="22">
        <f>COUNTIFS(CADASTRE!$B:$B,$R$1,CADASTRE!$L:$L,A197)</f>
        <v>0</v>
      </c>
      <c r="S197" s="22">
        <f>COUNTIFS(CADASTRE!$B:$B,$S$1,CADASTRE!$L:$L,A197)</f>
        <v>0</v>
      </c>
      <c r="T197" s="22">
        <f>COUNTIFS(CADASTRE!$B:$B,$T$1,CADASTRE!$L:$L,A197)</f>
        <v>0</v>
      </c>
      <c r="U197" s="22">
        <f>COUNTIFS(CADASTRE!$B:$B,$U$1,CADASTRE!$L:$L,A197)</f>
        <v>0</v>
      </c>
      <c r="V197" s="22">
        <f>COUNTIFS(CADASTRE!$B:$B,$V$1,CADASTRE!$L:$L,A197)</f>
        <v>0</v>
      </c>
      <c r="W197" s="22">
        <f>COUNTIFS(CADASTRE!$B:$B,$W$1,CADASTRE!$L:$L,A197)</f>
        <v>0</v>
      </c>
      <c r="X197" s="22">
        <f>COUNTIFS(CADASTRE!$B:$B,$X$1,CADASTRE!$L:$L,A197)</f>
        <v>0</v>
      </c>
      <c r="Y197" s="22">
        <f>COUNTIFS(CADASTRE!$B:$B,$Y$1,CADASTRE!$L:$L,A197)</f>
        <v>0</v>
      </c>
      <c r="Z197" s="22">
        <f>COUNTIFS(CADASTRE!$B:$B,$Z$1,CADASTRE!$L:$L,A197)</f>
        <v>0</v>
      </c>
      <c r="AA197" s="22">
        <f t="shared" si="3"/>
        <v>1</v>
      </c>
      <c r="AB197" s="22"/>
      <c r="AC197" s="22"/>
      <c r="AD197" s="1"/>
      <c r="AE197" s="1"/>
    </row>
    <row r="198" spans="1:31" ht="30" customHeight="1" x14ac:dyDescent="0.3">
      <c r="A198" s="2" t="s">
        <v>132</v>
      </c>
      <c r="B198" s="22">
        <f>COUNTIFS(CADASTRE!$B:$B,B$1,CADASTRE!L:L,A198)</f>
        <v>0</v>
      </c>
      <c r="C198" s="22">
        <f>COUNTIFS(CADASTRE!$B:$B,$C$1,CADASTRE!$L:$L,A198)</f>
        <v>0</v>
      </c>
      <c r="D198" s="22">
        <f>COUNTIFS(CADASTRE!$B:$B,$D$1,CADASTRE!$L:$L,A198)</f>
        <v>1</v>
      </c>
      <c r="E198" s="22">
        <f>COUNTIFS(CADASTRE!$B:$B,$E$1,CADASTRE!$L:$L,A198)</f>
        <v>2</v>
      </c>
      <c r="F198" s="22">
        <f>COUNTIFS(CADASTRE!$B:$B,$F$1,CADASTRE!$L:$L,A198)</f>
        <v>0</v>
      </c>
      <c r="G198" s="22">
        <f>COUNTIFS(CADASTRE!$B:$B,$G$1,CADASTRE!$L:$L,A198)</f>
        <v>2</v>
      </c>
      <c r="H198" s="22">
        <f>COUNTIFS(CADASTRE!$B:$B,$H$1,CADASTRE!$L:$L,A198)</f>
        <v>0</v>
      </c>
      <c r="I198" s="22">
        <f>COUNTIFS(CADASTRE!$B:$B,$I$1,CADASTRE!$L:$L,A198)</f>
        <v>0</v>
      </c>
      <c r="J198" s="22">
        <f>COUNTIFS(CADASTRE!$B:$B,$J$1,CADASTRE!$L:$L,A198)</f>
        <v>0</v>
      </c>
      <c r="K198" s="22">
        <f>COUNTIFS(CADASTRE!$B:$B,$K$1,CADASTRE!$L:$L,A198)</f>
        <v>0</v>
      </c>
      <c r="L198" s="22">
        <f>COUNTIFS(CADASTRE!$B:$B,$L$1,CADASTRE!$L:$L,A198)</f>
        <v>0</v>
      </c>
      <c r="M198" s="22">
        <f>COUNTIFS(CADASTRE!$B:$B,$M$1,CADASTRE!$L:$L,A198)</f>
        <v>0</v>
      </c>
      <c r="N198" s="22">
        <f>COUNTIFS(CADASTRE!$B:$B,$N$1,CADASTRE!$L:$L,A198)</f>
        <v>0</v>
      </c>
      <c r="O198" s="22">
        <f>COUNTIFS(CADASTRE!$B:$B,$O$1,CADASTRE!$L:$L,A198)</f>
        <v>3</v>
      </c>
      <c r="P198" s="22">
        <f>COUNTIFS(CADASTRE!$B:$B,$P$1,CADASTRE!$L:$L,A198)</f>
        <v>0</v>
      </c>
      <c r="Q198" s="22">
        <f>COUNTIFS(CADASTRE!$B:$B,$Q$1,CADASTRE!$L:$L,A198)</f>
        <v>6</v>
      </c>
      <c r="R198" s="22">
        <f>COUNTIFS(CADASTRE!$B:$B,$R$1,CADASTRE!$L:$L,A198)</f>
        <v>0</v>
      </c>
      <c r="S198" s="22">
        <f>COUNTIFS(CADASTRE!$B:$B,$S$1,CADASTRE!$L:$L,A198)</f>
        <v>0</v>
      </c>
      <c r="T198" s="22">
        <f>COUNTIFS(CADASTRE!$B:$B,$T$1,CADASTRE!$L:$L,A198)</f>
        <v>0</v>
      </c>
      <c r="U198" s="22">
        <f>COUNTIFS(CADASTRE!$B:$B,$U$1,CADASTRE!$L:$L,A198)</f>
        <v>0</v>
      </c>
      <c r="V198" s="22">
        <f>COUNTIFS(CADASTRE!$B:$B,$V$1,CADASTRE!$L:$L,A198)</f>
        <v>0</v>
      </c>
      <c r="W198" s="22">
        <f>COUNTIFS(CADASTRE!$B:$B,$W$1,CADASTRE!$L:$L,A198)</f>
        <v>0</v>
      </c>
      <c r="X198" s="22">
        <f>COUNTIFS(CADASTRE!$B:$B,$X$1,CADASTRE!$L:$L,A198)</f>
        <v>0</v>
      </c>
      <c r="Y198" s="22">
        <f>COUNTIFS(CADASTRE!$B:$B,$Y$1,CADASTRE!$L:$L,A198)</f>
        <v>24</v>
      </c>
      <c r="Z198" s="22">
        <f>COUNTIFS(CADASTRE!$B:$B,$Z$1,CADASTRE!$L:$L,A198)</f>
        <v>0</v>
      </c>
      <c r="AA198" s="22">
        <f t="shared" si="3"/>
        <v>38</v>
      </c>
      <c r="AB198" s="22"/>
      <c r="AC198" s="22"/>
      <c r="AD198" s="1"/>
      <c r="AE198" s="1"/>
    </row>
    <row r="199" spans="1:31" ht="30" customHeight="1" x14ac:dyDescent="0.3">
      <c r="A199" s="2" t="s">
        <v>402</v>
      </c>
      <c r="B199" s="22">
        <f>COUNTIFS(CADASTRE!$B:$B,B$1,CADASTRE!L:L,A199)</f>
        <v>0</v>
      </c>
      <c r="C199" s="22">
        <f>COUNTIFS(CADASTRE!$B:$B,$C$1,CADASTRE!$L:$L,A199)</f>
        <v>0</v>
      </c>
      <c r="D199" s="22">
        <f>COUNTIFS(CADASTRE!$B:$B,$D$1,CADASTRE!$L:$L,A199)</f>
        <v>0</v>
      </c>
      <c r="E199" s="22">
        <f>COUNTIFS(CADASTRE!$B:$B,$E$1,CADASTRE!$L:$L,A199)</f>
        <v>0</v>
      </c>
      <c r="F199" s="22">
        <f>COUNTIFS(CADASTRE!$B:$B,$F$1,CADASTRE!$L:$L,A199)</f>
        <v>0</v>
      </c>
      <c r="G199" s="22">
        <f>COUNTIFS(CADASTRE!$B:$B,$G$1,CADASTRE!$L:$L,A199)</f>
        <v>0</v>
      </c>
      <c r="H199" s="22">
        <f>COUNTIFS(CADASTRE!$B:$B,$H$1,CADASTRE!$L:$L,A199)</f>
        <v>0</v>
      </c>
      <c r="I199" s="22">
        <f>COUNTIFS(CADASTRE!$B:$B,$I$1,CADASTRE!$L:$L,A199)</f>
        <v>0</v>
      </c>
      <c r="J199" s="22">
        <f>COUNTIFS(CADASTRE!$B:$B,$J$1,CADASTRE!$L:$L,A199)</f>
        <v>0</v>
      </c>
      <c r="K199" s="22">
        <f>COUNTIFS(CADASTRE!$B:$B,$K$1,CADASTRE!$L:$L,A199)</f>
        <v>0</v>
      </c>
      <c r="L199" s="22">
        <f>COUNTIFS(CADASTRE!$B:$B,$L$1,CADASTRE!$L:$L,A199)</f>
        <v>0</v>
      </c>
      <c r="M199" s="22">
        <f>COUNTIFS(CADASTRE!$B:$B,$M$1,CADASTRE!$L:$L,A199)</f>
        <v>0</v>
      </c>
      <c r="N199" s="22">
        <f>COUNTIFS(CADASTRE!$B:$B,$N$1,CADASTRE!$L:$L,A199)</f>
        <v>0</v>
      </c>
      <c r="O199" s="22">
        <f>COUNTIFS(CADASTRE!$B:$B,$O$1,CADASTRE!$L:$L,A199)</f>
        <v>0</v>
      </c>
      <c r="P199" s="22">
        <f>COUNTIFS(CADASTRE!$B:$B,$P$1,CADASTRE!$L:$L,A199)</f>
        <v>0</v>
      </c>
      <c r="Q199" s="22">
        <f>COUNTIFS(CADASTRE!$B:$B,$Q$1,CADASTRE!$L:$L,A199)</f>
        <v>0</v>
      </c>
      <c r="R199" s="22">
        <f>COUNTIFS(CADASTRE!$B:$B,$R$1,CADASTRE!$L:$L,A199)</f>
        <v>0</v>
      </c>
      <c r="S199" s="22">
        <f>COUNTIFS(CADASTRE!$B:$B,$S$1,CADASTRE!$L:$L,A199)</f>
        <v>0</v>
      </c>
      <c r="T199" s="22">
        <f>COUNTIFS(CADASTRE!$B:$B,$T$1,CADASTRE!$L:$L,A199)</f>
        <v>0</v>
      </c>
      <c r="U199" s="22">
        <f>COUNTIFS(CADASTRE!$B:$B,$U$1,CADASTRE!$L:$L,A199)</f>
        <v>0</v>
      </c>
      <c r="V199" s="22">
        <f>COUNTIFS(CADASTRE!$B:$B,$V$1,CADASTRE!$L:$L,A199)</f>
        <v>0</v>
      </c>
      <c r="W199" s="22">
        <f>COUNTIFS(CADASTRE!$B:$B,$W$1,CADASTRE!$L:$L,A199)</f>
        <v>0</v>
      </c>
      <c r="X199" s="22">
        <f>COUNTIFS(CADASTRE!$B:$B,$X$1,CADASTRE!$L:$L,A199)</f>
        <v>0</v>
      </c>
      <c r="Y199" s="22">
        <f>COUNTIFS(CADASTRE!$B:$B,$Y$1,CADASTRE!$L:$L,A199)</f>
        <v>1</v>
      </c>
      <c r="Z199" s="22">
        <f>COUNTIFS(CADASTRE!$B:$B,$Z$1,CADASTRE!$L:$L,A199)</f>
        <v>0</v>
      </c>
      <c r="AA199" s="22">
        <f t="shared" si="3"/>
        <v>1</v>
      </c>
      <c r="AB199" s="22"/>
      <c r="AC199" s="22"/>
      <c r="AD199" s="1"/>
      <c r="AE199" s="1"/>
    </row>
    <row r="200" spans="1:31" ht="30" customHeight="1" x14ac:dyDescent="0.3">
      <c r="A200" s="2" t="s">
        <v>2390</v>
      </c>
      <c r="B200" s="22">
        <f>COUNTIFS(CADASTRE!$B:$B,B$1,CADASTRE!L:L,A200)</f>
        <v>0</v>
      </c>
      <c r="C200" s="22">
        <f>COUNTIFS(CADASTRE!$B:$B,$C$1,CADASTRE!$L:$L,A200)</f>
        <v>0</v>
      </c>
      <c r="D200" s="22">
        <f>COUNTIFS(CADASTRE!$B:$B,$D$1,CADASTRE!$L:$L,A200)</f>
        <v>0</v>
      </c>
      <c r="E200" s="22">
        <f>COUNTIFS(CADASTRE!$B:$B,$E$1,CADASTRE!$L:$L,A200)</f>
        <v>0</v>
      </c>
      <c r="F200" s="22">
        <f>COUNTIFS(CADASTRE!$B:$B,$F$1,CADASTRE!$L:$L,A200)</f>
        <v>0</v>
      </c>
      <c r="G200" s="22">
        <f>COUNTIFS(CADASTRE!$B:$B,$G$1,CADASTRE!$L:$L,A200)</f>
        <v>0</v>
      </c>
      <c r="H200" s="22">
        <f>COUNTIFS(CADASTRE!$B:$B,$H$1,CADASTRE!$L:$L,A200)</f>
        <v>0</v>
      </c>
      <c r="I200" s="22">
        <f>COUNTIFS(CADASTRE!$B:$B,$I$1,CADASTRE!$L:$L,A200)</f>
        <v>0</v>
      </c>
      <c r="J200" s="22">
        <f>COUNTIFS(CADASTRE!$B:$B,$J$1,CADASTRE!$L:$L,A200)</f>
        <v>2</v>
      </c>
      <c r="K200" s="22">
        <f>COUNTIFS(CADASTRE!$B:$B,$K$1,CADASTRE!$L:$L,A200)</f>
        <v>0</v>
      </c>
      <c r="L200" s="22">
        <f>COUNTIFS(CADASTRE!$B:$B,$L$1,CADASTRE!$L:$L,A200)</f>
        <v>0</v>
      </c>
      <c r="M200" s="22">
        <f>COUNTIFS(CADASTRE!$B:$B,$M$1,CADASTRE!$L:$L,A200)</f>
        <v>0</v>
      </c>
      <c r="N200" s="22">
        <f>COUNTIFS(CADASTRE!$B:$B,$N$1,CADASTRE!$L:$L,A200)</f>
        <v>0</v>
      </c>
      <c r="O200" s="22">
        <f>COUNTIFS(CADASTRE!$B:$B,$O$1,CADASTRE!$L:$L,A200)</f>
        <v>0</v>
      </c>
      <c r="P200" s="22">
        <f>COUNTIFS(CADASTRE!$B:$B,$P$1,CADASTRE!$L:$L,A200)</f>
        <v>0</v>
      </c>
      <c r="Q200" s="22">
        <f>COUNTIFS(CADASTRE!$B:$B,$Q$1,CADASTRE!$L:$L,A200)</f>
        <v>0</v>
      </c>
      <c r="R200" s="22">
        <f>COUNTIFS(CADASTRE!$B:$B,$R$1,CADASTRE!$L:$L,A200)</f>
        <v>0</v>
      </c>
      <c r="S200" s="22">
        <f>COUNTIFS(CADASTRE!$B:$B,$S$1,CADASTRE!$L:$L,A200)</f>
        <v>0</v>
      </c>
      <c r="T200" s="22">
        <f>COUNTIFS(CADASTRE!$B:$B,$T$1,CADASTRE!$L:$L,A200)</f>
        <v>0</v>
      </c>
      <c r="U200" s="22">
        <f>COUNTIFS(CADASTRE!$B:$B,$U$1,CADASTRE!$L:$L,A200)</f>
        <v>0</v>
      </c>
      <c r="V200" s="22">
        <f>COUNTIFS(CADASTRE!$B:$B,$V$1,CADASTRE!$L:$L,A200)</f>
        <v>0</v>
      </c>
      <c r="W200" s="22">
        <f>COUNTIFS(CADASTRE!$B:$B,$W$1,CADASTRE!$L:$L,A200)</f>
        <v>0</v>
      </c>
      <c r="X200" s="22">
        <f>COUNTIFS(CADASTRE!$B:$B,$X$1,CADASTRE!$L:$L,A200)</f>
        <v>0</v>
      </c>
      <c r="Y200" s="22">
        <f>COUNTIFS(CADASTRE!$B:$B,$Y$1,CADASTRE!$L:$L,A200)</f>
        <v>0</v>
      </c>
      <c r="Z200" s="22">
        <f>COUNTIFS(CADASTRE!$B:$B,$Z$1,CADASTRE!$L:$L,A200)</f>
        <v>0</v>
      </c>
      <c r="AA200" s="22">
        <f t="shared" si="3"/>
        <v>2</v>
      </c>
      <c r="AB200" s="22"/>
      <c r="AC200" s="22"/>
      <c r="AD200" s="1"/>
      <c r="AE200" s="1"/>
    </row>
    <row r="201" spans="1:31" ht="30" customHeight="1" x14ac:dyDescent="0.3">
      <c r="A201" s="2" t="s">
        <v>1388</v>
      </c>
      <c r="B201" s="22">
        <f>COUNTIFS(CADASTRE!$B:$B,B$1,CADASTRE!L:L,A201)</f>
        <v>0</v>
      </c>
      <c r="C201" s="22">
        <f>COUNTIFS(CADASTRE!$B:$B,$C$1,CADASTRE!$L:$L,A201)</f>
        <v>0</v>
      </c>
      <c r="D201" s="22">
        <f>COUNTIFS(CADASTRE!$B:$B,$D$1,CADASTRE!$L:$L,A201)</f>
        <v>1</v>
      </c>
      <c r="E201" s="22">
        <f>COUNTIFS(CADASTRE!$B:$B,$E$1,CADASTRE!$L:$L,A201)</f>
        <v>0</v>
      </c>
      <c r="F201" s="22">
        <f>COUNTIFS(CADASTRE!$B:$B,$F$1,CADASTRE!$L:$L,A201)</f>
        <v>0</v>
      </c>
      <c r="G201" s="22">
        <f>COUNTIFS(CADASTRE!$B:$B,$G$1,CADASTRE!$L:$L,A201)</f>
        <v>0</v>
      </c>
      <c r="H201" s="22">
        <f>COUNTIFS(CADASTRE!$B:$B,$H$1,CADASTRE!$L:$L,A201)</f>
        <v>0</v>
      </c>
      <c r="I201" s="22">
        <f>COUNTIFS(CADASTRE!$B:$B,$I$1,CADASTRE!$L:$L,A201)</f>
        <v>0</v>
      </c>
      <c r="J201" s="22">
        <f>COUNTIFS(CADASTRE!$B:$B,$J$1,CADASTRE!$L:$L,A201)</f>
        <v>0</v>
      </c>
      <c r="K201" s="22">
        <f>COUNTIFS(CADASTRE!$B:$B,$K$1,CADASTRE!$L:$L,A201)</f>
        <v>0</v>
      </c>
      <c r="L201" s="22">
        <f>COUNTIFS(CADASTRE!$B:$B,$L$1,CADASTRE!$L:$L,A201)</f>
        <v>0</v>
      </c>
      <c r="M201" s="22">
        <f>COUNTIFS(CADASTRE!$B:$B,$M$1,CADASTRE!$L:$L,A201)</f>
        <v>0</v>
      </c>
      <c r="N201" s="22">
        <f>COUNTIFS(CADASTRE!$B:$B,$N$1,CADASTRE!$L:$L,A201)</f>
        <v>0</v>
      </c>
      <c r="O201" s="22">
        <f>COUNTIFS(CADASTRE!$B:$B,$O$1,CADASTRE!$L:$L,A201)</f>
        <v>0</v>
      </c>
      <c r="P201" s="22">
        <f>COUNTIFS(CADASTRE!$B:$B,$P$1,CADASTRE!$L:$L,A201)</f>
        <v>0</v>
      </c>
      <c r="Q201" s="22">
        <f>COUNTIFS(CADASTRE!$B:$B,$Q$1,CADASTRE!$L:$L,A201)</f>
        <v>0</v>
      </c>
      <c r="R201" s="22">
        <f>COUNTIFS(CADASTRE!$B:$B,$R$1,CADASTRE!$L:$L,A201)</f>
        <v>0</v>
      </c>
      <c r="S201" s="22">
        <f>COUNTIFS(CADASTRE!$B:$B,$S$1,CADASTRE!$L:$L,A201)</f>
        <v>0</v>
      </c>
      <c r="T201" s="22">
        <f>COUNTIFS(CADASTRE!$B:$B,$T$1,CADASTRE!$L:$L,A201)</f>
        <v>0</v>
      </c>
      <c r="U201" s="22">
        <f>COUNTIFS(CADASTRE!$B:$B,$U$1,CADASTRE!$L:$L,A201)</f>
        <v>0</v>
      </c>
      <c r="V201" s="22">
        <f>COUNTIFS(CADASTRE!$B:$B,$V$1,CADASTRE!$L:$L,A201)</f>
        <v>0</v>
      </c>
      <c r="W201" s="22">
        <f>COUNTIFS(CADASTRE!$B:$B,$W$1,CADASTRE!$L:$L,A201)</f>
        <v>0</v>
      </c>
      <c r="X201" s="22">
        <f>COUNTIFS(CADASTRE!$B:$B,$X$1,CADASTRE!$L:$L,A201)</f>
        <v>0</v>
      </c>
      <c r="Y201" s="22">
        <f>COUNTIFS(CADASTRE!$B:$B,$Y$1,CADASTRE!$L:$L,A201)</f>
        <v>0</v>
      </c>
      <c r="Z201" s="22">
        <f>COUNTIFS(CADASTRE!$B:$B,$Z$1,CADASTRE!$L:$L,A201)</f>
        <v>0</v>
      </c>
      <c r="AA201" s="22">
        <f t="shared" si="3"/>
        <v>1</v>
      </c>
      <c r="AB201" s="22"/>
      <c r="AC201" s="22"/>
      <c r="AD201" s="1"/>
      <c r="AE201" s="1"/>
    </row>
    <row r="202" spans="1:31" ht="30" customHeight="1" x14ac:dyDescent="0.3">
      <c r="A202" s="2" t="s">
        <v>1876</v>
      </c>
      <c r="B202" s="22">
        <f>COUNTIFS(CADASTRE!$B:$B,B$1,CADASTRE!L:L,A202)</f>
        <v>0</v>
      </c>
      <c r="C202" s="22">
        <f>COUNTIFS(CADASTRE!$B:$B,$C$1,CADASTRE!$L:$L,A202)</f>
        <v>0</v>
      </c>
      <c r="D202" s="22">
        <f>COUNTIFS(CADASTRE!$B:$B,$D$1,CADASTRE!$L:$L,A202)</f>
        <v>0</v>
      </c>
      <c r="E202" s="22">
        <f>COUNTIFS(CADASTRE!$B:$B,$E$1,CADASTRE!$L:$L,A202)</f>
        <v>0</v>
      </c>
      <c r="F202" s="22">
        <f>COUNTIFS(CADASTRE!$B:$B,$F$1,CADASTRE!$L:$L,A202)</f>
        <v>0</v>
      </c>
      <c r="G202" s="22">
        <f>COUNTIFS(CADASTRE!$B:$B,$G$1,CADASTRE!$L:$L,A202)</f>
        <v>0</v>
      </c>
      <c r="H202" s="22">
        <f>COUNTIFS(CADASTRE!$B:$B,$H$1,CADASTRE!$L:$L,A202)</f>
        <v>0</v>
      </c>
      <c r="I202" s="22">
        <f>COUNTIFS(CADASTRE!$B:$B,$I$1,CADASTRE!$L:$L,A202)</f>
        <v>0</v>
      </c>
      <c r="J202" s="22">
        <f>COUNTIFS(CADASTRE!$B:$B,$J$1,CADASTRE!$L:$L,A202)</f>
        <v>0</v>
      </c>
      <c r="K202" s="22">
        <f>COUNTIFS(CADASTRE!$B:$B,$K$1,CADASTRE!$L:$L,A202)</f>
        <v>0</v>
      </c>
      <c r="L202" s="22">
        <f>COUNTIFS(CADASTRE!$B:$B,$L$1,CADASTRE!$L:$L,A202)</f>
        <v>0</v>
      </c>
      <c r="M202" s="22">
        <f>COUNTIFS(CADASTRE!$B:$B,$M$1,CADASTRE!$L:$L,A202)</f>
        <v>0</v>
      </c>
      <c r="N202" s="22">
        <f>COUNTIFS(CADASTRE!$B:$B,$N$1,CADASTRE!$L:$L,A202)</f>
        <v>0</v>
      </c>
      <c r="O202" s="22">
        <f>COUNTIFS(CADASTRE!$B:$B,$O$1,CADASTRE!$L:$L,A202)</f>
        <v>0</v>
      </c>
      <c r="P202" s="22">
        <f>COUNTIFS(CADASTRE!$B:$B,$P$1,CADASTRE!$L:$L,A202)</f>
        <v>0</v>
      </c>
      <c r="Q202" s="22">
        <f>COUNTIFS(CADASTRE!$B:$B,$Q$1,CADASTRE!$L:$L,A202)</f>
        <v>1</v>
      </c>
      <c r="R202" s="22">
        <f>COUNTIFS(CADASTRE!$B:$B,$R$1,CADASTRE!$L:$L,A202)</f>
        <v>0</v>
      </c>
      <c r="S202" s="22">
        <f>COUNTIFS(CADASTRE!$B:$B,$S$1,CADASTRE!$L:$L,A202)</f>
        <v>0</v>
      </c>
      <c r="T202" s="22">
        <f>COUNTIFS(CADASTRE!$B:$B,$T$1,CADASTRE!$L:$L,A202)</f>
        <v>0</v>
      </c>
      <c r="U202" s="22">
        <f>COUNTIFS(CADASTRE!$B:$B,$U$1,CADASTRE!$L:$L,A202)</f>
        <v>0</v>
      </c>
      <c r="V202" s="22">
        <f>COUNTIFS(CADASTRE!$B:$B,$V$1,CADASTRE!$L:$L,A202)</f>
        <v>0</v>
      </c>
      <c r="W202" s="22">
        <f>COUNTIFS(CADASTRE!$B:$B,$W$1,CADASTRE!$L:$L,A202)</f>
        <v>0</v>
      </c>
      <c r="X202" s="22">
        <f>COUNTIFS(CADASTRE!$B:$B,$X$1,CADASTRE!$L:$L,A202)</f>
        <v>0</v>
      </c>
      <c r="Y202" s="22">
        <f>COUNTIFS(CADASTRE!$B:$B,$Y$1,CADASTRE!$L:$L,A202)</f>
        <v>1</v>
      </c>
      <c r="Z202" s="22">
        <f>COUNTIFS(CADASTRE!$B:$B,$Z$1,CADASTRE!$L:$L,A202)</f>
        <v>0</v>
      </c>
      <c r="AA202" s="22">
        <f t="shared" si="3"/>
        <v>2</v>
      </c>
      <c r="AB202" s="22"/>
      <c r="AC202" s="22"/>
      <c r="AD202" s="1"/>
      <c r="AE202" s="1"/>
    </row>
    <row r="203" spans="1:31" ht="30" customHeight="1" x14ac:dyDescent="0.3">
      <c r="A203" s="2" t="s">
        <v>3410</v>
      </c>
      <c r="B203" s="22">
        <f>COUNTIFS(CADASTRE!$B:$B,B$1,CADASTRE!L:L,A203)</f>
        <v>0</v>
      </c>
      <c r="C203" s="22">
        <f>COUNTIFS(CADASTRE!$B:$B,$C$1,CADASTRE!$L:$L,A203)</f>
        <v>0</v>
      </c>
      <c r="D203" s="22">
        <f>COUNTIFS(CADASTRE!$B:$B,$D$1,CADASTRE!$L:$L,A203)</f>
        <v>0</v>
      </c>
      <c r="E203" s="22">
        <f>COUNTIFS(CADASTRE!$B:$B,$E$1,CADASTRE!$L:$L,A203)</f>
        <v>0</v>
      </c>
      <c r="F203" s="22">
        <f>COUNTIFS(CADASTRE!$B:$B,$F$1,CADASTRE!$L:$L,A203)</f>
        <v>0</v>
      </c>
      <c r="G203" s="22">
        <f>COUNTIFS(CADASTRE!$B:$B,$G$1,CADASTRE!$L:$L,A203)</f>
        <v>0</v>
      </c>
      <c r="H203" s="22">
        <f>COUNTIFS(CADASTRE!$B:$B,$H$1,CADASTRE!$L:$L,A203)</f>
        <v>0</v>
      </c>
      <c r="I203" s="22">
        <f>COUNTIFS(CADASTRE!$B:$B,$I$1,CADASTRE!$L:$L,A203)</f>
        <v>0</v>
      </c>
      <c r="J203" s="22">
        <f>COUNTIFS(CADASTRE!$B:$B,$J$1,CADASTRE!$L:$L,A203)</f>
        <v>0</v>
      </c>
      <c r="K203" s="22">
        <f>COUNTIFS(CADASTRE!$B:$B,$K$1,CADASTRE!$L:$L,A203)</f>
        <v>0</v>
      </c>
      <c r="L203" s="22">
        <f>COUNTIFS(CADASTRE!$B:$B,$L$1,CADASTRE!$L:$L,A203)</f>
        <v>0</v>
      </c>
      <c r="M203" s="22">
        <f>COUNTIFS(CADASTRE!$B:$B,$M$1,CADASTRE!$L:$L,A203)</f>
        <v>0</v>
      </c>
      <c r="N203" s="22">
        <f>COUNTIFS(CADASTRE!$B:$B,$N$1,CADASTRE!$L:$L,A203)</f>
        <v>0</v>
      </c>
      <c r="O203" s="22">
        <f>COUNTIFS(CADASTRE!$B:$B,$O$1,CADASTRE!$L:$L,A203)</f>
        <v>0</v>
      </c>
      <c r="P203" s="22">
        <f>COUNTIFS(CADASTRE!$B:$B,$P$1,CADASTRE!$L:$L,A203)</f>
        <v>0</v>
      </c>
      <c r="Q203" s="22">
        <f>COUNTIFS(CADASTRE!$B:$B,$Q$1,CADASTRE!$L:$L,A203)</f>
        <v>1</v>
      </c>
      <c r="R203" s="22">
        <f>COUNTIFS(CADASTRE!$B:$B,$R$1,CADASTRE!$L:$L,A203)</f>
        <v>0</v>
      </c>
      <c r="S203" s="22">
        <f>COUNTIFS(CADASTRE!$B:$B,$S$1,CADASTRE!$L:$L,A203)</f>
        <v>0</v>
      </c>
      <c r="T203" s="22">
        <f>COUNTIFS(CADASTRE!$B:$B,$T$1,CADASTRE!$L:$L,A203)</f>
        <v>0</v>
      </c>
      <c r="U203" s="22">
        <f>COUNTIFS(CADASTRE!$B:$B,$U$1,CADASTRE!$L:$L,A203)</f>
        <v>0</v>
      </c>
      <c r="V203" s="22">
        <f>COUNTIFS(CADASTRE!$B:$B,$V$1,CADASTRE!$L:$L,A203)</f>
        <v>0</v>
      </c>
      <c r="W203" s="22">
        <f>COUNTIFS(CADASTRE!$B:$B,$W$1,CADASTRE!$L:$L,A203)</f>
        <v>0</v>
      </c>
      <c r="X203" s="22">
        <f>COUNTIFS(CADASTRE!$B:$B,$X$1,CADASTRE!$L:$L,A203)</f>
        <v>0</v>
      </c>
      <c r="Y203" s="22">
        <f>COUNTIFS(CADASTRE!$B:$B,$Y$1,CADASTRE!$L:$L,A203)</f>
        <v>0</v>
      </c>
      <c r="Z203" s="22">
        <f>COUNTIFS(CADASTRE!$B:$B,$Z$1,CADASTRE!$L:$L,A203)</f>
        <v>0</v>
      </c>
      <c r="AA203" s="22">
        <f t="shared" si="3"/>
        <v>1</v>
      </c>
      <c r="AB203" s="22"/>
      <c r="AC203" s="22"/>
      <c r="AD203" s="1"/>
      <c r="AE203" s="1"/>
    </row>
    <row r="204" spans="1:31" ht="30" customHeight="1" x14ac:dyDescent="0.3">
      <c r="A204" s="2" t="s">
        <v>3416</v>
      </c>
      <c r="B204" s="22">
        <f>COUNTIFS(CADASTRE!$B:$B,B$1,CADASTRE!L:L,A204)</f>
        <v>0</v>
      </c>
      <c r="C204" s="22">
        <f>COUNTIFS(CADASTRE!$B:$B,$C$1,CADASTRE!$L:$L,A204)</f>
        <v>0</v>
      </c>
      <c r="D204" s="22">
        <f>COUNTIFS(CADASTRE!$B:$B,$D$1,CADASTRE!$L:$L,A204)</f>
        <v>0</v>
      </c>
      <c r="E204" s="22">
        <f>COUNTIFS(CADASTRE!$B:$B,$E$1,CADASTRE!$L:$L,A204)</f>
        <v>0</v>
      </c>
      <c r="F204" s="22">
        <f>COUNTIFS(CADASTRE!$B:$B,$F$1,CADASTRE!$L:$L,A204)</f>
        <v>0</v>
      </c>
      <c r="G204" s="22">
        <f>COUNTIFS(CADASTRE!$B:$B,$G$1,CADASTRE!$L:$L,A204)</f>
        <v>0</v>
      </c>
      <c r="H204" s="22">
        <f>COUNTIFS(CADASTRE!$B:$B,$H$1,CADASTRE!$L:$L,A204)</f>
        <v>0</v>
      </c>
      <c r="I204" s="22">
        <f>COUNTIFS(CADASTRE!$B:$B,$I$1,CADASTRE!$L:$L,A204)</f>
        <v>0</v>
      </c>
      <c r="J204" s="22">
        <f>COUNTIFS(CADASTRE!$B:$B,$J$1,CADASTRE!$L:$L,A204)</f>
        <v>0</v>
      </c>
      <c r="K204" s="22">
        <f>COUNTIFS(CADASTRE!$B:$B,$K$1,CADASTRE!$L:$L,A204)</f>
        <v>0</v>
      </c>
      <c r="L204" s="22">
        <f>COUNTIFS(CADASTRE!$B:$B,$L$1,CADASTRE!$L:$L,A204)</f>
        <v>0</v>
      </c>
      <c r="M204" s="22">
        <f>COUNTIFS(CADASTRE!$B:$B,$M$1,CADASTRE!$L:$L,A204)</f>
        <v>0</v>
      </c>
      <c r="N204" s="22">
        <f>COUNTIFS(CADASTRE!$B:$B,$N$1,CADASTRE!$L:$L,A204)</f>
        <v>0</v>
      </c>
      <c r="O204" s="22">
        <f>COUNTIFS(CADASTRE!$B:$B,$O$1,CADASTRE!$L:$L,A204)</f>
        <v>0</v>
      </c>
      <c r="P204" s="22">
        <f>COUNTIFS(CADASTRE!$B:$B,$P$1,CADASTRE!$L:$L,A204)</f>
        <v>0</v>
      </c>
      <c r="Q204" s="22">
        <f>COUNTIFS(CADASTRE!$B:$B,$Q$1,CADASTRE!$L:$L,A204)</f>
        <v>1</v>
      </c>
      <c r="R204" s="22">
        <f>COUNTIFS(CADASTRE!$B:$B,$R$1,CADASTRE!$L:$L,A204)</f>
        <v>0</v>
      </c>
      <c r="S204" s="22">
        <f>COUNTIFS(CADASTRE!$B:$B,$S$1,CADASTRE!$L:$L,A204)</f>
        <v>0</v>
      </c>
      <c r="T204" s="22">
        <f>COUNTIFS(CADASTRE!$B:$B,$T$1,CADASTRE!$L:$L,A204)</f>
        <v>0</v>
      </c>
      <c r="U204" s="22">
        <f>COUNTIFS(CADASTRE!$B:$B,$U$1,CADASTRE!$L:$L,A204)</f>
        <v>0</v>
      </c>
      <c r="V204" s="22">
        <f>COUNTIFS(CADASTRE!$B:$B,$V$1,CADASTRE!$L:$L,A204)</f>
        <v>0</v>
      </c>
      <c r="W204" s="22">
        <f>COUNTIFS(CADASTRE!$B:$B,$W$1,CADASTRE!$L:$L,A204)</f>
        <v>0</v>
      </c>
      <c r="X204" s="22">
        <f>COUNTIFS(CADASTRE!$B:$B,$X$1,CADASTRE!$L:$L,A204)</f>
        <v>0</v>
      </c>
      <c r="Y204" s="22">
        <f>COUNTIFS(CADASTRE!$B:$B,$Y$1,CADASTRE!$L:$L,A204)</f>
        <v>0</v>
      </c>
      <c r="Z204" s="22">
        <f>COUNTIFS(CADASTRE!$B:$B,$Z$1,CADASTRE!$L:$L,A204)</f>
        <v>0</v>
      </c>
      <c r="AA204" s="22">
        <f t="shared" si="3"/>
        <v>1</v>
      </c>
      <c r="AB204" s="22"/>
      <c r="AC204" s="22"/>
      <c r="AD204" s="1"/>
      <c r="AE204" s="1"/>
    </row>
    <row r="205" spans="1:31" ht="30" customHeight="1" x14ac:dyDescent="0.3">
      <c r="A205" s="2" t="s">
        <v>321</v>
      </c>
      <c r="B205" s="22">
        <f>COUNTIFS(CADASTRE!$B:$B,B$1,CADASTRE!L:L,A205)</f>
        <v>0</v>
      </c>
      <c r="C205" s="22">
        <f>COUNTIFS(CADASTRE!$B:$B,$C$1,CADASTRE!$L:$L,A205)</f>
        <v>0</v>
      </c>
      <c r="D205" s="22">
        <f>COUNTIFS(CADASTRE!$B:$B,$D$1,CADASTRE!$L:$L,A205)</f>
        <v>0</v>
      </c>
      <c r="E205" s="22">
        <f>COUNTIFS(CADASTRE!$B:$B,$E$1,CADASTRE!$L:$L,A205)</f>
        <v>0</v>
      </c>
      <c r="F205" s="22">
        <f>COUNTIFS(CADASTRE!$B:$B,$F$1,CADASTRE!$L:$L,A205)</f>
        <v>0</v>
      </c>
      <c r="G205" s="22">
        <f>COUNTIFS(CADASTRE!$B:$B,$G$1,CADASTRE!$L:$L,A205)</f>
        <v>0</v>
      </c>
      <c r="H205" s="22">
        <f>COUNTIFS(CADASTRE!$B:$B,$H$1,CADASTRE!$L:$L,A205)</f>
        <v>0</v>
      </c>
      <c r="I205" s="22">
        <f>COUNTIFS(CADASTRE!$B:$B,$I$1,CADASTRE!$L:$L,A205)</f>
        <v>0</v>
      </c>
      <c r="J205" s="22">
        <f>COUNTIFS(CADASTRE!$B:$B,$J$1,CADASTRE!$L:$L,A205)</f>
        <v>0</v>
      </c>
      <c r="K205" s="22">
        <f>COUNTIFS(CADASTRE!$B:$B,$K$1,CADASTRE!$L:$L,A205)</f>
        <v>0</v>
      </c>
      <c r="L205" s="22">
        <f>COUNTIFS(CADASTRE!$B:$B,$L$1,CADASTRE!$L:$L,A205)</f>
        <v>0</v>
      </c>
      <c r="M205" s="22">
        <f>COUNTIFS(CADASTRE!$B:$B,$M$1,CADASTRE!$L:$L,A205)</f>
        <v>0</v>
      </c>
      <c r="N205" s="22">
        <f>COUNTIFS(CADASTRE!$B:$B,$N$1,CADASTRE!$L:$L,A205)</f>
        <v>0</v>
      </c>
      <c r="O205" s="22">
        <f>COUNTIFS(CADASTRE!$B:$B,$O$1,CADASTRE!$L:$L,A205)</f>
        <v>0</v>
      </c>
      <c r="P205" s="22">
        <f>COUNTIFS(CADASTRE!$B:$B,$P$1,CADASTRE!$L:$L,A205)</f>
        <v>1</v>
      </c>
      <c r="Q205" s="22">
        <f>COUNTIFS(CADASTRE!$B:$B,$Q$1,CADASTRE!$L:$L,A205)</f>
        <v>1</v>
      </c>
      <c r="R205" s="22">
        <f>COUNTIFS(CADASTRE!$B:$B,$R$1,CADASTRE!$L:$L,A205)</f>
        <v>0</v>
      </c>
      <c r="S205" s="22">
        <f>COUNTIFS(CADASTRE!$B:$B,$S$1,CADASTRE!$L:$L,A205)</f>
        <v>0</v>
      </c>
      <c r="T205" s="22">
        <f>COUNTIFS(CADASTRE!$B:$B,$T$1,CADASTRE!$L:$L,A205)</f>
        <v>0</v>
      </c>
      <c r="U205" s="22">
        <f>COUNTIFS(CADASTRE!$B:$B,$U$1,CADASTRE!$L:$L,A205)</f>
        <v>0</v>
      </c>
      <c r="V205" s="22">
        <f>COUNTIFS(CADASTRE!$B:$B,$V$1,CADASTRE!$L:$L,A205)</f>
        <v>0</v>
      </c>
      <c r="W205" s="22">
        <f>COUNTIFS(CADASTRE!$B:$B,$W$1,CADASTRE!$L:$L,A205)</f>
        <v>0</v>
      </c>
      <c r="X205" s="22">
        <f>COUNTIFS(CADASTRE!$B:$B,$X$1,CADASTRE!$L:$L,A205)</f>
        <v>0</v>
      </c>
      <c r="Y205" s="22">
        <f>COUNTIFS(CADASTRE!$B:$B,$Y$1,CADASTRE!$L:$L,A205)</f>
        <v>7</v>
      </c>
      <c r="Z205" s="22">
        <f>COUNTIFS(CADASTRE!$B:$B,$Z$1,CADASTRE!$L:$L,A205)</f>
        <v>0</v>
      </c>
      <c r="AA205" s="22">
        <f t="shared" si="3"/>
        <v>9</v>
      </c>
      <c r="AB205" s="22"/>
      <c r="AC205" s="22"/>
      <c r="AD205" s="1"/>
      <c r="AE205" s="1"/>
    </row>
    <row r="206" spans="1:31" ht="30" customHeight="1" x14ac:dyDescent="0.3">
      <c r="A206" s="2" t="s">
        <v>2883</v>
      </c>
      <c r="B206" s="22">
        <f>COUNTIFS(CADASTRE!$B:$B,B$1,CADASTRE!L:L,A206)</f>
        <v>0</v>
      </c>
      <c r="C206" s="22">
        <f>COUNTIFS(CADASTRE!$B:$B,$C$1,CADASTRE!$L:$L,A206)</f>
        <v>0</v>
      </c>
      <c r="D206" s="22">
        <f>COUNTIFS(CADASTRE!$B:$B,$D$1,CADASTRE!$L:$L,A206)</f>
        <v>0</v>
      </c>
      <c r="E206" s="22">
        <f>COUNTIFS(CADASTRE!$B:$B,$E$1,CADASTRE!$L:$L,A206)</f>
        <v>0</v>
      </c>
      <c r="F206" s="22">
        <f>COUNTIFS(CADASTRE!$B:$B,$F$1,CADASTRE!$L:$L,A206)</f>
        <v>0</v>
      </c>
      <c r="G206" s="22">
        <f>COUNTIFS(CADASTRE!$B:$B,$G$1,CADASTRE!$L:$L,A206)</f>
        <v>0</v>
      </c>
      <c r="H206" s="22">
        <f>COUNTIFS(CADASTRE!$B:$B,$H$1,CADASTRE!$L:$L,A206)</f>
        <v>0</v>
      </c>
      <c r="I206" s="22">
        <f>COUNTIFS(CADASTRE!$B:$B,$I$1,CADASTRE!$L:$L,A206)</f>
        <v>0</v>
      </c>
      <c r="J206" s="22">
        <f>COUNTIFS(CADASTRE!$B:$B,$J$1,CADASTRE!$L:$L,A206)</f>
        <v>1</v>
      </c>
      <c r="K206" s="22">
        <f>COUNTIFS(CADASTRE!$B:$B,$K$1,CADASTRE!$L:$L,A206)</f>
        <v>0</v>
      </c>
      <c r="L206" s="22">
        <f>COUNTIFS(CADASTRE!$B:$B,$L$1,CADASTRE!$L:$L,A206)</f>
        <v>0</v>
      </c>
      <c r="M206" s="22">
        <f>COUNTIFS(CADASTRE!$B:$B,$M$1,CADASTRE!$L:$L,A206)</f>
        <v>0</v>
      </c>
      <c r="N206" s="22">
        <f>COUNTIFS(CADASTRE!$B:$B,$N$1,CADASTRE!$L:$L,A206)</f>
        <v>0</v>
      </c>
      <c r="O206" s="22">
        <f>COUNTIFS(CADASTRE!$B:$B,$O$1,CADASTRE!$L:$L,A206)</f>
        <v>0</v>
      </c>
      <c r="P206" s="22">
        <f>COUNTIFS(CADASTRE!$B:$B,$P$1,CADASTRE!$L:$L,A206)</f>
        <v>0</v>
      </c>
      <c r="Q206" s="22">
        <f>COUNTIFS(CADASTRE!$B:$B,$Q$1,CADASTRE!$L:$L,A206)</f>
        <v>0</v>
      </c>
      <c r="R206" s="22">
        <f>COUNTIFS(CADASTRE!$B:$B,$R$1,CADASTRE!$L:$L,A206)</f>
        <v>0</v>
      </c>
      <c r="S206" s="22">
        <f>COUNTIFS(CADASTRE!$B:$B,$S$1,CADASTRE!$L:$L,A206)</f>
        <v>0</v>
      </c>
      <c r="T206" s="22">
        <f>COUNTIFS(CADASTRE!$B:$B,$T$1,CADASTRE!$L:$L,A206)</f>
        <v>0</v>
      </c>
      <c r="U206" s="22">
        <f>COUNTIFS(CADASTRE!$B:$B,$U$1,CADASTRE!$L:$L,A206)</f>
        <v>0</v>
      </c>
      <c r="V206" s="22">
        <f>COUNTIFS(CADASTRE!$B:$B,$V$1,CADASTRE!$L:$L,A206)</f>
        <v>0</v>
      </c>
      <c r="W206" s="22">
        <f>COUNTIFS(CADASTRE!$B:$B,$W$1,CADASTRE!$L:$L,A206)</f>
        <v>0</v>
      </c>
      <c r="X206" s="22">
        <f>COUNTIFS(CADASTRE!$B:$B,$X$1,CADASTRE!$L:$L,A206)</f>
        <v>0</v>
      </c>
      <c r="Y206" s="22">
        <f>COUNTIFS(CADASTRE!$B:$B,$Y$1,CADASTRE!$L:$L,A206)</f>
        <v>0</v>
      </c>
      <c r="Z206" s="22">
        <f>COUNTIFS(CADASTRE!$B:$B,$Z$1,CADASTRE!$L:$L,A206)</f>
        <v>0</v>
      </c>
      <c r="AA206" s="22">
        <f t="shared" si="3"/>
        <v>1</v>
      </c>
      <c r="AB206" s="22"/>
      <c r="AC206" s="22"/>
      <c r="AD206" s="1"/>
      <c r="AE206" s="1"/>
    </row>
    <row r="207" spans="1:31" ht="30" customHeight="1" x14ac:dyDescent="0.3">
      <c r="A207" s="2" t="s">
        <v>980</v>
      </c>
      <c r="B207" s="22">
        <f>COUNTIFS(CADASTRE!$B:$B,B$1,CADASTRE!L:L,A207)</f>
        <v>0</v>
      </c>
      <c r="C207" s="22">
        <f>COUNTIFS(CADASTRE!$B:$B,$C$1,CADASTRE!$L:$L,A207)</f>
        <v>0</v>
      </c>
      <c r="D207" s="22">
        <f>COUNTIFS(CADASTRE!$B:$B,$D$1,CADASTRE!$L:$L,A207)</f>
        <v>0</v>
      </c>
      <c r="E207" s="22">
        <f>COUNTIFS(CADASTRE!$B:$B,$E$1,CADASTRE!$L:$L,A207)</f>
        <v>2</v>
      </c>
      <c r="F207" s="22">
        <f>COUNTIFS(CADASTRE!$B:$B,$F$1,CADASTRE!$L:$L,A207)</f>
        <v>1</v>
      </c>
      <c r="G207" s="22">
        <f>COUNTIFS(CADASTRE!$B:$B,$G$1,CADASTRE!$L:$L,A207)</f>
        <v>2</v>
      </c>
      <c r="H207" s="22">
        <f>COUNTIFS(CADASTRE!$B:$B,$H$1,CADASTRE!$L:$L,A207)</f>
        <v>0</v>
      </c>
      <c r="I207" s="22">
        <f>COUNTIFS(CADASTRE!$B:$B,$I$1,CADASTRE!$L:$L,A207)</f>
        <v>0</v>
      </c>
      <c r="J207" s="22">
        <f>COUNTIFS(CADASTRE!$B:$B,$J$1,CADASTRE!$L:$L,A207)</f>
        <v>0</v>
      </c>
      <c r="K207" s="22">
        <f>COUNTIFS(CADASTRE!$B:$B,$K$1,CADASTRE!$L:$L,A207)</f>
        <v>0</v>
      </c>
      <c r="L207" s="22">
        <f>COUNTIFS(CADASTRE!$B:$B,$L$1,CADASTRE!$L:$L,A207)</f>
        <v>0</v>
      </c>
      <c r="M207" s="22">
        <f>COUNTIFS(CADASTRE!$B:$B,$M$1,CADASTRE!$L:$L,A207)</f>
        <v>0</v>
      </c>
      <c r="N207" s="22">
        <f>COUNTIFS(CADASTRE!$B:$B,$N$1,CADASTRE!$L:$L,A207)</f>
        <v>0</v>
      </c>
      <c r="O207" s="22">
        <f>COUNTIFS(CADASTRE!$B:$B,$O$1,CADASTRE!$L:$L,A207)</f>
        <v>0</v>
      </c>
      <c r="P207" s="22">
        <f>COUNTIFS(CADASTRE!$B:$B,$P$1,CADASTRE!$L:$L,A207)</f>
        <v>0</v>
      </c>
      <c r="Q207" s="22">
        <f>COUNTIFS(CADASTRE!$B:$B,$Q$1,CADASTRE!$L:$L,A207)</f>
        <v>1</v>
      </c>
      <c r="R207" s="22">
        <f>COUNTIFS(CADASTRE!$B:$B,$R$1,CADASTRE!$L:$L,A207)</f>
        <v>0</v>
      </c>
      <c r="S207" s="22">
        <f>COUNTIFS(CADASTRE!$B:$B,$S$1,CADASTRE!$L:$L,A207)</f>
        <v>0</v>
      </c>
      <c r="T207" s="22">
        <f>COUNTIFS(CADASTRE!$B:$B,$T$1,CADASTRE!$L:$L,A207)</f>
        <v>0</v>
      </c>
      <c r="U207" s="22">
        <f>COUNTIFS(CADASTRE!$B:$B,$U$1,CADASTRE!$L:$L,A207)</f>
        <v>0</v>
      </c>
      <c r="V207" s="22">
        <f>COUNTIFS(CADASTRE!$B:$B,$V$1,CADASTRE!$L:$L,A207)</f>
        <v>0</v>
      </c>
      <c r="W207" s="22">
        <f>COUNTIFS(CADASTRE!$B:$B,$W$1,CADASTRE!$L:$L,A207)</f>
        <v>0</v>
      </c>
      <c r="X207" s="22">
        <f>COUNTIFS(CADASTRE!$B:$B,$X$1,CADASTRE!$L:$L,A207)</f>
        <v>0</v>
      </c>
      <c r="Y207" s="22">
        <f>COUNTIFS(CADASTRE!$B:$B,$Y$1,CADASTRE!$L:$L,A207)</f>
        <v>0</v>
      </c>
      <c r="Z207" s="22">
        <f>COUNTIFS(CADASTRE!$B:$B,$Z$1,CADASTRE!$L:$L,A207)</f>
        <v>0</v>
      </c>
      <c r="AA207" s="22">
        <f t="shared" si="3"/>
        <v>6</v>
      </c>
      <c r="AB207" s="22"/>
      <c r="AC207" s="22"/>
      <c r="AD207" s="1"/>
      <c r="AE207" s="1"/>
    </row>
    <row r="208" spans="1:31" ht="30" customHeight="1" x14ac:dyDescent="0.3">
      <c r="A208" s="2" t="s">
        <v>2211</v>
      </c>
      <c r="B208" s="22">
        <f>COUNTIFS(CADASTRE!$B:$B,B$1,CADASTRE!L:L,A208)</f>
        <v>0</v>
      </c>
      <c r="C208" s="22">
        <f>COUNTIFS(CADASTRE!$B:$B,$C$1,CADASTRE!$L:$L,A208)</f>
        <v>0</v>
      </c>
      <c r="D208" s="22">
        <f>COUNTIFS(CADASTRE!$B:$B,$D$1,CADASTRE!$L:$L,A208)</f>
        <v>0</v>
      </c>
      <c r="E208" s="22">
        <f>COUNTIFS(CADASTRE!$B:$B,$E$1,CADASTRE!$L:$L,A208)</f>
        <v>0</v>
      </c>
      <c r="F208" s="22">
        <f>COUNTIFS(CADASTRE!$B:$B,$F$1,CADASTRE!$L:$L,A208)</f>
        <v>0</v>
      </c>
      <c r="G208" s="22">
        <f>COUNTIFS(CADASTRE!$B:$B,$G$1,CADASTRE!$L:$L,A208)</f>
        <v>0</v>
      </c>
      <c r="H208" s="22">
        <f>COUNTIFS(CADASTRE!$B:$B,$H$1,CADASTRE!$L:$L,A208)</f>
        <v>1</v>
      </c>
      <c r="I208" s="22">
        <f>COUNTIFS(CADASTRE!$B:$B,$I$1,CADASTRE!$L:$L,A208)</f>
        <v>0</v>
      </c>
      <c r="J208" s="22">
        <f>COUNTIFS(CADASTRE!$B:$B,$J$1,CADASTRE!$L:$L,A208)</f>
        <v>0</v>
      </c>
      <c r="K208" s="22">
        <f>COUNTIFS(CADASTRE!$B:$B,$K$1,CADASTRE!$L:$L,A208)</f>
        <v>0</v>
      </c>
      <c r="L208" s="22">
        <f>COUNTIFS(CADASTRE!$B:$B,$L$1,CADASTRE!$L:$L,A208)</f>
        <v>0</v>
      </c>
      <c r="M208" s="22">
        <f>COUNTIFS(CADASTRE!$B:$B,$M$1,CADASTRE!$L:$L,A208)</f>
        <v>0</v>
      </c>
      <c r="N208" s="22">
        <f>COUNTIFS(CADASTRE!$B:$B,$N$1,CADASTRE!$L:$L,A208)</f>
        <v>0</v>
      </c>
      <c r="O208" s="22">
        <f>COUNTIFS(CADASTRE!$B:$B,$O$1,CADASTRE!$L:$L,A208)</f>
        <v>0</v>
      </c>
      <c r="P208" s="22">
        <f>COUNTIFS(CADASTRE!$B:$B,$P$1,CADASTRE!$L:$L,A208)</f>
        <v>0</v>
      </c>
      <c r="Q208" s="22">
        <f>COUNTIFS(CADASTRE!$B:$B,$Q$1,CADASTRE!$L:$L,A208)</f>
        <v>0</v>
      </c>
      <c r="R208" s="22">
        <f>COUNTIFS(CADASTRE!$B:$B,$R$1,CADASTRE!$L:$L,A208)</f>
        <v>0</v>
      </c>
      <c r="S208" s="22">
        <f>COUNTIFS(CADASTRE!$B:$B,$S$1,CADASTRE!$L:$L,A208)</f>
        <v>0</v>
      </c>
      <c r="T208" s="22">
        <f>COUNTIFS(CADASTRE!$B:$B,$T$1,CADASTRE!$L:$L,A208)</f>
        <v>0</v>
      </c>
      <c r="U208" s="22">
        <f>COUNTIFS(CADASTRE!$B:$B,$U$1,CADASTRE!$L:$L,A208)</f>
        <v>0</v>
      </c>
      <c r="V208" s="22">
        <f>COUNTIFS(CADASTRE!$B:$B,$V$1,CADASTRE!$L:$L,A208)</f>
        <v>0</v>
      </c>
      <c r="W208" s="22">
        <f>COUNTIFS(CADASTRE!$B:$B,$W$1,CADASTRE!$L:$L,A208)</f>
        <v>0</v>
      </c>
      <c r="X208" s="22">
        <f>COUNTIFS(CADASTRE!$B:$B,$X$1,CADASTRE!$L:$L,A208)</f>
        <v>0</v>
      </c>
      <c r="Y208" s="22">
        <f>COUNTIFS(CADASTRE!$B:$B,$Y$1,CADASTRE!$L:$L,A208)</f>
        <v>0</v>
      </c>
      <c r="Z208" s="22">
        <f>COUNTIFS(CADASTRE!$B:$B,$Z$1,CADASTRE!$L:$L,A208)</f>
        <v>0</v>
      </c>
      <c r="AA208" s="22">
        <f t="shared" si="3"/>
        <v>1</v>
      </c>
      <c r="AB208" s="22"/>
      <c r="AC208" s="22"/>
      <c r="AD208" s="1"/>
      <c r="AE208" s="1"/>
    </row>
    <row r="209" spans="1:31" ht="30" customHeight="1" x14ac:dyDescent="0.3">
      <c r="A209" s="2" t="s">
        <v>1212</v>
      </c>
      <c r="B209" s="22">
        <f>COUNTIFS(CADASTRE!$B:$B,B$1,CADASTRE!L:L,A209)</f>
        <v>4</v>
      </c>
      <c r="C209" s="22">
        <f>COUNTIFS(CADASTRE!$B:$B,$C$1,CADASTRE!$L:$L,A209)</f>
        <v>0</v>
      </c>
      <c r="D209" s="22">
        <f>COUNTIFS(CADASTRE!$B:$B,$D$1,CADASTRE!$L:$L,A209)</f>
        <v>0</v>
      </c>
      <c r="E209" s="22">
        <f>COUNTIFS(CADASTRE!$B:$B,$E$1,CADASTRE!$L:$L,A209)</f>
        <v>0</v>
      </c>
      <c r="F209" s="22">
        <f>COUNTIFS(CADASTRE!$B:$B,$F$1,CADASTRE!$L:$L,A209)</f>
        <v>0</v>
      </c>
      <c r="G209" s="22">
        <f>COUNTIFS(CADASTRE!$B:$B,$G$1,CADASTRE!$L:$L,A209)</f>
        <v>0</v>
      </c>
      <c r="H209" s="22">
        <f>COUNTIFS(CADASTRE!$B:$B,$H$1,CADASTRE!$L:$L,A209)</f>
        <v>0</v>
      </c>
      <c r="I209" s="22">
        <f>COUNTIFS(CADASTRE!$B:$B,$I$1,CADASTRE!$L:$L,A209)</f>
        <v>0</v>
      </c>
      <c r="J209" s="22">
        <f>COUNTIFS(CADASTRE!$B:$B,$J$1,CADASTRE!$L:$L,A209)</f>
        <v>0</v>
      </c>
      <c r="K209" s="22">
        <f>COUNTIFS(CADASTRE!$B:$B,$K$1,CADASTRE!$L:$L,A209)</f>
        <v>0</v>
      </c>
      <c r="L209" s="22">
        <f>COUNTIFS(CADASTRE!$B:$B,$L$1,CADASTRE!$L:$L,A209)</f>
        <v>0</v>
      </c>
      <c r="M209" s="22">
        <f>COUNTIFS(CADASTRE!$B:$B,$M$1,CADASTRE!$L:$L,A209)</f>
        <v>0</v>
      </c>
      <c r="N209" s="22">
        <f>COUNTIFS(CADASTRE!$B:$B,$N$1,CADASTRE!$L:$L,A209)</f>
        <v>0</v>
      </c>
      <c r="O209" s="22">
        <f>COUNTIFS(CADASTRE!$B:$B,$O$1,CADASTRE!$L:$L,A209)</f>
        <v>0</v>
      </c>
      <c r="P209" s="22">
        <f>COUNTIFS(CADASTRE!$B:$B,$P$1,CADASTRE!$L:$L,A209)</f>
        <v>0</v>
      </c>
      <c r="Q209" s="22">
        <f>COUNTIFS(CADASTRE!$B:$B,$Q$1,CADASTRE!$L:$L,A209)</f>
        <v>0</v>
      </c>
      <c r="R209" s="22">
        <f>COUNTIFS(CADASTRE!$B:$B,$R$1,CADASTRE!$L:$L,A209)</f>
        <v>0</v>
      </c>
      <c r="S209" s="22">
        <f>COUNTIFS(CADASTRE!$B:$B,$S$1,CADASTRE!$L:$L,A209)</f>
        <v>0</v>
      </c>
      <c r="T209" s="22">
        <f>COUNTIFS(CADASTRE!$B:$B,$T$1,CADASTRE!$L:$L,A209)</f>
        <v>0</v>
      </c>
      <c r="U209" s="22">
        <f>COUNTIFS(CADASTRE!$B:$B,$U$1,CADASTRE!$L:$L,A209)</f>
        <v>0</v>
      </c>
      <c r="V209" s="22">
        <f>COUNTIFS(CADASTRE!$B:$B,$V$1,CADASTRE!$L:$L,A209)</f>
        <v>0</v>
      </c>
      <c r="W209" s="22">
        <f>COUNTIFS(CADASTRE!$B:$B,$W$1,CADASTRE!$L:$L,A209)</f>
        <v>0</v>
      </c>
      <c r="X209" s="22">
        <f>COUNTIFS(CADASTRE!$B:$B,$X$1,CADASTRE!$L:$L,A209)</f>
        <v>0</v>
      </c>
      <c r="Y209" s="22">
        <f>COUNTIFS(CADASTRE!$B:$B,$Y$1,CADASTRE!$L:$L,A209)</f>
        <v>0</v>
      </c>
      <c r="Z209" s="22">
        <f>COUNTIFS(CADASTRE!$B:$B,$Z$1,CADASTRE!$L:$L,A209)</f>
        <v>0</v>
      </c>
      <c r="AA209" s="22">
        <f t="shared" si="3"/>
        <v>4</v>
      </c>
      <c r="AB209" s="22"/>
      <c r="AC209" s="22"/>
      <c r="AD209" s="1"/>
      <c r="AE209" s="1"/>
    </row>
    <row r="210" spans="1:31" ht="30" customHeight="1" x14ac:dyDescent="0.3">
      <c r="A210" s="2" t="s">
        <v>2746</v>
      </c>
      <c r="B210" s="22">
        <f>COUNTIFS(CADASTRE!$B:$B,B$1,CADASTRE!L:L,A210)</f>
        <v>0</v>
      </c>
      <c r="C210" s="22">
        <f>COUNTIFS(CADASTRE!$B:$B,$C$1,CADASTRE!$L:$L,A210)</f>
        <v>0</v>
      </c>
      <c r="D210" s="22">
        <f>COUNTIFS(CADASTRE!$B:$B,$D$1,CADASTRE!$L:$L,A210)</f>
        <v>0</v>
      </c>
      <c r="E210" s="22">
        <f>COUNTIFS(CADASTRE!$B:$B,$E$1,CADASTRE!$L:$L,A210)</f>
        <v>0</v>
      </c>
      <c r="F210" s="22">
        <f>COUNTIFS(CADASTRE!$B:$B,$F$1,CADASTRE!$L:$L,A210)</f>
        <v>0</v>
      </c>
      <c r="G210" s="22">
        <f>COUNTIFS(CADASTRE!$B:$B,$G$1,CADASTRE!$L:$L,A210)</f>
        <v>0</v>
      </c>
      <c r="H210" s="22">
        <f>COUNTIFS(CADASTRE!$B:$B,$H$1,CADASTRE!$L:$L,A210)</f>
        <v>1</v>
      </c>
      <c r="I210" s="22">
        <f>COUNTIFS(CADASTRE!$B:$B,$I$1,CADASTRE!$L:$L,A210)</f>
        <v>0</v>
      </c>
      <c r="J210" s="22">
        <f>COUNTIFS(CADASTRE!$B:$B,$J$1,CADASTRE!$L:$L,A210)</f>
        <v>0</v>
      </c>
      <c r="K210" s="22">
        <f>COUNTIFS(CADASTRE!$B:$B,$K$1,CADASTRE!$L:$L,A210)</f>
        <v>0</v>
      </c>
      <c r="L210" s="22">
        <f>COUNTIFS(CADASTRE!$B:$B,$L$1,CADASTRE!$L:$L,A210)</f>
        <v>0</v>
      </c>
      <c r="M210" s="22">
        <f>COUNTIFS(CADASTRE!$B:$B,$M$1,CADASTRE!$L:$L,A210)</f>
        <v>0</v>
      </c>
      <c r="N210" s="22">
        <f>COUNTIFS(CADASTRE!$B:$B,$N$1,CADASTRE!$L:$L,A210)</f>
        <v>0</v>
      </c>
      <c r="O210" s="22">
        <f>COUNTIFS(CADASTRE!$B:$B,$O$1,CADASTRE!$L:$L,A210)</f>
        <v>0</v>
      </c>
      <c r="P210" s="22">
        <f>COUNTIFS(CADASTRE!$B:$B,$P$1,CADASTRE!$L:$L,A210)</f>
        <v>0</v>
      </c>
      <c r="Q210" s="22">
        <f>COUNTIFS(CADASTRE!$B:$B,$Q$1,CADASTRE!$L:$L,A210)</f>
        <v>0</v>
      </c>
      <c r="R210" s="22">
        <f>COUNTIFS(CADASTRE!$B:$B,$R$1,CADASTRE!$L:$L,A210)</f>
        <v>0</v>
      </c>
      <c r="S210" s="22">
        <f>COUNTIFS(CADASTRE!$B:$B,$S$1,CADASTRE!$L:$L,A210)</f>
        <v>0</v>
      </c>
      <c r="T210" s="22">
        <f>COUNTIFS(CADASTRE!$B:$B,$T$1,CADASTRE!$L:$L,A210)</f>
        <v>0</v>
      </c>
      <c r="U210" s="22">
        <f>COUNTIFS(CADASTRE!$B:$B,$U$1,CADASTRE!$L:$L,A210)</f>
        <v>0</v>
      </c>
      <c r="V210" s="22">
        <f>COUNTIFS(CADASTRE!$B:$B,$V$1,CADASTRE!$L:$L,A210)</f>
        <v>0</v>
      </c>
      <c r="W210" s="22">
        <f>COUNTIFS(CADASTRE!$B:$B,$W$1,CADASTRE!$L:$L,A210)</f>
        <v>0</v>
      </c>
      <c r="X210" s="22">
        <f>COUNTIFS(CADASTRE!$B:$B,$X$1,CADASTRE!$L:$L,A210)</f>
        <v>0</v>
      </c>
      <c r="Y210" s="22">
        <f>COUNTIFS(CADASTRE!$B:$B,$Y$1,CADASTRE!$L:$L,A210)</f>
        <v>0</v>
      </c>
      <c r="Z210" s="22">
        <f>COUNTIFS(CADASTRE!$B:$B,$Z$1,CADASTRE!$L:$L,A210)</f>
        <v>0</v>
      </c>
      <c r="AA210" s="22">
        <f t="shared" si="3"/>
        <v>1</v>
      </c>
      <c r="AB210" s="22"/>
      <c r="AC210" s="22"/>
      <c r="AD210" s="1"/>
      <c r="AE210" s="1"/>
    </row>
    <row r="211" spans="1:31" ht="30" customHeight="1" x14ac:dyDescent="0.3">
      <c r="A211" s="2" t="s">
        <v>1883</v>
      </c>
      <c r="B211" s="22">
        <f>COUNTIFS(CADASTRE!$B:$B,B$1,CADASTRE!L:L,A211)</f>
        <v>0</v>
      </c>
      <c r="C211" s="22">
        <f>COUNTIFS(CADASTRE!$B:$B,$C$1,CADASTRE!$L:$L,A211)</f>
        <v>0</v>
      </c>
      <c r="D211" s="22">
        <f>COUNTIFS(CADASTRE!$B:$B,$D$1,CADASTRE!$L:$L,A211)</f>
        <v>0</v>
      </c>
      <c r="E211" s="22">
        <f>COUNTIFS(CADASTRE!$B:$B,$E$1,CADASTRE!$L:$L,A211)</f>
        <v>0</v>
      </c>
      <c r="F211" s="22">
        <f>COUNTIFS(CADASTRE!$B:$B,$F$1,CADASTRE!$L:$L,A211)</f>
        <v>0</v>
      </c>
      <c r="G211" s="22">
        <f>COUNTIFS(CADASTRE!$B:$B,$G$1,CADASTRE!$L:$L,A211)</f>
        <v>0</v>
      </c>
      <c r="H211" s="22">
        <f>COUNTIFS(CADASTRE!$B:$B,$H$1,CADASTRE!$L:$L,A211)</f>
        <v>0</v>
      </c>
      <c r="I211" s="22">
        <f>COUNTIFS(CADASTRE!$B:$B,$I$1,CADASTRE!$L:$L,A211)</f>
        <v>0</v>
      </c>
      <c r="J211" s="22">
        <f>COUNTIFS(CADASTRE!$B:$B,$J$1,CADASTRE!$L:$L,A211)</f>
        <v>0</v>
      </c>
      <c r="K211" s="22">
        <f>COUNTIFS(CADASTRE!$B:$B,$K$1,CADASTRE!$L:$L,A211)</f>
        <v>1</v>
      </c>
      <c r="L211" s="22">
        <f>COUNTIFS(CADASTRE!$B:$B,$L$1,CADASTRE!$L:$L,A211)</f>
        <v>0</v>
      </c>
      <c r="M211" s="22">
        <f>COUNTIFS(CADASTRE!$B:$B,$M$1,CADASTRE!$L:$L,A211)</f>
        <v>0</v>
      </c>
      <c r="N211" s="22">
        <f>COUNTIFS(CADASTRE!$B:$B,$N$1,CADASTRE!$L:$L,A211)</f>
        <v>0</v>
      </c>
      <c r="O211" s="22">
        <f>COUNTIFS(CADASTRE!$B:$B,$O$1,CADASTRE!$L:$L,A211)</f>
        <v>0</v>
      </c>
      <c r="P211" s="22">
        <f>COUNTIFS(CADASTRE!$B:$B,$P$1,CADASTRE!$L:$L,A211)</f>
        <v>0</v>
      </c>
      <c r="Q211" s="22">
        <f>COUNTIFS(CADASTRE!$B:$B,$Q$1,CADASTRE!$L:$L,A211)</f>
        <v>0</v>
      </c>
      <c r="R211" s="22">
        <f>COUNTIFS(CADASTRE!$B:$B,$R$1,CADASTRE!$L:$L,A211)</f>
        <v>0</v>
      </c>
      <c r="S211" s="22">
        <f>COUNTIFS(CADASTRE!$B:$B,$S$1,CADASTRE!$L:$L,A211)</f>
        <v>0</v>
      </c>
      <c r="T211" s="22">
        <f>COUNTIFS(CADASTRE!$B:$B,$T$1,CADASTRE!$L:$L,A211)</f>
        <v>0</v>
      </c>
      <c r="U211" s="22">
        <f>COUNTIFS(CADASTRE!$B:$B,$U$1,CADASTRE!$L:$L,A211)</f>
        <v>0</v>
      </c>
      <c r="V211" s="22">
        <f>COUNTIFS(CADASTRE!$B:$B,$V$1,CADASTRE!$L:$L,A211)</f>
        <v>0</v>
      </c>
      <c r="W211" s="22">
        <f>COUNTIFS(CADASTRE!$B:$B,$W$1,CADASTRE!$L:$L,A211)</f>
        <v>0</v>
      </c>
      <c r="X211" s="22">
        <f>COUNTIFS(CADASTRE!$B:$B,$X$1,CADASTRE!$L:$L,A211)</f>
        <v>0</v>
      </c>
      <c r="Y211" s="22">
        <f>COUNTIFS(CADASTRE!$B:$B,$Y$1,CADASTRE!$L:$L,A211)</f>
        <v>0</v>
      </c>
      <c r="Z211" s="22">
        <f>COUNTIFS(CADASTRE!$B:$B,$Z$1,CADASTRE!$L:$L,A211)</f>
        <v>0</v>
      </c>
      <c r="AA211" s="22">
        <f t="shared" si="3"/>
        <v>1</v>
      </c>
      <c r="AB211" s="22"/>
      <c r="AC211" s="22"/>
      <c r="AD211" s="1"/>
      <c r="AE211" s="1"/>
    </row>
    <row r="212" spans="1:31" ht="30" customHeight="1" x14ac:dyDescent="0.3">
      <c r="A212" s="2" t="s">
        <v>920</v>
      </c>
      <c r="B212" s="22">
        <f>COUNTIFS(CADASTRE!$B:$B,B$1,CADASTRE!L:L,A212)</f>
        <v>0</v>
      </c>
      <c r="C212" s="22">
        <f>COUNTIFS(CADASTRE!$B:$B,$C$1,CADASTRE!$L:$L,A212)</f>
        <v>0</v>
      </c>
      <c r="D212" s="22">
        <f>COUNTIFS(CADASTRE!$B:$B,$D$1,CADASTRE!$L:$L,A212)</f>
        <v>0</v>
      </c>
      <c r="E212" s="22">
        <f>COUNTIFS(CADASTRE!$B:$B,$E$1,CADASTRE!$L:$L,A212)</f>
        <v>0</v>
      </c>
      <c r="F212" s="22">
        <f>COUNTIFS(CADASTRE!$B:$B,$F$1,CADASTRE!$L:$L,A212)</f>
        <v>0</v>
      </c>
      <c r="G212" s="22">
        <f>COUNTIFS(CADASTRE!$B:$B,$G$1,CADASTRE!$L:$L,A212)</f>
        <v>0</v>
      </c>
      <c r="H212" s="22">
        <f>COUNTIFS(CADASTRE!$B:$B,$H$1,CADASTRE!$L:$L,A212)</f>
        <v>0</v>
      </c>
      <c r="I212" s="22">
        <f>COUNTIFS(CADASTRE!$B:$B,$I$1,CADASTRE!$L:$L,A212)</f>
        <v>0</v>
      </c>
      <c r="J212" s="22">
        <f>COUNTIFS(CADASTRE!$B:$B,$J$1,CADASTRE!$L:$L,A212)</f>
        <v>0</v>
      </c>
      <c r="K212" s="22">
        <f>COUNTIFS(CADASTRE!$B:$B,$K$1,CADASTRE!$L:$L,A212)</f>
        <v>0</v>
      </c>
      <c r="L212" s="22">
        <f>COUNTIFS(CADASTRE!$B:$B,$L$1,CADASTRE!$L:$L,A212)</f>
        <v>0</v>
      </c>
      <c r="M212" s="22">
        <f>COUNTIFS(CADASTRE!$B:$B,$M$1,CADASTRE!$L:$L,A212)</f>
        <v>0</v>
      </c>
      <c r="N212" s="22">
        <f>COUNTIFS(CADASTRE!$B:$B,$N$1,CADASTRE!$L:$L,A212)</f>
        <v>0</v>
      </c>
      <c r="O212" s="22">
        <f>COUNTIFS(CADASTRE!$B:$B,$O$1,CADASTRE!$L:$L,A212)</f>
        <v>0</v>
      </c>
      <c r="P212" s="22">
        <f>COUNTIFS(CADASTRE!$B:$B,$P$1,CADASTRE!$L:$L,A212)</f>
        <v>0</v>
      </c>
      <c r="Q212" s="22">
        <f>COUNTIFS(CADASTRE!$B:$B,$Q$1,CADASTRE!$L:$L,A212)</f>
        <v>0</v>
      </c>
      <c r="R212" s="22">
        <f>COUNTIFS(CADASTRE!$B:$B,$R$1,CADASTRE!$L:$L,A212)</f>
        <v>0</v>
      </c>
      <c r="S212" s="22">
        <f>COUNTIFS(CADASTRE!$B:$B,$S$1,CADASTRE!$L:$L,A212)</f>
        <v>0</v>
      </c>
      <c r="T212" s="22">
        <f>COUNTIFS(CADASTRE!$B:$B,$T$1,CADASTRE!$L:$L,A212)</f>
        <v>0</v>
      </c>
      <c r="U212" s="22">
        <f>COUNTIFS(CADASTRE!$B:$B,$U$1,CADASTRE!$L:$L,A212)</f>
        <v>0</v>
      </c>
      <c r="V212" s="22">
        <f>COUNTIFS(CADASTRE!$B:$B,$V$1,CADASTRE!$L:$L,A212)</f>
        <v>0</v>
      </c>
      <c r="W212" s="22">
        <f>COUNTIFS(CADASTRE!$B:$B,$W$1,CADASTRE!$L:$L,A212)</f>
        <v>0</v>
      </c>
      <c r="X212" s="22">
        <f>COUNTIFS(CADASTRE!$B:$B,$X$1,CADASTRE!$L:$L,A212)</f>
        <v>0</v>
      </c>
      <c r="Y212" s="22">
        <f>COUNTIFS(CADASTRE!$B:$B,$Y$1,CADASTRE!$L:$L,A212)</f>
        <v>0</v>
      </c>
      <c r="Z212" s="22">
        <f>COUNTIFS(CADASTRE!$B:$B,$Z$1,CADASTRE!$L:$L,A212)</f>
        <v>3</v>
      </c>
      <c r="AA212" s="22">
        <f t="shared" si="3"/>
        <v>3</v>
      </c>
      <c r="AB212" s="22"/>
      <c r="AC212" s="22"/>
      <c r="AD212" s="1"/>
      <c r="AE212" s="1"/>
    </row>
    <row r="213" spans="1:31" ht="30" customHeight="1" x14ac:dyDescent="0.3">
      <c r="A213" s="2" t="s">
        <v>4485</v>
      </c>
      <c r="B213" s="22">
        <f>COUNTIFS(CADASTRE!$B:$B,B$1,CADASTRE!L:L,A213)</f>
        <v>0</v>
      </c>
      <c r="C213" s="22">
        <f>COUNTIFS(CADASTRE!$B:$B,$C$1,CADASTRE!$L:$L,A213)</f>
        <v>0</v>
      </c>
      <c r="D213" s="22">
        <f>COUNTIFS(CADASTRE!$B:$B,$D$1,CADASTRE!$L:$L,A213)</f>
        <v>0</v>
      </c>
      <c r="E213" s="22">
        <f>COUNTIFS(CADASTRE!$B:$B,$E$1,CADASTRE!$L:$L,A213)</f>
        <v>0</v>
      </c>
      <c r="F213" s="22">
        <f>COUNTIFS(CADASTRE!$B:$B,$F$1,CADASTRE!$L:$L,A213)</f>
        <v>0</v>
      </c>
      <c r="G213" s="22">
        <f>COUNTIFS(CADASTRE!$B:$B,$G$1,CADASTRE!$L:$L,A213)</f>
        <v>0</v>
      </c>
      <c r="H213" s="22">
        <f>COUNTIFS(CADASTRE!$B:$B,$H$1,CADASTRE!$L:$L,A213)</f>
        <v>0</v>
      </c>
      <c r="I213" s="22">
        <f>COUNTIFS(CADASTRE!$B:$B,$I$1,CADASTRE!$L:$L,A213)</f>
        <v>0</v>
      </c>
      <c r="J213" s="22">
        <f>COUNTIFS(CADASTRE!$B:$B,$J$1,CADASTRE!$L:$L,A213)</f>
        <v>0</v>
      </c>
      <c r="K213" s="22">
        <f>COUNTIFS(CADASTRE!$B:$B,$K$1,CADASTRE!$L:$L,A213)</f>
        <v>0</v>
      </c>
      <c r="L213" s="22">
        <f>COUNTIFS(CADASTRE!$B:$B,$L$1,CADASTRE!$L:$L,A213)</f>
        <v>2</v>
      </c>
      <c r="M213" s="22">
        <f>COUNTIFS(CADASTRE!$B:$B,$M$1,CADASTRE!$L:$L,A213)</f>
        <v>0</v>
      </c>
      <c r="N213" s="22">
        <f>COUNTIFS(CADASTRE!$B:$B,$N$1,CADASTRE!$L:$L,A213)</f>
        <v>0</v>
      </c>
      <c r="O213" s="22">
        <f>COUNTIFS(CADASTRE!$B:$B,$O$1,CADASTRE!$L:$L,A213)</f>
        <v>0</v>
      </c>
      <c r="P213" s="22">
        <f>COUNTIFS(CADASTRE!$B:$B,$P$1,CADASTRE!$L:$L,A213)</f>
        <v>0</v>
      </c>
      <c r="Q213" s="22">
        <f>COUNTIFS(CADASTRE!$B:$B,$Q$1,CADASTRE!$L:$L,A213)</f>
        <v>0</v>
      </c>
      <c r="R213" s="22">
        <f>COUNTIFS(CADASTRE!$B:$B,$R$1,CADASTRE!$L:$L,A213)</f>
        <v>0</v>
      </c>
      <c r="S213" s="22">
        <f>COUNTIFS(CADASTRE!$B:$B,$S$1,CADASTRE!$L:$L,A213)</f>
        <v>0</v>
      </c>
      <c r="T213" s="22">
        <f>COUNTIFS(CADASTRE!$B:$B,$T$1,CADASTRE!$L:$L,A213)</f>
        <v>0</v>
      </c>
      <c r="U213" s="22">
        <f>COUNTIFS(CADASTRE!$B:$B,$U$1,CADASTRE!$L:$L,A213)</f>
        <v>0</v>
      </c>
      <c r="V213" s="22">
        <f>COUNTIFS(CADASTRE!$B:$B,$V$1,CADASTRE!$L:$L,A213)</f>
        <v>0</v>
      </c>
      <c r="W213" s="22">
        <f>COUNTIFS(CADASTRE!$B:$B,$W$1,CADASTRE!$L:$L,A213)</f>
        <v>0</v>
      </c>
      <c r="X213" s="22">
        <f>COUNTIFS(CADASTRE!$B:$B,$X$1,CADASTRE!$L:$L,A213)</f>
        <v>0</v>
      </c>
      <c r="Y213" s="22">
        <f>COUNTIFS(CADASTRE!$B:$B,$Y$1,CADASTRE!$L:$L,A213)</f>
        <v>0</v>
      </c>
      <c r="Z213" s="22">
        <f>COUNTIFS(CADASTRE!$B:$B,$Z$1,CADASTRE!$L:$L,A213)</f>
        <v>0</v>
      </c>
      <c r="AA213" s="22">
        <f t="shared" si="3"/>
        <v>2</v>
      </c>
      <c r="AB213" s="22"/>
      <c r="AC213" s="22"/>
      <c r="AD213" s="1"/>
      <c r="AE213" s="1"/>
    </row>
    <row r="214" spans="1:31" ht="30" customHeight="1" x14ac:dyDescent="0.3">
      <c r="A214" s="2" t="s">
        <v>1889</v>
      </c>
      <c r="B214" s="22">
        <f>COUNTIFS(CADASTRE!$B:$B,B$1,CADASTRE!L:L,A214)</f>
        <v>0</v>
      </c>
      <c r="C214" s="22">
        <f>COUNTIFS(CADASTRE!$B:$B,$C$1,CADASTRE!$L:$L,A214)</f>
        <v>0</v>
      </c>
      <c r="D214" s="22">
        <f>COUNTIFS(CADASTRE!$B:$B,$D$1,CADASTRE!$L:$L,A214)</f>
        <v>0</v>
      </c>
      <c r="E214" s="22">
        <f>COUNTIFS(CADASTRE!$B:$B,$E$1,CADASTRE!$L:$L,A214)</f>
        <v>0</v>
      </c>
      <c r="F214" s="22">
        <f>COUNTIFS(CADASTRE!$B:$B,$F$1,CADASTRE!$L:$L,A214)</f>
        <v>0</v>
      </c>
      <c r="G214" s="22">
        <f>COUNTIFS(CADASTRE!$B:$B,$G$1,CADASTRE!$L:$L,A214)</f>
        <v>0</v>
      </c>
      <c r="H214" s="22">
        <f>COUNTIFS(CADASTRE!$B:$B,$H$1,CADASTRE!$L:$L,A214)</f>
        <v>0</v>
      </c>
      <c r="I214" s="22">
        <f>COUNTIFS(CADASTRE!$B:$B,$I$1,CADASTRE!$L:$L,A214)</f>
        <v>0</v>
      </c>
      <c r="J214" s="22">
        <f>COUNTIFS(CADASTRE!$B:$B,$J$1,CADASTRE!$L:$L,A214)</f>
        <v>0</v>
      </c>
      <c r="K214" s="22">
        <f>COUNTIFS(CADASTRE!$B:$B,$K$1,CADASTRE!$L:$L,A214)</f>
        <v>0</v>
      </c>
      <c r="L214" s="22">
        <f>COUNTIFS(CADASTRE!$B:$B,$L$1,CADASTRE!$L:$L,A214)</f>
        <v>0</v>
      </c>
      <c r="M214" s="22">
        <f>COUNTIFS(CADASTRE!$B:$B,$M$1,CADASTRE!$L:$L,A214)</f>
        <v>0</v>
      </c>
      <c r="N214" s="22">
        <f>COUNTIFS(CADASTRE!$B:$B,$N$1,CADASTRE!$L:$L,A214)</f>
        <v>0</v>
      </c>
      <c r="O214" s="22">
        <f>COUNTIFS(CADASTRE!$B:$B,$O$1,CADASTRE!$L:$L,A214)</f>
        <v>0</v>
      </c>
      <c r="P214" s="22">
        <f>COUNTIFS(CADASTRE!$B:$B,$P$1,CADASTRE!$L:$L,A214)</f>
        <v>0</v>
      </c>
      <c r="Q214" s="22">
        <f>COUNTIFS(CADASTRE!$B:$B,$Q$1,CADASTRE!$L:$L,A214)</f>
        <v>0</v>
      </c>
      <c r="R214" s="22">
        <f>COUNTIFS(CADASTRE!$B:$B,$R$1,CADASTRE!$L:$L,A214)</f>
        <v>0</v>
      </c>
      <c r="S214" s="22">
        <f>COUNTIFS(CADASTRE!$B:$B,$S$1,CADASTRE!$L:$L,A214)</f>
        <v>0</v>
      </c>
      <c r="T214" s="22">
        <f>COUNTIFS(CADASTRE!$B:$B,$T$1,CADASTRE!$L:$L,A214)</f>
        <v>0</v>
      </c>
      <c r="U214" s="22">
        <f>COUNTIFS(CADASTRE!$B:$B,$U$1,CADASTRE!$L:$L,A214)</f>
        <v>0</v>
      </c>
      <c r="V214" s="22">
        <f>COUNTIFS(CADASTRE!$B:$B,$V$1,CADASTRE!$L:$L,A214)</f>
        <v>0</v>
      </c>
      <c r="W214" s="22">
        <f>COUNTIFS(CADASTRE!$B:$B,$W$1,CADASTRE!$L:$L,A214)</f>
        <v>0</v>
      </c>
      <c r="X214" s="22">
        <f>COUNTIFS(CADASTRE!$B:$B,$X$1,CADASTRE!$L:$L,A214)</f>
        <v>0</v>
      </c>
      <c r="Y214" s="22">
        <f>COUNTIFS(CADASTRE!$B:$B,$Y$1,CADASTRE!$L:$L,A214)</f>
        <v>0</v>
      </c>
      <c r="Z214" s="22">
        <f>COUNTIFS(CADASTRE!$B:$B,$Z$1,CADASTRE!$L:$L,A214)</f>
        <v>3</v>
      </c>
      <c r="AA214" s="22">
        <f t="shared" si="3"/>
        <v>3</v>
      </c>
      <c r="AB214" s="22"/>
      <c r="AC214" s="22"/>
      <c r="AD214" s="1"/>
      <c r="AE214" s="1"/>
    </row>
    <row r="215" spans="1:31" ht="30" customHeight="1" x14ac:dyDescent="0.3">
      <c r="A215" s="2" t="s">
        <v>4669</v>
      </c>
      <c r="B215" s="22">
        <f>COUNTIFS(CADASTRE!$B:$B,B$1,CADASTRE!L:L,A215)</f>
        <v>0</v>
      </c>
      <c r="C215" s="22">
        <f>COUNTIFS(CADASTRE!$B:$B,$C$1,CADASTRE!$L:$L,A215)</f>
        <v>0</v>
      </c>
      <c r="D215" s="22">
        <f>COUNTIFS(CADASTRE!$B:$B,$D$1,CADASTRE!$L:$L,A215)</f>
        <v>0</v>
      </c>
      <c r="E215" s="22">
        <f>COUNTIFS(CADASTRE!$B:$B,$E$1,CADASTRE!$L:$L,A215)</f>
        <v>0</v>
      </c>
      <c r="F215" s="22">
        <f>COUNTIFS(CADASTRE!$B:$B,$F$1,CADASTRE!$L:$L,A215)</f>
        <v>0</v>
      </c>
      <c r="G215" s="22">
        <f>COUNTIFS(CADASTRE!$B:$B,$G$1,CADASTRE!$L:$L,A215)</f>
        <v>1</v>
      </c>
      <c r="H215" s="22">
        <f>COUNTIFS(CADASTRE!$B:$B,$H$1,CADASTRE!$L:$L,A215)</f>
        <v>0</v>
      </c>
      <c r="I215" s="22">
        <f>COUNTIFS(CADASTRE!$B:$B,$I$1,CADASTRE!$L:$L,A215)</f>
        <v>0</v>
      </c>
      <c r="J215" s="22">
        <f>COUNTIFS(CADASTRE!$B:$B,$J$1,CADASTRE!$L:$L,A215)</f>
        <v>0</v>
      </c>
      <c r="K215" s="22">
        <f>COUNTIFS(CADASTRE!$B:$B,$K$1,CADASTRE!$L:$L,A215)</f>
        <v>0</v>
      </c>
      <c r="L215" s="22">
        <f>COUNTIFS(CADASTRE!$B:$B,$L$1,CADASTRE!$L:$L,A215)</f>
        <v>0</v>
      </c>
      <c r="M215" s="22">
        <f>COUNTIFS(CADASTRE!$B:$B,$M$1,CADASTRE!$L:$L,A215)</f>
        <v>0</v>
      </c>
      <c r="N215" s="22">
        <f>COUNTIFS(CADASTRE!$B:$B,$N$1,CADASTRE!$L:$L,A215)</f>
        <v>0</v>
      </c>
      <c r="O215" s="22">
        <f>COUNTIFS(CADASTRE!$B:$B,$O$1,CADASTRE!$L:$L,A215)</f>
        <v>0</v>
      </c>
      <c r="P215" s="22">
        <f>COUNTIFS(CADASTRE!$B:$B,$P$1,CADASTRE!$L:$L,A215)</f>
        <v>0</v>
      </c>
      <c r="Q215" s="22">
        <f>COUNTIFS(CADASTRE!$B:$B,$Q$1,CADASTRE!$L:$L,A215)</f>
        <v>0</v>
      </c>
      <c r="R215" s="22">
        <f>COUNTIFS(CADASTRE!$B:$B,$R$1,CADASTRE!$L:$L,A215)</f>
        <v>0</v>
      </c>
      <c r="S215" s="22">
        <f>COUNTIFS(CADASTRE!$B:$B,$S$1,CADASTRE!$L:$L,A215)</f>
        <v>0</v>
      </c>
      <c r="T215" s="22">
        <f>COUNTIFS(CADASTRE!$B:$B,$T$1,CADASTRE!$L:$L,A215)</f>
        <v>0</v>
      </c>
      <c r="U215" s="22">
        <f>COUNTIFS(CADASTRE!$B:$B,$U$1,CADASTRE!$L:$L,A215)</f>
        <v>0</v>
      </c>
      <c r="V215" s="22">
        <f>COUNTIFS(CADASTRE!$B:$B,$V$1,CADASTRE!$L:$L,A215)</f>
        <v>0</v>
      </c>
      <c r="W215" s="22">
        <f>COUNTIFS(CADASTRE!$B:$B,$W$1,CADASTRE!$L:$L,A215)</f>
        <v>0</v>
      </c>
      <c r="X215" s="22">
        <f>COUNTIFS(CADASTRE!$B:$B,$X$1,CADASTRE!$L:$L,A215)</f>
        <v>0</v>
      </c>
      <c r="Y215" s="22">
        <f>COUNTIFS(CADASTRE!$B:$B,$Y$1,CADASTRE!$L:$L,A215)</f>
        <v>0</v>
      </c>
      <c r="Z215" s="22">
        <f>COUNTIFS(CADASTRE!$B:$B,$Z$1,CADASTRE!$L:$L,A215)</f>
        <v>0</v>
      </c>
      <c r="AA215" s="22">
        <f t="shared" si="3"/>
        <v>1</v>
      </c>
      <c r="AB215" s="22"/>
      <c r="AC215" s="22"/>
      <c r="AD215" s="1"/>
      <c r="AE215" s="1"/>
    </row>
    <row r="216" spans="1:31" ht="30" customHeight="1" x14ac:dyDescent="0.3">
      <c r="A216" s="2" t="s">
        <v>2414</v>
      </c>
      <c r="B216" s="22">
        <f>COUNTIFS(CADASTRE!$B:$B,B$1,CADASTRE!L:L,A216)</f>
        <v>0</v>
      </c>
      <c r="C216" s="22">
        <f>COUNTIFS(CADASTRE!$B:$B,$C$1,CADASTRE!$L:$L,A216)</f>
        <v>0</v>
      </c>
      <c r="D216" s="22">
        <f>COUNTIFS(CADASTRE!$B:$B,$D$1,CADASTRE!$L:$L,A216)</f>
        <v>0</v>
      </c>
      <c r="E216" s="22">
        <f>COUNTIFS(CADASTRE!$B:$B,$E$1,CADASTRE!$L:$L,A216)</f>
        <v>1</v>
      </c>
      <c r="F216" s="22">
        <f>COUNTIFS(CADASTRE!$B:$B,$F$1,CADASTRE!$L:$L,A216)</f>
        <v>0</v>
      </c>
      <c r="G216" s="22">
        <f>COUNTIFS(CADASTRE!$B:$B,$G$1,CADASTRE!$L:$L,A216)</f>
        <v>0</v>
      </c>
      <c r="H216" s="22">
        <f>COUNTIFS(CADASTRE!$B:$B,$H$1,CADASTRE!$L:$L,A216)</f>
        <v>0</v>
      </c>
      <c r="I216" s="22">
        <f>COUNTIFS(CADASTRE!$B:$B,$I$1,CADASTRE!$L:$L,A216)</f>
        <v>0</v>
      </c>
      <c r="J216" s="22">
        <f>COUNTIFS(CADASTRE!$B:$B,$J$1,CADASTRE!$L:$L,A216)</f>
        <v>0</v>
      </c>
      <c r="K216" s="22">
        <f>COUNTIFS(CADASTRE!$B:$B,$K$1,CADASTRE!$L:$L,A216)</f>
        <v>0</v>
      </c>
      <c r="L216" s="22">
        <f>COUNTIFS(CADASTRE!$B:$B,$L$1,CADASTRE!$L:$L,A216)</f>
        <v>0</v>
      </c>
      <c r="M216" s="22">
        <f>COUNTIFS(CADASTRE!$B:$B,$M$1,CADASTRE!$L:$L,A216)</f>
        <v>0</v>
      </c>
      <c r="N216" s="22">
        <f>COUNTIFS(CADASTRE!$B:$B,$N$1,CADASTRE!$L:$L,A216)</f>
        <v>0</v>
      </c>
      <c r="O216" s="22">
        <f>COUNTIFS(CADASTRE!$B:$B,$O$1,CADASTRE!$L:$L,A216)</f>
        <v>0</v>
      </c>
      <c r="P216" s="22">
        <f>COUNTIFS(CADASTRE!$B:$B,$P$1,CADASTRE!$L:$L,A216)</f>
        <v>0</v>
      </c>
      <c r="Q216" s="22">
        <f>COUNTIFS(CADASTRE!$B:$B,$Q$1,CADASTRE!$L:$L,A216)</f>
        <v>0</v>
      </c>
      <c r="R216" s="22">
        <f>COUNTIFS(CADASTRE!$B:$B,$R$1,CADASTRE!$L:$L,A216)</f>
        <v>0</v>
      </c>
      <c r="S216" s="22">
        <f>COUNTIFS(CADASTRE!$B:$B,$S$1,CADASTRE!$L:$L,A216)</f>
        <v>0</v>
      </c>
      <c r="T216" s="22">
        <f>COUNTIFS(CADASTRE!$B:$B,$T$1,CADASTRE!$L:$L,A216)</f>
        <v>0</v>
      </c>
      <c r="U216" s="22">
        <f>COUNTIFS(CADASTRE!$B:$B,$U$1,CADASTRE!$L:$L,A216)</f>
        <v>0</v>
      </c>
      <c r="V216" s="22">
        <f>COUNTIFS(CADASTRE!$B:$B,$V$1,CADASTRE!$L:$L,A216)</f>
        <v>0</v>
      </c>
      <c r="W216" s="22">
        <f>COUNTIFS(CADASTRE!$B:$B,$W$1,CADASTRE!$L:$L,A216)</f>
        <v>0</v>
      </c>
      <c r="X216" s="22">
        <f>COUNTIFS(CADASTRE!$B:$B,$X$1,CADASTRE!$L:$L,A216)</f>
        <v>0</v>
      </c>
      <c r="Y216" s="22">
        <f>COUNTIFS(CADASTRE!$B:$B,$Y$1,CADASTRE!$L:$L,A216)</f>
        <v>0</v>
      </c>
      <c r="Z216" s="22">
        <f>COUNTIFS(CADASTRE!$B:$B,$Z$1,CADASTRE!$L:$L,A216)</f>
        <v>0</v>
      </c>
      <c r="AA216" s="22">
        <f t="shared" si="3"/>
        <v>1</v>
      </c>
      <c r="AB216" s="22"/>
      <c r="AC216" s="22"/>
      <c r="AD216" s="1"/>
      <c r="AE216" s="1"/>
    </row>
    <row r="217" spans="1:31" ht="30" customHeight="1" x14ac:dyDescent="0.3">
      <c r="A217" s="2" t="s">
        <v>2422</v>
      </c>
      <c r="B217" s="22">
        <f>COUNTIFS(CADASTRE!$B:$B,B$1,CADASTRE!L:L,A217)</f>
        <v>0</v>
      </c>
      <c r="C217" s="22">
        <f>COUNTIFS(CADASTRE!$B:$B,$C$1,CADASTRE!$L:$L,A217)</f>
        <v>0</v>
      </c>
      <c r="D217" s="22">
        <f>COUNTIFS(CADASTRE!$B:$B,$D$1,CADASTRE!$L:$L,A217)</f>
        <v>0</v>
      </c>
      <c r="E217" s="22">
        <f>COUNTIFS(CADASTRE!$B:$B,$E$1,CADASTRE!$L:$L,A217)</f>
        <v>0</v>
      </c>
      <c r="F217" s="22">
        <f>COUNTIFS(CADASTRE!$B:$B,$F$1,CADASTRE!$L:$L,A217)</f>
        <v>0</v>
      </c>
      <c r="G217" s="22">
        <f>COUNTIFS(CADASTRE!$B:$B,$G$1,CADASTRE!$L:$L,A217)</f>
        <v>0</v>
      </c>
      <c r="H217" s="22">
        <f>COUNTIFS(CADASTRE!$B:$B,$H$1,CADASTRE!$L:$L,A217)</f>
        <v>0</v>
      </c>
      <c r="I217" s="22">
        <f>COUNTIFS(CADASTRE!$B:$B,$I$1,CADASTRE!$L:$L,A217)</f>
        <v>0</v>
      </c>
      <c r="J217" s="22">
        <f>COUNTIFS(CADASTRE!$B:$B,$J$1,CADASTRE!$L:$L,A217)</f>
        <v>0</v>
      </c>
      <c r="K217" s="22">
        <f>COUNTIFS(CADASTRE!$B:$B,$K$1,CADASTRE!$L:$L,A217)</f>
        <v>0</v>
      </c>
      <c r="L217" s="22">
        <f>COUNTIFS(CADASTRE!$B:$B,$L$1,CADASTRE!$L:$L,A217)</f>
        <v>0</v>
      </c>
      <c r="M217" s="22">
        <f>COUNTIFS(CADASTRE!$B:$B,$M$1,CADASTRE!$L:$L,A217)</f>
        <v>0</v>
      </c>
      <c r="N217" s="22">
        <f>COUNTIFS(CADASTRE!$B:$B,$N$1,CADASTRE!$L:$L,A217)</f>
        <v>0</v>
      </c>
      <c r="O217" s="22">
        <f>COUNTIFS(CADASTRE!$B:$B,$O$1,CADASTRE!$L:$L,A217)</f>
        <v>1</v>
      </c>
      <c r="P217" s="22">
        <f>COUNTIFS(CADASTRE!$B:$B,$P$1,CADASTRE!$L:$L,A217)</f>
        <v>0</v>
      </c>
      <c r="Q217" s="22">
        <f>COUNTIFS(CADASTRE!$B:$B,$Q$1,CADASTRE!$L:$L,A217)</f>
        <v>0</v>
      </c>
      <c r="R217" s="22">
        <f>COUNTIFS(CADASTRE!$B:$B,$R$1,CADASTRE!$L:$L,A217)</f>
        <v>0</v>
      </c>
      <c r="S217" s="22">
        <f>COUNTIFS(CADASTRE!$B:$B,$S$1,CADASTRE!$L:$L,A217)</f>
        <v>0</v>
      </c>
      <c r="T217" s="22">
        <f>COUNTIFS(CADASTRE!$B:$B,$T$1,CADASTRE!$L:$L,A217)</f>
        <v>0</v>
      </c>
      <c r="U217" s="22">
        <f>COUNTIFS(CADASTRE!$B:$B,$U$1,CADASTRE!$L:$L,A217)</f>
        <v>0</v>
      </c>
      <c r="V217" s="22">
        <f>COUNTIFS(CADASTRE!$B:$B,$V$1,CADASTRE!$L:$L,A217)</f>
        <v>0</v>
      </c>
      <c r="W217" s="22">
        <f>COUNTIFS(CADASTRE!$B:$B,$W$1,CADASTRE!$L:$L,A217)</f>
        <v>0</v>
      </c>
      <c r="X217" s="22">
        <f>COUNTIFS(CADASTRE!$B:$B,$X$1,CADASTRE!$L:$L,A217)</f>
        <v>0</v>
      </c>
      <c r="Y217" s="22">
        <f>COUNTIFS(CADASTRE!$B:$B,$Y$1,CADASTRE!$L:$L,A217)</f>
        <v>0</v>
      </c>
      <c r="Z217" s="22">
        <f>COUNTIFS(CADASTRE!$B:$B,$Z$1,CADASTRE!$L:$L,A217)</f>
        <v>0</v>
      </c>
      <c r="AA217" s="22">
        <f t="shared" si="3"/>
        <v>1</v>
      </c>
      <c r="AB217" s="22"/>
      <c r="AC217" s="22"/>
      <c r="AD217" s="1"/>
      <c r="AE217" s="1"/>
    </row>
    <row r="218" spans="1:31" ht="30" customHeight="1" x14ac:dyDescent="0.3">
      <c r="A218" s="2" t="s">
        <v>4497</v>
      </c>
      <c r="B218" s="22">
        <f>COUNTIFS(CADASTRE!$B:$B,B$1,CADASTRE!L:L,A218)</f>
        <v>0</v>
      </c>
      <c r="C218" s="22">
        <f>COUNTIFS(CADASTRE!$B:$B,$C$1,CADASTRE!$L:$L,A218)</f>
        <v>0</v>
      </c>
      <c r="D218" s="22">
        <f>COUNTIFS(CADASTRE!$B:$B,$D$1,CADASTRE!$L:$L,A218)</f>
        <v>0</v>
      </c>
      <c r="E218" s="22">
        <f>COUNTIFS(CADASTRE!$B:$B,$E$1,CADASTRE!$L:$L,A218)</f>
        <v>0</v>
      </c>
      <c r="F218" s="22">
        <f>COUNTIFS(CADASTRE!$B:$B,$F$1,CADASTRE!$L:$L,A218)</f>
        <v>0</v>
      </c>
      <c r="G218" s="22">
        <f>COUNTIFS(CADASTRE!$B:$B,$G$1,CADASTRE!$L:$L,A218)</f>
        <v>0</v>
      </c>
      <c r="H218" s="22">
        <f>COUNTIFS(CADASTRE!$B:$B,$H$1,CADASTRE!$L:$L,A218)</f>
        <v>0</v>
      </c>
      <c r="I218" s="22">
        <f>COUNTIFS(CADASTRE!$B:$B,$I$1,CADASTRE!$L:$L,A218)</f>
        <v>0</v>
      </c>
      <c r="J218" s="22">
        <f>COUNTIFS(CADASTRE!$B:$B,$J$1,CADASTRE!$L:$L,A218)</f>
        <v>0</v>
      </c>
      <c r="K218" s="22">
        <f>COUNTIFS(CADASTRE!$B:$B,$K$1,CADASTRE!$L:$L,A218)</f>
        <v>0</v>
      </c>
      <c r="L218" s="22">
        <f>COUNTIFS(CADASTRE!$B:$B,$L$1,CADASTRE!$L:$L,A218)</f>
        <v>0</v>
      </c>
      <c r="M218" s="22">
        <f>COUNTIFS(CADASTRE!$B:$B,$M$1,CADASTRE!$L:$L,A218)</f>
        <v>0</v>
      </c>
      <c r="N218" s="22">
        <f>COUNTIFS(CADASTRE!$B:$B,$N$1,CADASTRE!$L:$L,A218)</f>
        <v>0</v>
      </c>
      <c r="O218" s="22">
        <f>COUNTIFS(CADASTRE!$B:$B,$O$1,CADASTRE!$L:$L,A218)</f>
        <v>0</v>
      </c>
      <c r="P218" s="22">
        <f>COUNTIFS(CADASTRE!$B:$B,$P$1,CADASTRE!$L:$L,A218)</f>
        <v>0</v>
      </c>
      <c r="Q218" s="22">
        <f>COUNTIFS(CADASTRE!$B:$B,$Q$1,CADASTRE!$L:$L,A218)</f>
        <v>0</v>
      </c>
      <c r="R218" s="22">
        <f>COUNTIFS(CADASTRE!$B:$B,$R$1,CADASTRE!$L:$L,A218)</f>
        <v>0</v>
      </c>
      <c r="S218" s="22">
        <f>COUNTIFS(CADASTRE!$B:$B,$S$1,CADASTRE!$L:$L,A218)</f>
        <v>0</v>
      </c>
      <c r="T218" s="22">
        <f>COUNTIFS(CADASTRE!$B:$B,$T$1,CADASTRE!$L:$L,A218)</f>
        <v>0</v>
      </c>
      <c r="U218" s="22">
        <f>COUNTIFS(CADASTRE!$B:$B,$U$1,CADASTRE!$L:$L,A218)</f>
        <v>0</v>
      </c>
      <c r="V218" s="22">
        <f>COUNTIFS(CADASTRE!$B:$B,$V$1,CADASTRE!$L:$L,A218)</f>
        <v>0</v>
      </c>
      <c r="W218" s="22">
        <f>COUNTIFS(CADASTRE!$B:$B,$W$1,CADASTRE!$L:$L,A218)</f>
        <v>0</v>
      </c>
      <c r="X218" s="22">
        <f>COUNTIFS(CADASTRE!$B:$B,$X$1,CADASTRE!$L:$L,A218)</f>
        <v>0</v>
      </c>
      <c r="Y218" s="22">
        <f>COUNTIFS(CADASTRE!$B:$B,$Y$1,CADASTRE!$L:$L,A218)</f>
        <v>0</v>
      </c>
      <c r="Z218" s="22">
        <f>COUNTIFS(CADASTRE!$B:$B,$Z$1,CADASTRE!$L:$L,A218)</f>
        <v>1</v>
      </c>
      <c r="AA218" s="22">
        <f t="shared" si="3"/>
        <v>1</v>
      </c>
      <c r="AB218" s="22"/>
      <c r="AC218" s="22"/>
      <c r="AD218" s="1"/>
      <c r="AE218" s="1"/>
    </row>
    <row r="219" spans="1:31" ht="30" customHeight="1" x14ac:dyDescent="0.3">
      <c r="A219" s="2" t="s">
        <v>2896</v>
      </c>
      <c r="B219" s="22">
        <f>COUNTIFS(CADASTRE!$B:$B,B$1,CADASTRE!L:L,A219)</f>
        <v>1</v>
      </c>
      <c r="C219" s="22">
        <f>COUNTIFS(CADASTRE!$B:$B,$C$1,CADASTRE!$L:$L,A219)</f>
        <v>0</v>
      </c>
      <c r="D219" s="22">
        <f>COUNTIFS(CADASTRE!$B:$B,$D$1,CADASTRE!$L:$L,A219)</f>
        <v>0</v>
      </c>
      <c r="E219" s="22">
        <f>COUNTIFS(CADASTRE!$B:$B,$E$1,CADASTRE!$L:$L,A219)</f>
        <v>0</v>
      </c>
      <c r="F219" s="22">
        <f>COUNTIFS(CADASTRE!$B:$B,$F$1,CADASTRE!$L:$L,A219)</f>
        <v>0</v>
      </c>
      <c r="G219" s="22">
        <f>COUNTIFS(CADASTRE!$B:$B,$G$1,CADASTRE!$L:$L,A219)</f>
        <v>0</v>
      </c>
      <c r="H219" s="22">
        <f>COUNTIFS(CADASTRE!$B:$B,$H$1,CADASTRE!$L:$L,A219)</f>
        <v>0</v>
      </c>
      <c r="I219" s="22">
        <f>COUNTIFS(CADASTRE!$B:$B,$I$1,CADASTRE!$L:$L,A219)</f>
        <v>0</v>
      </c>
      <c r="J219" s="22">
        <f>COUNTIFS(CADASTRE!$B:$B,$J$1,CADASTRE!$L:$L,A219)</f>
        <v>0</v>
      </c>
      <c r="K219" s="22">
        <f>COUNTIFS(CADASTRE!$B:$B,$K$1,CADASTRE!$L:$L,A219)</f>
        <v>0</v>
      </c>
      <c r="L219" s="22">
        <f>COUNTIFS(CADASTRE!$B:$B,$L$1,CADASTRE!$L:$L,A219)</f>
        <v>0</v>
      </c>
      <c r="M219" s="22">
        <f>COUNTIFS(CADASTRE!$B:$B,$M$1,CADASTRE!$L:$L,A219)</f>
        <v>0</v>
      </c>
      <c r="N219" s="22">
        <f>COUNTIFS(CADASTRE!$B:$B,$N$1,CADASTRE!$L:$L,A219)</f>
        <v>0</v>
      </c>
      <c r="O219" s="22">
        <f>COUNTIFS(CADASTRE!$B:$B,$O$1,CADASTRE!$L:$L,A219)</f>
        <v>0</v>
      </c>
      <c r="P219" s="22">
        <f>COUNTIFS(CADASTRE!$B:$B,$P$1,CADASTRE!$L:$L,A219)</f>
        <v>1</v>
      </c>
      <c r="Q219" s="22">
        <f>COUNTIFS(CADASTRE!$B:$B,$Q$1,CADASTRE!$L:$L,A219)</f>
        <v>0</v>
      </c>
      <c r="R219" s="22">
        <f>COUNTIFS(CADASTRE!$B:$B,$R$1,CADASTRE!$L:$L,A219)</f>
        <v>0</v>
      </c>
      <c r="S219" s="22">
        <f>COUNTIFS(CADASTRE!$B:$B,$S$1,CADASTRE!$L:$L,A219)</f>
        <v>0</v>
      </c>
      <c r="T219" s="22">
        <f>COUNTIFS(CADASTRE!$B:$B,$T$1,CADASTRE!$L:$L,A219)</f>
        <v>0</v>
      </c>
      <c r="U219" s="22">
        <f>COUNTIFS(CADASTRE!$B:$B,$U$1,CADASTRE!$L:$L,A219)</f>
        <v>0</v>
      </c>
      <c r="V219" s="22">
        <f>COUNTIFS(CADASTRE!$B:$B,$V$1,CADASTRE!$L:$L,A219)</f>
        <v>0</v>
      </c>
      <c r="W219" s="22">
        <f>COUNTIFS(CADASTRE!$B:$B,$W$1,CADASTRE!$L:$L,A219)</f>
        <v>0</v>
      </c>
      <c r="X219" s="22">
        <f>COUNTIFS(CADASTRE!$B:$B,$X$1,CADASTRE!$L:$L,A219)</f>
        <v>0</v>
      </c>
      <c r="Y219" s="22">
        <f>COUNTIFS(CADASTRE!$B:$B,$Y$1,CADASTRE!$L:$L,A219)</f>
        <v>0</v>
      </c>
      <c r="Z219" s="22">
        <f>COUNTIFS(CADASTRE!$B:$B,$Z$1,CADASTRE!$L:$L,A219)</f>
        <v>0</v>
      </c>
      <c r="AA219" s="22">
        <f t="shared" si="3"/>
        <v>2</v>
      </c>
      <c r="AB219" s="22"/>
      <c r="AC219" s="22"/>
      <c r="AD219" s="1"/>
      <c r="AE219" s="1"/>
    </row>
    <row r="220" spans="1:31" ht="30" customHeight="1" x14ac:dyDescent="0.3">
      <c r="A220" s="2" t="s">
        <v>498</v>
      </c>
      <c r="B220" s="22">
        <f>COUNTIFS(CADASTRE!$B:$B,B$1,CADASTRE!L:L,A220)</f>
        <v>0</v>
      </c>
      <c r="C220" s="22">
        <f>COUNTIFS(CADASTRE!$B:$B,$C$1,CADASTRE!$L:$L,A220)</f>
        <v>0</v>
      </c>
      <c r="D220" s="22">
        <f>COUNTIFS(CADASTRE!$B:$B,$D$1,CADASTRE!$L:$L,A220)</f>
        <v>0</v>
      </c>
      <c r="E220" s="22">
        <f>COUNTIFS(CADASTRE!$B:$B,$E$1,CADASTRE!$L:$L,A220)</f>
        <v>0</v>
      </c>
      <c r="F220" s="22">
        <f>COUNTIFS(CADASTRE!$B:$B,$F$1,CADASTRE!$L:$L,A220)</f>
        <v>0</v>
      </c>
      <c r="G220" s="22">
        <f>COUNTIFS(CADASTRE!$B:$B,$G$1,CADASTRE!$L:$L,A220)</f>
        <v>0</v>
      </c>
      <c r="H220" s="22">
        <f>COUNTIFS(CADASTRE!$B:$B,$H$1,CADASTRE!$L:$L,A220)</f>
        <v>0</v>
      </c>
      <c r="I220" s="22">
        <f>COUNTIFS(CADASTRE!$B:$B,$I$1,CADASTRE!$L:$L,A220)</f>
        <v>0</v>
      </c>
      <c r="J220" s="22">
        <f>COUNTIFS(CADASTRE!$B:$B,$J$1,CADASTRE!$L:$L,A220)</f>
        <v>1</v>
      </c>
      <c r="K220" s="22">
        <f>COUNTIFS(CADASTRE!$B:$B,$K$1,CADASTRE!$L:$L,A220)</f>
        <v>0</v>
      </c>
      <c r="L220" s="22">
        <f>COUNTIFS(CADASTRE!$B:$B,$L$1,CADASTRE!$L:$L,A220)</f>
        <v>0</v>
      </c>
      <c r="M220" s="22">
        <f>COUNTIFS(CADASTRE!$B:$B,$M$1,CADASTRE!$L:$L,A220)</f>
        <v>0</v>
      </c>
      <c r="N220" s="22">
        <f>COUNTIFS(CADASTRE!$B:$B,$N$1,CADASTRE!$L:$L,A220)</f>
        <v>0</v>
      </c>
      <c r="O220" s="22">
        <f>COUNTIFS(CADASTRE!$B:$B,$O$1,CADASTRE!$L:$L,A220)</f>
        <v>0</v>
      </c>
      <c r="P220" s="22">
        <f>COUNTIFS(CADASTRE!$B:$B,$P$1,CADASTRE!$L:$L,A220)</f>
        <v>0</v>
      </c>
      <c r="Q220" s="22">
        <f>COUNTIFS(CADASTRE!$B:$B,$Q$1,CADASTRE!$L:$L,A220)</f>
        <v>0</v>
      </c>
      <c r="R220" s="22">
        <f>COUNTIFS(CADASTRE!$B:$B,$R$1,CADASTRE!$L:$L,A220)</f>
        <v>0</v>
      </c>
      <c r="S220" s="22">
        <f>COUNTIFS(CADASTRE!$B:$B,$S$1,CADASTRE!$L:$L,A220)</f>
        <v>0</v>
      </c>
      <c r="T220" s="22">
        <f>COUNTIFS(CADASTRE!$B:$B,$T$1,CADASTRE!$L:$L,A220)</f>
        <v>0</v>
      </c>
      <c r="U220" s="22">
        <f>COUNTIFS(CADASTRE!$B:$B,$U$1,CADASTRE!$L:$L,A220)</f>
        <v>0</v>
      </c>
      <c r="V220" s="22">
        <f>COUNTIFS(CADASTRE!$B:$B,$V$1,CADASTRE!$L:$L,A220)</f>
        <v>0</v>
      </c>
      <c r="W220" s="22">
        <f>COUNTIFS(CADASTRE!$B:$B,$W$1,CADASTRE!$L:$L,A220)</f>
        <v>0</v>
      </c>
      <c r="X220" s="22">
        <f>COUNTIFS(CADASTRE!$B:$B,$X$1,CADASTRE!$L:$L,A220)</f>
        <v>0</v>
      </c>
      <c r="Y220" s="22">
        <f>COUNTIFS(CADASTRE!$B:$B,$Y$1,CADASTRE!$L:$L,A220)</f>
        <v>0</v>
      </c>
      <c r="Z220" s="22">
        <f>COUNTIFS(CADASTRE!$B:$B,$Z$1,CADASTRE!$L:$L,A220)</f>
        <v>0</v>
      </c>
      <c r="AA220" s="22">
        <f t="shared" si="3"/>
        <v>1</v>
      </c>
      <c r="AB220" s="22"/>
      <c r="AC220" s="22"/>
      <c r="AD220" s="1"/>
      <c r="AE220" s="1"/>
    </row>
    <row r="221" spans="1:31" ht="30" customHeight="1" x14ac:dyDescent="0.3">
      <c r="A221" s="2" t="s">
        <v>3452</v>
      </c>
      <c r="B221" s="22">
        <f>COUNTIFS(CADASTRE!$B:$B,B$1,CADASTRE!L:L,A221)</f>
        <v>0</v>
      </c>
      <c r="C221" s="22">
        <f>COUNTIFS(CADASTRE!$B:$B,$C$1,CADASTRE!$L:$L,A221)</f>
        <v>0</v>
      </c>
      <c r="D221" s="22">
        <f>COUNTIFS(CADASTRE!$B:$B,$D$1,CADASTRE!$L:$L,A221)</f>
        <v>0</v>
      </c>
      <c r="E221" s="22">
        <f>COUNTIFS(CADASTRE!$B:$B,$E$1,CADASTRE!$L:$L,A221)</f>
        <v>0</v>
      </c>
      <c r="F221" s="22">
        <f>COUNTIFS(CADASTRE!$B:$B,$F$1,CADASTRE!$L:$L,A221)</f>
        <v>0</v>
      </c>
      <c r="G221" s="22">
        <f>COUNTIFS(CADASTRE!$B:$B,$G$1,CADASTRE!$L:$L,A221)</f>
        <v>0</v>
      </c>
      <c r="H221" s="22">
        <f>COUNTIFS(CADASTRE!$B:$B,$H$1,CADASTRE!$L:$L,A221)</f>
        <v>0</v>
      </c>
      <c r="I221" s="22">
        <f>COUNTIFS(CADASTRE!$B:$B,$I$1,CADASTRE!$L:$L,A221)</f>
        <v>0</v>
      </c>
      <c r="J221" s="22">
        <f>COUNTIFS(CADASTRE!$B:$B,$J$1,CADASTRE!$L:$L,A221)</f>
        <v>0</v>
      </c>
      <c r="K221" s="22">
        <f>COUNTIFS(CADASTRE!$B:$B,$K$1,CADASTRE!$L:$L,A221)</f>
        <v>0</v>
      </c>
      <c r="L221" s="22">
        <f>COUNTIFS(CADASTRE!$B:$B,$L$1,CADASTRE!$L:$L,A221)</f>
        <v>0</v>
      </c>
      <c r="M221" s="22">
        <f>COUNTIFS(CADASTRE!$B:$B,$M$1,CADASTRE!$L:$L,A221)</f>
        <v>0</v>
      </c>
      <c r="N221" s="22">
        <f>COUNTIFS(CADASTRE!$B:$B,$N$1,CADASTRE!$L:$L,A221)</f>
        <v>0</v>
      </c>
      <c r="O221" s="22">
        <f>COUNTIFS(CADASTRE!$B:$B,$O$1,CADASTRE!$L:$L,A221)</f>
        <v>0</v>
      </c>
      <c r="P221" s="22">
        <f>COUNTIFS(CADASTRE!$B:$B,$P$1,CADASTRE!$L:$L,A221)</f>
        <v>0</v>
      </c>
      <c r="Q221" s="22">
        <f>COUNTIFS(CADASTRE!$B:$B,$Q$1,CADASTRE!$L:$L,A221)</f>
        <v>1</v>
      </c>
      <c r="R221" s="22">
        <f>COUNTIFS(CADASTRE!$B:$B,$R$1,CADASTRE!$L:$L,A221)</f>
        <v>0</v>
      </c>
      <c r="S221" s="22">
        <f>COUNTIFS(CADASTRE!$B:$B,$S$1,CADASTRE!$L:$L,A221)</f>
        <v>0</v>
      </c>
      <c r="T221" s="22">
        <f>COUNTIFS(CADASTRE!$B:$B,$T$1,CADASTRE!$L:$L,A221)</f>
        <v>0</v>
      </c>
      <c r="U221" s="22">
        <f>COUNTIFS(CADASTRE!$B:$B,$U$1,CADASTRE!$L:$L,A221)</f>
        <v>0</v>
      </c>
      <c r="V221" s="22">
        <f>COUNTIFS(CADASTRE!$B:$B,$V$1,CADASTRE!$L:$L,A221)</f>
        <v>0</v>
      </c>
      <c r="W221" s="22">
        <f>COUNTIFS(CADASTRE!$B:$B,$W$1,CADASTRE!$L:$L,A221)</f>
        <v>0</v>
      </c>
      <c r="X221" s="22">
        <f>COUNTIFS(CADASTRE!$B:$B,$X$1,CADASTRE!$L:$L,A221)</f>
        <v>0</v>
      </c>
      <c r="Y221" s="22">
        <f>COUNTIFS(CADASTRE!$B:$B,$Y$1,CADASTRE!$L:$L,A221)</f>
        <v>0</v>
      </c>
      <c r="Z221" s="22">
        <f>COUNTIFS(CADASTRE!$B:$B,$Z$1,CADASTRE!$L:$L,A221)</f>
        <v>0</v>
      </c>
      <c r="AA221" s="22">
        <f t="shared" si="3"/>
        <v>1</v>
      </c>
      <c r="AB221" s="22"/>
      <c r="AC221" s="22"/>
      <c r="AD221" s="1"/>
      <c r="AE221" s="1"/>
    </row>
    <row r="222" spans="1:31" ht="30" customHeight="1" x14ac:dyDescent="0.3">
      <c r="A222" s="2" t="s">
        <v>2903</v>
      </c>
      <c r="B222" s="22">
        <f>COUNTIFS(CADASTRE!$B:$B,B$1,CADASTRE!L:L,A222)</f>
        <v>0</v>
      </c>
      <c r="C222" s="22">
        <f>COUNTIFS(CADASTRE!$B:$B,$C$1,CADASTRE!$L:$L,A222)</f>
        <v>0</v>
      </c>
      <c r="D222" s="22">
        <f>COUNTIFS(CADASTRE!$B:$B,$D$1,CADASTRE!$L:$L,A222)</f>
        <v>0</v>
      </c>
      <c r="E222" s="22">
        <f>COUNTIFS(CADASTRE!$B:$B,$E$1,CADASTRE!$L:$L,A222)</f>
        <v>0</v>
      </c>
      <c r="F222" s="22">
        <f>COUNTIFS(CADASTRE!$B:$B,$F$1,CADASTRE!$L:$L,A222)</f>
        <v>0</v>
      </c>
      <c r="G222" s="22">
        <f>COUNTIFS(CADASTRE!$B:$B,$G$1,CADASTRE!$L:$L,A222)</f>
        <v>0</v>
      </c>
      <c r="H222" s="22">
        <f>COUNTIFS(CADASTRE!$B:$B,$H$1,CADASTRE!$L:$L,A222)</f>
        <v>0</v>
      </c>
      <c r="I222" s="22">
        <f>COUNTIFS(CADASTRE!$B:$B,$I$1,CADASTRE!$L:$L,A222)</f>
        <v>0</v>
      </c>
      <c r="J222" s="22">
        <f>COUNTIFS(CADASTRE!$B:$B,$J$1,CADASTRE!$L:$L,A222)</f>
        <v>0</v>
      </c>
      <c r="K222" s="22">
        <f>COUNTIFS(CADASTRE!$B:$B,$K$1,CADASTRE!$L:$L,A222)</f>
        <v>0</v>
      </c>
      <c r="L222" s="22">
        <f>COUNTIFS(CADASTRE!$B:$B,$L$1,CADASTRE!$L:$L,A222)</f>
        <v>0</v>
      </c>
      <c r="M222" s="22">
        <f>COUNTIFS(CADASTRE!$B:$B,$M$1,CADASTRE!$L:$L,A222)</f>
        <v>0</v>
      </c>
      <c r="N222" s="22">
        <f>COUNTIFS(CADASTRE!$B:$B,$N$1,CADASTRE!$L:$L,A222)</f>
        <v>1</v>
      </c>
      <c r="O222" s="22">
        <f>COUNTIFS(CADASTRE!$B:$B,$O$1,CADASTRE!$L:$L,A222)</f>
        <v>0</v>
      </c>
      <c r="P222" s="22">
        <f>COUNTIFS(CADASTRE!$B:$B,$P$1,CADASTRE!$L:$L,A222)</f>
        <v>0</v>
      </c>
      <c r="Q222" s="22">
        <f>COUNTIFS(CADASTRE!$B:$B,$Q$1,CADASTRE!$L:$L,A222)</f>
        <v>0</v>
      </c>
      <c r="R222" s="22">
        <f>COUNTIFS(CADASTRE!$B:$B,$R$1,CADASTRE!$L:$L,A222)</f>
        <v>0</v>
      </c>
      <c r="S222" s="22">
        <f>COUNTIFS(CADASTRE!$B:$B,$S$1,CADASTRE!$L:$L,A222)</f>
        <v>0</v>
      </c>
      <c r="T222" s="22">
        <f>COUNTIFS(CADASTRE!$B:$B,$T$1,CADASTRE!$L:$L,A222)</f>
        <v>0</v>
      </c>
      <c r="U222" s="22">
        <f>COUNTIFS(CADASTRE!$B:$B,$U$1,CADASTRE!$L:$L,A222)</f>
        <v>0</v>
      </c>
      <c r="V222" s="22">
        <f>COUNTIFS(CADASTRE!$B:$B,$V$1,CADASTRE!$L:$L,A222)</f>
        <v>0</v>
      </c>
      <c r="W222" s="22">
        <f>COUNTIFS(CADASTRE!$B:$B,$W$1,CADASTRE!$L:$L,A222)</f>
        <v>0</v>
      </c>
      <c r="X222" s="22">
        <f>COUNTIFS(CADASTRE!$B:$B,$X$1,CADASTRE!$L:$L,A222)</f>
        <v>0</v>
      </c>
      <c r="Y222" s="22">
        <f>COUNTIFS(CADASTRE!$B:$B,$Y$1,CADASTRE!$L:$L,A222)</f>
        <v>0</v>
      </c>
      <c r="Z222" s="22">
        <f>COUNTIFS(CADASTRE!$B:$B,$Z$1,CADASTRE!$L:$L,A222)</f>
        <v>0</v>
      </c>
      <c r="AA222" s="22">
        <f t="shared" si="3"/>
        <v>1</v>
      </c>
      <c r="AB222" s="22"/>
      <c r="AC222" s="22"/>
      <c r="AD222" s="1"/>
      <c r="AE222" s="1"/>
    </row>
    <row r="223" spans="1:31" ht="30" customHeight="1" x14ac:dyDescent="0.3">
      <c r="A223" s="2" t="s">
        <v>2910</v>
      </c>
      <c r="B223" s="22">
        <f>COUNTIFS(CADASTRE!$B:$B,B$1,CADASTRE!L:L,A223)</f>
        <v>0</v>
      </c>
      <c r="C223" s="22">
        <f>COUNTIFS(CADASTRE!$B:$B,$C$1,CADASTRE!$L:$L,A223)</f>
        <v>0</v>
      </c>
      <c r="D223" s="22">
        <f>COUNTIFS(CADASTRE!$B:$B,$D$1,CADASTRE!$L:$L,A223)</f>
        <v>0</v>
      </c>
      <c r="E223" s="22">
        <f>COUNTIFS(CADASTRE!$B:$B,$E$1,CADASTRE!$L:$L,A223)</f>
        <v>0</v>
      </c>
      <c r="F223" s="22">
        <f>COUNTIFS(CADASTRE!$B:$B,$F$1,CADASTRE!$L:$L,A223)</f>
        <v>0</v>
      </c>
      <c r="G223" s="22">
        <f>COUNTIFS(CADASTRE!$B:$B,$G$1,CADASTRE!$L:$L,A223)</f>
        <v>0</v>
      </c>
      <c r="H223" s="22">
        <f>COUNTIFS(CADASTRE!$B:$B,$H$1,CADASTRE!$L:$L,A223)</f>
        <v>0</v>
      </c>
      <c r="I223" s="22">
        <f>COUNTIFS(CADASTRE!$B:$B,$I$1,CADASTRE!$L:$L,A223)</f>
        <v>0</v>
      </c>
      <c r="J223" s="22">
        <f>COUNTIFS(CADASTRE!$B:$B,$J$1,CADASTRE!$L:$L,A223)</f>
        <v>0</v>
      </c>
      <c r="K223" s="22">
        <f>COUNTIFS(CADASTRE!$B:$B,$K$1,CADASTRE!$L:$L,A223)</f>
        <v>0</v>
      </c>
      <c r="L223" s="22">
        <f>COUNTIFS(CADASTRE!$B:$B,$L$1,CADASTRE!$L:$L,A223)</f>
        <v>0</v>
      </c>
      <c r="M223" s="22">
        <f>COUNTIFS(CADASTRE!$B:$B,$M$1,CADASTRE!$L:$L,A223)</f>
        <v>0</v>
      </c>
      <c r="N223" s="22">
        <f>COUNTIFS(CADASTRE!$B:$B,$N$1,CADASTRE!$L:$L,A223)</f>
        <v>0</v>
      </c>
      <c r="O223" s="22">
        <f>COUNTIFS(CADASTRE!$B:$B,$O$1,CADASTRE!$L:$L,A223)</f>
        <v>0</v>
      </c>
      <c r="P223" s="22">
        <f>COUNTIFS(CADASTRE!$B:$B,$P$1,CADASTRE!$L:$L,A223)</f>
        <v>0</v>
      </c>
      <c r="Q223" s="22">
        <f>COUNTIFS(CADASTRE!$B:$B,$Q$1,CADASTRE!$L:$L,A223)</f>
        <v>0</v>
      </c>
      <c r="R223" s="22">
        <f>COUNTIFS(CADASTRE!$B:$B,$R$1,CADASTRE!$L:$L,A223)</f>
        <v>0</v>
      </c>
      <c r="S223" s="22">
        <f>COUNTIFS(CADASTRE!$B:$B,$S$1,CADASTRE!$L:$L,A223)</f>
        <v>1</v>
      </c>
      <c r="T223" s="22">
        <f>COUNTIFS(CADASTRE!$B:$B,$T$1,CADASTRE!$L:$L,A223)</f>
        <v>0</v>
      </c>
      <c r="U223" s="22">
        <f>COUNTIFS(CADASTRE!$B:$B,$U$1,CADASTRE!$L:$L,A223)</f>
        <v>0</v>
      </c>
      <c r="V223" s="22">
        <f>COUNTIFS(CADASTRE!$B:$B,$V$1,CADASTRE!$L:$L,A223)</f>
        <v>0</v>
      </c>
      <c r="W223" s="22">
        <f>COUNTIFS(CADASTRE!$B:$B,$W$1,CADASTRE!$L:$L,A223)</f>
        <v>2</v>
      </c>
      <c r="X223" s="22">
        <f>COUNTIFS(CADASTRE!$B:$B,$X$1,CADASTRE!$L:$L,A223)</f>
        <v>0</v>
      </c>
      <c r="Y223" s="22">
        <f>COUNTIFS(CADASTRE!$B:$B,$Y$1,CADASTRE!$L:$L,A223)</f>
        <v>0</v>
      </c>
      <c r="Z223" s="22">
        <f>COUNTIFS(CADASTRE!$B:$B,$Z$1,CADASTRE!$L:$L,A223)</f>
        <v>0</v>
      </c>
      <c r="AA223" s="22">
        <f t="shared" si="3"/>
        <v>3</v>
      </c>
      <c r="AB223" s="22"/>
      <c r="AC223" s="22"/>
      <c r="AD223" s="1"/>
      <c r="AE223" s="1"/>
    </row>
    <row r="224" spans="1:31" ht="30" customHeight="1" x14ac:dyDescent="0.3">
      <c r="A224" s="2" t="s">
        <v>3460</v>
      </c>
      <c r="B224" s="22">
        <f>COUNTIFS(CADASTRE!$B:$B,B$1,CADASTRE!L:L,A224)</f>
        <v>0</v>
      </c>
      <c r="C224" s="22">
        <f>COUNTIFS(CADASTRE!$B:$B,$C$1,CADASTRE!$L:$L,A224)</f>
        <v>0</v>
      </c>
      <c r="D224" s="22">
        <f>COUNTIFS(CADASTRE!$B:$B,$D$1,CADASTRE!$L:$L,A224)</f>
        <v>0</v>
      </c>
      <c r="E224" s="22">
        <f>COUNTIFS(CADASTRE!$B:$B,$E$1,CADASTRE!$L:$L,A224)</f>
        <v>1</v>
      </c>
      <c r="F224" s="22">
        <f>COUNTIFS(CADASTRE!$B:$B,$F$1,CADASTRE!$L:$L,A224)</f>
        <v>0</v>
      </c>
      <c r="G224" s="22">
        <f>COUNTIFS(CADASTRE!$B:$B,$G$1,CADASTRE!$L:$L,A224)</f>
        <v>0</v>
      </c>
      <c r="H224" s="22">
        <f>COUNTIFS(CADASTRE!$B:$B,$H$1,CADASTRE!$L:$L,A224)</f>
        <v>0</v>
      </c>
      <c r="I224" s="22">
        <f>COUNTIFS(CADASTRE!$B:$B,$I$1,CADASTRE!$L:$L,A224)</f>
        <v>0</v>
      </c>
      <c r="J224" s="22">
        <f>COUNTIFS(CADASTRE!$B:$B,$J$1,CADASTRE!$L:$L,A224)</f>
        <v>0</v>
      </c>
      <c r="K224" s="22">
        <f>COUNTIFS(CADASTRE!$B:$B,$K$1,CADASTRE!$L:$L,A224)</f>
        <v>0</v>
      </c>
      <c r="L224" s="22">
        <f>COUNTIFS(CADASTRE!$B:$B,$L$1,CADASTRE!$L:$L,A224)</f>
        <v>0</v>
      </c>
      <c r="M224" s="22">
        <f>COUNTIFS(CADASTRE!$B:$B,$M$1,CADASTRE!$L:$L,A224)</f>
        <v>0</v>
      </c>
      <c r="N224" s="22">
        <f>COUNTIFS(CADASTRE!$B:$B,$N$1,CADASTRE!$L:$L,A224)</f>
        <v>0</v>
      </c>
      <c r="O224" s="22">
        <f>COUNTIFS(CADASTRE!$B:$B,$O$1,CADASTRE!$L:$L,A224)</f>
        <v>0</v>
      </c>
      <c r="P224" s="22">
        <f>COUNTIFS(CADASTRE!$B:$B,$P$1,CADASTRE!$L:$L,A224)</f>
        <v>0</v>
      </c>
      <c r="Q224" s="22">
        <f>COUNTIFS(CADASTRE!$B:$B,$Q$1,CADASTRE!$L:$L,A224)</f>
        <v>0</v>
      </c>
      <c r="R224" s="22">
        <f>COUNTIFS(CADASTRE!$B:$B,$R$1,CADASTRE!$L:$L,A224)</f>
        <v>0</v>
      </c>
      <c r="S224" s="22">
        <f>COUNTIFS(CADASTRE!$B:$B,$S$1,CADASTRE!$L:$L,A224)</f>
        <v>0</v>
      </c>
      <c r="T224" s="22">
        <f>COUNTIFS(CADASTRE!$B:$B,$T$1,CADASTRE!$L:$L,A224)</f>
        <v>0</v>
      </c>
      <c r="U224" s="22">
        <f>COUNTIFS(CADASTRE!$B:$B,$U$1,CADASTRE!$L:$L,A224)</f>
        <v>0</v>
      </c>
      <c r="V224" s="22">
        <f>COUNTIFS(CADASTRE!$B:$B,$V$1,CADASTRE!$L:$L,A224)</f>
        <v>0</v>
      </c>
      <c r="W224" s="22">
        <f>COUNTIFS(CADASTRE!$B:$B,$W$1,CADASTRE!$L:$L,A224)</f>
        <v>0</v>
      </c>
      <c r="X224" s="22">
        <f>COUNTIFS(CADASTRE!$B:$B,$X$1,CADASTRE!$L:$L,A224)</f>
        <v>0</v>
      </c>
      <c r="Y224" s="22">
        <f>COUNTIFS(CADASTRE!$B:$B,$Y$1,CADASTRE!$L:$L,A224)</f>
        <v>0</v>
      </c>
      <c r="Z224" s="22">
        <f>COUNTIFS(CADASTRE!$B:$B,$Z$1,CADASTRE!$L:$L,A224)</f>
        <v>0</v>
      </c>
      <c r="AA224" s="22">
        <f t="shared" si="3"/>
        <v>1</v>
      </c>
      <c r="AB224" s="22"/>
      <c r="AC224" s="22"/>
      <c r="AD224" s="1"/>
      <c r="AE224" s="1"/>
    </row>
    <row r="225" spans="1:31" ht="30" customHeight="1" x14ac:dyDescent="0.3">
      <c r="A225" s="2" t="s">
        <v>573</v>
      </c>
      <c r="B225" s="22">
        <f>COUNTIFS(CADASTRE!$B:$B,B$1,CADASTRE!L:L,A225)</f>
        <v>0</v>
      </c>
      <c r="C225" s="22">
        <f>COUNTIFS(CADASTRE!$B:$B,$C$1,CADASTRE!$L:$L,A225)</f>
        <v>0</v>
      </c>
      <c r="D225" s="22">
        <f>COUNTIFS(CADASTRE!$B:$B,$D$1,CADASTRE!$L:$L,A225)</f>
        <v>0</v>
      </c>
      <c r="E225" s="22">
        <f>COUNTIFS(CADASTRE!$B:$B,$E$1,CADASTRE!$L:$L,A225)</f>
        <v>0</v>
      </c>
      <c r="F225" s="22">
        <f>COUNTIFS(CADASTRE!$B:$B,$F$1,CADASTRE!$L:$L,A225)</f>
        <v>0</v>
      </c>
      <c r="G225" s="22">
        <f>COUNTIFS(CADASTRE!$B:$B,$G$1,CADASTRE!$L:$L,A225)</f>
        <v>1</v>
      </c>
      <c r="H225" s="22">
        <f>COUNTIFS(CADASTRE!$B:$B,$H$1,CADASTRE!$L:$L,A225)</f>
        <v>0</v>
      </c>
      <c r="I225" s="22">
        <f>COUNTIFS(CADASTRE!$B:$B,$I$1,CADASTRE!$L:$L,A225)</f>
        <v>0</v>
      </c>
      <c r="J225" s="22">
        <f>COUNTIFS(CADASTRE!$B:$B,$J$1,CADASTRE!$L:$L,A225)</f>
        <v>0</v>
      </c>
      <c r="K225" s="22">
        <f>COUNTIFS(CADASTRE!$B:$B,$K$1,CADASTRE!$L:$L,A225)</f>
        <v>0</v>
      </c>
      <c r="L225" s="22">
        <f>COUNTIFS(CADASTRE!$B:$B,$L$1,CADASTRE!$L:$L,A225)</f>
        <v>0</v>
      </c>
      <c r="M225" s="22">
        <f>COUNTIFS(CADASTRE!$B:$B,$M$1,CADASTRE!$L:$L,A225)</f>
        <v>0</v>
      </c>
      <c r="N225" s="22">
        <f>COUNTIFS(CADASTRE!$B:$B,$N$1,CADASTRE!$L:$L,A225)</f>
        <v>0</v>
      </c>
      <c r="O225" s="22">
        <f>COUNTIFS(CADASTRE!$B:$B,$O$1,CADASTRE!$L:$L,A225)</f>
        <v>0</v>
      </c>
      <c r="P225" s="22">
        <f>COUNTIFS(CADASTRE!$B:$B,$P$1,CADASTRE!$L:$L,A225)</f>
        <v>0</v>
      </c>
      <c r="Q225" s="22">
        <f>COUNTIFS(CADASTRE!$B:$B,$Q$1,CADASTRE!$L:$L,A225)</f>
        <v>0</v>
      </c>
      <c r="R225" s="22">
        <f>COUNTIFS(CADASTRE!$B:$B,$R$1,CADASTRE!$L:$L,A225)</f>
        <v>0</v>
      </c>
      <c r="S225" s="22">
        <f>COUNTIFS(CADASTRE!$B:$B,$S$1,CADASTRE!$L:$L,A225)</f>
        <v>0</v>
      </c>
      <c r="T225" s="22">
        <f>COUNTIFS(CADASTRE!$B:$B,$T$1,CADASTRE!$L:$L,A225)</f>
        <v>0</v>
      </c>
      <c r="U225" s="22">
        <f>COUNTIFS(CADASTRE!$B:$B,$U$1,CADASTRE!$L:$L,A225)</f>
        <v>0</v>
      </c>
      <c r="V225" s="22">
        <f>COUNTIFS(CADASTRE!$B:$B,$V$1,CADASTRE!$L:$L,A225)</f>
        <v>0</v>
      </c>
      <c r="W225" s="22">
        <f>COUNTIFS(CADASTRE!$B:$B,$W$1,CADASTRE!$L:$L,A225)</f>
        <v>0</v>
      </c>
      <c r="X225" s="22">
        <f>COUNTIFS(CADASTRE!$B:$B,$X$1,CADASTRE!$L:$L,A225)</f>
        <v>0</v>
      </c>
      <c r="Y225" s="22">
        <f>COUNTIFS(CADASTRE!$B:$B,$Y$1,CADASTRE!$L:$L,A225)</f>
        <v>0</v>
      </c>
      <c r="Z225" s="22">
        <f>COUNTIFS(CADASTRE!$B:$B,$Z$1,CADASTRE!$L:$L,A225)</f>
        <v>0</v>
      </c>
      <c r="AA225" s="22">
        <f t="shared" si="3"/>
        <v>1</v>
      </c>
      <c r="AB225" s="22"/>
      <c r="AC225" s="22"/>
      <c r="AD225" s="1"/>
      <c r="AE225" s="1"/>
    </row>
    <row r="226" spans="1:31" ht="30" customHeight="1" x14ac:dyDescent="0.3">
      <c r="A226" s="2" t="s">
        <v>3465</v>
      </c>
      <c r="B226" s="22">
        <f>COUNTIFS(CADASTRE!$B:$B,B$1,CADASTRE!L:L,A226)</f>
        <v>0</v>
      </c>
      <c r="C226" s="22">
        <f>COUNTIFS(CADASTRE!$B:$B,$C$1,CADASTRE!$L:$L,A226)</f>
        <v>0</v>
      </c>
      <c r="D226" s="22">
        <f>COUNTIFS(CADASTRE!$B:$B,$D$1,CADASTRE!$L:$L,A226)</f>
        <v>0</v>
      </c>
      <c r="E226" s="22">
        <f>COUNTIFS(CADASTRE!$B:$B,$E$1,CADASTRE!$L:$L,A226)</f>
        <v>0</v>
      </c>
      <c r="F226" s="22">
        <f>COUNTIFS(CADASTRE!$B:$B,$F$1,CADASTRE!$L:$L,A226)</f>
        <v>0</v>
      </c>
      <c r="G226" s="22">
        <f>COUNTIFS(CADASTRE!$B:$B,$G$1,CADASTRE!$L:$L,A226)</f>
        <v>0</v>
      </c>
      <c r="H226" s="22">
        <f>COUNTIFS(CADASTRE!$B:$B,$H$1,CADASTRE!$L:$L,A226)</f>
        <v>0</v>
      </c>
      <c r="I226" s="22">
        <f>COUNTIFS(CADASTRE!$B:$B,$I$1,CADASTRE!$L:$L,A226)</f>
        <v>0</v>
      </c>
      <c r="J226" s="22">
        <f>COUNTIFS(CADASTRE!$B:$B,$J$1,CADASTRE!$L:$L,A226)</f>
        <v>0</v>
      </c>
      <c r="K226" s="22">
        <f>COUNTIFS(CADASTRE!$B:$B,$K$1,CADASTRE!$L:$L,A226)</f>
        <v>0</v>
      </c>
      <c r="L226" s="22">
        <f>COUNTIFS(CADASTRE!$B:$B,$L$1,CADASTRE!$L:$L,A226)</f>
        <v>0</v>
      </c>
      <c r="M226" s="22">
        <f>COUNTIFS(CADASTRE!$B:$B,$M$1,CADASTRE!$L:$L,A226)</f>
        <v>0</v>
      </c>
      <c r="N226" s="22">
        <f>COUNTIFS(CADASTRE!$B:$B,$N$1,CADASTRE!$L:$L,A226)</f>
        <v>0</v>
      </c>
      <c r="O226" s="22">
        <f>COUNTIFS(CADASTRE!$B:$B,$O$1,CADASTRE!$L:$L,A226)</f>
        <v>0</v>
      </c>
      <c r="P226" s="22">
        <f>COUNTIFS(CADASTRE!$B:$B,$P$1,CADASTRE!$L:$L,A226)</f>
        <v>0</v>
      </c>
      <c r="Q226" s="22">
        <f>COUNTIFS(CADASTRE!$B:$B,$Q$1,CADASTRE!$L:$L,A226)</f>
        <v>0</v>
      </c>
      <c r="R226" s="22">
        <f>COUNTIFS(CADASTRE!$B:$B,$R$1,CADASTRE!$L:$L,A226)</f>
        <v>0</v>
      </c>
      <c r="S226" s="22">
        <f>COUNTIFS(CADASTRE!$B:$B,$S$1,CADASTRE!$L:$L,A226)</f>
        <v>0</v>
      </c>
      <c r="T226" s="22">
        <f>COUNTIFS(CADASTRE!$B:$B,$T$1,CADASTRE!$L:$L,A226)</f>
        <v>0</v>
      </c>
      <c r="U226" s="22">
        <f>COUNTIFS(CADASTRE!$B:$B,$U$1,CADASTRE!$L:$L,A226)</f>
        <v>0</v>
      </c>
      <c r="V226" s="22">
        <f>COUNTIFS(CADASTRE!$B:$B,$V$1,CADASTRE!$L:$L,A226)</f>
        <v>0</v>
      </c>
      <c r="W226" s="22">
        <f>COUNTIFS(CADASTRE!$B:$B,$W$1,CADASTRE!$L:$L,A226)</f>
        <v>1</v>
      </c>
      <c r="X226" s="22">
        <f>COUNTIFS(CADASTRE!$B:$B,$X$1,CADASTRE!$L:$L,A226)</f>
        <v>0</v>
      </c>
      <c r="Y226" s="22">
        <f>COUNTIFS(CADASTRE!$B:$B,$Y$1,CADASTRE!$L:$L,A226)</f>
        <v>0</v>
      </c>
      <c r="Z226" s="22">
        <f>COUNTIFS(CADASTRE!$B:$B,$Z$1,CADASTRE!$L:$L,A226)</f>
        <v>0</v>
      </c>
      <c r="AA226" s="22">
        <f t="shared" si="3"/>
        <v>1</v>
      </c>
      <c r="AB226" s="22"/>
      <c r="AC226" s="22"/>
      <c r="AD226" s="1"/>
      <c r="AE226" s="1"/>
    </row>
    <row r="227" spans="1:31" ht="30" customHeight="1" x14ac:dyDescent="0.3">
      <c r="A227" s="2" t="s">
        <v>4502</v>
      </c>
      <c r="B227" s="22">
        <f>COUNTIFS(CADASTRE!$B:$B,B$1,CADASTRE!L:L,A227)</f>
        <v>0</v>
      </c>
      <c r="C227" s="22">
        <f>COUNTIFS(CADASTRE!$B:$B,$C$1,CADASTRE!$L:$L,A227)</f>
        <v>0</v>
      </c>
      <c r="D227" s="22">
        <f>COUNTIFS(CADASTRE!$B:$B,$D$1,CADASTRE!$L:$L,A227)</f>
        <v>0</v>
      </c>
      <c r="E227" s="22">
        <f>COUNTIFS(CADASTRE!$B:$B,$E$1,CADASTRE!$L:$L,A227)</f>
        <v>0</v>
      </c>
      <c r="F227" s="22">
        <f>COUNTIFS(CADASTRE!$B:$B,$F$1,CADASTRE!$L:$L,A227)</f>
        <v>0</v>
      </c>
      <c r="G227" s="22">
        <f>COUNTIFS(CADASTRE!$B:$B,$G$1,CADASTRE!$L:$L,A227)</f>
        <v>0</v>
      </c>
      <c r="H227" s="22">
        <f>COUNTIFS(CADASTRE!$B:$B,$H$1,CADASTRE!$L:$L,A227)</f>
        <v>0</v>
      </c>
      <c r="I227" s="22">
        <f>COUNTIFS(CADASTRE!$B:$B,$I$1,CADASTRE!$L:$L,A227)</f>
        <v>0</v>
      </c>
      <c r="J227" s="22">
        <f>COUNTIFS(CADASTRE!$B:$B,$J$1,CADASTRE!$L:$L,A227)</f>
        <v>0</v>
      </c>
      <c r="K227" s="22">
        <f>COUNTIFS(CADASTRE!$B:$B,$K$1,CADASTRE!$L:$L,A227)</f>
        <v>1</v>
      </c>
      <c r="L227" s="22">
        <f>COUNTIFS(CADASTRE!$B:$B,$L$1,CADASTRE!$L:$L,A227)</f>
        <v>0</v>
      </c>
      <c r="M227" s="22">
        <f>COUNTIFS(CADASTRE!$B:$B,$M$1,CADASTRE!$L:$L,A227)</f>
        <v>0</v>
      </c>
      <c r="N227" s="22">
        <f>COUNTIFS(CADASTRE!$B:$B,$N$1,CADASTRE!$L:$L,A227)</f>
        <v>0</v>
      </c>
      <c r="O227" s="22">
        <f>COUNTIFS(CADASTRE!$B:$B,$O$1,CADASTRE!$L:$L,A227)</f>
        <v>0</v>
      </c>
      <c r="P227" s="22">
        <f>COUNTIFS(CADASTRE!$B:$B,$P$1,CADASTRE!$L:$L,A227)</f>
        <v>0</v>
      </c>
      <c r="Q227" s="22">
        <f>COUNTIFS(CADASTRE!$B:$B,$Q$1,CADASTRE!$L:$L,A227)</f>
        <v>1</v>
      </c>
      <c r="R227" s="22">
        <f>COUNTIFS(CADASTRE!$B:$B,$R$1,CADASTRE!$L:$L,A227)</f>
        <v>0</v>
      </c>
      <c r="S227" s="22">
        <f>COUNTIFS(CADASTRE!$B:$B,$S$1,CADASTRE!$L:$L,A227)</f>
        <v>0</v>
      </c>
      <c r="T227" s="22">
        <f>COUNTIFS(CADASTRE!$B:$B,$T$1,CADASTRE!$L:$L,A227)</f>
        <v>0</v>
      </c>
      <c r="U227" s="22">
        <f>COUNTIFS(CADASTRE!$B:$B,$U$1,CADASTRE!$L:$L,A227)</f>
        <v>0</v>
      </c>
      <c r="V227" s="22">
        <f>COUNTIFS(CADASTRE!$B:$B,$V$1,CADASTRE!$L:$L,A227)</f>
        <v>0</v>
      </c>
      <c r="W227" s="22">
        <f>COUNTIFS(CADASTRE!$B:$B,$W$1,CADASTRE!$L:$L,A227)</f>
        <v>0</v>
      </c>
      <c r="X227" s="22">
        <f>COUNTIFS(CADASTRE!$B:$B,$X$1,CADASTRE!$L:$L,A227)</f>
        <v>0</v>
      </c>
      <c r="Y227" s="22">
        <f>COUNTIFS(CADASTRE!$B:$B,$Y$1,CADASTRE!$L:$L,A227)</f>
        <v>0</v>
      </c>
      <c r="Z227" s="22">
        <f>COUNTIFS(CADASTRE!$B:$B,$Z$1,CADASTRE!$L:$L,A227)</f>
        <v>0</v>
      </c>
      <c r="AA227" s="22">
        <f t="shared" si="3"/>
        <v>2</v>
      </c>
      <c r="AB227" s="22"/>
      <c r="AC227" s="22"/>
      <c r="AD227" s="1"/>
      <c r="AE227" s="1"/>
    </row>
    <row r="228" spans="1:31" ht="30" customHeight="1" x14ac:dyDescent="0.3">
      <c r="A228" s="2" t="s">
        <v>3472</v>
      </c>
      <c r="B228" s="22">
        <f>COUNTIFS(CADASTRE!$B:$B,B$1,CADASTRE!L:L,A228)</f>
        <v>0</v>
      </c>
      <c r="C228" s="22">
        <f>COUNTIFS(CADASTRE!$B:$B,$C$1,CADASTRE!$L:$L,A228)</f>
        <v>0</v>
      </c>
      <c r="D228" s="22">
        <f>COUNTIFS(CADASTRE!$B:$B,$D$1,CADASTRE!$L:$L,A228)</f>
        <v>0</v>
      </c>
      <c r="E228" s="22">
        <f>COUNTIFS(CADASTRE!$B:$B,$E$1,CADASTRE!$L:$L,A228)</f>
        <v>0</v>
      </c>
      <c r="F228" s="22">
        <f>COUNTIFS(CADASTRE!$B:$B,$F$1,CADASTRE!$L:$L,A228)</f>
        <v>0</v>
      </c>
      <c r="G228" s="22">
        <f>COUNTIFS(CADASTRE!$B:$B,$G$1,CADASTRE!$L:$L,A228)</f>
        <v>0</v>
      </c>
      <c r="H228" s="22">
        <f>COUNTIFS(CADASTRE!$B:$B,$H$1,CADASTRE!$L:$L,A228)</f>
        <v>0</v>
      </c>
      <c r="I228" s="22">
        <f>COUNTIFS(CADASTRE!$B:$B,$I$1,CADASTRE!$L:$L,A228)</f>
        <v>0</v>
      </c>
      <c r="J228" s="22">
        <f>COUNTIFS(CADASTRE!$B:$B,$J$1,CADASTRE!$L:$L,A228)</f>
        <v>0</v>
      </c>
      <c r="K228" s="22">
        <f>COUNTIFS(CADASTRE!$B:$B,$K$1,CADASTRE!$L:$L,A228)</f>
        <v>0</v>
      </c>
      <c r="L228" s="22">
        <f>COUNTIFS(CADASTRE!$B:$B,$L$1,CADASTRE!$L:$L,A228)</f>
        <v>0</v>
      </c>
      <c r="M228" s="22">
        <f>COUNTIFS(CADASTRE!$B:$B,$M$1,CADASTRE!$L:$L,A228)</f>
        <v>0</v>
      </c>
      <c r="N228" s="22">
        <f>COUNTIFS(CADASTRE!$B:$B,$N$1,CADASTRE!$L:$L,A228)</f>
        <v>0</v>
      </c>
      <c r="O228" s="22">
        <f>COUNTIFS(CADASTRE!$B:$B,$O$1,CADASTRE!$L:$L,A228)</f>
        <v>1</v>
      </c>
      <c r="P228" s="22">
        <f>COUNTIFS(CADASTRE!$B:$B,$P$1,CADASTRE!$L:$L,A228)</f>
        <v>0</v>
      </c>
      <c r="Q228" s="22">
        <f>COUNTIFS(CADASTRE!$B:$B,$Q$1,CADASTRE!$L:$L,A228)</f>
        <v>0</v>
      </c>
      <c r="R228" s="22">
        <f>COUNTIFS(CADASTRE!$B:$B,$R$1,CADASTRE!$L:$L,A228)</f>
        <v>0</v>
      </c>
      <c r="S228" s="22">
        <f>COUNTIFS(CADASTRE!$B:$B,$S$1,CADASTRE!$L:$L,A228)</f>
        <v>0</v>
      </c>
      <c r="T228" s="22">
        <f>COUNTIFS(CADASTRE!$B:$B,$T$1,CADASTRE!$L:$L,A228)</f>
        <v>0</v>
      </c>
      <c r="U228" s="22">
        <f>COUNTIFS(CADASTRE!$B:$B,$U$1,CADASTRE!$L:$L,A228)</f>
        <v>0</v>
      </c>
      <c r="V228" s="22">
        <f>COUNTIFS(CADASTRE!$B:$B,$V$1,CADASTRE!$L:$L,A228)</f>
        <v>0</v>
      </c>
      <c r="W228" s="22">
        <f>COUNTIFS(CADASTRE!$B:$B,$W$1,CADASTRE!$L:$L,A228)</f>
        <v>0</v>
      </c>
      <c r="X228" s="22">
        <f>COUNTIFS(CADASTRE!$B:$B,$X$1,CADASTRE!$L:$L,A228)</f>
        <v>0</v>
      </c>
      <c r="Y228" s="22">
        <f>COUNTIFS(CADASTRE!$B:$B,$Y$1,CADASTRE!$L:$L,A228)</f>
        <v>0</v>
      </c>
      <c r="Z228" s="22">
        <f>COUNTIFS(CADASTRE!$B:$B,$Z$1,CADASTRE!$L:$L,A228)</f>
        <v>0</v>
      </c>
      <c r="AA228" s="22">
        <f t="shared" si="3"/>
        <v>1</v>
      </c>
      <c r="AB228" s="22"/>
      <c r="AC228" s="22"/>
      <c r="AD228" s="1"/>
      <c r="AE228" s="1"/>
    </row>
    <row r="229" spans="1:31" ht="30" customHeight="1" x14ac:dyDescent="0.3">
      <c r="A229" s="2" t="s">
        <v>297</v>
      </c>
      <c r="B229" s="22">
        <f>COUNTIFS(CADASTRE!$B:$B,B$1,CADASTRE!L:L,A229)</f>
        <v>0</v>
      </c>
      <c r="C229" s="22">
        <f>COUNTIFS(CADASTRE!$B:$B,$C$1,CADASTRE!$L:$L,A229)</f>
        <v>0</v>
      </c>
      <c r="D229" s="22">
        <f>COUNTIFS(CADASTRE!$B:$B,$D$1,CADASTRE!$L:$L,A229)</f>
        <v>0</v>
      </c>
      <c r="E229" s="22">
        <f>COUNTIFS(CADASTRE!$B:$B,$E$1,CADASTRE!$L:$L,A229)</f>
        <v>0</v>
      </c>
      <c r="F229" s="22">
        <f>COUNTIFS(CADASTRE!$B:$B,$F$1,CADASTRE!$L:$L,A229)</f>
        <v>0</v>
      </c>
      <c r="G229" s="22">
        <f>COUNTIFS(CADASTRE!$B:$B,$G$1,CADASTRE!$L:$L,A229)</f>
        <v>0</v>
      </c>
      <c r="H229" s="22">
        <f>COUNTIFS(CADASTRE!$B:$B,$H$1,CADASTRE!$L:$L,A229)</f>
        <v>0</v>
      </c>
      <c r="I229" s="22">
        <f>COUNTIFS(CADASTRE!$B:$B,$I$1,CADASTRE!$L:$L,A229)</f>
        <v>0</v>
      </c>
      <c r="J229" s="22">
        <f>COUNTIFS(CADASTRE!$B:$B,$J$1,CADASTRE!$L:$L,A229)</f>
        <v>0</v>
      </c>
      <c r="K229" s="22">
        <f>COUNTIFS(CADASTRE!$B:$B,$K$1,CADASTRE!$L:$L,A229)</f>
        <v>0</v>
      </c>
      <c r="L229" s="22">
        <f>COUNTIFS(CADASTRE!$B:$B,$L$1,CADASTRE!$L:$L,A229)</f>
        <v>0</v>
      </c>
      <c r="M229" s="22">
        <f>COUNTIFS(CADASTRE!$B:$B,$M$1,CADASTRE!$L:$L,A229)</f>
        <v>0</v>
      </c>
      <c r="N229" s="22">
        <f>COUNTIFS(CADASTRE!$B:$B,$N$1,CADASTRE!$L:$L,A229)</f>
        <v>0</v>
      </c>
      <c r="O229" s="22">
        <f>COUNTIFS(CADASTRE!$B:$B,$O$1,CADASTRE!$L:$L,A229)</f>
        <v>0</v>
      </c>
      <c r="P229" s="22">
        <f>COUNTIFS(CADASTRE!$B:$B,$P$1,CADASTRE!$L:$L,A229)</f>
        <v>0</v>
      </c>
      <c r="Q229" s="22">
        <f>COUNTIFS(CADASTRE!$B:$B,$Q$1,CADASTRE!$L:$L,A229)</f>
        <v>0</v>
      </c>
      <c r="R229" s="22">
        <f>COUNTIFS(CADASTRE!$B:$B,$R$1,CADASTRE!$L:$L,A229)</f>
        <v>0</v>
      </c>
      <c r="S229" s="22">
        <f>COUNTIFS(CADASTRE!$B:$B,$S$1,CADASTRE!$L:$L,A229)</f>
        <v>0</v>
      </c>
      <c r="T229" s="22">
        <f>COUNTIFS(CADASTRE!$B:$B,$T$1,CADASTRE!$L:$L,A229)</f>
        <v>0</v>
      </c>
      <c r="U229" s="22">
        <f>COUNTIFS(CADASTRE!$B:$B,$U$1,CADASTRE!$L:$L,A229)</f>
        <v>0</v>
      </c>
      <c r="V229" s="22">
        <f>COUNTIFS(CADASTRE!$B:$B,$V$1,CADASTRE!$L:$L,A229)</f>
        <v>0</v>
      </c>
      <c r="W229" s="22">
        <f>COUNTIFS(CADASTRE!$B:$B,$W$1,CADASTRE!$L:$L,A229)</f>
        <v>0</v>
      </c>
      <c r="X229" s="22">
        <f>COUNTIFS(CADASTRE!$B:$B,$X$1,CADASTRE!$L:$L,A229)</f>
        <v>0</v>
      </c>
      <c r="Y229" s="22">
        <f>COUNTIFS(CADASTRE!$B:$B,$Y$1,CADASTRE!$L:$L,A229)</f>
        <v>0</v>
      </c>
      <c r="Z229" s="22">
        <f>COUNTIFS(CADASTRE!$B:$B,$Z$1,CADASTRE!$L:$L,A229)</f>
        <v>3</v>
      </c>
      <c r="AA229" s="22">
        <f t="shared" si="3"/>
        <v>3</v>
      </c>
      <c r="AB229" s="22"/>
      <c r="AC229" s="22"/>
      <c r="AD229" s="1"/>
      <c r="AE229" s="1"/>
    </row>
    <row r="230" spans="1:31" ht="30" customHeight="1" x14ac:dyDescent="0.3">
      <c r="A230" s="2" t="s">
        <v>344</v>
      </c>
      <c r="B230" s="22">
        <f>COUNTIFS(CADASTRE!$B:$B,B$1,CADASTRE!L:L,A230)</f>
        <v>0</v>
      </c>
      <c r="C230" s="22">
        <f>COUNTIFS(CADASTRE!$B:$B,$C$1,CADASTRE!$L:$L,A230)</f>
        <v>0</v>
      </c>
      <c r="D230" s="22">
        <f>COUNTIFS(CADASTRE!$B:$B,$D$1,CADASTRE!$L:$L,A230)</f>
        <v>0</v>
      </c>
      <c r="E230" s="22">
        <f>COUNTIFS(CADASTRE!$B:$B,$E$1,CADASTRE!$L:$L,A230)</f>
        <v>0</v>
      </c>
      <c r="F230" s="22">
        <f>COUNTIFS(CADASTRE!$B:$B,$F$1,CADASTRE!$L:$L,A230)</f>
        <v>0</v>
      </c>
      <c r="G230" s="22">
        <f>COUNTIFS(CADASTRE!$B:$B,$G$1,CADASTRE!$L:$L,A230)</f>
        <v>0</v>
      </c>
      <c r="H230" s="22">
        <f>COUNTIFS(CADASTRE!$B:$B,$H$1,CADASTRE!$L:$L,A230)</f>
        <v>0</v>
      </c>
      <c r="I230" s="22">
        <f>COUNTIFS(CADASTRE!$B:$B,$I$1,CADASTRE!$L:$L,A230)</f>
        <v>0</v>
      </c>
      <c r="J230" s="22">
        <f>COUNTIFS(CADASTRE!$B:$B,$J$1,CADASTRE!$L:$L,A230)</f>
        <v>0</v>
      </c>
      <c r="K230" s="22">
        <f>COUNTIFS(CADASTRE!$B:$B,$K$1,CADASTRE!$L:$L,A230)</f>
        <v>0</v>
      </c>
      <c r="L230" s="22">
        <f>COUNTIFS(CADASTRE!$B:$B,$L$1,CADASTRE!$L:$L,A230)</f>
        <v>0</v>
      </c>
      <c r="M230" s="22">
        <f>COUNTIFS(CADASTRE!$B:$B,$M$1,CADASTRE!$L:$L,A230)</f>
        <v>0</v>
      </c>
      <c r="N230" s="22">
        <f>COUNTIFS(CADASTRE!$B:$B,$N$1,CADASTRE!$L:$L,A230)</f>
        <v>0</v>
      </c>
      <c r="O230" s="22">
        <f>COUNTIFS(CADASTRE!$B:$B,$O$1,CADASTRE!$L:$L,A230)</f>
        <v>0</v>
      </c>
      <c r="P230" s="22">
        <f>COUNTIFS(CADASTRE!$B:$B,$P$1,CADASTRE!$L:$L,A230)</f>
        <v>0</v>
      </c>
      <c r="Q230" s="22">
        <f>COUNTIFS(CADASTRE!$B:$B,$Q$1,CADASTRE!$L:$L,A230)</f>
        <v>0</v>
      </c>
      <c r="R230" s="22">
        <f>COUNTIFS(CADASTRE!$B:$B,$R$1,CADASTRE!$L:$L,A230)</f>
        <v>0</v>
      </c>
      <c r="S230" s="22">
        <f>COUNTIFS(CADASTRE!$B:$B,$S$1,CADASTRE!$L:$L,A230)</f>
        <v>1</v>
      </c>
      <c r="T230" s="22">
        <f>COUNTIFS(CADASTRE!$B:$B,$T$1,CADASTRE!$L:$L,A230)</f>
        <v>0</v>
      </c>
      <c r="U230" s="22">
        <f>COUNTIFS(CADASTRE!$B:$B,$U$1,CADASTRE!$L:$L,A230)</f>
        <v>0</v>
      </c>
      <c r="V230" s="22">
        <f>COUNTIFS(CADASTRE!$B:$B,$V$1,CADASTRE!$L:$L,A230)</f>
        <v>0</v>
      </c>
      <c r="W230" s="22">
        <f>COUNTIFS(CADASTRE!$B:$B,$W$1,CADASTRE!$L:$L,A230)</f>
        <v>0</v>
      </c>
      <c r="X230" s="22">
        <f>COUNTIFS(CADASTRE!$B:$B,$X$1,CADASTRE!$L:$L,A230)</f>
        <v>0</v>
      </c>
      <c r="Y230" s="22">
        <f>COUNTIFS(CADASTRE!$B:$B,$Y$1,CADASTRE!$L:$L,A230)</f>
        <v>0</v>
      </c>
      <c r="Z230" s="22">
        <f>COUNTIFS(CADASTRE!$B:$B,$Z$1,CADASTRE!$L:$L,A230)</f>
        <v>0</v>
      </c>
      <c r="AA230" s="22">
        <f t="shared" si="3"/>
        <v>1</v>
      </c>
      <c r="AB230" s="22"/>
      <c r="AC230" s="22"/>
      <c r="AD230" s="1"/>
      <c r="AE230" s="1"/>
    </row>
    <row r="231" spans="1:31" ht="30" customHeight="1" x14ac:dyDescent="0.3">
      <c r="A231" s="2" t="s">
        <v>726</v>
      </c>
      <c r="B231" s="22">
        <f>COUNTIFS(CADASTRE!$B:$B,B$1,CADASTRE!L:L,A231)</f>
        <v>0</v>
      </c>
      <c r="C231" s="22">
        <f>COUNTIFS(CADASTRE!$B:$B,$C$1,CADASTRE!$L:$L,A231)</f>
        <v>0</v>
      </c>
      <c r="D231" s="22">
        <f>COUNTIFS(CADASTRE!$B:$B,$D$1,CADASTRE!$L:$L,A231)</f>
        <v>0</v>
      </c>
      <c r="E231" s="22">
        <f>COUNTIFS(CADASTRE!$B:$B,$E$1,CADASTRE!$L:$L,A231)</f>
        <v>0</v>
      </c>
      <c r="F231" s="22">
        <f>COUNTIFS(CADASTRE!$B:$B,$F$1,CADASTRE!$L:$L,A231)</f>
        <v>0</v>
      </c>
      <c r="G231" s="22">
        <f>COUNTIFS(CADASTRE!$B:$B,$G$1,CADASTRE!$L:$L,A231)</f>
        <v>0</v>
      </c>
      <c r="H231" s="22">
        <f>COUNTIFS(CADASTRE!$B:$B,$H$1,CADASTRE!$L:$L,A231)</f>
        <v>0</v>
      </c>
      <c r="I231" s="22">
        <f>COUNTIFS(CADASTRE!$B:$B,$I$1,CADASTRE!$L:$L,A231)</f>
        <v>0</v>
      </c>
      <c r="J231" s="22">
        <f>COUNTIFS(CADASTRE!$B:$B,$J$1,CADASTRE!$L:$L,A231)</f>
        <v>0</v>
      </c>
      <c r="K231" s="22">
        <f>COUNTIFS(CADASTRE!$B:$B,$K$1,CADASTRE!$L:$L,A231)</f>
        <v>0</v>
      </c>
      <c r="L231" s="22">
        <f>COUNTIFS(CADASTRE!$B:$B,$L$1,CADASTRE!$L:$L,A231)</f>
        <v>0</v>
      </c>
      <c r="M231" s="22">
        <f>COUNTIFS(CADASTRE!$B:$B,$M$1,CADASTRE!$L:$L,A231)</f>
        <v>0</v>
      </c>
      <c r="N231" s="22">
        <f>COUNTIFS(CADASTRE!$B:$B,$N$1,CADASTRE!$L:$L,A231)</f>
        <v>0</v>
      </c>
      <c r="O231" s="22">
        <f>COUNTIFS(CADASTRE!$B:$B,$O$1,CADASTRE!$L:$L,A231)</f>
        <v>0</v>
      </c>
      <c r="P231" s="22">
        <f>COUNTIFS(CADASTRE!$B:$B,$P$1,CADASTRE!$L:$L,A231)</f>
        <v>0</v>
      </c>
      <c r="Q231" s="22">
        <f>COUNTIFS(CADASTRE!$B:$B,$Q$1,CADASTRE!$L:$L,A231)</f>
        <v>0</v>
      </c>
      <c r="R231" s="22">
        <f>COUNTIFS(CADASTRE!$B:$B,$R$1,CADASTRE!$L:$L,A231)</f>
        <v>0</v>
      </c>
      <c r="S231" s="22">
        <f>COUNTIFS(CADASTRE!$B:$B,$S$1,CADASTRE!$L:$L,A231)</f>
        <v>0</v>
      </c>
      <c r="T231" s="22">
        <f>COUNTIFS(CADASTRE!$B:$B,$T$1,CADASTRE!$L:$L,A231)</f>
        <v>0</v>
      </c>
      <c r="U231" s="22">
        <f>COUNTIFS(CADASTRE!$B:$B,$U$1,CADASTRE!$L:$L,A231)</f>
        <v>0</v>
      </c>
      <c r="V231" s="22">
        <f>COUNTIFS(CADASTRE!$B:$B,$V$1,CADASTRE!$L:$L,A231)</f>
        <v>0</v>
      </c>
      <c r="W231" s="22">
        <f>COUNTIFS(CADASTRE!$B:$B,$W$1,CADASTRE!$L:$L,A231)</f>
        <v>0</v>
      </c>
      <c r="X231" s="22">
        <f>COUNTIFS(CADASTRE!$B:$B,$X$1,CADASTRE!$L:$L,A231)</f>
        <v>0</v>
      </c>
      <c r="Y231" s="22">
        <f>COUNTIFS(CADASTRE!$B:$B,$Y$1,CADASTRE!$L:$L,A231)</f>
        <v>0</v>
      </c>
      <c r="Z231" s="22">
        <f>COUNTIFS(CADASTRE!$B:$B,$Z$1,CADASTRE!$L:$L,A231)</f>
        <v>1</v>
      </c>
      <c r="AA231" s="22">
        <f t="shared" si="3"/>
        <v>1</v>
      </c>
      <c r="AB231" s="22"/>
      <c r="AC231" s="22"/>
      <c r="AD231" s="1"/>
      <c r="AE231" s="1"/>
    </row>
    <row r="232" spans="1:31" ht="30" customHeight="1" x14ac:dyDescent="0.3">
      <c r="A232" s="2" t="s">
        <v>1896</v>
      </c>
      <c r="B232" s="22">
        <f>COUNTIFS(CADASTRE!$B:$B,B$1,CADASTRE!L:L,A232)</f>
        <v>0</v>
      </c>
      <c r="C232" s="22">
        <f>COUNTIFS(CADASTRE!$B:$B,$C$1,CADASTRE!$L:$L,A232)</f>
        <v>0</v>
      </c>
      <c r="D232" s="22">
        <f>COUNTIFS(CADASTRE!$B:$B,$D$1,CADASTRE!$L:$L,A232)</f>
        <v>0</v>
      </c>
      <c r="E232" s="22">
        <f>COUNTIFS(CADASTRE!$B:$B,$E$1,CADASTRE!$L:$L,A232)</f>
        <v>0</v>
      </c>
      <c r="F232" s="22">
        <f>COUNTIFS(CADASTRE!$B:$B,$F$1,CADASTRE!$L:$L,A232)</f>
        <v>0</v>
      </c>
      <c r="G232" s="22">
        <f>COUNTIFS(CADASTRE!$B:$B,$G$1,CADASTRE!$L:$L,A232)</f>
        <v>0</v>
      </c>
      <c r="H232" s="22">
        <f>COUNTIFS(CADASTRE!$B:$B,$H$1,CADASTRE!$L:$L,A232)</f>
        <v>0</v>
      </c>
      <c r="I232" s="22">
        <f>COUNTIFS(CADASTRE!$B:$B,$I$1,CADASTRE!$L:$L,A232)</f>
        <v>0</v>
      </c>
      <c r="J232" s="22">
        <f>COUNTIFS(CADASTRE!$B:$B,$J$1,CADASTRE!$L:$L,A232)</f>
        <v>0</v>
      </c>
      <c r="K232" s="22">
        <f>COUNTIFS(CADASTRE!$B:$B,$K$1,CADASTRE!$L:$L,A232)</f>
        <v>0</v>
      </c>
      <c r="L232" s="22">
        <f>COUNTIFS(CADASTRE!$B:$B,$L$1,CADASTRE!$L:$L,A232)</f>
        <v>0</v>
      </c>
      <c r="M232" s="22">
        <f>COUNTIFS(CADASTRE!$B:$B,$M$1,CADASTRE!$L:$L,A232)</f>
        <v>0</v>
      </c>
      <c r="N232" s="22">
        <f>COUNTIFS(CADASTRE!$B:$B,$N$1,CADASTRE!$L:$L,A232)</f>
        <v>0</v>
      </c>
      <c r="O232" s="22">
        <f>COUNTIFS(CADASTRE!$B:$B,$O$1,CADASTRE!$L:$L,A232)</f>
        <v>0</v>
      </c>
      <c r="P232" s="22">
        <f>COUNTIFS(CADASTRE!$B:$B,$P$1,CADASTRE!$L:$L,A232)</f>
        <v>0</v>
      </c>
      <c r="Q232" s="22">
        <f>COUNTIFS(CADASTRE!$B:$B,$Q$1,CADASTRE!$L:$L,A232)</f>
        <v>0</v>
      </c>
      <c r="R232" s="22">
        <f>COUNTIFS(CADASTRE!$B:$B,$R$1,CADASTRE!$L:$L,A232)</f>
        <v>0</v>
      </c>
      <c r="S232" s="22">
        <f>COUNTIFS(CADASTRE!$B:$B,$S$1,CADASTRE!$L:$L,A232)</f>
        <v>0</v>
      </c>
      <c r="T232" s="22">
        <f>COUNTIFS(CADASTRE!$B:$B,$T$1,CADASTRE!$L:$L,A232)</f>
        <v>1</v>
      </c>
      <c r="U232" s="22">
        <f>COUNTIFS(CADASTRE!$B:$B,$U$1,CADASTRE!$L:$L,A232)</f>
        <v>0</v>
      </c>
      <c r="V232" s="22">
        <f>COUNTIFS(CADASTRE!$B:$B,$V$1,CADASTRE!$L:$L,A232)</f>
        <v>0</v>
      </c>
      <c r="W232" s="22">
        <f>COUNTIFS(CADASTRE!$B:$B,$W$1,CADASTRE!$L:$L,A232)</f>
        <v>0</v>
      </c>
      <c r="X232" s="22">
        <f>COUNTIFS(CADASTRE!$B:$B,$X$1,CADASTRE!$L:$L,A232)</f>
        <v>0</v>
      </c>
      <c r="Y232" s="22">
        <f>COUNTIFS(CADASTRE!$B:$B,$Y$1,CADASTRE!$L:$L,A232)</f>
        <v>0</v>
      </c>
      <c r="Z232" s="22">
        <f>COUNTIFS(CADASTRE!$B:$B,$Z$1,CADASTRE!$L:$L,A232)</f>
        <v>0</v>
      </c>
      <c r="AA232" s="22">
        <f t="shared" si="3"/>
        <v>1</v>
      </c>
      <c r="AB232" s="22"/>
      <c r="AC232" s="22"/>
      <c r="AD232" s="1"/>
      <c r="AE232" s="1"/>
    </row>
    <row r="233" spans="1:31" ht="30" customHeight="1" x14ac:dyDescent="0.3">
      <c r="A233" s="2" t="s">
        <v>680</v>
      </c>
      <c r="B233" s="22">
        <f>COUNTIFS(CADASTRE!$B:$B,B$1,CADASTRE!L:L,A233)</f>
        <v>0</v>
      </c>
      <c r="C233" s="22">
        <f>COUNTIFS(CADASTRE!$B:$B,$C$1,CADASTRE!$L:$L,A233)</f>
        <v>0</v>
      </c>
      <c r="D233" s="22">
        <f>COUNTIFS(CADASTRE!$B:$B,$D$1,CADASTRE!$L:$L,A233)</f>
        <v>0</v>
      </c>
      <c r="E233" s="22">
        <f>COUNTIFS(CADASTRE!$B:$B,$E$1,CADASTRE!$L:$L,A233)</f>
        <v>0</v>
      </c>
      <c r="F233" s="22">
        <f>COUNTIFS(CADASTRE!$B:$B,$F$1,CADASTRE!$L:$L,A233)</f>
        <v>0</v>
      </c>
      <c r="G233" s="22">
        <f>COUNTIFS(CADASTRE!$B:$B,$G$1,CADASTRE!$L:$L,A233)</f>
        <v>0</v>
      </c>
      <c r="H233" s="22">
        <f>COUNTIFS(CADASTRE!$B:$B,$H$1,CADASTRE!$L:$L,A233)</f>
        <v>0</v>
      </c>
      <c r="I233" s="22">
        <f>COUNTIFS(CADASTRE!$B:$B,$I$1,CADASTRE!$L:$L,A233)</f>
        <v>0</v>
      </c>
      <c r="J233" s="22">
        <f>COUNTIFS(CADASTRE!$B:$B,$J$1,CADASTRE!$L:$L,A233)</f>
        <v>0</v>
      </c>
      <c r="K233" s="22">
        <f>COUNTIFS(CADASTRE!$B:$B,$K$1,CADASTRE!$L:$L,A233)</f>
        <v>0</v>
      </c>
      <c r="L233" s="22">
        <f>COUNTIFS(CADASTRE!$B:$B,$L$1,CADASTRE!$L:$L,A233)</f>
        <v>0</v>
      </c>
      <c r="M233" s="22">
        <f>COUNTIFS(CADASTRE!$B:$B,$M$1,CADASTRE!$L:$L,A233)</f>
        <v>0</v>
      </c>
      <c r="N233" s="22">
        <f>COUNTIFS(CADASTRE!$B:$B,$N$1,CADASTRE!$L:$L,A233)</f>
        <v>0</v>
      </c>
      <c r="O233" s="22">
        <f>COUNTIFS(CADASTRE!$B:$B,$O$1,CADASTRE!$L:$L,A233)</f>
        <v>0</v>
      </c>
      <c r="P233" s="22">
        <f>COUNTIFS(CADASTRE!$B:$B,$P$1,CADASTRE!$L:$L,A233)</f>
        <v>0</v>
      </c>
      <c r="Q233" s="22">
        <f>COUNTIFS(CADASTRE!$B:$B,$Q$1,CADASTRE!$L:$L,A233)</f>
        <v>2</v>
      </c>
      <c r="R233" s="22">
        <f>COUNTIFS(CADASTRE!$B:$B,$R$1,CADASTRE!$L:$L,A233)</f>
        <v>0</v>
      </c>
      <c r="S233" s="22">
        <f>COUNTIFS(CADASTRE!$B:$B,$S$1,CADASTRE!$L:$L,A233)</f>
        <v>0</v>
      </c>
      <c r="T233" s="22">
        <f>COUNTIFS(CADASTRE!$B:$B,$T$1,CADASTRE!$L:$L,A233)</f>
        <v>0</v>
      </c>
      <c r="U233" s="22">
        <f>COUNTIFS(CADASTRE!$B:$B,$U$1,CADASTRE!$L:$L,A233)</f>
        <v>0</v>
      </c>
      <c r="V233" s="22">
        <f>COUNTIFS(CADASTRE!$B:$B,$V$1,CADASTRE!$L:$L,A233)</f>
        <v>0</v>
      </c>
      <c r="W233" s="22">
        <f>COUNTIFS(CADASTRE!$B:$B,$W$1,CADASTRE!$L:$L,A233)</f>
        <v>0</v>
      </c>
      <c r="X233" s="22">
        <f>COUNTIFS(CADASTRE!$B:$B,$X$1,CADASTRE!$L:$L,A233)</f>
        <v>0</v>
      </c>
      <c r="Y233" s="22">
        <f>COUNTIFS(CADASTRE!$B:$B,$Y$1,CADASTRE!$L:$L,A233)</f>
        <v>0</v>
      </c>
      <c r="Z233" s="22">
        <f>COUNTIFS(CADASTRE!$B:$B,$Z$1,CADASTRE!$L:$L,A233)</f>
        <v>0</v>
      </c>
      <c r="AA233" s="22">
        <f t="shared" si="3"/>
        <v>2</v>
      </c>
      <c r="AB233" s="22"/>
      <c r="AC233" s="22"/>
      <c r="AD233" s="1"/>
      <c r="AE233" s="1"/>
    </row>
    <row r="234" spans="1:31" ht="30" customHeight="1" x14ac:dyDescent="0.3">
      <c r="A234" s="2" t="s">
        <v>4029</v>
      </c>
      <c r="B234" s="22">
        <f>COUNTIFS(CADASTRE!$B:$B,B$1,CADASTRE!L:L,A234)</f>
        <v>0</v>
      </c>
      <c r="C234" s="22">
        <f>COUNTIFS(CADASTRE!$B:$B,$C$1,CADASTRE!$L:$L,A234)</f>
        <v>0</v>
      </c>
      <c r="D234" s="22">
        <f>COUNTIFS(CADASTRE!$B:$B,$D$1,CADASTRE!$L:$L,A234)</f>
        <v>0</v>
      </c>
      <c r="E234" s="22">
        <f>COUNTIFS(CADASTRE!$B:$B,$E$1,CADASTRE!$L:$L,A234)</f>
        <v>0</v>
      </c>
      <c r="F234" s="22">
        <f>COUNTIFS(CADASTRE!$B:$B,$F$1,CADASTRE!$L:$L,A234)</f>
        <v>0</v>
      </c>
      <c r="G234" s="22">
        <f>COUNTIFS(CADASTRE!$B:$B,$G$1,CADASTRE!$L:$L,A234)</f>
        <v>0</v>
      </c>
      <c r="H234" s="22">
        <f>COUNTIFS(CADASTRE!$B:$B,$H$1,CADASTRE!$L:$L,A234)</f>
        <v>0</v>
      </c>
      <c r="I234" s="22">
        <f>COUNTIFS(CADASTRE!$B:$B,$I$1,CADASTRE!$L:$L,A234)</f>
        <v>0</v>
      </c>
      <c r="J234" s="22">
        <f>COUNTIFS(CADASTRE!$B:$B,$J$1,CADASTRE!$L:$L,A234)</f>
        <v>0</v>
      </c>
      <c r="K234" s="22">
        <f>COUNTIFS(CADASTRE!$B:$B,$K$1,CADASTRE!$L:$L,A234)</f>
        <v>0</v>
      </c>
      <c r="L234" s="22">
        <f>COUNTIFS(CADASTRE!$B:$B,$L$1,CADASTRE!$L:$L,A234)</f>
        <v>0</v>
      </c>
      <c r="M234" s="22">
        <f>COUNTIFS(CADASTRE!$B:$B,$M$1,CADASTRE!$L:$L,A234)</f>
        <v>0</v>
      </c>
      <c r="N234" s="22">
        <f>COUNTIFS(CADASTRE!$B:$B,$N$1,CADASTRE!$L:$L,A234)</f>
        <v>0</v>
      </c>
      <c r="O234" s="22">
        <f>COUNTIFS(CADASTRE!$B:$B,$O$1,CADASTRE!$L:$L,A234)</f>
        <v>0</v>
      </c>
      <c r="P234" s="22">
        <f>COUNTIFS(CADASTRE!$B:$B,$P$1,CADASTRE!$L:$L,A234)</f>
        <v>0</v>
      </c>
      <c r="Q234" s="22">
        <f>COUNTIFS(CADASTRE!$B:$B,$Q$1,CADASTRE!$L:$L,A234)</f>
        <v>0</v>
      </c>
      <c r="R234" s="22">
        <f>COUNTIFS(CADASTRE!$B:$B,$R$1,CADASTRE!$L:$L,A234)</f>
        <v>0</v>
      </c>
      <c r="S234" s="22">
        <f>COUNTIFS(CADASTRE!$B:$B,$S$1,CADASTRE!$L:$L,A234)</f>
        <v>0</v>
      </c>
      <c r="T234" s="22">
        <f>COUNTIFS(CADASTRE!$B:$B,$T$1,CADASTRE!$L:$L,A234)</f>
        <v>0</v>
      </c>
      <c r="U234" s="22">
        <f>COUNTIFS(CADASTRE!$B:$B,$U$1,CADASTRE!$L:$L,A234)</f>
        <v>0</v>
      </c>
      <c r="V234" s="22">
        <f>COUNTIFS(CADASTRE!$B:$B,$V$1,CADASTRE!$L:$L,A234)</f>
        <v>0</v>
      </c>
      <c r="W234" s="22">
        <f>COUNTIFS(CADASTRE!$B:$B,$W$1,CADASTRE!$L:$L,A234)</f>
        <v>0</v>
      </c>
      <c r="X234" s="22">
        <f>COUNTIFS(CADASTRE!$B:$B,$X$1,CADASTRE!$L:$L,A234)</f>
        <v>1</v>
      </c>
      <c r="Y234" s="22">
        <f>COUNTIFS(CADASTRE!$B:$B,$Y$1,CADASTRE!$L:$L,A234)</f>
        <v>0</v>
      </c>
      <c r="Z234" s="22">
        <f>COUNTIFS(CADASTRE!$B:$B,$Z$1,CADASTRE!$L:$L,A234)</f>
        <v>0</v>
      </c>
      <c r="AA234" s="22">
        <f t="shared" si="3"/>
        <v>1</v>
      </c>
      <c r="AB234" s="22"/>
      <c r="AC234" s="22"/>
      <c r="AD234" s="1"/>
      <c r="AE234" s="1"/>
    </row>
    <row r="235" spans="1:31" ht="30" customHeight="1" x14ac:dyDescent="0.3">
      <c r="A235" s="2" t="s">
        <v>2428</v>
      </c>
      <c r="B235" s="22">
        <f>COUNTIFS(CADASTRE!$B:$B,B$1,CADASTRE!L:L,A235)</f>
        <v>0</v>
      </c>
      <c r="C235" s="22">
        <f>COUNTIFS(CADASTRE!$B:$B,$C$1,CADASTRE!$L:$L,A235)</f>
        <v>0</v>
      </c>
      <c r="D235" s="22">
        <f>COUNTIFS(CADASTRE!$B:$B,$D$1,CADASTRE!$L:$L,A235)</f>
        <v>0</v>
      </c>
      <c r="E235" s="22">
        <f>COUNTIFS(CADASTRE!$B:$B,$E$1,CADASTRE!$L:$L,A235)</f>
        <v>0</v>
      </c>
      <c r="F235" s="22">
        <f>COUNTIFS(CADASTRE!$B:$B,$F$1,CADASTRE!$L:$L,A235)</f>
        <v>0</v>
      </c>
      <c r="G235" s="22">
        <f>COUNTIFS(CADASTRE!$B:$B,$G$1,CADASTRE!$L:$L,A235)</f>
        <v>0</v>
      </c>
      <c r="H235" s="22">
        <f>COUNTIFS(CADASTRE!$B:$B,$H$1,CADASTRE!$L:$L,A235)</f>
        <v>0</v>
      </c>
      <c r="I235" s="22">
        <f>COUNTIFS(CADASTRE!$B:$B,$I$1,CADASTRE!$L:$L,A235)</f>
        <v>0</v>
      </c>
      <c r="J235" s="22">
        <f>COUNTIFS(CADASTRE!$B:$B,$J$1,CADASTRE!$L:$L,A235)</f>
        <v>0</v>
      </c>
      <c r="K235" s="22">
        <f>COUNTIFS(CADASTRE!$B:$B,$K$1,CADASTRE!$L:$L,A235)</f>
        <v>0</v>
      </c>
      <c r="L235" s="22">
        <f>COUNTIFS(CADASTRE!$B:$B,$L$1,CADASTRE!$L:$L,A235)</f>
        <v>0</v>
      </c>
      <c r="M235" s="22">
        <f>COUNTIFS(CADASTRE!$B:$B,$M$1,CADASTRE!$L:$L,A235)</f>
        <v>0</v>
      </c>
      <c r="N235" s="22">
        <f>COUNTIFS(CADASTRE!$B:$B,$N$1,CADASTRE!$L:$L,A235)</f>
        <v>0</v>
      </c>
      <c r="O235" s="22">
        <f>COUNTIFS(CADASTRE!$B:$B,$O$1,CADASTRE!$L:$L,A235)</f>
        <v>1</v>
      </c>
      <c r="P235" s="22">
        <f>COUNTIFS(CADASTRE!$B:$B,$P$1,CADASTRE!$L:$L,A235)</f>
        <v>0</v>
      </c>
      <c r="Q235" s="22">
        <f>COUNTIFS(CADASTRE!$B:$B,$Q$1,CADASTRE!$L:$L,A235)</f>
        <v>0</v>
      </c>
      <c r="R235" s="22">
        <f>COUNTIFS(CADASTRE!$B:$B,$R$1,CADASTRE!$L:$L,A235)</f>
        <v>0</v>
      </c>
      <c r="S235" s="22">
        <f>COUNTIFS(CADASTRE!$B:$B,$S$1,CADASTRE!$L:$L,A235)</f>
        <v>0</v>
      </c>
      <c r="T235" s="22">
        <f>COUNTIFS(CADASTRE!$B:$B,$T$1,CADASTRE!$L:$L,A235)</f>
        <v>0</v>
      </c>
      <c r="U235" s="22">
        <f>COUNTIFS(CADASTRE!$B:$B,$U$1,CADASTRE!$L:$L,A235)</f>
        <v>0</v>
      </c>
      <c r="V235" s="22">
        <f>COUNTIFS(CADASTRE!$B:$B,$V$1,CADASTRE!$L:$L,A235)</f>
        <v>0</v>
      </c>
      <c r="W235" s="22">
        <f>COUNTIFS(CADASTRE!$B:$B,$W$1,CADASTRE!$L:$L,A235)</f>
        <v>0</v>
      </c>
      <c r="X235" s="22">
        <f>COUNTIFS(CADASTRE!$B:$B,$X$1,CADASTRE!$L:$L,A235)</f>
        <v>0</v>
      </c>
      <c r="Y235" s="22">
        <f>COUNTIFS(CADASTRE!$B:$B,$Y$1,CADASTRE!$L:$L,A235)</f>
        <v>0</v>
      </c>
      <c r="Z235" s="22">
        <f>COUNTIFS(CADASTRE!$B:$B,$Z$1,CADASTRE!$L:$L,A235)</f>
        <v>0</v>
      </c>
      <c r="AA235" s="22">
        <f t="shared" si="3"/>
        <v>1</v>
      </c>
      <c r="AB235" s="22"/>
      <c r="AC235" s="22"/>
      <c r="AD235" s="1"/>
      <c r="AE235" s="1"/>
    </row>
    <row r="236" spans="1:31" ht="30" customHeight="1" x14ac:dyDescent="0.3">
      <c r="A236" s="2" t="s">
        <v>3479</v>
      </c>
      <c r="B236" s="22">
        <f>COUNTIFS(CADASTRE!$B:$B,B$1,CADASTRE!L:L,A236)</f>
        <v>0</v>
      </c>
      <c r="C236" s="22">
        <f>COUNTIFS(CADASTRE!$B:$B,$C$1,CADASTRE!$L:$L,A236)</f>
        <v>0</v>
      </c>
      <c r="D236" s="22">
        <f>COUNTIFS(CADASTRE!$B:$B,$D$1,CADASTRE!$L:$L,A236)</f>
        <v>0</v>
      </c>
      <c r="E236" s="22">
        <f>COUNTIFS(CADASTRE!$B:$B,$E$1,CADASTRE!$L:$L,A236)</f>
        <v>0</v>
      </c>
      <c r="F236" s="22">
        <f>COUNTIFS(CADASTRE!$B:$B,$F$1,CADASTRE!$L:$L,A236)</f>
        <v>0</v>
      </c>
      <c r="G236" s="22">
        <f>COUNTIFS(CADASTRE!$B:$B,$G$1,CADASTRE!$L:$L,A236)</f>
        <v>1</v>
      </c>
      <c r="H236" s="22">
        <f>COUNTIFS(CADASTRE!$B:$B,$H$1,CADASTRE!$L:$L,A236)</f>
        <v>0</v>
      </c>
      <c r="I236" s="22">
        <f>COUNTIFS(CADASTRE!$B:$B,$I$1,CADASTRE!$L:$L,A236)</f>
        <v>0</v>
      </c>
      <c r="J236" s="22">
        <f>COUNTIFS(CADASTRE!$B:$B,$J$1,CADASTRE!$L:$L,A236)</f>
        <v>0</v>
      </c>
      <c r="K236" s="22">
        <f>COUNTIFS(CADASTRE!$B:$B,$K$1,CADASTRE!$L:$L,A236)</f>
        <v>0</v>
      </c>
      <c r="L236" s="22">
        <f>COUNTIFS(CADASTRE!$B:$B,$L$1,CADASTRE!$L:$L,A236)</f>
        <v>0</v>
      </c>
      <c r="M236" s="22">
        <f>COUNTIFS(CADASTRE!$B:$B,$M$1,CADASTRE!$L:$L,A236)</f>
        <v>0</v>
      </c>
      <c r="N236" s="22">
        <f>COUNTIFS(CADASTRE!$B:$B,$N$1,CADASTRE!$L:$L,A236)</f>
        <v>0</v>
      </c>
      <c r="O236" s="22">
        <f>COUNTIFS(CADASTRE!$B:$B,$O$1,CADASTRE!$L:$L,A236)</f>
        <v>0</v>
      </c>
      <c r="P236" s="22">
        <f>COUNTIFS(CADASTRE!$B:$B,$P$1,CADASTRE!$L:$L,A236)</f>
        <v>0</v>
      </c>
      <c r="Q236" s="22">
        <f>COUNTIFS(CADASTRE!$B:$B,$Q$1,CADASTRE!$L:$L,A236)</f>
        <v>0</v>
      </c>
      <c r="R236" s="22">
        <f>COUNTIFS(CADASTRE!$B:$B,$R$1,CADASTRE!$L:$L,A236)</f>
        <v>0</v>
      </c>
      <c r="S236" s="22">
        <f>COUNTIFS(CADASTRE!$B:$B,$S$1,CADASTRE!$L:$L,A236)</f>
        <v>0</v>
      </c>
      <c r="T236" s="22">
        <f>COUNTIFS(CADASTRE!$B:$B,$T$1,CADASTRE!$L:$L,A236)</f>
        <v>0</v>
      </c>
      <c r="U236" s="22">
        <f>COUNTIFS(CADASTRE!$B:$B,$U$1,CADASTRE!$L:$L,A236)</f>
        <v>0</v>
      </c>
      <c r="V236" s="22">
        <f>COUNTIFS(CADASTRE!$B:$B,$V$1,CADASTRE!$L:$L,A236)</f>
        <v>0</v>
      </c>
      <c r="W236" s="22">
        <f>COUNTIFS(CADASTRE!$B:$B,$W$1,CADASTRE!$L:$L,A236)</f>
        <v>0</v>
      </c>
      <c r="X236" s="22">
        <f>COUNTIFS(CADASTRE!$B:$B,$X$1,CADASTRE!$L:$L,A236)</f>
        <v>0</v>
      </c>
      <c r="Y236" s="22">
        <f>COUNTIFS(CADASTRE!$B:$B,$Y$1,CADASTRE!$L:$L,A236)</f>
        <v>0</v>
      </c>
      <c r="Z236" s="22">
        <f>COUNTIFS(CADASTRE!$B:$B,$Z$1,CADASTRE!$L:$L,A236)</f>
        <v>0</v>
      </c>
      <c r="AA236" s="22">
        <f t="shared" si="3"/>
        <v>1</v>
      </c>
      <c r="AB236" s="22"/>
      <c r="AC236" s="22"/>
      <c r="AD236" s="1"/>
      <c r="AE236" s="1"/>
    </row>
    <row r="237" spans="1:31" ht="30" customHeight="1" x14ac:dyDescent="0.3">
      <c r="A237" s="2" t="s">
        <v>4035</v>
      </c>
      <c r="B237" s="22">
        <f>COUNTIFS(CADASTRE!$B:$B,B$1,CADASTRE!L:L,A237)</f>
        <v>0</v>
      </c>
      <c r="C237" s="22">
        <f>COUNTIFS(CADASTRE!$B:$B,$C$1,CADASTRE!$L:$L,A237)</f>
        <v>0</v>
      </c>
      <c r="D237" s="22">
        <f>COUNTIFS(CADASTRE!$B:$B,$D$1,CADASTRE!$L:$L,A237)</f>
        <v>0</v>
      </c>
      <c r="E237" s="22">
        <f>COUNTIFS(CADASTRE!$B:$B,$E$1,CADASTRE!$L:$L,A237)</f>
        <v>0</v>
      </c>
      <c r="F237" s="22">
        <f>COUNTIFS(CADASTRE!$B:$B,$F$1,CADASTRE!$L:$L,A237)</f>
        <v>0</v>
      </c>
      <c r="G237" s="22">
        <f>COUNTIFS(CADASTRE!$B:$B,$G$1,CADASTRE!$L:$L,A237)</f>
        <v>0</v>
      </c>
      <c r="H237" s="22">
        <f>COUNTIFS(CADASTRE!$B:$B,$H$1,CADASTRE!$L:$L,A237)</f>
        <v>0</v>
      </c>
      <c r="I237" s="22">
        <f>COUNTIFS(CADASTRE!$B:$B,$I$1,CADASTRE!$L:$L,A237)</f>
        <v>0</v>
      </c>
      <c r="J237" s="22">
        <f>COUNTIFS(CADASTRE!$B:$B,$J$1,CADASTRE!$L:$L,A237)</f>
        <v>0</v>
      </c>
      <c r="K237" s="22">
        <f>COUNTIFS(CADASTRE!$B:$B,$K$1,CADASTRE!$L:$L,A237)</f>
        <v>0</v>
      </c>
      <c r="L237" s="22">
        <f>COUNTIFS(CADASTRE!$B:$B,$L$1,CADASTRE!$L:$L,A237)</f>
        <v>0</v>
      </c>
      <c r="M237" s="22">
        <f>COUNTIFS(CADASTRE!$B:$B,$M$1,CADASTRE!$L:$L,A237)</f>
        <v>0</v>
      </c>
      <c r="N237" s="22">
        <f>COUNTIFS(CADASTRE!$B:$B,$N$1,CADASTRE!$L:$L,A237)</f>
        <v>0</v>
      </c>
      <c r="O237" s="22">
        <f>COUNTIFS(CADASTRE!$B:$B,$O$1,CADASTRE!$L:$L,A237)</f>
        <v>1</v>
      </c>
      <c r="P237" s="22">
        <f>COUNTIFS(CADASTRE!$B:$B,$P$1,CADASTRE!$L:$L,A237)</f>
        <v>0</v>
      </c>
      <c r="Q237" s="22">
        <f>COUNTIFS(CADASTRE!$B:$B,$Q$1,CADASTRE!$L:$L,A237)</f>
        <v>0</v>
      </c>
      <c r="R237" s="22">
        <f>COUNTIFS(CADASTRE!$B:$B,$R$1,CADASTRE!$L:$L,A237)</f>
        <v>0</v>
      </c>
      <c r="S237" s="22">
        <f>COUNTIFS(CADASTRE!$B:$B,$S$1,CADASTRE!$L:$L,A237)</f>
        <v>0</v>
      </c>
      <c r="T237" s="22">
        <f>COUNTIFS(CADASTRE!$B:$B,$T$1,CADASTRE!$L:$L,A237)</f>
        <v>0</v>
      </c>
      <c r="U237" s="22">
        <f>COUNTIFS(CADASTRE!$B:$B,$U$1,CADASTRE!$L:$L,A237)</f>
        <v>0</v>
      </c>
      <c r="V237" s="22">
        <f>COUNTIFS(CADASTRE!$B:$B,$V$1,CADASTRE!$L:$L,A237)</f>
        <v>0</v>
      </c>
      <c r="W237" s="22">
        <f>COUNTIFS(CADASTRE!$B:$B,$W$1,CADASTRE!$L:$L,A237)</f>
        <v>0</v>
      </c>
      <c r="X237" s="22">
        <f>COUNTIFS(CADASTRE!$B:$B,$X$1,CADASTRE!$L:$L,A237)</f>
        <v>0</v>
      </c>
      <c r="Y237" s="22">
        <f>COUNTIFS(CADASTRE!$B:$B,$Y$1,CADASTRE!$L:$L,A237)</f>
        <v>0</v>
      </c>
      <c r="Z237" s="22">
        <f>COUNTIFS(CADASTRE!$B:$B,$Z$1,CADASTRE!$L:$L,A237)</f>
        <v>0</v>
      </c>
      <c r="AA237" s="22">
        <f t="shared" si="3"/>
        <v>1</v>
      </c>
      <c r="AB237" s="22"/>
      <c r="AC237" s="22"/>
      <c r="AD237" s="1"/>
      <c r="AE237" s="1"/>
    </row>
    <row r="238" spans="1:31" ht="30" customHeight="1" x14ac:dyDescent="0.3">
      <c r="A238" s="2" t="s">
        <v>3489</v>
      </c>
      <c r="B238" s="22">
        <f>COUNTIFS(CADASTRE!$B:$B,B$1,CADASTRE!L:L,A238)</f>
        <v>0</v>
      </c>
      <c r="C238" s="22">
        <f>COUNTIFS(CADASTRE!$B:$B,$C$1,CADASTRE!$L:$L,A238)</f>
        <v>0</v>
      </c>
      <c r="D238" s="22">
        <f>COUNTIFS(CADASTRE!$B:$B,$D$1,CADASTRE!$L:$L,A238)</f>
        <v>0</v>
      </c>
      <c r="E238" s="22">
        <f>COUNTIFS(CADASTRE!$B:$B,$E$1,CADASTRE!$L:$L,A238)</f>
        <v>0</v>
      </c>
      <c r="F238" s="22">
        <f>COUNTIFS(CADASTRE!$B:$B,$F$1,CADASTRE!$L:$L,A238)</f>
        <v>0</v>
      </c>
      <c r="G238" s="22">
        <f>COUNTIFS(CADASTRE!$B:$B,$G$1,CADASTRE!$L:$L,A238)</f>
        <v>0</v>
      </c>
      <c r="H238" s="22">
        <f>COUNTIFS(CADASTRE!$B:$B,$H$1,CADASTRE!$L:$L,A238)</f>
        <v>0</v>
      </c>
      <c r="I238" s="22">
        <f>COUNTIFS(CADASTRE!$B:$B,$I$1,CADASTRE!$L:$L,A238)</f>
        <v>1</v>
      </c>
      <c r="J238" s="22">
        <f>COUNTIFS(CADASTRE!$B:$B,$J$1,CADASTRE!$L:$L,A238)</f>
        <v>0</v>
      </c>
      <c r="K238" s="22">
        <f>COUNTIFS(CADASTRE!$B:$B,$K$1,CADASTRE!$L:$L,A238)</f>
        <v>0</v>
      </c>
      <c r="L238" s="22">
        <f>COUNTIFS(CADASTRE!$B:$B,$L$1,CADASTRE!$L:$L,A238)</f>
        <v>0</v>
      </c>
      <c r="M238" s="22">
        <f>COUNTIFS(CADASTRE!$B:$B,$M$1,CADASTRE!$L:$L,A238)</f>
        <v>0</v>
      </c>
      <c r="N238" s="22">
        <f>COUNTIFS(CADASTRE!$B:$B,$N$1,CADASTRE!$L:$L,A238)</f>
        <v>0</v>
      </c>
      <c r="O238" s="22">
        <f>COUNTIFS(CADASTRE!$B:$B,$O$1,CADASTRE!$L:$L,A238)</f>
        <v>0</v>
      </c>
      <c r="P238" s="22">
        <f>COUNTIFS(CADASTRE!$B:$B,$P$1,CADASTRE!$L:$L,A238)</f>
        <v>0</v>
      </c>
      <c r="Q238" s="22">
        <f>COUNTIFS(CADASTRE!$B:$B,$Q$1,CADASTRE!$L:$L,A238)</f>
        <v>0</v>
      </c>
      <c r="R238" s="22">
        <f>COUNTIFS(CADASTRE!$B:$B,$R$1,CADASTRE!$L:$L,A238)</f>
        <v>0</v>
      </c>
      <c r="S238" s="22">
        <f>COUNTIFS(CADASTRE!$B:$B,$S$1,CADASTRE!$L:$L,A238)</f>
        <v>0</v>
      </c>
      <c r="T238" s="22">
        <f>COUNTIFS(CADASTRE!$B:$B,$T$1,CADASTRE!$L:$L,A238)</f>
        <v>0</v>
      </c>
      <c r="U238" s="22">
        <f>COUNTIFS(CADASTRE!$B:$B,$U$1,CADASTRE!$L:$L,A238)</f>
        <v>0</v>
      </c>
      <c r="V238" s="22">
        <f>COUNTIFS(CADASTRE!$B:$B,$V$1,CADASTRE!$L:$L,A238)</f>
        <v>0</v>
      </c>
      <c r="W238" s="22">
        <f>COUNTIFS(CADASTRE!$B:$B,$W$1,CADASTRE!$L:$L,A238)</f>
        <v>0</v>
      </c>
      <c r="X238" s="22">
        <f>COUNTIFS(CADASTRE!$B:$B,$X$1,CADASTRE!$L:$L,A238)</f>
        <v>0</v>
      </c>
      <c r="Y238" s="22">
        <f>COUNTIFS(CADASTRE!$B:$B,$Y$1,CADASTRE!$L:$L,A238)</f>
        <v>2</v>
      </c>
      <c r="Z238" s="22">
        <f>COUNTIFS(CADASTRE!$B:$B,$Z$1,CADASTRE!$L:$L,A238)</f>
        <v>0</v>
      </c>
      <c r="AA238" s="22">
        <f t="shared" si="3"/>
        <v>3</v>
      </c>
      <c r="AB238" s="22"/>
      <c r="AC238" s="22"/>
      <c r="AD238" s="1"/>
      <c r="AE238" s="1"/>
    </row>
    <row r="239" spans="1:31" ht="30" customHeight="1" x14ac:dyDescent="0.3">
      <c r="A239" s="2" t="s">
        <v>4510</v>
      </c>
      <c r="B239" s="22">
        <f>COUNTIFS(CADASTRE!$B:$B,B$1,CADASTRE!L:L,A239)</f>
        <v>0</v>
      </c>
      <c r="C239" s="22">
        <f>COUNTIFS(CADASTRE!$B:$B,$C$1,CADASTRE!$L:$L,A239)</f>
        <v>0</v>
      </c>
      <c r="D239" s="22">
        <f>COUNTIFS(CADASTRE!$B:$B,$D$1,CADASTRE!$L:$L,A239)</f>
        <v>0</v>
      </c>
      <c r="E239" s="22">
        <f>COUNTIFS(CADASTRE!$B:$B,$E$1,CADASTRE!$L:$L,A239)</f>
        <v>0</v>
      </c>
      <c r="F239" s="22">
        <f>COUNTIFS(CADASTRE!$B:$B,$F$1,CADASTRE!$L:$L,A239)</f>
        <v>0</v>
      </c>
      <c r="G239" s="22">
        <f>COUNTIFS(CADASTRE!$B:$B,$G$1,CADASTRE!$L:$L,A239)</f>
        <v>0</v>
      </c>
      <c r="H239" s="22">
        <f>COUNTIFS(CADASTRE!$B:$B,$H$1,CADASTRE!$L:$L,A239)</f>
        <v>0</v>
      </c>
      <c r="I239" s="22">
        <f>COUNTIFS(CADASTRE!$B:$B,$I$1,CADASTRE!$L:$L,A239)</f>
        <v>0</v>
      </c>
      <c r="J239" s="22">
        <f>COUNTIFS(CADASTRE!$B:$B,$J$1,CADASTRE!$L:$L,A239)</f>
        <v>0</v>
      </c>
      <c r="K239" s="22">
        <f>COUNTIFS(CADASTRE!$B:$B,$K$1,CADASTRE!$L:$L,A239)</f>
        <v>0</v>
      </c>
      <c r="L239" s="22">
        <f>COUNTIFS(CADASTRE!$B:$B,$L$1,CADASTRE!$L:$L,A239)</f>
        <v>0</v>
      </c>
      <c r="M239" s="22">
        <f>COUNTIFS(CADASTRE!$B:$B,$M$1,CADASTRE!$L:$L,A239)</f>
        <v>0</v>
      </c>
      <c r="N239" s="22">
        <f>COUNTIFS(CADASTRE!$B:$B,$N$1,CADASTRE!$L:$L,A239)</f>
        <v>0</v>
      </c>
      <c r="O239" s="22">
        <f>COUNTIFS(CADASTRE!$B:$B,$O$1,CADASTRE!$L:$L,A239)</f>
        <v>0</v>
      </c>
      <c r="P239" s="22">
        <f>COUNTIFS(CADASTRE!$B:$B,$P$1,CADASTRE!$L:$L,A239)</f>
        <v>0</v>
      </c>
      <c r="Q239" s="22">
        <f>COUNTIFS(CADASTRE!$B:$B,$Q$1,CADASTRE!$L:$L,A239)</f>
        <v>1</v>
      </c>
      <c r="R239" s="22">
        <f>COUNTIFS(CADASTRE!$B:$B,$R$1,CADASTRE!$L:$L,A239)</f>
        <v>0</v>
      </c>
      <c r="S239" s="22">
        <f>COUNTIFS(CADASTRE!$B:$B,$S$1,CADASTRE!$L:$L,A239)</f>
        <v>0</v>
      </c>
      <c r="T239" s="22">
        <f>COUNTIFS(CADASTRE!$B:$B,$T$1,CADASTRE!$L:$L,A239)</f>
        <v>0</v>
      </c>
      <c r="U239" s="22">
        <f>COUNTIFS(CADASTRE!$B:$B,$U$1,CADASTRE!$L:$L,A239)</f>
        <v>0</v>
      </c>
      <c r="V239" s="22">
        <f>COUNTIFS(CADASTRE!$B:$B,$V$1,CADASTRE!$L:$L,A239)</f>
        <v>0</v>
      </c>
      <c r="W239" s="22">
        <f>COUNTIFS(CADASTRE!$B:$B,$W$1,CADASTRE!$L:$L,A239)</f>
        <v>0</v>
      </c>
      <c r="X239" s="22">
        <f>COUNTIFS(CADASTRE!$B:$B,$X$1,CADASTRE!$L:$L,A239)</f>
        <v>0</v>
      </c>
      <c r="Y239" s="22">
        <f>COUNTIFS(CADASTRE!$B:$B,$Y$1,CADASTRE!$L:$L,A239)</f>
        <v>0</v>
      </c>
      <c r="Z239" s="22">
        <f>COUNTIFS(CADASTRE!$B:$B,$Z$1,CADASTRE!$L:$L,A239)</f>
        <v>0</v>
      </c>
      <c r="AA239" s="22">
        <f t="shared" si="3"/>
        <v>1</v>
      </c>
      <c r="AB239" s="22"/>
      <c r="AC239" s="22"/>
      <c r="AD239" s="1"/>
      <c r="AE239" s="1"/>
    </row>
    <row r="240" spans="1:31" ht="30" customHeight="1" x14ac:dyDescent="0.3">
      <c r="A240" s="2" t="s">
        <v>2432</v>
      </c>
      <c r="B240" s="22">
        <f>COUNTIFS(CADASTRE!$B:$B,B$1,CADASTRE!L:L,A240)</f>
        <v>0</v>
      </c>
      <c r="C240" s="22">
        <f>COUNTIFS(CADASTRE!$B:$B,$C$1,CADASTRE!$L:$L,A240)</f>
        <v>0</v>
      </c>
      <c r="D240" s="22">
        <f>COUNTIFS(CADASTRE!$B:$B,$D$1,CADASTRE!$L:$L,A240)</f>
        <v>0</v>
      </c>
      <c r="E240" s="22">
        <f>COUNTIFS(CADASTRE!$B:$B,$E$1,CADASTRE!$L:$L,A240)</f>
        <v>0</v>
      </c>
      <c r="F240" s="22">
        <f>COUNTIFS(CADASTRE!$B:$B,$F$1,CADASTRE!$L:$L,A240)</f>
        <v>0</v>
      </c>
      <c r="G240" s="22">
        <f>COUNTIFS(CADASTRE!$B:$B,$G$1,CADASTRE!$L:$L,A240)</f>
        <v>0</v>
      </c>
      <c r="H240" s="22">
        <f>COUNTIFS(CADASTRE!$B:$B,$H$1,CADASTRE!$L:$L,A240)</f>
        <v>0</v>
      </c>
      <c r="I240" s="22">
        <f>COUNTIFS(CADASTRE!$B:$B,$I$1,CADASTRE!$L:$L,A240)</f>
        <v>0</v>
      </c>
      <c r="J240" s="22">
        <f>COUNTIFS(CADASTRE!$B:$B,$J$1,CADASTRE!$L:$L,A240)</f>
        <v>0</v>
      </c>
      <c r="K240" s="22">
        <f>COUNTIFS(CADASTRE!$B:$B,$K$1,CADASTRE!$L:$L,A240)</f>
        <v>0</v>
      </c>
      <c r="L240" s="22">
        <f>COUNTIFS(CADASTRE!$B:$B,$L$1,CADASTRE!$L:$L,A240)</f>
        <v>0</v>
      </c>
      <c r="M240" s="22">
        <f>COUNTIFS(CADASTRE!$B:$B,$M$1,CADASTRE!$L:$L,A240)</f>
        <v>0</v>
      </c>
      <c r="N240" s="22">
        <f>COUNTIFS(CADASTRE!$B:$B,$N$1,CADASTRE!$L:$L,A240)</f>
        <v>0</v>
      </c>
      <c r="O240" s="22">
        <f>COUNTIFS(CADASTRE!$B:$B,$O$1,CADASTRE!$L:$L,A240)</f>
        <v>0</v>
      </c>
      <c r="P240" s="22">
        <f>COUNTIFS(CADASTRE!$B:$B,$P$1,CADASTRE!$L:$L,A240)</f>
        <v>3</v>
      </c>
      <c r="Q240" s="22">
        <f>COUNTIFS(CADASTRE!$B:$B,$Q$1,CADASTRE!$L:$L,A240)</f>
        <v>2</v>
      </c>
      <c r="R240" s="22">
        <f>COUNTIFS(CADASTRE!$B:$B,$R$1,CADASTRE!$L:$L,A240)</f>
        <v>0</v>
      </c>
      <c r="S240" s="22">
        <f>COUNTIFS(CADASTRE!$B:$B,$S$1,CADASTRE!$L:$L,A240)</f>
        <v>0</v>
      </c>
      <c r="T240" s="22">
        <f>COUNTIFS(CADASTRE!$B:$B,$T$1,CADASTRE!$L:$L,A240)</f>
        <v>0</v>
      </c>
      <c r="U240" s="22">
        <f>COUNTIFS(CADASTRE!$B:$B,$U$1,CADASTRE!$L:$L,A240)</f>
        <v>0</v>
      </c>
      <c r="V240" s="22">
        <f>COUNTIFS(CADASTRE!$B:$B,$V$1,CADASTRE!$L:$L,A240)</f>
        <v>0</v>
      </c>
      <c r="W240" s="22">
        <f>COUNTIFS(CADASTRE!$B:$B,$W$1,CADASTRE!$L:$L,A240)</f>
        <v>0</v>
      </c>
      <c r="X240" s="22">
        <f>COUNTIFS(CADASTRE!$B:$B,$X$1,CADASTRE!$L:$L,A240)</f>
        <v>0</v>
      </c>
      <c r="Y240" s="22">
        <f>COUNTIFS(CADASTRE!$B:$B,$Y$1,CADASTRE!$L:$L,A240)</f>
        <v>0</v>
      </c>
      <c r="Z240" s="22">
        <f>COUNTIFS(CADASTRE!$B:$B,$Z$1,CADASTRE!$L:$L,A240)</f>
        <v>0</v>
      </c>
      <c r="AA240" s="22">
        <f t="shared" si="3"/>
        <v>5</v>
      </c>
      <c r="AB240" s="22"/>
      <c r="AC240" s="22"/>
      <c r="AD240" s="1"/>
      <c r="AE240" s="1"/>
    </row>
    <row r="241" spans="1:31" ht="30" customHeight="1" x14ac:dyDescent="0.3">
      <c r="A241" s="2" t="s">
        <v>3505</v>
      </c>
      <c r="B241" s="22">
        <f>COUNTIFS(CADASTRE!$B:$B,B$1,CADASTRE!L:L,A241)</f>
        <v>1</v>
      </c>
      <c r="C241" s="22">
        <f>COUNTIFS(CADASTRE!$B:$B,$C$1,CADASTRE!$L:$L,A241)</f>
        <v>0</v>
      </c>
      <c r="D241" s="22">
        <f>COUNTIFS(CADASTRE!$B:$B,$D$1,CADASTRE!$L:$L,A241)</f>
        <v>0</v>
      </c>
      <c r="E241" s="22">
        <f>COUNTIFS(CADASTRE!$B:$B,$E$1,CADASTRE!$L:$L,A241)</f>
        <v>0</v>
      </c>
      <c r="F241" s="22">
        <f>COUNTIFS(CADASTRE!$B:$B,$F$1,CADASTRE!$L:$L,A241)</f>
        <v>0</v>
      </c>
      <c r="G241" s="22">
        <f>COUNTIFS(CADASTRE!$B:$B,$G$1,CADASTRE!$L:$L,A241)</f>
        <v>0</v>
      </c>
      <c r="H241" s="22">
        <f>COUNTIFS(CADASTRE!$B:$B,$H$1,CADASTRE!$L:$L,A241)</f>
        <v>0</v>
      </c>
      <c r="I241" s="22">
        <f>COUNTIFS(CADASTRE!$B:$B,$I$1,CADASTRE!$L:$L,A241)</f>
        <v>0</v>
      </c>
      <c r="J241" s="22">
        <f>COUNTIFS(CADASTRE!$B:$B,$J$1,CADASTRE!$L:$L,A241)</f>
        <v>0</v>
      </c>
      <c r="K241" s="22">
        <f>COUNTIFS(CADASTRE!$B:$B,$K$1,CADASTRE!$L:$L,A241)</f>
        <v>0</v>
      </c>
      <c r="L241" s="22">
        <f>COUNTIFS(CADASTRE!$B:$B,$L$1,CADASTRE!$L:$L,A241)</f>
        <v>0</v>
      </c>
      <c r="M241" s="22">
        <f>COUNTIFS(CADASTRE!$B:$B,$M$1,CADASTRE!$L:$L,A241)</f>
        <v>0</v>
      </c>
      <c r="N241" s="22">
        <f>COUNTIFS(CADASTRE!$B:$B,$N$1,CADASTRE!$L:$L,A241)</f>
        <v>0</v>
      </c>
      <c r="O241" s="22">
        <f>COUNTIFS(CADASTRE!$B:$B,$O$1,CADASTRE!$L:$L,A241)</f>
        <v>0</v>
      </c>
      <c r="P241" s="22">
        <f>COUNTIFS(CADASTRE!$B:$B,$P$1,CADASTRE!$L:$L,A241)</f>
        <v>0</v>
      </c>
      <c r="Q241" s="22">
        <f>COUNTIFS(CADASTRE!$B:$B,$Q$1,CADASTRE!$L:$L,A241)</f>
        <v>0</v>
      </c>
      <c r="R241" s="22">
        <f>COUNTIFS(CADASTRE!$B:$B,$R$1,CADASTRE!$L:$L,A241)</f>
        <v>0</v>
      </c>
      <c r="S241" s="22">
        <f>COUNTIFS(CADASTRE!$B:$B,$S$1,CADASTRE!$L:$L,A241)</f>
        <v>0</v>
      </c>
      <c r="T241" s="22">
        <f>COUNTIFS(CADASTRE!$B:$B,$T$1,CADASTRE!$L:$L,A241)</f>
        <v>0</v>
      </c>
      <c r="U241" s="22">
        <f>COUNTIFS(CADASTRE!$B:$B,$U$1,CADASTRE!$L:$L,A241)</f>
        <v>0</v>
      </c>
      <c r="V241" s="22">
        <f>COUNTIFS(CADASTRE!$B:$B,$V$1,CADASTRE!$L:$L,A241)</f>
        <v>0</v>
      </c>
      <c r="W241" s="22">
        <f>COUNTIFS(CADASTRE!$B:$B,$W$1,CADASTRE!$L:$L,A241)</f>
        <v>0</v>
      </c>
      <c r="X241" s="22">
        <f>COUNTIFS(CADASTRE!$B:$B,$X$1,CADASTRE!$L:$L,A241)</f>
        <v>0</v>
      </c>
      <c r="Y241" s="22">
        <f>COUNTIFS(CADASTRE!$B:$B,$Y$1,CADASTRE!$L:$L,A241)</f>
        <v>0</v>
      </c>
      <c r="Z241" s="22">
        <f>COUNTIFS(CADASTRE!$B:$B,$Z$1,CADASTRE!$L:$L,A241)</f>
        <v>0</v>
      </c>
      <c r="AA241" s="22">
        <f t="shared" si="3"/>
        <v>1</v>
      </c>
      <c r="AB241" s="22"/>
      <c r="AC241" s="22"/>
      <c r="AD241" s="1"/>
      <c r="AE241" s="1"/>
    </row>
    <row r="242" spans="1:31" ht="30" customHeight="1" x14ac:dyDescent="0.3">
      <c r="A242" s="2" t="s">
        <v>2437</v>
      </c>
      <c r="B242" s="22">
        <f>COUNTIFS(CADASTRE!$B:$B,B$1,CADASTRE!L:L,A242)</f>
        <v>0</v>
      </c>
      <c r="C242" s="22">
        <f>COUNTIFS(CADASTRE!$B:$B,$C$1,CADASTRE!$L:$L,A242)</f>
        <v>0</v>
      </c>
      <c r="D242" s="22">
        <f>COUNTIFS(CADASTRE!$B:$B,$D$1,CADASTRE!$L:$L,A242)</f>
        <v>0</v>
      </c>
      <c r="E242" s="22">
        <f>COUNTIFS(CADASTRE!$B:$B,$E$1,CADASTRE!$L:$L,A242)</f>
        <v>0</v>
      </c>
      <c r="F242" s="22">
        <f>COUNTIFS(CADASTRE!$B:$B,$F$1,CADASTRE!$L:$L,A242)</f>
        <v>0</v>
      </c>
      <c r="G242" s="22">
        <f>COUNTIFS(CADASTRE!$B:$B,$G$1,CADASTRE!$L:$L,A242)</f>
        <v>0</v>
      </c>
      <c r="H242" s="22">
        <f>COUNTIFS(CADASTRE!$B:$B,$H$1,CADASTRE!$L:$L,A242)</f>
        <v>0</v>
      </c>
      <c r="I242" s="22">
        <f>COUNTIFS(CADASTRE!$B:$B,$I$1,CADASTRE!$L:$L,A242)</f>
        <v>0</v>
      </c>
      <c r="J242" s="22">
        <f>COUNTIFS(CADASTRE!$B:$B,$J$1,CADASTRE!$L:$L,A242)</f>
        <v>0</v>
      </c>
      <c r="K242" s="22">
        <f>COUNTIFS(CADASTRE!$B:$B,$K$1,CADASTRE!$L:$L,A242)</f>
        <v>0</v>
      </c>
      <c r="L242" s="22">
        <f>COUNTIFS(CADASTRE!$B:$B,$L$1,CADASTRE!$L:$L,A242)</f>
        <v>0</v>
      </c>
      <c r="M242" s="22">
        <f>COUNTIFS(CADASTRE!$B:$B,$M$1,CADASTRE!$L:$L,A242)</f>
        <v>0</v>
      </c>
      <c r="N242" s="22">
        <f>COUNTIFS(CADASTRE!$B:$B,$N$1,CADASTRE!$L:$L,A242)</f>
        <v>0</v>
      </c>
      <c r="O242" s="22">
        <f>COUNTIFS(CADASTRE!$B:$B,$O$1,CADASTRE!$L:$L,A242)</f>
        <v>0</v>
      </c>
      <c r="P242" s="22">
        <f>COUNTIFS(CADASTRE!$B:$B,$P$1,CADASTRE!$L:$L,A242)</f>
        <v>0</v>
      </c>
      <c r="Q242" s="22">
        <f>COUNTIFS(CADASTRE!$B:$B,$Q$1,CADASTRE!$L:$L,A242)</f>
        <v>4</v>
      </c>
      <c r="R242" s="22">
        <f>COUNTIFS(CADASTRE!$B:$B,$R$1,CADASTRE!$L:$L,A242)</f>
        <v>0</v>
      </c>
      <c r="S242" s="22">
        <f>COUNTIFS(CADASTRE!$B:$B,$S$1,CADASTRE!$L:$L,A242)</f>
        <v>0</v>
      </c>
      <c r="T242" s="22">
        <f>COUNTIFS(CADASTRE!$B:$B,$T$1,CADASTRE!$L:$L,A242)</f>
        <v>0</v>
      </c>
      <c r="U242" s="22">
        <f>COUNTIFS(CADASTRE!$B:$B,$U$1,CADASTRE!$L:$L,A242)</f>
        <v>0</v>
      </c>
      <c r="V242" s="22">
        <f>COUNTIFS(CADASTRE!$B:$B,$V$1,CADASTRE!$L:$L,A242)</f>
        <v>0</v>
      </c>
      <c r="W242" s="22">
        <f>COUNTIFS(CADASTRE!$B:$B,$W$1,CADASTRE!$L:$L,A242)</f>
        <v>0</v>
      </c>
      <c r="X242" s="22">
        <f>COUNTIFS(CADASTRE!$B:$B,$X$1,CADASTRE!$L:$L,A242)</f>
        <v>0</v>
      </c>
      <c r="Y242" s="22">
        <f>COUNTIFS(CADASTRE!$B:$B,$Y$1,CADASTRE!$L:$L,A242)</f>
        <v>0</v>
      </c>
      <c r="Z242" s="22">
        <f>COUNTIFS(CADASTRE!$B:$B,$Z$1,CADASTRE!$L:$L,A242)</f>
        <v>0</v>
      </c>
      <c r="AA242" s="22">
        <f t="shared" si="3"/>
        <v>4</v>
      </c>
      <c r="AB242" s="22"/>
      <c r="AC242" s="22"/>
      <c r="AD242" s="1"/>
      <c r="AE242" s="1"/>
    </row>
    <row r="243" spans="1:31" ht="30" customHeight="1" x14ac:dyDescent="0.3">
      <c r="A243" s="2" t="s">
        <v>1403</v>
      </c>
      <c r="B243" s="22">
        <f>COUNTIFS(CADASTRE!$B:$B,B$1,CADASTRE!L:L,A243)</f>
        <v>0</v>
      </c>
      <c r="C243" s="22">
        <f>COUNTIFS(CADASTRE!$B:$B,$C$1,CADASTRE!$L:$L,A243)</f>
        <v>0</v>
      </c>
      <c r="D243" s="22">
        <f>COUNTIFS(CADASTRE!$B:$B,$D$1,CADASTRE!$L:$L,A243)</f>
        <v>0</v>
      </c>
      <c r="E243" s="22">
        <f>COUNTIFS(CADASTRE!$B:$B,$E$1,CADASTRE!$L:$L,A243)</f>
        <v>0</v>
      </c>
      <c r="F243" s="22">
        <f>COUNTIFS(CADASTRE!$B:$B,$F$1,CADASTRE!$L:$L,A243)</f>
        <v>0</v>
      </c>
      <c r="G243" s="22">
        <f>COUNTIFS(CADASTRE!$B:$B,$G$1,CADASTRE!$L:$L,A243)</f>
        <v>0</v>
      </c>
      <c r="H243" s="22">
        <f>COUNTIFS(CADASTRE!$B:$B,$H$1,CADASTRE!$L:$L,A243)</f>
        <v>0</v>
      </c>
      <c r="I243" s="22">
        <f>COUNTIFS(CADASTRE!$B:$B,$I$1,CADASTRE!$L:$L,A243)</f>
        <v>0</v>
      </c>
      <c r="J243" s="22">
        <f>COUNTIFS(CADASTRE!$B:$B,$J$1,CADASTRE!$L:$L,A243)</f>
        <v>0</v>
      </c>
      <c r="K243" s="22">
        <f>COUNTIFS(CADASTRE!$B:$B,$K$1,CADASTRE!$L:$L,A243)</f>
        <v>0</v>
      </c>
      <c r="L243" s="22">
        <f>COUNTIFS(CADASTRE!$B:$B,$L$1,CADASTRE!$L:$L,A243)</f>
        <v>0</v>
      </c>
      <c r="M243" s="22">
        <f>COUNTIFS(CADASTRE!$B:$B,$M$1,CADASTRE!$L:$L,A243)</f>
        <v>0</v>
      </c>
      <c r="N243" s="22">
        <f>COUNTIFS(CADASTRE!$B:$B,$N$1,CADASTRE!$L:$L,A243)</f>
        <v>0</v>
      </c>
      <c r="O243" s="22">
        <f>COUNTIFS(CADASTRE!$B:$B,$O$1,CADASTRE!$L:$L,A243)</f>
        <v>0</v>
      </c>
      <c r="P243" s="22">
        <f>COUNTIFS(CADASTRE!$B:$B,$P$1,CADASTRE!$L:$L,A243)</f>
        <v>0</v>
      </c>
      <c r="Q243" s="22">
        <f>COUNTIFS(CADASTRE!$B:$B,$Q$1,CADASTRE!$L:$L,A243)</f>
        <v>1</v>
      </c>
      <c r="R243" s="22">
        <f>COUNTIFS(CADASTRE!$B:$B,$R$1,CADASTRE!$L:$L,A243)</f>
        <v>0</v>
      </c>
      <c r="S243" s="22">
        <f>COUNTIFS(CADASTRE!$B:$B,$S$1,CADASTRE!$L:$L,A243)</f>
        <v>0</v>
      </c>
      <c r="T243" s="22">
        <f>COUNTIFS(CADASTRE!$B:$B,$T$1,CADASTRE!$L:$L,A243)</f>
        <v>2</v>
      </c>
      <c r="U243" s="22">
        <f>COUNTIFS(CADASTRE!$B:$B,$U$1,CADASTRE!$L:$L,A243)</f>
        <v>0</v>
      </c>
      <c r="V243" s="22">
        <f>COUNTIFS(CADASTRE!$B:$B,$V$1,CADASTRE!$L:$L,A243)</f>
        <v>0</v>
      </c>
      <c r="W243" s="22">
        <f>COUNTIFS(CADASTRE!$B:$B,$W$1,CADASTRE!$L:$L,A243)</f>
        <v>0</v>
      </c>
      <c r="X243" s="22">
        <f>COUNTIFS(CADASTRE!$B:$B,$X$1,CADASTRE!$L:$L,A243)</f>
        <v>0</v>
      </c>
      <c r="Y243" s="22">
        <f>COUNTIFS(CADASTRE!$B:$B,$Y$1,CADASTRE!$L:$L,A243)</f>
        <v>0</v>
      </c>
      <c r="Z243" s="22">
        <f>COUNTIFS(CADASTRE!$B:$B,$Z$1,CADASTRE!$L:$L,A243)</f>
        <v>0</v>
      </c>
      <c r="AA243" s="22">
        <f t="shared" si="3"/>
        <v>3</v>
      </c>
      <c r="AB243" s="22"/>
      <c r="AC243" s="22"/>
      <c r="AD243" s="1"/>
      <c r="AE243" s="1"/>
    </row>
    <row r="244" spans="1:31" ht="30" customHeight="1" x14ac:dyDescent="0.3">
      <c r="A244" s="2" t="s">
        <v>1903</v>
      </c>
      <c r="B244" s="22">
        <f>COUNTIFS(CADASTRE!$B:$B,B$1,CADASTRE!L:L,A244)</f>
        <v>0</v>
      </c>
      <c r="C244" s="22">
        <f>COUNTIFS(CADASTRE!$B:$B,$C$1,CADASTRE!$L:$L,A244)</f>
        <v>0</v>
      </c>
      <c r="D244" s="22">
        <f>COUNTIFS(CADASTRE!$B:$B,$D$1,CADASTRE!$L:$L,A244)</f>
        <v>0</v>
      </c>
      <c r="E244" s="22">
        <f>COUNTIFS(CADASTRE!$B:$B,$E$1,CADASTRE!$L:$L,A244)</f>
        <v>4</v>
      </c>
      <c r="F244" s="22">
        <f>COUNTIFS(CADASTRE!$B:$B,$F$1,CADASTRE!$L:$L,A244)</f>
        <v>0</v>
      </c>
      <c r="G244" s="22">
        <f>COUNTIFS(CADASTRE!$B:$B,$G$1,CADASTRE!$L:$L,A244)</f>
        <v>0</v>
      </c>
      <c r="H244" s="22">
        <f>COUNTIFS(CADASTRE!$B:$B,$H$1,CADASTRE!$L:$L,A244)</f>
        <v>0</v>
      </c>
      <c r="I244" s="22">
        <f>COUNTIFS(CADASTRE!$B:$B,$I$1,CADASTRE!$L:$L,A244)</f>
        <v>0</v>
      </c>
      <c r="J244" s="22">
        <f>COUNTIFS(CADASTRE!$B:$B,$J$1,CADASTRE!$L:$L,A244)</f>
        <v>0</v>
      </c>
      <c r="K244" s="22">
        <f>COUNTIFS(CADASTRE!$B:$B,$K$1,CADASTRE!$L:$L,A244)</f>
        <v>0</v>
      </c>
      <c r="L244" s="22">
        <f>COUNTIFS(CADASTRE!$B:$B,$L$1,CADASTRE!$L:$L,A244)</f>
        <v>0</v>
      </c>
      <c r="M244" s="22">
        <f>COUNTIFS(CADASTRE!$B:$B,$M$1,CADASTRE!$L:$L,A244)</f>
        <v>0</v>
      </c>
      <c r="N244" s="22">
        <f>COUNTIFS(CADASTRE!$B:$B,$N$1,CADASTRE!$L:$L,A244)</f>
        <v>0</v>
      </c>
      <c r="O244" s="22">
        <f>COUNTIFS(CADASTRE!$B:$B,$O$1,CADASTRE!$L:$L,A244)</f>
        <v>0</v>
      </c>
      <c r="P244" s="22">
        <f>COUNTIFS(CADASTRE!$B:$B,$P$1,CADASTRE!$L:$L,A244)</f>
        <v>0</v>
      </c>
      <c r="Q244" s="22">
        <f>COUNTIFS(CADASTRE!$B:$B,$Q$1,CADASTRE!$L:$L,A244)</f>
        <v>0</v>
      </c>
      <c r="R244" s="22">
        <f>COUNTIFS(CADASTRE!$B:$B,$R$1,CADASTRE!$L:$L,A244)</f>
        <v>0</v>
      </c>
      <c r="S244" s="22">
        <f>COUNTIFS(CADASTRE!$B:$B,$S$1,CADASTRE!$L:$L,A244)</f>
        <v>0</v>
      </c>
      <c r="T244" s="22">
        <f>COUNTIFS(CADASTRE!$B:$B,$T$1,CADASTRE!$L:$L,A244)</f>
        <v>0</v>
      </c>
      <c r="U244" s="22">
        <f>COUNTIFS(CADASTRE!$B:$B,$U$1,CADASTRE!$L:$L,A244)</f>
        <v>0</v>
      </c>
      <c r="V244" s="22">
        <f>COUNTIFS(CADASTRE!$B:$B,$V$1,CADASTRE!$L:$L,A244)</f>
        <v>0</v>
      </c>
      <c r="W244" s="22">
        <f>COUNTIFS(CADASTRE!$B:$B,$W$1,CADASTRE!$L:$L,A244)</f>
        <v>0</v>
      </c>
      <c r="X244" s="22">
        <f>COUNTIFS(CADASTRE!$B:$B,$X$1,CADASTRE!$L:$L,A244)</f>
        <v>2</v>
      </c>
      <c r="Y244" s="22">
        <f>COUNTIFS(CADASTRE!$B:$B,$Y$1,CADASTRE!$L:$L,A244)</f>
        <v>0</v>
      </c>
      <c r="Z244" s="22">
        <f>COUNTIFS(CADASTRE!$B:$B,$Z$1,CADASTRE!$L:$L,A244)</f>
        <v>0</v>
      </c>
      <c r="AA244" s="22">
        <f t="shared" si="3"/>
        <v>6</v>
      </c>
      <c r="AB244" s="22"/>
      <c r="AC244" s="22"/>
      <c r="AD244" s="1"/>
      <c r="AE244" s="1"/>
    </row>
    <row r="245" spans="1:31" ht="30" customHeight="1" x14ac:dyDescent="0.3">
      <c r="A245" s="2" t="s">
        <v>3531</v>
      </c>
      <c r="B245" s="22">
        <f>COUNTIFS(CADASTRE!$B:$B,B$1,CADASTRE!L:L,A245)</f>
        <v>0</v>
      </c>
      <c r="C245" s="22">
        <f>COUNTIFS(CADASTRE!$B:$B,$C$1,CADASTRE!$L:$L,A245)</f>
        <v>0</v>
      </c>
      <c r="D245" s="22">
        <f>COUNTIFS(CADASTRE!$B:$B,$D$1,CADASTRE!$L:$L,A245)</f>
        <v>0</v>
      </c>
      <c r="E245" s="22">
        <f>COUNTIFS(CADASTRE!$B:$B,$E$1,CADASTRE!$L:$L,A245)</f>
        <v>1</v>
      </c>
      <c r="F245" s="22">
        <f>COUNTIFS(CADASTRE!$B:$B,$F$1,CADASTRE!$L:$L,A245)</f>
        <v>0</v>
      </c>
      <c r="G245" s="22">
        <f>COUNTIFS(CADASTRE!$B:$B,$G$1,CADASTRE!$L:$L,A245)</f>
        <v>0</v>
      </c>
      <c r="H245" s="22">
        <f>COUNTIFS(CADASTRE!$B:$B,$H$1,CADASTRE!$L:$L,A245)</f>
        <v>0</v>
      </c>
      <c r="I245" s="22">
        <f>COUNTIFS(CADASTRE!$B:$B,$I$1,CADASTRE!$L:$L,A245)</f>
        <v>0</v>
      </c>
      <c r="J245" s="22">
        <f>COUNTIFS(CADASTRE!$B:$B,$J$1,CADASTRE!$L:$L,A245)</f>
        <v>0</v>
      </c>
      <c r="K245" s="22">
        <f>COUNTIFS(CADASTRE!$B:$B,$K$1,CADASTRE!$L:$L,A245)</f>
        <v>0</v>
      </c>
      <c r="L245" s="22">
        <f>COUNTIFS(CADASTRE!$B:$B,$L$1,CADASTRE!$L:$L,A245)</f>
        <v>0</v>
      </c>
      <c r="M245" s="22">
        <f>COUNTIFS(CADASTRE!$B:$B,$M$1,CADASTRE!$L:$L,A245)</f>
        <v>0</v>
      </c>
      <c r="N245" s="22">
        <f>COUNTIFS(CADASTRE!$B:$B,$N$1,CADASTRE!$L:$L,A245)</f>
        <v>0</v>
      </c>
      <c r="O245" s="22">
        <f>COUNTIFS(CADASTRE!$B:$B,$O$1,CADASTRE!$L:$L,A245)</f>
        <v>0</v>
      </c>
      <c r="P245" s="22">
        <f>COUNTIFS(CADASTRE!$B:$B,$P$1,CADASTRE!$L:$L,A245)</f>
        <v>0</v>
      </c>
      <c r="Q245" s="22">
        <f>COUNTIFS(CADASTRE!$B:$B,$Q$1,CADASTRE!$L:$L,A245)</f>
        <v>0</v>
      </c>
      <c r="R245" s="22">
        <f>COUNTIFS(CADASTRE!$B:$B,$R$1,CADASTRE!$L:$L,A245)</f>
        <v>0</v>
      </c>
      <c r="S245" s="22">
        <f>COUNTIFS(CADASTRE!$B:$B,$S$1,CADASTRE!$L:$L,A245)</f>
        <v>0</v>
      </c>
      <c r="T245" s="22">
        <f>COUNTIFS(CADASTRE!$B:$B,$T$1,CADASTRE!$L:$L,A245)</f>
        <v>0</v>
      </c>
      <c r="U245" s="22">
        <f>COUNTIFS(CADASTRE!$B:$B,$U$1,CADASTRE!$L:$L,A245)</f>
        <v>0</v>
      </c>
      <c r="V245" s="22">
        <f>COUNTIFS(CADASTRE!$B:$B,$V$1,CADASTRE!$L:$L,A245)</f>
        <v>0</v>
      </c>
      <c r="W245" s="22">
        <f>COUNTIFS(CADASTRE!$B:$B,$W$1,CADASTRE!$L:$L,A245)</f>
        <v>0</v>
      </c>
      <c r="X245" s="22">
        <f>COUNTIFS(CADASTRE!$B:$B,$X$1,CADASTRE!$L:$L,A245)</f>
        <v>0</v>
      </c>
      <c r="Y245" s="22">
        <f>COUNTIFS(CADASTRE!$B:$B,$Y$1,CADASTRE!$L:$L,A245)</f>
        <v>0</v>
      </c>
      <c r="Z245" s="22">
        <f>COUNTIFS(CADASTRE!$B:$B,$Z$1,CADASTRE!$L:$L,A245)</f>
        <v>0</v>
      </c>
      <c r="AA245" s="22">
        <f t="shared" si="3"/>
        <v>1</v>
      </c>
      <c r="AB245" s="22"/>
      <c r="AC245" s="22"/>
      <c r="AD245" s="1"/>
      <c r="AE245" s="1"/>
    </row>
    <row r="246" spans="1:31" ht="30" customHeight="1" x14ac:dyDescent="0.3">
      <c r="A246" s="2" t="s">
        <v>3537</v>
      </c>
      <c r="B246" s="22">
        <f>COUNTIFS(CADASTRE!$B:$B,B$1,CADASTRE!L:L,A246)</f>
        <v>0</v>
      </c>
      <c r="C246" s="22">
        <f>COUNTIFS(CADASTRE!$B:$B,$C$1,CADASTRE!$L:$L,A246)</f>
        <v>0</v>
      </c>
      <c r="D246" s="22">
        <f>COUNTIFS(CADASTRE!$B:$B,$D$1,CADASTRE!$L:$L,A246)</f>
        <v>0</v>
      </c>
      <c r="E246" s="22">
        <f>COUNTIFS(CADASTRE!$B:$B,$E$1,CADASTRE!$L:$L,A246)</f>
        <v>0</v>
      </c>
      <c r="F246" s="22">
        <f>COUNTIFS(CADASTRE!$B:$B,$F$1,CADASTRE!$L:$L,A246)</f>
        <v>0</v>
      </c>
      <c r="G246" s="22">
        <f>COUNTIFS(CADASTRE!$B:$B,$G$1,CADASTRE!$L:$L,A246)</f>
        <v>0</v>
      </c>
      <c r="H246" s="22">
        <f>COUNTIFS(CADASTRE!$B:$B,$H$1,CADASTRE!$L:$L,A246)</f>
        <v>0</v>
      </c>
      <c r="I246" s="22">
        <f>COUNTIFS(CADASTRE!$B:$B,$I$1,CADASTRE!$L:$L,A246)</f>
        <v>0</v>
      </c>
      <c r="J246" s="22">
        <f>COUNTIFS(CADASTRE!$B:$B,$J$1,CADASTRE!$L:$L,A246)</f>
        <v>0</v>
      </c>
      <c r="K246" s="22">
        <f>COUNTIFS(CADASTRE!$B:$B,$K$1,CADASTRE!$L:$L,A246)</f>
        <v>0</v>
      </c>
      <c r="L246" s="22">
        <f>COUNTIFS(CADASTRE!$B:$B,$L$1,CADASTRE!$L:$L,A246)</f>
        <v>0</v>
      </c>
      <c r="M246" s="22">
        <f>COUNTIFS(CADASTRE!$B:$B,$M$1,CADASTRE!$L:$L,A246)</f>
        <v>0</v>
      </c>
      <c r="N246" s="22">
        <f>COUNTIFS(CADASTRE!$B:$B,$N$1,CADASTRE!$L:$L,A246)</f>
        <v>0</v>
      </c>
      <c r="O246" s="22">
        <f>COUNTIFS(CADASTRE!$B:$B,$O$1,CADASTRE!$L:$L,A246)</f>
        <v>0</v>
      </c>
      <c r="P246" s="22">
        <f>COUNTIFS(CADASTRE!$B:$B,$P$1,CADASTRE!$L:$L,A246)</f>
        <v>0</v>
      </c>
      <c r="Q246" s="22">
        <f>COUNTIFS(CADASTRE!$B:$B,$Q$1,CADASTRE!$L:$L,A246)</f>
        <v>0</v>
      </c>
      <c r="R246" s="22">
        <f>COUNTIFS(CADASTRE!$B:$B,$R$1,CADASTRE!$L:$L,A246)</f>
        <v>0</v>
      </c>
      <c r="S246" s="22">
        <f>COUNTIFS(CADASTRE!$B:$B,$S$1,CADASTRE!$L:$L,A246)</f>
        <v>0</v>
      </c>
      <c r="T246" s="22">
        <f>COUNTIFS(CADASTRE!$B:$B,$T$1,CADASTRE!$L:$L,A246)</f>
        <v>0</v>
      </c>
      <c r="U246" s="22">
        <f>COUNTIFS(CADASTRE!$B:$B,$U$1,CADASTRE!$L:$L,A246)</f>
        <v>0</v>
      </c>
      <c r="V246" s="22">
        <f>COUNTIFS(CADASTRE!$B:$B,$V$1,CADASTRE!$L:$L,A246)</f>
        <v>0</v>
      </c>
      <c r="W246" s="22">
        <f>COUNTIFS(CADASTRE!$B:$B,$W$1,CADASTRE!$L:$L,A246)</f>
        <v>0</v>
      </c>
      <c r="X246" s="22">
        <f>COUNTIFS(CADASTRE!$B:$B,$X$1,CADASTRE!$L:$L,A246)</f>
        <v>0</v>
      </c>
      <c r="Y246" s="22">
        <f>COUNTIFS(CADASTRE!$B:$B,$Y$1,CADASTRE!$L:$L,A246)</f>
        <v>0</v>
      </c>
      <c r="Z246" s="22">
        <f>COUNTIFS(CADASTRE!$B:$B,$Z$1,CADASTRE!$L:$L,A246)</f>
        <v>1</v>
      </c>
      <c r="AA246" s="22">
        <f t="shared" si="3"/>
        <v>1</v>
      </c>
      <c r="AB246" s="22"/>
      <c r="AC246" s="22"/>
      <c r="AD246" s="1"/>
      <c r="AE246" s="1"/>
    </row>
    <row r="247" spans="1:31" ht="30" customHeight="1" x14ac:dyDescent="0.3">
      <c r="A247" s="2" t="s">
        <v>1911</v>
      </c>
      <c r="B247" s="22">
        <f>COUNTIFS(CADASTRE!$B:$B,B$1,CADASTRE!L:L,A247)</f>
        <v>0</v>
      </c>
      <c r="C247" s="22">
        <f>COUNTIFS(CADASTRE!$B:$B,$C$1,CADASTRE!$L:$L,A247)</f>
        <v>0</v>
      </c>
      <c r="D247" s="22">
        <f>COUNTIFS(CADASTRE!$B:$B,$D$1,CADASTRE!$L:$L,A247)</f>
        <v>0</v>
      </c>
      <c r="E247" s="22">
        <f>COUNTIFS(CADASTRE!$B:$B,$E$1,CADASTRE!$L:$L,A247)</f>
        <v>0</v>
      </c>
      <c r="F247" s="22">
        <f>COUNTIFS(CADASTRE!$B:$B,$F$1,CADASTRE!$L:$L,A247)</f>
        <v>0</v>
      </c>
      <c r="G247" s="22">
        <f>COUNTIFS(CADASTRE!$B:$B,$G$1,CADASTRE!$L:$L,A247)</f>
        <v>0</v>
      </c>
      <c r="H247" s="22">
        <f>COUNTIFS(CADASTRE!$B:$B,$H$1,CADASTRE!$L:$L,A247)</f>
        <v>0</v>
      </c>
      <c r="I247" s="22">
        <f>COUNTIFS(CADASTRE!$B:$B,$I$1,CADASTRE!$L:$L,A247)</f>
        <v>0</v>
      </c>
      <c r="J247" s="22">
        <f>COUNTIFS(CADASTRE!$B:$B,$J$1,CADASTRE!$L:$L,A247)</f>
        <v>0</v>
      </c>
      <c r="K247" s="22">
        <f>COUNTIFS(CADASTRE!$B:$B,$K$1,CADASTRE!$L:$L,A247)</f>
        <v>0</v>
      </c>
      <c r="L247" s="22">
        <f>COUNTIFS(CADASTRE!$B:$B,$L$1,CADASTRE!$L:$L,A247)</f>
        <v>0</v>
      </c>
      <c r="M247" s="22">
        <f>COUNTIFS(CADASTRE!$B:$B,$M$1,CADASTRE!$L:$L,A247)</f>
        <v>0</v>
      </c>
      <c r="N247" s="22">
        <f>COUNTIFS(CADASTRE!$B:$B,$N$1,CADASTRE!$L:$L,A247)</f>
        <v>0</v>
      </c>
      <c r="O247" s="22">
        <f>COUNTIFS(CADASTRE!$B:$B,$O$1,CADASTRE!$L:$L,A247)</f>
        <v>0</v>
      </c>
      <c r="P247" s="22">
        <f>COUNTIFS(CADASTRE!$B:$B,$P$1,CADASTRE!$L:$L,A247)</f>
        <v>0</v>
      </c>
      <c r="Q247" s="22">
        <f>COUNTIFS(CADASTRE!$B:$B,$Q$1,CADASTRE!$L:$L,A247)</f>
        <v>0</v>
      </c>
      <c r="R247" s="22">
        <f>COUNTIFS(CADASTRE!$B:$B,$R$1,CADASTRE!$L:$L,A247)</f>
        <v>0</v>
      </c>
      <c r="S247" s="22">
        <f>COUNTIFS(CADASTRE!$B:$B,$S$1,CADASTRE!$L:$L,A247)</f>
        <v>0</v>
      </c>
      <c r="T247" s="22">
        <f>COUNTIFS(CADASTRE!$B:$B,$T$1,CADASTRE!$L:$L,A247)</f>
        <v>0</v>
      </c>
      <c r="U247" s="22">
        <f>COUNTIFS(CADASTRE!$B:$B,$U$1,CADASTRE!$L:$L,A247)</f>
        <v>0</v>
      </c>
      <c r="V247" s="22">
        <f>COUNTIFS(CADASTRE!$B:$B,$V$1,CADASTRE!$L:$L,A247)</f>
        <v>0</v>
      </c>
      <c r="W247" s="22">
        <f>COUNTIFS(CADASTRE!$B:$B,$W$1,CADASTRE!$L:$L,A247)</f>
        <v>0</v>
      </c>
      <c r="X247" s="22">
        <f>COUNTIFS(CADASTRE!$B:$B,$X$1,CADASTRE!$L:$L,A247)</f>
        <v>0</v>
      </c>
      <c r="Y247" s="22">
        <f>COUNTIFS(CADASTRE!$B:$B,$Y$1,CADASTRE!$L:$L,A247)</f>
        <v>3</v>
      </c>
      <c r="Z247" s="22">
        <f>COUNTIFS(CADASTRE!$B:$B,$Z$1,CADASTRE!$L:$L,A247)</f>
        <v>0</v>
      </c>
      <c r="AA247" s="22">
        <f t="shared" si="3"/>
        <v>3</v>
      </c>
      <c r="AB247" s="22"/>
      <c r="AC247" s="22"/>
      <c r="AD247" s="1"/>
      <c r="AE247" s="1"/>
    </row>
    <row r="248" spans="1:31" ht="30" customHeight="1" x14ac:dyDescent="0.3">
      <c r="A248" s="2" t="s">
        <v>211</v>
      </c>
      <c r="B248" s="22">
        <f>COUNTIFS(CADASTRE!$B:$B,B$1,CADASTRE!L:L,A248)</f>
        <v>0</v>
      </c>
      <c r="C248" s="22">
        <f>COUNTIFS(CADASTRE!$B:$B,$C$1,CADASTRE!$L:$L,A248)</f>
        <v>0</v>
      </c>
      <c r="D248" s="22">
        <f>COUNTIFS(CADASTRE!$B:$B,$D$1,CADASTRE!$L:$L,A248)</f>
        <v>0</v>
      </c>
      <c r="E248" s="22">
        <f>COUNTIFS(CADASTRE!$B:$B,$E$1,CADASTRE!$L:$L,A248)</f>
        <v>0</v>
      </c>
      <c r="F248" s="22">
        <f>COUNTIFS(CADASTRE!$B:$B,$F$1,CADASTRE!$L:$L,A248)</f>
        <v>0</v>
      </c>
      <c r="G248" s="22">
        <f>COUNTIFS(CADASTRE!$B:$B,$G$1,CADASTRE!$L:$L,A248)</f>
        <v>0</v>
      </c>
      <c r="H248" s="22">
        <f>COUNTIFS(CADASTRE!$B:$B,$H$1,CADASTRE!$L:$L,A248)</f>
        <v>0</v>
      </c>
      <c r="I248" s="22">
        <f>COUNTIFS(CADASTRE!$B:$B,$I$1,CADASTRE!$L:$L,A248)</f>
        <v>0</v>
      </c>
      <c r="J248" s="22">
        <f>COUNTIFS(CADASTRE!$B:$B,$J$1,CADASTRE!$L:$L,A248)</f>
        <v>0</v>
      </c>
      <c r="K248" s="22">
        <f>COUNTIFS(CADASTRE!$B:$B,$K$1,CADASTRE!$L:$L,A248)</f>
        <v>0</v>
      </c>
      <c r="L248" s="22">
        <f>COUNTIFS(CADASTRE!$B:$B,$L$1,CADASTRE!$L:$L,A248)</f>
        <v>0</v>
      </c>
      <c r="M248" s="22">
        <f>COUNTIFS(CADASTRE!$B:$B,$M$1,CADASTRE!$L:$L,A248)</f>
        <v>0</v>
      </c>
      <c r="N248" s="22">
        <f>COUNTIFS(CADASTRE!$B:$B,$N$1,CADASTRE!$L:$L,A248)</f>
        <v>0</v>
      </c>
      <c r="O248" s="22">
        <f>COUNTIFS(CADASTRE!$B:$B,$O$1,CADASTRE!$L:$L,A248)</f>
        <v>0</v>
      </c>
      <c r="P248" s="22">
        <f>COUNTIFS(CADASTRE!$B:$B,$P$1,CADASTRE!$L:$L,A248)</f>
        <v>0</v>
      </c>
      <c r="Q248" s="22">
        <f>COUNTIFS(CADASTRE!$B:$B,$Q$1,CADASTRE!$L:$L,A248)</f>
        <v>1</v>
      </c>
      <c r="R248" s="22">
        <f>COUNTIFS(CADASTRE!$B:$B,$R$1,CADASTRE!$L:$L,A248)</f>
        <v>0</v>
      </c>
      <c r="S248" s="22">
        <f>COUNTIFS(CADASTRE!$B:$B,$S$1,CADASTRE!$L:$L,A248)</f>
        <v>0</v>
      </c>
      <c r="T248" s="22">
        <f>COUNTIFS(CADASTRE!$B:$B,$T$1,CADASTRE!$L:$L,A248)</f>
        <v>0</v>
      </c>
      <c r="U248" s="22">
        <f>COUNTIFS(CADASTRE!$B:$B,$U$1,CADASTRE!$L:$L,A248)</f>
        <v>0</v>
      </c>
      <c r="V248" s="22">
        <f>COUNTIFS(CADASTRE!$B:$B,$V$1,CADASTRE!$L:$L,A248)</f>
        <v>0</v>
      </c>
      <c r="W248" s="22">
        <f>COUNTIFS(CADASTRE!$B:$B,$W$1,CADASTRE!$L:$L,A248)</f>
        <v>0</v>
      </c>
      <c r="X248" s="22">
        <f>COUNTIFS(CADASTRE!$B:$B,$X$1,CADASTRE!$L:$L,A248)</f>
        <v>0</v>
      </c>
      <c r="Y248" s="22">
        <f>COUNTIFS(CADASTRE!$B:$B,$Y$1,CADASTRE!$L:$L,A248)</f>
        <v>0</v>
      </c>
      <c r="Z248" s="22">
        <f>COUNTIFS(CADASTRE!$B:$B,$Z$1,CADASTRE!$L:$L,A248)</f>
        <v>0</v>
      </c>
      <c r="AA248" s="22">
        <f t="shared" si="3"/>
        <v>1</v>
      </c>
      <c r="AB248" s="22"/>
      <c r="AC248" s="22"/>
      <c r="AD248" s="1"/>
      <c r="AE248" s="1"/>
    </row>
    <row r="249" spans="1:31" ht="30" customHeight="1" x14ac:dyDescent="0.3">
      <c r="A249" s="2" t="s">
        <v>1409</v>
      </c>
      <c r="B249" s="22">
        <f>COUNTIFS(CADASTRE!$B:$B,B$1,CADASTRE!L:L,A249)</f>
        <v>0</v>
      </c>
      <c r="C249" s="22">
        <f>COUNTIFS(CADASTRE!$B:$B,$C$1,CADASTRE!$L:$L,A249)</f>
        <v>0</v>
      </c>
      <c r="D249" s="22">
        <f>COUNTIFS(CADASTRE!$B:$B,$D$1,CADASTRE!$L:$L,A249)</f>
        <v>0</v>
      </c>
      <c r="E249" s="22">
        <f>COUNTIFS(CADASTRE!$B:$B,$E$1,CADASTRE!$L:$L,A249)</f>
        <v>0</v>
      </c>
      <c r="F249" s="22">
        <f>COUNTIFS(CADASTRE!$B:$B,$F$1,CADASTRE!$L:$L,A249)</f>
        <v>0</v>
      </c>
      <c r="G249" s="22">
        <f>COUNTIFS(CADASTRE!$B:$B,$G$1,CADASTRE!$L:$L,A249)</f>
        <v>0</v>
      </c>
      <c r="H249" s="22">
        <f>COUNTIFS(CADASTRE!$B:$B,$H$1,CADASTRE!$L:$L,A249)</f>
        <v>0</v>
      </c>
      <c r="I249" s="22">
        <f>COUNTIFS(CADASTRE!$B:$B,$I$1,CADASTRE!$L:$L,A249)</f>
        <v>0</v>
      </c>
      <c r="J249" s="22">
        <f>COUNTIFS(CADASTRE!$B:$B,$J$1,CADASTRE!$L:$L,A249)</f>
        <v>0</v>
      </c>
      <c r="K249" s="22">
        <f>COUNTIFS(CADASTRE!$B:$B,$K$1,CADASTRE!$L:$L,A249)</f>
        <v>0</v>
      </c>
      <c r="L249" s="22">
        <f>COUNTIFS(CADASTRE!$B:$B,$L$1,CADASTRE!$L:$L,A249)</f>
        <v>0</v>
      </c>
      <c r="M249" s="22">
        <f>COUNTIFS(CADASTRE!$B:$B,$M$1,CADASTRE!$L:$L,A249)</f>
        <v>0</v>
      </c>
      <c r="N249" s="22">
        <f>COUNTIFS(CADASTRE!$B:$B,$N$1,CADASTRE!$L:$L,A249)</f>
        <v>0</v>
      </c>
      <c r="O249" s="22">
        <f>COUNTIFS(CADASTRE!$B:$B,$O$1,CADASTRE!$L:$L,A249)</f>
        <v>0</v>
      </c>
      <c r="P249" s="22">
        <f>COUNTIFS(CADASTRE!$B:$B,$P$1,CADASTRE!$L:$L,A249)</f>
        <v>0</v>
      </c>
      <c r="Q249" s="22">
        <f>COUNTIFS(CADASTRE!$B:$B,$Q$1,CADASTRE!$L:$L,A249)</f>
        <v>0</v>
      </c>
      <c r="R249" s="22">
        <f>COUNTIFS(CADASTRE!$B:$B,$R$1,CADASTRE!$L:$L,A249)</f>
        <v>0</v>
      </c>
      <c r="S249" s="22">
        <f>COUNTIFS(CADASTRE!$B:$B,$S$1,CADASTRE!$L:$L,A249)</f>
        <v>0</v>
      </c>
      <c r="T249" s="22">
        <f>COUNTIFS(CADASTRE!$B:$B,$T$1,CADASTRE!$L:$L,A249)</f>
        <v>1</v>
      </c>
      <c r="U249" s="22">
        <f>COUNTIFS(CADASTRE!$B:$B,$U$1,CADASTRE!$L:$L,A249)</f>
        <v>0</v>
      </c>
      <c r="V249" s="22">
        <f>COUNTIFS(CADASTRE!$B:$B,$V$1,CADASTRE!$L:$L,A249)</f>
        <v>0</v>
      </c>
      <c r="W249" s="22">
        <f>COUNTIFS(CADASTRE!$B:$B,$W$1,CADASTRE!$L:$L,A249)</f>
        <v>0</v>
      </c>
      <c r="X249" s="22">
        <f>COUNTIFS(CADASTRE!$B:$B,$X$1,CADASTRE!$L:$L,A249)</f>
        <v>0</v>
      </c>
      <c r="Y249" s="22">
        <f>COUNTIFS(CADASTRE!$B:$B,$Y$1,CADASTRE!$L:$L,A249)</f>
        <v>1</v>
      </c>
      <c r="Z249" s="22">
        <f>COUNTIFS(CADASTRE!$B:$B,$Z$1,CADASTRE!$L:$L,A249)</f>
        <v>0</v>
      </c>
      <c r="AA249" s="22">
        <f t="shared" si="3"/>
        <v>2</v>
      </c>
      <c r="AB249" s="22"/>
      <c r="AC249" s="22"/>
      <c r="AD249" s="1"/>
      <c r="AE249" s="1"/>
    </row>
    <row r="250" spans="1:31" ht="30" customHeight="1" x14ac:dyDescent="0.3">
      <c r="A250" s="2" t="s">
        <v>2444</v>
      </c>
      <c r="B250" s="22">
        <f>COUNTIFS(CADASTRE!$B:$B,B$1,CADASTRE!L:L,A250)</f>
        <v>0</v>
      </c>
      <c r="C250" s="22">
        <f>COUNTIFS(CADASTRE!$B:$B,$C$1,CADASTRE!$L:$L,A250)</f>
        <v>0</v>
      </c>
      <c r="D250" s="22">
        <f>COUNTIFS(CADASTRE!$B:$B,$D$1,CADASTRE!$L:$L,A250)</f>
        <v>0</v>
      </c>
      <c r="E250" s="22">
        <f>COUNTIFS(CADASTRE!$B:$B,$E$1,CADASTRE!$L:$L,A250)</f>
        <v>0</v>
      </c>
      <c r="F250" s="22">
        <f>COUNTIFS(CADASTRE!$B:$B,$F$1,CADASTRE!$L:$L,A250)</f>
        <v>0</v>
      </c>
      <c r="G250" s="22">
        <f>COUNTIFS(CADASTRE!$B:$B,$G$1,CADASTRE!$L:$L,A250)</f>
        <v>0</v>
      </c>
      <c r="H250" s="22">
        <f>COUNTIFS(CADASTRE!$B:$B,$H$1,CADASTRE!$L:$L,A250)</f>
        <v>0</v>
      </c>
      <c r="I250" s="22">
        <f>COUNTIFS(CADASTRE!$B:$B,$I$1,CADASTRE!$L:$L,A250)</f>
        <v>0</v>
      </c>
      <c r="J250" s="22">
        <f>COUNTIFS(CADASTRE!$B:$B,$J$1,CADASTRE!$L:$L,A250)</f>
        <v>0</v>
      </c>
      <c r="K250" s="22">
        <f>COUNTIFS(CADASTRE!$B:$B,$K$1,CADASTRE!$L:$L,A250)</f>
        <v>0</v>
      </c>
      <c r="L250" s="22">
        <f>COUNTIFS(CADASTRE!$B:$B,$L$1,CADASTRE!$L:$L,A250)</f>
        <v>0</v>
      </c>
      <c r="M250" s="22">
        <f>COUNTIFS(CADASTRE!$B:$B,$M$1,CADASTRE!$L:$L,A250)</f>
        <v>0</v>
      </c>
      <c r="N250" s="22">
        <f>COUNTIFS(CADASTRE!$B:$B,$N$1,CADASTRE!$L:$L,A250)</f>
        <v>0</v>
      </c>
      <c r="O250" s="22">
        <f>COUNTIFS(CADASTRE!$B:$B,$O$1,CADASTRE!$L:$L,A250)</f>
        <v>0</v>
      </c>
      <c r="P250" s="22">
        <f>COUNTIFS(CADASTRE!$B:$B,$P$1,CADASTRE!$L:$L,A250)</f>
        <v>0</v>
      </c>
      <c r="Q250" s="22">
        <f>COUNTIFS(CADASTRE!$B:$B,$Q$1,CADASTRE!$L:$L,A250)</f>
        <v>0</v>
      </c>
      <c r="R250" s="22">
        <f>COUNTIFS(CADASTRE!$B:$B,$R$1,CADASTRE!$L:$L,A250)</f>
        <v>0</v>
      </c>
      <c r="S250" s="22">
        <f>COUNTIFS(CADASTRE!$B:$B,$S$1,CADASTRE!$L:$L,A250)</f>
        <v>0</v>
      </c>
      <c r="T250" s="22">
        <f>COUNTIFS(CADASTRE!$B:$B,$T$1,CADASTRE!$L:$L,A250)</f>
        <v>1</v>
      </c>
      <c r="U250" s="22">
        <f>COUNTIFS(CADASTRE!$B:$B,$U$1,CADASTRE!$L:$L,A250)</f>
        <v>0</v>
      </c>
      <c r="V250" s="22">
        <f>COUNTIFS(CADASTRE!$B:$B,$V$1,CADASTRE!$L:$L,A250)</f>
        <v>0</v>
      </c>
      <c r="W250" s="22">
        <f>COUNTIFS(CADASTRE!$B:$B,$W$1,CADASTRE!$L:$L,A250)</f>
        <v>0</v>
      </c>
      <c r="X250" s="22">
        <f>COUNTIFS(CADASTRE!$B:$B,$X$1,CADASTRE!$L:$L,A250)</f>
        <v>0</v>
      </c>
      <c r="Y250" s="22">
        <f>COUNTIFS(CADASTRE!$B:$B,$Y$1,CADASTRE!$L:$L,A250)</f>
        <v>0</v>
      </c>
      <c r="Z250" s="22">
        <f>COUNTIFS(CADASTRE!$B:$B,$Z$1,CADASTRE!$L:$L,A250)</f>
        <v>0</v>
      </c>
      <c r="AA250" s="22">
        <f t="shared" si="3"/>
        <v>1</v>
      </c>
      <c r="AB250" s="22"/>
      <c r="AC250" s="22"/>
      <c r="AD250" s="1"/>
      <c r="AE250" s="1"/>
    </row>
    <row r="251" spans="1:31" ht="30" customHeight="1" x14ac:dyDescent="0.3">
      <c r="A251" s="2" t="s">
        <v>4924</v>
      </c>
      <c r="B251" s="22">
        <f>COUNTIFS(CADASTRE!$B:$B,B$1,CADASTRE!L:L,A251)</f>
        <v>0</v>
      </c>
      <c r="C251" s="22">
        <f>COUNTIFS(CADASTRE!$B:$B,$C$1,CADASTRE!$L:$L,A251)</f>
        <v>0</v>
      </c>
      <c r="D251" s="22">
        <f>COUNTIFS(CADASTRE!$B:$B,$D$1,CADASTRE!$L:$L,A251)</f>
        <v>0</v>
      </c>
      <c r="E251" s="22">
        <f>COUNTIFS(CADASTRE!$B:$B,$E$1,CADASTRE!$L:$L,A251)</f>
        <v>0</v>
      </c>
      <c r="F251" s="22">
        <f>COUNTIFS(CADASTRE!$B:$B,$F$1,CADASTRE!$L:$L,A251)</f>
        <v>0</v>
      </c>
      <c r="G251" s="22">
        <f>COUNTIFS(CADASTRE!$B:$B,$G$1,CADASTRE!$L:$L,A251)</f>
        <v>0</v>
      </c>
      <c r="H251" s="22">
        <f>COUNTIFS(CADASTRE!$B:$B,$H$1,CADASTRE!$L:$L,A251)</f>
        <v>0</v>
      </c>
      <c r="I251" s="22">
        <f>COUNTIFS(CADASTRE!$B:$B,$I$1,CADASTRE!$L:$L,A251)</f>
        <v>1</v>
      </c>
      <c r="J251" s="22">
        <f>COUNTIFS(CADASTRE!$B:$B,$J$1,CADASTRE!$L:$L,A251)</f>
        <v>0</v>
      </c>
      <c r="K251" s="22">
        <f>COUNTIFS(CADASTRE!$B:$B,$K$1,CADASTRE!$L:$L,A251)</f>
        <v>0</v>
      </c>
      <c r="L251" s="22">
        <f>COUNTIFS(CADASTRE!$B:$B,$L$1,CADASTRE!$L:$L,A251)</f>
        <v>0</v>
      </c>
      <c r="M251" s="22">
        <f>COUNTIFS(CADASTRE!$B:$B,$M$1,CADASTRE!$L:$L,A251)</f>
        <v>0</v>
      </c>
      <c r="N251" s="22">
        <f>COUNTIFS(CADASTRE!$B:$B,$N$1,CADASTRE!$L:$L,A251)</f>
        <v>0</v>
      </c>
      <c r="O251" s="22">
        <f>COUNTIFS(CADASTRE!$B:$B,$O$1,CADASTRE!$L:$L,A251)</f>
        <v>0</v>
      </c>
      <c r="P251" s="22">
        <f>COUNTIFS(CADASTRE!$B:$B,$P$1,CADASTRE!$L:$L,A251)</f>
        <v>0</v>
      </c>
      <c r="Q251" s="22">
        <f>COUNTIFS(CADASTRE!$B:$B,$Q$1,CADASTRE!$L:$L,A251)</f>
        <v>0</v>
      </c>
      <c r="R251" s="22">
        <f>COUNTIFS(CADASTRE!$B:$B,$R$1,CADASTRE!$L:$L,A251)</f>
        <v>0</v>
      </c>
      <c r="S251" s="22">
        <f>COUNTIFS(CADASTRE!$B:$B,$S$1,CADASTRE!$L:$L,A251)</f>
        <v>0</v>
      </c>
      <c r="T251" s="22">
        <f>COUNTIFS(CADASTRE!$B:$B,$T$1,CADASTRE!$L:$L,A251)</f>
        <v>0</v>
      </c>
      <c r="U251" s="22">
        <f>COUNTIFS(CADASTRE!$B:$B,$U$1,CADASTRE!$L:$L,A251)</f>
        <v>0</v>
      </c>
      <c r="V251" s="22">
        <f>COUNTIFS(CADASTRE!$B:$B,$V$1,CADASTRE!$L:$L,A251)</f>
        <v>0</v>
      </c>
      <c r="W251" s="22">
        <f>COUNTIFS(CADASTRE!$B:$B,$W$1,CADASTRE!$L:$L,A251)</f>
        <v>0</v>
      </c>
      <c r="X251" s="22">
        <f>COUNTIFS(CADASTRE!$B:$B,$X$1,CADASTRE!$L:$L,A251)</f>
        <v>0</v>
      </c>
      <c r="Y251" s="22">
        <f>COUNTIFS(CADASTRE!$B:$B,$Y$1,CADASTRE!$L:$L,A251)</f>
        <v>0</v>
      </c>
      <c r="Z251" s="22">
        <f>COUNTIFS(CADASTRE!$B:$B,$Z$1,CADASTRE!$L:$L,A251)</f>
        <v>0</v>
      </c>
      <c r="AA251" s="22">
        <f t="shared" si="3"/>
        <v>1</v>
      </c>
      <c r="AB251" s="22"/>
      <c r="AC251" s="22"/>
      <c r="AD251" s="1"/>
      <c r="AE251" s="1"/>
    </row>
    <row r="252" spans="1:31" ht="30" customHeight="1" x14ac:dyDescent="0.3">
      <c r="A252" s="2" t="s">
        <v>1919</v>
      </c>
      <c r="B252" s="22">
        <f>COUNTIFS(CADASTRE!$B:$B,B$1,CADASTRE!L:L,A252)</f>
        <v>0</v>
      </c>
      <c r="C252" s="22">
        <f>COUNTIFS(CADASTRE!$B:$B,$C$1,CADASTRE!$L:$L,A252)</f>
        <v>0</v>
      </c>
      <c r="D252" s="22">
        <f>COUNTIFS(CADASTRE!$B:$B,$D$1,CADASTRE!$L:$L,A252)</f>
        <v>1</v>
      </c>
      <c r="E252" s="22">
        <f>COUNTIFS(CADASTRE!$B:$B,$E$1,CADASTRE!$L:$L,A252)</f>
        <v>0</v>
      </c>
      <c r="F252" s="22">
        <f>COUNTIFS(CADASTRE!$B:$B,$F$1,CADASTRE!$L:$L,A252)</f>
        <v>0</v>
      </c>
      <c r="G252" s="22">
        <f>COUNTIFS(CADASTRE!$B:$B,$G$1,CADASTRE!$L:$L,A252)</f>
        <v>0</v>
      </c>
      <c r="H252" s="22">
        <f>COUNTIFS(CADASTRE!$B:$B,$H$1,CADASTRE!$L:$L,A252)</f>
        <v>0</v>
      </c>
      <c r="I252" s="22">
        <f>COUNTIFS(CADASTRE!$B:$B,$I$1,CADASTRE!$L:$L,A252)</f>
        <v>0</v>
      </c>
      <c r="J252" s="22">
        <f>COUNTIFS(CADASTRE!$B:$B,$J$1,CADASTRE!$L:$L,A252)</f>
        <v>0</v>
      </c>
      <c r="K252" s="22">
        <f>COUNTIFS(CADASTRE!$B:$B,$K$1,CADASTRE!$L:$L,A252)</f>
        <v>0</v>
      </c>
      <c r="L252" s="22">
        <f>COUNTIFS(CADASTRE!$B:$B,$L$1,CADASTRE!$L:$L,A252)</f>
        <v>0</v>
      </c>
      <c r="M252" s="22">
        <f>COUNTIFS(CADASTRE!$B:$B,$M$1,CADASTRE!$L:$L,A252)</f>
        <v>0</v>
      </c>
      <c r="N252" s="22">
        <f>COUNTIFS(CADASTRE!$B:$B,$N$1,CADASTRE!$L:$L,A252)</f>
        <v>0</v>
      </c>
      <c r="O252" s="22">
        <f>COUNTIFS(CADASTRE!$B:$B,$O$1,CADASTRE!$L:$L,A252)</f>
        <v>0</v>
      </c>
      <c r="P252" s="22">
        <f>COUNTIFS(CADASTRE!$B:$B,$P$1,CADASTRE!$L:$L,A252)</f>
        <v>0</v>
      </c>
      <c r="Q252" s="22">
        <f>COUNTIFS(CADASTRE!$B:$B,$Q$1,CADASTRE!$L:$L,A252)</f>
        <v>0</v>
      </c>
      <c r="R252" s="22">
        <f>COUNTIFS(CADASTRE!$B:$B,$R$1,CADASTRE!$L:$L,A252)</f>
        <v>0</v>
      </c>
      <c r="S252" s="22">
        <f>COUNTIFS(CADASTRE!$B:$B,$S$1,CADASTRE!$L:$L,A252)</f>
        <v>0</v>
      </c>
      <c r="T252" s="22">
        <f>COUNTIFS(CADASTRE!$B:$B,$T$1,CADASTRE!$L:$L,A252)</f>
        <v>0</v>
      </c>
      <c r="U252" s="22">
        <f>COUNTIFS(CADASTRE!$B:$B,$U$1,CADASTRE!$L:$L,A252)</f>
        <v>0</v>
      </c>
      <c r="V252" s="22">
        <f>COUNTIFS(CADASTRE!$B:$B,$V$1,CADASTRE!$L:$L,A252)</f>
        <v>0</v>
      </c>
      <c r="W252" s="22">
        <f>COUNTIFS(CADASTRE!$B:$B,$W$1,CADASTRE!$L:$L,A252)</f>
        <v>0</v>
      </c>
      <c r="X252" s="22">
        <f>COUNTIFS(CADASTRE!$B:$B,$X$1,CADASTRE!$L:$L,A252)</f>
        <v>1</v>
      </c>
      <c r="Y252" s="22">
        <f>COUNTIFS(CADASTRE!$B:$B,$Y$1,CADASTRE!$L:$L,A252)</f>
        <v>0</v>
      </c>
      <c r="Z252" s="22">
        <f>COUNTIFS(CADASTRE!$B:$B,$Z$1,CADASTRE!$L:$L,A252)</f>
        <v>0</v>
      </c>
      <c r="AA252" s="22">
        <f t="shared" si="3"/>
        <v>2</v>
      </c>
      <c r="AB252" s="22"/>
      <c r="AC252" s="22"/>
      <c r="AD252" s="1"/>
      <c r="AE252" s="1"/>
    </row>
    <row r="253" spans="1:31" ht="30" customHeight="1" x14ac:dyDescent="0.3">
      <c r="A253" s="2" t="s">
        <v>1415</v>
      </c>
      <c r="B253" s="22">
        <f>COUNTIFS(CADASTRE!$B:$B,B$1,CADASTRE!L:L,A253)</f>
        <v>0</v>
      </c>
      <c r="C253" s="22">
        <f>COUNTIFS(CADASTRE!$B:$B,$C$1,CADASTRE!$L:$L,A253)</f>
        <v>0</v>
      </c>
      <c r="D253" s="22">
        <f>COUNTIFS(CADASTRE!$B:$B,$D$1,CADASTRE!$L:$L,A253)</f>
        <v>0</v>
      </c>
      <c r="E253" s="22">
        <f>COUNTIFS(CADASTRE!$B:$B,$E$1,CADASTRE!$L:$L,A253)</f>
        <v>0</v>
      </c>
      <c r="F253" s="22">
        <f>COUNTIFS(CADASTRE!$B:$B,$F$1,CADASTRE!$L:$L,A253)</f>
        <v>0</v>
      </c>
      <c r="G253" s="22">
        <f>COUNTIFS(CADASTRE!$B:$B,$G$1,CADASTRE!$L:$L,A253)</f>
        <v>0</v>
      </c>
      <c r="H253" s="22">
        <f>COUNTIFS(CADASTRE!$B:$B,$H$1,CADASTRE!$L:$L,A253)</f>
        <v>0</v>
      </c>
      <c r="I253" s="22">
        <f>COUNTIFS(CADASTRE!$B:$B,$I$1,CADASTRE!$L:$L,A253)</f>
        <v>0</v>
      </c>
      <c r="J253" s="22">
        <f>COUNTIFS(CADASTRE!$B:$B,$J$1,CADASTRE!$L:$L,A253)</f>
        <v>0</v>
      </c>
      <c r="K253" s="22">
        <f>COUNTIFS(CADASTRE!$B:$B,$K$1,CADASTRE!$L:$L,A253)</f>
        <v>0</v>
      </c>
      <c r="L253" s="22">
        <f>COUNTIFS(CADASTRE!$B:$B,$L$1,CADASTRE!$L:$L,A253)</f>
        <v>0</v>
      </c>
      <c r="M253" s="22">
        <f>COUNTIFS(CADASTRE!$B:$B,$M$1,CADASTRE!$L:$L,A253)</f>
        <v>0</v>
      </c>
      <c r="N253" s="22">
        <f>COUNTIFS(CADASTRE!$B:$B,$N$1,CADASTRE!$L:$L,A253)</f>
        <v>0</v>
      </c>
      <c r="O253" s="22">
        <f>COUNTIFS(CADASTRE!$B:$B,$O$1,CADASTRE!$L:$L,A253)</f>
        <v>0</v>
      </c>
      <c r="P253" s="22">
        <f>COUNTIFS(CADASTRE!$B:$B,$P$1,CADASTRE!$L:$L,A253)</f>
        <v>1</v>
      </c>
      <c r="Q253" s="22">
        <f>COUNTIFS(CADASTRE!$B:$B,$Q$1,CADASTRE!$L:$L,A253)</f>
        <v>0</v>
      </c>
      <c r="R253" s="22">
        <f>COUNTIFS(CADASTRE!$B:$B,$R$1,CADASTRE!$L:$L,A253)</f>
        <v>0</v>
      </c>
      <c r="S253" s="22">
        <f>COUNTIFS(CADASTRE!$B:$B,$S$1,CADASTRE!$L:$L,A253)</f>
        <v>0</v>
      </c>
      <c r="T253" s="22">
        <f>COUNTIFS(CADASTRE!$B:$B,$T$1,CADASTRE!$L:$L,A253)</f>
        <v>0</v>
      </c>
      <c r="U253" s="22">
        <f>COUNTIFS(CADASTRE!$B:$B,$U$1,CADASTRE!$L:$L,A253)</f>
        <v>0</v>
      </c>
      <c r="V253" s="22">
        <f>COUNTIFS(CADASTRE!$B:$B,$V$1,CADASTRE!$L:$L,A253)</f>
        <v>0</v>
      </c>
      <c r="W253" s="22">
        <f>COUNTIFS(CADASTRE!$B:$B,$W$1,CADASTRE!$L:$L,A253)</f>
        <v>0</v>
      </c>
      <c r="X253" s="22">
        <f>COUNTIFS(CADASTRE!$B:$B,$X$1,CADASTRE!$L:$L,A253)</f>
        <v>0</v>
      </c>
      <c r="Y253" s="22">
        <f>COUNTIFS(CADASTRE!$B:$B,$Y$1,CADASTRE!$L:$L,A253)</f>
        <v>0</v>
      </c>
      <c r="Z253" s="22">
        <f>COUNTIFS(CADASTRE!$B:$B,$Z$1,CADASTRE!$L:$L,A253)</f>
        <v>0</v>
      </c>
      <c r="AA253" s="22">
        <f t="shared" si="3"/>
        <v>1</v>
      </c>
      <c r="AB253" s="22"/>
      <c r="AC253" s="22"/>
      <c r="AD253" s="1"/>
      <c r="AE253" s="1"/>
    </row>
    <row r="254" spans="1:31" ht="30" customHeight="1" x14ac:dyDescent="0.3">
      <c r="A254" s="2" t="s">
        <v>3349</v>
      </c>
      <c r="B254" s="22">
        <f>COUNTIFS(CADASTRE!$B:$B,B$1,CADASTRE!L:L,A254)</f>
        <v>0</v>
      </c>
      <c r="C254" s="22">
        <f>COUNTIFS(CADASTRE!$B:$B,$C$1,CADASTRE!$L:$L,A254)</f>
        <v>0</v>
      </c>
      <c r="D254" s="22">
        <f>COUNTIFS(CADASTRE!$B:$B,$D$1,CADASTRE!$L:$L,A254)</f>
        <v>0</v>
      </c>
      <c r="E254" s="22">
        <f>COUNTIFS(CADASTRE!$B:$B,$E$1,CADASTRE!$L:$L,A254)</f>
        <v>0</v>
      </c>
      <c r="F254" s="22">
        <f>COUNTIFS(CADASTRE!$B:$B,$F$1,CADASTRE!$L:$L,A254)</f>
        <v>0</v>
      </c>
      <c r="G254" s="22">
        <f>COUNTIFS(CADASTRE!$B:$B,$G$1,CADASTRE!$L:$L,A254)</f>
        <v>0</v>
      </c>
      <c r="H254" s="22">
        <f>COUNTIFS(CADASTRE!$B:$B,$H$1,CADASTRE!$L:$L,A254)</f>
        <v>1</v>
      </c>
      <c r="I254" s="22">
        <f>COUNTIFS(CADASTRE!$B:$B,$I$1,CADASTRE!$L:$L,A254)</f>
        <v>0</v>
      </c>
      <c r="J254" s="22">
        <f>COUNTIFS(CADASTRE!$B:$B,$J$1,CADASTRE!$L:$L,A254)</f>
        <v>0</v>
      </c>
      <c r="K254" s="22">
        <f>COUNTIFS(CADASTRE!$B:$B,$K$1,CADASTRE!$L:$L,A254)</f>
        <v>0</v>
      </c>
      <c r="L254" s="22">
        <f>COUNTIFS(CADASTRE!$B:$B,$L$1,CADASTRE!$L:$L,A254)</f>
        <v>0</v>
      </c>
      <c r="M254" s="22">
        <f>COUNTIFS(CADASTRE!$B:$B,$M$1,CADASTRE!$L:$L,A254)</f>
        <v>0</v>
      </c>
      <c r="N254" s="22">
        <f>COUNTIFS(CADASTRE!$B:$B,$N$1,CADASTRE!$L:$L,A254)</f>
        <v>0</v>
      </c>
      <c r="O254" s="22">
        <f>COUNTIFS(CADASTRE!$B:$B,$O$1,CADASTRE!$L:$L,A254)</f>
        <v>0</v>
      </c>
      <c r="P254" s="22">
        <f>COUNTIFS(CADASTRE!$B:$B,$P$1,CADASTRE!$L:$L,A254)</f>
        <v>0</v>
      </c>
      <c r="Q254" s="22">
        <f>COUNTIFS(CADASTRE!$B:$B,$Q$1,CADASTRE!$L:$L,A254)</f>
        <v>0</v>
      </c>
      <c r="R254" s="22">
        <f>COUNTIFS(CADASTRE!$B:$B,$R$1,CADASTRE!$L:$L,A254)</f>
        <v>0</v>
      </c>
      <c r="S254" s="22">
        <f>COUNTIFS(CADASTRE!$B:$B,$S$1,CADASTRE!$L:$L,A254)</f>
        <v>0</v>
      </c>
      <c r="T254" s="22">
        <f>COUNTIFS(CADASTRE!$B:$B,$T$1,CADASTRE!$L:$L,A254)</f>
        <v>0</v>
      </c>
      <c r="U254" s="22">
        <f>COUNTIFS(CADASTRE!$B:$B,$U$1,CADASTRE!$L:$L,A254)</f>
        <v>0</v>
      </c>
      <c r="V254" s="22">
        <f>COUNTIFS(CADASTRE!$B:$B,$V$1,CADASTRE!$L:$L,A254)</f>
        <v>0</v>
      </c>
      <c r="W254" s="22">
        <f>COUNTIFS(CADASTRE!$B:$B,$W$1,CADASTRE!$L:$L,A254)</f>
        <v>0</v>
      </c>
      <c r="X254" s="22">
        <f>COUNTIFS(CADASTRE!$B:$B,$X$1,CADASTRE!$L:$L,A254)</f>
        <v>0</v>
      </c>
      <c r="Y254" s="22">
        <f>COUNTIFS(CADASTRE!$B:$B,$Y$1,CADASTRE!$L:$L,A254)</f>
        <v>0</v>
      </c>
      <c r="Z254" s="22">
        <f>COUNTIFS(CADASTRE!$B:$B,$Z$1,CADASTRE!$L:$L,A254)</f>
        <v>0</v>
      </c>
      <c r="AA254" s="22">
        <f t="shared" si="3"/>
        <v>1</v>
      </c>
      <c r="AB254" s="22"/>
      <c r="AC254" s="22"/>
      <c r="AD254" s="1"/>
      <c r="AE254" s="1"/>
    </row>
    <row r="255" spans="1:31" ht="30" customHeight="1" x14ac:dyDescent="0.3">
      <c r="A255" s="2" t="s">
        <v>4059</v>
      </c>
      <c r="B255" s="22">
        <f>COUNTIFS(CADASTRE!$B:$B,B$1,CADASTRE!L:L,A255)</f>
        <v>0</v>
      </c>
      <c r="C255" s="22">
        <f>COUNTIFS(CADASTRE!$B:$B,$C$1,CADASTRE!$L:$L,A255)</f>
        <v>0</v>
      </c>
      <c r="D255" s="22">
        <f>COUNTIFS(CADASTRE!$B:$B,$D$1,CADASTRE!$L:$L,A255)</f>
        <v>0</v>
      </c>
      <c r="E255" s="22">
        <f>COUNTIFS(CADASTRE!$B:$B,$E$1,CADASTRE!$L:$L,A255)</f>
        <v>0</v>
      </c>
      <c r="F255" s="22">
        <f>COUNTIFS(CADASTRE!$B:$B,$F$1,CADASTRE!$L:$L,A255)</f>
        <v>0</v>
      </c>
      <c r="G255" s="22">
        <f>COUNTIFS(CADASTRE!$B:$B,$G$1,CADASTRE!$L:$L,A255)</f>
        <v>0</v>
      </c>
      <c r="H255" s="22">
        <f>COUNTIFS(CADASTRE!$B:$B,$H$1,CADASTRE!$L:$L,A255)</f>
        <v>1</v>
      </c>
      <c r="I255" s="22">
        <f>COUNTIFS(CADASTRE!$B:$B,$I$1,CADASTRE!$L:$L,A255)</f>
        <v>0</v>
      </c>
      <c r="J255" s="22">
        <f>COUNTIFS(CADASTRE!$B:$B,$J$1,CADASTRE!$L:$L,A255)</f>
        <v>0</v>
      </c>
      <c r="K255" s="22">
        <f>COUNTIFS(CADASTRE!$B:$B,$K$1,CADASTRE!$L:$L,A255)</f>
        <v>0</v>
      </c>
      <c r="L255" s="22">
        <f>COUNTIFS(CADASTRE!$B:$B,$L$1,CADASTRE!$L:$L,A255)</f>
        <v>0</v>
      </c>
      <c r="M255" s="22">
        <f>COUNTIFS(CADASTRE!$B:$B,$M$1,CADASTRE!$L:$L,A255)</f>
        <v>0</v>
      </c>
      <c r="N255" s="22">
        <f>COUNTIFS(CADASTRE!$B:$B,$N$1,CADASTRE!$L:$L,A255)</f>
        <v>0</v>
      </c>
      <c r="O255" s="22">
        <f>COUNTIFS(CADASTRE!$B:$B,$O$1,CADASTRE!$L:$L,A255)</f>
        <v>0</v>
      </c>
      <c r="P255" s="22">
        <f>COUNTIFS(CADASTRE!$B:$B,$P$1,CADASTRE!$L:$L,A255)</f>
        <v>0</v>
      </c>
      <c r="Q255" s="22">
        <f>COUNTIFS(CADASTRE!$B:$B,$Q$1,CADASTRE!$L:$L,A255)</f>
        <v>0</v>
      </c>
      <c r="R255" s="22">
        <f>COUNTIFS(CADASTRE!$B:$B,$R$1,CADASTRE!$L:$L,A255)</f>
        <v>0</v>
      </c>
      <c r="S255" s="22">
        <f>COUNTIFS(CADASTRE!$B:$B,$S$1,CADASTRE!$L:$L,A255)</f>
        <v>0</v>
      </c>
      <c r="T255" s="22">
        <f>COUNTIFS(CADASTRE!$B:$B,$T$1,CADASTRE!$L:$L,A255)</f>
        <v>0</v>
      </c>
      <c r="U255" s="22">
        <f>COUNTIFS(CADASTRE!$B:$B,$U$1,CADASTRE!$L:$L,A255)</f>
        <v>0</v>
      </c>
      <c r="V255" s="22">
        <f>COUNTIFS(CADASTRE!$B:$B,$V$1,CADASTRE!$L:$L,A255)</f>
        <v>0</v>
      </c>
      <c r="W255" s="22">
        <f>COUNTIFS(CADASTRE!$B:$B,$W$1,CADASTRE!$L:$L,A255)</f>
        <v>0</v>
      </c>
      <c r="X255" s="22">
        <f>COUNTIFS(CADASTRE!$B:$B,$X$1,CADASTRE!$L:$L,A255)</f>
        <v>0</v>
      </c>
      <c r="Y255" s="22">
        <f>COUNTIFS(CADASTRE!$B:$B,$Y$1,CADASTRE!$L:$L,A255)</f>
        <v>0</v>
      </c>
      <c r="Z255" s="22">
        <f>COUNTIFS(CADASTRE!$B:$B,$Z$1,CADASTRE!$L:$L,A255)</f>
        <v>0</v>
      </c>
      <c r="AA255" s="22">
        <f t="shared" si="3"/>
        <v>1</v>
      </c>
      <c r="AB255" s="22"/>
      <c r="AC255" s="22"/>
      <c r="AD255" s="1"/>
      <c r="AE255" s="1"/>
    </row>
    <row r="256" spans="1:31" ht="30" customHeight="1" x14ac:dyDescent="0.3">
      <c r="A256" s="2" t="s">
        <v>3545</v>
      </c>
      <c r="B256" s="22">
        <f>COUNTIFS(CADASTRE!$B:$B,B$1,CADASTRE!L:L,A256)</f>
        <v>0</v>
      </c>
      <c r="C256" s="22">
        <f>COUNTIFS(CADASTRE!$B:$B,$C$1,CADASTRE!$L:$L,A256)</f>
        <v>0</v>
      </c>
      <c r="D256" s="22">
        <f>COUNTIFS(CADASTRE!$B:$B,$D$1,CADASTRE!$L:$L,A256)</f>
        <v>0</v>
      </c>
      <c r="E256" s="22">
        <f>COUNTIFS(CADASTRE!$B:$B,$E$1,CADASTRE!$L:$L,A256)</f>
        <v>0</v>
      </c>
      <c r="F256" s="22">
        <f>COUNTIFS(CADASTRE!$B:$B,$F$1,CADASTRE!$L:$L,A256)</f>
        <v>0</v>
      </c>
      <c r="G256" s="22">
        <f>COUNTIFS(CADASTRE!$B:$B,$G$1,CADASTRE!$L:$L,A256)</f>
        <v>0</v>
      </c>
      <c r="H256" s="22">
        <f>COUNTIFS(CADASTRE!$B:$B,$H$1,CADASTRE!$L:$L,A256)</f>
        <v>0</v>
      </c>
      <c r="I256" s="22">
        <f>COUNTIFS(CADASTRE!$B:$B,$I$1,CADASTRE!$L:$L,A256)</f>
        <v>0</v>
      </c>
      <c r="J256" s="22">
        <f>COUNTIFS(CADASTRE!$B:$B,$J$1,CADASTRE!$L:$L,A256)</f>
        <v>0</v>
      </c>
      <c r="K256" s="22">
        <f>COUNTIFS(CADASTRE!$B:$B,$K$1,CADASTRE!$L:$L,A256)</f>
        <v>0</v>
      </c>
      <c r="L256" s="22">
        <f>COUNTIFS(CADASTRE!$B:$B,$L$1,CADASTRE!$L:$L,A256)</f>
        <v>0</v>
      </c>
      <c r="M256" s="22">
        <f>COUNTIFS(CADASTRE!$B:$B,$M$1,CADASTRE!$L:$L,A256)</f>
        <v>0</v>
      </c>
      <c r="N256" s="22">
        <f>COUNTIFS(CADASTRE!$B:$B,$N$1,CADASTRE!$L:$L,A256)</f>
        <v>0</v>
      </c>
      <c r="O256" s="22">
        <f>COUNTIFS(CADASTRE!$B:$B,$O$1,CADASTRE!$L:$L,A256)</f>
        <v>0</v>
      </c>
      <c r="P256" s="22">
        <f>COUNTIFS(CADASTRE!$B:$B,$P$1,CADASTRE!$L:$L,A256)</f>
        <v>1</v>
      </c>
      <c r="Q256" s="22">
        <f>COUNTIFS(CADASTRE!$B:$B,$Q$1,CADASTRE!$L:$L,A256)</f>
        <v>0</v>
      </c>
      <c r="R256" s="22">
        <f>COUNTIFS(CADASTRE!$B:$B,$R$1,CADASTRE!$L:$L,A256)</f>
        <v>0</v>
      </c>
      <c r="S256" s="22">
        <f>COUNTIFS(CADASTRE!$B:$B,$S$1,CADASTRE!$L:$L,A256)</f>
        <v>0</v>
      </c>
      <c r="T256" s="22">
        <f>COUNTIFS(CADASTRE!$B:$B,$T$1,CADASTRE!$L:$L,A256)</f>
        <v>0</v>
      </c>
      <c r="U256" s="22">
        <f>COUNTIFS(CADASTRE!$B:$B,$U$1,CADASTRE!$L:$L,A256)</f>
        <v>0</v>
      </c>
      <c r="V256" s="22">
        <f>COUNTIFS(CADASTRE!$B:$B,$V$1,CADASTRE!$L:$L,A256)</f>
        <v>0</v>
      </c>
      <c r="W256" s="22">
        <f>COUNTIFS(CADASTRE!$B:$B,$W$1,CADASTRE!$L:$L,A256)</f>
        <v>0</v>
      </c>
      <c r="X256" s="22">
        <f>COUNTIFS(CADASTRE!$B:$B,$X$1,CADASTRE!$L:$L,A256)</f>
        <v>0</v>
      </c>
      <c r="Y256" s="22">
        <f>COUNTIFS(CADASTRE!$B:$B,$Y$1,CADASTRE!$L:$L,A256)</f>
        <v>0</v>
      </c>
      <c r="Z256" s="22">
        <f>COUNTIFS(CADASTRE!$B:$B,$Z$1,CADASTRE!$L:$L,A256)</f>
        <v>0</v>
      </c>
      <c r="AA256" s="22">
        <f t="shared" si="3"/>
        <v>1</v>
      </c>
      <c r="AB256" s="22"/>
      <c r="AC256" s="22"/>
      <c r="AD256" s="1"/>
      <c r="AE256" s="1"/>
    </row>
    <row r="257" spans="1:31" ht="30" customHeight="1" x14ac:dyDescent="0.3">
      <c r="A257" s="2" t="s">
        <v>4535</v>
      </c>
      <c r="B257" s="22">
        <f>COUNTIFS(CADASTRE!$B:$B,B$1,CADASTRE!L:L,A257)</f>
        <v>0</v>
      </c>
      <c r="C257" s="22">
        <f>COUNTIFS(CADASTRE!$B:$B,$C$1,CADASTRE!$L:$L,A257)</f>
        <v>0</v>
      </c>
      <c r="D257" s="22">
        <f>COUNTIFS(CADASTRE!$B:$B,$D$1,CADASTRE!$L:$L,A257)</f>
        <v>0</v>
      </c>
      <c r="E257" s="22">
        <f>COUNTIFS(CADASTRE!$B:$B,$E$1,CADASTRE!$L:$L,A257)</f>
        <v>0</v>
      </c>
      <c r="F257" s="22">
        <f>COUNTIFS(CADASTRE!$B:$B,$F$1,CADASTRE!$L:$L,A257)</f>
        <v>0</v>
      </c>
      <c r="G257" s="22">
        <f>COUNTIFS(CADASTRE!$B:$B,$G$1,CADASTRE!$L:$L,A257)</f>
        <v>0</v>
      </c>
      <c r="H257" s="22">
        <f>COUNTIFS(CADASTRE!$B:$B,$H$1,CADASTRE!$L:$L,A257)</f>
        <v>0</v>
      </c>
      <c r="I257" s="22">
        <f>COUNTIFS(CADASTRE!$B:$B,$I$1,CADASTRE!$L:$L,A257)</f>
        <v>0</v>
      </c>
      <c r="J257" s="22">
        <f>COUNTIFS(CADASTRE!$B:$B,$J$1,CADASTRE!$L:$L,A257)</f>
        <v>0</v>
      </c>
      <c r="K257" s="22">
        <f>COUNTIFS(CADASTRE!$B:$B,$K$1,CADASTRE!$L:$L,A257)</f>
        <v>0</v>
      </c>
      <c r="L257" s="22">
        <f>COUNTIFS(CADASTRE!$B:$B,$L$1,CADASTRE!$L:$L,A257)</f>
        <v>0</v>
      </c>
      <c r="M257" s="22">
        <f>COUNTIFS(CADASTRE!$B:$B,$M$1,CADASTRE!$L:$L,A257)</f>
        <v>0</v>
      </c>
      <c r="N257" s="22">
        <f>COUNTIFS(CADASTRE!$B:$B,$N$1,CADASTRE!$L:$L,A257)</f>
        <v>0</v>
      </c>
      <c r="O257" s="22">
        <f>COUNTIFS(CADASTRE!$B:$B,$O$1,CADASTRE!$L:$L,A257)</f>
        <v>0</v>
      </c>
      <c r="P257" s="22">
        <f>COUNTIFS(CADASTRE!$B:$B,$P$1,CADASTRE!$L:$L,A257)</f>
        <v>0</v>
      </c>
      <c r="Q257" s="22">
        <f>COUNTIFS(CADASTRE!$B:$B,$Q$1,CADASTRE!$L:$L,A257)</f>
        <v>0</v>
      </c>
      <c r="R257" s="22">
        <f>COUNTIFS(CADASTRE!$B:$B,$R$1,CADASTRE!$L:$L,A257)</f>
        <v>0</v>
      </c>
      <c r="S257" s="22">
        <f>COUNTIFS(CADASTRE!$B:$B,$S$1,CADASTRE!$L:$L,A257)</f>
        <v>1</v>
      </c>
      <c r="T257" s="22">
        <f>COUNTIFS(CADASTRE!$B:$B,$T$1,CADASTRE!$L:$L,A257)</f>
        <v>0</v>
      </c>
      <c r="U257" s="22">
        <f>COUNTIFS(CADASTRE!$B:$B,$U$1,CADASTRE!$L:$L,A257)</f>
        <v>0</v>
      </c>
      <c r="V257" s="22">
        <f>COUNTIFS(CADASTRE!$B:$B,$V$1,CADASTRE!$L:$L,A257)</f>
        <v>0</v>
      </c>
      <c r="W257" s="22">
        <f>COUNTIFS(CADASTRE!$B:$B,$W$1,CADASTRE!$L:$L,A257)</f>
        <v>0</v>
      </c>
      <c r="X257" s="22">
        <f>COUNTIFS(CADASTRE!$B:$B,$X$1,CADASTRE!$L:$L,A257)</f>
        <v>0</v>
      </c>
      <c r="Y257" s="22">
        <f>COUNTIFS(CADASTRE!$B:$B,$Y$1,CADASTRE!$L:$L,A257)</f>
        <v>0</v>
      </c>
      <c r="Z257" s="22">
        <f>COUNTIFS(CADASTRE!$B:$B,$Z$1,CADASTRE!$L:$L,A257)</f>
        <v>0</v>
      </c>
      <c r="AA257" s="22">
        <f t="shared" si="3"/>
        <v>1</v>
      </c>
      <c r="AB257" s="22"/>
      <c r="AC257" s="22"/>
      <c r="AD257" s="1"/>
      <c r="AE257" s="1"/>
    </row>
    <row r="258" spans="1:31" ht="30" customHeight="1" x14ac:dyDescent="0.3">
      <c r="A258" s="2" t="s">
        <v>194</v>
      </c>
      <c r="B258" s="22">
        <f>COUNTIFS(CADASTRE!$B:$B,B$1,CADASTRE!L:L,A258)</f>
        <v>0</v>
      </c>
      <c r="C258" s="22">
        <f>COUNTIFS(CADASTRE!$B:$B,$C$1,CADASTRE!$L:$L,A258)</f>
        <v>0</v>
      </c>
      <c r="D258" s="22">
        <f>COUNTIFS(CADASTRE!$B:$B,$D$1,CADASTRE!$L:$L,A258)</f>
        <v>0</v>
      </c>
      <c r="E258" s="22">
        <f>COUNTIFS(CADASTRE!$B:$B,$E$1,CADASTRE!$L:$L,A258)</f>
        <v>0</v>
      </c>
      <c r="F258" s="22">
        <f>COUNTIFS(CADASTRE!$B:$B,$F$1,CADASTRE!$L:$L,A258)</f>
        <v>0</v>
      </c>
      <c r="G258" s="22">
        <f>COUNTIFS(CADASTRE!$B:$B,$G$1,CADASTRE!$L:$L,A258)</f>
        <v>0</v>
      </c>
      <c r="H258" s="22">
        <f>COUNTIFS(CADASTRE!$B:$B,$H$1,CADASTRE!$L:$L,A258)</f>
        <v>0</v>
      </c>
      <c r="I258" s="22">
        <f>COUNTIFS(CADASTRE!$B:$B,$I$1,CADASTRE!$L:$L,A258)</f>
        <v>0</v>
      </c>
      <c r="J258" s="22">
        <f>COUNTIFS(CADASTRE!$B:$B,$J$1,CADASTRE!$L:$L,A258)</f>
        <v>0</v>
      </c>
      <c r="K258" s="22">
        <f>COUNTIFS(CADASTRE!$B:$B,$K$1,CADASTRE!$L:$L,A258)</f>
        <v>0</v>
      </c>
      <c r="L258" s="22">
        <f>COUNTIFS(CADASTRE!$B:$B,$L$1,CADASTRE!$L:$L,A258)</f>
        <v>0</v>
      </c>
      <c r="M258" s="22">
        <f>COUNTIFS(CADASTRE!$B:$B,$M$1,CADASTRE!$L:$L,A258)</f>
        <v>0</v>
      </c>
      <c r="N258" s="22">
        <f>COUNTIFS(CADASTRE!$B:$B,$N$1,CADASTRE!$L:$L,A258)</f>
        <v>0</v>
      </c>
      <c r="O258" s="22">
        <f>COUNTIFS(CADASTRE!$B:$B,$O$1,CADASTRE!$L:$L,A258)</f>
        <v>0</v>
      </c>
      <c r="P258" s="22">
        <f>COUNTIFS(CADASTRE!$B:$B,$P$1,CADASTRE!$L:$L,A258)</f>
        <v>0</v>
      </c>
      <c r="Q258" s="22">
        <f>COUNTIFS(CADASTRE!$B:$B,$Q$1,CADASTRE!$L:$L,A258)</f>
        <v>0</v>
      </c>
      <c r="R258" s="22">
        <f>COUNTIFS(CADASTRE!$B:$B,$R$1,CADASTRE!$L:$L,A258)</f>
        <v>0</v>
      </c>
      <c r="S258" s="22">
        <f>COUNTIFS(CADASTRE!$B:$B,$S$1,CADASTRE!$L:$L,A258)</f>
        <v>0</v>
      </c>
      <c r="T258" s="22">
        <f>COUNTIFS(CADASTRE!$B:$B,$T$1,CADASTRE!$L:$L,A258)</f>
        <v>0</v>
      </c>
      <c r="U258" s="22">
        <f>COUNTIFS(CADASTRE!$B:$B,$U$1,CADASTRE!$L:$L,A258)</f>
        <v>1</v>
      </c>
      <c r="V258" s="22">
        <f>COUNTIFS(CADASTRE!$B:$B,$V$1,CADASTRE!$L:$L,A258)</f>
        <v>0</v>
      </c>
      <c r="W258" s="22">
        <f>COUNTIFS(CADASTRE!$B:$B,$W$1,CADASTRE!$L:$L,A258)</f>
        <v>0</v>
      </c>
      <c r="X258" s="22">
        <f>COUNTIFS(CADASTRE!$B:$B,$X$1,CADASTRE!$L:$L,A258)</f>
        <v>0</v>
      </c>
      <c r="Y258" s="22">
        <f>COUNTIFS(CADASTRE!$B:$B,$Y$1,CADASTRE!$L:$L,A258)</f>
        <v>1</v>
      </c>
      <c r="Z258" s="22">
        <f>COUNTIFS(CADASTRE!$B:$B,$Z$1,CADASTRE!$L:$L,A258)</f>
        <v>0</v>
      </c>
      <c r="AA258" s="22">
        <f t="shared" ref="AA258:AA321" si="4">SUM(B258:Z258)</f>
        <v>2</v>
      </c>
      <c r="AB258" s="22"/>
      <c r="AC258" s="22"/>
      <c r="AD258" s="1"/>
      <c r="AE258" s="1"/>
    </row>
    <row r="259" spans="1:31" ht="30" customHeight="1" x14ac:dyDescent="0.3">
      <c r="A259" s="2" t="s">
        <v>4683</v>
      </c>
      <c r="B259" s="22">
        <f>COUNTIFS(CADASTRE!$B:$B,B$1,CADASTRE!L:L,A259)</f>
        <v>0</v>
      </c>
      <c r="C259" s="22">
        <f>COUNTIFS(CADASTRE!$B:$B,$C$1,CADASTRE!$L:$L,A259)</f>
        <v>0</v>
      </c>
      <c r="D259" s="22">
        <f>COUNTIFS(CADASTRE!$B:$B,$D$1,CADASTRE!$L:$L,A259)</f>
        <v>0</v>
      </c>
      <c r="E259" s="22">
        <f>COUNTIFS(CADASTRE!$B:$B,$E$1,CADASTRE!$L:$L,A259)</f>
        <v>0</v>
      </c>
      <c r="F259" s="22">
        <f>COUNTIFS(CADASTRE!$B:$B,$F$1,CADASTRE!$L:$L,A259)</f>
        <v>0</v>
      </c>
      <c r="G259" s="22">
        <f>COUNTIFS(CADASTRE!$B:$B,$G$1,CADASTRE!$L:$L,A259)</f>
        <v>0</v>
      </c>
      <c r="H259" s="22">
        <f>COUNTIFS(CADASTRE!$B:$B,$H$1,CADASTRE!$L:$L,A259)</f>
        <v>0</v>
      </c>
      <c r="I259" s="22">
        <f>COUNTIFS(CADASTRE!$B:$B,$I$1,CADASTRE!$L:$L,A259)</f>
        <v>0</v>
      </c>
      <c r="J259" s="22">
        <f>COUNTIFS(CADASTRE!$B:$B,$J$1,CADASTRE!$L:$L,A259)</f>
        <v>0</v>
      </c>
      <c r="K259" s="22">
        <f>COUNTIFS(CADASTRE!$B:$B,$K$1,CADASTRE!$L:$L,A259)</f>
        <v>0</v>
      </c>
      <c r="L259" s="22">
        <f>COUNTIFS(CADASTRE!$B:$B,$L$1,CADASTRE!$L:$L,A259)</f>
        <v>0</v>
      </c>
      <c r="M259" s="22">
        <f>COUNTIFS(CADASTRE!$B:$B,$M$1,CADASTRE!$L:$L,A259)</f>
        <v>0</v>
      </c>
      <c r="N259" s="22">
        <f>COUNTIFS(CADASTRE!$B:$B,$N$1,CADASTRE!$L:$L,A259)</f>
        <v>0</v>
      </c>
      <c r="O259" s="22">
        <f>COUNTIFS(CADASTRE!$B:$B,$O$1,CADASTRE!$L:$L,A259)</f>
        <v>0</v>
      </c>
      <c r="P259" s="22">
        <f>COUNTIFS(CADASTRE!$B:$B,$P$1,CADASTRE!$L:$L,A259)</f>
        <v>0</v>
      </c>
      <c r="Q259" s="22">
        <f>COUNTIFS(CADASTRE!$B:$B,$Q$1,CADASTRE!$L:$L,A259)</f>
        <v>0</v>
      </c>
      <c r="R259" s="22">
        <f>COUNTIFS(CADASTRE!$B:$B,$R$1,CADASTRE!$L:$L,A259)</f>
        <v>0</v>
      </c>
      <c r="S259" s="22">
        <f>COUNTIFS(CADASTRE!$B:$B,$S$1,CADASTRE!$L:$L,A259)</f>
        <v>1</v>
      </c>
      <c r="T259" s="22">
        <f>COUNTIFS(CADASTRE!$B:$B,$T$1,CADASTRE!$L:$L,A259)</f>
        <v>0</v>
      </c>
      <c r="U259" s="22">
        <f>COUNTIFS(CADASTRE!$B:$B,$U$1,CADASTRE!$L:$L,A259)</f>
        <v>0</v>
      </c>
      <c r="V259" s="22">
        <f>COUNTIFS(CADASTRE!$B:$B,$V$1,CADASTRE!$L:$L,A259)</f>
        <v>0</v>
      </c>
      <c r="W259" s="22">
        <f>COUNTIFS(CADASTRE!$B:$B,$W$1,CADASTRE!$L:$L,A259)</f>
        <v>0</v>
      </c>
      <c r="X259" s="22">
        <f>COUNTIFS(CADASTRE!$B:$B,$X$1,CADASTRE!$L:$L,A259)</f>
        <v>0</v>
      </c>
      <c r="Y259" s="22">
        <f>COUNTIFS(CADASTRE!$B:$B,$Y$1,CADASTRE!$L:$L,A259)</f>
        <v>0</v>
      </c>
      <c r="Z259" s="22">
        <f>COUNTIFS(CADASTRE!$B:$B,$Z$1,CADASTRE!$L:$L,A259)</f>
        <v>0</v>
      </c>
      <c r="AA259" s="22">
        <f t="shared" si="4"/>
        <v>1</v>
      </c>
      <c r="AB259" s="22"/>
      <c r="AC259" s="22"/>
      <c r="AD259" s="1"/>
      <c r="AE259" s="1"/>
    </row>
    <row r="260" spans="1:31" ht="30" customHeight="1" x14ac:dyDescent="0.3">
      <c r="A260" s="2" t="s">
        <v>2448</v>
      </c>
      <c r="B260" s="22">
        <f>COUNTIFS(CADASTRE!$B:$B,B$1,CADASTRE!L:L,A260)</f>
        <v>0</v>
      </c>
      <c r="C260" s="22">
        <f>COUNTIFS(CADASTRE!$B:$B,$C$1,CADASTRE!$L:$L,A260)</f>
        <v>0</v>
      </c>
      <c r="D260" s="22">
        <f>COUNTIFS(CADASTRE!$B:$B,$D$1,CADASTRE!$L:$L,A260)</f>
        <v>0</v>
      </c>
      <c r="E260" s="22">
        <f>COUNTIFS(CADASTRE!$B:$B,$E$1,CADASTRE!$L:$L,A260)</f>
        <v>0</v>
      </c>
      <c r="F260" s="22">
        <f>COUNTIFS(CADASTRE!$B:$B,$F$1,CADASTRE!$L:$L,A260)</f>
        <v>0</v>
      </c>
      <c r="G260" s="22">
        <f>COUNTIFS(CADASTRE!$B:$B,$G$1,CADASTRE!$L:$L,A260)</f>
        <v>0</v>
      </c>
      <c r="H260" s="22">
        <f>COUNTIFS(CADASTRE!$B:$B,$H$1,CADASTRE!$L:$L,A260)</f>
        <v>0</v>
      </c>
      <c r="I260" s="22">
        <f>COUNTIFS(CADASTRE!$B:$B,$I$1,CADASTRE!$L:$L,A260)</f>
        <v>0</v>
      </c>
      <c r="J260" s="22">
        <f>COUNTIFS(CADASTRE!$B:$B,$J$1,CADASTRE!$L:$L,A260)</f>
        <v>0</v>
      </c>
      <c r="K260" s="22">
        <f>COUNTIFS(CADASTRE!$B:$B,$K$1,CADASTRE!$L:$L,A260)</f>
        <v>0</v>
      </c>
      <c r="L260" s="22">
        <f>COUNTIFS(CADASTRE!$B:$B,$L$1,CADASTRE!$L:$L,A260)</f>
        <v>0</v>
      </c>
      <c r="M260" s="22">
        <f>COUNTIFS(CADASTRE!$B:$B,$M$1,CADASTRE!$L:$L,A260)</f>
        <v>0</v>
      </c>
      <c r="N260" s="22">
        <f>COUNTIFS(CADASTRE!$B:$B,$N$1,CADASTRE!$L:$L,A260)</f>
        <v>0</v>
      </c>
      <c r="O260" s="22">
        <f>COUNTIFS(CADASTRE!$B:$B,$O$1,CADASTRE!$L:$L,A260)</f>
        <v>0</v>
      </c>
      <c r="P260" s="22">
        <f>COUNTIFS(CADASTRE!$B:$B,$P$1,CADASTRE!$L:$L,A260)</f>
        <v>1</v>
      </c>
      <c r="Q260" s="22">
        <f>COUNTIFS(CADASTRE!$B:$B,$Q$1,CADASTRE!$L:$L,A260)</f>
        <v>0</v>
      </c>
      <c r="R260" s="22">
        <f>COUNTIFS(CADASTRE!$B:$B,$R$1,CADASTRE!$L:$L,A260)</f>
        <v>0</v>
      </c>
      <c r="S260" s="22">
        <f>COUNTIFS(CADASTRE!$B:$B,$S$1,CADASTRE!$L:$L,A260)</f>
        <v>0</v>
      </c>
      <c r="T260" s="22">
        <f>COUNTIFS(CADASTRE!$B:$B,$T$1,CADASTRE!$L:$L,A260)</f>
        <v>1</v>
      </c>
      <c r="U260" s="22">
        <f>COUNTIFS(CADASTRE!$B:$B,$U$1,CADASTRE!$L:$L,A260)</f>
        <v>0</v>
      </c>
      <c r="V260" s="22">
        <f>COUNTIFS(CADASTRE!$B:$B,$V$1,CADASTRE!$L:$L,A260)</f>
        <v>0</v>
      </c>
      <c r="W260" s="22">
        <f>COUNTIFS(CADASTRE!$B:$B,$W$1,CADASTRE!$L:$L,A260)</f>
        <v>0</v>
      </c>
      <c r="X260" s="22">
        <f>COUNTIFS(CADASTRE!$B:$B,$X$1,CADASTRE!$L:$L,A260)</f>
        <v>0</v>
      </c>
      <c r="Y260" s="22">
        <f>COUNTIFS(CADASTRE!$B:$B,$Y$1,CADASTRE!$L:$L,A260)</f>
        <v>0</v>
      </c>
      <c r="Z260" s="22">
        <f>COUNTIFS(CADASTRE!$B:$B,$Z$1,CADASTRE!$L:$L,A260)</f>
        <v>0</v>
      </c>
      <c r="AA260" s="22">
        <f t="shared" si="4"/>
        <v>2</v>
      </c>
      <c r="AB260" s="22"/>
      <c r="AC260" s="22"/>
      <c r="AD260" s="1"/>
      <c r="AE260" s="1"/>
    </row>
    <row r="261" spans="1:31" ht="30" customHeight="1" x14ac:dyDescent="0.3">
      <c r="A261" s="2" t="s">
        <v>1221</v>
      </c>
      <c r="B261" s="22">
        <f>COUNTIFS(CADASTRE!$B:$B,B$1,CADASTRE!L:L,A261)</f>
        <v>0</v>
      </c>
      <c r="C261" s="22">
        <f>COUNTIFS(CADASTRE!$B:$B,$C$1,CADASTRE!$L:$L,A261)</f>
        <v>0</v>
      </c>
      <c r="D261" s="22">
        <f>COUNTIFS(CADASTRE!$B:$B,$D$1,CADASTRE!$L:$L,A261)</f>
        <v>0</v>
      </c>
      <c r="E261" s="22">
        <f>COUNTIFS(CADASTRE!$B:$B,$E$1,CADASTRE!$L:$L,A261)</f>
        <v>0</v>
      </c>
      <c r="F261" s="22">
        <f>COUNTIFS(CADASTRE!$B:$B,$F$1,CADASTRE!$L:$L,A261)</f>
        <v>0</v>
      </c>
      <c r="G261" s="22">
        <f>COUNTIFS(CADASTRE!$B:$B,$G$1,CADASTRE!$L:$L,A261)</f>
        <v>0</v>
      </c>
      <c r="H261" s="22">
        <f>COUNTIFS(CADASTRE!$B:$B,$H$1,CADASTRE!$L:$L,A261)</f>
        <v>0</v>
      </c>
      <c r="I261" s="22">
        <f>COUNTIFS(CADASTRE!$B:$B,$I$1,CADASTRE!$L:$L,A261)</f>
        <v>0</v>
      </c>
      <c r="J261" s="22">
        <f>COUNTIFS(CADASTRE!$B:$B,$J$1,CADASTRE!$L:$L,A261)</f>
        <v>0</v>
      </c>
      <c r="K261" s="22">
        <f>COUNTIFS(CADASTRE!$B:$B,$K$1,CADASTRE!$L:$L,A261)</f>
        <v>2</v>
      </c>
      <c r="L261" s="22">
        <f>COUNTIFS(CADASTRE!$B:$B,$L$1,CADASTRE!$L:$L,A261)</f>
        <v>0</v>
      </c>
      <c r="M261" s="22">
        <f>COUNTIFS(CADASTRE!$B:$B,$M$1,CADASTRE!$L:$L,A261)</f>
        <v>0</v>
      </c>
      <c r="N261" s="22">
        <f>COUNTIFS(CADASTRE!$B:$B,$N$1,CADASTRE!$L:$L,A261)</f>
        <v>0</v>
      </c>
      <c r="O261" s="22">
        <f>COUNTIFS(CADASTRE!$B:$B,$O$1,CADASTRE!$L:$L,A261)</f>
        <v>0</v>
      </c>
      <c r="P261" s="22">
        <f>COUNTIFS(CADASTRE!$B:$B,$P$1,CADASTRE!$L:$L,A261)</f>
        <v>0</v>
      </c>
      <c r="Q261" s="22">
        <f>COUNTIFS(CADASTRE!$B:$B,$Q$1,CADASTRE!$L:$L,A261)</f>
        <v>0</v>
      </c>
      <c r="R261" s="22">
        <f>COUNTIFS(CADASTRE!$B:$B,$R$1,CADASTRE!$L:$L,A261)</f>
        <v>0</v>
      </c>
      <c r="S261" s="22">
        <f>COUNTIFS(CADASTRE!$B:$B,$S$1,CADASTRE!$L:$L,A261)</f>
        <v>0</v>
      </c>
      <c r="T261" s="22">
        <f>COUNTIFS(CADASTRE!$B:$B,$T$1,CADASTRE!$L:$L,A261)</f>
        <v>0</v>
      </c>
      <c r="U261" s="22">
        <f>COUNTIFS(CADASTRE!$B:$B,$U$1,CADASTRE!$L:$L,A261)</f>
        <v>0</v>
      </c>
      <c r="V261" s="22">
        <f>COUNTIFS(CADASTRE!$B:$B,$V$1,CADASTRE!$L:$L,A261)</f>
        <v>0</v>
      </c>
      <c r="W261" s="22">
        <f>COUNTIFS(CADASTRE!$B:$B,$W$1,CADASTRE!$L:$L,A261)</f>
        <v>0</v>
      </c>
      <c r="X261" s="22">
        <f>COUNTIFS(CADASTRE!$B:$B,$X$1,CADASTRE!$L:$L,A261)</f>
        <v>0</v>
      </c>
      <c r="Y261" s="22">
        <f>COUNTIFS(CADASTRE!$B:$B,$Y$1,CADASTRE!$L:$L,A261)</f>
        <v>0</v>
      </c>
      <c r="Z261" s="22">
        <f>COUNTIFS(CADASTRE!$B:$B,$Z$1,CADASTRE!$L:$L,A261)</f>
        <v>0</v>
      </c>
      <c r="AA261" s="22">
        <f t="shared" si="4"/>
        <v>2</v>
      </c>
      <c r="AB261" s="22"/>
      <c r="AC261" s="22"/>
      <c r="AD261" s="1"/>
      <c r="AE261" s="1"/>
    </row>
    <row r="262" spans="1:31" ht="30" customHeight="1" x14ac:dyDescent="0.3">
      <c r="A262" s="2" t="s">
        <v>2459</v>
      </c>
      <c r="B262" s="22">
        <f>COUNTIFS(CADASTRE!$B:$B,B$1,CADASTRE!L:L,A262)</f>
        <v>0</v>
      </c>
      <c r="C262" s="22">
        <f>COUNTIFS(CADASTRE!$B:$B,$C$1,CADASTRE!$L:$L,A262)</f>
        <v>0</v>
      </c>
      <c r="D262" s="22">
        <f>COUNTIFS(CADASTRE!$B:$B,$D$1,CADASTRE!$L:$L,A262)</f>
        <v>0</v>
      </c>
      <c r="E262" s="22">
        <f>COUNTIFS(CADASTRE!$B:$B,$E$1,CADASTRE!$L:$L,A262)</f>
        <v>0</v>
      </c>
      <c r="F262" s="22">
        <f>COUNTIFS(CADASTRE!$B:$B,$F$1,CADASTRE!$L:$L,A262)</f>
        <v>0</v>
      </c>
      <c r="G262" s="22">
        <f>COUNTIFS(CADASTRE!$B:$B,$G$1,CADASTRE!$L:$L,A262)</f>
        <v>0</v>
      </c>
      <c r="H262" s="22">
        <f>COUNTIFS(CADASTRE!$B:$B,$H$1,CADASTRE!$L:$L,A262)</f>
        <v>0</v>
      </c>
      <c r="I262" s="22">
        <f>COUNTIFS(CADASTRE!$B:$B,$I$1,CADASTRE!$L:$L,A262)</f>
        <v>0</v>
      </c>
      <c r="J262" s="22">
        <f>COUNTIFS(CADASTRE!$B:$B,$J$1,CADASTRE!$L:$L,A262)</f>
        <v>0</v>
      </c>
      <c r="K262" s="22">
        <f>COUNTIFS(CADASTRE!$B:$B,$K$1,CADASTRE!$L:$L,A262)</f>
        <v>0</v>
      </c>
      <c r="L262" s="22">
        <f>COUNTIFS(CADASTRE!$B:$B,$L$1,CADASTRE!$L:$L,A262)</f>
        <v>1</v>
      </c>
      <c r="M262" s="22">
        <f>COUNTIFS(CADASTRE!$B:$B,$M$1,CADASTRE!$L:$L,A262)</f>
        <v>0</v>
      </c>
      <c r="N262" s="22">
        <f>COUNTIFS(CADASTRE!$B:$B,$N$1,CADASTRE!$L:$L,A262)</f>
        <v>0</v>
      </c>
      <c r="O262" s="22">
        <f>COUNTIFS(CADASTRE!$B:$B,$O$1,CADASTRE!$L:$L,A262)</f>
        <v>0</v>
      </c>
      <c r="P262" s="22">
        <f>COUNTIFS(CADASTRE!$B:$B,$P$1,CADASTRE!$L:$L,A262)</f>
        <v>0</v>
      </c>
      <c r="Q262" s="22">
        <f>COUNTIFS(CADASTRE!$B:$B,$Q$1,CADASTRE!$L:$L,A262)</f>
        <v>0</v>
      </c>
      <c r="R262" s="22">
        <f>COUNTIFS(CADASTRE!$B:$B,$R$1,CADASTRE!$L:$L,A262)</f>
        <v>0</v>
      </c>
      <c r="S262" s="22">
        <f>COUNTIFS(CADASTRE!$B:$B,$S$1,CADASTRE!$L:$L,A262)</f>
        <v>0</v>
      </c>
      <c r="T262" s="22">
        <f>COUNTIFS(CADASTRE!$B:$B,$T$1,CADASTRE!$L:$L,A262)</f>
        <v>0</v>
      </c>
      <c r="U262" s="22">
        <f>COUNTIFS(CADASTRE!$B:$B,$U$1,CADASTRE!$L:$L,A262)</f>
        <v>0</v>
      </c>
      <c r="V262" s="22">
        <f>COUNTIFS(CADASTRE!$B:$B,$V$1,CADASTRE!$L:$L,A262)</f>
        <v>0</v>
      </c>
      <c r="W262" s="22">
        <f>COUNTIFS(CADASTRE!$B:$B,$W$1,CADASTRE!$L:$L,A262)</f>
        <v>0</v>
      </c>
      <c r="X262" s="22">
        <f>COUNTIFS(CADASTRE!$B:$B,$X$1,CADASTRE!$L:$L,A262)</f>
        <v>0</v>
      </c>
      <c r="Y262" s="22">
        <f>COUNTIFS(CADASTRE!$B:$B,$Y$1,CADASTRE!$L:$L,A262)</f>
        <v>0</v>
      </c>
      <c r="Z262" s="22">
        <f>COUNTIFS(CADASTRE!$B:$B,$Z$1,CADASTRE!$L:$L,A262)</f>
        <v>0</v>
      </c>
      <c r="AA262" s="22">
        <f t="shared" si="4"/>
        <v>1</v>
      </c>
      <c r="AB262" s="22"/>
      <c r="AC262" s="22"/>
      <c r="AD262" s="1"/>
      <c r="AE262" s="1"/>
    </row>
    <row r="263" spans="1:31" ht="30" customHeight="1" x14ac:dyDescent="0.3">
      <c r="A263" s="2" t="s">
        <v>259</v>
      </c>
      <c r="B263" s="22">
        <f>COUNTIFS(CADASTRE!$B:$B,B$1,CADASTRE!L:L,A263)</f>
        <v>0</v>
      </c>
      <c r="C263" s="22">
        <f>COUNTIFS(CADASTRE!$B:$B,$C$1,CADASTRE!$L:$L,A263)</f>
        <v>0</v>
      </c>
      <c r="D263" s="22">
        <f>COUNTIFS(CADASTRE!$B:$B,$D$1,CADASTRE!$L:$L,A263)</f>
        <v>0</v>
      </c>
      <c r="E263" s="22">
        <f>COUNTIFS(CADASTRE!$B:$B,$E$1,CADASTRE!$L:$L,A263)</f>
        <v>0</v>
      </c>
      <c r="F263" s="22">
        <f>COUNTIFS(CADASTRE!$B:$B,$F$1,CADASTRE!$L:$L,A263)</f>
        <v>0</v>
      </c>
      <c r="G263" s="22">
        <f>COUNTIFS(CADASTRE!$B:$B,$G$1,CADASTRE!$L:$L,A263)</f>
        <v>0</v>
      </c>
      <c r="H263" s="22">
        <f>COUNTIFS(CADASTRE!$B:$B,$H$1,CADASTRE!$L:$L,A263)</f>
        <v>0</v>
      </c>
      <c r="I263" s="22">
        <f>COUNTIFS(CADASTRE!$B:$B,$I$1,CADASTRE!$L:$L,A263)</f>
        <v>0</v>
      </c>
      <c r="J263" s="22">
        <f>COUNTIFS(CADASTRE!$B:$B,$J$1,CADASTRE!$L:$L,A263)</f>
        <v>0</v>
      </c>
      <c r="K263" s="22">
        <f>COUNTIFS(CADASTRE!$B:$B,$K$1,CADASTRE!$L:$L,A263)</f>
        <v>0</v>
      </c>
      <c r="L263" s="22">
        <f>COUNTIFS(CADASTRE!$B:$B,$L$1,CADASTRE!$L:$L,A263)</f>
        <v>0</v>
      </c>
      <c r="M263" s="22">
        <f>COUNTIFS(CADASTRE!$B:$B,$M$1,CADASTRE!$L:$L,A263)</f>
        <v>0</v>
      </c>
      <c r="N263" s="22">
        <f>COUNTIFS(CADASTRE!$B:$B,$N$1,CADASTRE!$L:$L,A263)</f>
        <v>0</v>
      </c>
      <c r="O263" s="22">
        <f>COUNTIFS(CADASTRE!$B:$B,$O$1,CADASTRE!$L:$L,A263)</f>
        <v>0</v>
      </c>
      <c r="P263" s="22">
        <f>COUNTIFS(CADASTRE!$B:$B,$P$1,CADASTRE!$L:$L,A263)</f>
        <v>0</v>
      </c>
      <c r="Q263" s="22">
        <f>COUNTIFS(CADASTRE!$B:$B,$Q$1,CADASTRE!$L:$L,A263)</f>
        <v>1</v>
      </c>
      <c r="R263" s="22">
        <f>COUNTIFS(CADASTRE!$B:$B,$R$1,CADASTRE!$L:$L,A263)</f>
        <v>0</v>
      </c>
      <c r="S263" s="22">
        <f>COUNTIFS(CADASTRE!$B:$B,$S$1,CADASTRE!$L:$L,A263)</f>
        <v>0</v>
      </c>
      <c r="T263" s="22">
        <f>COUNTIFS(CADASTRE!$B:$B,$T$1,CADASTRE!$L:$L,A263)</f>
        <v>0</v>
      </c>
      <c r="U263" s="22">
        <f>COUNTIFS(CADASTRE!$B:$B,$U$1,CADASTRE!$L:$L,A263)</f>
        <v>0</v>
      </c>
      <c r="V263" s="22">
        <f>COUNTIFS(CADASTRE!$B:$B,$V$1,CADASTRE!$L:$L,A263)</f>
        <v>0</v>
      </c>
      <c r="W263" s="22">
        <f>COUNTIFS(CADASTRE!$B:$B,$W$1,CADASTRE!$L:$L,A263)</f>
        <v>0</v>
      </c>
      <c r="X263" s="22">
        <f>COUNTIFS(CADASTRE!$B:$B,$X$1,CADASTRE!$L:$L,A263)</f>
        <v>0</v>
      </c>
      <c r="Y263" s="22">
        <f>COUNTIFS(CADASTRE!$B:$B,$Y$1,CADASTRE!$L:$L,A263)</f>
        <v>1</v>
      </c>
      <c r="Z263" s="22">
        <f>COUNTIFS(CADASTRE!$B:$B,$Z$1,CADASTRE!$L:$L,A263)</f>
        <v>0</v>
      </c>
      <c r="AA263" s="22">
        <f t="shared" si="4"/>
        <v>2</v>
      </c>
      <c r="AB263" s="22"/>
      <c r="AC263" s="22"/>
      <c r="AD263" s="1"/>
      <c r="AE263" s="1"/>
    </row>
    <row r="264" spans="1:31" ht="30" customHeight="1" x14ac:dyDescent="0.3">
      <c r="A264" s="2" t="s">
        <v>784</v>
      </c>
      <c r="B264" s="22">
        <f>COUNTIFS(CADASTRE!$B:$B,B$1,CADASTRE!L:L,A264)</f>
        <v>0</v>
      </c>
      <c r="C264" s="22">
        <f>COUNTIFS(CADASTRE!$B:$B,$C$1,CADASTRE!$L:$L,A264)</f>
        <v>0</v>
      </c>
      <c r="D264" s="22">
        <f>COUNTIFS(CADASTRE!$B:$B,$D$1,CADASTRE!$L:$L,A264)</f>
        <v>0</v>
      </c>
      <c r="E264" s="22">
        <f>COUNTIFS(CADASTRE!$B:$B,$E$1,CADASTRE!$L:$L,A264)</f>
        <v>0</v>
      </c>
      <c r="F264" s="22">
        <f>COUNTIFS(CADASTRE!$B:$B,$F$1,CADASTRE!$L:$L,A264)</f>
        <v>0</v>
      </c>
      <c r="G264" s="22">
        <f>COUNTIFS(CADASTRE!$B:$B,$G$1,CADASTRE!$L:$L,A264)</f>
        <v>0</v>
      </c>
      <c r="H264" s="22">
        <f>COUNTIFS(CADASTRE!$B:$B,$H$1,CADASTRE!$L:$L,A264)</f>
        <v>0</v>
      </c>
      <c r="I264" s="22">
        <f>COUNTIFS(CADASTRE!$B:$B,$I$1,CADASTRE!$L:$L,A264)</f>
        <v>0</v>
      </c>
      <c r="J264" s="22">
        <f>COUNTIFS(CADASTRE!$B:$B,$J$1,CADASTRE!$L:$L,A264)</f>
        <v>0</v>
      </c>
      <c r="K264" s="22">
        <f>COUNTIFS(CADASTRE!$B:$B,$K$1,CADASTRE!$L:$L,A264)</f>
        <v>0</v>
      </c>
      <c r="L264" s="22">
        <f>COUNTIFS(CADASTRE!$B:$B,$L$1,CADASTRE!$L:$L,A264)</f>
        <v>0</v>
      </c>
      <c r="M264" s="22">
        <f>COUNTIFS(CADASTRE!$B:$B,$M$1,CADASTRE!$L:$L,A264)</f>
        <v>0</v>
      </c>
      <c r="N264" s="22">
        <f>COUNTIFS(CADASTRE!$B:$B,$N$1,CADASTRE!$L:$L,A264)</f>
        <v>0</v>
      </c>
      <c r="O264" s="22">
        <f>COUNTIFS(CADASTRE!$B:$B,$O$1,CADASTRE!$L:$L,A264)</f>
        <v>1</v>
      </c>
      <c r="P264" s="22">
        <f>COUNTIFS(CADASTRE!$B:$B,$P$1,CADASTRE!$L:$L,A264)</f>
        <v>0</v>
      </c>
      <c r="Q264" s="22">
        <f>COUNTIFS(CADASTRE!$B:$B,$Q$1,CADASTRE!$L:$L,A264)</f>
        <v>0</v>
      </c>
      <c r="R264" s="22">
        <f>COUNTIFS(CADASTRE!$B:$B,$R$1,CADASTRE!$L:$L,A264)</f>
        <v>0</v>
      </c>
      <c r="S264" s="22">
        <f>COUNTIFS(CADASTRE!$B:$B,$S$1,CADASTRE!$L:$L,A264)</f>
        <v>0</v>
      </c>
      <c r="T264" s="22">
        <f>COUNTIFS(CADASTRE!$B:$B,$T$1,CADASTRE!$L:$L,A264)</f>
        <v>0</v>
      </c>
      <c r="U264" s="22">
        <f>COUNTIFS(CADASTRE!$B:$B,$U$1,CADASTRE!$L:$L,A264)</f>
        <v>0</v>
      </c>
      <c r="V264" s="22">
        <f>COUNTIFS(CADASTRE!$B:$B,$V$1,CADASTRE!$L:$L,A264)</f>
        <v>0</v>
      </c>
      <c r="W264" s="22">
        <f>COUNTIFS(CADASTRE!$B:$B,$W$1,CADASTRE!$L:$L,A264)</f>
        <v>0</v>
      </c>
      <c r="X264" s="22">
        <f>COUNTIFS(CADASTRE!$B:$B,$X$1,CADASTRE!$L:$L,A264)</f>
        <v>0</v>
      </c>
      <c r="Y264" s="22">
        <f>COUNTIFS(CADASTRE!$B:$B,$Y$1,CADASTRE!$L:$L,A264)</f>
        <v>0</v>
      </c>
      <c r="Z264" s="22">
        <f>COUNTIFS(CADASTRE!$B:$B,$Z$1,CADASTRE!$L:$L,A264)</f>
        <v>0</v>
      </c>
      <c r="AA264" s="22">
        <f t="shared" si="4"/>
        <v>1</v>
      </c>
      <c r="AB264" s="22"/>
      <c r="AC264" s="22"/>
      <c r="AD264" s="1"/>
      <c r="AE264" s="1"/>
    </row>
    <row r="265" spans="1:31" ht="30" customHeight="1" x14ac:dyDescent="0.3">
      <c r="A265" s="2" t="s">
        <v>4072</v>
      </c>
      <c r="B265" s="22">
        <f>COUNTIFS(CADASTRE!$B:$B,B$1,CADASTRE!L:L,A265)</f>
        <v>0</v>
      </c>
      <c r="C265" s="22">
        <f>COUNTIFS(CADASTRE!$B:$B,$C$1,CADASTRE!$L:$L,A265)</f>
        <v>0</v>
      </c>
      <c r="D265" s="22">
        <f>COUNTIFS(CADASTRE!$B:$B,$D$1,CADASTRE!$L:$L,A265)</f>
        <v>0</v>
      </c>
      <c r="E265" s="22">
        <f>COUNTIFS(CADASTRE!$B:$B,$E$1,CADASTRE!$L:$L,A265)</f>
        <v>0</v>
      </c>
      <c r="F265" s="22">
        <f>COUNTIFS(CADASTRE!$B:$B,$F$1,CADASTRE!$L:$L,A265)</f>
        <v>0</v>
      </c>
      <c r="G265" s="22">
        <f>COUNTIFS(CADASTRE!$B:$B,$G$1,CADASTRE!$L:$L,A265)</f>
        <v>1</v>
      </c>
      <c r="H265" s="22">
        <f>COUNTIFS(CADASTRE!$B:$B,$H$1,CADASTRE!$L:$L,A265)</f>
        <v>0</v>
      </c>
      <c r="I265" s="22">
        <f>COUNTIFS(CADASTRE!$B:$B,$I$1,CADASTRE!$L:$L,A265)</f>
        <v>0</v>
      </c>
      <c r="J265" s="22">
        <f>COUNTIFS(CADASTRE!$B:$B,$J$1,CADASTRE!$L:$L,A265)</f>
        <v>0</v>
      </c>
      <c r="K265" s="22">
        <f>COUNTIFS(CADASTRE!$B:$B,$K$1,CADASTRE!$L:$L,A265)</f>
        <v>0</v>
      </c>
      <c r="L265" s="22">
        <f>COUNTIFS(CADASTRE!$B:$B,$L$1,CADASTRE!$L:$L,A265)</f>
        <v>0</v>
      </c>
      <c r="M265" s="22">
        <f>COUNTIFS(CADASTRE!$B:$B,$M$1,CADASTRE!$L:$L,A265)</f>
        <v>0</v>
      </c>
      <c r="N265" s="22">
        <f>COUNTIFS(CADASTRE!$B:$B,$N$1,CADASTRE!$L:$L,A265)</f>
        <v>0</v>
      </c>
      <c r="O265" s="22">
        <f>COUNTIFS(CADASTRE!$B:$B,$O$1,CADASTRE!$L:$L,A265)</f>
        <v>0</v>
      </c>
      <c r="P265" s="22">
        <f>COUNTIFS(CADASTRE!$B:$B,$P$1,CADASTRE!$L:$L,A265)</f>
        <v>0</v>
      </c>
      <c r="Q265" s="22">
        <f>COUNTIFS(CADASTRE!$B:$B,$Q$1,CADASTRE!$L:$L,A265)</f>
        <v>0</v>
      </c>
      <c r="R265" s="22">
        <f>COUNTIFS(CADASTRE!$B:$B,$R$1,CADASTRE!$L:$L,A265)</f>
        <v>0</v>
      </c>
      <c r="S265" s="22">
        <f>COUNTIFS(CADASTRE!$B:$B,$S$1,CADASTRE!$L:$L,A265)</f>
        <v>0</v>
      </c>
      <c r="T265" s="22">
        <f>COUNTIFS(CADASTRE!$B:$B,$T$1,CADASTRE!$L:$L,A265)</f>
        <v>0</v>
      </c>
      <c r="U265" s="22">
        <f>COUNTIFS(CADASTRE!$B:$B,$U$1,CADASTRE!$L:$L,A265)</f>
        <v>0</v>
      </c>
      <c r="V265" s="22">
        <f>COUNTIFS(CADASTRE!$B:$B,$V$1,CADASTRE!$L:$L,A265)</f>
        <v>0</v>
      </c>
      <c r="W265" s="22">
        <f>COUNTIFS(CADASTRE!$B:$B,$W$1,CADASTRE!$L:$L,A265)</f>
        <v>0</v>
      </c>
      <c r="X265" s="22">
        <f>COUNTIFS(CADASTRE!$B:$B,$X$1,CADASTRE!$L:$L,A265)</f>
        <v>0</v>
      </c>
      <c r="Y265" s="22">
        <f>COUNTIFS(CADASTRE!$B:$B,$Y$1,CADASTRE!$L:$L,A265)</f>
        <v>0</v>
      </c>
      <c r="Z265" s="22">
        <f>COUNTIFS(CADASTRE!$B:$B,$Z$1,CADASTRE!$L:$L,A265)</f>
        <v>0</v>
      </c>
      <c r="AA265" s="22">
        <f t="shared" si="4"/>
        <v>1</v>
      </c>
      <c r="AB265" s="22"/>
      <c r="AC265" s="22"/>
      <c r="AD265" s="1"/>
      <c r="AE265" s="1"/>
    </row>
    <row r="266" spans="1:31" ht="30" customHeight="1" x14ac:dyDescent="0.3">
      <c r="A266" s="2" t="s">
        <v>4542</v>
      </c>
      <c r="B266" s="22">
        <f>COUNTIFS(CADASTRE!$B:$B,B$1,CADASTRE!L:L,A266)</f>
        <v>0</v>
      </c>
      <c r="C266" s="22">
        <f>COUNTIFS(CADASTRE!$B:$B,$C$1,CADASTRE!$L:$L,A266)</f>
        <v>0</v>
      </c>
      <c r="D266" s="22">
        <f>COUNTIFS(CADASTRE!$B:$B,$D$1,CADASTRE!$L:$L,A266)</f>
        <v>0</v>
      </c>
      <c r="E266" s="22">
        <f>COUNTIFS(CADASTRE!$B:$B,$E$1,CADASTRE!$L:$L,A266)</f>
        <v>1</v>
      </c>
      <c r="F266" s="22">
        <f>COUNTIFS(CADASTRE!$B:$B,$F$1,CADASTRE!$L:$L,A266)</f>
        <v>0</v>
      </c>
      <c r="G266" s="22">
        <f>COUNTIFS(CADASTRE!$B:$B,$G$1,CADASTRE!$L:$L,A266)</f>
        <v>0</v>
      </c>
      <c r="H266" s="22">
        <f>COUNTIFS(CADASTRE!$B:$B,$H$1,CADASTRE!$L:$L,A266)</f>
        <v>0</v>
      </c>
      <c r="I266" s="22">
        <f>COUNTIFS(CADASTRE!$B:$B,$I$1,CADASTRE!$L:$L,A266)</f>
        <v>0</v>
      </c>
      <c r="J266" s="22">
        <f>COUNTIFS(CADASTRE!$B:$B,$J$1,CADASTRE!$L:$L,A266)</f>
        <v>0</v>
      </c>
      <c r="K266" s="22">
        <f>COUNTIFS(CADASTRE!$B:$B,$K$1,CADASTRE!$L:$L,A266)</f>
        <v>0</v>
      </c>
      <c r="L266" s="22">
        <f>COUNTIFS(CADASTRE!$B:$B,$L$1,CADASTRE!$L:$L,A266)</f>
        <v>0</v>
      </c>
      <c r="M266" s="22">
        <f>COUNTIFS(CADASTRE!$B:$B,$M$1,CADASTRE!$L:$L,A266)</f>
        <v>0</v>
      </c>
      <c r="N266" s="22">
        <f>COUNTIFS(CADASTRE!$B:$B,$N$1,CADASTRE!$L:$L,A266)</f>
        <v>0</v>
      </c>
      <c r="O266" s="22">
        <f>COUNTIFS(CADASTRE!$B:$B,$O$1,CADASTRE!$L:$L,A266)</f>
        <v>0</v>
      </c>
      <c r="P266" s="22">
        <f>COUNTIFS(CADASTRE!$B:$B,$P$1,CADASTRE!$L:$L,A266)</f>
        <v>0</v>
      </c>
      <c r="Q266" s="22">
        <f>COUNTIFS(CADASTRE!$B:$B,$Q$1,CADASTRE!$L:$L,A266)</f>
        <v>0</v>
      </c>
      <c r="R266" s="22">
        <f>COUNTIFS(CADASTRE!$B:$B,$R$1,CADASTRE!$L:$L,A266)</f>
        <v>0</v>
      </c>
      <c r="S266" s="22">
        <f>COUNTIFS(CADASTRE!$B:$B,$S$1,CADASTRE!$L:$L,A266)</f>
        <v>0</v>
      </c>
      <c r="T266" s="22">
        <f>COUNTIFS(CADASTRE!$B:$B,$T$1,CADASTRE!$L:$L,A266)</f>
        <v>0</v>
      </c>
      <c r="U266" s="22">
        <f>COUNTIFS(CADASTRE!$B:$B,$U$1,CADASTRE!$L:$L,A266)</f>
        <v>0</v>
      </c>
      <c r="V266" s="22">
        <f>COUNTIFS(CADASTRE!$B:$B,$V$1,CADASTRE!$L:$L,A266)</f>
        <v>0</v>
      </c>
      <c r="W266" s="22">
        <f>COUNTIFS(CADASTRE!$B:$B,$W$1,CADASTRE!$L:$L,A266)</f>
        <v>0</v>
      </c>
      <c r="X266" s="22">
        <f>COUNTIFS(CADASTRE!$B:$B,$X$1,CADASTRE!$L:$L,A266)</f>
        <v>0</v>
      </c>
      <c r="Y266" s="22">
        <f>COUNTIFS(CADASTRE!$B:$B,$Y$1,CADASTRE!$L:$L,A266)</f>
        <v>0</v>
      </c>
      <c r="Z266" s="22">
        <f>COUNTIFS(CADASTRE!$B:$B,$Z$1,CADASTRE!$L:$L,A266)</f>
        <v>0</v>
      </c>
      <c r="AA266" s="22">
        <f t="shared" si="4"/>
        <v>1</v>
      </c>
      <c r="AB266" s="22"/>
      <c r="AC266" s="22"/>
      <c r="AD266" s="1"/>
      <c r="AE266" s="1"/>
    </row>
    <row r="267" spans="1:31" ht="30" customHeight="1" x14ac:dyDescent="0.3">
      <c r="A267" s="2" t="s">
        <v>360</v>
      </c>
      <c r="B267" s="22">
        <f>COUNTIFS(CADASTRE!$B:$B,B$1,CADASTRE!L:L,A267)</f>
        <v>0</v>
      </c>
      <c r="C267" s="22">
        <f>COUNTIFS(CADASTRE!$B:$B,$C$1,CADASTRE!$L:$L,A267)</f>
        <v>0</v>
      </c>
      <c r="D267" s="22">
        <f>COUNTIFS(CADASTRE!$B:$B,$D$1,CADASTRE!$L:$L,A267)</f>
        <v>0</v>
      </c>
      <c r="E267" s="22">
        <f>COUNTIFS(CADASTRE!$B:$B,$E$1,CADASTRE!$L:$L,A267)</f>
        <v>0</v>
      </c>
      <c r="F267" s="22">
        <f>COUNTIFS(CADASTRE!$B:$B,$F$1,CADASTRE!$L:$L,A267)</f>
        <v>0</v>
      </c>
      <c r="G267" s="22">
        <f>COUNTIFS(CADASTRE!$B:$B,$G$1,CADASTRE!$L:$L,A267)</f>
        <v>0</v>
      </c>
      <c r="H267" s="22">
        <f>COUNTIFS(CADASTRE!$B:$B,$H$1,CADASTRE!$L:$L,A267)</f>
        <v>0</v>
      </c>
      <c r="I267" s="22">
        <f>COUNTIFS(CADASTRE!$B:$B,$I$1,CADASTRE!$L:$L,A267)</f>
        <v>0</v>
      </c>
      <c r="J267" s="22">
        <f>COUNTIFS(CADASTRE!$B:$B,$J$1,CADASTRE!$L:$L,A267)</f>
        <v>1</v>
      </c>
      <c r="K267" s="22">
        <f>COUNTIFS(CADASTRE!$B:$B,$K$1,CADASTRE!$L:$L,A267)</f>
        <v>0</v>
      </c>
      <c r="L267" s="22">
        <f>COUNTIFS(CADASTRE!$B:$B,$L$1,CADASTRE!$L:$L,A267)</f>
        <v>0</v>
      </c>
      <c r="M267" s="22">
        <f>COUNTIFS(CADASTRE!$B:$B,$M$1,CADASTRE!$L:$L,A267)</f>
        <v>0</v>
      </c>
      <c r="N267" s="22">
        <f>COUNTIFS(CADASTRE!$B:$B,$N$1,CADASTRE!$L:$L,A267)</f>
        <v>0</v>
      </c>
      <c r="O267" s="22">
        <f>COUNTIFS(CADASTRE!$B:$B,$O$1,CADASTRE!$L:$L,A267)</f>
        <v>0</v>
      </c>
      <c r="P267" s="22">
        <f>COUNTIFS(CADASTRE!$B:$B,$P$1,CADASTRE!$L:$L,A267)</f>
        <v>0</v>
      </c>
      <c r="Q267" s="22">
        <f>COUNTIFS(CADASTRE!$B:$B,$Q$1,CADASTRE!$L:$L,A267)</f>
        <v>0</v>
      </c>
      <c r="R267" s="22">
        <f>COUNTIFS(CADASTRE!$B:$B,$R$1,CADASTRE!$L:$L,A267)</f>
        <v>0</v>
      </c>
      <c r="S267" s="22">
        <f>COUNTIFS(CADASTRE!$B:$B,$S$1,CADASTRE!$L:$L,A267)</f>
        <v>0</v>
      </c>
      <c r="T267" s="22">
        <f>COUNTIFS(CADASTRE!$B:$B,$T$1,CADASTRE!$L:$L,A267)</f>
        <v>0</v>
      </c>
      <c r="U267" s="22">
        <f>COUNTIFS(CADASTRE!$B:$B,$U$1,CADASTRE!$L:$L,A267)</f>
        <v>0</v>
      </c>
      <c r="V267" s="22">
        <f>COUNTIFS(CADASTRE!$B:$B,$V$1,CADASTRE!$L:$L,A267)</f>
        <v>0</v>
      </c>
      <c r="W267" s="22">
        <f>COUNTIFS(CADASTRE!$B:$B,$W$1,CADASTRE!$L:$L,A267)</f>
        <v>0</v>
      </c>
      <c r="X267" s="22">
        <f>COUNTIFS(CADASTRE!$B:$B,$X$1,CADASTRE!$L:$L,A267)</f>
        <v>0</v>
      </c>
      <c r="Y267" s="22">
        <f>COUNTIFS(CADASTRE!$B:$B,$Y$1,CADASTRE!$L:$L,A267)</f>
        <v>0</v>
      </c>
      <c r="Z267" s="22">
        <f>COUNTIFS(CADASTRE!$B:$B,$Z$1,CADASTRE!$L:$L,A267)</f>
        <v>0</v>
      </c>
      <c r="AA267" s="22">
        <f t="shared" si="4"/>
        <v>1</v>
      </c>
      <c r="AB267" s="22"/>
      <c r="AC267" s="22"/>
      <c r="AD267" s="1"/>
      <c r="AE267" s="1"/>
    </row>
    <row r="268" spans="1:31" ht="30" customHeight="1" x14ac:dyDescent="0.3">
      <c r="A268" s="2" t="s">
        <v>4932</v>
      </c>
      <c r="B268" s="22">
        <f>COUNTIFS(CADASTRE!$B:$B,B$1,CADASTRE!L:L,A268)</f>
        <v>0</v>
      </c>
      <c r="C268" s="22">
        <f>COUNTIFS(CADASTRE!$B:$B,$C$1,CADASTRE!$L:$L,A268)</f>
        <v>0</v>
      </c>
      <c r="D268" s="22">
        <f>COUNTIFS(CADASTRE!$B:$B,$D$1,CADASTRE!$L:$L,A268)</f>
        <v>0</v>
      </c>
      <c r="E268" s="22">
        <f>COUNTIFS(CADASTRE!$B:$B,$E$1,CADASTRE!$L:$L,A268)</f>
        <v>0</v>
      </c>
      <c r="F268" s="22">
        <f>COUNTIFS(CADASTRE!$B:$B,$F$1,CADASTRE!$L:$L,A268)</f>
        <v>0</v>
      </c>
      <c r="G268" s="22">
        <f>COUNTIFS(CADASTRE!$B:$B,$G$1,CADASTRE!$L:$L,A268)</f>
        <v>0</v>
      </c>
      <c r="H268" s="22">
        <f>COUNTIFS(CADASTRE!$B:$B,$H$1,CADASTRE!$L:$L,A268)</f>
        <v>0</v>
      </c>
      <c r="I268" s="22">
        <f>COUNTIFS(CADASTRE!$B:$B,$I$1,CADASTRE!$L:$L,A268)</f>
        <v>0</v>
      </c>
      <c r="J268" s="22">
        <f>COUNTIFS(CADASTRE!$B:$B,$J$1,CADASTRE!$L:$L,A268)</f>
        <v>0</v>
      </c>
      <c r="K268" s="22">
        <f>COUNTIFS(CADASTRE!$B:$B,$K$1,CADASTRE!$L:$L,A268)</f>
        <v>0</v>
      </c>
      <c r="L268" s="22">
        <f>COUNTIFS(CADASTRE!$B:$B,$L$1,CADASTRE!$L:$L,A268)</f>
        <v>0</v>
      </c>
      <c r="M268" s="22">
        <f>COUNTIFS(CADASTRE!$B:$B,$M$1,CADASTRE!$L:$L,A268)</f>
        <v>0</v>
      </c>
      <c r="N268" s="22">
        <f>COUNTIFS(CADASTRE!$B:$B,$N$1,CADASTRE!$L:$L,A268)</f>
        <v>0</v>
      </c>
      <c r="O268" s="22">
        <f>COUNTIFS(CADASTRE!$B:$B,$O$1,CADASTRE!$L:$L,A268)</f>
        <v>0</v>
      </c>
      <c r="P268" s="22">
        <f>COUNTIFS(CADASTRE!$B:$B,$P$1,CADASTRE!$L:$L,A268)</f>
        <v>0</v>
      </c>
      <c r="Q268" s="22">
        <f>COUNTIFS(CADASTRE!$B:$B,$Q$1,CADASTRE!$L:$L,A268)</f>
        <v>1</v>
      </c>
      <c r="R268" s="22">
        <f>COUNTIFS(CADASTRE!$B:$B,$R$1,CADASTRE!$L:$L,A268)</f>
        <v>0</v>
      </c>
      <c r="S268" s="22">
        <f>COUNTIFS(CADASTRE!$B:$B,$S$1,CADASTRE!$L:$L,A268)</f>
        <v>0</v>
      </c>
      <c r="T268" s="22">
        <f>COUNTIFS(CADASTRE!$B:$B,$T$1,CADASTRE!$L:$L,A268)</f>
        <v>0</v>
      </c>
      <c r="U268" s="22">
        <f>COUNTIFS(CADASTRE!$B:$B,$U$1,CADASTRE!$L:$L,A268)</f>
        <v>0</v>
      </c>
      <c r="V268" s="22">
        <f>COUNTIFS(CADASTRE!$B:$B,$V$1,CADASTRE!$L:$L,A268)</f>
        <v>0</v>
      </c>
      <c r="W268" s="22">
        <f>COUNTIFS(CADASTRE!$B:$B,$W$1,CADASTRE!$L:$L,A268)</f>
        <v>0</v>
      </c>
      <c r="X268" s="22">
        <f>COUNTIFS(CADASTRE!$B:$B,$X$1,CADASTRE!$L:$L,A268)</f>
        <v>0</v>
      </c>
      <c r="Y268" s="22">
        <f>COUNTIFS(CADASTRE!$B:$B,$Y$1,CADASTRE!$L:$L,A268)</f>
        <v>0</v>
      </c>
      <c r="Z268" s="22">
        <f>COUNTIFS(CADASTRE!$B:$B,$Z$1,CADASTRE!$L:$L,A268)</f>
        <v>0</v>
      </c>
      <c r="AA268" s="22">
        <f t="shared" si="4"/>
        <v>1</v>
      </c>
      <c r="AB268" s="22"/>
      <c r="AC268" s="22"/>
      <c r="AD268" s="1"/>
      <c r="AE268" s="1"/>
    </row>
    <row r="269" spans="1:31" ht="30" customHeight="1" x14ac:dyDescent="0.3">
      <c r="A269" s="2" t="s">
        <v>1924</v>
      </c>
      <c r="B269" s="22">
        <f>COUNTIFS(CADASTRE!$B:$B,B$1,CADASTRE!L:L,A269)</f>
        <v>0</v>
      </c>
      <c r="C269" s="22">
        <f>COUNTIFS(CADASTRE!$B:$B,$C$1,CADASTRE!$L:$L,A269)</f>
        <v>0</v>
      </c>
      <c r="D269" s="22">
        <f>COUNTIFS(CADASTRE!$B:$B,$D$1,CADASTRE!$L:$L,A269)</f>
        <v>0</v>
      </c>
      <c r="E269" s="22">
        <f>COUNTIFS(CADASTRE!$B:$B,$E$1,CADASTRE!$L:$L,A269)</f>
        <v>0</v>
      </c>
      <c r="F269" s="22">
        <f>COUNTIFS(CADASTRE!$B:$B,$F$1,CADASTRE!$L:$L,A269)</f>
        <v>0</v>
      </c>
      <c r="G269" s="22">
        <f>COUNTIFS(CADASTRE!$B:$B,$G$1,CADASTRE!$L:$L,A269)</f>
        <v>0</v>
      </c>
      <c r="H269" s="22">
        <f>COUNTIFS(CADASTRE!$B:$B,$H$1,CADASTRE!$L:$L,A269)</f>
        <v>0</v>
      </c>
      <c r="I269" s="22">
        <f>COUNTIFS(CADASTRE!$B:$B,$I$1,CADASTRE!$L:$L,A269)</f>
        <v>0</v>
      </c>
      <c r="J269" s="22">
        <f>COUNTIFS(CADASTRE!$B:$B,$J$1,CADASTRE!$L:$L,A269)</f>
        <v>0</v>
      </c>
      <c r="K269" s="22">
        <f>COUNTIFS(CADASTRE!$B:$B,$K$1,CADASTRE!$L:$L,A269)</f>
        <v>0</v>
      </c>
      <c r="L269" s="22">
        <f>COUNTIFS(CADASTRE!$B:$B,$L$1,CADASTRE!$L:$L,A269)</f>
        <v>0</v>
      </c>
      <c r="M269" s="22">
        <f>COUNTIFS(CADASTRE!$B:$B,$M$1,CADASTRE!$L:$L,A269)</f>
        <v>0</v>
      </c>
      <c r="N269" s="22">
        <f>COUNTIFS(CADASTRE!$B:$B,$N$1,CADASTRE!$L:$L,A269)</f>
        <v>0</v>
      </c>
      <c r="O269" s="22">
        <f>COUNTIFS(CADASTRE!$B:$B,$O$1,CADASTRE!$L:$L,A269)</f>
        <v>0</v>
      </c>
      <c r="P269" s="22">
        <f>COUNTIFS(CADASTRE!$B:$B,$P$1,CADASTRE!$L:$L,A269)</f>
        <v>0</v>
      </c>
      <c r="Q269" s="22">
        <f>COUNTIFS(CADASTRE!$B:$B,$Q$1,CADASTRE!$L:$L,A269)</f>
        <v>0</v>
      </c>
      <c r="R269" s="22">
        <f>COUNTIFS(CADASTRE!$B:$B,$R$1,CADASTRE!$L:$L,A269)</f>
        <v>1</v>
      </c>
      <c r="S269" s="22">
        <f>COUNTIFS(CADASTRE!$B:$B,$S$1,CADASTRE!$L:$L,A269)</f>
        <v>0</v>
      </c>
      <c r="T269" s="22">
        <f>COUNTIFS(CADASTRE!$B:$B,$T$1,CADASTRE!$L:$L,A269)</f>
        <v>0</v>
      </c>
      <c r="U269" s="22">
        <f>COUNTIFS(CADASTRE!$B:$B,$U$1,CADASTRE!$L:$L,A269)</f>
        <v>0</v>
      </c>
      <c r="V269" s="22">
        <f>COUNTIFS(CADASTRE!$B:$B,$V$1,CADASTRE!$L:$L,A269)</f>
        <v>0</v>
      </c>
      <c r="W269" s="22">
        <f>COUNTIFS(CADASTRE!$B:$B,$W$1,CADASTRE!$L:$L,A269)</f>
        <v>0</v>
      </c>
      <c r="X269" s="22">
        <f>COUNTIFS(CADASTRE!$B:$B,$X$1,CADASTRE!$L:$L,A269)</f>
        <v>0</v>
      </c>
      <c r="Y269" s="22">
        <f>COUNTIFS(CADASTRE!$B:$B,$Y$1,CADASTRE!$L:$L,A269)</f>
        <v>0</v>
      </c>
      <c r="Z269" s="22">
        <f>COUNTIFS(CADASTRE!$B:$B,$Z$1,CADASTRE!$L:$L,A269)</f>
        <v>0</v>
      </c>
      <c r="AA269" s="22">
        <f t="shared" si="4"/>
        <v>1</v>
      </c>
      <c r="AB269" s="22"/>
      <c r="AC269" s="22"/>
      <c r="AD269" s="1"/>
      <c r="AE269" s="1"/>
    </row>
    <row r="270" spans="1:31" ht="30" customHeight="1" x14ac:dyDescent="0.3">
      <c r="A270" s="2" t="s">
        <v>3553</v>
      </c>
      <c r="B270" s="22">
        <f>COUNTIFS(CADASTRE!$B:$B,B$1,CADASTRE!L:L,A270)</f>
        <v>0</v>
      </c>
      <c r="C270" s="22">
        <f>COUNTIFS(CADASTRE!$B:$B,$C$1,CADASTRE!$L:$L,A270)</f>
        <v>0</v>
      </c>
      <c r="D270" s="22">
        <f>COUNTIFS(CADASTRE!$B:$B,$D$1,CADASTRE!$L:$L,A270)</f>
        <v>1</v>
      </c>
      <c r="E270" s="22">
        <f>COUNTIFS(CADASTRE!$B:$B,$E$1,CADASTRE!$L:$L,A270)</f>
        <v>0</v>
      </c>
      <c r="F270" s="22">
        <f>COUNTIFS(CADASTRE!$B:$B,$F$1,CADASTRE!$L:$L,A270)</f>
        <v>0</v>
      </c>
      <c r="G270" s="22">
        <f>COUNTIFS(CADASTRE!$B:$B,$G$1,CADASTRE!$L:$L,A270)</f>
        <v>0</v>
      </c>
      <c r="H270" s="22">
        <f>COUNTIFS(CADASTRE!$B:$B,$H$1,CADASTRE!$L:$L,A270)</f>
        <v>0</v>
      </c>
      <c r="I270" s="22">
        <f>COUNTIFS(CADASTRE!$B:$B,$I$1,CADASTRE!$L:$L,A270)</f>
        <v>0</v>
      </c>
      <c r="J270" s="22">
        <f>COUNTIFS(CADASTRE!$B:$B,$J$1,CADASTRE!$L:$L,A270)</f>
        <v>0</v>
      </c>
      <c r="K270" s="22">
        <f>COUNTIFS(CADASTRE!$B:$B,$K$1,CADASTRE!$L:$L,A270)</f>
        <v>0</v>
      </c>
      <c r="L270" s="22">
        <f>COUNTIFS(CADASTRE!$B:$B,$L$1,CADASTRE!$L:$L,A270)</f>
        <v>0</v>
      </c>
      <c r="M270" s="22">
        <f>COUNTIFS(CADASTRE!$B:$B,$M$1,CADASTRE!$L:$L,A270)</f>
        <v>0</v>
      </c>
      <c r="N270" s="22">
        <f>COUNTIFS(CADASTRE!$B:$B,$N$1,CADASTRE!$L:$L,A270)</f>
        <v>0</v>
      </c>
      <c r="O270" s="22">
        <f>COUNTIFS(CADASTRE!$B:$B,$O$1,CADASTRE!$L:$L,A270)</f>
        <v>0</v>
      </c>
      <c r="P270" s="22">
        <f>COUNTIFS(CADASTRE!$B:$B,$P$1,CADASTRE!$L:$L,A270)</f>
        <v>0</v>
      </c>
      <c r="Q270" s="22">
        <f>COUNTIFS(CADASTRE!$B:$B,$Q$1,CADASTRE!$L:$L,A270)</f>
        <v>0</v>
      </c>
      <c r="R270" s="22">
        <f>COUNTIFS(CADASTRE!$B:$B,$R$1,CADASTRE!$L:$L,A270)</f>
        <v>0</v>
      </c>
      <c r="S270" s="22">
        <f>COUNTIFS(CADASTRE!$B:$B,$S$1,CADASTRE!$L:$L,A270)</f>
        <v>0</v>
      </c>
      <c r="T270" s="22">
        <f>COUNTIFS(CADASTRE!$B:$B,$T$1,CADASTRE!$L:$L,A270)</f>
        <v>0</v>
      </c>
      <c r="U270" s="22">
        <f>COUNTIFS(CADASTRE!$B:$B,$U$1,CADASTRE!$L:$L,A270)</f>
        <v>0</v>
      </c>
      <c r="V270" s="22">
        <f>COUNTIFS(CADASTRE!$B:$B,$V$1,CADASTRE!$L:$L,A270)</f>
        <v>0</v>
      </c>
      <c r="W270" s="22">
        <f>COUNTIFS(CADASTRE!$B:$B,$W$1,CADASTRE!$L:$L,A270)</f>
        <v>0</v>
      </c>
      <c r="X270" s="22">
        <f>COUNTIFS(CADASTRE!$B:$B,$X$1,CADASTRE!$L:$L,A270)</f>
        <v>0</v>
      </c>
      <c r="Y270" s="22">
        <f>COUNTIFS(CADASTRE!$B:$B,$Y$1,CADASTRE!$L:$L,A270)</f>
        <v>2</v>
      </c>
      <c r="Z270" s="22">
        <f>COUNTIFS(CADASTRE!$B:$B,$Z$1,CADASTRE!$L:$L,A270)</f>
        <v>0</v>
      </c>
      <c r="AA270" s="22">
        <f t="shared" si="4"/>
        <v>3</v>
      </c>
      <c r="AB270" s="22"/>
      <c r="AC270" s="22"/>
      <c r="AD270" s="1"/>
      <c r="AE270" s="1"/>
    </row>
    <row r="271" spans="1:31" ht="30" customHeight="1" x14ac:dyDescent="0.3">
      <c r="A271" s="2" t="s">
        <v>1232</v>
      </c>
      <c r="B271" s="22">
        <f>COUNTIFS(CADASTRE!$B:$B,B$1,CADASTRE!L:L,A271)</f>
        <v>0</v>
      </c>
      <c r="C271" s="22">
        <f>COUNTIFS(CADASTRE!$B:$B,$C$1,CADASTRE!$L:$L,A271)</f>
        <v>0</v>
      </c>
      <c r="D271" s="22">
        <f>COUNTIFS(CADASTRE!$B:$B,$D$1,CADASTRE!$L:$L,A271)</f>
        <v>0</v>
      </c>
      <c r="E271" s="22">
        <f>COUNTIFS(CADASTRE!$B:$B,$E$1,CADASTRE!$L:$L,A271)</f>
        <v>0</v>
      </c>
      <c r="F271" s="22">
        <f>COUNTIFS(CADASTRE!$B:$B,$F$1,CADASTRE!$L:$L,A271)</f>
        <v>0</v>
      </c>
      <c r="G271" s="22">
        <f>COUNTIFS(CADASTRE!$B:$B,$G$1,CADASTRE!$L:$L,A271)</f>
        <v>0</v>
      </c>
      <c r="H271" s="22">
        <f>COUNTIFS(CADASTRE!$B:$B,$H$1,CADASTRE!$L:$L,A271)</f>
        <v>0</v>
      </c>
      <c r="I271" s="22">
        <f>COUNTIFS(CADASTRE!$B:$B,$I$1,CADASTRE!$L:$L,A271)</f>
        <v>0</v>
      </c>
      <c r="J271" s="22">
        <f>COUNTIFS(CADASTRE!$B:$B,$J$1,CADASTRE!$L:$L,A271)</f>
        <v>2</v>
      </c>
      <c r="K271" s="22">
        <f>COUNTIFS(CADASTRE!$B:$B,$K$1,CADASTRE!$L:$L,A271)</f>
        <v>0</v>
      </c>
      <c r="L271" s="22">
        <f>COUNTIFS(CADASTRE!$B:$B,$L$1,CADASTRE!$L:$L,A271)</f>
        <v>0</v>
      </c>
      <c r="M271" s="22">
        <f>COUNTIFS(CADASTRE!$B:$B,$M$1,CADASTRE!$L:$L,A271)</f>
        <v>0</v>
      </c>
      <c r="N271" s="22">
        <f>COUNTIFS(CADASTRE!$B:$B,$N$1,CADASTRE!$L:$L,A271)</f>
        <v>0</v>
      </c>
      <c r="O271" s="22">
        <f>COUNTIFS(CADASTRE!$B:$B,$O$1,CADASTRE!$L:$L,A271)</f>
        <v>0</v>
      </c>
      <c r="P271" s="22">
        <f>COUNTIFS(CADASTRE!$B:$B,$P$1,CADASTRE!$L:$L,A271)</f>
        <v>0</v>
      </c>
      <c r="Q271" s="22">
        <f>COUNTIFS(CADASTRE!$B:$B,$Q$1,CADASTRE!$L:$L,A271)</f>
        <v>0</v>
      </c>
      <c r="R271" s="22">
        <f>COUNTIFS(CADASTRE!$B:$B,$R$1,CADASTRE!$L:$L,A271)</f>
        <v>0</v>
      </c>
      <c r="S271" s="22">
        <f>COUNTIFS(CADASTRE!$B:$B,$S$1,CADASTRE!$L:$L,A271)</f>
        <v>0</v>
      </c>
      <c r="T271" s="22">
        <f>COUNTIFS(CADASTRE!$B:$B,$T$1,CADASTRE!$L:$L,A271)</f>
        <v>0</v>
      </c>
      <c r="U271" s="22">
        <f>COUNTIFS(CADASTRE!$B:$B,$U$1,CADASTRE!$L:$L,A271)</f>
        <v>0</v>
      </c>
      <c r="V271" s="22">
        <f>COUNTIFS(CADASTRE!$B:$B,$V$1,CADASTRE!$L:$L,A271)</f>
        <v>0</v>
      </c>
      <c r="W271" s="22">
        <f>COUNTIFS(CADASTRE!$B:$B,$W$1,CADASTRE!$L:$L,A271)</f>
        <v>0</v>
      </c>
      <c r="X271" s="22">
        <f>COUNTIFS(CADASTRE!$B:$B,$X$1,CADASTRE!$L:$L,A271)</f>
        <v>0</v>
      </c>
      <c r="Y271" s="22">
        <f>COUNTIFS(CADASTRE!$B:$B,$Y$1,CADASTRE!$L:$L,A271)</f>
        <v>0</v>
      </c>
      <c r="Z271" s="22">
        <f>COUNTIFS(CADASTRE!$B:$B,$Z$1,CADASTRE!$L:$L,A271)</f>
        <v>0</v>
      </c>
      <c r="AA271" s="22">
        <f t="shared" si="4"/>
        <v>2</v>
      </c>
      <c r="AB271" s="22"/>
      <c r="AC271" s="22"/>
      <c r="AD271" s="1"/>
      <c r="AE271" s="1"/>
    </row>
    <row r="272" spans="1:31" ht="30" customHeight="1" x14ac:dyDescent="0.3">
      <c r="A272" s="2" t="s">
        <v>142</v>
      </c>
      <c r="B272" s="22">
        <f>COUNTIFS(CADASTRE!$B:$B,B$1,CADASTRE!L:L,A272)</f>
        <v>0</v>
      </c>
      <c r="C272" s="22">
        <f>COUNTIFS(CADASTRE!$B:$B,$C$1,CADASTRE!$L:$L,A272)</f>
        <v>0</v>
      </c>
      <c r="D272" s="22">
        <f>COUNTIFS(CADASTRE!$B:$B,$D$1,CADASTRE!$L:$L,A272)</f>
        <v>0</v>
      </c>
      <c r="E272" s="22">
        <f>COUNTIFS(CADASTRE!$B:$B,$E$1,CADASTRE!$L:$L,A272)</f>
        <v>0</v>
      </c>
      <c r="F272" s="22">
        <f>COUNTIFS(CADASTRE!$B:$B,$F$1,CADASTRE!$L:$L,A272)</f>
        <v>0</v>
      </c>
      <c r="G272" s="22">
        <f>COUNTIFS(CADASTRE!$B:$B,$G$1,CADASTRE!$L:$L,A272)</f>
        <v>0</v>
      </c>
      <c r="H272" s="22">
        <f>COUNTIFS(CADASTRE!$B:$B,$H$1,CADASTRE!$L:$L,A272)</f>
        <v>0</v>
      </c>
      <c r="I272" s="22">
        <f>COUNTIFS(CADASTRE!$B:$B,$I$1,CADASTRE!$L:$L,A272)</f>
        <v>0</v>
      </c>
      <c r="J272" s="22">
        <f>COUNTIFS(CADASTRE!$B:$B,$J$1,CADASTRE!$L:$L,A272)</f>
        <v>1</v>
      </c>
      <c r="K272" s="22">
        <f>COUNTIFS(CADASTRE!$B:$B,$K$1,CADASTRE!$L:$L,A272)</f>
        <v>0</v>
      </c>
      <c r="L272" s="22">
        <f>COUNTIFS(CADASTRE!$B:$B,$L$1,CADASTRE!$L:$L,A272)</f>
        <v>0</v>
      </c>
      <c r="M272" s="22">
        <f>COUNTIFS(CADASTRE!$B:$B,$M$1,CADASTRE!$L:$L,A272)</f>
        <v>0</v>
      </c>
      <c r="N272" s="22">
        <f>COUNTIFS(CADASTRE!$B:$B,$N$1,CADASTRE!$L:$L,A272)</f>
        <v>0</v>
      </c>
      <c r="O272" s="22">
        <f>COUNTIFS(CADASTRE!$B:$B,$O$1,CADASTRE!$L:$L,A272)</f>
        <v>0</v>
      </c>
      <c r="P272" s="22">
        <f>COUNTIFS(CADASTRE!$B:$B,$P$1,CADASTRE!$L:$L,A272)</f>
        <v>0</v>
      </c>
      <c r="Q272" s="22">
        <f>COUNTIFS(CADASTRE!$B:$B,$Q$1,CADASTRE!$L:$L,A272)</f>
        <v>0</v>
      </c>
      <c r="R272" s="22">
        <f>COUNTIFS(CADASTRE!$B:$B,$R$1,CADASTRE!$L:$L,A272)</f>
        <v>0</v>
      </c>
      <c r="S272" s="22">
        <f>COUNTIFS(CADASTRE!$B:$B,$S$1,CADASTRE!$L:$L,A272)</f>
        <v>0</v>
      </c>
      <c r="T272" s="22">
        <f>COUNTIFS(CADASTRE!$B:$B,$T$1,CADASTRE!$L:$L,A272)</f>
        <v>0</v>
      </c>
      <c r="U272" s="22">
        <f>COUNTIFS(CADASTRE!$B:$B,$U$1,CADASTRE!$L:$L,A272)</f>
        <v>0</v>
      </c>
      <c r="V272" s="22">
        <f>COUNTIFS(CADASTRE!$B:$B,$V$1,CADASTRE!$L:$L,A272)</f>
        <v>0</v>
      </c>
      <c r="W272" s="22">
        <f>COUNTIFS(CADASTRE!$B:$B,$W$1,CADASTRE!$L:$L,A272)</f>
        <v>0</v>
      </c>
      <c r="X272" s="22">
        <f>COUNTIFS(CADASTRE!$B:$B,$X$1,CADASTRE!$L:$L,A272)</f>
        <v>0</v>
      </c>
      <c r="Y272" s="22">
        <f>COUNTIFS(CADASTRE!$B:$B,$Y$1,CADASTRE!$L:$L,A272)</f>
        <v>0</v>
      </c>
      <c r="Z272" s="22">
        <f>COUNTIFS(CADASTRE!$B:$B,$Z$1,CADASTRE!$L:$L,A272)</f>
        <v>0</v>
      </c>
      <c r="AA272" s="22">
        <f t="shared" si="4"/>
        <v>1</v>
      </c>
      <c r="AB272" s="22"/>
      <c r="AC272" s="22"/>
      <c r="AD272" s="1"/>
      <c r="AE272" s="1"/>
    </row>
    <row r="273" spans="1:31" ht="30" customHeight="1" x14ac:dyDescent="0.3">
      <c r="A273" s="2" t="s">
        <v>505</v>
      </c>
      <c r="B273" s="22">
        <f>COUNTIFS(CADASTRE!$B:$B,B$1,CADASTRE!L:L,A273)</f>
        <v>0</v>
      </c>
      <c r="C273" s="22">
        <f>COUNTIFS(CADASTRE!$B:$B,$C$1,CADASTRE!$L:$L,A273)</f>
        <v>0</v>
      </c>
      <c r="D273" s="22">
        <f>COUNTIFS(CADASTRE!$B:$B,$D$1,CADASTRE!$L:$L,A273)</f>
        <v>0</v>
      </c>
      <c r="E273" s="22">
        <f>COUNTIFS(CADASTRE!$B:$B,$E$1,CADASTRE!$L:$L,A273)</f>
        <v>0</v>
      </c>
      <c r="F273" s="22">
        <f>COUNTIFS(CADASTRE!$B:$B,$F$1,CADASTRE!$L:$L,A273)</f>
        <v>0</v>
      </c>
      <c r="G273" s="22">
        <f>COUNTIFS(CADASTRE!$B:$B,$G$1,CADASTRE!$L:$L,A273)</f>
        <v>0</v>
      </c>
      <c r="H273" s="22">
        <f>COUNTIFS(CADASTRE!$B:$B,$H$1,CADASTRE!$L:$L,A273)</f>
        <v>0</v>
      </c>
      <c r="I273" s="22">
        <f>COUNTIFS(CADASTRE!$B:$B,$I$1,CADASTRE!$L:$L,A273)</f>
        <v>0</v>
      </c>
      <c r="J273" s="22">
        <f>COUNTIFS(CADASTRE!$B:$B,$J$1,CADASTRE!$L:$L,A273)</f>
        <v>0</v>
      </c>
      <c r="K273" s="22">
        <f>COUNTIFS(CADASTRE!$B:$B,$K$1,CADASTRE!$L:$L,A273)</f>
        <v>0</v>
      </c>
      <c r="L273" s="22">
        <f>COUNTIFS(CADASTRE!$B:$B,$L$1,CADASTRE!$L:$L,A273)</f>
        <v>0</v>
      </c>
      <c r="M273" s="22">
        <f>COUNTIFS(CADASTRE!$B:$B,$M$1,CADASTRE!$L:$L,A273)</f>
        <v>0</v>
      </c>
      <c r="N273" s="22">
        <f>COUNTIFS(CADASTRE!$B:$B,$N$1,CADASTRE!$L:$L,A273)</f>
        <v>0</v>
      </c>
      <c r="O273" s="22">
        <f>COUNTIFS(CADASTRE!$B:$B,$O$1,CADASTRE!$L:$L,A273)</f>
        <v>0</v>
      </c>
      <c r="P273" s="22">
        <f>COUNTIFS(CADASTRE!$B:$B,$P$1,CADASTRE!$L:$L,A273)</f>
        <v>0</v>
      </c>
      <c r="Q273" s="22">
        <f>COUNTIFS(CADASTRE!$B:$B,$Q$1,CADASTRE!$L:$L,A273)</f>
        <v>0</v>
      </c>
      <c r="R273" s="22">
        <f>COUNTIFS(CADASTRE!$B:$B,$R$1,CADASTRE!$L:$L,A273)</f>
        <v>3</v>
      </c>
      <c r="S273" s="22">
        <f>COUNTIFS(CADASTRE!$B:$B,$S$1,CADASTRE!$L:$L,A273)</f>
        <v>3</v>
      </c>
      <c r="T273" s="22">
        <f>COUNTIFS(CADASTRE!$B:$B,$T$1,CADASTRE!$L:$L,A273)</f>
        <v>0</v>
      </c>
      <c r="U273" s="22">
        <f>COUNTIFS(CADASTRE!$B:$B,$U$1,CADASTRE!$L:$L,A273)</f>
        <v>0</v>
      </c>
      <c r="V273" s="22">
        <f>COUNTIFS(CADASTRE!$B:$B,$V$1,CADASTRE!$L:$L,A273)</f>
        <v>0</v>
      </c>
      <c r="W273" s="22">
        <f>COUNTIFS(CADASTRE!$B:$B,$W$1,CADASTRE!$L:$L,A273)</f>
        <v>2</v>
      </c>
      <c r="X273" s="22">
        <f>COUNTIFS(CADASTRE!$B:$B,$X$1,CADASTRE!$L:$L,A273)</f>
        <v>0</v>
      </c>
      <c r="Y273" s="22">
        <f>COUNTIFS(CADASTRE!$B:$B,$Y$1,CADASTRE!$L:$L,A273)</f>
        <v>0</v>
      </c>
      <c r="Z273" s="22">
        <f>COUNTIFS(CADASTRE!$B:$B,$Z$1,CADASTRE!$L:$L,A273)</f>
        <v>2</v>
      </c>
      <c r="AA273" s="22">
        <f t="shared" si="4"/>
        <v>10</v>
      </c>
      <c r="AB273" s="22"/>
      <c r="AC273" s="22"/>
      <c r="AD273" s="1"/>
      <c r="AE273" s="1"/>
    </row>
    <row r="274" spans="1:31" ht="30" customHeight="1" x14ac:dyDescent="0.3">
      <c r="A274" s="2" t="s">
        <v>4550</v>
      </c>
      <c r="B274" s="22">
        <f>COUNTIFS(CADASTRE!$B:$B,B$1,CADASTRE!L:L,A274)</f>
        <v>0</v>
      </c>
      <c r="C274" s="22">
        <f>COUNTIFS(CADASTRE!$B:$B,$C$1,CADASTRE!$L:$L,A274)</f>
        <v>0</v>
      </c>
      <c r="D274" s="22">
        <f>COUNTIFS(CADASTRE!$B:$B,$D$1,CADASTRE!$L:$L,A274)</f>
        <v>0</v>
      </c>
      <c r="E274" s="22">
        <f>COUNTIFS(CADASTRE!$B:$B,$E$1,CADASTRE!$L:$L,A274)</f>
        <v>0</v>
      </c>
      <c r="F274" s="22">
        <f>COUNTIFS(CADASTRE!$B:$B,$F$1,CADASTRE!$L:$L,A274)</f>
        <v>0</v>
      </c>
      <c r="G274" s="22">
        <f>COUNTIFS(CADASTRE!$B:$B,$G$1,CADASTRE!$L:$L,A274)</f>
        <v>0</v>
      </c>
      <c r="H274" s="22">
        <f>COUNTIFS(CADASTRE!$B:$B,$H$1,CADASTRE!$L:$L,A274)</f>
        <v>0</v>
      </c>
      <c r="I274" s="22">
        <f>COUNTIFS(CADASTRE!$B:$B,$I$1,CADASTRE!$L:$L,A274)</f>
        <v>0</v>
      </c>
      <c r="J274" s="22">
        <f>COUNTIFS(CADASTRE!$B:$B,$J$1,CADASTRE!$L:$L,A274)</f>
        <v>0</v>
      </c>
      <c r="K274" s="22">
        <f>COUNTIFS(CADASTRE!$B:$B,$K$1,CADASTRE!$L:$L,A274)</f>
        <v>0</v>
      </c>
      <c r="L274" s="22">
        <f>COUNTIFS(CADASTRE!$B:$B,$L$1,CADASTRE!$L:$L,A274)</f>
        <v>0</v>
      </c>
      <c r="M274" s="22">
        <f>COUNTIFS(CADASTRE!$B:$B,$M$1,CADASTRE!$L:$L,A274)</f>
        <v>0</v>
      </c>
      <c r="N274" s="22">
        <f>COUNTIFS(CADASTRE!$B:$B,$N$1,CADASTRE!$L:$L,A274)</f>
        <v>0</v>
      </c>
      <c r="O274" s="22">
        <f>COUNTIFS(CADASTRE!$B:$B,$O$1,CADASTRE!$L:$L,A274)</f>
        <v>0</v>
      </c>
      <c r="P274" s="22">
        <f>COUNTIFS(CADASTRE!$B:$B,$P$1,CADASTRE!$L:$L,A274)</f>
        <v>0</v>
      </c>
      <c r="Q274" s="22">
        <f>COUNTIFS(CADASTRE!$B:$B,$Q$1,CADASTRE!$L:$L,A274)</f>
        <v>0</v>
      </c>
      <c r="R274" s="22">
        <f>COUNTIFS(CADASTRE!$B:$B,$R$1,CADASTRE!$L:$L,A274)</f>
        <v>0</v>
      </c>
      <c r="S274" s="22">
        <f>COUNTIFS(CADASTRE!$B:$B,$S$1,CADASTRE!$L:$L,A274)</f>
        <v>0</v>
      </c>
      <c r="T274" s="22">
        <f>COUNTIFS(CADASTRE!$B:$B,$T$1,CADASTRE!$L:$L,A274)</f>
        <v>0</v>
      </c>
      <c r="U274" s="22">
        <f>COUNTIFS(CADASTRE!$B:$B,$U$1,CADASTRE!$L:$L,A274)</f>
        <v>0</v>
      </c>
      <c r="V274" s="22">
        <f>COUNTIFS(CADASTRE!$B:$B,$V$1,CADASTRE!$L:$L,A274)</f>
        <v>0</v>
      </c>
      <c r="W274" s="22">
        <f>COUNTIFS(CADASTRE!$B:$B,$W$1,CADASTRE!$L:$L,A274)</f>
        <v>1</v>
      </c>
      <c r="X274" s="22">
        <f>COUNTIFS(CADASTRE!$B:$B,$X$1,CADASTRE!$L:$L,A274)</f>
        <v>0</v>
      </c>
      <c r="Y274" s="22">
        <f>COUNTIFS(CADASTRE!$B:$B,$Y$1,CADASTRE!$L:$L,A274)</f>
        <v>0</v>
      </c>
      <c r="Z274" s="22">
        <f>COUNTIFS(CADASTRE!$B:$B,$Z$1,CADASTRE!$L:$L,A274)</f>
        <v>0</v>
      </c>
      <c r="AA274" s="22">
        <f t="shared" si="4"/>
        <v>1</v>
      </c>
      <c r="AB274" s="22"/>
      <c r="AC274" s="22"/>
      <c r="AD274" s="1"/>
      <c r="AE274" s="1"/>
    </row>
    <row r="275" spans="1:31" ht="30" customHeight="1" x14ac:dyDescent="0.3">
      <c r="A275" s="2" t="s">
        <v>2483</v>
      </c>
      <c r="B275" s="22">
        <f>COUNTIFS(CADASTRE!$B:$B,B$1,CADASTRE!L:L,A275)</f>
        <v>0</v>
      </c>
      <c r="C275" s="22">
        <f>COUNTIFS(CADASTRE!$B:$B,$C$1,CADASTRE!$L:$L,A275)</f>
        <v>0</v>
      </c>
      <c r="D275" s="22">
        <f>COUNTIFS(CADASTRE!$B:$B,$D$1,CADASTRE!$L:$L,A275)</f>
        <v>0</v>
      </c>
      <c r="E275" s="22">
        <f>COUNTIFS(CADASTRE!$B:$B,$E$1,CADASTRE!$L:$L,A275)</f>
        <v>0</v>
      </c>
      <c r="F275" s="22">
        <f>COUNTIFS(CADASTRE!$B:$B,$F$1,CADASTRE!$L:$L,A275)</f>
        <v>0</v>
      </c>
      <c r="G275" s="22">
        <f>COUNTIFS(CADASTRE!$B:$B,$G$1,CADASTRE!$L:$L,A275)</f>
        <v>0</v>
      </c>
      <c r="H275" s="22">
        <f>COUNTIFS(CADASTRE!$B:$B,$H$1,CADASTRE!$L:$L,A275)</f>
        <v>0</v>
      </c>
      <c r="I275" s="22">
        <f>COUNTIFS(CADASTRE!$B:$B,$I$1,CADASTRE!$L:$L,A275)</f>
        <v>0</v>
      </c>
      <c r="J275" s="22">
        <f>COUNTIFS(CADASTRE!$B:$B,$J$1,CADASTRE!$L:$L,A275)</f>
        <v>0</v>
      </c>
      <c r="K275" s="22">
        <f>COUNTIFS(CADASTRE!$B:$B,$K$1,CADASTRE!$L:$L,A275)</f>
        <v>0</v>
      </c>
      <c r="L275" s="22">
        <f>COUNTIFS(CADASTRE!$B:$B,$L$1,CADASTRE!$L:$L,A275)</f>
        <v>0</v>
      </c>
      <c r="M275" s="22">
        <f>COUNTIFS(CADASTRE!$B:$B,$M$1,CADASTRE!$L:$L,A275)</f>
        <v>0</v>
      </c>
      <c r="N275" s="22">
        <f>COUNTIFS(CADASTRE!$B:$B,$N$1,CADASTRE!$L:$L,A275)</f>
        <v>0</v>
      </c>
      <c r="O275" s="22">
        <f>COUNTIFS(CADASTRE!$B:$B,$O$1,CADASTRE!$L:$L,A275)</f>
        <v>0</v>
      </c>
      <c r="P275" s="22">
        <f>COUNTIFS(CADASTRE!$B:$B,$P$1,CADASTRE!$L:$L,A275)</f>
        <v>0</v>
      </c>
      <c r="Q275" s="22">
        <f>COUNTIFS(CADASTRE!$B:$B,$Q$1,CADASTRE!$L:$L,A275)</f>
        <v>0</v>
      </c>
      <c r="R275" s="22">
        <f>COUNTIFS(CADASTRE!$B:$B,$R$1,CADASTRE!$L:$L,A275)</f>
        <v>0</v>
      </c>
      <c r="S275" s="22">
        <f>COUNTIFS(CADASTRE!$B:$B,$S$1,CADASTRE!$L:$L,A275)</f>
        <v>0</v>
      </c>
      <c r="T275" s="22">
        <f>COUNTIFS(CADASTRE!$B:$B,$T$1,CADASTRE!$L:$L,A275)</f>
        <v>0</v>
      </c>
      <c r="U275" s="22">
        <f>COUNTIFS(CADASTRE!$B:$B,$U$1,CADASTRE!$L:$L,A275)</f>
        <v>0</v>
      </c>
      <c r="V275" s="22">
        <f>COUNTIFS(CADASTRE!$B:$B,$V$1,CADASTRE!$L:$L,A275)</f>
        <v>0</v>
      </c>
      <c r="W275" s="22">
        <f>COUNTIFS(CADASTRE!$B:$B,$W$1,CADASTRE!$L:$L,A275)</f>
        <v>1</v>
      </c>
      <c r="X275" s="22">
        <f>COUNTIFS(CADASTRE!$B:$B,$X$1,CADASTRE!$L:$L,A275)</f>
        <v>0</v>
      </c>
      <c r="Y275" s="22">
        <f>COUNTIFS(CADASTRE!$B:$B,$Y$1,CADASTRE!$L:$L,A275)</f>
        <v>0</v>
      </c>
      <c r="Z275" s="22">
        <f>COUNTIFS(CADASTRE!$B:$B,$Z$1,CADASTRE!$L:$L,A275)</f>
        <v>0</v>
      </c>
      <c r="AA275" s="22">
        <f t="shared" si="4"/>
        <v>1</v>
      </c>
      <c r="AB275" s="22"/>
      <c r="AC275" s="22"/>
      <c r="AD275" s="1"/>
      <c r="AE275" s="1"/>
    </row>
    <row r="276" spans="1:31" ht="30" customHeight="1" x14ac:dyDescent="0.3">
      <c r="A276" s="2" t="s">
        <v>512</v>
      </c>
      <c r="B276" s="22">
        <f>COUNTIFS(CADASTRE!$B:$B,B$1,CADASTRE!L:L,A276)</f>
        <v>0</v>
      </c>
      <c r="C276" s="22">
        <f>COUNTIFS(CADASTRE!$B:$B,$C$1,CADASTRE!$L:$L,A276)</f>
        <v>0</v>
      </c>
      <c r="D276" s="22">
        <f>COUNTIFS(CADASTRE!$B:$B,$D$1,CADASTRE!$L:$L,A276)</f>
        <v>0</v>
      </c>
      <c r="E276" s="22">
        <f>COUNTIFS(CADASTRE!$B:$B,$E$1,CADASTRE!$L:$L,A276)</f>
        <v>0</v>
      </c>
      <c r="F276" s="22">
        <f>COUNTIFS(CADASTRE!$B:$B,$F$1,CADASTRE!$L:$L,A276)</f>
        <v>0</v>
      </c>
      <c r="G276" s="22">
        <f>COUNTIFS(CADASTRE!$B:$B,$G$1,CADASTRE!$L:$L,A276)</f>
        <v>0</v>
      </c>
      <c r="H276" s="22">
        <f>COUNTIFS(CADASTRE!$B:$B,$H$1,CADASTRE!$L:$L,A276)</f>
        <v>0</v>
      </c>
      <c r="I276" s="22">
        <f>COUNTIFS(CADASTRE!$B:$B,$I$1,CADASTRE!$L:$L,A276)</f>
        <v>0</v>
      </c>
      <c r="J276" s="22">
        <f>COUNTIFS(CADASTRE!$B:$B,$J$1,CADASTRE!$L:$L,A276)</f>
        <v>0</v>
      </c>
      <c r="K276" s="22">
        <f>COUNTIFS(CADASTRE!$B:$B,$K$1,CADASTRE!$L:$L,A276)</f>
        <v>0</v>
      </c>
      <c r="L276" s="22">
        <f>COUNTIFS(CADASTRE!$B:$B,$L$1,CADASTRE!$L:$L,A276)</f>
        <v>0</v>
      </c>
      <c r="M276" s="22">
        <f>COUNTIFS(CADASTRE!$B:$B,$M$1,CADASTRE!$L:$L,A276)</f>
        <v>0</v>
      </c>
      <c r="N276" s="22">
        <f>COUNTIFS(CADASTRE!$B:$B,$N$1,CADASTRE!$L:$L,A276)</f>
        <v>0</v>
      </c>
      <c r="O276" s="22">
        <f>COUNTIFS(CADASTRE!$B:$B,$O$1,CADASTRE!$L:$L,A276)</f>
        <v>0</v>
      </c>
      <c r="P276" s="22">
        <f>COUNTIFS(CADASTRE!$B:$B,$P$1,CADASTRE!$L:$L,A276)</f>
        <v>5</v>
      </c>
      <c r="Q276" s="22">
        <f>COUNTIFS(CADASTRE!$B:$B,$Q$1,CADASTRE!$L:$L,A276)</f>
        <v>1</v>
      </c>
      <c r="R276" s="22">
        <f>COUNTIFS(CADASTRE!$B:$B,$R$1,CADASTRE!$L:$L,A276)</f>
        <v>0</v>
      </c>
      <c r="S276" s="22">
        <f>COUNTIFS(CADASTRE!$B:$B,$S$1,CADASTRE!$L:$L,A276)</f>
        <v>0</v>
      </c>
      <c r="T276" s="22">
        <f>COUNTIFS(CADASTRE!$B:$B,$T$1,CADASTRE!$L:$L,A276)</f>
        <v>1</v>
      </c>
      <c r="U276" s="22">
        <f>COUNTIFS(CADASTRE!$B:$B,$U$1,CADASTRE!$L:$L,A276)</f>
        <v>0</v>
      </c>
      <c r="V276" s="22">
        <f>COUNTIFS(CADASTRE!$B:$B,$V$1,CADASTRE!$L:$L,A276)</f>
        <v>0</v>
      </c>
      <c r="W276" s="22">
        <f>COUNTIFS(CADASTRE!$B:$B,$W$1,CADASTRE!$L:$L,A276)</f>
        <v>0</v>
      </c>
      <c r="X276" s="22">
        <f>COUNTIFS(CADASTRE!$B:$B,$X$1,CADASTRE!$L:$L,A276)</f>
        <v>0</v>
      </c>
      <c r="Y276" s="22">
        <f>COUNTIFS(CADASTRE!$B:$B,$Y$1,CADASTRE!$L:$L,A276)</f>
        <v>0</v>
      </c>
      <c r="Z276" s="22">
        <f>COUNTIFS(CADASTRE!$B:$B,$Z$1,CADASTRE!$L:$L,A276)</f>
        <v>1</v>
      </c>
      <c r="AA276" s="22">
        <f t="shared" si="4"/>
        <v>8</v>
      </c>
      <c r="AB276" s="22"/>
      <c r="AC276" s="22"/>
      <c r="AD276" s="1"/>
      <c r="AE276" s="1"/>
    </row>
    <row r="277" spans="1:31" ht="30" customHeight="1" x14ac:dyDescent="0.3">
      <c r="A277" s="2" t="s">
        <v>3574</v>
      </c>
      <c r="B277" s="22">
        <f>COUNTIFS(CADASTRE!$B:$B,B$1,CADASTRE!L:L,A277)</f>
        <v>0</v>
      </c>
      <c r="C277" s="22">
        <f>COUNTIFS(CADASTRE!$B:$B,$C$1,CADASTRE!$L:$L,A277)</f>
        <v>0</v>
      </c>
      <c r="D277" s="22">
        <f>COUNTIFS(CADASTRE!$B:$B,$D$1,CADASTRE!$L:$L,A277)</f>
        <v>0</v>
      </c>
      <c r="E277" s="22">
        <f>COUNTIFS(CADASTRE!$B:$B,$E$1,CADASTRE!$L:$L,A277)</f>
        <v>0</v>
      </c>
      <c r="F277" s="22">
        <f>COUNTIFS(CADASTRE!$B:$B,$F$1,CADASTRE!$L:$L,A277)</f>
        <v>0</v>
      </c>
      <c r="G277" s="22">
        <f>COUNTIFS(CADASTRE!$B:$B,$G$1,CADASTRE!$L:$L,A277)</f>
        <v>0</v>
      </c>
      <c r="H277" s="22">
        <f>COUNTIFS(CADASTRE!$B:$B,$H$1,CADASTRE!$L:$L,A277)</f>
        <v>0</v>
      </c>
      <c r="I277" s="22">
        <f>COUNTIFS(CADASTRE!$B:$B,$I$1,CADASTRE!$L:$L,A277)</f>
        <v>0</v>
      </c>
      <c r="J277" s="22">
        <f>COUNTIFS(CADASTRE!$B:$B,$J$1,CADASTRE!$L:$L,A277)</f>
        <v>0</v>
      </c>
      <c r="K277" s="22">
        <f>COUNTIFS(CADASTRE!$B:$B,$K$1,CADASTRE!$L:$L,A277)</f>
        <v>0</v>
      </c>
      <c r="L277" s="22">
        <f>COUNTIFS(CADASTRE!$B:$B,$L$1,CADASTRE!$L:$L,A277)</f>
        <v>0</v>
      </c>
      <c r="M277" s="22">
        <f>COUNTIFS(CADASTRE!$B:$B,$M$1,CADASTRE!$L:$L,A277)</f>
        <v>0</v>
      </c>
      <c r="N277" s="22">
        <f>COUNTIFS(CADASTRE!$B:$B,$N$1,CADASTRE!$L:$L,A277)</f>
        <v>0</v>
      </c>
      <c r="O277" s="22">
        <f>COUNTIFS(CADASTRE!$B:$B,$O$1,CADASTRE!$L:$L,A277)</f>
        <v>0</v>
      </c>
      <c r="P277" s="22">
        <f>COUNTIFS(CADASTRE!$B:$B,$P$1,CADASTRE!$L:$L,A277)</f>
        <v>0</v>
      </c>
      <c r="Q277" s="22">
        <f>COUNTIFS(CADASTRE!$B:$B,$Q$1,CADASTRE!$L:$L,A277)</f>
        <v>1</v>
      </c>
      <c r="R277" s="22">
        <f>COUNTIFS(CADASTRE!$B:$B,$R$1,CADASTRE!$L:$L,A277)</f>
        <v>0</v>
      </c>
      <c r="S277" s="22">
        <f>COUNTIFS(CADASTRE!$B:$B,$S$1,CADASTRE!$L:$L,A277)</f>
        <v>0</v>
      </c>
      <c r="T277" s="22">
        <f>COUNTIFS(CADASTRE!$B:$B,$T$1,CADASTRE!$L:$L,A277)</f>
        <v>0</v>
      </c>
      <c r="U277" s="22">
        <f>COUNTIFS(CADASTRE!$B:$B,$U$1,CADASTRE!$L:$L,A277)</f>
        <v>0</v>
      </c>
      <c r="V277" s="22">
        <f>COUNTIFS(CADASTRE!$B:$B,$V$1,CADASTRE!$L:$L,A277)</f>
        <v>0</v>
      </c>
      <c r="W277" s="22">
        <f>COUNTIFS(CADASTRE!$B:$B,$W$1,CADASTRE!$L:$L,A277)</f>
        <v>0</v>
      </c>
      <c r="X277" s="22">
        <f>COUNTIFS(CADASTRE!$B:$B,$X$1,CADASTRE!$L:$L,A277)</f>
        <v>0</v>
      </c>
      <c r="Y277" s="22">
        <f>COUNTIFS(CADASTRE!$B:$B,$Y$1,CADASTRE!$L:$L,A277)</f>
        <v>0</v>
      </c>
      <c r="Z277" s="22">
        <f>COUNTIFS(CADASTRE!$B:$B,$Z$1,CADASTRE!$L:$L,A277)</f>
        <v>0</v>
      </c>
      <c r="AA277" s="22">
        <f t="shared" si="4"/>
        <v>1</v>
      </c>
      <c r="AB277" s="22"/>
      <c r="AC277" s="22"/>
      <c r="AD277" s="1"/>
      <c r="AE277" s="1"/>
    </row>
    <row r="278" spans="1:31" ht="30" customHeight="1" x14ac:dyDescent="0.3">
      <c r="A278" s="2" t="s">
        <v>131</v>
      </c>
      <c r="B278" s="22">
        <f>COUNTIFS(CADASTRE!$B:$B,B$1,CADASTRE!L:L,A278)</f>
        <v>0</v>
      </c>
      <c r="C278" s="22">
        <f>COUNTIFS(CADASTRE!$B:$B,$C$1,CADASTRE!$L:$L,A278)</f>
        <v>0</v>
      </c>
      <c r="D278" s="22">
        <f>COUNTIFS(CADASTRE!$B:$B,$D$1,CADASTRE!$L:$L,A278)</f>
        <v>0</v>
      </c>
      <c r="E278" s="22">
        <f>COUNTIFS(CADASTRE!$B:$B,$E$1,CADASTRE!$L:$L,A278)</f>
        <v>0</v>
      </c>
      <c r="F278" s="22">
        <f>COUNTIFS(CADASTRE!$B:$B,$F$1,CADASTRE!$L:$L,A278)</f>
        <v>0</v>
      </c>
      <c r="G278" s="22">
        <f>COUNTIFS(CADASTRE!$B:$B,$G$1,CADASTRE!$L:$L,A278)</f>
        <v>0</v>
      </c>
      <c r="H278" s="22">
        <f>COUNTIFS(CADASTRE!$B:$B,$H$1,CADASTRE!$L:$L,A278)</f>
        <v>0</v>
      </c>
      <c r="I278" s="22">
        <f>COUNTIFS(CADASTRE!$B:$B,$I$1,CADASTRE!$L:$L,A278)</f>
        <v>0</v>
      </c>
      <c r="J278" s="22">
        <f>COUNTIFS(CADASTRE!$B:$B,$J$1,CADASTRE!$L:$L,A278)</f>
        <v>0</v>
      </c>
      <c r="K278" s="22">
        <f>COUNTIFS(CADASTRE!$B:$B,$K$1,CADASTRE!$L:$L,A278)</f>
        <v>0</v>
      </c>
      <c r="L278" s="22">
        <f>COUNTIFS(CADASTRE!$B:$B,$L$1,CADASTRE!$L:$L,A278)</f>
        <v>0</v>
      </c>
      <c r="M278" s="22">
        <f>COUNTIFS(CADASTRE!$B:$B,$M$1,CADASTRE!$L:$L,A278)</f>
        <v>0</v>
      </c>
      <c r="N278" s="22">
        <f>COUNTIFS(CADASTRE!$B:$B,$N$1,CADASTRE!$L:$L,A278)</f>
        <v>0</v>
      </c>
      <c r="O278" s="22">
        <f>COUNTIFS(CADASTRE!$B:$B,$O$1,CADASTRE!$L:$L,A278)</f>
        <v>0</v>
      </c>
      <c r="P278" s="22">
        <f>COUNTIFS(CADASTRE!$B:$B,$P$1,CADASTRE!$L:$L,A278)</f>
        <v>0</v>
      </c>
      <c r="Q278" s="22">
        <f>COUNTIFS(CADASTRE!$B:$B,$Q$1,CADASTRE!$L:$L,A278)</f>
        <v>0</v>
      </c>
      <c r="R278" s="22">
        <f>COUNTIFS(CADASTRE!$B:$B,$R$1,CADASTRE!$L:$L,A278)</f>
        <v>0</v>
      </c>
      <c r="S278" s="22">
        <f>COUNTIFS(CADASTRE!$B:$B,$S$1,CADASTRE!$L:$L,A278)</f>
        <v>0</v>
      </c>
      <c r="T278" s="22">
        <f>COUNTIFS(CADASTRE!$B:$B,$T$1,CADASTRE!$L:$L,A278)</f>
        <v>0</v>
      </c>
      <c r="U278" s="22">
        <f>COUNTIFS(CADASTRE!$B:$B,$U$1,CADASTRE!$L:$L,A278)</f>
        <v>0</v>
      </c>
      <c r="V278" s="22">
        <f>COUNTIFS(CADASTRE!$B:$B,$V$1,CADASTRE!$L:$L,A278)</f>
        <v>0</v>
      </c>
      <c r="W278" s="22">
        <f>COUNTIFS(CADASTRE!$B:$B,$W$1,CADASTRE!$L:$L,A278)</f>
        <v>0</v>
      </c>
      <c r="X278" s="22">
        <f>COUNTIFS(CADASTRE!$B:$B,$X$1,CADASTRE!$L:$L,A278)</f>
        <v>0</v>
      </c>
      <c r="Y278" s="22">
        <f>COUNTIFS(CADASTRE!$B:$B,$Y$1,CADASTRE!$L:$L,A278)</f>
        <v>2</v>
      </c>
      <c r="Z278" s="22">
        <f>COUNTIFS(CADASTRE!$B:$B,$Z$1,CADASTRE!$L:$L,A278)</f>
        <v>0</v>
      </c>
      <c r="AA278" s="22">
        <f t="shared" si="4"/>
        <v>2</v>
      </c>
      <c r="AB278" s="22"/>
      <c r="AC278" s="22"/>
      <c r="AD278" s="1"/>
      <c r="AE278" s="1"/>
    </row>
    <row r="279" spans="1:31" ht="30" customHeight="1" x14ac:dyDescent="0.3">
      <c r="A279" s="2" t="s">
        <v>2499</v>
      </c>
      <c r="B279" s="22">
        <f>COUNTIFS(CADASTRE!$B:$B,B$1,CADASTRE!L:L,A279)</f>
        <v>0</v>
      </c>
      <c r="C279" s="22">
        <f>COUNTIFS(CADASTRE!$B:$B,$C$1,CADASTRE!$L:$L,A279)</f>
        <v>0</v>
      </c>
      <c r="D279" s="22">
        <f>COUNTIFS(CADASTRE!$B:$B,$D$1,CADASTRE!$L:$L,A279)</f>
        <v>0</v>
      </c>
      <c r="E279" s="22">
        <f>COUNTIFS(CADASTRE!$B:$B,$E$1,CADASTRE!$L:$L,A279)</f>
        <v>0</v>
      </c>
      <c r="F279" s="22">
        <f>COUNTIFS(CADASTRE!$B:$B,$F$1,CADASTRE!$L:$L,A279)</f>
        <v>0</v>
      </c>
      <c r="G279" s="22">
        <f>COUNTIFS(CADASTRE!$B:$B,$G$1,CADASTRE!$L:$L,A279)</f>
        <v>0</v>
      </c>
      <c r="H279" s="22">
        <f>COUNTIFS(CADASTRE!$B:$B,$H$1,CADASTRE!$L:$L,A279)</f>
        <v>0</v>
      </c>
      <c r="I279" s="22">
        <f>COUNTIFS(CADASTRE!$B:$B,$I$1,CADASTRE!$L:$L,A279)</f>
        <v>0</v>
      </c>
      <c r="J279" s="22">
        <f>COUNTIFS(CADASTRE!$B:$B,$J$1,CADASTRE!$L:$L,A279)</f>
        <v>0</v>
      </c>
      <c r="K279" s="22">
        <f>COUNTIFS(CADASTRE!$B:$B,$K$1,CADASTRE!$L:$L,A279)</f>
        <v>0</v>
      </c>
      <c r="L279" s="22">
        <f>COUNTIFS(CADASTRE!$B:$B,$L$1,CADASTRE!$L:$L,A279)</f>
        <v>0</v>
      </c>
      <c r="M279" s="22">
        <f>COUNTIFS(CADASTRE!$B:$B,$M$1,CADASTRE!$L:$L,A279)</f>
        <v>0</v>
      </c>
      <c r="N279" s="22">
        <f>COUNTIFS(CADASTRE!$B:$B,$N$1,CADASTRE!$L:$L,A279)</f>
        <v>0</v>
      </c>
      <c r="O279" s="22">
        <f>COUNTIFS(CADASTRE!$B:$B,$O$1,CADASTRE!$L:$L,A279)</f>
        <v>0</v>
      </c>
      <c r="P279" s="22">
        <f>COUNTIFS(CADASTRE!$B:$B,$P$1,CADASTRE!$L:$L,A279)</f>
        <v>0</v>
      </c>
      <c r="Q279" s="22">
        <f>COUNTIFS(CADASTRE!$B:$B,$Q$1,CADASTRE!$L:$L,A279)</f>
        <v>1</v>
      </c>
      <c r="R279" s="22">
        <f>COUNTIFS(CADASTRE!$B:$B,$R$1,CADASTRE!$L:$L,A279)</f>
        <v>0</v>
      </c>
      <c r="S279" s="22">
        <f>COUNTIFS(CADASTRE!$B:$B,$S$1,CADASTRE!$L:$L,A279)</f>
        <v>0</v>
      </c>
      <c r="T279" s="22">
        <f>COUNTIFS(CADASTRE!$B:$B,$T$1,CADASTRE!$L:$L,A279)</f>
        <v>0</v>
      </c>
      <c r="U279" s="22">
        <f>COUNTIFS(CADASTRE!$B:$B,$U$1,CADASTRE!$L:$L,A279)</f>
        <v>0</v>
      </c>
      <c r="V279" s="22">
        <f>COUNTIFS(CADASTRE!$B:$B,$V$1,CADASTRE!$L:$L,A279)</f>
        <v>0</v>
      </c>
      <c r="W279" s="22">
        <f>COUNTIFS(CADASTRE!$B:$B,$W$1,CADASTRE!$L:$L,A279)</f>
        <v>0</v>
      </c>
      <c r="X279" s="22">
        <f>COUNTIFS(CADASTRE!$B:$B,$X$1,CADASTRE!$L:$L,A279)</f>
        <v>0</v>
      </c>
      <c r="Y279" s="22">
        <f>COUNTIFS(CADASTRE!$B:$B,$Y$1,CADASTRE!$L:$L,A279)</f>
        <v>0</v>
      </c>
      <c r="Z279" s="22">
        <f>COUNTIFS(CADASTRE!$B:$B,$Z$1,CADASTRE!$L:$L,A279)</f>
        <v>0</v>
      </c>
      <c r="AA279" s="22">
        <f t="shared" si="4"/>
        <v>1</v>
      </c>
      <c r="AB279" s="22"/>
      <c r="AC279" s="22"/>
      <c r="AD279" s="1"/>
      <c r="AE279" s="1"/>
    </row>
    <row r="280" spans="1:31" ht="30" customHeight="1" x14ac:dyDescent="0.3">
      <c r="A280" s="2" t="s">
        <v>1257</v>
      </c>
      <c r="B280" s="22">
        <f>COUNTIFS(CADASTRE!$B:$B,B$1,CADASTRE!L:L,A280)</f>
        <v>0</v>
      </c>
      <c r="C280" s="22">
        <f>COUNTIFS(CADASTRE!$B:$B,$C$1,CADASTRE!$L:$L,A280)</f>
        <v>0</v>
      </c>
      <c r="D280" s="22">
        <f>COUNTIFS(CADASTRE!$B:$B,$D$1,CADASTRE!$L:$L,A280)</f>
        <v>0</v>
      </c>
      <c r="E280" s="22">
        <f>COUNTIFS(CADASTRE!$B:$B,$E$1,CADASTRE!$L:$L,A280)</f>
        <v>0</v>
      </c>
      <c r="F280" s="22">
        <f>COUNTIFS(CADASTRE!$B:$B,$F$1,CADASTRE!$L:$L,A280)</f>
        <v>0</v>
      </c>
      <c r="G280" s="22">
        <f>COUNTIFS(CADASTRE!$B:$B,$G$1,CADASTRE!$L:$L,A280)</f>
        <v>0</v>
      </c>
      <c r="H280" s="22">
        <f>COUNTIFS(CADASTRE!$B:$B,$H$1,CADASTRE!$L:$L,A280)</f>
        <v>0</v>
      </c>
      <c r="I280" s="22">
        <f>COUNTIFS(CADASTRE!$B:$B,$I$1,CADASTRE!$L:$L,A280)</f>
        <v>0</v>
      </c>
      <c r="J280" s="22">
        <f>COUNTIFS(CADASTRE!$B:$B,$J$1,CADASTRE!$L:$L,A280)</f>
        <v>0</v>
      </c>
      <c r="K280" s="22">
        <f>COUNTIFS(CADASTRE!$B:$B,$K$1,CADASTRE!$L:$L,A280)</f>
        <v>0</v>
      </c>
      <c r="L280" s="22">
        <f>COUNTIFS(CADASTRE!$B:$B,$L$1,CADASTRE!$L:$L,A280)</f>
        <v>0</v>
      </c>
      <c r="M280" s="22">
        <f>COUNTIFS(CADASTRE!$B:$B,$M$1,CADASTRE!$L:$L,A280)</f>
        <v>0</v>
      </c>
      <c r="N280" s="22">
        <f>COUNTIFS(CADASTRE!$B:$B,$N$1,CADASTRE!$L:$L,A280)</f>
        <v>0</v>
      </c>
      <c r="O280" s="22">
        <f>COUNTIFS(CADASTRE!$B:$B,$O$1,CADASTRE!$L:$L,A280)</f>
        <v>0</v>
      </c>
      <c r="P280" s="22">
        <f>COUNTIFS(CADASTRE!$B:$B,$P$1,CADASTRE!$L:$L,A280)</f>
        <v>0</v>
      </c>
      <c r="Q280" s="22">
        <f>COUNTIFS(CADASTRE!$B:$B,$Q$1,CADASTRE!$L:$L,A280)</f>
        <v>0</v>
      </c>
      <c r="R280" s="22">
        <f>COUNTIFS(CADASTRE!$B:$B,$R$1,CADASTRE!$L:$L,A280)</f>
        <v>0</v>
      </c>
      <c r="S280" s="22">
        <f>COUNTIFS(CADASTRE!$B:$B,$S$1,CADASTRE!$L:$L,A280)</f>
        <v>0</v>
      </c>
      <c r="T280" s="22">
        <f>COUNTIFS(CADASTRE!$B:$B,$T$1,CADASTRE!$L:$L,A280)</f>
        <v>0</v>
      </c>
      <c r="U280" s="22">
        <f>COUNTIFS(CADASTRE!$B:$B,$U$1,CADASTRE!$L:$L,A280)</f>
        <v>0</v>
      </c>
      <c r="V280" s="22">
        <f>COUNTIFS(CADASTRE!$B:$B,$V$1,CADASTRE!$L:$L,A280)</f>
        <v>0</v>
      </c>
      <c r="W280" s="22">
        <f>COUNTIFS(CADASTRE!$B:$B,$W$1,CADASTRE!$L:$L,A280)</f>
        <v>0</v>
      </c>
      <c r="X280" s="22">
        <f>COUNTIFS(CADASTRE!$B:$B,$X$1,CADASTRE!$L:$L,A280)</f>
        <v>1</v>
      </c>
      <c r="Y280" s="22">
        <f>COUNTIFS(CADASTRE!$B:$B,$Y$1,CADASTRE!$L:$L,A280)</f>
        <v>0</v>
      </c>
      <c r="Z280" s="22">
        <f>COUNTIFS(CADASTRE!$B:$B,$Z$1,CADASTRE!$L:$L,A280)</f>
        <v>0</v>
      </c>
      <c r="AA280" s="22">
        <f t="shared" si="4"/>
        <v>1</v>
      </c>
      <c r="AB280" s="22"/>
      <c r="AC280" s="22"/>
      <c r="AD280" s="1"/>
      <c r="AE280" s="1"/>
    </row>
    <row r="281" spans="1:31" ht="30" customHeight="1" x14ac:dyDescent="0.3">
      <c r="A281" s="2" t="s">
        <v>1934</v>
      </c>
      <c r="B281" s="22">
        <f>COUNTIFS(CADASTRE!$B:$B,B$1,CADASTRE!L:L,A281)</f>
        <v>0</v>
      </c>
      <c r="C281" s="22">
        <f>COUNTIFS(CADASTRE!$B:$B,$C$1,CADASTRE!$L:$L,A281)</f>
        <v>0</v>
      </c>
      <c r="D281" s="22">
        <f>COUNTIFS(CADASTRE!$B:$B,$D$1,CADASTRE!$L:$L,A281)</f>
        <v>0</v>
      </c>
      <c r="E281" s="22">
        <f>COUNTIFS(CADASTRE!$B:$B,$E$1,CADASTRE!$L:$L,A281)</f>
        <v>0</v>
      </c>
      <c r="F281" s="22">
        <f>COUNTIFS(CADASTRE!$B:$B,$F$1,CADASTRE!$L:$L,A281)</f>
        <v>0</v>
      </c>
      <c r="G281" s="22">
        <f>COUNTIFS(CADASTRE!$B:$B,$G$1,CADASTRE!$L:$L,A281)</f>
        <v>0</v>
      </c>
      <c r="H281" s="22">
        <f>COUNTIFS(CADASTRE!$B:$B,$H$1,CADASTRE!$L:$L,A281)</f>
        <v>0</v>
      </c>
      <c r="I281" s="22">
        <f>COUNTIFS(CADASTRE!$B:$B,$I$1,CADASTRE!$L:$L,A281)</f>
        <v>0</v>
      </c>
      <c r="J281" s="22">
        <f>COUNTIFS(CADASTRE!$B:$B,$J$1,CADASTRE!$L:$L,A281)</f>
        <v>0</v>
      </c>
      <c r="K281" s="22">
        <f>COUNTIFS(CADASTRE!$B:$B,$K$1,CADASTRE!$L:$L,A281)</f>
        <v>0</v>
      </c>
      <c r="L281" s="22">
        <f>COUNTIFS(CADASTRE!$B:$B,$L$1,CADASTRE!$L:$L,A281)</f>
        <v>0</v>
      </c>
      <c r="M281" s="22">
        <f>COUNTIFS(CADASTRE!$B:$B,$M$1,CADASTRE!$L:$L,A281)</f>
        <v>0</v>
      </c>
      <c r="N281" s="22">
        <f>COUNTIFS(CADASTRE!$B:$B,$N$1,CADASTRE!$L:$L,A281)</f>
        <v>0</v>
      </c>
      <c r="O281" s="22">
        <f>COUNTIFS(CADASTRE!$B:$B,$O$1,CADASTRE!$L:$L,A281)</f>
        <v>0</v>
      </c>
      <c r="P281" s="22">
        <f>COUNTIFS(CADASTRE!$B:$B,$P$1,CADASTRE!$L:$L,A281)</f>
        <v>0</v>
      </c>
      <c r="Q281" s="22">
        <f>COUNTIFS(CADASTRE!$B:$B,$Q$1,CADASTRE!$L:$L,A281)</f>
        <v>3</v>
      </c>
      <c r="R281" s="22">
        <f>COUNTIFS(CADASTRE!$B:$B,$R$1,CADASTRE!$L:$L,A281)</f>
        <v>0</v>
      </c>
      <c r="S281" s="22">
        <f>COUNTIFS(CADASTRE!$B:$B,$S$1,CADASTRE!$L:$L,A281)</f>
        <v>0</v>
      </c>
      <c r="T281" s="22">
        <f>COUNTIFS(CADASTRE!$B:$B,$T$1,CADASTRE!$L:$L,A281)</f>
        <v>0</v>
      </c>
      <c r="U281" s="22">
        <f>COUNTIFS(CADASTRE!$B:$B,$U$1,CADASTRE!$L:$L,A281)</f>
        <v>0</v>
      </c>
      <c r="V281" s="22">
        <f>COUNTIFS(CADASTRE!$B:$B,$V$1,CADASTRE!$L:$L,A281)</f>
        <v>0</v>
      </c>
      <c r="W281" s="22">
        <f>COUNTIFS(CADASTRE!$B:$B,$W$1,CADASTRE!$L:$L,A281)</f>
        <v>0</v>
      </c>
      <c r="X281" s="22">
        <f>COUNTIFS(CADASTRE!$B:$B,$X$1,CADASTRE!$L:$L,A281)</f>
        <v>0</v>
      </c>
      <c r="Y281" s="22">
        <f>COUNTIFS(CADASTRE!$B:$B,$Y$1,CADASTRE!$L:$L,A281)</f>
        <v>1</v>
      </c>
      <c r="Z281" s="22">
        <f>COUNTIFS(CADASTRE!$B:$B,$Z$1,CADASTRE!$L:$L,A281)</f>
        <v>0</v>
      </c>
      <c r="AA281" s="22">
        <f t="shared" si="4"/>
        <v>4</v>
      </c>
      <c r="AB281" s="22"/>
      <c r="AC281" s="22"/>
      <c r="AD281" s="1"/>
      <c r="AE281" s="1"/>
    </row>
    <row r="282" spans="1:31" ht="30" customHeight="1" x14ac:dyDescent="0.3">
      <c r="A282" s="2" t="s">
        <v>2941</v>
      </c>
      <c r="B282" s="22">
        <f>COUNTIFS(CADASTRE!$B:$B,B$1,CADASTRE!L:L,A282)</f>
        <v>0</v>
      </c>
      <c r="C282" s="22">
        <f>COUNTIFS(CADASTRE!$B:$B,$C$1,CADASTRE!$L:$L,A282)</f>
        <v>0</v>
      </c>
      <c r="D282" s="22">
        <f>COUNTIFS(CADASTRE!$B:$B,$D$1,CADASTRE!$L:$L,A282)</f>
        <v>0</v>
      </c>
      <c r="E282" s="22">
        <f>COUNTIFS(CADASTRE!$B:$B,$E$1,CADASTRE!$L:$L,A282)</f>
        <v>0</v>
      </c>
      <c r="F282" s="22">
        <f>COUNTIFS(CADASTRE!$B:$B,$F$1,CADASTRE!$L:$L,A282)</f>
        <v>0</v>
      </c>
      <c r="G282" s="22">
        <f>COUNTIFS(CADASTRE!$B:$B,$G$1,CADASTRE!$L:$L,A282)</f>
        <v>0</v>
      </c>
      <c r="H282" s="22">
        <f>COUNTIFS(CADASTRE!$B:$B,$H$1,CADASTRE!$L:$L,A282)</f>
        <v>0</v>
      </c>
      <c r="I282" s="22">
        <f>COUNTIFS(CADASTRE!$B:$B,$I$1,CADASTRE!$L:$L,A282)</f>
        <v>0</v>
      </c>
      <c r="J282" s="22">
        <f>COUNTIFS(CADASTRE!$B:$B,$J$1,CADASTRE!$L:$L,A282)</f>
        <v>0</v>
      </c>
      <c r="K282" s="22">
        <f>COUNTIFS(CADASTRE!$B:$B,$K$1,CADASTRE!$L:$L,A282)</f>
        <v>0</v>
      </c>
      <c r="L282" s="22">
        <f>COUNTIFS(CADASTRE!$B:$B,$L$1,CADASTRE!$L:$L,A282)</f>
        <v>0</v>
      </c>
      <c r="M282" s="22">
        <f>COUNTIFS(CADASTRE!$B:$B,$M$1,CADASTRE!$L:$L,A282)</f>
        <v>0</v>
      </c>
      <c r="N282" s="22">
        <f>COUNTIFS(CADASTRE!$B:$B,$N$1,CADASTRE!$L:$L,A282)</f>
        <v>0</v>
      </c>
      <c r="O282" s="22">
        <f>COUNTIFS(CADASTRE!$B:$B,$O$1,CADASTRE!$L:$L,A282)</f>
        <v>0</v>
      </c>
      <c r="P282" s="22">
        <f>COUNTIFS(CADASTRE!$B:$B,$P$1,CADASTRE!$L:$L,A282)</f>
        <v>0</v>
      </c>
      <c r="Q282" s="22">
        <f>COUNTIFS(CADASTRE!$B:$B,$Q$1,CADASTRE!$L:$L,A282)</f>
        <v>0</v>
      </c>
      <c r="R282" s="22">
        <f>COUNTIFS(CADASTRE!$B:$B,$R$1,CADASTRE!$L:$L,A282)</f>
        <v>0</v>
      </c>
      <c r="S282" s="22">
        <f>COUNTIFS(CADASTRE!$B:$B,$S$1,CADASTRE!$L:$L,A282)</f>
        <v>1</v>
      </c>
      <c r="T282" s="22">
        <f>COUNTIFS(CADASTRE!$B:$B,$T$1,CADASTRE!$L:$L,A282)</f>
        <v>0</v>
      </c>
      <c r="U282" s="22">
        <f>COUNTIFS(CADASTRE!$B:$B,$U$1,CADASTRE!$L:$L,A282)</f>
        <v>0</v>
      </c>
      <c r="V282" s="22">
        <f>COUNTIFS(CADASTRE!$B:$B,$V$1,CADASTRE!$L:$L,A282)</f>
        <v>0</v>
      </c>
      <c r="W282" s="22">
        <f>COUNTIFS(CADASTRE!$B:$B,$W$1,CADASTRE!$L:$L,A282)</f>
        <v>0</v>
      </c>
      <c r="X282" s="22">
        <f>COUNTIFS(CADASTRE!$B:$B,$X$1,CADASTRE!$L:$L,A282)</f>
        <v>0</v>
      </c>
      <c r="Y282" s="22">
        <f>COUNTIFS(CADASTRE!$B:$B,$Y$1,CADASTRE!$L:$L,A282)</f>
        <v>0</v>
      </c>
      <c r="Z282" s="22">
        <f>COUNTIFS(CADASTRE!$B:$B,$Z$1,CADASTRE!$L:$L,A282)</f>
        <v>0</v>
      </c>
      <c r="AA282" s="22">
        <f t="shared" si="4"/>
        <v>1</v>
      </c>
      <c r="AB282" s="22"/>
      <c r="AC282" s="22"/>
      <c r="AD282" s="1"/>
      <c r="AE282" s="1"/>
    </row>
    <row r="283" spans="1:31" ht="30" customHeight="1" x14ac:dyDescent="0.3">
      <c r="A283" s="2" t="s">
        <v>2946</v>
      </c>
      <c r="B283" s="22">
        <f>COUNTIFS(CADASTRE!$B:$B,B$1,CADASTRE!L:L,A283)</f>
        <v>0</v>
      </c>
      <c r="C283" s="22">
        <f>COUNTIFS(CADASTRE!$B:$B,$C$1,CADASTRE!$L:$L,A283)</f>
        <v>0</v>
      </c>
      <c r="D283" s="22">
        <f>COUNTIFS(CADASTRE!$B:$B,$D$1,CADASTRE!$L:$L,A283)</f>
        <v>0</v>
      </c>
      <c r="E283" s="22">
        <f>COUNTIFS(CADASTRE!$B:$B,$E$1,CADASTRE!$L:$L,A283)</f>
        <v>0</v>
      </c>
      <c r="F283" s="22">
        <f>COUNTIFS(CADASTRE!$B:$B,$F$1,CADASTRE!$L:$L,A283)</f>
        <v>0</v>
      </c>
      <c r="G283" s="22">
        <f>COUNTIFS(CADASTRE!$B:$B,$G$1,CADASTRE!$L:$L,A283)</f>
        <v>0</v>
      </c>
      <c r="H283" s="22">
        <f>COUNTIFS(CADASTRE!$B:$B,$H$1,CADASTRE!$L:$L,A283)</f>
        <v>0</v>
      </c>
      <c r="I283" s="22">
        <f>COUNTIFS(CADASTRE!$B:$B,$I$1,CADASTRE!$L:$L,A283)</f>
        <v>0</v>
      </c>
      <c r="J283" s="22">
        <f>COUNTIFS(CADASTRE!$B:$B,$J$1,CADASTRE!$L:$L,A283)</f>
        <v>0</v>
      </c>
      <c r="K283" s="22">
        <f>COUNTIFS(CADASTRE!$B:$B,$K$1,CADASTRE!$L:$L,A283)</f>
        <v>0</v>
      </c>
      <c r="L283" s="22">
        <f>COUNTIFS(CADASTRE!$B:$B,$L$1,CADASTRE!$L:$L,A283)</f>
        <v>0</v>
      </c>
      <c r="M283" s="22">
        <f>COUNTIFS(CADASTRE!$B:$B,$M$1,CADASTRE!$L:$L,A283)</f>
        <v>0</v>
      </c>
      <c r="N283" s="22">
        <f>COUNTIFS(CADASTRE!$B:$B,$N$1,CADASTRE!$L:$L,A283)</f>
        <v>0</v>
      </c>
      <c r="O283" s="22">
        <f>COUNTIFS(CADASTRE!$B:$B,$O$1,CADASTRE!$L:$L,A283)</f>
        <v>0</v>
      </c>
      <c r="P283" s="22">
        <f>COUNTIFS(CADASTRE!$B:$B,$P$1,CADASTRE!$L:$L,A283)</f>
        <v>1</v>
      </c>
      <c r="Q283" s="22">
        <f>COUNTIFS(CADASTRE!$B:$B,$Q$1,CADASTRE!$L:$L,A283)</f>
        <v>0</v>
      </c>
      <c r="R283" s="22">
        <f>COUNTIFS(CADASTRE!$B:$B,$R$1,CADASTRE!$L:$L,A283)</f>
        <v>0</v>
      </c>
      <c r="S283" s="22">
        <f>COUNTIFS(CADASTRE!$B:$B,$S$1,CADASTRE!$L:$L,A283)</f>
        <v>0</v>
      </c>
      <c r="T283" s="22">
        <f>COUNTIFS(CADASTRE!$B:$B,$T$1,CADASTRE!$L:$L,A283)</f>
        <v>0</v>
      </c>
      <c r="U283" s="22">
        <f>COUNTIFS(CADASTRE!$B:$B,$U$1,CADASTRE!$L:$L,A283)</f>
        <v>0</v>
      </c>
      <c r="V283" s="22">
        <f>COUNTIFS(CADASTRE!$B:$B,$V$1,CADASTRE!$L:$L,A283)</f>
        <v>0</v>
      </c>
      <c r="W283" s="22">
        <f>COUNTIFS(CADASTRE!$B:$B,$W$1,CADASTRE!$L:$L,A283)</f>
        <v>0</v>
      </c>
      <c r="X283" s="22">
        <f>COUNTIFS(CADASTRE!$B:$B,$X$1,CADASTRE!$L:$L,A283)</f>
        <v>0</v>
      </c>
      <c r="Y283" s="22">
        <f>COUNTIFS(CADASTRE!$B:$B,$Y$1,CADASTRE!$L:$L,A283)</f>
        <v>0</v>
      </c>
      <c r="Z283" s="22">
        <f>COUNTIFS(CADASTRE!$B:$B,$Z$1,CADASTRE!$L:$L,A283)</f>
        <v>0</v>
      </c>
      <c r="AA283" s="22">
        <f t="shared" si="4"/>
        <v>1</v>
      </c>
      <c r="AB283" s="22"/>
      <c r="AC283" s="22"/>
      <c r="AD283" s="1"/>
      <c r="AE283" s="1"/>
    </row>
    <row r="284" spans="1:31" ht="30" customHeight="1" x14ac:dyDescent="0.3">
      <c r="A284" s="2" t="s">
        <v>522</v>
      </c>
      <c r="B284" s="22">
        <f>COUNTIFS(CADASTRE!$B:$B,B$1,CADASTRE!L:L,A284)</f>
        <v>0</v>
      </c>
      <c r="C284" s="22">
        <f>COUNTIFS(CADASTRE!$B:$B,$C$1,CADASTRE!$L:$L,A284)</f>
        <v>0</v>
      </c>
      <c r="D284" s="22">
        <f>COUNTIFS(CADASTRE!$B:$B,$D$1,CADASTRE!$L:$L,A284)</f>
        <v>0</v>
      </c>
      <c r="E284" s="22">
        <f>COUNTIFS(CADASTRE!$B:$B,$E$1,CADASTRE!$L:$L,A284)</f>
        <v>0</v>
      </c>
      <c r="F284" s="22">
        <f>COUNTIFS(CADASTRE!$B:$B,$F$1,CADASTRE!$L:$L,A284)</f>
        <v>0</v>
      </c>
      <c r="G284" s="22">
        <f>COUNTIFS(CADASTRE!$B:$B,$G$1,CADASTRE!$L:$L,A284)</f>
        <v>0</v>
      </c>
      <c r="H284" s="22">
        <f>COUNTIFS(CADASTRE!$B:$B,$H$1,CADASTRE!$L:$L,A284)</f>
        <v>0</v>
      </c>
      <c r="I284" s="22">
        <f>COUNTIFS(CADASTRE!$B:$B,$I$1,CADASTRE!$L:$L,A284)</f>
        <v>0</v>
      </c>
      <c r="J284" s="22">
        <f>COUNTIFS(CADASTRE!$B:$B,$J$1,CADASTRE!$L:$L,A284)</f>
        <v>0</v>
      </c>
      <c r="K284" s="22">
        <f>COUNTIFS(CADASTRE!$B:$B,$K$1,CADASTRE!$L:$L,A284)</f>
        <v>0</v>
      </c>
      <c r="L284" s="22">
        <f>COUNTIFS(CADASTRE!$B:$B,$L$1,CADASTRE!$L:$L,A284)</f>
        <v>0</v>
      </c>
      <c r="M284" s="22">
        <f>COUNTIFS(CADASTRE!$B:$B,$M$1,CADASTRE!$L:$L,A284)</f>
        <v>0</v>
      </c>
      <c r="N284" s="22">
        <f>COUNTIFS(CADASTRE!$B:$B,$N$1,CADASTRE!$L:$L,A284)</f>
        <v>0</v>
      </c>
      <c r="O284" s="22">
        <f>COUNTIFS(CADASTRE!$B:$B,$O$1,CADASTRE!$L:$L,A284)</f>
        <v>0</v>
      </c>
      <c r="P284" s="22">
        <f>COUNTIFS(CADASTRE!$B:$B,$P$1,CADASTRE!$L:$L,A284)</f>
        <v>0</v>
      </c>
      <c r="Q284" s="22">
        <f>COUNTIFS(CADASTRE!$B:$B,$Q$1,CADASTRE!$L:$L,A284)</f>
        <v>0</v>
      </c>
      <c r="R284" s="22">
        <f>COUNTIFS(CADASTRE!$B:$B,$R$1,CADASTRE!$L:$L,A284)</f>
        <v>0</v>
      </c>
      <c r="S284" s="22">
        <f>COUNTIFS(CADASTRE!$B:$B,$S$1,CADASTRE!$L:$L,A284)</f>
        <v>0</v>
      </c>
      <c r="T284" s="22">
        <f>COUNTIFS(CADASTRE!$B:$B,$T$1,CADASTRE!$L:$L,A284)</f>
        <v>0</v>
      </c>
      <c r="U284" s="22">
        <f>COUNTIFS(CADASTRE!$B:$B,$U$1,CADASTRE!$L:$L,A284)</f>
        <v>0</v>
      </c>
      <c r="V284" s="22">
        <f>COUNTIFS(CADASTRE!$B:$B,$V$1,CADASTRE!$L:$L,A284)</f>
        <v>0</v>
      </c>
      <c r="W284" s="22">
        <f>COUNTIFS(CADASTRE!$B:$B,$W$1,CADASTRE!$L:$L,A284)</f>
        <v>2</v>
      </c>
      <c r="X284" s="22">
        <f>COUNTIFS(CADASTRE!$B:$B,$X$1,CADASTRE!$L:$L,A284)</f>
        <v>1</v>
      </c>
      <c r="Y284" s="22">
        <f>COUNTIFS(CADASTRE!$B:$B,$Y$1,CADASTRE!$L:$L,A284)</f>
        <v>0</v>
      </c>
      <c r="Z284" s="22">
        <f>COUNTIFS(CADASTRE!$B:$B,$Z$1,CADASTRE!$L:$L,A284)</f>
        <v>0</v>
      </c>
      <c r="AA284" s="22">
        <f t="shared" si="4"/>
        <v>3</v>
      </c>
      <c r="AB284" s="22"/>
      <c r="AC284" s="22"/>
      <c r="AD284" s="1"/>
      <c r="AE284" s="1"/>
    </row>
    <row r="285" spans="1:31" ht="30" customHeight="1" x14ac:dyDescent="0.3">
      <c r="A285" s="2" t="s">
        <v>1265</v>
      </c>
      <c r="B285" s="22">
        <f>COUNTIFS(CADASTRE!$B:$B,B$1,CADASTRE!L:L,A285)</f>
        <v>0</v>
      </c>
      <c r="C285" s="22">
        <f>COUNTIFS(CADASTRE!$B:$B,$C$1,CADASTRE!$L:$L,A285)</f>
        <v>0</v>
      </c>
      <c r="D285" s="22">
        <f>COUNTIFS(CADASTRE!$B:$B,$D$1,CADASTRE!$L:$L,A285)</f>
        <v>0</v>
      </c>
      <c r="E285" s="22">
        <f>COUNTIFS(CADASTRE!$B:$B,$E$1,CADASTRE!$L:$L,A285)</f>
        <v>0</v>
      </c>
      <c r="F285" s="22">
        <f>COUNTIFS(CADASTRE!$B:$B,$F$1,CADASTRE!$L:$L,A285)</f>
        <v>0</v>
      </c>
      <c r="G285" s="22">
        <f>COUNTIFS(CADASTRE!$B:$B,$G$1,CADASTRE!$L:$L,A285)</f>
        <v>0</v>
      </c>
      <c r="H285" s="22">
        <f>COUNTIFS(CADASTRE!$B:$B,$H$1,CADASTRE!$L:$L,A285)</f>
        <v>0</v>
      </c>
      <c r="I285" s="22">
        <f>COUNTIFS(CADASTRE!$B:$B,$I$1,CADASTRE!$L:$L,A285)</f>
        <v>0</v>
      </c>
      <c r="J285" s="22">
        <f>COUNTIFS(CADASTRE!$B:$B,$J$1,CADASTRE!$L:$L,A285)</f>
        <v>0</v>
      </c>
      <c r="K285" s="22">
        <f>COUNTIFS(CADASTRE!$B:$B,$K$1,CADASTRE!$L:$L,A285)</f>
        <v>0</v>
      </c>
      <c r="L285" s="22">
        <f>COUNTIFS(CADASTRE!$B:$B,$L$1,CADASTRE!$L:$L,A285)</f>
        <v>0</v>
      </c>
      <c r="M285" s="22">
        <f>COUNTIFS(CADASTRE!$B:$B,$M$1,CADASTRE!$L:$L,A285)</f>
        <v>0</v>
      </c>
      <c r="N285" s="22">
        <f>COUNTIFS(CADASTRE!$B:$B,$N$1,CADASTRE!$L:$L,A285)</f>
        <v>0</v>
      </c>
      <c r="O285" s="22">
        <f>COUNTIFS(CADASTRE!$B:$B,$O$1,CADASTRE!$L:$L,A285)</f>
        <v>0</v>
      </c>
      <c r="P285" s="22">
        <f>COUNTIFS(CADASTRE!$B:$B,$P$1,CADASTRE!$L:$L,A285)</f>
        <v>0</v>
      </c>
      <c r="Q285" s="22">
        <f>COUNTIFS(CADASTRE!$B:$B,$Q$1,CADASTRE!$L:$L,A285)</f>
        <v>0</v>
      </c>
      <c r="R285" s="22">
        <f>COUNTIFS(CADASTRE!$B:$B,$R$1,CADASTRE!$L:$L,A285)</f>
        <v>0</v>
      </c>
      <c r="S285" s="22">
        <f>COUNTIFS(CADASTRE!$B:$B,$S$1,CADASTRE!$L:$L,A285)</f>
        <v>0</v>
      </c>
      <c r="T285" s="22">
        <f>COUNTIFS(CADASTRE!$B:$B,$T$1,CADASTRE!$L:$L,A285)</f>
        <v>0</v>
      </c>
      <c r="U285" s="22">
        <f>COUNTIFS(CADASTRE!$B:$B,$U$1,CADASTRE!$L:$L,A285)</f>
        <v>0</v>
      </c>
      <c r="V285" s="22">
        <f>COUNTIFS(CADASTRE!$B:$B,$V$1,CADASTRE!$L:$L,A285)</f>
        <v>0</v>
      </c>
      <c r="W285" s="22">
        <f>COUNTIFS(CADASTRE!$B:$B,$W$1,CADASTRE!$L:$L,A285)</f>
        <v>0</v>
      </c>
      <c r="X285" s="22">
        <f>COUNTIFS(CADASTRE!$B:$B,$X$1,CADASTRE!$L:$L,A285)</f>
        <v>0</v>
      </c>
      <c r="Y285" s="22">
        <f>COUNTIFS(CADASTRE!$B:$B,$Y$1,CADASTRE!$L:$L,A285)</f>
        <v>0</v>
      </c>
      <c r="Z285" s="22">
        <f>COUNTIFS(CADASTRE!$B:$B,$Z$1,CADASTRE!$L:$L,A285)</f>
        <v>1</v>
      </c>
      <c r="AA285" s="22">
        <f t="shared" si="4"/>
        <v>1</v>
      </c>
      <c r="AB285" s="22"/>
      <c r="AC285" s="22"/>
      <c r="AD285" s="1"/>
      <c r="AE285" s="1"/>
    </row>
    <row r="286" spans="1:31" ht="30" customHeight="1" x14ac:dyDescent="0.3">
      <c r="A286" s="2" t="s">
        <v>4690</v>
      </c>
      <c r="B286" s="22">
        <f>COUNTIFS(CADASTRE!$B:$B,B$1,CADASTRE!L:L,A286)</f>
        <v>0</v>
      </c>
      <c r="C286" s="22">
        <f>COUNTIFS(CADASTRE!$B:$B,$C$1,CADASTRE!$L:$L,A286)</f>
        <v>0</v>
      </c>
      <c r="D286" s="22">
        <f>COUNTIFS(CADASTRE!$B:$B,$D$1,CADASTRE!$L:$L,A286)</f>
        <v>0</v>
      </c>
      <c r="E286" s="22">
        <f>COUNTIFS(CADASTRE!$B:$B,$E$1,CADASTRE!$L:$L,A286)</f>
        <v>0</v>
      </c>
      <c r="F286" s="22">
        <f>COUNTIFS(CADASTRE!$B:$B,$F$1,CADASTRE!$L:$L,A286)</f>
        <v>0</v>
      </c>
      <c r="G286" s="22">
        <f>COUNTIFS(CADASTRE!$B:$B,$G$1,CADASTRE!$L:$L,A286)</f>
        <v>0</v>
      </c>
      <c r="H286" s="22">
        <f>COUNTIFS(CADASTRE!$B:$B,$H$1,CADASTRE!$L:$L,A286)</f>
        <v>0</v>
      </c>
      <c r="I286" s="22">
        <f>COUNTIFS(CADASTRE!$B:$B,$I$1,CADASTRE!$L:$L,A286)</f>
        <v>0</v>
      </c>
      <c r="J286" s="22">
        <f>COUNTIFS(CADASTRE!$B:$B,$J$1,CADASTRE!$L:$L,A286)</f>
        <v>0</v>
      </c>
      <c r="K286" s="22">
        <f>COUNTIFS(CADASTRE!$B:$B,$K$1,CADASTRE!$L:$L,A286)</f>
        <v>0</v>
      </c>
      <c r="L286" s="22">
        <f>COUNTIFS(CADASTRE!$B:$B,$L$1,CADASTRE!$L:$L,A286)</f>
        <v>0</v>
      </c>
      <c r="M286" s="22">
        <f>COUNTIFS(CADASTRE!$B:$B,$M$1,CADASTRE!$L:$L,A286)</f>
        <v>0</v>
      </c>
      <c r="N286" s="22">
        <f>COUNTIFS(CADASTRE!$B:$B,$N$1,CADASTRE!$L:$L,A286)</f>
        <v>0</v>
      </c>
      <c r="O286" s="22">
        <f>COUNTIFS(CADASTRE!$B:$B,$O$1,CADASTRE!$L:$L,A286)</f>
        <v>0</v>
      </c>
      <c r="P286" s="22">
        <f>COUNTIFS(CADASTRE!$B:$B,$P$1,CADASTRE!$L:$L,A286)</f>
        <v>0</v>
      </c>
      <c r="Q286" s="22">
        <f>COUNTIFS(CADASTRE!$B:$B,$Q$1,CADASTRE!$L:$L,A286)</f>
        <v>1</v>
      </c>
      <c r="R286" s="22">
        <f>COUNTIFS(CADASTRE!$B:$B,$R$1,CADASTRE!$L:$L,A286)</f>
        <v>0</v>
      </c>
      <c r="S286" s="22">
        <f>COUNTIFS(CADASTRE!$B:$B,$S$1,CADASTRE!$L:$L,A286)</f>
        <v>0</v>
      </c>
      <c r="T286" s="22">
        <f>COUNTIFS(CADASTRE!$B:$B,$T$1,CADASTRE!$L:$L,A286)</f>
        <v>0</v>
      </c>
      <c r="U286" s="22">
        <f>COUNTIFS(CADASTRE!$B:$B,$U$1,CADASTRE!$L:$L,A286)</f>
        <v>0</v>
      </c>
      <c r="V286" s="22">
        <f>COUNTIFS(CADASTRE!$B:$B,$V$1,CADASTRE!$L:$L,A286)</f>
        <v>0</v>
      </c>
      <c r="W286" s="22">
        <f>COUNTIFS(CADASTRE!$B:$B,$W$1,CADASTRE!$L:$L,A286)</f>
        <v>0</v>
      </c>
      <c r="X286" s="22">
        <f>COUNTIFS(CADASTRE!$B:$B,$X$1,CADASTRE!$L:$L,A286)</f>
        <v>0</v>
      </c>
      <c r="Y286" s="22">
        <f>COUNTIFS(CADASTRE!$B:$B,$Y$1,CADASTRE!$L:$L,A286)</f>
        <v>0</v>
      </c>
      <c r="Z286" s="22">
        <f>COUNTIFS(CADASTRE!$B:$B,$Z$1,CADASTRE!$L:$L,A286)</f>
        <v>0</v>
      </c>
      <c r="AA286" s="22">
        <f t="shared" si="4"/>
        <v>1</v>
      </c>
      <c r="AB286" s="22"/>
      <c r="AC286" s="22"/>
      <c r="AD286" s="1"/>
      <c r="AE286" s="1"/>
    </row>
    <row r="287" spans="1:31" ht="30" customHeight="1" x14ac:dyDescent="0.3">
      <c r="A287" s="2" t="s">
        <v>3586</v>
      </c>
      <c r="B287" s="22">
        <f>COUNTIFS(CADASTRE!$B:$B,B$1,CADASTRE!L:L,A287)</f>
        <v>0</v>
      </c>
      <c r="C287" s="22">
        <f>COUNTIFS(CADASTRE!$B:$B,$C$1,CADASTRE!$L:$L,A287)</f>
        <v>0</v>
      </c>
      <c r="D287" s="22">
        <f>COUNTIFS(CADASTRE!$B:$B,$D$1,CADASTRE!$L:$L,A287)</f>
        <v>0</v>
      </c>
      <c r="E287" s="22">
        <f>COUNTIFS(CADASTRE!$B:$B,$E$1,CADASTRE!$L:$L,A287)</f>
        <v>0</v>
      </c>
      <c r="F287" s="22">
        <f>COUNTIFS(CADASTRE!$B:$B,$F$1,CADASTRE!$L:$L,A287)</f>
        <v>0</v>
      </c>
      <c r="G287" s="22">
        <f>COUNTIFS(CADASTRE!$B:$B,$G$1,CADASTRE!$L:$L,A287)</f>
        <v>0</v>
      </c>
      <c r="H287" s="22">
        <f>COUNTIFS(CADASTRE!$B:$B,$H$1,CADASTRE!$L:$L,A287)</f>
        <v>0</v>
      </c>
      <c r="I287" s="22">
        <f>COUNTIFS(CADASTRE!$B:$B,$I$1,CADASTRE!$L:$L,A287)</f>
        <v>0</v>
      </c>
      <c r="J287" s="22">
        <f>COUNTIFS(CADASTRE!$B:$B,$J$1,CADASTRE!$L:$L,A287)</f>
        <v>0</v>
      </c>
      <c r="K287" s="22">
        <f>COUNTIFS(CADASTRE!$B:$B,$K$1,CADASTRE!$L:$L,A287)</f>
        <v>0</v>
      </c>
      <c r="L287" s="22">
        <f>COUNTIFS(CADASTRE!$B:$B,$L$1,CADASTRE!$L:$L,A287)</f>
        <v>0</v>
      </c>
      <c r="M287" s="22">
        <f>COUNTIFS(CADASTRE!$B:$B,$M$1,CADASTRE!$L:$L,A287)</f>
        <v>0</v>
      </c>
      <c r="N287" s="22">
        <f>COUNTIFS(CADASTRE!$B:$B,$N$1,CADASTRE!$L:$L,A287)</f>
        <v>0</v>
      </c>
      <c r="O287" s="22">
        <f>COUNTIFS(CADASTRE!$B:$B,$O$1,CADASTRE!$L:$L,A287)</f>
        <v>1</v>
      </c>
      <c r="P287" s="22">
        <f>COUNTIFS(CADASTRE!$B:$B,$P$1,CADASTRE!$L:$L,A287)</f>
        <v>0</v>
      </c>
      <c r="Q287" s="22">
        <f>COUNTIFS(CADASTRE!$B:$B,$Q$1,CADASTRE!$L:$L,A287)</f>
        <v>0</v>
      </c>
      <c r="R287" s="22">
        <f>COUNTIFS(CADASTRE!$B:$B,$R$1,CADASTRE!$L:$L,A287)</f>
        <v>0</v>
      </c>
      <c r="S287" s="22">
        <f>COUNTIFS(CADASTRE!$B:$B,$S$1,CADASTRE!$L:$L,A287)</f>
        <v>0</v>
      </c>
      <c r="T287" s="22">
        <f>COUNTIFS(CADASTRE!$B:$B,$T$1,CADASTRE!$L:$L,A287)</f>
        <v>0</v>
      </c>
      <c r="U287" s="22">
        <f>COUNTIFS(CADASTRE!$B:$B,$U$1,CADASTRE!$L:$L,A287)</f>
        <v>0</v>
      </c>
      <c r="V287" s="22">
        <f>COUNTIFS(CADASTRE!$B:$B,$V$1,CADASTRE!$L:$L,A287)</f>
        <v>0</v>
      </c>
      <c r="W287" s="22">
        <f>COUNTIFS(CADASTRE!$B:$B,$W$1,CADASTRE!$L:$L,A287)</f>
        <v>0</v>
      </c>
      <c r="X287" s="22">
        <f>COUNTIFS(CADASTRE!$B:$B,$X$1,CADASTRE!$L:$L,A287)</f>
        <v>0</v>
      </c>
      <c r="Y287" s="22">
        <f>COUNTIFS(CADASTRE!$B:$B,$Y$1,CADASTRE!$L:$L,A287)</f>
        <v>0</v>
      </c>
      <c r="Z287" s="22">
        <f>COUNTIFS(CADASTRE!$B:$B,$Z$1,CADASTRE!$L:$L,A287)</f>
        <v>0</v>
      </c>
      <c r="AA287" s="22">
        <f t="shared" si="4"/>
        <v>1</v>
      </c>
      <c r="AB287" s="22"/>
      <c r="AC287" s="22"/>
      <c r="AD287" s="1"/>
      <c r="AE287" s="1"/>
    </row>
    <row r="288" spans="1:31" ht="30" customHeight="1" x14ac:dyDescent="0.3">
      <c r="A288" s="2" t="s">
        <v>4557</v>
      </c>
      <c r="B288" s="22">
        <f>COUNTIFS(CADASTRE!$B:$B,B$1,CADASTRE!L:L,A288)</f>
        <v>0</v>
      </c>
      <c r="C288" s="22">
        <f>COUNTIFS(CADASTRE!$B:$B,$C$1,CADASTRE!$L:$L,A288)</f>
        <v>0</v>
      </c>
      <c r="D288" s="22">
        <f>COUNTIFS(CADASTRE!$B:$B,$D$1,CADASTRE!$L:$L,A288)</f>
        <v>0</v>
      </c>
      <c r="E288" s="22">
        <f>COUNTIFS(CADASTRE!$B:$B,$E$1,CADASTRE!$L:$L,A288)</f>
        <v>0</v>
      </c>
      <c r="F288" s="22">
        <f>COUNTIFS(CADASTRE!$B:$B,$F$1,CADASTRE!$L:$L,A288)</f>
        <v>0</v>
      </c>
      <c r="G288" s="22">
        <f>COUNTIFS(CADASTRE!$B:$B,$G$1,CADASTRE!$L:$L,A288)</f>
        <v>0</v>
      </c>
      <c r="H288" s="22">
        <f>COUNTIFS(CADASTRE!$B:$B,$H$1,CADASTRE!$L:$L,A288)</f>
        <v>0</v>
      </c>
      <c r="I288" s="22">
        <f>COUNTIFS(CADASTRE!$B:$B,$I$1,CADASTRE!$L:$L,A288)</f>
        <v>0</v>
      </c>
      <c r="J288" s="22">
        <f>COUNTIFS(CADASTRE!$B:$B,$J$1,CADASTRE!$L:$L,A288)</f>
        <v>0</v>
      </c>
      <c r="K288" s="22">
        <f>COUNTIFS(CADASTRE!$B:$B,$K$1,CADASTRE!$L:$L,A288)</f>
        <v>0</v>
      </c>
      <c r="L288" s="22">
        <f>COUNTIFS(CADASTRE!$B:$B,$L$1,CADASTRE!$L:$L,A288)</f>
        <v>0</v>
      </c>
      <c r="M288" s="22">
        <f>COUNTIFS(CADASTRE!$B:$B,$M$1,CADASTRE!$L:$L,A288)</f>
        <v>0</v>
      </c>
      <c r="N288" s="22">
        <f>COUNTIFS(CADASTRE!$B:$B,$N$1,CADASTRE!$L:$L,A288)</f>
        <v>0</v>
      </c>
      <c r="O288" s="22">
        <f>COUNTIFS(CADASTRE!$B:$B,$O$1,CADASTRE!$L:$L,A288)</f>
        <v>0</v>
      </c>
      <c r="P288" s="22">
        <f>COUNTIFS(CADASTRE!$B:$B,$P$1,CADASTRE!$L:$L,A288)</f>
        <v>1</v>
      </c>
      <c r="Q288" s="22">
        <f>COUNTIFS(CADASTRE!$B:$B,$Q$1,CADASTRE!$L:$L,A288)</f>
        <v>0</v>
      </c>
      <c r="R288" s="22">
        <f>COUNTIFS(CADASTRE!$B:$B,$R$1,CADASTRE!$L:$L,A288)</f>
        <v>0</v>
      </c>
      <c r="S288" s="22">
        <f>COUNTIFS(CADASTRE!$B:$B,$S$1,CADASTRE!$L:$L,A288)</f>
        <v>0</v>
      </c>
      <c r="T288" s="22">
        <f>COUNTIFS(CADASTRE!$B:$B,$T$1,CADASTRE!$L:$L,A288)</f>
        <v>0</v>
      </c>
      <c r="U288" s="22">
        <f>COUNTIFS(CADASTRE!$B:$B,$U$1,CADASTRE!$L:$L,A288)</f>
        <v>0</v>
      </c>
      <c r="V288" s="22">
        <f>COUNTIFS(CADASTRE!$B:$B,$V$1,CADASTRE!$L:$L,A288)</f>
        <v>0</v>
      </c>
      <c r="W288" s="22">
        <f>COUNTIFS(CADASTRE!$B:$B,$W$1,CADASTRE!$L:$L,A288)</f>
        <v>0</v>
      </c>
      <c r="X288" s="22">
        <f>COUNTIFS(CADASTRE!$B:$B,$X$1,CADASTRE!$L:$L,A288)</f>
        <v>0</v>
      </c>
      <c r="Y288" s="22">
        <f>COUNTIFS(CADASTRE!$B:$B,$Y$1,CADASTRE!$L:$L,A288)</f>
        <v>0</v>
      </c>
      <c r="Z288" s="22">
        <f>COUNTIFS(CADASTRE!$B:$B,$Z$1,CADASTRE!$L:$L,A288)</f>
        <v>0</v>
      </c>
      <c r="AA288" s="22">
        <f t="shared" si="4"/>
        <v>1</v>
      </c>
      <c r="AB288" s="22"/>
      <c r="AC288" s="22"/>
      <c r="AD288" s="1"/>
      <c r="AE288" s="1"/>
    </row>
    <row r="289" spans="1:31" ht="30" customHeight="1" x14ac:dyDescent="0.3">
      <c r="A289" s="2" t="s">
        <v>4951</v>
      </c>
      <c r="B289" s="22">
        <f>COUNTIFS(CADASTRE!$B:$B,B$1,CADASTRE!L:L,A289)</f>
        <v>0</v>
      </c>
      <c r="C289" s="22">
        <f>COUNTIFS(CADASTRE!$B:$B,$C$1,CADASTRE!$L:$L,A289)</f>
        <v>0</v>
      </c>
      <c r="D289" s="22">
        <f>COUNTIFS(CADASTRE!$B:$B,$D$1,CADASTRE!$L:$L,A289)</f>
        <v>0</v>
      </c>
      <c r="E289" s="22">
        <f>COUNTIFS(CADASTRE!$B:$B,$E$1,CADASTRE!$L:$L,A289)</f>
        <v>0</v>
      </c>
      <c r="F289" s="22">
        <f>COUNTIFS(CADASTRE!$B:$B,$F$1,CADASTRE!$L:$L,A289)</f>
        <v>0</v>
      </c>
      <c r="G289" s="22">
        <f>COUNTIFS(CADASTRE!$B:$B,$G$1,CADASTRE!$L:$L,A289)</f>
        <v>0</v>
      </c>
      <c r="H289" s="22">
        <f>COUNTIFS(CADASTRE!$B:$B,$H$1,CADASTRE!$L:$L,A289)</f>
        <v>0</v>
      </c>
      <c r="I289" s="22">
        <f>COUNTIFS(CADASTRE!$B:$B,$I$1,CADASTRE!$L:$L,A289)</f>
        <v>0</v>
      </c>
      <c r="J289" s="22">
        <f>COUNTIFS(CADASTRE!$B:$B,$J$1,CADASTRE!$L:$L,A289)</f>
        <v>0</v>
      </c>
      <c r="K289" s="22">
        <f>COUNTIFS(CADASTRE!$B:$B,$K$1,CADASTRE!$L:$L,A289)</f>
        <v>0</v>
      </c>
      <c r="L289" s="22">
        <f>COUNTIFS(CADASTRE!$B:$B,$L$1,CADASTRE!$L:$L,A289)</f>
        <v>0</v>
      </c>
      <c r="M289" s="22">
        <f>COUNTIFS(CADASTRE!$B:$B,$M$1,CADASTRE!$L:$L,A289)</f>
        <v>0</v>
      </c>
      <c r="N289" s="22">
        <f>COUNTIFS(CADASTRE!$B:$B,$N$1,CADASTRE!$L:$L,A289)</f>
        <v>0</v>
      </c>
      <c r="O289" s="22">
        <f>COUNTIFS(CADASTRE!$B:$B,$O$1,CADASTRE!$L:$L,A289)</f>
        <v>0</v>
      </c>
      <c r="P289" s="22">
        <f>COUNTIFS(CADASTRE!$B:$B,$P$1,CADASTRE!$L:$L,A289)</f>
        <v>0</v>
      </c>
      <c r="Q289" s="22">
        <f>COUNTIFS(CADASTRE!$B:$B,$Q$1,CADASTRE!$L:$L,A289)</f>
        <v>0</v>
      </c>
      <c r="R289" s="22">
        <f>COUNTIFS(CADASTRE!$B:$B,$R$1,CADASTRE!$L:$L,A289)</f>
        <v>0</v>
      </c>
      <c r="S289" s="22">
        <f>COUNTIFS(CADASTRE!$B:$B,$S$1,CADASTRE!$L:$L,A289)</f>
        <v>0</v>
      </c>
      <c r="T289" s="22">
        <f>COUNTIFS(CADASTRE!$B:$B,$T$1,CADASTRE!$L:$L,A289)</f>
        <v>0</v>
      </c>
      <c r="U289" s="22">
        <f>COUNTIFS(CADASTRE!$B:$B,$U$1,CADASTRE!$L:$L,A289)</f>
        <v>0</v>
      </c>
      <c r="V289" s="22">
        <f>COUNTIFS(CADASTRE!$B:$B,$V$1,CADASTRE!$L:$L,A289)</f>
        <v>0</v>
      </c>
      <c r="W289" s="22">
        <f>COUNTIFS(CADASTRE!$B:$B,$W$1,CADASTRE!$L:$L,A289)</f>
        <v>0</v>
      </c>
      <c r="X289" s="22">
        <f>COUNTIFS(CADASTRE!$B:$B,$X$1,CADASTRE!$L:$L,A289)</f>
        <v>0</v>
      </c>
      <c r="Y289" s="22">
        <f>COUNTIFS(CADASTRE!$B:$B,$Y$1,CADASTRE!$L:$L,A289)</f>
        <v>0</v>
      </c>
      <c r="Z289" s="22">
        <f>COUNTIFS(CADASTRE!$B:$B,$Z$1,CADASTRE!$L:$L,A289)</f>
        <v>1</v>
      </c>
      <c r="AA289" s="22">
        <f t="shared" si="4"/>
        <v>1</v>
      </c>
      <c r="AB289" s="22"/>
      <c r="AC289" s="22"/>
      <c r="AD289" s="1"/>
      <c r="AE289" s="1"/>
    </row>
    <row r="290" spans="1:31" ht="30" customHeight="1" x14ac:dyDescent="0.3">
      <c r="A290" s="2" t="s">
        <v>578</v>
      </c>
      <c r="B290" s="22">
        <f>COUNTIFS(CADASTRE!$B:$B,B$1,CADASTRE!L:L,A290)</f>
        <v>0</v>
      </c>
      <c r="C290" s="22">
        <f>COUNTIFS(CADASTRE!$B:$B,$C$1,CADASTRE!$L:$L,A290)</f>
        <v>0</v>
      </c>
      <c r="D290" s="22">
        <f>COUNTIFS(CADASTRE!$B:$B,$D$1,CADASTRE!$L:$L,A290)</f>
        <v>0</v>
      </c>
      <c r="E290" s="22">
        <f>COUNTIFS(CADASTRE!$B:$B,$E$1,CADASTRE!$L:$L,A290)</f>
        <v>0</v>
      </c>
      <c r="F290" s="22">
        <f>COUNTIFS(CADASTRE!$B:$B,$F$1,CADASTRE!$L:$L,A290)</f>
        <v>0</v>
      </c>
      <c r="G290" s="22">
        <f>COUNTIFS(CADASTRE!$B:$B,$G$1,CADASTRE!$L:$L,A290)</f>
        <v>1</v>
      </c>
      <c r="H290" s="22">
        <f>COUNTIFS(CADASTRE!$B:$B,$H$1,CADASTRE!$L:$L,A290)</f>
        <v>0</v>
      </c>
      <c r="I290" s="22">
        <f>COUNTIFS(CADASTRE!$B:$B,$I$1,CADASTRE!$L:$L,A290)</f>
        <v>0</v>
      </c>
      <c r="J290" s="22">
        <f>COUNTIFS(CADASTRE!$B:$B,$J$1,CADASTRE!$L:$L,A290)</f>
        <v>0</v>
      </c>
      <c r="K290" s="22">
        <f>COUNTIFS(CADASTRE!$B:$B,$K$1,CADASTRE!$L:$L,A290)</f>
        <v>0</v>
      </c>
      <c r="L290" s="22">
        <f>COUNTIFS(CADASTRE!$B:$B,$L$1,CADASTRE!$L:$L,A290)</f>
        <v>0</v>
      </c>
      <c r="M290" s="22">
        <f>COUNTIFS(CADASTRE!$B:$B,$M$1,CADASTRE!$L:$L,A290)</f>
        <v>0</v>
      </c>
      <c r="N290" s="22">
        <f>COUNTIFS(CADASTRE!$B:$B,$N$1,CADASTRE!$L:$L,A290)</f>
        <v>0</v>
      </c>
      <c r="O290" s="22">
        <f>COUNTIFS(CADASTRE!$B:$B,$O$1,CADASTRE!$L:$L,A290)</f>
        <v>0</v>
      </c>
      <c r="P290" s="22">
        <f>COUNTIFS(CADASTRE!$B:$B,$P$1,CADASTRE!$L:$L,A290)</f>
        <v>0</v>
      </c>
      <c r="Q290" s="22">
        <f>COUNTIFS(CADASTRE!$B:$B,$Q$1,CADASTRE!$L:$L,A290)</f>
        <v>1</v>
      </c>
      <c r="R290" s="22">
        <f>COUNTIFS(CADASTRE!$B:$B,$R$1,CADASTRE!$L:$L,A290)</f>
        <v>0</v>
      </c>
      <c r="S290" s="22">
        <f>COUNTIFS(CADASTRE!$B:$B,$S$1,CADASTRE!$L:$L,A290)</f>
        <v>0</v>
      </c>
      <c r="T290" s="22">
        <f>COUNTIFS(CADASTRE!$B:$B,$T$1,CADASTRE!$L:$L,A290)</f>
        <v>0</v>
      </c>
      <c r="U290" s="22">
        <f>COUNTIFS(CADASTRE!$B:$B,$U$1,CADASTRE!$L:$L,A290)</f>
        <v>0</v>
      </c>
      <c r="V290" s="22">
        <f>COUNTIFS(CADASTRE!$B:$B,$V$1,CADASTRE!$L:$L,A290)</f>
        <v>0</v>
      </c>
      <c r="W290" s="22">
        <f>COUNTIFS(CADASTRE!$B:$B,$W$1,CADASTRE!$L:$L,A290)</f>
        <v>0</v>
      </c>
      <c r="X290" s="22">
        <f>COUNTIFS(CADASTRE!$B:$B,$X$1,CADASTRE!$L:$L,A290)</f>
        <v>0</v>
      </c>
      <c r="Y290" s="22">
        <f>COUNTIFS(CADASTRE!$B:$B,$Y$1,CADASTRE!$L:$L,A290)</f>
        <v>0</v>
      </c>
      <c r="Z290" s="22">
        <f>COUNTIFS(CADASTRE!$B:$B,$Z$1,CADASTRE!$L:$L,A290)</f>
        <v>1</v>
      </c>
      <c r="AA290" s="22">
        <f t="shared" si="4"/>
        <v>3</v>
      </c>
      <c r="AB290" s="22"/>
      <c r="AC290" s="22"/>
      <c r="AD290" s="1"/>
      <c r="AE290" s="1"/>
    </row>
    <row r="291" spans="1:31" ht="30" customHeight="1" x14ac:dyDescent="0.3">
      <c r="A291" s="2" t="s">
        <v>1619</v>
      </c>
      <c r="B291" s="22">
        <f>COUNTIFS(CADASTRE!$B:$B,B$1,CADASTRE!L:L,A291)</f>
        <v>0</v>
      </c>
      <c r="C291" s="22">
        <f>COUNTIFS(CADASTRE!$B:$B,$C$1,CADASTRE!$L:$L,A291)</f>
        <v>0</v>
      </c>
      <c r="D291" s="22">
        <f>COUNTIFS(CADASTRE!$B:$B,$D$1,CADASTRE!$L:$L,A291)</f>
        <v>0</v>
      </c>
      <c r="E291" s="22">
        <f>COUNTIFS(CADASTRE!$B:$B,$E$1,CADASTRE!$L:$L,A291)</f>
        <v>0</v>
      </c>
      <c r="F291" s="22">
        <f>COUNTIFS(CADASTRE!$B:$B,$F$1,CADASTRE!$L:$L,A291)</f>
        <v>0</v>
      </c>
      <c r="G291" s="22">
        <f>COUNTIFS(CADASTRE!$B:$B,$G$1,CADASTRE!$L:$L,A291)</f>
        <v>0</v>
      </c>
      <c r="H291" s="22">
        <f>COUNTIFS(CADASTRE!$B:$B,$H$1,CADASTRE!$L:$L,A291)</f>
        <v>1</v>
      </c>
      <c r="I291" s="22">
        <f>COUNTIFS(CADASTRE!$B:$B,$I$1,CADASTRE!$L:$L,A291)</f>
        <v>0</v>
      </c>
      <c r="J291" s="22">
        <f>COUNTIFS(CADASTRE!$B:$B,$J$1,CADASTRE!$L:$L,A291)</f>
        <v>0</v>
      </c>
      <c r="K291" s="22">
        <f>COUNTIFS(CADASTRE!$B:$B,$K$1,CADASTRE!$L:$L,A291)</f>
        <v>0</v>
      </c>
      <c r="L291" s="22">
        <f>COUNTIFS(CADASTRE!$B:$B,$L$1,CADASTRE!$L:$L,A291)</f>
        <v>0</v>
      </c>
      <c r="M291" s="22">
        <f>COUNTIFS(CADASTRE!$B:$B,$M$1,CADASTRE!$L:$L,A291)</f>
        <v>0</v>
      </c>
      <c r="N291" s="22">
        <f>COUNTIFS(CADASTRE!$B:$B,$N$1,CADASTRE!$L:$L,A291)</f>
        <v>0</v>
      </c>
      <c r="O291" s="22">
        <f>COUNTIFS(CADASTRE!$B:$B,$O$1,CADASTRE!$L:$L,A291)</f>
        <v>0</v>
      </c>
      <c r="P291" s="22">
        <f>COUNTIFS(CADASTRE!$B:$B,$P$1,CADASTRE!$L:$L,A291)</f>
        <v>0</v>
      </c>
      <c r="Q291" s="22">
        <f>COUNTIFS(CADASTRE!$B:$B,$Q$1,CADASTRE!$L:$L,A291)</f>
        <v>0</v>
      </c>
      <c r="R291" s="22">
        <f>COUNTIFS(CADASTRE!$B:$B,$R$1,CADASTRE!$L:$L,A291)</f>
        <v>0</v>
      </c>
      <c r="S291" s="22">
        <f>COUNTIFS(CADASTRE!$B:$B,$S$1,CADASTRE!$L:$L,A291)</f>
        <v>0</v>
      </c>
      <c r="T291" s="22">
        <f>COUNTIFS(CADASTRE!$B:$B,$T$1,CADASTRE!$L:$L,A291)</f>
        <v>0</v>
      </c>
      <c r="U291" s="22">
        <f>COUNTIFS(CADASTRE!$B:$B,$U$1,CADASTRE!$L:$L,A291)</f>
        <v>0</v>
      </c>
      <c r="V291" s="22">
        <f>COUNTIFS(CADASTRE!$B:$B,$V$1,CADASTRE!$L:$L,A291)</f>
        <v>0</v>
      </c>
      <c r="W291" s="22">
        <f>COUNTIFS(CADASTRE!$B:$B,$W$1,CADASTRE!$L:$L,A291)</f>
        <v>0</v>
      </c>
      <c r="X291" s="22">
        <f>COUNTIFS(CADASTRE!$B:$B,$X$1,CADASTRE!$L:$L,A291)</f>
        <v>0</v>
      </c>
      <c r="Y291" s="22">
        <f>COUNTIFS(CADASTRE!$B:$B,$Y$1,CADASTRE!$L:$L,A291)</f>
        <v>0</v>
      </c>
      <c r="Z291" s="22">
        <f>COUNTIFS(CADASTRE!$B:$B,$Z$1,CADASTRE!$L:$L,A291)</f>
        <v>0</v>
      </c>
      <c r="AA291" s="22">
        <f t="shared" si="4"/>
        <v>1</v>
      </c>
      <c r="AB291" s="22"/>
      <c r="AC291" s="22"/>
      <c r="AD291" s="1"/>
      <c r="AE291" s="1"/>
    </row>
    <row r="292" spans="1:31" ht="30" customHeight="1" x14ac:dyDescent="0.3">
      <c r="A292" s="2" t="s">
        <v>1789</v>
      </c>
      <c r="B292" s="22">
        <f>COUNTIFS(CADASTRE!$B:$B,B$1,CADASTRE!L:L,A292)</f>
        <v>0</v>
      </c>
      <c r="C292" s="22">
        <f>COUNTIFS(CADASTRE!$B:$B,$C$1,CADASTRE!$L:$L,A292)</f>
        <v>0</v>
      </c>
      <c r="D292" s="22">
        <f>COUNTIFS(CADASTRE!$B:$B,$D$1,CADASTRE!$L:$L,A292)</f>
        <v>1</v>
      </c>
      <c r="E292" s="22">
        <f>COUNTIFS(CADASTRE!$B:$B,$E$1,CADASTRE!$L:$L,A292)</f>
        <v>2</v>
      </c>
      <c r="F292" s="22">
        <f>COUNTIFS(CADASTRE!$B:$B,$F$1,CADASTRE!$L:$L,A292)</f>
        <v>0</v>
      </c>
      <c r="G292" s="22">
        <f>COUNTIFS(CADASTRE!$B:$B,$G$1,CADASTRE!$L:$L,A292)</f>
        <v>0</v>
      </c>
      <c r="H292" s="22">
        <f>COUNTIFS(CADASTRE!$B:$B,$H$1,CADASTRE!$L:$L,A292)</f>
        <v>0</v>
      </c>
      <c r="I292" s="22">
        <f>COUNTIFS(CADASTRE!$B:$B,$I$1,CADASTRE!$L:$L,A292)</f>
        <v>0</v>
      </c>
      <c r="J292" s="22">
        <f>COUNTIFS(CADASTRE!$B:$B,$J$1,CADASTRE!$L:$L,A292)</f>
        <v>0</v>
      </c>
      <c r="K292" s="22">
        <f>COUNTIFS(CADASTRE!$B:$B,$K$1,CADASTRE!$L:$L,A292)</f>
        <v>0</v>
      </c>
      <c r="L292" s="22">
        <f>COUNTIFS(CADASTRE!$B:$B,$L$1,CADASTRE!$L:$L,A292)</f>
        <v>0</v>
      </c>
      <c r="M292" s="22">
        <f>COUNTIFS(CADASTRE!$B:$B,$M$1,CADASTRE!$L:$L,A292)</f>
        <v>0</v>
      </c>
      <c r="N292" s="22">
        <f>COUNTIFS(CADASTRE!$B:$B,$N$1,CADASTRE!$L:$L,A292)</f>
        <v>0</v>
      </c>
      <c r="O292" s="22">
        <f>COUNTIFS(CADASTRE!$B:$B,$O$1,CADASTRE!$L:$L,A292)</f>
        <v>0</v>
      </c>
      <c r="P292" s="22">
        <f>COUNTIFS(CADASTRE!$B:$B,$P$1,CADASTRE!$L:$L,A292)</f>
        <v>0</v>
      </c>
      <c r="Q292" s="22">
        <f>COUNTIFS(CADASTRE!$B:$B,$Q$1,CADASTRE!$L:$L,A292)</f>
        <v>0</v>
      </c>
      <c r="R292" s="22">
        <f>COUNTIFS(CADASTRE!$B:$B,$R$1,CADASTRE!$L:$L,A292)</f>
        <v>0</v>
      </c>
      <c r="S292" s="22">
        <f>COUNTIFS(CADASTRE!$B:$B,$S$1,CADASTRE!$L:$L,A292)</f>
        <v>0</v>
      </c>
      <c r="T292" s="22">
        <f>COUNTIFS(CADASTRE!$B:$B,$T$1,CADASTRE!$L:$L,A292)</f>
        <v>0</v>
      </c>
      <c r="U292" s="22">
        <f>COUNTIFS(CADASTRE!$B:$B,$U$1,CADASTRE!$L:$L,A292)</f>
        <v>0</v>
      </c>
      <c r="V292" s="22">
        <f>COUNTIFS(CADASTRE!$B:$B,$V$1,CADASTRE!$L:$L,A292)</f>
        <v>0</v>
      </c>
      <c r="W292" s="22">
        <f>COUNTIFS(CADASTRE!$B:$B,$W$1,CADASTRE!$L:$L,A292)</f>
        <v>0</v>
      </c>
      <c r="X292" s="22">
        <f>COUNTIFS(CADASTRE!$B:$B,$X$1,CADASTRE!$L:$L,A292)</f>
        <v>0</v>
      </c>
      <c r="Y292" s="22">
        <f>COUNTIFS(CADASTRE!$B:$B,$Y$1,CADASTRE!$L:$L,A292)</f>
        <v>0</v>
      </c>
      <c r="Z292" s="22">
        <f>COUNTIFS(CADASTRE!$B:$B,$Z$1,CADASTRE!$L:$L,A292)</f>
        <v>0</v>
      </c>
      <c r="AA292" s="22">
        <f t="shared" si="4"/>
        <v>3</v>
      </c>
      <c r="AB292" s="22"/>
      <c r="AC292" s="22"/>
      <c r="AD292" s="1"/>
      <c r="AE292" s="1"/>
    </row>
    <row r="293" spans="1:31" ht="30" customHeight="1" x14ac:dyDescent="0.3">
      <c r="A293" s="2" t="s">
        <v>4088</v>
      </c>
      <c r="B293" s="22">
        <f>COUNTIFS(CADASTRE!$B:$B,B$1,CADASTRE!L:L,A293)</f>
        <v>0</v>
      </c>
      <c r="C293" s="22">
        <f>COUNTIFS(CADASTRE!$B:$B,$C$1,CADASTRE!$L:$L,A293)</f>
        <v>0</v>
      </c>
      <c r="D293" s="22">
        <f>COUNTIFS(CADASTRE!$B:$B,$D$1,CADASTRE!$L:$L,A293)</f>
        <v>0</v>
      </c>
      <c r="E293" s="22">
        <f>COUNTIFS(CADASTRE!$B:$B,$E$1,CADASTRE!$L:$L,A293)</f>
        <v>0</v>
      </c>
      <c r="F293" s="22">
        <f>COUNTIFS(CADASTRE!$B:$B,$F$1,CADASTRE!$L:$L,A293)</f>
        <v>1</v>
      </c>
      <c r="G293" s="22">
        <f>COUNTIFS(CADASTRE!$B:$B,$G$1,CADASTRE!$L:$L,A293)</f>
        <v>0</v>
      </c>
      <c r="H293" s="22">
        <f>COUNTIFS(CADASTRE!$B:$B,$H$1,CADASTRE!$L:$L,A293)</f>
        <v>0</v>
      </c>
      <c r="I293" s="22">
        <f>COUNTIFS(CADASTRE!$B:$B,$I$1,CADASTRE!$L:$L,A293)</f>
        <v>0</v>
      </c>
      <c r="J293" s="22">
        <f>COUNTIFS(CADASTRE!$B:$B,$J$1,CADASTRE!$L:$L,A293)</f>
        <v>0</v>
      </c>
      <c r="K293" s="22">
        <f>COUNTIFS(CADASTRE!$B:$B,$K$1,CADASTRE!$L:$L,A293)</f>
        <v>0</v>
      </c>
      <c r="L293" s="22">
        <f>COUNTIFS(CADASTRE!$B:$B,$L$1,CADASTRE!$L:$L,A293)</f>
        <v>0</v>
      </c>
      <c r="M293" s="22">
        <f>COUNTIFS(CADASTRE!$B:$B,$M$1,CADASTRE!$L:$L,A293)</f>
        <v>0</v>
      </c>
      <c r="N293" s="22">
        <f>COUNTIFS(CADASTRE!$B:$B,$N$1,CADASTRE!$L:$L,A293)</f>
        <v>0</v>
      </c>
      <c r="O293" s="22">
        <f>COUNTIFS(CADASTRE!$B:$B,$O$1,CADASTRE!$L:$L,A293)</f>
        <v>0</v>
      </c>
      <c r="P293" s="22">
        <f>COUNTIFS(CADASTRE!$B:$B,$P$1,CADASTRE!$L:$L,A293)</f>
        <v>1</v>
      </c>
      <c r="Q293" s="22">
        <f>COUNTIFS(CADASTRE!$B:$B,$Q$1,CADASTRE!$L:$L,A293)</f>
        <v>0</v>
      </c>
      <c r="R293" s="22">
        <f>COUNTIFS(CADASTRE!$B:$B,$R$1,CADASTRE!$L:$L,A293)</f>
        <v>0</v>
      </c>
      <c r="S293" s="22">
        <f>COUNTIFS(CADASTRE!$B:$B,$S$1,CADASTRE!$L:$L,A293)</f>
        <v>0</v>
      </c>
      <c r="T293" s="22">
        <f>COUNTIFS(CADASTRE!$B:$B,$T$1,CADASTRE!$L:$L,A293)</f>
        <v>0</v>
      </c>
      <c r="U293" s="22">
        <f>COUNTIFS(CADASTRE!$B:$B,$U$1,CADASTRE!$L:$L,A293)</f>
        <v>0</v>
      </c>
      <c r="V293" s="22">
        <f>COUNTIFS(CADASTRE!$B:$B,$V$1,CADASTRE!$L:$L,A293)</f>
        <v>0</v>
      </c>
      <c r="W293" s="22">
        <f>COUNTIFS(CADASTRE!$B:$B,$W$1,CADASTRE!$L:$L,A293)</f>
        <v>0</v>
      </c>
      <c r="X293" s="22">
        <f>COUNTIFS(CADASTRE!$B:$B,$X$1,CADASTRE!$L:$L,A293)</f>
        <v>0</v>
      </c>
      <c r="Y293" s="22">
        <f>COUNTIFS(CADASTRE!$B:$B,$Y$1,CADASTRE!$L:$L,A293)</f>
        <v>0</v>
      </c>
      <c r="Z293" s="22">
        <f>COUNTIFS(CADASTRE!$B:$B,$Z$1,CADASTRE!$L:$L,A293)</f>
        <v>0</v>
      </c>
      <c r="AA293" s="22">
        <f t="shared" si="4"/>
        <v>2</v>
      </c>
      <c r="AB293" s="22"/>
      <c r="AC293" s="22"/>
      <c r="AD293" s="1"/>
      <c r="AE293" s="1"/>
    </row>
    <row r="294" spans="1:31" ht="30" customHeight="1" x14ac:dyDescent="0.3">
      <c r="A294" s="2" t="s">
        <v>2952</v>
      </c>
      <c r="B294" s="22">
        <f>COUNTIFS(CADASTRE!$B:$B,B$1,CADASTRE!L:L,A294)</f>
        <v>0</v>
      </c>
      <c r="C294" s="22">
        <f>COUNTIFS(CADASTRE!$B:$B,$C$1,CADASTRE!$L:$L,A294)</f>
        <v>0</v>
      </c>
      <c r="D294" s="22">
        <f>COUNTIFS(CADASTRE!$B:$B,$D$1,CADASTRE!$L:$L,A294)</f>
        <v>0</v>
      </c>
      <c r="E294" s="22">
        <f>COUNTIFS(CADASTRE!$B:$B,$E$1,CADASTRE!$L:$L,A294)</f>
        <v>0</v>
      </c>
      <c r="F294" s="22">
        <f>COUNTIFS(CADASTRE!$B:$B,$F$1,CADASTRE!$L:$L,A294)</f>
        <v>0</v>
      </c>
      <c r="G294" s="22">
        <f>COUNTIFS(CADASTRE!$B:$B,$G$1,CADASTRE!$L:$L,A294)</f>
        <v>0</v>
      </c>
      <c r="H294" s="22">
        <f>COUNTIFS(CADASTRE!$B:$B,$H$1,CADASTRE!$L:$L,A294)</f>
        <v>0</v>
      </c>
      <c r="I294" s="22">
        <f>COUNTIFS(CADASTRE!$B:$B,$I$1,CADASTRE!$L:$L,A294)</f>
        <v>0</v>
      </c>
      <c r="J294" s="22">
        <f>COUNTIFS(CADASTRE!$B:$B,$J$1,CADASTRE!$L:$L,A294)</f>
        <v>0</v>
      </c>
      <c r="K294" s="22">
        <f>COUNTIFS(CADASTRE!$B:$B,$K$1,CADASTRE!$L:$L,A294)</f>
        <v>0</v>
      </c>
      <c r="L294" s="22">
        <f>COUNTIFS(CADASTRE!$B:$B,$L$1,CADASTRE!$L:$L,A294)</f>
        <v>0</v>
      </c>
      <c r="M294" s="22">
        <f>COUNTIFS(CADASTRE!$B:$B,$M$1,CADASTRE!$L:$L,A294)</f>
        <v>0</v>
      </c>
      <c r="N294" s="22">
        <f>COUNTIFS(CADASTRE!$B:$B,$N$1,CADASTRE!$L:$L,A294)</f>
        <v>0</v>
      </c>
      <c r="O294" s="22">
        <f>COUNTIFS(CADASTRE!$B:$B,$O$1,CADASTRE!$L:$L,A294)</f>
        <v>0</v>
      </c>
      <c r="P294" s="22">
        <f>COUNTIFS(CADASTRE!$B:$B,$P$1,CADASTRE!$L:$L,A294)</f>
        <v>0</v>
      </c>
      <c r="Q294" s="22">
        <f>COUNTIFS(CADASTRE!$B:$B,$Q$1,CADASTRE!$L:$L,A294)</f>
        <v>0</v>
      </c>
      <c r="R294" s="22">
        <f>COUNTIFS(CADASTRE!$B:$B,$R$1,CADASTRE!$L:$L,A294)</f>
        <v>0</v>
      </c>
      <c r="S294" s="22">
        <f>COUNTIFS(CADASTRE!$B:$B,$S$1,CADASTRE!$L:$L,A294)</f>
        <v>0</v>
      </c>
      <c r="T294" s="22">
        <f>COUNTIFS(CADASTRE!$B:$B,$T$1,CADASTRE!$L:$L,A294)</f>
        <v>0</v>
      </c>
      <c r="U294" s="22">
        <f>COUNTIFS(CADASTRE!$B:$B,$U$1,CADASTRE!$L:$L,A294)</f>
        <v>0</v>
      </c>
      <c r="V294" s="22">
        <f>COUNTIFS(CADASTRE!$B:$B,$V$1,CADASTRE!$L:$L,A294)</f>
        <v>0</v>
      </c>
      <c r="W294" s="22">
        <f>COUNTIFS(CADASTRE!$B:$B,$W$1,CADASTRE!$L:$L,A294)</f>
        <v>0</v>
      </c>
      <c r="X294" s="22">
        <f>COUNTIFS(CADASTRE!$B:$B,$X$1,CADASTRE!$L:$L,A294)</f>
        <v>1</v>
      </c>
      <c r="Y294" s="22">
        <f>COUNTIFS(CADASTRE!$B:$B,$Y$1,CADASTRE!$L:$L,A294)</f>
        <v>0</v>
      </c>
      <c r="Z294" s="22">
        <f>COUNTIFS(CADASTRE!$B:$B,$Z$1,CADASTRE!$L:$L,A294)</f>
        <v>0</v>
      </c>
      <c r="AA294" s="22">
        <f t="shared" si="4"/>
        <v>1</v>
      </c>
      <c r="AB294" s="22"/>
      <c r="AC294" s="22"/>
      <c r="AD294" s="1"/>
      <c r="AE294" s="1"/>
    </row>
    <row r="295" spans="1:31" ht="30" customHeight="1" x14ac:dyDescent="0.3">
      <c r="A295" s="2" t="s">
        <v>2958</v>
      </c>
      <c r="B295" s="22">
        <f>COUNTIFS(CADASTRE!$B:$B,B$1,CADASTRE!L:L,A295)</f>
        <v>0</v>
      </c>
      <c r="C295" s="22">
        <f>COUNTIFS(CADASTRE!$B:$B,$C$1,CADASTRE!$L:$L,A295)</f>
        <v>0</v>
      </c>
      <c r="D295" s="22">
        <f>COUNTIFS(CADASTRE!$B:$B,$D$1,CADASTRE!$L:$L,A295)</f>
        <v>0</v>
      </c>
      <c r="E295" s="22">
        <f>COUNTIFS(CADASTRE!$B:$B,$E$1,CADASTRE!$L:$L,A295)</f>
        <v>0</v>
      </c>
      <c r="F295" s="22">
        <f>COUNTIFS(CADASTRE!$B:$B,$F$1,CADASTRE!$L:$L,A295)</f>
        <v>0</v>
      </c>
      <c r="G295" s="22">
        <f>COUNTIFS(CADASTRE!$B:$B,$G$1,CADASTRE!$L:$L,A295)</f>
        <v>0</v>
      </c>
      <c r="H295" s="22">
        <f>COUNTIFS(CADASTRE!$B:$B,$H$1,CADASTRE!$L:$L,A295)</f>
        <v>0</v>
      </c>
      <c r="I295" s="22">
        <f>COUNTIFS(CADASTRE!$B:$B,$I$1,CADASTRE!$L:$L,A295)</f>
        <v>0</v>
      </c>
      <c r="J295" s="22">
        <f>COUNTIFS(CADASTRE!$B:$B,$J$1,CADASTRE!$L:$L,A295)</f>
        <v>1</v>
      </c>
      <c r="K295" s="22">
        <f>COUNTIFS(CADASTRE!$B:$B,$K$1,CADASTRE!$L:$L,A295)</f>
        <v>0</v>
      </c>
      <c r="L295" s="22">
        <f>COUNTIFS(CADASTRE!$B:$B,$L$1,CADASTRE!$L:$L,A295)</f>
        <v>0</v>
      </c>
      <c r="M295" s="22">
        <f>COUNTIFS(CADASTRE!$B:$B,$M$1,CADASTRE!$L:$L,A295)</f>
        <v>0</v>
      </c>
      <c r="N295" s="22">
        <f>COUNTIFS(CADASTRE!$B:$B,$N$1,CADASTRE!$L:$L,A295)</f>
        <v>0</v>
      </c>
      <c r="O295" s="22">
        <f>COUNTIFS(CADASTRE!$B:$B,$O$1,CADASTRE!$L:$L,A295)</f>
        <v>0</v>
      </c>
      <c r="P295" s="22">
        <f>COUNTIFS(CADASTRE!$B:$B,$P$1,CADASTRE!$L:$L,A295)</f>
        <v>0</v>
      </c>
      <c r="Q295" s="22">
        <f>COUNTIFS(CADASTRE!$B:$B,$Q$1,CADASTRE!$L:$L,A295)</f>
        <v>1</v>
      </c>
      <c r="R295" s="22">
        <f>COUNTIFS(CADASTRE!$B:$B,$R$1,CADASTRE!$L:$L,A295)</f>
        <v>0</v>
      </c>
      <c r="S295" s="22">
        <f>COUNTIFS(CADASTRE!$B:$B,$S$1,CADASTRE!$L:$L,A295)</f>
        <v>0</v>
      </c>
      <c r="T295" s="22">
        <f>COUNTIFS(CADASTRE!$B:$B,$T$1,CADASTRE!$L:$L,A295)</f>
        <v>0</v>
      </c>
      <c r="U295" s="22">
        <f>COUNTIFS(CADASTRE!$B:$B,$U$1,CADASTRE!$L:$L,A295)</f>
        <v>0</v>
      </c>
      <c r="V295" s="22">
        <f>COUNTIFS(CADASTRE!$B:$B,$V$1,CADASTRE!$L:$L,A295)</f>
        <v>0</v>
      </c>
      <c r="W295" s="22">
        <f>COUNTIFS(CADASTRE!$B:$B,$W$1,CADASTRE!$L:$L,A295)</f>
        <v>0</v>
      </c>
      <c r="X295" s="22">
        <f>COUNTIFS(CADASTRE!$B:$B,$X$1,CADASTRE!$L:$L,A295)</f>
        <v>0</v>
      </c>
      <c r="Y295" s="22">
        <f>COUNTIFS(CADASTRE!$B:$B,$Y$1,CADASTRE!$L:$L,A295)</f>
        <v>0</v>
      </c>
      <c r="Z295" s="22">
        <f>COUNTIFS(CADASTRE!$B:$B,$Z$1,CADASTRE!$L:$L,A295)</f>
        <v>0</v>
      </c>
      <c r="AA295" s="22">
        <f t="shared" si="4"/>
        <v>2</v>
      </c>
      <c r="AB295" s="22"/>
      <c r="AC295" s="22"/>
      <c r="AD295" s="1"/>
      <c r="AE295" s="1"/>
    </row>
    <row r="296" spans="1:31" ht="30" customHeight="1" x14ac:dyDescent="0.3">
      <c r="A296" s="2" t="s">
        <v>2506</v>
      </c>
      <c r="B296" s="22">
        <f>COUNTIFS(CADASTRE!$B:$B,B$1,CADASTRE!L:L,A296)</f>
        <v>0</v>
      </c>
      <c r="C296" s="22">
        <f>COUNTIFS(CADASTRE!$B:$B,$C$1,CADASTRE!$L:$L,A296)</f>
        <v>0</v>
      </c>
      <c r="D296" s="22">
        <f>COUNTIFS(CADASTRE!$B:$B,$D$1,CADASTRE!$L:$L,A296)</f>
        <v>0</v>
      </c>
      <c r="E296" s="22">
        <f>COUNTIFS(CADASTRE!$B:$B,$E$1,CADASTRE!$L:$L,A296)</f>
        <v>0</v>
      </c>
      <c r="F296" s="22">
        <f>COUNTIFS(CADASTRE!$B:$B,$F$1,CADASTRE!$L:$L,A296)</f>
        <v>0</v>
      </c>
      <c r="G296" s="22">
        <f>COUNTIFS(CADASTRE!$B:$B,$G$1,CADASTRE!$L:$L,A296)</f>
        <v>0</v>
      </c>
      <c r="H296" s="22">
        <f>COUNTIFS(CADASTRE!$B:$B,$H$1,CADASTRE!$L:$L,A296)</f>
        <v>0</v>
      </c>
      <c r="I296" s="22">
        <f>COUNTIFS(CADASTRE!$B:$B,$I$1,CADASTRE!$L:$L,A296)</f>
        <v>0</v>
      </c>
      <c r="J296" s="22">
        <f>COUNTIFS(CADASTRE!$B:$B,$J$1,CADASTRE!$L:$L,A296)</f>
        <v>0</v>
      </c>
      <c r="K296" s="22">
        <f>COUNTIFS(CADASTRE!$B:$B,$K$1,CADASTRE!$L:$L,A296)</f>
        <v>0</v>
      </c>
      <c r="L296" s="22">
        <f>COUNTIFS(CADASTRE!$B:$B,$L$1,CADASTRE!$L:$L,A296)</f>
        <v>0</v>
      </c>
      <c r="M296" s="22">
        <f>COUNTIFS(CADASTRE!$B:$B,$M$1,CADASTRE!$L:$L,A296)</f>
        <v>0</v>
      </c>
      <c r="N296" s="22">
        <f>COUNTIFS(CADASTRE!$B:$B,$N$1,CADASTRE!$L:$L,A296)</f>
        <v>0</v>
      </c>
      <c r="O296" s="22">
        <f>COUNTIFS(CADASTRE!$B:$B,$O$1,CADASTRE!$L:$L,A296)</f>
        <v>1</v>
      </c>
      <c r="P296" s="22">
        <f>COUNTIFS(CADASTRE!$B:$B,$P$1,CADASTRE!$L:$L,A296)</f>
        <v>0</v>
      </c>
      <c r="Q296" s="22">
        <f>COUNTIFS(CADASTRE!$B:$B,$Q$1,CADASTRE!$L:$L,A296)</f>
        <v>0</v>
      </c>
      <c r="R296" s="22">
        <f>COUNTIFS(CADASTRE!$B:$B,$R$1,CADASTRE!$L:$L,A296)</f>
        <v>0</v>
      </c>
      <c r="S296" s="22">
        <f>COUNTIFS(CADASTRE!$B:$B,$S$1,CADASTRE!$L:$L,A296)</f>
        <v>0</v>
      </c>
      <c r="T296" s="22">
        <f>COUNTIFS(CADASTRE!$B:$B,$T$1,CADASTRE!$L:$L,A296)</f>
        <v>0</v>
      </c>
      <c r="U296" s="22">
        <f>COUNTIFS(CADASTRE!$B:$B,$U$1,CADASTRE!$L:$L,A296)</f>
        <v>0</v>
      </c>
      <c r="V296" s="22">
        <f>COUNTIFS(CADASTRE!$B:$B,$V$1,CADASTRE!$L:$L,A296)</f>
        <v>0</v>
      </c>
      <c r="W296" s="22">
        <f>COUNTIFS(CADASTRE!$B:$B,$W$1,CADASTRE!$L:$L,A296)</f>
        <v>0</v>
      </c>
      <c r="X296" s="22">
        <f>COUNTIFS(CADASTRE!$B:$B,$X$1,CADASTRE!$L:$L,A296)</f>
        <v>0</v>
      </c>
      <c r="Y296" s="22">
        <f>COUNTIFS(CADASTRE!$B:$B,$Y$1,CADASTRE!$L:$L,A296)</f>
        <v>0</v>
      </c>
      <c r="Z296" s="22">
        <f>COUNTIFS(CADASTRE!$B:$B,$Z$1,CADASTRE!$L:$L,A296)</f>
        <v>0</v>
      </c>
      <c r="AA296" s="22">
        <f t="shared" si="4"/>
        <v>1</v>
      </c>
      <c r="AB296" s="22"/>
      <c r="AC296" s="22"/>
      <c r="AD296" s="1"/>
      <c r="AE296" s="1"/>
    </row>
    <row r="297" spans="1:31" ht="30" customHeight="1" x14ac:dyDescent="0.3">
      <c r="A297" s="2" t="s">
        <v>3354</v>
      </c>
      <c r="B297" s="22">
        <f>COUNTIFS(CADASTRE!$B:$B,B$1,CADASTRE!L:L,A297)</f>
        <v>0</v>
      </c>
      <c r="C297" s="22">
        <f>COUNTIFS(CADASTRE!$B:$B,$C$1,CADASTRE!$L:$L,A297)</f>
        <v>0</v>
      </c>
      <c r="D297" s="22">
        <f>COUNTIFS(CADASTRE!$B:$B,$D$1,CADASTRE!$L:$L,A297)</f>
        <v>0</v>
      </c>
      <c r="E297" s="22">
        <f>COUNTIFS(CADASTRE!$B:$B,$E$1,CADASTRE!$L:$L,A297)</f>
        <v>0</v>
      </c>
      <c r="F297" s="22">
        <f>COUNTIFS(CADASTRE!$B:$B,$F$1,CADASTRE!$L:$L,A297)</f>
        <v>0</v>
      </c>
      <c r="G297" s="22">
        <f>COUNTIFS(CADASTRE!$B:$B,$G$1,CADASTRE!$L:$L,A297)</f>
        <v>0</v>
      </c>
      <c r="H297" s="22">
        <f>COUNTIFS(CADASTRE!$B:$B,$H$1,CADASTRE!$L:$L,A297)</f>
        <v>1</v>
      </c>
      <c r="I297" s="22">
        <f>COUNTIFS(CADASTRE!$B:$B,$I$1,CADASTRE!$L:$L,A297)</f>
        <v>0</v>
      </c>
      <c r="J297" s="22">
        <f>COUNTIFS(CADASTRE!$B:$B,$J$1,CADASTRE!$L:$L,A297)</f>
        <v>0</v>
      </c>
      <c r="K297" s="22">
        <f>COUNTIFS(CADASTRE!$B:$B,$K$1,CADASTRE!$L:$L,A297)</f>
        <v>0</v>
      </c>
      <c r="L297" s="22">
        <f>COUNTIFS(CADASTRE!$B:$B,$L$1,CADASTRE!$L:$L,A297)</f>
        <v>0</v>
      </c>
      <c r="M297" s="22">
        <f>COUNTIFS(CADASTRE!$B:$B,$M$1,CADASTRE!$L:$L,A297)</f>
        <v>0</v>
      </c>
      <c r="N297" s="22">
        <f>COUNTIFS(CADASTRE!$B:$B,$N$1,CADASTRE!$L:$L,A297)</f>
        <v>0</v>
      </c>
      <c r="O297" s="22">
        <f>COUNTIFS(CADASTRE!$B:$B,$O$1,CADASTRE!$L:$L,A297)</f>
        <v>0</v>
      </c>
      <c r="P297" s="22">
        <f>COUNTIFS(CADASTRE!$B:$B,$P$1,CADASTRE!$L:$L,A297)</f>
        <v>0</v>
      </c>
      <c r="Q297" s="22">
        <f>COUNTIFS(CADASTRE!$B:$B,$Q$1,CADASTRE!$L:$L,A297)</f>
        <v>0</v>
      </c>
      <c r="R297" s="22">
        <f>COUNTIFS(CADASTRE!$B:$B,$R$1,CADASTRE!$L:$L,A297)</f>
        <v>0</v>
      </c>
      <c r="S297" s="22">
        <f>COUNTIFS(CADASTRE!$B:$B,$S$1,CADASTRE!$L:$L,A297)</f>
        <v>0</v>
      </c>
      <c r="T297" s="22">
        <f>COUNTIFS(CADASTRE!$B:$B,$T$1,CADASTRE!$L:$L,A297)</f>
        <v>0</v>
      </c>
      <c r="U297" s="22">
        <f>COUNTIFS(CADASTRE!$B:$B,$U$1,CADASTRE!$L:$L,A297)</f>
        <v>0</v>
      </c>
      <c r="V297" s="22">
        <f>COUNTIFS(CADASTRE!$B:$B,$V$1,CADASTRE!$L:$L,A297)</f>
        <v>0</v>
      </c>
      <c r="W297" s="22">
        <f>COUNTIFS(CADASTRE!$B:$B,$W$1,CADASTRE!$L:$L,A297)</f>
        <v>0</v>
      </c>
      <c r="X297" s="22">
        <f>COUNTIFS(CADASTRE!$B:$B,$X$1,CADASTRE!$L:$L,A297)</f>
        <v>0</v>
      </c>
      <c r="Y297" s="22">
        <f>COUNTIFS(CADASTRE!$B:$B,$Y$1,CADASTRE!$L:$L,A297)</f>
        <v>0</v>
      </c>
      <c r="Z297" s="22">
        <f>COUNTIFS(CADASTRE!$B:$B,$Z$1,CADASTRE!$L:$L,A297)</f>
        <v>0</v>
      </c>
      <c r="AA297" s="22">
        <f t="shared" si="4"/>
        <v>1</v>
      </c>
      <c r="AB297" s="22"/>
      <c r="AC297" s="22"/>
      <c r="AD297" s="1"/>
      <c r="AE297" s="1"/>
    </row>
    <row r="298" spans="1:31" ht="30" customHeight="1" x14ac:dyDescent="0.3">
      <c r="A298" s="2" t="s">
        <v>3593</v>
      </c>
      <c r="B298" s="22">
        <f>COUNTIFS(CADASTRE!$B:$B,B$1,CADASTRE!L:L,A298)</f>
        <v>1</v>
      </c>
      <c r="C298" s="22">
        <f>COUNTIFS(CADASTRE!$B:$B,$C$1,CADASTRE!$L:$L,A298)</f>
        <v>0</v>
      </c>
      <c r="D298" s="22">
        <f>COUNTIFS(CADASTRE!$B:$B,$D$1,CADASTRE!$L:$L,A298)</f>
        <v>0</v>
      </c>
      <c r="E298" s="22">
        <f>COUNTIFS(CADASTRE!$B:$B,$E$1,CADASTRE!$L:$L,A298)</f>
        <v>0</v>
      </c>
      <c r="F298" s="22">
        <f>COUNTIFS(CADASTRE!$B:$B,$F$1,CADASTRE!$L:$L,A298)</f>
        <v>0</v>
      </c>
      <c r="G298" s="22">
        <f>COUNTIFS(CADASTRE!$B:$B,$G$1,CADASTRE!$L:$L,A298)</f>
        <v>0</v>
      </c>
      <c r="H298" s="22">
        <f>COUNTIFS(CADASTRE!$B:$B,$H$1,CADASTRE!$L:$L,A298)</f>
        <v>0</v>
      </c>
      <c r="I298" s="22">
        <f>COUNTIFS(CADASTRE!$B:$B,$I$1,CADASTRE!$L:$L,A298)</f>
        <v>0</v>
      </c>
      <c r="J298" s="22">
        <f>COUNTIFS(CADASTRE!$B:$B,$J$1,CADASTRE!$L:$L,A298)</f>
        <v>0</v>
      </c>
      <c r="K298" s="22">
        <f>COUNTIFS(CADASTRE!$B:$B,$K$1,CADASTRE!$L:$L,A298)</f>
        <v>0</v>
      </c>
      <c r="L298" s="22">
        <f>COUNTIFS(CADASTRE!$B:$B,$L$1,CADASTRE!$L:$L,A298)</f>
        <v>0</v>
      </c>
      <c r="M298" s="22">
        <f>COUNTIFS(CADASTRE!$B:$B,$M$1,CADASTRE!$L:$L,A298)</f>
        <v>0</v>
      </c>
      <c r="N298" s="22">
        <f>COUNTIFS(CADASTRE!$B:$B,$N$1,CADASTRE!$L:$L,A298)</f>
        <v>0</v>
      </c>
      <c r="O298" s="22">
        <f>COUNTIFS(CADASTRE!$B:$B,$O$1,CADASTRE!$L:$L,A298)</f>
        <v>0</v>
      </c>
      <c r="P298" s="22">
        <f>COUNTIFS(CADASTRE!$B:$B,$P$1,CADASTRE!$L:$L,A298)</f>
        <v>0</v>
      </c>
      <c r="Q298" s="22">
        <f>COUNTIFS(CADASTRE!$B:$B,$Q$1,CADASTRE!$L:$L,A298)</f>
        <v>0</v>
      </c>
      <c r="R298" s="22">
        <f>COUNTIFS(CADASTRE!$B:$B,$R$1,CADASTRE!$L:$L,A298)</f>
        <v>0</v>
      </c>
      <c r="S298" s="22">
        <f>COUNTIFS(CADASTRE!$B:$B,$S$1,CADASTRE!$L:$L,A298)</f>
        <v>0</v>
      </c>
      <c r="T298" s="22">
        <f>COUNTIFS(CADASTRE!$B:$B,$T$1,CADASTRE!$L:$L,A298)</f>
        <v>0</v>
      </c>
      <c r="U298" s="22">
        <f>COUNTIFS(CADASTRE!$B:$B,$U$1,CADASTRE!$L:$L,A298)</f>
        <v>0</v>
      </c>
      <c r="V298" s="22">
        <f>COUNTIFS(CADASTRE!$B:$B,$V$1,CADASTRE!$L:$L,A298)</f>
        <v>0</v>
      </c>
      <c r="W298" s="22">
        <f>COUNTIFS(CADASTRE!$B:$B,$W$1,CADASTRE!$L:$L,A298)</f>
        <v>3</v>
      </c>
      <c r="X298" s="22">
        <f>COUNTIFS(CADASTRE!$B:$B,$X$1,CADASTRE!$L:$L,A298)</f>
        <v>0</v>
      </c>
      <c r="Y298" s="22">
        <f>COUNTIFS(CADASTRE!$B:$B,$Y$1,CADASTRE!$L:$L,A298)</f>
        <v>0</v>
      </c>
      <c r="Z298" s="22">
        <f>COUNTIFS(CADASTRE!$B:$B,$Z$1,CADASTRE!$L:$L,A298)</f>
        <v>0</v>
      </c>
      <c r="AA298" s="22">
        <f t="shared" si="4"/>
        <v>4</v>
      </c>
      <c r="AB298" s="22"/>
      <c r="AC298" s="22"/>
      <c r="AD298" s="1"/>
      <c r="AE298" s="1"/>
    </row>
    <row r="299" spans="1:31" ht="30" customHeight="1" x14ac:dyDescent="0.3">
      <c r="A299" s="2" t="s">
        <v>2631</v>
      </c>
      <c r="B299" s="22">
        <f>COUNTIFS(CADASTRE!$B:$B,B$1,CADASTRE!L:L,A299)</f>
        <v>0</v>
      </c>
      <c r="C299" s="22">
        <f>COUNTIFS(CADASTRE!$B:$B,$C$1,CADASTRE!$L:$L,A299)</f>
        <v>0</v>
      </c>
      <c r="D299" s="22">
        <f>COUNTIFS(CADASTRE!$B:$B,$D$1,CADASTRE!$L:$L,A299)</f>
        <v>0</v>
      </c>
      <c r="E299" s="22">
        <f>COUNTIFS(CADASTRE!$B:$B,$E$1,CADASTRE!$L:$L,A299)</f>
        <v>0</v>
      </c>
      <c r="F299" s="22">
        <f>COUNTIFS(CADASTRE!$B:$B,$F$1,CADASTRE!$L:$L,A299)</f>
        <v>1</v>
      </c>
      <c r="G299" s="22">
        <f>COUNTIFS(CADASTRE!$B:$B,$G$1,CADASTRE!$L:$L,A299)</f>
        <v>0</v>
      </c>
      <c r="H299" s="22">
        <f>COUNTIFS(CADASTRE!$B:$B,$H$1,CADASTRE!$L:$L,A299)</f>
        <v>0</v>
      </c>
      <c r="I299" s="22">
        <f>COUNTIFS(CADASTRE!$B:$B,$I$1,CADASTRE!$L:$L,A299)</f>
        <v>0</v>
      </c>
      <c r="J299" s="22">
        <f>COUNTIFS(CADASTRE!$B:$B,$J$1,CADASTRE!$L:$L,A299)</f>
        <v>0</v>
      </c>
      <c r="K299" s="22">
        <f>COUNTIFS(CADASTRE!$B:$B,$K$1,CADASTRE!$L:$L,A299)</f>
        <v>0</v>
      </c>
      <c r="L299" s="22">
        <f>COUNTIFS(CADASTRE!$B:$B,$L$1,CADASTRE!$L:$L,A299)</f>
        <v>0</v>
      </c>
      <c r="M299" s="22">
        <f>COUNTIFS(CADASTRE!$B:$B,$M$1,CADASTRE!$L:$L,A299)</f>
        <v>0</v>
      </c>
      <c r="N299" s="22">
        <f>COUNTIFS(CADASTRE!$B:$B,$N$1,CADASTRE!$L:$L,A299)</f>
        <v>0</v>
      </c>
      <c r="O299" s="22">
        <f>COUNTIFS(CADASTRE!$B:$B,$O$1,CADASTRE!$L:$L,A299)</f>
        <v>0</v>
      </c>
      <c r="P299" s="22">
        <f>COUNTIFS(CADASTRE!$B:$B,$P$1,CADASTRE!$L:$L,A299)</f>
        <v>0</v>
      </c>
      <c r="Q299" s="22">
        <f>COUNTIFS(CADASTRE!$B:$B,$Q$1,CADASTRE!$L:$L,A299)</f>
        <v>0</v>
      </c>
      <c r="R299" s="22">
        <f>COUNTIFS(CADASTRE!$B:$B,$R$1,CADASTRE!$L:$L,A299)</f>
        <v>0</v>
      </c>
      <c r="S299" s="22">
        <f>COUNTIFS(CADASTRE!$B:$B,$S$1,CADASTRE!$L:$L,A299)</f>
        <v>0</v>
      </c>
      <c r="T299" s="22">
        <f>COUNTIFS(CADASTRE!$B:$B,$T$1,CADASTRE!$L:$L,A299)</f>
        <v>0</v>
      </c>
      <c r="U299" s="22">
        <f>COUNTIFS(CADASTRE!$B:$B,$U$1,CADASTRE!$L:$L,A299)</f>
        <v>0</v>
      </c>
      <c r="V299" s="22">
        <f>COUNTIFS(CADASTRE!$B:$B,$V$1,CADASTRE!$L:$L,A299)</f>
        <v>0</v>
      </c>
      <c r="W299" s="22">
        <f>COUNTIFS(CADASTRE!$B:$B,$W$1,CADASTRE!$L:$L,A299)</f>
        <v>0</v>
      </c>
      <c r="X299" s="22">
        <f>COUNTIFS(CADASTRE!$B:$B,$X$1,CADASTRE!$L:$L,A299)</f>
        <v>0</v>
      </c>
      <c r="Y299" s="22">
        <f>COUNTIFS(CADASTRE!$B:$B,$Y$1,CADASTRE!$L:$L,A299)</f>
        <v>0</v>
      </c>
      <c r="Z299" s="22">
        <f>COUNTIFS(CADASTRE!$B:$B,$Z$1,CADASTRE!$L:$L,A299)</f>
        <v>0</v>
      </c>
      <c r="AA299" s="22">
        <f t="shared" si="4"/>
        <v>1</v>
      </c>
      <c r="AB299" s="22"/>
      <c r="AC299" s="22"/>
      <c r="AD299" s="1"/>
      <c r="AE299" s="1"/>
    </row>
    <row r="300" spans="1:31" ht="30" customHeight="1" x14ac:dyDescent="0.3">
      <c r="A300" s="2" t="s">
        <v>2964</v>
      </c>
      <c r="B300" s="22">
        <f>COUNTIFS(CADASTRE!$B:$B,B$1,CADASTRE!L:L,A300)</f>
        <v>0</v>
      </c>
      <c r="C300" s="22">
        <f>COUNTIFS(CADASTRE!$B:$B,$C$1,CADASTRE!$L:$L,A300)</f>
        <v>0</v>
      </c>
      <c r="D300" s="22">
        <f>COUNTIFS(CADASTRE!$B:$B,$D$1,CADASTRE!$L:$L,A300)</f>
        <v>0</v>
      </c>
      <c r="E300" s="22">
        <f>COUNTIFS(CADASTRE!$B:$B,$E$1,CADASTRE!$L:$L,A300)</f>
        <v>0</v>
      </c>
      <c r="F300" s="22">
        <f>COUNTIFS(CADASTRE!$B:$B,$F$1,CADASTRE!$L:$L,A300)</f>
        <v>0</v>
      </c>
      <c r="G300" s="22">
        <f>COUNTIFS(CADASTRE!$B:$B,$G$1,CADASTRE!$L:$L,A300)</f>
        <v>1</v>
      </c>
      <c r="H300" s="22">
        <f>COUNTIFS(CADASTRE!$B:$B,$H$1,CADASTRE!$L:$L,A300)</f>
        <v>0</v>
      </c>
      <c r="I300" s="22">
        <f>COUNTIFS(CADASTRE!$B:$B,$I$1,CADASTRE!$L:$L,A300)</f>
        <v>0</v>
      </c>
      <c r="J300" s="22">
        <f>COUNTIFS(CADASTRE!$B:$B,$J$1,CADASTRE!$L:$L,A300)</f>
        <v>0</v>
      </c>
      <c r="K300" s="22">
        <f>COUNTIFS(CADASTRE!$B:$B,$K$1,CADASTRE!$L:$L,A300)</f>
        <v>0</v>
      </c>
      <c r="L300" s="22">
        <f>COUNTIFS(CADASTRE!$B:$B,$L$1,CADASTRE!$L:$L,A300)</f>
        <v>0</v>
      </c>
      <c r="M300" s="22">
        <f>COUNTIFS(CADASTRE!$B:$B,$M$1,CADASTRE!$L:$L,A300)</f>
        <v>0</v>
      </c>
      <c r="N300" s="22">
        <f>COUNTIFS(CADASTRE!$B:$B,$N$1,CADASTRE!$L:$L,A300)</f>
        <v>0</v>
      </c>
      <c r="O300" s="22">
        <f>COUNTIFS(CADASTRE!$B:$B,$O$1,CADASTRE!$L:$L,A300)</f>
        <v>0</v>
      </c>
      <c r="P300" s="22">
        <f>COUNTIFS(CADASTRE!$B:$B,$P$1,CADASTRE!$L:$L,A300)</f>
        <v>0</v>
      </c>
      <c r="Q300" s="22">
        <f>COUNTIFS(CADASTRE!$B:$B,$Q$1,CADASTRE!$L:$L,A300)</f>
        <v>0</v>
      </c>
      <c r="R300" s="22">
        <f>COUNTIFS(CADASTRE!$B:$B,$R$1,CADASTRE!$L:$L,A300)</f>
        <v>0</v>
      </c>
      <c r="S300" s="22">
        <f>COUNTIFS(CADASTRE!$B:$B,$S$1,CADASTRE!$L:$L,A300)</f>
        <v>0</v>
      </c>
      <c r="T300" s="22">
        <f>COUNTIFS(CADASTRE!$B:$B,$T$1,CADASTRE!$L:$L,A300)</f>
        <v>0</v>
      </c>
      <c r="U300" s="22">
        <f>COUNTIFS(CADASTRE!$B:$B,$U$1,CADASTRE!$L:$L,A300)</f>
        <v>0</v>
      </c>
      <c r="V300" s="22">
        <f>COUNTIFS(CADASTRE!$B:$B,$V$1,CADASTRE!$L:$L,A300)</f>
        <v>0</v>
      </c>
      <c r="W300" s="22">
        <f>COUNTIFS(CADASTRE!$B:$B,$W$1,CADASTRE!$L:$L,A300)</f>
        <v>0</v>
      </c>
      <c r="X300" s="22">
        <f>COUNTIFS(CADASTRE!$B:$B,$X$1,CADASTRE!$L:$L,A300)</f>
        <v>0</v>
      </c>
      <c r="Y300" s="22">
        <f>COUNTIFS(CADASTRE!$B:$B,$Y$1,CADASTRE!$L:$L,A300)</f>
        <v>0</v>
      </c>
      <c r="Z300" s="22">
        <f>COUNTIFS(CADASTRE!$B:$B,$Z$1,CADASTRE!$L:$L,A300)</f>
        <v>0</v>
      </c>
      <c r="AA300" s="22">
        <f t="shared" si="4"/>
        <v>1</v>
      </c>
      <c r="AB300" s="22"/>
      <c r="AC300" s="22"/>
      <c r="AD300" s="1"/>
      <c r="AE300" s="1"/>
    </row>
    <row r="301" spans="1:31" ht="30" customHeight="1" x14ac:dyDescent="0.3">
      <c r="A301" s="2" t="s">
        <v>1953</v>
      </c>
      <c r="B301" s="22">
        <f>COUNTIFS(CADASTRE!$B:$B,B$1,CADASTRE!L:L,A301)</f>
        <v>0</v>
      </c>
      <c r="C301" s="22">
        <f>COUNTIFS(CADASTRE!$B:$B,$C$1,CADASTRE!$L:$L,A301)</f>
        <v>0</v>
      </c>
      <c r="D301" s="22">
        <f>COUNTIFS(CADASTRE!$B:$B,$D$1,CADASTRE!$L:$L,A301)</f>
        <v>2</v>
      </c>
      <c r="E301" s="22">
        <f>COUNTIFS(CADASTRE!$B:$B,$E$1,CADASTRE!$L:$L,A301)</f>
        <v>0</v>
      </c>
      <c r="F301" s="22">
        <f>COUNTIFS(CADASTRE!$B:$B,$F$1,CADASTRE!$L:$L,A301)</f>
        <v>0</v>
      </c>
      <c r="G301" s="22">
        <f>COUNTIFS(CADASTRE!$B:$B,$G$1,CADASTRE!$L:$L,A301)</f>
        <v>0</v>
      </c>
      <c r="H301" s="22">
        <f>COUNTIFS(CADASTRE!$B:$B,$H$1,CADASTRE!$L:$L,A301)</f>
        <v>0</v>
      </c>
      <c r="I301" s="22">
        <f>COUNTIFS(CADASTRE!$B:$B,$I$1,CADASTRE!$L:$L,A301)</f>
        <v>0</v>
      </c>
      <c r="J301" s="22">
        <f>COUNTIFS(CADASTRE!$B:$B,$J$1,CADASTRE!$L:$L,A301)</f>
        <v>0</v>
      </c>
      <c r="K301" s="22">
        <f>COUNTIFS(CADASTRE!$B:$B,$K$1,CADASTRE!$L:$L,A301)</f>
        <v>0</v>
      </c>
      <c r="L301" s="22">
        <f>COUNTIFS(CADASTRE!$B:$B,$L$1,CADASTRE!$L:$L,A301)</f>
        <v>0</v>
      </c>
      <c r="M301" s="22">
        <f>COUNTIFS(CADASTRE!$B:$B,$M$1,CADASTRE!$L:$L,A301)</f>
        <v>0</v>
      </c>
      <c r="N301" s="22">
        <f>COUNTIFS(CADASTRE!$B:$B,$N$1,CADASTRE!$L:$L,A301)</f>
        <v>0</v>
      </c>
      <c r="O301" s="22">
        <f>COUNTIFS(CADASTRE!$B:$B,$O$1,CADASTRE!$L:$L,A301)</f>
        <v>0</v>
      </c>
      <c r="P301" s="22">
        <f>COUNTIFS(CADASTRE!$B:$B,$P$1,CADASTRE!$L:$L,A301)</f>
        <v>0</v>
      </c>
      <c r="Q301" s="22">
        <f>COUNTIFS(CADASTRE!$B:$B,$Q$1,CADASTRE!$L:$L,A301)</f>
        <v>0</v>
      </c>
      <c r="R301" s="22">
        <f>COUNTIFS(CADASTRE!$B:$B,$R$1,CADASTRE!$L:$L,A301)</f>
        <v>0</v>
      </c>
      <c r="S301" s="22">
        <f>COUNTIFS(CADASTRE!$B:$B,$S$1,CADASTRE!$L:$L,A301)</f>
        <v>0</v>
      </c>
      <c r="T301" s="22">
        <f>COUNTIFS(CADASTRE!$B:$B,$T$1,CADASTRE!$L:$L,A301)</f>
        <v>0</v>
      </c>
      <c r="U301" s="22">
        <f>COUNTIFS(CADASTRE!$B:$B,$U$1,CADASTRE!$L:$L,A301)</f>
        <v>0</v>
      </c>
      <c r="V301" s="22">
        <f>COUNTIFS(CADASTRE!$B:$B,$V$1,CADASTRE!$L:$L,A301)</f>
        <v>0</v>
      </c>
      <c r="W301" s="22">
        <f>COUNTIFS(CADASTRE!$B:$B,$W$1,CADASTRE!$L:$L,A301)</f>
        <v>0</v>
      </c>
      <c r="X301" s="22">
        <f>COUNTIFS(CADASTRE!$B:$B,$X$1,CADASTRE!$L:$L,A301)</f>
        <v>0</v>
      </c>
      <c r="Y301" s="22">
        <f>COUNTIFS(CADASTRE!$B:$B,$Y$1,CADASTRE!$L:$L,A301)</f>
        <v>0</v>
      </c>
      <c r="Z301" s="22">
        <f>COUNTIFS(CADASTRE!$B:$B,$Z$1,CADASTRE!$L:$L,A301)</f>
        <v>0</v>
      </c>
      <c r="AA301" s="22">
        <f t="shared" si="4"/>
        <v>2</v>
      </c>
      <c r="AB301" s="22"/>
      <c r="AC301" s="22"/>
      <c r="AD301" s="1"/>
      <c r="AE301" s="1"/>
    </row>
    <row r="302" spans="1:31" ht="30" customHeight="1" x14ac:dyDescent="0.3">
      <c r="A302" s="2" t="s">
        <v>307</v>
      </c>
      <c r="B302" s="22">
        <f>COUNTIFS(CADASTRE!$B:$B,B$1,CADASTRE!L:L,A302)</f>
        <v>0</v>
      </c>
      <c r="C302" s="22">
        <f>COUNTIFS(CADASTRE!$B:$B,$C$1,CADASTRE!$L:$L,A302)</f>
        <v>0</v>
      </c>
      <c r="D302" s="22">
        <f>COUNTIFS(CADASTRE!$B:$B,$D$1,CADASTRE!$L:$L,A302)</f>
        <v>0</v>
      </c>
      <c r="E302" s="22">
        <f>COUNTIFS(CADASTRE!$B:$B,$E$1,CADASTRE!$L:$L,A302)</f>
        <v>0</v>
      </c>
      <c r="F302" s="22">
        <f>COUNTIFS(CADASTRE!$B:$B,$F$1,CADASTRE!$L:$L,A302)</f>
        <v>0</v>
      </c>
      <c r="G302" s="22">
        <f>COUNTIFS(CADASTRE!$B:$B,$G$1,CADASTRE!$L:$L,A302)</f>
        <v>0</v>
      </c>
      <c r="H302" s="22">
        <f>COUNTIFS(CADASTRE!$B:$B,$H$1,CADASTRE!$L:$L,A302)</f>
        <v>0</v>
      </c>
      <c r="I302" s="22">
        <f>COUNTIFS(CADASTRE!$B:$B,$I$1,CADASTRE!$L:$L,A302)</f>
        <v>0</v>
      </c>
      <c r="J302" s="22">
        <f>COUNTIFS(CADASTRE!$B:$B,$J$1,CADASTRE!$L:$L,A302)</f>
        <v>0</v>
      </c>
      <c r="K302" s="22">
        <f>COUNTIFS(CADASTRE!$B:$B,$K$1,CADASTRE!$L:$L,A302)</f>
        <v>0</v>
      </c>
      <c r="L302" s="22">
        <f>COUNTIFS(CADASTRE!$B:$B,$L$1,CADASTRE!$L:$L,A302)</f>
        <v>0</v>
      </c>
      <c r="M302" s="22">
        <f>COUNTIFS(CADASTRE!$B:$B,$M$1,CADASTRE!$L:$L,A302)</f>
        <v>0</v>
      </c>
      <c r="N302" s="22">
        <f>COUNTIFS(CADASTRE!$B:$B,$N$1,CADASTRE!$L:$L,A302)</f>
        <v>0</v>
      </c>
      <c r="O302" s="22">
        <f>COUNTIFS(CADASTRE!$B:$B,$O$1,CADASTRE!$L:$L,A302)</f>
        <v>0</v>
      </c>
      <c r="P302" s="22">
        <f>COUNTIFS(CADASTRE!$B:$B,$P$1,CADASTRE!$L:$L,A302)</f>
        <v>0</v>
      </c>
      <c r="Q302" s="22">
        <f>COUNTIFS(CADASTRE!$B:$B,$Q$1,CADASTRE!$L:$L,A302)</f>
        <v>0</v>
      </c>
      <c r="R302" s="22">
        <f>COUNTIFS(CADASTRE!$B:$B,$R$1,CADASTRE!$L:$L,A302)</f>
        <v>0</v>
      </c>
      <c r="S302" s="22">
        <f>COUNTIFS(CADASTRE!$B:$B,$S$1,CADASTRE!$L:$L,A302)</f>
        <v>0</v>
      </c>
      <c r="T302" s="22">
        <f>COUNTIFS(CADASTRE!$B:$B,$T$1,CADASTRE!$L:$L,A302)</f>
        <v>0</v>
      </c>
      <c r="U302" s="22">
        <f>COUNTIFS(CADASTRE!$B:$B,$U$1,CADASTRE!$L:$L,A302)</f>
        <v>0</v>
      </c>
      <c r="V302" s="22">
        <f>COUNTIFS(CADASTRE!$B:$B,$V$1,CADASTRE!$L:$L,A302)</f>
        <v>0</v>
      </c>
      <c r="W302" s="22">
        <f>COUNTIFS(CADASTRE!$B:$B,$W$1,CADASTRE!$L:$L,A302)</f>
        <v>0</v>
      </c>
      <c r="X302" s="22">
        <f>COUNTIFS(CADASTRE!$B:$B,$X$1,CADASTRE!$L:$L,A302)</f>
        <v>0</v>
      </c>
      <c r="Y302" s="22">
        <f>COUNTIFS(CADASTRE!$B:$B,$Y$1,CADASTRE!$L:$L,A302)</f>
        <v>1</v>
      </c>
      <c r="Z302" s="22">
        <f>COUNTIFS(CADASTRE!$B:$B,$Z$1,CADASTRE!$L:$L,A302)</f>
        <v>0</v>
      </c>
      <c r="AA302" s="22">
        <f t="shared" si="4"/>
        <v>1</v>
      </c>
      <c r="AB302" s="22"/>
      <c r="AC302" s="22"/>
      <c r="AD302" s="1"/>
      <c r="AE302" s="1"/>
    </row>
    <row r="303" spans="1:31" ht="30" customHeight="1" x14ac:dyDescent="0.3">
      <c r="A303" s="2" t="s">
        <v>1106</v>
      </c>
      <c r="B303" s="22">
        <f>COUNTIFS(CADASTRE!$B:$B,B$1,CADASTRE!L:L,A303)</f>
        <v>0</v>
      </c>
      <c r="C303" s="22">
        <f>COUNTIFS(CADASTRE!$B:$B,$C$1,CADASTRE!$L:$L,A303)</f>
        <v>0</v>
      </c>
      <c r="D303" s="22">
        <f>COUNTIFS(CADASTRE!$B:$B,$D$1,CADASTRE!$L:$L,A303)</f>
        <v>0</v>
      </c>
      <c r="E303" s="22">
        <f>COUNTIFS(CADASTRE!$B:$B,$E$1,CADASTRE!$L:$L,A303)</f>
        <v>0</v>
      </c>
      <c r="F303" s="22">
        <f>COUNTIFS(CADASTRE!$B:$B,$F$1,CADASTRE!$L:$L,A303)</f>
        <v>0</v>
      </c>
      <c r="G303" s="22">
        <f>COUNTIFS(CADASTRE!$B:$B,$G$1,CADASTRE!$L:$L,A303)</f>
        <v>0</v>
      </c>
      <c r="H303" s="22">
        <f>COUNTIFS(CADASTRE!$B:$B,$H$1,CADASTRE!$L:$L,A303)</f>
        <v>0</v>
      </c>
      <c r="I303" s="22">
        <f>COUNTIFS(CADASTRE!$B:$B,$I$1,CADASTRE!$L:$L,A303)</f>
        <v>0</v>
      </c>
      <c r="J303" s="22">
        <f>COUNTIFS(CADASTRE!$B:$B,$J$1,CADASTRE!$L:$L,A303)</f>
        <v>0</v>
      </c>
      <c r="K303" s="22">
        <f>COUNTIFS(CADASTRE!$B:$B,$K$1,CADASTRE!$L:$L,A303)</f>
        <v>0</v>
      </c>
      <c r="L303" s="22">
        <f>COUNTIFS(CADASTRE!$B:$B,$L$1,CADASTRE!$L:$L,A303)</f>
        <v>0</v>
      </c>
      <c r="M303" s="22">
        <f>COUNTIFS(CADASTRE!$B:$B,$M$1,CADASTRE!$L:$L,A303)</f>
        <v>0</v>
      </c>
      <c r="N303" s="22">
        <f>COUNTIFS(CADASTRE!$B:$B,$N$1,CADASTRE!$L:$L,A303)</f>
        <v>0</v>
      </c>
      <c r="O303" s="22">
        <f>COUNTIFS(CADASTRE!$B:$B,$O$1,CADASTRE!$L:$L,A303)</f>
        <v>0</v>
      </c>
      <c r="P303" s="22">
        <f>COUNTIFS(CADASTRE!$B:$B,$P$1,CADASTRE!$L:$L,A303)</f>
        <v>0</v>
      </c>
      <c r="Q303" s="22">
        <f>COUNTIFS(CADASTRE!$B:$B,$Q$1,CADASTRE!$L:$L,A303)</f>
        <v>1</v>
      </c>
      <c r="R303" s="22">
        <f>COUNTIFS(CADASTRE!$B:$B,$R$1,CADASTRE!$L:$L,A303)</f>
        <v>0</v>
      </c>
      <c r="S303" s="22">
        <f>COUNTIFS(CADASTRE!$B:$B,$S$1,CADASTRE!$L:$L,A303)</f>
        <v>0</v>
      </c>
      <c r="T303" s="22">
        <f>COUNTIFS(CADASTRE!$B:$B,$T$1,CADASTRE!$L:$L,A303)</f>
        <v>0</v>
      </c>
      <c r="U303" s="22">
        <f>COUNTIFS(CADASTRE!$B:$B,$U$1,CADASTRE!$L:$L,A303)</f>
        <v>0</v>
      </c>
      <c r="V303" s="22">
        <f>COUNTIFS(CADASTRE!$B:$B,$V$1,CADASTRE!$L:$L,A303)</f>
        <v>0</v>
      </c>
      <c r="W303" s="22">
        <f>COUNTIFS(CADASTRE!$B:$B,$W$1,CADASTRE!$L:$L,A303)</f>
        <v>0</v>
      </c>
      <c r="X303" s="22">
        <f>COUNTIFS(CADASTRE!$B:$B,$X$1,CADASTRE!$L:$L,A303)</f>
        <v>0</v>
      </c>
      <c r="Y303" s="22">
        <f>COUNTIFS(CADASTRE!$B:$B,$Y$1,CADASTRE!$L:$L,A303)</f>
        <v>0</v>
      </c>
      <c r="Z303" s="22">
        <f>COUNTIFS(CADASTRE!$B:$B,$Z$1,CADASTRE!$L:$L,A303)</f>
        <v>0</v>
      </c>
      <c r="AA303" s="22">
        <f t="shared" si="4"/>
        <v>1</v>
      </c>
      <c r="AB303" s="22"/>
      <c r="AC303" s="22"/>
      <c r="AD303" s="1"/>
      <c r="AE303" s="1"/>
    </row>
    <row r="304" spans="1:31" ht="30" customHeight="1" x14ac:dyDescent="0.3">
      <c r="A304" s="2" t="s">
        <v>4066</v>
      </c>
      <c r="B304" s="22">
        <f>COUNTIFS(CADASTRE!$B:$B,B$1,CADASTRE!L:L,A304)</f>
        <v>0</v>
      </c>
      <c r="C304" s="22">
        <f>COUNTIFS(CADASTRE!$B:$B,$C$1,CADASTRE!$L:$L,A304)</f>
        <v>0</v>
      </c>
      <c r="D304" s="22">
        <f>COUNTIFS(CADASTRE!$B:$B,$D$1,CADASTRE!$L:$L,A304)</f>
        <v>0</v>
      </c>
      <c r="E304" s="22">
        <f>COUNTIFS(CADASTRE!$B:$B,$E$1,CADASTRE!$L:$L,A304)</f>
        <v>0</v>
      </c>
      <c r="F304" s="22">
        <f>COUNTIFS(CADASTRE!$B:$B,$F$1,CADASTRE!$L:$L,A304)</f>
        <v>0</v>
      </c>
      <c r="G304" s="22">
        <f>COUNTIFS(CADASTRE!$B:$B,$G$1,CADASTRE!$L:$L,A304)</f>
        <v>0</v>
      </c>
      <c r="H304" s="22">
        <f>COUNTIFS(CADASTRE!$B:$B,$H$1,CADASTRE!$L:$L,A304)</f>
        <v>1</v>
      </c>
      <c r="I304" s="22">
        <f>COUNTIFS(CADASTRE!$B:$B,$I$1,CADASTRE!$L:$L,A304)</f>
        <v>0</v>
      </c>
      <c r="J304" s="22">
        <f>COUNTIFS(CADASTRE!$B:$B,$J$1,CADASTRE!$L:$L,A304)</f>
        <v>0</v>
      </c>
      <c r="K304" s="22">
        <f>COUNTIFS(CADASTRE!$B:$B,$K$1,CADASTRE!$L:$L,A304)</f>
        <v>0</v>
      </c>
      <c r="L304" s="22">
        <f>COUNTIFS(CADASTRE!$B:$B,$L$1,CADASTRE!$L:$L,A304)</f>
        <v>0</v>
      </c>
      <c r="M304" s="22">
        <f>COUNTIFS(CADASTRE!$B:$B,$M$1,CADASTRE!$L:$L,A304)</f>
        <v>0</v>
      </c>
      <c r="N304" s="22">
        <f>COUNTIFS(CADASTRE!$B:$B,$N$1,CADASTRE!$L:$L,A304)</f>
        <v>0</v>
      </c>
      <c r="O304" s="22">
        <f>COUNTIFS(CADASTRE!$B:$B,$O$1,CADASTRE!$L:$L,A304)</f>
        <v>0</v>
      </c>
      <c r="P304" s="22">
        <f>COUNTIFS(CADASTRE!$B:$B,$P$1,CADASTRE!$L:$L,A304)</f>
        <v>0</v>
      </c>
      <c r="Q304" s="22">
        <f>COUNTIFS(CADASTRE!$B:$B,$Q$1,CADASTRE!$L:$L,A304)</f>
        <v>0</v>
      </c>
      <c r="R304" s="22">
        <f>COUNTIFS(CADASTRE!$B:$B,$R$1,CADASTRE!$L:$L,A304)</f>
        <v>0</v>
      </c>
      <c r="S304" s="22">
        <f>COUNTIFS(CADASTRE!$B:$B,$S$1,CADASTRE!$L:$L,A304)</f>
        <v>0</v>
      </c>
      <c r="T304" s="22">
        <f>COUNTIFS(CADASTRE!$B:$B,$T$1,CADASTRE!$L:$L,A304)</f>
        <v>0</v>
      </c>
      <c r="U304" s="22">
        <f>COUNTIFS(CADASTRE!$B:$B,$U$1,CADASTRE!$L:$L,A304)</f>
        <v>0</v>
      </c>
      <c r="V304" s="22">
        <f>COUNTIFS(CADASTRE!$B:$B,$V$1,CADASTRE!$L:$L,A304)</f>
        <v>0</v>
      </c>
      <c r="W304" s="22">
        <f>COUNTIFS(CADASTRE!$B:$B,$W$1,CADASTRE!$L:$L,A304)</f>
        <v>0</v>
      </c>
      <c r="X304" s="22">
        <f>COUNTIFS(CADASTRE!$B:$B,$X$1,CADASTRE!$L:$L,A304)</f>
        <v>0</v>
      </c>
      <c r="Y304" s="22">
        <f>COUNTIFS(CADASTRE!$B:$B,$Y$1,CADASTRE!$L:$L,A304)</f>
        <v>0</v>
      </c>
      <c r="Z304" s="22">
        <f>COUNTIFS(CADASTRE!$B:$B,$Z$1,CADASTRE!$L:$L,A304)</f>
        <v>0</v>
      </c>
      <c r="AA304" s="22">
        <f t="shared" si="4"/>
        <v>1</v>
      </c>
      <c r="AB304" s="22"/>
      <c r="AC304" s="22"/>
      <c r="AD304" s="1"/>
      <c r="AE304" s="1"/>
    </row>
    <row r="305" spans="1:31" ht="30" customHeight="1" x14ac:dyDescent="0.3">
      <c r="A305" s="2" t="s">
        <v>794</v>
      </c>
      <c r="B305" s="22">
        <f>COUNTIFS(CADASTRE!$B:$B,B$1,CADASTRE!L:L,A305)</f>
        <v>0</v>
      </c>
      <c r="C305" s="22">
        <f>COUNTIFS(CADASTRE!$B:$B,$C$1,CADASTRE!$L:$L,A305)</f>
        <v>0</v>
      </c>
      <c r="D305" s="22">
        <f>COUNTIFS(CADASTRE!$B:$B,$D$1,CADASTRE!$L:$L,A305)</f>
        <v>0</v>
      </c>
      <c r="E305" s="22">
        <f>COUNTIFS(CADASTRE!$B:$B,$E$1,CADASTRE!$L:$L,A305)</f>
        <v>0</v>
      </c>
      <c r="F305" s="22">
        <f>COUNTIFS(CADASTRE!$B:$B,$F$1,CADASTRE!$L:$L,A305)</f>
        <v>0</v>
      </c>
      <c r="G305" s="22">
        <f>COUNTIFS(CADASTRE!$B:$B,$G$1,CADASTRE!$L:$L,A305)</f>
        <v>0</v>
      </c>
      <c r="H305" s="22">
        <f>COUNTIFS(CADASTRE!$B:$B,$H$1,CADASTRE!$L:$L,A305)</f>
        <v>0</v>
      </c>
      <c r="I305" s="22">
        <f>COUNTIFS(CADASTRE!$B:$B,$I$1,CADASTRE!$L:$L,A305)</f>
        <v>0</v>
      </c>
      <c r="J305" s="22">
        <f>COUNTIFS(CADASTRE!$B:$B,$J$1,CADASTRE!$L:$L,A305)</f>
        <v>0</v>
      </c>
      <c r="K305" s="22">
        <f>COUNTIFS(CADASTRE!$B:$B,$K$1,CADASTRE!$L:$L,A305)</f>
        <v>0</v>
      </c>
      <c r="L305" s="22">
        <f>COUNTIFS(CADASTRE!$B:$B,$L$1,CADASTRE!$L:$L,A305)</f>
        <v>0</v>
      </c>
      <c r="M305" s="22">
        <f>COUNTIFS(CADASTRE!$B:$B,$M$1,CADASTRE!$L:$L,A305)</f>
        <v>0</v>
      </c>
      <c r="N305" s="22">
        <f>COUNTIFS(CADASTRE!$B:$B,$N$1,CADASTRE!$L:$L,A305)</f>
        <v>0</v>
      </c>
      <c r="O305" s="22">
        <f>COUNTIFS(CADASTRE!$B:$B,$O$1,CADASTRE!$L:$L,A305)</f>
        <v>0</v>
      </c>
      <c r="P305" s="22">
        <f>COUNTIFS(CADASTRE!$B:$B,$P$1,CADASTRE!$L:$L,A305)</f>
        <v>0</v>
      </c>
      <c r="Q305" s="22">
        <f>COUNTIFS(CADASTRE!$B:$B,$Q$1,CADASTRE!$L:$L,A305)</f>
        <v>0</v>
      </c>
      <c r="R305" s="22">
        <f>COUNTIFS(CADASTRE!$B:$B,$R$1,CADASTRE!$L:$L,A305)</f>
        <v>0</v>
      </c>
      <c r="S305" s="22">
        <f>COUNTIFS(CADASTRE!$B:$B,$S$1,CADASTRE!$L:$L,A305)</f>
        <v>0</v>
      </c>
      <c r="T305" s="22">
        <f>COUNTIFS(CADASTRE!$B:$B,$T$1,CADASTRE!$L:$L,A305)</f>
        <v>0</v>
      </c>
      <c r="U305" s="22">
        <f>COUNTIFS(CADASTRE!$B:$B,$U$1,CADASTRE!$L:$L,A305)</f>
        <v>0</v>
      </c>
      <c r="V305" s="22">
        <f>COUNTIFS(CADASTRE!$B:$B,$V$1,CADASTRE!$L:$L,A305)</f>
        <v>0</v>
      </c>
      <c r="W305" s="22">
        <f>COUNTIFS(CADASTRE!$B:$B,$W$1,CADASTRE!$L:$L,A305)</f>
        <v>0</v>
      </c>
      <c r="X305" s="22">
        <f>COUNTIFS(CADASTRE!$B:$B,$X$1,CADASTRE!$L:$L,A305)</f>
        <v>0</v>
      </c>
      <c r="Y305" s="22">
        <f>COUNTIFS(CADASTRE!$B:$B,$Y$1,CADASTRE!$L:$L,A305)</f>
        <v>0</v>
      </c>
      <c r="Z305" s="22">
        <f>COUNTIFS(CADASTRE!$B:$B,$Z$1,CADASTRE!$L:$L,A305)</f>
        <v>1</v>
      </c>
      <c r="AA305" s="22">
        <f t="shared" si="4"/>
        <v>1</v>
      </c>
      <c r="AB305" s="22"/>
      <c r="AC305" s="22"/>
      <c r="AD305" s="1"/>
      <c r="AE305" s="1"/>
    </row>
    <row r="306" spans="1:31" ht="30" customHeight="1" x14ac:dyDescent="0.3">
      <c r="A306" s="2" t="s">
        <v>529</v>
      </c>
      <c r="B306" s="22">
        <f>COUNTIFS(CADASTRE!$B:$B,B$1,CADASTRE!L:L,A306)</f>
        <v>0</v>
      </c>
      <c r="C306" s="22">
        <f>COUNTIFS(CADASTRE!$B:$B,$C$1,CADASTRE!$L:$L,A306)</f>
        <v>0</v>
      </c>
      <c r="D306" s="22">
        <f>COUNTIFS(CADASTRE!$B:$B,$D$1,CADASTRE!$L:$L,A306)</f>
        <v>0</v>
      </c>
      <c r="E306" s="22">
        <f>COUNTIFS(CADASTRE!$B:$B,$E$1,CADASTRE!$L:$L,A306)</f>
        <v>0</v>
      </c>
      <c r="F306" s="22">
        <f>COUNTIFS(CADASTRE!$B:$B,$F$1,CADASTRE!$L:$L,A306)</f>
        <v>0</v>
      </c>
      <c r="G306" s="22">
        <f>COUNTIFS(CADASTRE!$B:$B,$G$1,CADASTRE!$L:$L,A306)</f>
        <v>1</v>
      </c>
      <c r="H306" s="22">
        <f>COUNTIFS(CADASTRE!$B:$B,$H$1,CADASTRE!$L:$L,A306)</f>
        <v>0</v>
      </c>
      <c r="I306" s="22">
        <f>COUNTIFS(CADASTRE!$B:$B,$I$1,CADASTRE!$L:$L,A306)</f>
        <v>0</v>
      </c>
      <c r="J306" s="22">
        <f>COUNTIFS(CADASTRE!$B:$B,$J$1,CADASTRE!$L:$L,A306)</f>
        <v>0</v>
      </c>
      <c r="K306" s="22">
        <f>COUNTIFS(CADASTRE!$B:$B,$K$1,CADASTRE!$L:$L,A306)</f>
        <v>1</v>
      </c>
      <c r="L306" s="22">
        <f>COUNTIFS(CADASTRE!$B:$B,$L$1,CADASTRE!$L:$L,A306)</f>
        <v>2</v>
      </c>
      <c r="M306" s="22">
        <f>COUNTIFS(CADASTRE!$B:$B,$M$1,CADASTRE!$L:$L,A306)</f>
        <v>0</v>
      </c>
      <c r="N306" s="22">
        <f>COUNTIFS(CADASTRE!$B:$B,$N$1,CADASTRE!$L:$L,A306)</f>
        <v>0</v>
      </c>
      <c r="O306" s="22">
        <f>COUNTIFS(CADASTRE!$B:$B,$O$1,CADASTRE!$L:$L,A306)</f>
        <v>0</v>
      </c>
      <c r="P306" s="22">
        <f>COUNTIFS(CADASTRE!$B:$B,$P$1,CADASTRE!$L:$L,A306)</f>
        <v>0</v>
      </c>
      <c r="Q306" s="22">
        <f>COUNTIFS(CADASTRE!$B:$B,$Q$1,CADASTRE!$L:$L,A306)</f>
        <v>0</v>
      </c>
      <c r="R306" s="22">
        <f>COUNTIFS(CADASTRE!$B:$B,$R$1,CADASTRE!$L:$L,A306)</f>
        <v>0</v>
      </c>
      <c r="S306" s="22">
        <f>COUNTIFS(CADASTRE!$B:$B,$S$1,CADASTRE!$L:$L,A306)</f>
        <v>0</v>
      </c>
      <c r="T306" s="22">
        <f>COUNTIFS(CADASTRE!$B:$B,$T$1,CADASTRE!$L:$L,A306)</f>
        <v>2</v>
      </c>
      <c r="U306" s="22">
        <f>COUNTIFS(CADASTRE!$B:$B,$U$1,CADASTRE!$L:$L,A306)</f>
        <v>0</v>
      </c>
      <c r="V306" s="22">
        <f>COUNTIFS(CADASTRE!$B:$B,$V$1,CADASTRE!$L:$L,A306)</f>
        <v>0</v>
      </c>
      <c r="W306" s="22">
        <f>COUNTIFS(CADASTRE!$B:$B,$W$1,CADASTRE!$L:$L,A306)</f>
        <v>0</v>
      </c>
      <c r="X306" s="22">
        <f>COUNTIFS(CADASTRE!$B:$B,$X$1,CADASTRE!$L:$L,A306)</f>
        <v>1</v>
      </c>
      <c r="Y306" s="22">
        <f>COUNTIFS(CADASTRE!$B:$B,$Y$1,CADASTRE!$L:$L,A306)</f>
        <v>0</v>
      </c>
      <c r="Z306" s="22">
        <f>COUNTIFS(CADASTRE!$B:$B,$Z$1,CADASTRE!$L:$L,A306)</f>
        <v>0</v>
      </c>
      <c r="AA306" s="22">
        <f t="shared" si="4"/>
        <v>7</v>
      </c>
      <c r="AB306" s="22"/>
      <c r="AC306" s="22"/>
      <c r="AD306" s="1"/>
      <c r="AE306" s="1"/>
    </row>
    <row r="307" spans="1:31" ht="30" customHeight="1" x14ac:dyDescent="0.3">
      <c r="A307" s="2" t="s">
        <v>4125</v>
      </c>
      <c r="B307" s="22">
        <f>COUNTIFS(CADASTRE!$B:$B,B$1,CADASTRE!L:L,A307)</f>
        <v>0</v>
      </c>
      <c r="C307" s="22">
        <f>COUNTIFS(CADASTRE!$B:$B,$C$1,CADASTRE!$L:$L,A307)</f>
        <v>0</v>
      </c>
      <c r="D307" s="22">
        <f>COUNTIFS(CADASTRE!$B:$B,$D$1,CADASTRE!$L:$L,A307)</f>
        <v>0</v>
      </c>
      <c r="E307" s="22">
        <f>COUNTIFS(CADASTRE!$B:$B,$E$1,CADASTRE!$L:$L,A307)</f>
        <v>0</v>
      </c>
      <c r="F307" s="22">
        <f>COUNTIFS(CADASTRE!$B:$B,$F$1,CADASTRE!$L:$L,A307)</f>
        <v>0</v>
      </c>
      <c r="G307" s="22">
        <f>COUNTIFS(CADASTRE!$B:$B,$G$1,CADASTRE!$L:$L,A307)</f>
        <v>0</v>
      </c>
      <c r="H307" s="22">
        <f>COUNTIFS(CADASTRE!$B:$B,$H$1,CADASTRE!$L:$L,A307)</f>
        <v>0</v>
      </c>
      <c r="I307" s="22">
        <f>COUNTIFS(CADASTRE!$B:$B,$I$1,CADASTRE!$L:$L,A307)</f>
        <v>0</v>
      </c>
      <c r="J307" s="22">
        <f>COUNTIFS(CADASTRE!$B:$B,$J$1,CADASTRE!$L:$L,A307)</f>
        <v>0</v>
      </c>
      <c r="K307" s="22">
        <f>COUNTIFS(CADASTRE!$B:$B,$K$1,CADASTRE!$L:$L,A307)</f>
        <v>0</v>
      </c>
      <c r="L307" s="22">
        <f>COUNTIFS(CADASTRE!$B:$B,$L$1,CADASTRE!$L:$L,A307)</f>
        <v>0</v>
      </c>
      <c r="M307" s="22">
        <f>COUNTIFS(CADASTRE!$B:$B,$M$1,CADASTRE!$L:$L,A307)</f>
        <v>0</v>
      </c>
      <c r="N307" s="22">
        <f>COUNTIFS(CADASTRE!$B:$B,$N$1,CADASTRE!$L:$L,A307)</f>
        <v>0</v>
      </c>
      <c r="O307" s="22">
        <f>COUNTIFS(CADASTRE!$B:$B,$O$1,CADASTRE!$L:$L,A307)</f>
        <v>0</v>
      </c>
      <c r="P307" s="22">
        <f>COUNTIFS(CADASTRE!$B:$B,$P$1,CADASTRE!$L:$L,A307)</f>
        <v>0</v>
      </c>
      <c r="Q307" s="22">
        <f>COUNTIFS(CADASTRE!$B:$B,$Q$1,CADASTRE!$L:$L,A307)</f>
        <v>1</v>
      </c>
      <c r="R307" s="22">
        <f>COUNTIFS(CADASTRE!$B:$B,$R$1,CADASTRE!$L:$L,A307)</f>
        <v>0</v>
      </c>
      <c r="S307" s="22">
        <f>COUNTIFS(CADASTRE!$B:$B,$S$1,CADASTRE!$L:$L,A307)</f>
        <v>0</v>
      </c>
      <c r="T307" s="22">
        <f>COUNTIFS(CADASTRE!$B:$B,$T$1,CADASTRE!$L:$L,A307)</f>
        <v>0</v>
      </c>
      <c r="U307" s="22">
        <f>COUNTIFS(CADASTRE!$B:$B,$U$1,CADASTRE!$L:$L,A307)</f>
        <v>0</v>
      </c>
      <c r="V307" s="22">
        <f>COUNTIFS(CADASTRE!$B:$B,$V$1,CADASTRE!$L:$L,A307)</f>
        <v>0</v>
      </c>
      <c r="W307" s="22">
        <f>COUNTIFS(CADASTRE!$B:$B,$W$1,CADASTRE!$L:$L,A307)</f>
        <v>0</v>
      </c>
      <c r="X307" s="22">
        <f>COUNTIFS(CADASTRE!$B:$B,$X$1,CADASTRE!$L:$L,A307)</f>
        <v>0</v>
      </c>
      <c r="Y307" s="22">
        <f>COUNTIFS(CADASTRE!$B:$B,$Y$1,CADASTRE!$L:$L,A307)</f>
        <v>0</v>
      </c>
      <c r="Z307" s="22">
        <f>COUNTIFS(CADASTRE!$B:$B,$Z$1,CADASTRE!$L:$L,A307)</f>
        <v>0</v>
      </c>
      <c r="AA307" s="22">
        <f t="shared" si="4"/>
        <v>1</v>
      </c>
      <c r="AB307" s="22"/>
      <c r="AC307" s="22"/>
      <c r="AD307" s="1"/>
      <c r="AE307" s="1"/>
    </row>
    <row r="308" spans="1:31" ht="30" customHeight="1" x14ac:dyDescent="0.3">
      <c r="A308" s="2" t="s">
        <v>4130</v>
      </c>
      <c r="B308" s="22">
        <f>COUNTIFS(CADASTRE!$B:$B,B$1,CADASTRE!L:L,A308)</f>
        <v>0</v>
      </c>
      <c r="C308" s="22">
        <f>COUNTIFS(CADASTRE!$B:$B,$C$1,CADASTRE!$L:$L,A308)</f>
        <v>0</v>
      </c>
      <c r="D308" s="22">
        <f>COUNTIFS(CADASTRE!$B:$B,$D$1,CADASTRE!$L:$L,A308)</f>
        <v>0</v>
      </c>
      <c r="E308" s="22">
        <f>COUNTIFS(CADASTRE!$B:$B,$E$1,CADASTRE!$L:$L,A308)</f>
        <v>0</v>
      </c>
      <c r="F308" s="22">
        <f>COUNTIFS(CADASTRE!$B:$B,$F$1,CADASTRE!$L:$L,A308)</f>
        <v>0</v>
      </c>
      <c r="G308" s="22">
        <f>COUNTIFS(CADASTRE!$B:$B,$G$1,CADASTRE!$L:$L,A308)</f>
        <v>0</v>
      </c>
      <c r="H308" s="22">
        <f>COUNTIFS(CADASTRE!$B:$B,$H$1,CADASTRE!$L:$L,A308)</f>
        <v>0</v>
      </c>
      <c r="I308" s="22">
        <f>COUNTIFS(CADASTRE!$B:$B,$I$1,CADASTRE!$L:$L,A308)</f>
        <v>0</v>
      </c>
      <c r="J308" s="22">
        <f>COUNTIFS(CADASTRE!$B:$B,$J$1,CADASTRE!$L:$L,A308)</f>
        <v>0</v>
      </c>
      <c r="K308" s="22">
        <f>COUNTIFS(CADASTRE!$B:$B,$K$1,CADASTRE!$L:$L,A308)</f>
        <v>0</v>
      </c>
      <c r="L308" s="22">
        <f>COUNTIFS(CADASTRE!$B:$B,$L$1,CADASTRE!$L:$L,A308)</f>
        <v>0</v>
      </c>
      <c r="M308" s="22">
        <f>COUNTIFS(CADASTRE!$B:$B,$M$1,CADASTRE!$L:$L,A308)</f>
        <v>0</v>
      </c>
      <c r="N308" s="22">
        <f>COUNTIFS(CADASTRE!$B:$B,$N$1,CADASTRE!$L:$L,A308)</f>
        <v>0</v>
      </c>
      <c r="O308" s="22">
        <f>COUNTIFS(CADASTRE!$B:$B,$O$1,CADASTRE!$L:$L,A308)</f>
        <v>0</v>
      </c>
      <c r="P308" s="22">
        <f>COUNTIFS(CADASTRE!$B:$B,$P$1,CADASTRE!$L:$L,A308)</f>
        <v>0</v>
      </c>
      <c r="Q308" s="22">
        <f>COUNTIFS(CADASTRE!$B:$B,$Q$1,CADASTRE!$L:$L,A308)</f>
        <v>0</v>
      </c>
      <c r="R308" s="22">
        <f>COUNTIFS(CADASTRE!$B:$B,$R$1,CADASTRE!$L:$L,A308)</f>
        <v>0</v>
      </c>
      <c r="S308" s="22">
        <f>COUNTIFS(CADASTRE!$B:$B,$S$1,CADASTRE!$L:$L,A308)</f>
        <v>0</v>
      </c>
      <c r="T308" s="22">
        <f>COUNTIFS(CADASTRE!$B:$B,$T$1,CADASTRE!$L:$L,A308)</f>
        <v>0</v>
      </c>
      <c r="U308" s="22">
        <f>COUNTIFS(CADASTRE!$B:$B,$U$1,CADASTRE!$L:$L,A308)</f>
        <v>1</v>
      </c>
      <c r="V308" s="22">
        <f>COUNTIFS(CADASTRE!$B:$B,$V$1,CADASTRE!$L:$L,A308)</f>
        <v>0</v>
      </c>
      <c r="W308" s="22">
        <f>COUNTIFS(CADASTRE!$B:$B,$W$1,CADASTRE!$L:$L,A308)</f>
        <v>0</v>
      </c>
      <c r="X308" s="22">
        <f>COUNTIFS(CADASTRE!$B:$B,$X$1,CADASTRE!$L:$L,A308)</f>
        <v>0</v>
      </c>
      <c r="Y308" s="22">
        <f>COUNTIFS(CADASTRE!$B:$B,$Y$1,CADASTRE!$L:$L,A308)</f>
        <v>0</v>
      </c>
      <c r="Z308" s="22">
        <f>COUNTIFS(CADASTRE!$B:$B,$Z$1,CADASTRE!$L:$L,A308)</f>
        <v>0</v>
      </c>
      <c r="AA308" s="22">
        <f t="shared" si="4"/>
        <v>1</v>
      </c>
      <c r="AB308" s="22"/>
      <c r="AC308" s="22"/>
      <c r="AD308" s="1"/>
      <c r="AE308" s="1"/>
    </row>
    <row r="309" spans="1:31" ht="30" customHeight="1" x14ac:dyDescent="0.3">
      <c r="A309" s="2" t="s">
        <v>2510</v>
      </c>
      <c r="B309" s="22">
        <f>COUNTIFS(CADASTRE!$B:$B,B$1,CADASTRE!L:L,A309)</f>
        <v>0</v>
      </c>
      <c r="C309" s="22">
        <f>COUNTIFS(CADASTRE!$B:$B,$C$1,CADASTRE!$L:$L,A309)</f>
        <v>0</v>
      </c>
      <c r="D309" s="22">
        <f>COUNTIFS(CADASTRE!$B:$B,$D$1,CADASTRE!$L:$L,A309)</f>
        <v>1</v>
      </c>
      <c r="E309" s="22">
        <f>COUNTIFS(CADASTRE!$B:$B,$E$1,CADASTRE!$L:$L,A309)</f>
        <v>0</v>
      </c>
      <c r="F309" s="22">
        <f>COUNTIFS(CADASTRE!$B:$B,$F$1,CADASTRE!$L:$L,A309)</f>
        <v>0</v>
      </c>
      <c r="G309" s="22">
        <f>COUNTIFS(CADASTRE!$B:$B,$G$1,CADASTRE!$L:$L,A309)</f>
        <v>0</v>
      </c>
      <c r="H309" s="22">
        <f>COUNTIFS(CADASTRE!$B:$B,$H$1,CADASTRE!$L:$L,A309)</f>
        <v>0</v>
      </c>
      <c r="I309" s="22">
        <f>COUNTIFS(CADASTRE!$B:$B,$I$1,CADASTRE!$L:$L,A309)</f>
        <v>0</v>
      </c>
      <c r="J309" s="22">
        <f>COUNTIFS(CADASTRE!$B:$B,$J$1,CADASTRE!$L:$L,A309)</f>
        <v>0</v>
      </c>
      <c r="K309" s="22">
        <f>COUNTIFS(CADASTRE!$B:$B,$K$1,CADASTRE!$L:$L,A309)</f>
        <v>0</v>
      </c>
      <c r="L309" s="22">
        <f>COUNTIFS(CADASTRE!$B:$B,$L$1,CADASTRE!$L:$L,A309)</f>
        <v>0</v>
      </c>
      <c r="M309" s="22">
        <f>COUNTIFS(CADASTRE!$B:$B,$M$1,CADASTRE!$L:$L,A309)</f>
        <v>0</v>
      </c>
      <c r="N309" s="22">
        <f>COUNTIFS(CADASTRE!$B:$B,$N$1,CADASTRE!$L:$L,A309)</f>
        <v>0</v>
      </c>
      <c r="O309" s="22">
        <f>COUNTIFS(CADASTRE!$B:$B,$O$1,CADASTRE!$L:$L,A309)</f>
        <v>0</v>
      </c>
      <c r="P309" s="22">
        <f>COUNTIFS(CADASTRE!$B:$B,$P$1,CADASTRE!$L:$L,A309)</f>
        <v>0</v>
      </c>
      <c r="Q309" s="22">
        <f>COUNTIFS(CADASTRE!$B:$B,$Q$1,CADASTRE!$L:$L,A309)</f>
        <v>0</v>
      </c>
      <c r="R309" s="22">
        <f>COUNTIFS(CADASTRE!$B:$B,$R$1,CADASTRE!$L:$L,A309)</f>
        <v>0</v>
      </c>
      <c r="S309" s="22">
        <f>COUNTIFS(CADASTRE!$B:$B,$S$1,CADASTRE!$L:$L,A309)</f>
        <v>0</v>
      </c>
      <c r="T309" s="22">
        <f>COUNTIFS(CADASTRE!$B:$B,$T$1,CADASTRE!$L:$L,A309)</f>
        <v>0</v>
      </c>
      <c r="U309" s="22">
        <f>COUNTIFS(CADASTRE!$B:$B,$U$1,CADASTRE!$L:$L,A309)</f>
        <v>0</v>
      </c>
      <c r="V309" s="22">
        <f>COUNTIFS(CADASTRE!$B:$B,$V$1,CADASTRE!$L:$L,A309)</f>
        <v>0</v>
      </c>
      <c r="W309" s="22">
        <f>COUNTIFS(CADASTRE!$B:$B,$W$1,CADASTRE!$L:$L,A309)</f>
        <v>0</v>
      </c>
      <c r="X309" s="22">
        <f>COUNTIFS(CADASTRE!$B:$B,$X$1,CADASTRE!$L:$L,A309)</f>
        <v>0</v>
      </c>
      <c r="Y309" s="22">
        <f>COUNTIFS(CADASTRE!$B:$B,$Y$1,CADASTRE!$L:$L,A309)</f>
        <v>0</v>
      </c>
      <c r="Z309" s="22">
        <f>COUNTIFS(CADASTRE!$B:$B,$Z$1,CADASTRE!$L:$L,A309)</f>
        <v>0</v>
      </c>
      <c r="AA309" s="22">
        <f t="shared" si="4"/>
        <v>1</v>
      </c>
      <c r="AB309" s="22"/>
      <c r="AC309" s="22"/>
      <c r="AD309" s="1"/>
      <c r="AE309" s="1"/>
    </row>
    <row r="310" spans="1:31" ht="30" customHeight="1" x14ac:dyDescent="0.3">
      <c r="A310" s="2" t="s">
        <v>3603</v>
      </c>
      <c r="B310" s="22">
        <f>COUNTIFS(CADASTRE!$B:$B,B$1,CADASTRE!L:L,A310)</f>
        <v>0</v>
      </c>
      <c r="C310" s="22">
        <f>COUNTIFS(CADASTRE!$B:$B,$C$1,CADASTRE!$L:$L,A310)</f>
        <v>0</v>
      </c>
      <c r="D310" s="22">
        <f>COUNTIFS(CADASTRE!$B:$B,$D$1,CADASTRE!$L:$L,A310)</f>
        <v>0</v>
      </c>
      <c r="E310" s="22">
        <f>COUNTIFS(CADASTRE!$B:$B,$E$1,CADASTRE!$L:$L,A310)</f>
        <v>0</v>
      </c>
      <c r="F310" s="22">
        <f>COUNTIFS(CADASTRE!$B:$B,$F$1,CADASTRE!$L:$L,A310)</f>
        <v>0</v>
      </c>
      <c r="G310" s="22">
        <f>COUNTIFS(CADASTRE!$B:$B,$G$1,CADASTRE!$L:$L,A310)</f>
        <v>0</v>
      </c>
      <c r="H310" s="22">
        <f>COUNTIFS(CADASTRE!$B:$B,$H$1,CADASTRE!$L:$L,A310)</f>
        <v>0</v>
      </c>
      <c r="I310" s="22">
        <f>COUNTIFS(CADASTRE!$B:$B,$I$1,CADASTRE!$L:$L,A310)</f>
        <v>0</v>
      </c>
      <c r="J310" s="22">
        <f>COUNTIFS(CADASTRE!$B:$B,$J$1,CADASTRE!$L:$L,A310)</f>
        <v>0</v>
      </c>
      <c r="K310" s="22">
        <f>COUNTIFS(CADASTRE!$B:$B,$K$1,CADASTRE!$L:$L,A310)</f>
        <v>0</v>
      </c>
      <c r="L310" s="22">
        <f>COUNTIFS(CADASTRE!$B:$B,$L$1,CADASTRE!$L:$L,A310)</f>
        <v>0</v>
      </c>
      <c r="M310" s="22">
        <f>COUNTIFS(CADASTRE!$B:$B,$M$1,CADASTRE!$L:$L,A310)</f>
        <v>0</v>
      </c>
      <c r="N310" s="22">
        <f>COUNTIFS(CADASTRE!$B:$B,$N$1,CADASTRE!$L:$L,A310)</f>
        <v>0</v>
      </c>
      <c r="O310" s="22">
        <f>COUNTIFS(CADASTRE!$B:$B,$O$1,CADASTRE!$L:$L,A310)</f>
        <v>0</v>
      </c>
      <c r="P310" s="22">
        <f>COUNTIFS(CADASTRE!$B:$B,$P$1,CADASTRE!$L:$L,A310)</f>
        <v>0</v>
      </c>
      <c r="Q310" s="22">
        <f>COUNTIFS(CADASTRE!$B:$B,$Q$1,CADASTRE!$L:$L,A310)</f>
        <v>1</v>
      </c>
      <c r="R310" s="22">
        <f>COUNTIFS(CADASTRE!$B:$B,$R$1,CADASTRE!$L:$L,A310)</f>
        <v>0</v>
      </c>
      <c r="S310" s="22">
        <f>COUNTIFS(CADASTRE!$B:$B,$S$1,CADASTRE!$L:$L,A310)</f>
        <v>0</v>
      </c>
      <c r="T310" s="22">
        <f>COUNTIFS(CADASTRE!$B:$B,$T$1,CADASTRE!$L:$L,A310)</f>
        <v>0</v>
      </c>
      <c r="U310" s="22">
        <f>COUNTIFS(CADASTRE!$B:$B,$U$1,CADASTRE!$L:$L,A310)</f>
        <v>0</v>
      </c>
      <c r="V310" s="22">
        <f>COUNTIFS(CADASTRE!$B:$B,$V$1,CADASTRE!$L:$L,A310)</f>
        <v>0</v>
      </c>
      <c r="W310" s="22">
        <f>COUNTIFS(CADASTRE!$B:$B,$W$1,CADASTRE!$L:$L,A310)</f>
        <v>0</v>
      </c>
      <c r="X310" s="22">
        <f>COUNTIFS(CADASTRE!$B:$B,$X$1,CADASTRE!$L:$L,A310)</f>
        <v>0</v>
      </c>
      <c r="Y310" s="22">
        <f>COUNTIFS(CADASTRE!$B:$B,$Y$1,CADASTRE!$L:$L,A310)</f>
        <v>0</v>
      </c>
      <c r="Z310" s="22">
        <f>COUNTIFS(CADASTRE!$B:$B,$Z$1,CADASTRE!$L:$L,A310)</f>
        <v>0</v>
      </c>
      <c r="AA310" s="22">
        <f t="shared" si="4"/>
        <v>1</v>
      </c>
      <c r="AB310" s="22"/>
      <c r="AC310" s="22"/>
      <c r="AD310" s="1"/>
      <c r="AE310" s="1"/>
    </row>
    <row r="311" spans="1:31" ht="30" customHeight="1" x14ac:dyDescent="0.3">
      <c r="A311" s="2" t="s">
        <v>1113</v>
      </c>
      <c r="B311" s="22">
        <f>COUNTIFS(CADASTRE!$B:$B,B$1,CADASTRE!L:L,A311)</f>
        <v>0</v>
      </c>
      <c r="C311" s="22">
        <f>COUNTIFS(CADASTRE!$B:$B,$C$1,CADASTRE!$L:$L,A311)</f>
        <v>0</v>
      </c>
      <c r="D311" s="22">
        <f>COUNTIFS(CADASTRE!$B:$B,$D$1,CADASTRE!$L:$L,A311)</f>
        <v>0</v>
      </c>
      <c r="E311" s="22">
        <f>COUNTIFS(CADASTRE!$B:$B,$E$1,CADASTRE!$L:$L,A311)</f>
        <v>0</v>
      </c>
      <c r="F311" s="22">
        <f>COUNTIFS(CADASTRE!$B:$B,$F$1,CADASTRE!$L:$L,A311)</f>
        <v>0</v>
      </c>
      <c r="G311" s="22">
        <f>COUNTIFS(CADASTRE!$B:$B,$G$1,CADASTRE!$L:$L,A311)</f>
        <v>0</v>
      </c>
      <c r="H311" s="22">
        <f>COUNTIFS(CADASTRE!$B:$B,$H$1,CADASTRE!$L:$L,A311)</f>
        <v>0</v>
      </c>
      <c r="I311" s="22">
        <f>COUNTIFS(CADASTRE!$B:$B,$I$1,CADASTRE!$L:$L,A311)</f>
        <v>4</v>
      </c>
      <c r="J311" s="22">
        <f>COUNTIFS(CADASTRE!$B:$B,$J$1,CADASTRE!$L:$L,A311)</f>
        <v>0</v>
      </c>
      <c r="K311" s="22">
        <f>COUNTIFS(CADASTRE!$B:$B,$K$1,CADASTRE!$L:$L,A311)</f>
        <v>0</v>
      </c>
      <c r="L311" s="22">
        <f>COUNTIFS(CADASTRE!$B:$B,$L$1,CADASTRE!$L:$L,A311)</f>
        <v>0</v>
      </c>
      <c r="M311" s="22">
        <f>COUNTIFS(CADASTRE!$B:$B,$M$1,CADASTRE!$L:$L,A311)</f>
        <v>0</v>
      </c>
      <c r="N311" s="22">
        <f>COUNTIFS(CADASTRE!$B:$B,$N$1,CADASTRE!$L:$L,A311)</f>
        <v>0</v>
      </c>
      <c r="O311" s="22">
        <f>COUNTIFS(CADASTRE!$B:$B,$O$1,CADASTRE!$L:$L,A311)</f>
        <v>0</v>
      </c>
      <c r="P311" s="22">
        <f>COUNTIFS(CADASTRE!$B:$B,$P$1,CADASTRE!$L:$L,A311)</f>
        <v>0</v>
      </c>
      <c r="Q311" s="22">
        <f>COUNTIFS(CADASTRE!$B:$B,$Q$1,CADASTRE!$L:$L,A311)</f>
        <v>0</v>
      </c>
      <c r="R311" s="22">
        <f>COUNTIFS(CADASTRE!$B:$B,$R$1,CADASTRE!$L:$L,A311)</f>
        <v>0</v>
      </c>
      <c r="S311" s="22">
        <f>COUNTIFS(CADASTRE!$B:$B,$S$1,CADASTRE!$L:$L,A311)</f>
        <v>0</v>
      </c>
      <c r="T311" s="22">
        <f>COUNTIFS(CADASTRE!$B:$B,$T$1,CADASTRE!$L:$L,A311)</f>
        <v>0</v>
      </c>
      <c r="U311" s="22">
        <f>COUNTIFS(CADASTRE!$B:$B,$U$1,CADASTRE!$L:$L,A311)</f>
        <v>0</v>
      </c>
      <c r="V311" s="22">
        <f>COUNTIFS(CADASTRE!$B:$B,$V$1,CADASTRE!$L:$L,A311)</f>
        <v>0</v>
      </c>
      <c r="W311" s="22">
        <f>COUNTIFS(CADASTRE!$B:$B,$W$1,CADASTRE!$L:$L,A311)</f>
        <v>0</v>
      </c>
      <c r="X311" s="22">
        <f>COUNTIFS(CADASTRE!$B:$B,$X$1,CADASTRE!$L:$L,A311)</f>
        <v>0</v>
      </c>
      <c r="Y311" s="22">
        <f>COUNTIFS(CADASTRE!$B:$B,$Y$1,CADASTRE!$L:$L,A311)</f>
        <v>0</v>
      </c>
      <c r="Z311" s="22">
        <f>COUNTIFS(CADASTRE!$B:$B,$Z$1,CADASTRE!$L:$L,A311)</f>
        <v>0</v>
      </c>
      <c r="AA311" s="22">
        <f t="shared" si="4"/>
        <v>4</v>
      </c>
      <c r="AB311" s="22"/>
      <c r="AC311" s="22"/>
      <c r="AD311" s="1"/>
      <c r="AE311" s="1"/>
    </row>
    <row r="312" spans="1:31" ht="30" customHeight="1" x14ac:dyDescent="0.3">
      <c r="A312" s="2" t="s">
        <v>1275</v>
      </c>
      <c r="B312" s="22">
        <f>COUNTIFS(CADASTRE!$B:$B,B$1,CADASTRE!L:L,A312)</f>
        <v>0</v>
      </c>
      <c r="C312" s="22">
        <f>COUNTIFS(CADASTRE!$B:$B,$C$1,CADASTRE!$L:$L,A312)</f>
        <v>0</v>
      </c>
      <c r="D312" s="22">
        <f>COUNTIFS(CADASTRE!$B:$B,$D$1,CADASTRE!$L:$L,A312)</f>
        <v>0</v>
      </c>
      <c r="E312" s="22">
        <f>COUNTIFS(CADASTRE!$B:$B,$E$1,CADASTRE!$L:$L,A312)</f>
        <v>0</v>
      </c>
      <c r="F312" s="22">
        <f>COUNTIFS(CADASTRE!$B:$B,$F$1,CADASTRE!$L:$L,A312)</f>
        <v>0</v>
      </c>
      <c r="G312" s="22">
        <f>COUNTIFS(CADASTRE!$B:$B,$G$1,CADASTRE!$L:$L,A312)</f>
        <v>1</v>
      </c>
      <c r="H312" s="22">
        <f>COUNTIFS(CADASTRE!$B:$B,$H$1,CADASTRE!$L:$L,A312)</f>
        <v>0</v>
      </c>
      <c r="I312" s="22">
        <f>COUNTIFS(CADASTRE!$B:$B,$I$1,CADASTRE!$L:$L,A312)</f>
        <v>0</v>
      </c>
      <c r="J312" s="22">
        <f>COUNTIFS(CADASTRE!$B:$B,$J$1,CADASTRE!$L:$L,A312)</f>
        <v>0</v>
      </c>
      <c r="K312" s="22">
        <f>COUNTIFS(CADASTRE!$B:$B,$K$1,CADASTRE!$L:$L,A312)</f>
        <v>0</v>
      </c>
      <c r="L312" s="22">
        <f>COUNTIFS(CADASTRE!$B:$B,$L$1,CADASTRE!$L:$L,A312)</f>
        <v>0</v>
      </c>
      <c r="M312" s="22">
        <f>COUNTIFS(CADASTRE!$B:$B,$M$1,CADASTRE!$L:$L,A312)</f>
        <v>0</v>
      </c>
      <c r="N312" s="22">
        <f>COUNTIFS(CADASTRE!$B:$B,$N$1,CADASTRE!$L:$L,A312)</f>
        <v>0</v>
      </c>
      <c r="O312" s="22">
        <f>COUNTIFS(CADASTRE!$B:$B,$O$1,CADASTRE!$L:$L,A312)</f>
        <v>0</v>
      </c>
      <c r="P312" s="22">
        <f>COUNTIFS(CADASTRE!$B:$B,$P$1,CADASTRE!$L:$L,A312)</f>
        <v>0</v>
      </c>
      <c r="Q312" s="22">
        <f>COUNTIFS(CADASTRE!$B:$B,$Q$1,CADASTRE!$L:$L,A312)</f>
        <v>2</v>
      </c>
      <c r="R312" s="22">
        <f>COUNTIFS(CADASTRE!$B:$B,$R$1,CADASTRE!$L:$L,A312)</f>
        <v>0</v>
      </c>
      <c r="S312" s="22">
        <f>COUNTIFS(CADASTRE!$B:$B,$S$1,CADASTRE!$L:$L,A312)</f>
        <v>0</v>
      </c>
      <c r="T312" s="22">
        <f>COUNTIFS(CADASTRE!$B:$B,$T$1,CADASTRE!$L:$L,A312)</f>
        <v>0</v>
      </c>
      <c r="U312" s="22">
        <f>COUNTIFS(CADASTRE!$B:$B,$U$1,CADASTRE!$L:$L,A312)</f>
        <v>0</v>
      </c>
      <c r="V312" s="22">
        <f>COUNTIFS(CADASTRE!$B:$B,$V$1,CADASTRE!$L:$L,A312)</f>
        <v>0</v>
      </c>
      <c r="W312" s="22">
        <f>COUNTIFS(CADASTRE!$B:$B,$W$1,CADASTRE!$L:$L,A312)</f>
        <v>0</v>
      </c>
      <c r="X312" s="22">
        <f>COUNTIFS(CADASTRE!$B:$B,$X$1,CADASTRE!$L:$L,A312)</f>
        <v>0</v>
      </c>
      <c r="Y312" s="22">
        <f>COUNTIFS(CADASTRE!$B:$B,$Y$1,CADASTRE!$L:$L,A312)</f>
        <v>1</v>
      </c>
      <c r="Z312" s="22">
        <f>COUNTIFS(CADASTRE!$B:$B,$Z$1,CADASTRE!$L:$L,A312)</f>
        <v>0</v>
      </c>
      <c r="AA312" s="22">
        <f t="shared" si="4"/>
        <v>4</v>
      </c>
      <c r="AB312" s="22"/>
      <c r="AC312" s="22"/>
      <c r="AD312" s="1"/>
      <c r="AE312" s="1"/>
    </row>
    <row r="313" spans="1:31" ht="30" customHeight="1" x14ac:dyDescent="0.3">
      <c r="A313" s="2" t="s">
        <v>3847</v>
      </c>
      <c r="B313" s="22">
        <f>COUNTIFS(CADASTRE!$B:$B,B$1,CADASTRE!L:L,A313)</f>
        <v>0</v>
      </c>
      <c r="C313" s="22">
        <f>COUNTIFS(CADASTRE!$B:$B,$C$1,CADASTRE!$L:$L,A313)</f>
        <v>0</v>
      </c>
      <c r="D313" s="22">
        <f>COUNTIFS(CADASTRE!$B:$B,$D$1,CADASTRE!$L:$L,A313)</f>
        <v>1</v>
      </c>
      <c r="E313" s="22">
        <f>COUNTIFS(CADASTRE!$B:$B,$E$1,CADASTRE!$L:$L,A313)</f>
        <v>0</v>
      </c>
      <c r="F313" s="22">
        <f>COUNTIFS(CADASTRE!$B:$B,$F$1,CADASTRE!$L:$L,A313)</f>
        <v>0</v>
      </c>
      <c r="G313" s="22">
        <f>COUNTIFS(CADASTRE!$B:$B,$G$1,CADASTRE!$L:$L,A313)</f>
        <v>0</v>
      </c>
      <c r="H313" s="22">
        <f>COUNTIFS(CADASTRE!$B:$B,$H$1,CADASTRE!$L:$L,A313)</f>
        <v>4</v>
      </c>
      <c r="I313" s="22">
        <f>COUNTIFS(CADASTRE!$B:$B,$I$1,CADASTRE!$L:$L,A313)</f>
        <v>0</v>
      </c>
      <c r="J313" s="22">
        <f>COUNTIFS(CADASTRE!$B:$B,$J$1,CADASTRE!$L:$L,A313)</f>
        <v>0</v>
      </c>
      <c r="K313" s="22">
        <f>COUNTIFS(CADASTRE!$B:$B,$K$1,CADASTRE!$L:$L,A313)</f>
        <v>0</v>
      </c>
      <c r="L313" s="22">
        <f>COUNTIFS(CADASTRE!$B:$B,$L$1,CADASTRE!$L:$L,A313)</f>
        <v>0</v>
      </c>
      <c r="M313" s="22">
        <f>COUNTIFS(CADASTRE!$B:$B,$M$1,CADASTRE!$L:$L,A313)</f>
        <v>0</v>
      </c>
      <c r="N313" s="22">
        <f>COUNTIFS(CADASTRE!$B:$B,$N$1,CADASTRE!$L:$L,A313)</f>
        <v>0</v>
      </c>
      <c r="O313" s="22">
        <f>COUNTIFS(CADASTRE!$B:$B,$O$1,CADASTRE!$L:$L,A313)</f>
        <v>0</v>
      </c>
      <c r="P313" s="22">
        <f>COUNTIFS(CADASTRE!$B:$B,$P$1,CADASTRE!$L:$L,A313)</f>
        <v>1</v>
      </c>
      <c r="Q313" s="22">
        <f>COUNTIFS(CADASTRE!$B:$B,$Q$1,CADASTRE!$L:$L,A313)</f>
        <v>0</v>
      </c>
      <c r="R313" s="22">
        <f>COUNTIFS(CADASTRE!$B:$B,$R$1,CADASTRE!$L:$L,A313)</f>
        <v>0</v>
      </c>
      <c r="S313" s="22">
        <f>COUNTIFS(CADASTRE!$B:$B,$S$1,CADASTRE!$L:$L,A313)</f>
        <v>0</v>
      </c>
      <c r="T313" s="22">
        <f>COUNTIFS(CADASTRE!$B:$B,$T$1,CADASTRE!$L:$L,A313)</f>
        <v>0</v>
      </c>
      <c r="U313" s="22">
        <f>COUNTIFS(CADASTRE!$B:$B,$U$1,CADASTRE!$L:$L,A313)</f>
        <v>0</v>
      </c>
      <c r="V313" s="22">
        <f>COUNTIFS(CADASTRE!$B:$B,$V$1,CADASTRE!$L:$L,A313)</f>
        <v>0</v>
      </c>
      <c r="W313" s="22">
        <f>COUNTIFS(CADASTRE!$B:$B,$W$1,CADASTRE!$L:$L,A313)</f>
        <v>0</v>
      </c>
      <c r="X313" s="22">
        <f>COUNTIFS(CADASTRE!$B:$B,$X$1,CADASTRE!$L:$L,A313)</f>
        <v>1</v>
      </c>
      <c r="Y313" s="22">
        <f>COUNTIFS(CADASTRE!$B:$B,$Y$1,CADASTRE!$L:$L,A313)</f>
        <v>0</v>
      </c>
      <c r="Z313" s="22">
        <f>COUNTIFS(CADASTRE!$B:$B,$Z$1,CADASTRE!$L:$L,A313)</f>
        <v>0</v>
      </c>
      <c r="AA313" s="22">
        <f t="shared" si="4"/>
        <v>7</v>
      </c>
      <c r="AB313" s="22"/>
      <c r="AC313" s="22"/>
      <c r="AD313" s="1"/>
      <c r="AE313" s="1"/>
    </row>
    <row r="314" spans="1:31" ht="30" customHeight="1" x14ac:dyDescent="0.3">
      <c r="A314" s="2" t="s">
        <v>4576</v>
      </c>
      <c r="B314" s="22">
        <f>COUNTIFS(CADASTRE!$B:$B,B$1,CADASTRE!L:L,A314)</f>
        <v>0</v>
      </c>
      <c r="C314" s="22">
        <f>COUNTIFS(CADASTRE!$B:$B,$C$1,CADASTRE!$L:$L,A314)</f>
        <v>0</v>
      </c>
      <c r="D314" s="22">
        <f>COUNTIFS(CADASTRE!$B:$B,$D$1,CADASTRE!$L:$L,A314)</f>
        <v>0</v>
      </c>
      <c r="E314" s="22">
        <f>COUNTIFS(CADASTRE!$B:$B,$E$1,CADASTRE!$L:$L,A314)</f>
        <v>0</v>
      </c>
      <c r="F314" s="22">
        <f>COUNTIFS(CADASTRE!$B:$B,$F$1,CADASTRE!$L:$L,A314)</f>
        <v>0</v>
      </c>
      <c r="G314" s="22">
        <f>COUNTIFS(CADASTRE!$B:$B,$G$1,CADASTRE!$L:$L,A314)</f>
        <v>0</v>
      </c>
      <c r="H314" s="22">
        <f>COUNTIFS(CADASTRE!$B:$B,$H$1,CADASTRE!$L:$L,A314)</f>
        <v>0</v>
      </c>
      <c r="I314" s="22">
        <f>COUNTIFS(CADASTRE!$B:$B,$I$1,CADASTRE!$L:$L,A314)</f>
        <v>0</v>
      </c>
      <c r="J314" s="22">
        <f>COUNTIFS(CADASTRE!$B:$B,$J$1,CADASTRE!$L:$L,A314)</f>
        <v>0</v>
      </c>
      <c r="K314" s="22">
        <f>COUNTIFS(CADASTRE!$B:$B,$K$1,CADASTRE!$L:$L,A314)</f>
        <v>0</v>
      </c>
      <c r="L314" s="22">
        <f>COUNTIFS(CADASTRE!$B:$B,$L$1,CADASTRE!$L:$L,A314)</f>
        <v>0</v>
      </c>
      <c r="M314" s="22">
        <f>COUNTIFS(CADASTRE!$B:$B,$M$1,CADASTRE!$L:$L,A314)</f>
        <v>0</v>
      </c>
      <c r="N314" s="22">
        <f>COUNTIFS(CADASTRE!$B:$B,$N$1,CADASTRE!$L:$L,A314)</f>
        <v>0</v>
      </c>
      <c r="O314" s="22">
        <f>COUNTIFS(CADASTRE!$B:$B,$O$1,CADASTRE!$L:$L,A314)</f>
        <v>0</v>
      </c>
      <c r="P314" s="22">
        <f>COUNTIFS(CADASTRE!$B:$B,$P$1,CADASTRE!$L:$L,A314)</f>
        <v>0</v>
      </c>
      <c r="Q314" s="22">
        <f>COUNTIFS(CADASTRE!$B:$B,$Q$1,CADASTRE!$L:$L,A314)</f>
        <v>0</v>
      </c>
      <c r="R314" s="22">
        <f>COUNTIFS(CADASTRE!$B:$B,$R$1,CADASTRE!$L:$L,A314)</f>
        <v>0</v>
      </c>
      <c r="S314" s="22">
        <f>COUNTIFS(CADASTRE!$B:$B,$S$1,CADASTRE!$L:$L,A314)</f>
        <v>0</v>
      </c>
      <c r="T314" s="22">
        <f>COUNTIFS(CADASTRE!$B:$B,$T$1,CADASTRE!$L:$L,A314)</f>
        <v>0</v>
      </c>
      <c r="U314" s="22">
        <f>COUNTIFS(CADASTRE!$B:$B,$U$1,CADASTRE!$L:$L,A314)</f>
        <v>0</v>
      </c>
      <c r="V314" s="22">
        <f>COUNTIFS(CADASTRE!$B:$B,$V$1,CADASTRE!$L:$L,A314)</f>
        <v>0</v>
      </c>
      <c r="W314" s="22">
        <f>COUNTIFS(CADASTRE!$B:$B,$W$1,CADASTRE!$L:$L,A314)</f>
        <v>0</v>
      </c>
      <c r="X314" s="22">
        <f>COUNTIFS(CADASTRE!$B:$B,$X$1,CADASTRE!$L:$L,A314)</f>
        <v>0</v>
      </c>
      <c r="Y314" s="22">
        <f>COUNTIFS(CADASTRE!$B:$B,$Y$1,CADASTRE!$L:$L,A314)</f>
        <v>1</v>
      </c>
      <c r="Z314" s="22">
        <f>COUNTIFS(CADASTRE!$B:$B,$Z$1,CADASTRE!$L:$L,A314)</f>
        <v>0</v>
      </c>
      <c r="AA314" s="22">
        <f t="shared" si="4"/>
        <v>1</v>
      </c>
      <c r="AB314" s="22"/>
      <c r="AC314" s="22"/>
      <c r="AD314" s="1"/>
      <c r="AE314" s="1"/>
    </row>
    <row r="315" spans="1:31" ht="30" customHeight="1" x14ac:dyDescent="0.3">
      <c r="A315" s="2" t="s">
        <v>805</v>
      </c>
      <c r="B315" s="22">
        <f>COUNTIFS(CADASTRE!$B:$B,B$1,CADASTRE!L:L,A315)</f>
        <v>0</v>
      </c>
      <c r="C315" s="22">
        <f>COUNTIFS(CADASTRE!$B:$B,$C$1,CADASTRE!$L:$L,A315)</f>
        <v>0</v>
      </c>
      <c r="D315" s="22">
        <f>COUNTIFS(CADASTRE!$B:$B,$D$1,CADASTRE!$L:$L,A315)</f>
        <v>0</v>
      </c>
      <c r="E315" s="22">
        <f>COUNTIFS(CADASTRE!$B:$B,$E$1,CADASTRE!$L:$L,A315)</f>
        <v>1</v>
      </c>
      <c r="F315" s="22">
        <f>COUNTIFS(CADASTRE!$B:$B,$F$1,CADASTRE!$L:$L,A315)</f>
        <v>0</v>
      </c>
      <c r="G315" s="22">
        <f>COUNTIFS(CADASTRE!$B:$B,$G$1,CADASTRE!$L:$L,A315)</f>
        <v>1</v>
      </c>
      <c r="H315" s="22">
        <f>COUNTIFS(CADASTRE!$B:$B,$H$1,CADASTRE!$L:$L,A315)</f>
        <v>0</v>
      </c>
      <c r="I315" s="22">
        <f>COUNTIFS(CADASTRE!$B:$B,$I$1,CADASTRE!$L:$L,A315)</f>
        <v>0</v>
      </c>
      <c r="J315" s="22">
        <f>COUNTIFS(CADASTRE!$B:$B,$J$1,CADASTRE!$L:$L,A315)</f>
        <v>0</v>
      </c>
      <c r="K315" s="22">
        <f>COUNTIFS(CADASTRE!$B:$B,$K$1,CADASTRE!$L:$L,A315)</f>
        <v>0</v>
      </c>
      <c r="L315" s="22">
        <f>COUNTIFS(CADASTRE!$B:$B,$L$1,CADASTRE!$L:$L,A315)</f>
        <v>0</v>
      </c>
      <c r="M315" s="22">
        <f>COUNTIFS(CADASTRE!$B:$B,$M$1,CADASTRE!$L:$L,A315)</f>
        <v>0</v>
      </c>
      <c r="N315" s="22">
        <f>COUNTIFS(CADASTRE!$B:$B,$N$1,CADASTRE!$L:$L,A315)</f>
        <v>0</v>
      </c>
      <c r="O315" s="22">
        <f>COUNTIFS(CADASTRE!$B:$B,$O$1,CADASTRE!$L:$L,A315)</f>
        <v>1</v>
      </c>
      <c r="P315" s="22">
        <f>COUNTIFS(CADASTRE!$B:$B,$P$1,CADASTRE!$L:$L,A315)</f>
        <v>2</v>
      </c>
      <c r="Q315" s="22">
        <f>COUNTIFS(CADASTRE!$B:$B,$Q$1,CADASTRE!$L:$L,A315)</f>
        <v>1</v>
      </c>
      <c r="R315" s="22">
        <f>COUNTIFS(CADASTRE!$B:$B,$R$1,CADASTRE!$L:$L,A315)</f>
        <v>0</v>
      </c>
      <c r="S315" s="22">
        <f>COUNTIFS(CADASTRE!$B:$B,$S$1,CADASTRE!$L:$L,A315)</f>
        <v>0</v>
      </c>
      <c r="T315" s="22">
        <f>COUNTIFS(CADASTRE!$B:$B,$T$1,CADASTRE!$L:$L,A315)</f>
        <v>0</v>
      </c>
      <c r="U315" s="22">
        <f>COUNTIFS(CADASTRE!$B:$B,$U$1,CADASTRE!$L:$L,A315)</f>
        <v>0</v>
      </c>
      <c r="V315" s="22">
        <f>COUNTIFS(CADASTRE!$B:$B,$V$1,CADASTRE!$L:$L,A315)</f>
        <v>0</v>
      </c>
      <c r="W315" s="22">
        <f>COUNTIFS(CADASTRE!$B:$B,$W$1,CADASTRE!$L:$L,A315)</f>
        <v>0</v>
      </c>
      <c r="X315" s="22">
        <f>COUNTIFS(CADASTRE!$B:$B,$X$1,CADASTRE!$L:$L,A315)</f>
        <v>1</v>
      </c>
      <c r="Y315" s="22">
        <f>COUNTIFS(CADASTRE!$B:$B,$Y$1,CADASTRE!$L:$L,A315)</f>
        <v>0</v>
      </c>
      <c r="Z315" s="22">
        <f>COUNTIFS(CADASTRE!$B:$B,$Z$1,CADASTRE!$L:$L,A315)</f>
        <v>0</v>
      </c>
      <c r="AA315" s="22">
        <f t="shared" si="4"/>
        <v>7</v>
      </c>
      <c r="AB315" s="22"/>
      <c r="AC315" s="22"/>
      <c r="AD315" s="1"/>
      <c r="AE315" s="1"/>
    </row>
    <row r="316" spans="1:31" ht="30" customHeight="1" x14ac:dyDescent="0.3">
      <c r="A316" s="2" t="s">
        <v>4173</v>
      </c>
      <c r="B316" s="22">
        <f>COUNTIFS(CADASTRE!$B:$B,B$1,CADASTRE!L:L,A316)</f>
        <v>0</v>
      </c>
      <c r="C316" s="22">
        <f>COUNTIFS(CADASTRE!$B:$B,$C$1,CADASTRE!$L:$L,A316)</f>
        <v>0</v>
      </c>
      <c r="D316" s="22">
        <f>COUNTIFS(CADASTRE!$B:$B,$D$1,CADASTRE!$L:$L,A316)</f>
        <v>1</v>
      </c>
      <c r="E316" s="22">
        <f>COUNTIFS(CADASTRE!$B:$B,$E$1,CADASTRE!$L:$L,A316)</f>
        <v>0</v>
      </c>
      <c r="F316" s="22">
        <f>COUNTIFS(CADASTRE!$B:$B,$F$1,CADASTRE!$L:$L,A316)</f>
        <v>0</v>
      </c>
      <c r="G316" s="22">
        <f>COUNTIFS(CADASTRE!$B:$B,$G$1,CADASTRE!$L:$L,A316)</f>
        <v>0</v>
      </c>
      <c r="H316" s="22">
        <f>COUNTIFS(CADASTRE!$B:$B,$H$1,CADASTRE!$L:$L,A316)</f>
        <v>0</v>
      </c>
      <c r="I316" s="22">
        <f>COUNTIFS(CADASTRE!$B:$B,$I$1,CADASTRE!$L:$L,A316)</f>
        <v>0</v>
      </c>
      <c r="J316" s="22">
        <f>COUNTIFS(CADASTRE!$B:$B,$J$1,CADASTRE!$L:$L,A316)</f>
        <v>0</v>
      </c>
      <c r="K316" s="22">
        <f>COUNTIFS(CADASTRE!$B:$B,$K$1,CADASTRE!$L:$L,A316)</f>
        <v>0</v>
      </c>
      <c r="L316" s="22">
        <f>COUNTIFS(CADASTRE!$B:$B,$L$1,CADASTRE!$L:$L,A316)</f>
        <v>0</v>
      </c>
      <c r="M316" s="22">
        <f>COUNTIFS(CADASTRE!$B:$B,$M$1,CADASTRE!$L:$L,A316)</f>
        <v>0</v>
      </c>
      <c r="N316" s="22">
        <f>COUNTIFS(CADASTRE!$B:$B,$N$1,CADASTRE!$L:$L,A316)</f>
        <v>0</v>
      </c>
      <c r="O316" s="22">
        <f>COUNTIFS(CADASTRE!$B:$B,$O$1,CADASTRE!$L:$L,A316)</f>
        <v>0</v>
      </c>
      <c r="P316" s="22">
        <f>COUNTIFS(CADASTRE!$B:$B,$P$1,CADASTRE!$L:$L,A316)</f>
        <v>0</v>
      </c>
      <c r="Q316" s="22">
        <f>COUNTIFS(CADASTRE!$B:$B,$Q$1,CADASTRE!$L:$L,A316)</f>
        <v>0</v>
      </c>
      <c r="R316" s="22">
        <f>COUNTIFS(CADASTRE!$B:$B,$R$1,CADASTRE!$L:$L,A316)</f>
        <v>0</v>
      </c>
      <c r="S316" s="22">
        <f>COUNTIFS(CADASTRE!$B:$B,$S$1,CADASTRE!$L:$L,A316)</f>
        <v>0</v>
      </c>
      <c r="T316" s="22">
        <f>COUNTIFS(CADASTRE!$B:$B,$T$1,CADASTRE!$L:$L,A316)</f>
        <v>0</v>
      </c>
      <c r="U316" s="22">
        <f>COUNTIFS(CADASTRE!$B:$B,$U$1,CADASTRE!$L:$L,A316)</f>
        <v>0</v>
      </c>
      <c r="V316" s="22">
        <f>COUNTIFS(CADASTRE!$B:$B,$V$1,CADASTRE!$L:$L,A316)</f>
        <v>0</v>
      </c>
      <c r="W316" s="22">
        <f>COUNTIFS(CADASTRE!$B:$B,$W$1,CADASTRE!$L:$L,A316)</f>
        <v>0</v>
      </c>
      <c r="X316" s="22">
        <f>COUNTIFS(CADASTRE!$B:$B,$X$1,CADASTRE!$L:$L,A316)</f>
        <v>0</v>
      </c>
      <c r="Y316" s="22">
        <f>COUNTIFS(CADASTRE!$B:$B,$Y$1,CADASTRE!$L:$L,A316)</f>
        <v>0</v>
      </c>
      <c r="Z316" s="22">
        <f>COUNTIFS(CADASTRE!$B:$B,$Z$1,CADASTRE!$L:$L,A316)</f>
        <v>0</v>
      </c>
      <c r="AA316" s="22">
        <f t="shared" si="4"/>
        <v>1</v>
      </c>
      <c r="AB316" s="22"/>
      <c r="AC316" s="22"/>
      <c r="AD316" s="1"/>
      <c r="AE316" s="1"/>
    </row>
    <row r="317" spans="1:31" ht="30" customHeight="1" x14ac:dyDescent="0.3">
      <c r="A317" s="2" t="s">
        <v>2524</v>
      </c>
      <c r="B317" s="22">
        <f>COUNTIFS(CADASTRE!$B:$B,B$1,CADASTRE!L:L,A317)</f>
        <v>0</v>
      </c>
      <c r="C317" s="22">
        <f>COUNTIFS(CADASTRE!$B:$B,$C$1,CADASTRE!$L:$L,A317)</f>
        <v>0</v>
      </c>
      <c r="D317" s="22">
        <f>COUNTIFS(CADASTRE!$B:$B,$D$1,CADASTRE!$L:$L,A317)</f>
        <v>1</v>
      </c>
      <c r="E317" s="22">
        <f>COUNTIFS(CADASTRE!$B:$B,$E$1,CADASTRE!$L:$L,A317)</f>
        <v>0</v>
      </c>
      <c r="F317" s="22">
        <f>COUNTIFS(CADASTRE!$B:$B,$F$1,CADASTRE!$L:$L,A317)</f>
        <v>0</v>
      </c>
      <c r="G317" s="22">
        <f>COUNTIFS(CADASTRE!$B:$B,$G$1,CADASTRE!$L:$L,A317)</f>
        <v>0</v>
      </c>
      <c r="H317" s="22">
        <f>COUNTIFS(CADASTRE!$B:$B,$H$1,CADASTRE!$L:$L,A317)</f>
        <v>0</v>
      </c>
      <c r="I317" s="22">
        <f>COUNTIFS(CADASTRE!$B:$B,$I$1,CADASTRE!$L:$L,A317)</f>
        <v>0</v>
      </c>
      <c r="J317" s="22">
        <f>COUNTIFS(CADASTRE!$B:$B,$J$1,CADASTRE!$L:$L,A317)</f>
        <v>0</v>
      </c>
      <c r="K317" s="22">
        <f>COUNTIFS(CADASTRE!$B:$B,$K$1,CADASTRE!$L:$L,A317)</f>
        <v>0</v>
      </c>
      <c r="L317" s="22">
        <f>COUNTIFS(CADASTRE!$B:$B,$L$1,CADASTRE!$L:$L,A317)</f>
        <v>0</v>
      </c>
      <c r="M317" s="22">
        <f>COUNTIFS(CADASTRE!$B:$B,$M$1,CADASTRE!$L:$L,A317)</f>
        <v>0</v>
      </c>
      <c r="N317" s="22">
        <f>COUNTIFS(CADASTRE!$B:$B,$N$1,CADASTRE!$L:$L,A317)</f>
        <v>0</v>
      </c>
      <c r="O317" s="22">
        <f>COUNTIFS(CADASTRE!$B:$B,$O$1,CADASTRE!$L:$L,A317)</f>
        <v>0</v>
      </c>
      <c r="P317" s="22">
        <f>COUNTIFS(CADASTRE!$B:$B,$P$1,CADASTRE!$L:$L,A317)</f>
        <v>0</v>
      </c>
      <c r="Q317" s="22">
        <f>COUNTIFS(CADASTRE!$B:$B,$Q$1,CADASTRE!$L:$L,A317)</f>
        <v>0</v>
      </c>
      <c r="R317" s="22">
        <f>COUNTIFS(CADASTRE!$B:$B,$R$1,CADASTRE!$L:$L,A317)</f>
        <v>0</v>
      </c>
      <c r="S317" s="22">
        <f>COUNTIFS(CADASTRE!$B:$B,$S$1,CADASTRE!$L:$L,A317)</f>
        <v>0</v>
      </c>
      <c r="T317" s="22">
        <f>COUNTIFS(CADASTRE!$B:$B,$T$1,CADASTRE!$L:$L,A317)</f>
        <v>0</v>
      </c>
      <c r="U317" s="22">
        <f>COUNTIFS(CADASTRE!$B:$B,$U$1,CADASTRE!$L:$L,A317)</f>
        <v>0</v>
      </c>
      <c r="V317" s="22">
        <f>COUNTIFS(CADASTRE!$B:$B,$V$1,CADASTRE!$L:$L,A317)</f>
        <v>0</v>
      </c>
      <c r="W317" s="22">
        <f>COUNTIFS(CADASTRE!$B:$B,$W$1,CADASTRE!$L:$L,A317)</f>
        <v>0</v>
      </c>
      <c r="X317" s="22">
        <f>COUNTIFS(CADASTRE!$B:$B,$X$1,CADASTRE!$L:$L,A317)</f>
        <v>0</v>
      </c>
      <c r="Y317" s="22">
        <f>COUNTIFS(CADASTRE!$B:$B,$Y$1,CADASTRE!$L:$L,A317)</f>
        <v>0</v>
      </c>
      <c r="Z317" s="22">
        <f>COUNTIFS(CADASTRE!$B:$B,$Z$1,CADASTRE!$L:$L,A317)</f>
        <v>0</v>
      </c>
      <c r="AA317" s="22">
        <f t="shared" si="4"/>
        <v>1</v>
      </c>
      <c r="AB317" s="22"/>
      <c r="AC317" s="22"/>
      <c r="AD317" s="1"/>
      <c r="AE317" s="1"/>
    </row>
    <row r="318" spans="1:31" ht="30" customHeight="1" x14ac:dyDescent="0.3">
      <c r="A318" s="2" t="s">
        <v>1985</v>
      </c>
      <c r="B318" s="22">
        <f>COUNTIFS(CADASTRE!$B:$B,B$1,CADASTRE!L:L,A318)</f>
        <v>0</v>
      </c>
      <c r="C318" s="22">
        <f>COUNTIFS(CADASTRE!$B:$B,$C$1,CADASTRE!$L:$L,A318)</f>
        <v>0</v>
      </c>
      <c r="D318" s="22">
        <f>COUNTIFS(CADASTRE!$B:$B,$D$1,CADASTRE!$L:$L,A318)</f>
        <v>0</v>
      </c>
      <c r="E318" s="22">
        <f>COUNTIFS(CADASTRE!$B:$B,$E$1,CADASTRE!$L:$L,A318)</f>
        <v>0</v>
      </c>
      <c r="F318" s="22">
        <f>COUNTIFS(CADASTRE!$B:$B,$F$1,CADASTRE!$L:$L,A318)</f>
        <v>0</v>
      </c>
      <c r="G318" s="22">
        <f>COUNTIFS(CADASTRE!$B:$B,$G$1,CADASTRE!$L:$L,A318)</f>
        <v>0</v>
      </c>
      <c r="H318" s="22">
        <f>COUNTIFS(CADASTRE!$B:$B,$H$1,CADASTRE!$L:$L,A318)</f>
        <v>0</v>
      </c>
      <c r="I318" s="22">
        <f>COUNTIFS(CADASTRE!$B:$B,$I$1,CADASTRE!$L:$L,A318)</f>
        <v>0</v>
      </c>
      <c r="J318" s="22">
        <f>COUNTIFS(CADASTRE!$B:$B,$J$1,CADASTRE!$L:$L,A318)</f>
        <v>0</v>
      </c>
      <c r="K318" s="22">
        <f>COUNTIFS(CADASTRE!$B:$B,$K$1,CADASTRE!$L:$L,A318)</f>
        <v>0</v>
      </c>
      <c r="L318" s="22">
        <f>COUNTIFS(CADASTRE!$B:$B,$L$1,CADASTRE!$L:$L,A318)</f>
        <v>0</v>
      </c>
      <c r="M318" s="22">
        <f>COUNTIFS(CADASTRE!$B:$B,$M$1,CADASTRE!$L:$L,A318)</f>
        <v>0</v>
      </c>
      <c r="N318" s="22">
        <f>COUNTIFS(CADASTRE!$B:$B,$N$1,CADASTRE!$L:$L,A318)</f>
        <v>0</v>
      </c>
      <c r="O318" s="22">
        <f>COUNTIFS(CADASTRE!$B:$B,$O$1,CADASTRE!$L:$L,A318)</f>
        <v>0</v>
      </c>
      <c r="P318" s="22">
        <f>COUNTIFS(CADASTRE!$B:$B,$P$1,CADASTRE!$L:$L,A318)</f>
        <v>0</v>
      </c>
      <c r="Q318" s="22">
        <f>COUNTIFS(CADASTRE!$B:$B,$Q$1,CADASTRE!$L:$L,A318)</f>
        <v>0</v>
      </c>
      <c r="R318" s="22">
        <f>COUNTIFS(CADASTRE!$B:$B,$R$1,CADASTRE!$L:$L,A318)</f>
        <v>0</v>
      </c>
      <c r="S318" s="22">
        <f>COUNTIFS(CADASTRE!$B:$B,$S$1,CADASTRE!$L:$L,A318)</f>
        <v>0</v>
      </c>
      <c r="T318" s="22">
        <f>COUNTIFS(CADASTRE!$B:$B,$T$1,CADASTRE!$L:$L,A318)</f>
        <v>1</v>
      </c>
      <c r="U318" s="22">
        <f>COUNTIFS(CADASTRE!$B:$B,$U$1,CADASTRE!$L:$L,A318)</f>
        <v>0</v>
      </c>
      <c r="V318" s="22">
        <f>COUNTIFS(CADASTRE!$B:$B,$V$1,CADASTRE!$L:$L,A318)</f>
        <v>0</v>
      </c>
      <c r="W318" s="22">
        <f>COUNTIFS(CADASTRE!$B:$B,$W$1,CADASTRE!$L:$L,A318)</f>
        <v>0</v>
      </c>
      <c r="X318" s="22">
        <f>COUNTIFS(CADASTRE!$B:$B,$X$1,CADASTRE!$L:$L,A318)</f>
        <v>0</v>
      </c>
      <c r="Y318" s="22">
        <f>COUNTIFS(CADASTRE!$B:$B,$Y$1,CADASTRE!$L:$L,A318)</f>
        <v>0</v>
      </c>
      <c r="Z318" s="22">
        <f>COUNTIFS(CADASTRE!$B:$B,$Z$1,CADASTRE!$L:$L,A318)</f>
        <v>0</v>
      </c>
      <c r="AA318" s="22">
        <f t="shared" si="4"/>
        <v>1</v>
      </c>
      <c r="AB318" s="22"/>
      <c r="AC318" s="22"/>
      <c r="AD318" s="1"/>
      <c r="AE318" s="1"/>
    </row>
    <row r="319" spans="1:31" ht="30" customHeight="1" x14ac:dyDescent="0.3">
      <c r="A319" s="2" t="s">
        <v>4179</v>
      </c>
      <c r="B319" s="22">
        <f>COUNTIFS(CADASTRE!$B:$B,B$1,CADASTRE!L:L,A319)</f>
        <v>0</v>
      </c>
      <c r="C319" s="22">
        <f>COUNTIFS(CADASTRE!$B:$B,$C$1,CADASTRE!$L:$L,A319)</f>
        <v>0</v>
      </c>
      <c r="D319" s="22">
        <f>COUNTIFS(CADASTRE!$B:$B,$D$1,CADASTRE!$L:$L,A319)</f>
        <v>0</v>
      </c>
      <c r="E319" s="22">
        <f>COUNTIFS(CADASTRE!$B:$B,$E$1,CADASTRE!$L:$L,A319)</f>
        <v>0</v>
      </c>
      <c r="F319" s="22">
        <f>COUNTIFS(CADASTRE!$B:$B,$F$1,CADASTRE!$L:$L,A319)</f>
        <v>0</v>
      </c>
      <c r="G319" s="22">
        <f>COUNTIFS(CADASTRE!$B:$B,$G$1,CADASTRE!$L:$L,A319)</f>
        <v>0</v>
      </c>
      <c r="H319" s="22">
        <f>COUNTIFS(CADASTRE!$B:$B,$H$1,CADASTRE!$L:$L,A319)</f>
        <v>0</v>
      </c>
      <c r="I319" s="22">
        <f>COUNTIFS(CADASTRE!$B:$B,$I$1,CADASTRE!$L:$L,A319)</f>
        <v>0</v>
      </c>
      <c r="J319" s="22">
        <f>COUNTIFS(CADASTRE!$B:$B,$J$1,CADASTRE!$L:$L,A319)</f>
        <v>0</v>
      </c>
      <c r="K319" s="22">
        <f>COUNTIFS(CADASTRE!$B:$B,$K$1,CADASTRE!$L:$L,A319)</f>
        <v>0</v>
      </c>
      <c r="L319" s="22">
        <f>COUNTIFS(CADASTRE!$B:$B,$L$1,CADASTRE!$L:$L,A319)</f>
        <v>0</v>
      </c>
      <c r="M319" s="22">
        <f>COUNTIFS(CADASTRE!$B:$B,$M$1,CADASTRE!$L:$L,A319)</f>
        <v>0</v>
      </c>
      <c r="N319" s="22">
        <f>COUNTIFS(CADASTRE!$B:$B,$N$1,CADASTRE!$L:$L,A319)</f>
        <v>0</v>
      </c>
      <c r="O319" s="22">
        <f>COUNTIFS(CADASTRE!$B:$B,$O$1,CADASTRE!$L:$L,A319)</f>
        <v>0</v>
      </c>
      <c r="P319" s="22">
        <f>COUNTIFS(CADASTRE!$B:$B,$P$1,CADASTRE!$L:$L,A319)</f>
        <v>0</v>
      </c>
      <c r="Q319" s="22">
        <f>COUNTIFS(CADASTRE!$B:$B,$Q$1,CADASTRE!$L:$L,A319)</f>
        <v>1</v>
      </c>
      <c r="R319" s="22">
        <f>COUNTIFS(CADASTRE!$B:$B,$R$1,CADASTRE!$L:$L,A319)</f>
        <v>0</v>
      </c>
      <c r="S319" s="22">
        <f>COUNTIFS(CADASTRE!$B:$B,$S$1,CADASTRE!$L:$L,A319)</f>
        <v>0</v>
      </c>
      <c r="T319" s="22">
        <f>COUNTIFS(CADASTRE!$B:$B,$T$1,CADASTRE!$L:$L,A319)</f>
        <v>0</v>
      </c>
      <c r="U319" s="22">
        <f>COUNTIFS(CADASTRE!$B:$B,$U$1,CADASTRE!$L:$L,A319)</f>
        <v>0</v>
      </c>
      <c r="V319" s="22">
        <f>COUNTIFS(CADASTRE!$B:$B,$V$1,CADASTRE!$L:$L,A319)</f>
        <v>0</v>
      </c>
      <c r="W319" s="22">
        <f>COUNTIFS(CADASTRE!$B:$B,$W$1,CADASTRE!$L:$L,A319)</f>
        <v>0</v>
      </c>
      <c r="X319" s="22">
        <f>COUNTIFS(CADASTRE!$B:$B,$X$1,CADASTRE!$L:$L,A319)</f>
        <v>0</v>
      </c>
      <c r="Y319" s="22">
        <f>COUNTIFS(CADASTRE!$B:$B,$Y$1,CADASTRE!$L:$L,A319)</f>
        <v>0</v>
      </c>
      <c r="Z319" s="22">
        <f>COUNTIFS(CADASTRE!$B:$B,$Z$1,CADASTRE!$L:$L,A319)</f>
        <v>0</v>
      </c>
      <c r="AA319" s="22">
        <f t="shared" si="4"/>
        <v>1</v>
      </c>
      <c r="AB319" s="22"/>
      <c r="AC319" s="22"/>
      <c r="AD319" s="1"/>
      <c r="AE319" s="1"/>
    </row>
    <row r="320" spans="1:31" ht="30" customHeight="1" x14ac:dyDescent="0.3">
      <c r="A320" s="2" t="s">
        <v>802</v>
      </c>
      <c r="B320" s="22">
        <f>COUNTIFS(CADASTRE!$B:$B,B$1,CADASTRE!L:L,A320)</f>
        <v>0</v>
      </c>
      <c r="C320" s="22">
        <f>COUNTIFS(CADASTRE!$B:$B,$C$1,CADASTRE!$L:$L,A320)</f>
        <v>0</v>
      </c>
      <c r="D320" s="22">
        <f>COUNTIFS(CADASTRE!$B:$B,$D$1,CADASTRE!$L:$L,A320)</f>
        <v>0</v>
      </c>
      <c r="E320" s="22">
        <f>COUNTIFS(CADASTRE!$B:$B,$E$1,CADASTRE!$L:$L,A320)</f>
        <v>0</v>
      </c>
      <c r="F320" s="22">
        <f>COUNTIFS(CADASTRE!$B:$B,$F$1,CADASTRE!$L:$L,A320)</f>
        <v>0</v>
      </c>
      <c r="G320" s="22">
        <f>COUNTIFS(CADASTRE!$B:$B,$G$1,CADASTRE!$L:$L,A320)</f>
        <v>0</v>
      </c>
      <c r="H320" s="22">
        <f>COUNTIFS(CADASTRE!$B:$B,$H$1,CADASTRE!$L:$L,A320)</f>
        <v>0</v>
      </c>
      <c r="I320" s="22">
        <f>COUNTIFS(CADASTRE!$B:$B,$I$1,CADASTRE!$L:$L,A320)</f>
        <v>0</v>
      </c>
      <c r="J320" s="22">
        <f>COUNTIFS(CADASTRE!$B:$B,$J$1,CADASTRE!$L:$L,A320)</f>
        <v>0</v>
      </c>
      <c r="K320" s="22">
        <f>COUNTIFS(CADASTRE!$B:$B,$K$1,CADASTRE!$L:$L,A320)</f>
        <v>0</v>
      </c>
      <c r="L320" s="22">
        <f>COUNTIFS(CADASTRE!$B:$B,$L$1,CADASTRE!$L:$L,A320)</f>
        <v>0</v>
      </c>
      <c r="M320" s="22">
        <f>COUNTIFS(CADASTRE!$B:$B,$M$1,CADASTRE!$L:$L,A320)</f>
        <v>0</v>
      </c>
      <c r="N320" s="22">
        <f>COUNTIFS(CADASTRE!$B:$B,$N$1,CADASTRE!$L:$L,A320)</f>
        <v>0</v>
      </c>
      <c r="O320" s="22">
        <f>COUNTIFS(CADASTRE!$B:$B,$O$1,CADASTRE!$L:$L,A320)</f>
        <v>0</v>
      </c>
      <c r="P320" s="22">
        <f>COUNTIFS(CADASTRE!$B:$B,$P$1,CADASTRE!$L:$L,A320)</f>
        <v>0</v>
      </c>
      <c r="Q320" s="22">
        <f>COUNTIFS(CADASTRE!$B:$B,$Q$1,CADASTRE!$L:$L,A320)</f>
        <v>1</v>
      </c>
      <c r="R320" s="22">
        <f>COUNTIFS(CADASTRE!$B:$B,$R$1,CADASTRE!$L:$L,A320)</f>
        <v>0</v>
      </c>
      <c r="S320" s="22">
        <f>COUNTIFS(CADASTRE!$B:$B,$S$1,CADASTRE!$L:$L,A320)</f>
        <v>0</v>
      </c>
      <c r="T320" s="22">
        <f>COUNTIFS(CADASTRE!$B:$B,$T$1,CADASTRE!$L:$L,A320)</f>
        <v>0</v>
      </c>
      <c r="U320" s="22">
        <f>COUNTIFS(CADASTRE!$B:$B,$U$1,CADASTRE!$L:$L,A320)</f>
        <v>0</v>
      </c>
      <c r="V320" s="22">
        <f>COUNTIFS(CADASTRE!$B:$B,$V$1,CADASTRE!$L:$L,A320)</f>
        <v>0</v>
      </c>
      <c r="W320" s="22">
        <f>COUNTIFS(CADASTRE!$B:$B,$W$1,CADASTRE!$L:$L,A320)</f>
        <v>0</v>
      </c>
      <c r="X320" s="22">
        <f>COUNTIFS(CADASTRE!$B:$B,$X$1,CADASTRE!$L:$L,A320)</f>
        <v>0</v>
      </c>
      <c r="Y320" s="22">
        <f>COUNTIFS(CADASTRE!$B:$B,$Y$1,CADASTRE!$L:$L,A320)</f>
        <v>0</v>
      </c>
      <c r="Z320" s="22">
        <f>COUNTIFS(CADASTRE!$B:$B,$Z$1,CADASTRE!$L:$L,A320)</f>
        <v>0</v>
      </c>
      <c r="AA320" s="22">
        <f t="shared" si="4"/>
        <v>1</v>
      </c>
      <c r="AB320" s="22"/>
      <c r="AC320" s="22"/>
      <c r="AD320" s="1"/>
      <c r="AE320" s="1"/>
    </row>
    <row r="321" spans="1:31" ht="30" customHeight="1" x14ac:dyDescent="0.3">
      <c r="A321" s="2" t="s">
        <v>1434</v>
      </c>
      <c r="B321" s="22">
        <f>COUNTIFS(CADASTRE!$B:$B,B$1,CADASTRE!L:L,A321)</f>
        <v>0</v>
      </c>
      <c r="C321" s="22">
        <f>COUNTIFS(CADASTRE!$B:$B,$C$1,CADASTRE!$L:$L,A321)</f>
        <v>0</v>
      </c>
      <c r="D321" s="22">
        <f>COUNTIFS(CADASTRE!$B:$B,$D$1,CADASTRE!$L:$L,A321)</f>
        <v>0</v>
      </c>
      <c r="E321" s="22">
        <f>COUNTIFS(CADASTRE!$B:$B,$E$1,CADASTRE!$L:$L,A321)</f>
        <v>0</v>
      </c>
      <c r="F321" s="22">
        <f>COUNTIFS(CADASTRE!$B:$B,$F$1,CADASTRE!$L:$L,A321)</f>
        <v>0</v>
      </c>
      <c r="G321" s="22">
        <f>COUNTIFS(CADASTRE!$B:$B,$G$1,CADASTRE!$L:$L,A321)</f>
        <v>0</v>
      </c>
      <c r="H321" s="22">
        <f>COUNTIFS(CADASTRE!$B:$B,$H$1,CADASTRE!$L:$L,A321)</f>
        <v>0</v>
      </c>
      <c r="I321" s="22">
        <f>COUNTIFS(CADASTRE!$B:$B,$I$1,CADASTRE!$L:$L,A321)</f>
        <v>0</v>
      </c>
      <c r="J321" s="22">
        <f>COUNTIFS(CADASTRE!$B:$B,$J$1,CADASTRE!$L:$L,A321)</f>
        <v>0</v>
      </c>
      <c r="K321" s="22">
        <f>COUNTIFS(CADASTRE!$B:$B,$K$1,CADASTRE!$L:$L,A321)</f>
        <v>0</v>
      </c>
      <c r="L321" s="22">
        <f>COUNTIFS(CADASTRE!$B:$B,$L$1,CADASTRE!$L:$L,A321)</f>
        <v>0</v>
      </c>
      <c r="M321" s="22">
        <f>COUNTIFS(CADASTRE!$B:$B,$M$1,CADASTRE!$L:$L,A321)</f>
        <v>0</v>
      </c>
      <c r="N321" s="22">
        <f>COUNTIFS(CADASTRE!$B:$B,$N$1,CADASTRE!$L:$L,A321)</f>
        <v>0</v>
      </c>
      <c r="O321" s="22">
        <f>COUNTIFS(CADASTRE!$B:$B,$O$1,CADASTRE!$L:$L,A321)</f>
        <v>0</v>
      </c>
      <c r="P321" s="22">
        <f>COUNTIFS(CADASTRE!$B:$B,$P$1,CADASTRE!$L:$L,A321)</f>
        <v>0</v>
      </c>
      <c r="Q321" s="22">
        <f>COUNTIFS(CADASTRE!$B:$B,$Q$1,CADASTRE!$L:$L,A321)</f>
        <v>1</v>
      </c>
      <c r="R321" s="22">
        <f>COUNTIFS(CADASTRE!$B:$B,$R$1,CADASTRE!$L:$L,A321)</f>
        <v>0</v>
      </c>
      <c r="S321" s="22">
        <f>COUNTIFS(CADASTRE!$B:$B,$S$1,CADASTRE!$L:$L,A321)</f>
        <v>0</v>
      </c>
      <c r="T321" s="22">
        <f>COUNTIFS(CADASTRE!$B:$B,$T$1,CADASTRE!$L:$L,A321)</f>
        <v>0</v>
      </c>
      <c r="U321" s="22">
        <f>COUNTIFS(CADASTRE!$B:$B,$U$1,CADASTRE!$L:$L,A321)</f>
        <v>0</v>
      </c>
      <c r="V321" s="22">
        <f>COUNTIFS(CADASTRE!$B:$B,$V$1,CADASTRE!$L:$L,A321)</f>
        <v>0</v>
      </c>
      <c r="W321" s="22">
        <f>COUNTIFS(CADASTRE!$B:$B,$W$1,CADASTRE!$L:$L,A321)</f>
        <v>0</v>
      </c>
      <c r="X321" s="22">
        <f>COUNTIFS(CADASTRE!$B:$B,$X$1,CADASTRE!$L:$L,A321)</f>
        <v>0</v>
      </c>
      <c r="Y321" s="22">
        <f>COUNTIFS(CADASTRE!$B:$B,$Y$1,CADASTRE!$L:$L,A321)</f>
        <v>0</v>
      </c>
      <c r="Z321" s="22">
        <f>COUNTIFS(CADASTRE!$B:$B,$Z$1,CADASTRE!$L:$L,A321)</f>
        <v>0</v>
      </c>
      <c r="AA321" s="22">
        <f t="shared" si="4"/>
        <v>1</v>
      </c>
      <c r="AB321" s="22"/>
      <c r="AC321" s="22"/>
      <c r="AD321" s="1"/>
      <c r="AE321" s="1"/>
    </row>
    <row r="322" spans="1:31" ht="30" customHeight="1" x14ac:dyDescent="0.3">
      <c r="A322" s="2" t="s">
        <v>2529</v>
      </c>
      <c r="B322" s="22">
        <f>COUNTIFS(CADASTRE!$B:$B,B$1,CADASTRE!L:L,A322)</f>
        <v>0</v>
      </c>
      <c r="C322" s="22">
        <f>COUNTIFS(CADASTRE!$B:$B,$C$1,CADASTRE!$L:$L,A322)</f>
        <v>0</v>
      </c>
      <c r="D322" s="22">
        <f>COUNTIFS(CADASTRE!$B:$B,$D$1,CADASTRE!$L:$L,A322)</f>
        <v>0</v>
      </c>
      <c r="E322" s="22">
        <f>COUNTIFS(CADASTRE!$B:$B,$E$1,CADASTRE!$L:$L,A322)</f>
        <v>0</v>
      </c>
      <c r="F322" s="22">
        <f>COUNTIFS(CADASTRE!$B:$B,$F$1,CADASTRE!$L:$L,A322)</f>
        <v>0</v>
      </c>
      <c r="G322" s="22">
        <f>COUNTIFS(CADASTRE!$B:$B,$G$1,CADASTRE!$L:$L,A322)</f>
        <v>0</v>
      </c>
      <c r="H322" s="22">
        <f>COUNTIFS(CADASTRE!$B:$B,$H$1,CADASTRE!$L:$L,A322)</f>
        <v>0</v>
      </c>
      <c r="I322" s="22">
        <f>COUNTIFS(CADASTRE!$B:$B,$I$1,CADASTRE!$L:$L,A322)</f>
        <v>0</v>
      </c>
      <c r="J322" s="22">
        <f>COUNTIFS(CADASTRE!$B:$B,$J$1,CADASTRE!$L:$L,A322)</f>
        <v>0</v>
      </c>
      <c r="K322" s="22">
        <f>COUNTIFS(CADASTRE!$B:$B,$K$1,CADASTRE!$L:$L,A322)</f>
        <v>0</v>
      </c>
      <c r="L322" s="22">
        <f>COUNTIFS(CADASTRE!$B:$B,$L$1,CADASTRE!$L:$L,A322)</f>
        <v>0</v>
      </c>
      <c r="M322" s="22">
        <f>COUNTIFS(CADASTRE!$B:$B,$M$1,CADASTRE!$L:$L,A322)</f>
        <v>0</v>
      </c>
      <c r="N322" s="22">
        <f>COUNTIFS(CADASTRE!$B:$B,$N$1,CADASTRE!$L:$L,A322)</f>
        <v>0</v>
      </c>
      <c r="O322" s="22">
        <f>COUNTIFS(CADASTRE!$B:$B,$O$1,CADASTRE!$L:$L,A322)</f>
        <v>0</v>
      </c>
      <c r="P322" s="22">
        <f>COUNTIFS(CADASTRE!$B:$B,$P$1,CADASTRE!$L:$L,A322)</f>
        <v>0</v>
      </c>
      <c r="Q322" s="22">
        <f>COUNTIFS(CADASTRE!$B:$B,$Q$1,CADASTRE!$L:$L,A322)</f>
        <v>0</v>
      </c>
      <c r="R322" s="22">
        <f>COUNTIFS(CADASTRE!$B:$B,$R$1,CADASTRE!$L:$L,A322)</f>
        <v>0</v>
      </c>
      <c r="S322" s="22">
        <f>COUNTIFS(CADASTRE!$B:$B,$S$1,CADASTRE!$L:$L,A322)</f>
        <v>0</v>
      </c>
      <c r="T322" s="22">
        <f>COUNTIFS(CADASTRE!$B:$B,$T$1,CADASTRE!$L:$L,A322)</f>
        <v>0</v>
      </c>
      <c r="U322" s="22">
        <f>COUNTIFS(CADASTRE!$B:$B,$U$1,CADASTRE!$L:$L,A322)</f>
        <v>0</v>
      </c>
      <c r="V322" s="22">
        <f>COUNTIFS(CADASTRE!$B:$B,$V$1,CADASTRE!$L:$L,A322)</f>
        <v>0</v>
      </c>
      <c r="W322" s="22">
        <f>COUNTIFS(CADASTRE!$B:$B,$W$1,CADASTRE!$L:$L,A322)</f>
        <v>0</v>
      </c>
      <c r="X322" s="22">
        <f>COUNTIFS(CADASTRE!$B:$B,$X$1,CADASTRE!$L:$L,A322)</f>
        <v>0</v>
      </c>
      <c r="Y322" s="22">
        <f>COUNTIFS(CADASTRE!$B:$B,$Y$1,CADASTRE!$L:$L,A322)</f>
        <v>0</v>
      </c>
      <c r="Z322" s="22">
        <f>COUNTIFS(CADASTRE!$B:$B,$Z$1,CADASTRE!$L:$L,A322)</f>
        <v>1</v>
      </c>
      <c r="AA322" s="22">
        <f t="shared" ref="AA322:AA354" si="5">SUM(B322:Z322)</f>
        <v>1</v>
      </c>
      <c r="AB322" s="22"/>
      <c r="AC322" s="22"/>
      <c r="AD322" s="1"/>
      <c r="AE322" s="1"/>
    </row>
    <row r="323" spans="1:31" ht="30" customHeight="1" x14ac:dyDescent="0.3">
      <c r="A323" s="2" t="s">
        <v>2998</v>
      </c>
      <c r="B323" s="22">
        <f>COUNTIFS(CADASTRE!$B:$B,B$1,CADASTRE!L:L,A323)</f>
        <v>0</v>
      </c>
      <c r="C323" s="22">
        <f>COUNTIFS(CADASTRE!$B:$B,$C$1,CADASTRE!$L:$L,A323)</f>
        <v>0</v>
      </c>
      <c r="D323" s="22">
        <f>COUNTIFS(CADASTRE!$B:$B,$D$1,CADASTRE!$L:$L,A323)</f>
        <v>0</v>
      </c>
      <c r="E323" s="22">
        <f>COUNTIFS(CADASTRE!$B:$B,$E$1,CADASTRE!$L:$L,A323)</f>
        <v>0</v>
      </c>
      <c r="F323" s="22">
        <f>COUNTIFS(CADASTRE!$B:$B,$F$1,CADASTRE!$L:$L,A323)</f>
        <v>0</v>
      </c>
      <c r="G323" s="22">
        <f>COUNTIFS(CADASTRE!$B:$B,$G$1,CADASTRE!$L:$L,A323)</f>
        <v>1</v>
      </c>
      <c r="H323" s="22">
        <f>COUNTIFS(CADASTRE!$B:$B,$H$1,CADASTRE!$L:$L,A323)</f>
        <v>0</v>
      </c>
      <c r="I323" s="22">
        <f>COUNTIFS(CADASTRE!$B:$B,$I$1,CADASTRE!$L:$L,A323)</f>
        <v>0</v>
      </c>
      <c r="J323" s="22">
        <f>COUNTIFS(CADASTRE!$B:$B,$J$1,CADASTRE!$L:$L,A323)</f>
        <v>0</v>
      </c>
      <c r="K323" s="22">
        <f>COUNTIFS(CADASTRE!$B:$B,$K$1,CADASTRE!$L:$L,A323)</f>
        <v>0</v>
      </c>
      <c r="L323" s="22">
        <f>COUNTIFS(CADASTRE!$B:$B,$L$1,CADASTRE!$L:$L,A323)</f>
        <v>0</v>
      </c>
      <c r="M323" s="22">
        <f>COUNTIFS(CADASTRE!$B:$B,$M$1,CADASTRE!$L:$L,A323)</f>
        <v>0</v>
      </c>
      <c r="N323" s="22">
        <f>COUNTIFS(CADASTRE!$B:$B,$N$1,CADASTRE!$L:$L,A323)</f>
        <v>0</v>
      </c>
      <c r="O323" s="22">
        <f>COUNTIFS(CADASTRE!$B:$B,$O$1,CADASTRE!$L:$L,A323)</f>
        <v>0</v>
      </c>
      <c r="P323" s="22">
        <f>COUNTIFS(CADASTRE!$B:$B,$P$1,CADASTRE!$L:$L,A323)</f>
        <v>0</v>
      </c>
      <c r="Q323" s="22">
        <f>COUNTIFS(CADASTRE!$B:$B,$Q$1,CADASTRE!$L:$L,A323)</f>
        <v>0</v>
      </c>
      <c r="R323" s="22">
        <f>COUNTIFS(CADASTRE!$B:$B,$R$1,CADASTRE!$L:$L,A323)</f>
        <v>0</v>
      </c>
      <c r="S323" s="22">
        <f>COUNTIFS(CADASTRE!$B:$B,$S$1,CADASTRE!$L:$L,A323)</f>
        <v>0</v>
      </c>
      <c r="T323" s="22">
        <f>COUNTIFS(CADASTRE!$B:$B,$T$1,CADASTRE!$L:$L,A323)</f>
        <v>0</v>
      </c>
      <c r="U323" s="22">
        <f>COUNTIFS(CADASTRE!$B:$B,$U$1,CADASTRE!$L:$L,A323)</f>
        <v>0</v>
      </c>
      <c r="V323" s="22">
        <f>COUNTIFS(CADASTRE!$B:$B,$V$1,CADASTRE!$L:$L,A323)</f>
        <v>0</v>
      </c>
      <c r="W323" s="22">
        <f>COUNTIFS(CADASTRE!$B:$B,$W$1,CADASTRE!$L:$L,A323)</f>
        <v>0</v>
      </c>
      <c r="X323" s="22">
        <f>COUNTIFS(CADASTRE!$B:$B,$X$1,CADASTRE!$L:$L,A323)</f>
        <v>0</v>
      </c>
      <c r="Y323" s="22">
        <f>COUNTIFS(CADASTRE!$B:$B,$Y$1,CADASTRE!$L:$L,A323)</f>
        <v>0</v>
      </c>
      <c r="Z323" s="22">
        <f>COUNTIFS(CADASTRE!$B:$B,$Z$1,CADASTRE!$L:$L,A323)</f>
        <v>0</v>
      </c>
      <c r="AA323" s="22">
        <f t="shared" si="5"/>
        <v>1</v>
      </c>
      <c r="AB323" s="22"/>
      <c r="AC323" s="22"/>
      <c r="AD323" s="1"/>
      <c r="AE323" s="1"/>
    </row>
    <row r="324" spans="1:31" ht="30" customHeight="1" x14ac:dyDescent="0.3">
      <c r="A324" s="2" t="s">
        <v>813</v>
      </c>
      <c r="B324" s="22">
        <f>COUNTIFS(CADASTRE!$B:$B,B$1,CADASTRE!L:L,A324)</f>
        <v>0</v>
      </c>
      <c r="C324" s="22">
        <f>COUNTIFS(CADASTRE!$B:$B,$C$1,CADASTRE!$L:$L,A324)</f>
        <v>0</v>
      </c>
      <c r="D324" s="22">
        <f>COUNTIFS(CADASTRE!$B:$B,$D$1,CADASTRE!$L:$L,A324)</f>
        <v>0</v>
      </c>
      <c r="E324" s="22">
        <f>COUNTIFS(CADASTRE!$B:$B,$E$1,CADASTRE!$L:$L,A324)</f>
        <v>1</v>
      </c>
      <c r="F324" s="22">
        <f>COUNTIFS(CADASTRE!$B:$B,$F$1,CADASTRE!$L:$L,A324)</f>
        <v>0</v>
      </c>
      <c r="G324" s="22">
        <f>COUNTIFS(CADASTRE!$B:$B,$G$1,CADASTRE!$L:$L,A324)</f>
        <v>0</v>
      </c>
      <c r="H324" s="22">
        <f>COUNTIFS(CADASTRE!$B:$B,$H$1,CADASTRE!$L:$L,A324)</f>
        <v>0</v>
      </c>
      <c r="I324" s="22">
        <f>COUNTIFS(CADASTRE!$B:$B,$I$1,CADASTRE!$L:$L,A324)</f>
        <v>0</v>
      </c>
      <c r="J324" s="22">
        <f>COUNTIFS(CADASTRE!$B:$B,$J$1,CADASTRE!$L:$L,A324)</f>
        <v>0</v>
      </c>
      <c r="K324" s="22">
        <f>COUNTIFS(CADASTRE!$B:$B,$K$1,CADASTRE!$L:$L,A324)</f>
        <v>0</v>
      </c>
      <c r="L324" s="22">
        <f>COUNTIFS(CADASTRE!$B:$B,$L$1,CADASTRE!$L:$L,A324)</f>
        <v>0</v>
      </c>
      <c r="M324" s="22">
        <f>COUNTIFS(CADASTRE!$B:$B,$M$1,CADASTRE!$L:$L,A324)</f>
        <v>0</v>
      </c>
      <c r="N324" s="22">
        <f>COUNTIFS(CADASTRE!$B:$B,$N$1,CADASTRE!$L:$L,A324)</f>
        <v>0</v>
      </c>
      <c r="O324" s="22">
        <f>COUNTIFS(CADASTRE!$B:$B,$O$1,CADASTRE!$L:$L,A324)</f>
        <v>0</v>
      </c>
      <c r="P324" s="22">
        <f>COUNTIFS(CADASTRE!$B:$B,$P$1,CADASTRE!$L:$L,A324)</f>
        <v>0</v>
      </c>
      <c r="Q324" s="22">
        <f>COUNTIFS(CADASTRE!$B:$B,$Q$1,CADASTRE!$L:$L,A324)</f>
        <v>0</v>
      </c>
      <c r="R324" s="22">
        <f>COUNTIFS(CADASTRE!$B:$B,$R$1,CADASTRE!$L:$L,A324)</f>
        <v>0</v>
      </c>
      <c r="S324" s="22">
        <f>COUNTIFS(CADASTRE!$B:$B,$S$1,CADASTRE!$L:$L,A324)</f>
        <v>0</v>
      </c>
      <c r="T324" s="22">
        <f>COUNTIFS(CADASTRE!$B:$B,$T$1,CADASTRE!$L:$L,A324)</f>
        <v>0</v>
      </c>
      <c r="U324" s="22">
        <f>COUNTIFS(CADASTRE!$B:$B,$U$1,CADASTRE!$L:$L,A324)</f>
        <v>0</v>
      </c>
      <c r="V324" s="22">
        <f>COUNTIFS(CADASTRE!$B:$B,$V$1,CADASTRE!$L:$L,A324)</f>
        <v>0</v>
      </c>
      <c r="W324" s="22">
        <f>COUNTIFS(CADASTRE!$B:$B,$W$1,CADASTRE!$L:$L,A324)</f>
        <v>0</v>
      </c>
      <c r="X324" s="22">
        <f>COUNTIFS(CADASTRE!$B:$B,$X$1,CADASTRE!$L:$L,A324)</f>
        <v>0</v>
      </c>
      <c r="Y324" s="22">
        <f>COUNTIFS(CADASTRE!$B:$B,$Y$1,CADASTRE!$L:$L,A324)</f>
        <v>1</v>
      </c>
      <c r="Z324" s="22">
        <f>COUNTIFS(CADASTRE!$B:$B,$Z$1,CADASTRE!$L:$L,A324)</f>
        <v>0</v>
      </c>
      <c r="AA324" s="22">
        <f t="shared" si="5"/>
        <v>2</v>
      </c>
      <c r="AB324" s="22"/>
      <c r="AC324" s="22"/>
      <c r="AD324" s="1"/>
      <c r="AE324" s="1"/>
    </row>
    <row r="325" spans="1:31" ht="30" customHeight="1" x14ac:dyDescent="0.3">
      <c r="A325" s="2" t="s">
        <v>3004</v>
      </c>
      <c r="B325" s="22">
        <f>COUNTIFS(CADASTRE!$B:$B,B$1,CADASTRE!L:L,A325)</f>
        <v>0</v>
      </c>
      <c r="C325" s="22">
        <f>COUNTIFS(CADASTRE!$B:$B,$C$1,CADASTRE!$L:$L,A325)</f>
        <v>0</v>
      </c>
      <c r="D325" s="22">
        <f>COUNTIFS(CADASTRE!$B:$B,$D$1,CADASTRE!$L:$L,A325)</f>
        <v>0</v>
      </c>
      <c r="E325" s="22">
        <f>COUNTIFS(CADASTRE!$B:$B,$E$1,CADASTRE!$L:$L,A325)</f>
        <v>0</v>
      </c>
      <c r="F325" s="22">
        <f>COUNTIFS(CADASTRE!$B:$B,$F$1,CADASTRE!$L:$L,A325)</f>
        <v>0</v>
      </c>
      <c r="G325" s="22">
        <f>COUNTIFS(CADASTRE!$B:$B,$G$1,CADASTRE!$L:$L,A325)</f>
        <v>0</v>
      </c>
      <c r="H325" s="22">
        <f>COUNTIFS(CADASTRE!$B:$B,$H$1,CADASTRE!$L:$L,A325)</f>
        <v>0</v>
      </c>
      <c r="I325" s="22">
        <f>COUNTIFS(CADASTRE!$B:$B,$I$1,CADASTRE!$L:$L,A325)</f>
        <v>1</v>
      </c>
      <c r="J325" s="22">
        <f>COUNTIFS(CADASTRE!$B:$B,$J$1,CADASTRE!$L:$L,A325)</f>
        <v>0</v>
      </c>
      <c r="K325" s="22">
        <f>COUNTIFS(CADASTRE!$B:$B,$K$1,CADASTRE!$L:$L,A325)</f>
        <v>0</v>
      </c>
      <c r="L325" s="22">
        <f>COUNTIFS(CADASTRE!$B:$B,$L$1,CADASTRE!$L:$L,A325)</f>
        <v>0</v>
      </c>
      <c r="M325" s="22">
        <f>COUNTIFS(CADASTRE!$B:$B,$M$1,CADASTRE!$L:$L,A325)</f>
        <v>0</v>
      </c>
      <c r="N325" s="22">
        <f>COUNTIFS(CADASTRE!$B:$B,$N$1,CADASTRE!$L:$L,A325)</f>
        <v>0</v>
      </c>
      <c r="O325" s="22">
        <f>COUNTIFS(CADASTRE!$B:$B,$O$1,CADASTRE!$L:$L,A325)</f>
        <v>0</v>
      </c>
      <c r="P325" s="22">
        <f>COUNTIFS(CADASTRE!$B:$B,$P$1,CADASTRE!$L:$L,A325)</f>
        <v>0</v>
      </c>
      <c r="Q325" s="22">
        <f>COUNTIFS(CADASTRE!$B:$B,$Q$1,CADASTRE!$L:$L,A325)</f>
        <v>0</v>
      </c>
      <c r="R325" s="22">
        <f>COUNTIFS(CADASTRE!$B:$B,$R$1,CADASTRE!$L:$L,A325)</f>
        <v>0</v>
      </c>
      <c r="S325" s="22">
        <f>COUNTIFS(CADASTRE!$B:$B,$S$1,CADASTRE!$L:$L,A325)</f>
        <v>0</v>
      </c>
      <c r="T325" s="22">
        <f>COUNTIFS(CADASTRE!$B:$B,$T$1,CADASTRE!$L:$L,A325)</f>
        <v>0</v>
      </c>
      <c r="U325" s="22">
        <f>COUNTIFS(CADASTRE!$B:$B,$U$1,CADASTRE!$L:$L,A325)</f>
        <v>0</v>
      </c>
      <c r="V325" s="22">
        <f>COUNTIFS(CADASTRE!$B:$B,$V$1,CADASTRE!$L:$L,A325)</f>
        <v>0</v>
      </c>
      <c r="W325" s="22">
        <f>COUNTIFS(CADASTRE!$B:$B,$W$1,CADASTRE!$L:$L,A325)</f>
        <v>0</v>
      </c>
      <c r="X325" s="22">
        <f>COUNTIFS(CADASTRE!$B:$B,$X$1,CADASTRE!$L:$L,A325)</f>
        <v>0</v>
      </c>
      <c r="Y325" s="22">
        <f>COUNTIFS(CADASTRE!$B:$B,$Y$1,CADASTRE!$L:$L,A325)</f>
        <v>0</v>
      </c>
      <c r="Z325" s="22">
        <f>COUNTIFS(CADASTRE!$B:$B,$Z$1,CADASTRE!$L:$L,A325)</f>
        <v>0</v>
      </c>
      <c r="AA325" s="22">
        <f t="shared" si="5"/>
        <v>1</v>
      </c>
      <c r="AB325" s="22"/>
      <c r="AC325" s="22"/>
      <c r="AD325" s="1"/>
      <c r="AE325" s="1"/>
    </row>
    <row r="326" spans="1:31" ht="30" customHeight="1" x14ac:dyDescent="0.3">
      <c r="A326" s="2" t="s">
        <v>4964</v>
      </c>
      <c r="B326" s="22">
        <f>COUNTIFS(CADASTRE!$B:$B,B$1,CADASTRE!L:L,A326)</f>
        <v>0</v>
      </c>
      <c r="C326" s="22">
        <f>COUNTIFS(CADASTRE!$B:$B,$C$1,CADASTRE!$L:$L,A326)</f>
        <v>0</v>
      </c>
      <c r="D326" s="22">
        <f>COUNTIFS(CADASTRE!$B:$B,$D$1,CADASTRE!$L:$L,A326)</f>
        <v>0</v>
      </c>
      <c r="E326" s="22">
        <f>COUNTIFS(CADASTRE!$B:$B,$E$1,CADASTRE!$L:$L,A326)</f>
        <v>0</v>
      </c>
      <c r="F326" s="22">
        <f>COUNTIFS(CADASTRE!$B:$B,$F$1,CADASTRE!$L:$L,A326)</f>
        <v>0</v>
      </c>
      <c r="G326" s="22">
        <f>COUNTIFS(CADASTRE!$B:$B,$G$1,CADASTRE!$L:$L,A326)</f>
        <v>0</v>
      </c>
      <c r="H326" s="22">
        <f>COUNTIFS(CADASTRE!$B:$B,$H$1,CADASTRE!$L:$L,A326)</f>
        <v>0</v>
      </c>
      <c r="I326" s="22">
        <f>COUNTIFS(CADASTRE!$B:$B,$I$1,CADASTRE!$L:$L,A326)</f>
        <v>0</v>
      </c>
      <c r="J326" s="22">
        <f>COUNTIFS(CADASTRE!$B:$B,$J$1,CADASTRE!$L:$L,A326)</f>
        <v>1</v>
      </c>
      <c r="K326" s="22">
        <f>COUNTIFS(CADASTRE!$B:$B,$K$1,CADASTRE!$L:$L,A326)</f>
        <v>0</v>
      </c>
      <c r="L326" s="22">
        <f>COUNTIFS(CADASTRE!$B:$B,$L$1,CADASTRE!$L:$L,A326)</f>
        <v>0</v>
      </c>
      <c r="M326" s="22">
        <f>COUNTIFS(CADASTRE!$B:$B,$M$1,CADASTRE!$L:$L,A326)</f>
        <v>0</v>
      </c>
      <c r="N326" s="22">
        <f>COUNTIFS(CADASTRE!$B:$B,$N$1,CADASTRE!$L:$L,A326)</f>
        <v>0</v>
      </c>
      <c r="O326" s="22">
        <f>COUNTIFS(CADASTRE!$B:$B,$O$1,CADASTRE!$L:$L,A326)</f>
        <v>0</v>
      </c>
      <c r="P326" s="22">
        <f>COUNTIFS(CADASTRE!$B:$B,$P$1,CADASTRE!$L:$L,A326)</f>
        <v>0</v>
      </c>
      <c r="Q326" s="22">
        <f>COUNTIFS(CADASTRE!$B:$B,$Q$1,CADASTRE!$L:$L,A326)</f>
        <v>0</v>
      </c>
      <c r="R326" s="22">
        <f>COUNTIFS(CADASTRE!$B:$B,$R$1,CADASTRE!$L:$L,A326)</f>
        <v>0</v>
      </c>
      <c r="S326" s="22">
        <f>COUNTIFS(CADASTRE!$B:$B,$S$1,CADASTRE!$L:$L,A326)</f>
        <v>0</v>
      </c>
      <c r="T326" s="22">
        <f>COUNTIFS(CADASTRE!$B:$B,$T$1,CADASTRE!$L:$L,A326)</f>
        <v>0</v>
      </c>
      <c r="U326" s="22">
        <f>COUNTIFS(CADASTRE!$B:$B,$U$1,CADASTRE!$L:$L,A326)</f>
        <v>0</v>
      </c>
      <c r="V326" s="22">
        <f>COUNTIFS(CADASTRE!$B:$B,$V$1,CADASTRE!$L:$L,A326)</f>
        <v>0</v>
      </c>
      <c r="W326" s="22">
        <f>COUNTIFS(CADASTRE!$B:$B,$W$1,CADASTRE!$L:$L,A326)</f>
        <v>0</v>
      </c>
      <c r="X326" s="22">
        <f>COUNTIFS(CADASTRE!$B:$B,$X$1,CADASTRE!$L:$L,A326)</f>
        <v>0</v>
      </c>
      <c r="Y326" s="22">
        <f>COUNTIFS(CADASTRE!$B:$B,$Y$1,CADASTRE!$L:$L,A326)</f>
        <v>0</v>
      </c>
      <c r="Z326" s="22">
        <f>COUNTIFS(CADASTRE!$B:$B,$Z$1,CADASTRE!$L:$L,A326)</f>
        <v>0</v>
      </c>
      <c r="AA326" s="22">
        <f t="shared" si="5"/>
        <v>1</v>
      </c>
      <c r="AB326" s="22"/>
      <c r="AC326" s="22"/>
      <c r="AD326" s="1"/>
      <c r="AE326" s="1"/>
    </row>
    <row r="327" spans="1:31" ht="30" customHeight="1" x14ac:dyDescent="0.3">
      <c r="A327" s="2" t="s">
        <v>1991</v>
      </c>
      <c r="B327" s="22">
        <f>COUNTIFS(CADASTRE!$B:$B,B$1,CADASTRE!L:L,A327)</f>
        <v>0</v>
      </c>
      <c r="C327" s="22">
        <f>COUNTIFS(CADASTRE!$B:$B,$C$1,CADASTRE!$L:$L,A327)</f>
        <v>0</v>
      </c>
      <c r="D327" s="22">
        <f>COUNTIFS(CADASTRE!$B:$B,$D$1,CADASTRE!$L:$L,A327)</f>
        <v>0</v>
      </c>
      <c r="E327" s="22">
        <f>COUNTIFS(CADASTRE!$B:$B,$E$1,CADASTRE!$L:$L,A327)</f>
        <v>0</v>
      </c>
      <c r="F327" s="22">
        <f>COUNTIFS(CADASTRE!$B:$B,$F$1,CADASTRE!$L:$L,A327)</f>
        <v>0</v>
      </c>
      <c r="G327" s="22">
        <f>COUNTIFS(CADASTRE!$B:$B,$G$1,CADASTRE!$L:$L,A327)</f>
        <v>0</v>
      </c>
      <c r="H327" s="22">
        <f>COUNTIFS(CADASTRE!$B:$B,$H$1,CADASTRE!$L:$L,A327)</f>
        <v>0</v>
      </c>
      <c r="I327" s="22">
        <f>COUNTIFS(CADASTRE!$B:$B,$I$1,CADASTRE!$L:$L,A327)</f>
        <v>0</v>
      </c>
      <c r="J327" s="22">
        <f>COUNTIFS(CADASTRE!$B:$B,$J$1,CADASTRE!$L:$L,A327)</f>
        <v>0</v>
      </c>
      <c r="K327" s="22">
        <f>COUNTIFS(CADASTRE!$B:$B,$K$1,CADASTRE!$L:$L,A327)</f>
        <v>0</v>
      </c>
      <c r="L327" s="22">
        <f>COUNTIFS(CADASTRE!$B:$B,$L$1,CADASTRE!$L:$L,A327)</f>
        <v>0</v>
      </c>
      <c r="M327" s="22">
        <f>COUNTIFS(CADASTRE!$B:$B,$M$1,CADASTRE!$L:$L,A327)</f>
        <v>0</v>
      </c>
      <c r="N327" s="22">
        <f>COUNTIFS(CADASTRE!$B:$B,$N$1,CADASTRE!$L:$L,A327)</f>
        <v>0</v>
      </c>
      <c r="O327" s="22">
        <f>COUNTIFS(CADASTRE!$B:$B,$O$1,CADASTRE!$L:$L,A327)</f>
        <v>0</v>
      </c>
      <c r="P327" s="22">
        <f>COUNTIFS(CADASTRE!$B:$B,$P$1,CADASTRE!$L:$L,A327)</f>
        <v>3</v>
      </c>
      <c r="Q327" s="22">
        <f>COUNTIFS(CADASTRE!$B:$B,$Q$1,CADASTRE!$L:$L,A327)</f>
        <v>0</v>
      </c>
      <c r="R327" s="22">
        <f>COUNTIFS(CADASTRE!$B:$B,$R$1,CADASTRE!$L:$L,A327)</f>
        <v>0</v>
      </c>
      <c r="S327" s="22">
        <f>COUNTIFS(CADASTRE!$B:$B,$S$1,CADASTRE!$L:$L,A327)</f>
        <v>0</v>
      </c>
      <c r="T327" s="22">
        <f>COUNTIFS(CADASTRE!$B:$B,$T$1,CADASTRE!$L:$L,A327)</f>
        <v>0</v>
      </c>
      <c r="U327" s="22">
        <f>COUNTIFS(CADASTRE!$B:$B,$U$1,CADASTRE!$L:$L,A327)</f>
        <v>0</v>
      </c>
      <c r="V327" s="22">
        <f>COUNTIFS(CADASTRE!$B:$B,$V$1,CADASTRE!$L:$L,A327)</f>
        <v>0</v>
      </c>
      <c r="W327" s="22">
        <f>COUNTIFS(CADASTRE!$B:$B,$W$1,CADASTRE!$L:$L,A327)</f>
        <v>0</v>
      </c>
      <c r="X327" s="22">
        <f>COUNTIFS(CADASTRE!$B:$B,$X$1,CADASTRE!$L:$L,A327)</f>
        <v>0</v>
      </c>
      <c r="Y327" s="22">
        <f>COUNTIFS(CADASTRE!$B:$B,$Y$1,CADASTRE!$L:$L,A327)</f>
        <v>0</v>
      </c>
      <c r="Z327" s="22">
        <f>COUNTIFS(CADASTRE!$B:$B,$Z$1,CADASTRE!$L:$L,A327)</f>
        <v>0</v>
      </c>
      <c r="AA327" s="22">
        <f t="shared" si="5"/>
        <v>3</v>
      </c>
      <c r="AB327" s="22"/>
      <c r="AC327" s="22"/>
      <c r="AD327" s="1"/>
      <c r="AE327" s="1"/>
    </row>
    <row r="328" spans="1:31" ht="30" customHeight="1" x14ac:dyDescent="0.3">
      <c r="A328" s="2" t="s">
        <v>4144</v>
      </c>
      <c r="B328" s="22">
        <f>COUNTIFS(CADASTRE!$B:$B,B$1,CADASTRE!L:L,A328)</f>
        <v>0</v>
      </c>
      <c r="C328" s="22">
        <f>COUNTIFS(CADASTRE!$B:$B,$C$1,CADASTRE!$L:$L,A328)</f>
        <v>0</v>
      </c>
      <c r="D328" s="22">
        <f>COUNTIFS(CADASTRE!$B:$B,$D$1,CADASTRE!$L:$L,A328)</f>
        <v>0</v>
      </c>
      <c r="E328" s="22">
        <f>COUNTIFS(CADASTRE!$B:$B,$E$1,CADASTRE!$L:$L,A328)</f>
        <v>0</v>
      </c>
      <c r="F328" s="22">
        <f>COUNTIFS(CADASTRE!$B:$B,$F$1,CADASTRE!$L:$L,A328)</f>
        <v>0</v>
      </c>
      <c r="G328" s="22">
        <f>COUNTIFS(CADASTRE!$B:$B,$G$1,CADASTRE!$L:$L,A328)</f>
        <v>0</v>
      </c>
      <c r="H328" s="22">
        <f>COUNTIFS(CADASTRE!$B:$B,$H$1,CADASTRE!$L:$L,A328)</f>
        <v>1</v>
      </c>
      <c r="I328" s="22">
        <f>COUNTIFS(CADASTRE!$B:$B,$I$1,CADASTRE!$L:$L,A328)</f>
        <v>0</v>
      </c>
      <c r="J328" s="22">
        <f>COUNTIFS(CADASTRE!$B:$B,$J$1,CADASTRE!$L:$L,A328)</f>
        <v>0</v>
      </c>
      <c r="K328" s="22">
        <f>COUNTIFS(CADASTRE!$B:$B,$K$1,CADASTRE!$L:$L,A328)</f>
        <v>0</v>
      </c>
      <c r="L328" s="22">
        <f>COUNTIFS(CADASTRE!$B:$B,$L$1,CADASTRE!$L:$L,A328)</f>
        <v>0</v>
      </c>
      <c r="M328" s="22">
        <f>COUNTIFS(CADASTRE!$B:$B,$M$1,CADASTRE!$L:$L,A328)</f>
        <v>0</v>
      </c>
      <c r="N328" s="22">
        <f>COUNTIFS(CADASTRE!$B:$B,$N$1,CADASTRE!$L:$L,A328)</f>
        <v>0</v>
      </c>
      <c r="O328" s="22">
        <f>COUNTIFS(CADASTRE!$B:$B,$O$1,CADASTRE!$L:$L,A328)</f>
        <v>0</v>
      </c>
      <c r="P328" s="22">
        <f>COUNTIFS(CADASTRE!$B:$B,$P$1,CADASTRE!$L:$L,A328)</f>
        <v>0</v>
      </c>
      <c r="Q328" s="22">
        <f>COUNTIFS(CADASTRE!$B:$B,$Q$1,CADASTRE!$L:$L,A328)</f>
        <v>0</v>
      </c>
      <c r="R328" s="22">
        <f>COUNTIFS(CADASTRE!$B:$B,$R$1,CADASTRE!$L:$L,A328)</f>
        <v>0</v>
      </c>
      <c r="S328" s="22">
        <f>COUNTIFS(CADASTRE!$B:$B,$S$1,CADASTRE!$L:$L,A328)</f>
        <v>0</v>
      </c>
      <c r="T328" s="22">
        <f>COUNTIFS(CADASTRE!$B:$B,$T$1,CADASTRE!$L:$L,A328)</f>
        <v>0</v>
      </c>
      <c r="U328" s="22">
        <f>COUNTIFS(CADASTRE!$B:$B,$U$1,CADASTRE!$L:$L,A328)</f>
        <v>0</v>
      </c>
      <c r="V328" s="22">
        <f>COUNTIFS(CADASTRE!$B:$B,$V$1,CADASTRE!$L:$L,A328)</f>
        <v>0</v>
      </c>
      <c r="W328" s="22">
        <f>COUNTIFS(CADASTRE!$B:$B,$W$1,CADASTRE!$L:$L,A328)</f>
        <v>0</v>
      </c>
      <c r="X328" s="22">
        <f>COUNTIFS(CADASTRE!$B:$B,$X$1,CADASTRE!$L:$L,A328)</f>
        <v>0</v>
      </c>
      <c r="Y328" s="22">
        <f>COUNTIFS(CADASTRE!$B:$B,$Y$1,CADASTRE!$L:$L,A328)</f>
        <v>0</v>
      </c>
      <c r="Z328" s="22">
        <f>COUNTIFS(CADASTRE!$B:$B,$Z$1,CADASTRE!$L:$L,A328)</f>
        <v>0</v>
      </c>
      <c r="AA328" s="22">
        <f t="shared" si="5"/>
        <v>1</v>
      </c>
      <c r="AB328" s="22"/>
      <c r="AC328" s="22"/>
      <c r="AD328" s="1"/>
      <c r="AE328" s="1"/>
    </row>
    <row r="329" spans="1:31" ht="30" customHeight="1" x14ac:dyDescent="0.3">
      <c r="A329" s="2" t="s">
        <v>3612</v>
      </c>
      <c r="B329" s="22">
        <f>COUNTIFS(CADASTRE!$B:$B,B$1,CADASTRE!L:L,A329)</f>
        <v>0</v>
      </c>
      <c r="C329" s="22">
        <f>COUNTIFS(CADASTRE!$B:$B,$C$1,CADASTRE!$L:$L,A329)</f>
        <v>0</v>
      </c>
      <c r="D329" s="22">
        <f>COUNTIFS(CADASTRE!$B:$B,$D$1,CADASTRE!$L:$L,A329)</f>
        <v>0</v>
      </c>
      <c r="E329" s="22">
        <f>COUNTIFS(CADASTRE!$B:$B,$E$1,CADASTRE!$L:$L,A329)</f>
        <v>0</v>
      </c>
      <c r="F329" s="22">
        <f>COUNTIFS(CADASTRE!$B:$B,$F$1,CADASTRE!$L:$L,A329)</f>
        <v>0</v>
      </c>
      <c r="G329" s="22">
        <f>COUNTIFS(CADASTRE!$B:$B,$G$1,CADASTRE!$L:$L,A329)</f>
        <v>0</v>
      </c>
      <c r="H329" s="22">
        <f>COUNTIFS(CADASTRE!$B:$B,$H$1,CADASTRE!$L:$L,A329)</f>
        <v>0</v>
      </c>
      <c r="I329" s="22">
        <f>COUNTIFS(CADASTRE!$B:$B,$I$1,CADASTRE!$L:$L,A329)</f>
        <v>0</v>
      </c>
      <c r="J329" s="22">
        <f>COUNTIFS(CADASTRE!$B:$B,$J$1,CADASTRE!$L:$L,A329)</f>
        <v>0</v>
      </c>
      <c r="K329" s="22">
        <f>COUNTIFS(CADASTRE!$B:$B,$K$1,CADASTRE!$L:$L,A329)</f>
        <v>0</v>
      </c>
      <c r="L329" s="22">
        <f>COUNTIFS(CADASTRE!$B:$B,$L$1,CADASTRE!$L:$L,A329)</f>
        <v>0</v>
      </c>
      <c r="M329" s="22">
        <f>COUNTIFS(CADASTRE!$B:$B,$M$1,CADASTRE!$L:$L,A329)</f>
        <v>0</v>
      </c>
      <c r="N329" s="22">
        <f>COUNTIFS(CADASTRE!$B:$B,$N$1,CADASTRE!$L:$L,A329)</f>
        <v>0</v>
      </c>
      <c r="O329" s="22">
        <f>COUNTIFS(CADASTRE!$B:$B,$O$1,CADASTRE!$L:$L,A329)</f>
        <v>0</v>
      </c>
      <c r="P329" s="22">
        <f>COUNTIFS(CADASTRE!$B:$B,$P$1,CADASTRE!$L:$L,A329)</f>
        <v>0</v>
      </c>
      <c r="Q329" s="22">
        <f>COUNTIFS(CADASTRE!$B:$B,$Q$1,CADASTRE!$L:$L,A329)</f>
        <v>0</v>
      </c>
      <c r="R329" s="22">
        <f>COUNTIFS(CADASTRE!$B:$B,$R$1,CADASTRE!$L:$L,A329)</f>
        <v>0</v>
      </c>
      <c r="S329" s="22">
        <f>COUNTIFS(CADASTRE!$B:$B,$S$1,CADASTRE!$L:$L,A329)</f>
        <v>0</v>
      </c>
      <c r="T329" s="22">
        <f>COUNTIFS(CADASTRE!$B:$B,$T$1,CADASTRE!$L:$L,A329)</f>
        <v>0</v>
      </c>
      <c r="U329" s="22">
        <f>COUNTIFS(CADASTRE!$B:$B,$U$1,CADASTRE!$L:$L,A329)</f>
        <v>0</v>
      </c>
      <c r="V329" s="22">
        <f>COUNTIFS(CADASTRE!$B:$B,$V$1,CADASTRE!$L:$L,A329)</f>
        <v>0</v>
      </c>
      <c r="W329" s="22">
        <f>COUNTIFS(CADASTRE!$B:$B,$W$1,CADASTRE!$L:$L,A329)</f>
        <v>1</v>
      </c>
      <c r="X329" s="22">
        <f>COUNTIFS(CADASTRE!$B:$B,$X$1,CADASTRE!$L:$L,A329)</f>
        <v>0</v>
      </c>
      <c r="Y329" s="22">
        <f>COUNTIFS(CADASTRE!$B:$B,$Y$1,CADASTRE!$L:$L,A329)</f>
        <v>0</v>
      </c>
      <c r="Z329" s="22">
        <f>COUNTIFS(CADASTRE!$B:$B,$Z$1,CADASTRE!$L:$L,A329)</f>
        <v>0</v>
      </c>
      <c r="AA329" s="22">
        <f t="shared" si="5"/>
        <v>1</v>
      </c>
      <c r="AB329" s="22"/>
      <c r="AC329" s="22"/>
      <c r="AD329" s="1"/>
      <c r="AE329" s="1"/>
    </row>
    <row r="330" spans="1:31" ht="30" customHeight="1" x14ac:dyDescent="0.3">
      <c r="A330" s="2" t="s">
        <v>2003</v>
      </c>
      <c r="B330" s="22">
        <f>COUNTIFS(CADASTRE!$B:$B,B$1,CADASTRE!L:L,A330)</f>
        <v>0</v>
      </c>
      <c r="C330" s="22">
        <f>COUNTIFS(CADASTRE!$B:$B,$C$1,CADASTRE!$L:$L,A330)</f>
        <v>0</v>
      </c>
      <c r="D330" s="22">
        <f>COUNTIFS(CADASTRE!$B:$B,$D$1,CADASTRE!$L:$L,A330)</f>
        <v>0</v>
      </c>
      <c r="E330" s="22">
        <f>COUNTIFS(CADASTRE!$B:$B,$E$1,CADASTRE!$L:$L,A330)</f>
        <v>0</v>
      </c>
      <c r="F330" s="22">
        <f>COUNTIFS(CADASTRE!$B:$B,$F$1,CADASTRE!$L:$L,A330)</f>
        <v>0</v>
      </c>
      <c r="G330" s="22">
        <f>COUNTIFS(CADASTRE!$B:$B,$G$1,CADASTRE!$L:$L,A330)</f>
        <v>0</v>
      </c>
      <c r="H330" s="22">
        <f>COUNTIFS(CADASTRE!$B:$B,$H$1,CADASTRE!$L:$L,A330)</f>
        <v>0</v>
      </c>
      <c r="I330" s="22">
        <f>COUNTIFS(CADASTRE!$B:$B,$I$1,CADASTRE!$L:$L,A330)</f>
        <v>0</v>
      </c>
      <c r="J330" s="22">
        <f>COUNTIFS(CADASTRE!$B:$B,$J$1,CADASTRE!$L:$L,A330)</f>
        <v>0</v>
      </c>
      <c r="K330" s="22">
        <f>COUNTIFS(CADASTRE!$B:$B,$K$1,CADASTRE!$L:$L,A330)</f>
        <v>0</v>
      </c>
      <c r="L330" s="22">
        <f>COUNTIFS(CADASTRE!$B:$B,$L$1,CADASTRE!$L:$L,A330)</f>
        <v>0</v>
      </c>
      <c r="M330" s="22">
        <f>COUNTIFS(CADASTRE!$B:$B,$M$1,CADASTRE!$L:$L,A330)</f>
        <v>0</v>
      </c>
      <c r="N330" s="22">
        <f>COUNTIFS(CADASTRE!$B:$B,$N$1,CADASTRE!$L:$L,A330)</f>
        <v>0</v>
      </c>
      <c r="O330" s="22">
        <f>COUNTIFS(CADASTRE!$B:$B,$O$1,CADASTRE!$L:$L,A330)</f>
        <v>0</v>
      </c>
      <c r="P330" s="22">
        <f>COUNTIFS(CADASTRE!$B:$B,$P$1,CADASTRE!$L:$L,A330)</f>
        <v>0</v>
      </c>
      <c r="Q330" s="22">
        <f>COUNTIFS(CADASTRE!$B:$B,$Q$1,CADASTRE!$L:$L,A330)</f>
        <v>0</v>
      </c>
      <c r="R330" s="22">
        <f>COUNTIFS(CADASTRE!$B:$B,$R$1,CADASTRE!$L:$L,A330)</f>
        <v>0</v>
      </c>
      <c r="S330" s="22">
        <f>COUNTIFS(CADASTRE!$B:$B,$S$1,CADASTRE!$L:$L,A330)</f>
        <v>0</v>
      </c>
      <c r="T330" s="22">
        <f>COUNTIFS(CADASTRE!$B:$B,$T$1,CADASTRE!$L:$L,A330)</f>
        <v>0</v>
      </c>
      <c r="U330" s="22">
        <f>COUNTIFS(CADASTRE!$B:$B,$U$1,CADASTRE!$L:$L,A330)</f>
        <v>0</v>
      </c>
      <c r="V330" s="22">
        <f>COUNTIFS(CADASTRE!$B:$B,$V$1,CADASTRE!$L:$L,A330)</f>
        <v>0</v>
      </c>
      <c r="W330" s="22">
        <f>COUNTIFS(CADASTRE!$B:$B,$W$1,CADASTRE!$L:$L,A330)</f>
        <v>0</v>
      </c>
      <c r="X330" s="22">
        <f>COUNTIFS(CADASTRE!$B:$B,$X$1,CADASTRE!$L:$L,A330)</f>
        <v>0</v>
      </c>
      <c r="Y330" s="22">
        <f>COUNTIFS(CADASTRE!$B:$B,$Y$1,CADASTRE!$L:$L,A330)</f>
        <v>1</v>
      </c>
      <c r="Z330" s="22">
        <f>COUNTIFS(CADASTRE!$B:$B,$Z$1,CADASTRE!$L:$L,A330)</f>
        <v>0</v>
      </c>
      <c r="AA330" s="22">
        <f t="shared" si="5"/>
        <v>1</v>
      </c>
      <c r="AB330" s="22"/>
      <c r="AC330" s="22"/>
      <c r="AD330" s="1"/>
      <c r="AE330" s="1"/>
    </row>
    <row r="331" spans="1:31" ht="30" customHeight="1" x14ac:dyDescent="0.3">
      <c r="A331" s="2" t="s">
        <v>3012</v>
      </c>
      <c r="B331" s="22">
        <f>COUNTIFS(CADASTRE!$B:$B,B$1,CADASTRE!L:L,A331)</f>
        <v>0</v>
      </c>
      <c r="C331" s="22">
        <f>COUNTIFS(CADASTRE!$B:$B,$C$1,CADASTRE!$L:$L,A331)</f>
        <v>0</v>
      </c>
      <c r="D331" s="22">
        <f>COUNTIFS(CADASTRE!$B:$B,$D$1,CADASTRE!$L:$L,A331)</f>
        <v>0</v>
      </c>
      <c r="E331" s="22">
        <f>COUNTIFS(CADASTRE!$B:$B,$E$1,CADASTRE!$L:$L,A331)</f>
        <v>0</v>
      </c>
      <c r="F331" s="22">
        <f>COUNTIFS(CADASTRE!$B:$B,$F$1,CADASTRE!$L:$L,A331)</f>
        <v>0</v>
      </c>
      <c r="G331" s="22">
        <f>COUNTIFS(CADASTRE!$B:$B,$G$1,CADASTRE!$L:$L,A331)</f>
        <v>1</v>
      </c>
      <c r="H331" s="22">
        <f>COUNTIFS(CADASTRE!$B:$B,$H$1,CADASTRE!$L:$L,A331)</f>
        <v>0</v>
      </c>
      <c r="I331" s="22">
        <f>COUNTIFS(CADASTRE!$B:$B,$I$1,CADASTRE!$L:$L,A331)</f>
        <v>0</v>
      </c>
      <c r="J331" s="22">
        <f>COUNTIFS(CADASTRE!$B:$B,$J$1,CADASTRE!$L:$L,A331)</f>
        <v>0</v>
      </c>
      <c r="K331" s="22">
        <f>COUNTIFS(CADASTRE!$B:$B,$K$1,CADASTRE!$L:$L,A331)</f>
        <v>0</v>
      </c>
      <c r="L331" s="22">
        <f>COUNTIFS(CADASTRE!$B:$B,$L$1,CADASTRE!$L:$L,A331)</f>
        <v>0</v>
      </c>
      <c r="M331" s="22">
        <f>COUNTIFS(CADASTRE!$B:$B,$M$1,CADASTRE!$L:$L,A331)</f>
        <v>0</v>
      </c>
      <c r="N331" s="22">
        <f>COUNTIFS(CADASTRE!$B:$B,$N$1,CADASTRE!$L:$L,A331)</f>
        <v>0</v>
      </c>
      <c r="O331" s="22">
        <f>COUNTIFS(CADASTRE!$B:$B,$O$1,CADASTRE!$L:$L,A331)</f>
        <v>0</v>
      </c>
      <c r="P331" s="22">
        <f>COUNTIFS(CADASTRE!$B:$B,$P$1,CADASTRE!$L:$L,A331)</f>
        <v>1</v>
      </c>
      <c r="Q331" s="22">
        <f>COUNTIFS(CADASTRE!$B:$B,$Q$1,CADASTRE!$L:$L,A331)</f>
        <v>0</v>
      </c>
      <c r="R331" s="22">
        <f>COUNTIFS(CADASTRE!$B:$B,$R$1,CADASTRE!$L:$L,A331)</f>
        <v>0</v>
      </c>
      <c r="S331" s="22">
        <f>COUNTIFS(CADASTRE!$B:$B,$S$1,CADASTRE!$L:$L,A331)</f>
        <v>0</v>
      </c>
      <c r="T331" s="22">
        <f>COUNTIFS(CADASTRE!$B:$B,$T$1,CADASTRE!$L:$L,A331)</f>
        <v>0</v>
      </c>
      <c r="U331" s="22">
        <f>COUNTIFS(CADASTRE!$B:$B,$U$1,CADASTRE!$L:$L,A331)</f>
        <v>0</v>
      </c>
      <c r="V331" s="22">
        <f>COUNTIFS(CADASTRE!$B:$B,$V$1,CADASTRE!$L:$L,A331)</f>
        <v>0</v>
      </c>
      <c r="W331" s="22">
        <f>COUNTIFS(CADASTRE!$B:$B,$W$1,CADASTRE!$L:$L,A331)</f>
        <v>0</v>
      </c>
      <c r="X331" s="22">
        <f>COUNTIFS(CADASTRE!$B:$B,$X$1,CADASTRE!$L:$L,A331)</f>
        <v>0</v>
      </c>
      <c r="Y331" s="22">
        <f>COUNTIFS(CADASTRE!$B:$B,$Y$1,CADASTRE!$L:$L,A331)</f>
        <v>0</v>
      </c>
      <c r="Z331" s="22">
        <f>COUNTIFS(CADASTRE!$B:$B,$Z$1,CADASTRE!$L:$L,A331)</f>
        <v>0</v>
      </c>
      <c r="AA331" s="22">
        <f t="shared" si="5"/>
        <v>2</v>
      </c>
      <c r="AB331" s="22"/>
      <c r="AC331" s="22"/>
      <c r="AD331" s="1"/>
      <c r="AE331" s="1"/>
    </row>
    <row r="332" spans="1:31" ht="30" customHeight="1" x14ac:dyDescent="0.3">
      <c r="A332" s="2" t="s">
        <v>2010</v>
      </c>
      <c r="B332" s="22">
        <f>COUNTIFS(CADASTRE!$B:$B,B$1,CADASTRE!L:L,A332)</f>
        <v>0</v>
      </c>
      <c r="C332" s="22">
        <f>COUNTIFS(CADASTRE!$B:$B,$C$1,CADASTRE!$L:$L,A332)</f>
        <v>0</v>
      </c>
      <c r="D332" s="22">
        <f>COUNTIFS(CADASTRE!$B:$B,$D$1,CADASTRE!$L:$L,A332)</f>
        <v>0</v>
      </c>
      <c r="E332" s="22">
        <f>COUNTIFS(CADASTRE!$B:$B,$E$1,CADASTRE!$L:$L,A332)</f>
        <v>0</v>
      </c>
      <c r="F332" s="22">
        <f>COUNTIFS(CADASTRE!$B:$B,$F$1,CADASTRE!$L:$L,A332)</f>
        <v>0</v>
      </c>
      <c r="G332" s="22">
        <f>COUNTIFS(CADASTRE!$B:$B,$G$1,CADASTRE!$L:$L,A332)</f>
        <v>0</v>
      </c>
      <c r="H332" s="22">
        <f>COUNTIFS(CADASTRE!$B:$B,$H$1,CADASTRE!$L:$L,A332)</f>
        <v>0</v>
      </c>
      <c r="I332" s="22">
        <f>COUNTIFS(CADASTRE!$B:$B,$I$1,CADASTRE!$L:$L,A332)</f>
        <v>0</v>
      </c>
      <c r="J332" s="22">
        <f>COUNTIFS(CADASTRE!$B:$B,$J$1,CADASTRE!$L:$L,A332)</f>
        <v>0</v>
      </c>
      <c r="K332" s="22">
        <f>COUNTIFS(CADASTRE!$B:$B,$K$1,CADASTRE!$L:$L,A332)</f>
        <v>0</v>
      </c>
      <c r="L332" s="22">
        <f>COUNTIFS(CADASTRE!$B:$B,$L$1,CADASTRE!$L:$L,A332)</f>
        <v>0</v>
      </c>
      <c r="M332" s="22">
        <f>COUNTIFS(CADASTRE!$B:$B,$M$1,CADASTRE!$L:$L,A332)</f>
        <v>0</v>
      </c>
      <c r="N332" s="22">
        <f>COUNTIFS(CADASTRE!$B:$B,$N$1,CADASTRE!$L:$L,A332)</f>
        <v>0</v>
      </c>
      <c r="O332" s="22">
        <f>COUNTIFS(CADASTRE!$B:$B,$O$1,CADASTRE!$L:$L,A332)</f>
        <v>0</v>
      </c>
      <c r="P332" s="22">
        <f>COUNTIFS(CADASTRE!$B:$B,$P$1,CADASTRE!$L:$L,A332)</f>
        <v>1</v>
      </c>
      <c r="Q332" s="22">
        <f>COUNTIFS(CADASTRE!$B:$B,$Q$1,CADASTRE!$L:$L,A332)</f>
        <v>1</v>
      </c>
      <c r="R332" s="22">
        <f>COUNTIFS(CADASTRE!$B:$B,$R$1,CADASTRE!$L:$L,A332)</f>
        <v>0</v>
      </c>
      <c r="S332" s="22">
        <f>COUNTIFS(CADASTRE!$B:$B,$S$1,CADASTRE!$L:$L,A332)</f>
        <v>0</v>
      </c>
      <c r="T332" s="22">
        <f>COUNTIFS(CADASTRE!$B:$B,$T$1,CADASTRE!$L:$L,A332)</f>
        <v>0</v>
      </c>
      <c r="U332" s="22">
        <f>COUNTIFS(CADASTRE!$B:$B,$U$1,CADASTRE!$L:$L,A332)</f>
        <v>0</v>
      </c>
      <c r="V332" s="22">
        <f>COUNTIFS(CADASTRE!$B:$B,$V$1,CADASTRE!$L:$L,A332)</f>
        <v>0</v>
      </c>
      <c r="W332" s="22">
        <f>COUNTIFS(CADASTRE!$B:$B,$W$1,CADASTRE!$L:$L,A332)</f>
        <v>0</v>
      </c>
      <c r="X332" s="22">
        <f>COUNTIFS(CADASTRE!$B:$B,$X$1,CADASTRE!$L:$L,A332)</f>
        <v>1</v>
      </c>
      <c r="Y332" s="22">
        <f>COUNTIFS(CADASTRE!$B:$B,$Y$1,CADASTRE!$L:$L,A332)</f>
        <v>0</v>
      </c>
      <c r="Z332" s="22">
        <f>COUNTIFS(CADASTRE!$B:$B,$Z$1,CADASTRE!$L:$L,A332)</f>
        <v>0</v>
      </c>
      <c r="AA332" s="22">
        <f t="shared" si="5"/>
        <v>3</v>
      </c>
      <c r="AB332" s="22"/>
      <c r="AC332" s="22"/>
      <c r="AD332" s="1"/>
      <c r="AE332" s="1"/>
    </row>
    <row r="333" spans="1:31" ht="30" customHeight="1" x14ac:dyDescent="0.3">
      <c r="A333" s="2" t="s">
        <v>424</v>
      </c>
      <c r="B333" s="22">
        <f>COUNTIFS(CADASTRE!$B:$B,B$1,CADASTRE!L:L,A333)</f>
        <v>0</v>
      </c>
      <c r="C333" s="22">
        <f>COUNTIFS(CADASTRE!$B:$B,$C$1,CADASTRE!$L:$L,A333)</f>
        <v>0</v>
      </c>
      <c r="D333" s="22">
        <f>COUNTIFS(CADASTRE!$B:$B,$D$1,CADASTRE!$L:$L,A333)</f>
        <v>0</v>
      </c>
      <c r="E333" s="22">
        <f>COUNTIFS(CADASTRE!$B:$B,$E$1,CADASTRE!$L:$L,A333)</f>
        <v>0</v>
      </c>
      <c r="F333" s="22">
        <f>COUNTIFS(CADASTRE!$B:$B,$F$1,CADASTRE!$L:$L,A333)</f>
        <v>0</v>
      </c>
      <c r="G333" s="22">
        <f>COUNTIFS(CADASTRE!$B:$B,$G$1,CADASTRE!$L:$L,A333)</f>
        <v>0</v>
      </c>
      <c r="H333" s="22">
        <f>COUNTIFS(CADASTRE!$B:$B,$H$1,CADASTRE!$L:$L,A333)</f>
        <v>0</v>
      </c>
      <c r="I333" s="22">
        <f>COUNTIFS(CADASTRE!$B:$B,$I$1,CADASTRE!$L:$L,A333)</f>
        <v>0</v>
      </c>
      <c r="J333" s="22">
        <f>COUNTIFS(CADASTRE!$B:$B,$J$1,CADASTRE!$L:$L,A333)</f>
        <v>0</v>
      </c>
      <c r="K333" s="22">
        <f>COUNTIFS(CADASTRE!$B:$B,$K$1,CADASTRE!$L:$L,A333)</f>
        <v>0</v>
      </c>
      <c r="L333" s="22">
        <f>COUNTIFS(CADASTRE!$B:$B,$L$1,CADASTRE!$L:$L,A333)</f>
        <v>0</v>
      </c>
      <c r="M333" s="22">
        <f>COUNTIFS(CADASTRE!$B:$B,$M$1,CADASTRE!$L:$L,A333)</f>
        <v>0</v>
      </c>
      <c r="N333" s="22">
        <f>COUNTIFS(CADASTRE!$B:$B,$N$1,CADASTRE!$L:$L,A333)</f>
        <v>0</v>
      </c>
      <c r="O333" s="22">
        <f>COUNTIFS(CADASTRE!$B:$B,$O$1,CADASTRE!$L:$L,A333)</f>
        <v>0</v>
      </c>
      <c r="P333" s="22">
        <f>COUNTIFS(CADASTRE!$B:$B,$P$1,CADASTRE!$L:$L,A333)</f>
        <v>0</v>
      </c>
      <c r="Q333" s="22">
        <f>COUNTIFS(CADASTRE!$B:$B,$Q$1,CADASTRE!$L:$L,A333)</f>
        <v>0</v>
      </c>
      <c r="R333" s="22">
        <f>COUNTIFS(CADASTRE!$B:$B,$R$1,CADASTRE!$L:$L,A333)</f>
        <v>0</v>
      </c>
      <c r="S333" s="22">
        <f>COUNTIFS(CADASTRE!$B:$B,$S$1,CADASTRE!$L:$L,A333)</f>
        <v>0</v>
      </c>
      <c r="T333" s="22">
        <f>COUNTIFS(CADASTRE!$B:$B,$T$1,CADASTRE!$L:$L,A333)</f>
        <v>0</v>
      </c>
      <c r="U333" s="22">
        <f>COUNTIFS(CADASTRE!$B:$B,$U$1,CADASTRE!$L:$L,A333)</f>
        <v>0</v>
      </c>
      <c r="V333" s="22">
        <f>COUNTIFS(CADASTRE!$B:$B,$V$1,CADASTRE!$L:$L,A333)</f>
        <v>0</v>
      </c>
      <c r="W333" s="22">
        <f>COUNTIFS(CADASTRE!$B:$B,$W$1,CADASTRE!$L:$L,A333)</f>
        <v>0</v>
      </c>
      <c r="X333" s="22">
        <f>COUNTIFS(CADASTRE!$B:$B,$X$1,CADASTRE!$L:$L,A333)</f>
        <v>0</v>
      </c>
      <c r="Y333" s="22">
        <f>COUNTIFS(CADASTRE!$B:$B,$Y$1,CADASTRE!$L:$L,A333)</f>
        <v>1</v>
      </c>
      <c r="Z333" s="22">
        <f>COUNTIFS(CADASTRE!$B:$B,$Z$1,CADASTRE!$L:$L,A333)</f>
        <v>0</v>
      </c>
      <c r="AA333" s="22">
        <f t="shared" si="5"/>
        <v>1</v>
      </c>
      <c r="AB333" s="22"/>
      <c r="AC333" s="22"/>
      <c r="AD333" s="1"/>
      <c r="AE333" s="1"/>
    </row>
    <row r="334" spans="1:31" ht="30" customHeight="1" x14ac:dyDescent="0.3">
      <c r="A334" s="2" t="s">
        <v>586</v>
      </c>
      <c r="B334" s="22">
        <f>COUNTIFS(CADASTRE!$B:$B,B$1,CADASTRE!L:L,A334)</f>
        <v>0</v>
      </c>
      <c r="C334" s="22">
        <f>COUNTIFS(CADASTRE!$B:$B,$C$1,CADASTRE!$L:$L,A334)</f>
        <v>0</v>
      </c>
      <c r="D334" s="22">
        <f>COUNTIFS(CADASTRE!$B:$B,$D$1,CADASTRE!$L:$L,A334)</f>
        <v>0</v>
      </c>
      <c r="E334" s="22">
        <f>COUNTIFS(CADASTRE!$B:$B,$E$1,CADASTRE!$L:$L,A334)</f>
        <v>0</v>
      </c>
      <c r="F334" s="22">
        <f>COUNTIFS(CADASTRE!$B:$B,$F$1,CADASTRE!$L:$L,A334)</f>
        <v>0</v>
      </c>
      <c r="G334" s="22">
        <f>COUNTIFS(CADASTRE!$B:$B,$G$1,CADASTRE!$L:$L,A334)</f>
        <v>0</v>
      </c>
      <c r="H334" s="22">
        <f>COUNTIFS(CADASTRE!$B:$B,$H$1,CADASTRE!$L:$L,A334)</f>
        <v>0</v>
      </c>
      <c r="I334" s="22">
        <f>COUNTIFS(CADASTRE!$B:$B,$I$1,CADASTRE!$L:$L,A334)</f>
        <v>0</v>
      </c>
      <c r="J334" s="22">
        <f>COUNTIFS(CADASTRE!$B:$B,$J$1,CADASTRE!$L:$L,A334)</f>
        <v>0</v>
      </c>
      <c r="K334" s="22">
        <f>COUNTIFS(CADASTRE!$B:$B,$K$1,CADASTRE!$L:$L,A334)</f>
        <v>0</v>
      </c>
      <c r="L334" s="22">
        <f>COUNTIFS(CADASTRE!$B:$B,$L$1,CADASTRE!$L:$L,A334)</f>
        <v>0</v>
      </c>
      <c r="M334" s="22">
        <f>COUNTIFS(CADASTRE!$B:$B,$M$1,CADASTRE!$L:$L,A334)</f>
        <v>0</v>
      </c>
      <c r="N334" s="22">
        <f>COUNTIFS(CADASTRE!$B:$B,$N$1,CADASTRE!$L:$L,A334)</f>
        <v>0</v>
      </c>
      <c r="O334" s="22">
        <f>COUNTIFS(CADASTRE!$B:$B,$O$1,CADASTRE!$L:$L,A334)</f>
        <v>0</v>
      </c>
      <c r="P334" s="22">
        <f>COUNTIFS(CADASTRE!$B:$B,$P$1,CADASTRE!$L:$L,A334)</f>
        <v>0</v>
      </c>
      <c r="Q334" s="22">
        <f>COUNTIFS(CADASTRE!$B:$B,$Q$1,CADASTRE!$L:$L,A334)</f>
        <v>0</v>
      </c>
      <c r="R334" s="22">
        <f>COUNTIFS(CADASTRE!$B:$B,$R$1,CADASTRE!$L:$L,A334)</f>
        <v>0</v>
      </c>
      <c r="S334" s="22">
        <f>COUNTIFS(CADASTRE!$B:$B,$S$1,CADASTRE!$L:$L,A334)</f>
        <v>0</v>
      </c>
      <c r="T334" s="22">
        <f>COUNTIFS(CADASTRE!$B:$B,$T$1,CADASTRE!$L:$L,A334)</f>
        <v>0</v>
      </c>
      <c r="U334" s="22">
        <f>COUNTIFS(CADASTRE!$B:$B,$U$1,CADASTRE!$L:$L,A334)</f>
        <v>0</v>
      </c>
      <c r="V334" s="22">
        <f>COUNTIFS(CADASTRE!$B:$B,$V$1,CADASTRE!$L:$L,A334)</f>
        <v>0</v>
      </c>
      <c r="W334" s="22">
        <f>COUNTIFS(CADASTRE!$B:$B,$W$1,CADASTRE!$L:$L,A334)</f>
        <v>1</v>
      </c>
      <c r="X334" s="22">
        <f>COUNTIFS(CADASTRE!$B:$B,$X$1,CADASTRE!$L:$L,A334)</f>
        <v>0</v>
      </c>
      <c r="Y334" s="22">
        <f>COUNTIFS(CADASTRE!$B:$B,$Y$1,CADASTRE!$L:$L,A334)</f>
        <v>0</v>
      </c>
      <c r="Z334" s="22">
        <f>COUNTIFS(CADASTRE!$B:$B,$Z$1,CADASTRE!$L:$L,A334)</f>
        <v>0</v>
      </c>
      <c r="AA334" s="22">
        <f t="shared" si="5"/>
        <v>1</v>
      </c>
      <c r="AB334" s="22"/>
      <c r="AC334" s="22"/>
      <c r="AD334" s="1"/>
      <c r="AE334" s="1"/>
    </row>
    <row r="335" spans="1:31" ht="30" customHeight="1" x14ac:dyDescent="0.3">
      <c r="A335" s="2" t="s">
        <v>4197</v>
      </c>
      <c r="B335" s="22">
        <f>COUNTIFS(CADASTRE!$B:$B,B$1,CADASTRE!L:L,A335)</f>
        <v>0</v>
      </c>
      <c r="C335" s="22">
        <f>COUNTIFS(CADASTRE!$B:$B,$C$1,CADASTRE!$L:$L,A335)</f>
        <v>0</v>
      </c>
      <c r="D335" s="22">
        <f>COUNTIFS(CADASTRE!$B:$B,$D$1,CADASTRE!$L:$L,A335)</f>
        <v>0</v>
      </c>
      <c r="E335" s="22">
        <f>COUNTIFS(CADASTRE!$B:$B,$E$1,CADASTRE!$L:$L,A335)</f>
        <v>1</v>
      </c>
      <c r="F335" s="22">
        <f>COUNTIFS(CADASTRE!$B:$B,$F$1,CADASTRE!$L:$L,A335)</f>
        <v>0</v>
      </c>
      <c r="G335" s="22">
        <f>COUNTIFS(CADASTRE!$B:$B,$G$1,CADASTRE!$L:$L,A335)</f>
        <v>0</v>
      </c>
      <c r="H335" s="22">
        <f>COUNTIFS(CADASTRE!$B:$B,$H$1,CADASTRE!$L:$L,A335)</f>
        <v>0</v>
      </c>
      <c r="I335" s="22">
        <f>COUNTIFS(CADASTRE!$B:$B,$I$1,CADASTRE!$L:$L,A335)</f>
        <v>0</v>
      </c>
      <c r="J335" s="22">
        <f>COUNTIFS(CADASTRE!$B:$B,$J$1,CADASTRE!$L:$L,A335)</f>
        <v>0</v>
      </c>
      <c r="K335" s="22">
        <f>COUNTIFS(CADASTRE!$B:$B,$K$1,CADASTRE!$L:$L,A335)</f>
        <v>0</v>
      </c>
      <c r="L335" s="22">
        <f>COUNTIFS(CADASTRE!$B:$B,$L$1,CADASTRE!$L:$L,A335)</f>
        <v>0</v>
      </c>
      <c r="M335" s="22">
        <f>COUNTIFS(CADASTRE!$B:$B,$M$1,CADASTRE!$L:$L,A335)</f>
        <v>0</v>
      </c>
      <c r="N335" s="22">
        <f>COUNTIFS(CADASTRE!$B:$B,$N$1,CADASTRE!$L:$L,A335)</f>
        <v>0</v>
      </c>
      <c r="O335" s="22">
        <f>COUNTIFS(CADASTRE!$B:$B,$O$1,CADASTRE!$L:$L,A335)</f>
        <v>0</v>
      </c>
      <c r="P335" s="22">
        <f>COUNTIFS(CADASTRE!$B:$B,$P$1,CADASTRE!$L:$L,A335)</f>
        <v>0</v>
      </c>
      <c r="Q335" s="22">
        <f>COUNTIFS(CADASTRE!$B:$B,$Q$1,CADASTRE!$L:$L,A335)</f>
        <v>0</v>
      </c>
      <c r="R335" s="22">
        <f>COUNTIFS(CADASTRE!$B:$B,$R$1,CADASTRE!$L:$L,A335)</f>
        <v>0</v>
      </c>
      <c r="S335" s="22">
        <f>COUNTIFS(CADASTRE!$B:$B,$S$1,CADASTRE!$L:$L,A335)</f>
        <v>0</v>
      </c>
      <c r="T335" s="22">
        <f>COUNTIFS(CADASTRE!$B:$B,$T$1,CADASTRE!$L:$L,A335)</f>
        <v>0</v>
      </c>
      <c r="U335" s="22">
        <f>COUNTIFS(CADASTRE!$B:$B,$U$1,CADASTRE!$L:$L,A335)</f>
        <v>0</v>
      </c>
      <c r="V335" s="22">
        <f>COUNTIFS(CADASTRE!$B:$B,$V$1,CADASTRE!$L:$L,A335)</f>
        <v>0</v>
      </c>
      <c r="W335" s="22">
        <f>COUNTIFS(CADASTRE!$B:$B,$W$1,CADASTRE!$L:$L,A335)</f>
        <v>0</v>
      </c>
      <c r="X335" s="22">
        <f>COUNTIFS(CADASTRE!$B:$B,$X$1,CADASTRE!$L:$L,A335)</f>
        <v>0</v>
      </c>
      <c r="Y335" s="22">
        <f>COUNTIFS(CADASTRE!$B:$B,$Y$1,CADASTRE!$L:$L,A335)</f>
        <v>0</v>
      </c>
      <c r="Z335" s="22">
        <f>COUNTIFS(CADASTRE!$B:$B,$Z$1,CADASTRE!$L:$L,A335)</f>
        <v>0</v>
      </c>
      <c r="AA335" s="22">
        <f t="shared" si="5"/>
        <v>1</v>
      </c>
      <c r="AB335" s="22"/>
      <c r="AC335" s="22"/>
      <c r="AD335" s="1"/>
      <c r="AE335" s="1"/>
    </row>
    <row r="336" spans="1:31" ht="30" customHeight="1" x14ac:dyDescent="0.3">
      <c r="A336" s="2" t="s">
        <v>748</v>
      </c>
      <c r="B336" s="22">
        <f>COUNTIFS(CADASTRE!$B:$B,B$1,CADASTRE!L:L,A336)</f>
        <v>0</v>
      </c>
      <c r="C336" s="22">
        <f>COUNTIFS(CADASTRE!$B:$B,$C$1,CADASTRE!$L:$L,A336)</f>
        <v>0</v>
      </c>
      <c r="D336" s="22">
        <f>COUNTIFS(CADASTRE!$B:$B,$D$1,CADASTRE!$L:$L,A336)</f>
        <v>0</v>
      </c>
      <c r="E336" s="22">
        <f>COUNTIFS(CADASTRE!$B:$B,$E$1,CADASTRE!$L:$L,A336)</f>
        <v>0</v>
      </c>
      <c r="F336" s="22">
        <f>COUNTIFS(CADASTRE!$B:$B,$F$1,CADASTRE!$L:$L,A336)</f>
        <v>0</v>
      </c>
      <c r="G336" s="22">
        <f>COUNTIFS(CADASTRE!$B:$B,$G$1,CADASTRE!$L:$L,A336)</f>
        <v>0</v>
      </c>
      <c r="H336" s="22">
        <f>COUNTIFS(CADASTRE!$B:$B,$H$1,CADASTRE!$L:$L,A336)</f>
        <v>0</v>
      </c>
      <c r="I336" s="22">
        <f>COUNTIFS(CADASTRE!$B:$B,$I$1,CADASTRE!$L:$L,A336)</f>
        <v>0</v>
      </c>
      <c r="J336" s="22">
        <f>COUNTIFS(CADASTRE!$B:$B,$J$1,CADASTRE!$L:$L,A336)</f>
        <v>0</v>
      </c>
      <c r="K336" s="22">
        <f>COUNTIFS(CADASTRE!$B:$B,$K$1,CADASTRE!$L:$L,A336)</f>
        <v>0</v>
      </c>
      <c r="L336" s="22">
        <f>COUNTIFS(CADASTRE!$B:$B,$L$1,CADASTRE!$L:$L,A336)</f>
        <v>0</v>
      </c>
      <c r="M336" s="22">
        <f>COUNTIFS(CADASTRE!$B:$B,$M$1,CADASTRE!$L:$L,A336)</f>
        <v>0</v>
      </c>
      <c r="N336" s="22">
        <f>COUNTIFS(CADASTRE!$B:$B,$N$1,CADASTRE!$L:$L,A336)</f>
        <v>0</v>
      </c>
      <c r="O336" s="22">
        <f>COUNTIFS(CADASTRE!$B:$B,$O$1,CADASTRE!$L:$L,A336)</f>
        <v>0</v>
      </c>
      <c r="P336" s="22">
        <f>COUNTIFS(CADASTRE!$B:$B,$P$1,CADASTRE!$L:$L,A336)</f>
        <v>2</v>
      </c>
      <c r="Q336" s="22">
        <f>COUNTIFS(CADASTRE!$B:$B,$Q$1,CADASTRE!$L:$L,A336)</f>
        <v>6</v>
      </c>
      <c r="R336" s="22">
        <f>COUNTIFS(CADASTRE!$B:$B,$R$1,CADASTRE!$L:$L,A336)</f>
        <v>0</v>
      </c>
      <c r="S336" s="22">
        <f>COUNTIFS(CADASTRE!$B:$B,$S$1,CADASTRE!$L:$L,A336)</f>
        <v>0</v>
      </c>
      <c r="T336" s="22">
        <f>COUNTIFS(CADASTRE!$B:$B,$T$1,CADASTRE!$L:$L,A336)</f>
        <v>0</v>
      </c>
      <c r="U336" s="22">
        <f>COUNTIFS(CADASTRE!$B:$B,$U$1,CADASTRE!$L:$L,A336)</f>
        <v>0</v>
      </c>
      <c r="V336" s="22">
        <f>COUNTIFS(CADASTRE!$B:$B,$V$1,CADASTRE!$L:$L,A336)</f>
        <v>0</v>
      </c>
      <c r="W336" s="22">
        <f>COUNTIFS(CADASTRE!$B:$B,$W$1,CADASTRE!$L:$L,A336)</f>
        <v>0</v>
      </c>
      <c r="X336" s="22">
        <f>COUNTIFS(CADASTRE!$B:$B,$X$1,CADASTRE!$L:$L,A336)</f>
        <v>0</v>
      </c>
      <c r="Y336" s="22">
        <f>COUNTIFS(CADASTRE!$B:$B,$Y$1,CADASTRE!$L:$L,A336)</f>
        <v>1</v>
      </c>
      <c r="Z336" s="22">
        <f>COUNTIFS(CADASTRE!$B:$B,$Z$1,CADASTRE!$L:$L,A336)</f>
        <v>3</v>
      </c>
      <c r="AA336" s="22">
        <f t="shared" si="5"/>
        <v>12</v>
      </c>
      <c r="AB336" s="22"/>
      <c r="AC336" s="22"/>
      <c r="AD336" s="1"/>
      <c r="AE336" s="1"/>
    </row>
    <row r="337" spans="1:31" ht="30" customHeight="1" x14ac:dyDescent="0.3">
      <c r="A337" s="2" t="s">
        <v>2555</v>
      </c>
      <c r="B337" s="22">
        <f>COUNTIFS(CADASTRE!$B:$B,B$1,CADASTRE!L:L,A337)</f>
        <v>0</v>
      </c>
      <c r="C337" s="22">
        <f>COUNTIFS(CADASTRE!$B:$B,$C$1,CADASTRE!$L:$L,A337)</f>
        <v>0</v>
      </c>
      <c r="D337" s="22">
        <f>COUNTIFS(CADASTRE!$B:$B,$D$1,CADASTRE!$L:$L,A337)</f>
        <v>0</v>
      </c>
      <c r="E337" s="22">
        <f>COUNTIFS(CADASTRE!$B:$B,$E$1,CADASTRE!$L:$L,A337)</f>
        <v>0</v>
      </c>
      <c r="F337" s="22">
        <f>COUNTIFS(CADASTRE!$B:$B,$F$1,CADASTRE!$L:$L,A337)</f>
        <v>0</v>
      </c>
      <c r="G337" s="22">
        <f>COUNTIFS(CADASTRE!$B:$B,$G$1,CADASTRE!$L:$L,A337)</f>
        <v>0</v>
      </c>
      <c r="H337" s="22">
        <f>COUNTIFS(CADASTRE!$B:$B,$H$1,CADASTRE!$L:$L,A337)</f>
        <v>0</v>
      </c>
      <c r="I337" s="22">
        <f>COUNTIFS(CADASTRE!$B:$B,$I$1,CADASTRE!$L:$L,A337)</f>
        <v>0</v>
      </c>
      <c r="J337" s="22">
        <f>COUNTIFS(CADASTRE!$B:$B,$J$1,CADASTRE!$L:$L,A337)</f>
        <v>0</v>
      </c>
      <c r="K337" s="22">
        <f>COUNTIFS(CADASTRE!$B:$B,$K$1,CADASTRE!$L:$L,A337)</f>
        <v>0</v>
      </c>
      <c r="L337" s="22">
        <f>COUNTIFS(CADASTRE!$B:$B,$L$1,CADASTRE!$L:$L,A337)</f>
        <v>0</v>
      </c>
      <c r="M337" s="22">
        <f>COUNTIFS(CADASTRE!$B:$B,$M$1,CADASTRE!$L:$L,A337)</f>
        <v>0</v>
      </c>
      <c r="N337" s="22">
        <f>COUNTIFS(CADASTRE!$B:$B,$N$1,CADASTRE!$L:$L,A337)</f>
        <v>0</v>
      </c>
      <c r="O337" s="22">
        <f>COUNTIFS(CADASTRE!$B:$B,$O$1,CADASTRE!$L:$L,A337)</f>
        <v>0</v>
      </c>
      <c r="P337" s="22">
        <f>COUNTIFS(CADASTRE!$B:$B,$P$1,CADASTRE!$L:$L,A337)</f>
        <v>0</v>
      </c>
      <c r="Q337" s="22">
        <f>COUNTIFS(CADASTRE!$B:$B,$Q$1,CADASTRE!$L:$L,A337)</f>
        <v>0</v>
      </c>
      <c r="R337" s="22">
        <f>COUNTIFS(CADASTRE!$B:$B,$R$1,CADASTRE!$L:$L,A337)</f>
        <v>0</v>
      </c>
      <c r="S337" s="22">
        <f>COUNTIFS(CADASTRE!$B:$B,$S$1,CADASTRE!$L:$L,A337)</f>
        <v>0</v>
      </c>
      <c r="T337" s="22">
        <f>COUNTIFS(CADASTRE!$B:$B,$T$1,CADASTRE!$L:$L,A337)</f>
        <v>1</v>
      </c>
      <c r="U337" s="22">
        <f>COUNTIFS(CADASTRE!$B:$B,$U$1,CADASTRE!$L:$L,A337)</f>
        <v>0</v>
      </c>
      <c r="V337" s="22">
        <f>COUNTIFS(CADASTRE!$B:$B,$V$1,CADASTRE!$L:$L,A337)</f>
        <v>0</v>
      </c>
      <c r="W337" s="22">
        <f>COUNTIFS(CADASTRE!$B:$B,$W$1,CADASTRE!$L:$L,A337)</f>
        <v>0</v>
      </c>
      <c r="X337" s="22">
        <f>COUNTIFS(CADASTRE!$B:$B,$X$1,CADASTRE!$L:$L,A337)</f>
        <v>0</v>
      </c>
      <c r="Y337" s="22">
        <f>COUNTIFS(CADASTRE!$B:$B,$Y$1,CADASTRE!$L:$L,A337)</f>
        <v>0</v>
      </c>
      <c r="Z337" s="22">
        <f>COUNTIFS(CADASTRE!$B:$B,$Z$1,CADASTRE!$L:$L,A337)</f>
        <v>0</v>
      </c>
      <c r="AA337" s="22">
        <f t="shared" si="5"/>
        <v>1</v>
      </c>
      <c r="AB337" s="22"/>
      <c r="AC337" s="22"/>
      <c r="AD337" s="1"/>
      <c r="AE337" s="1"/>
    </row>
    <row r="338" spans="1:31" ht="30" customHeight="1" x14ac:dyDescent="0.3">
      <c r="A338" s="2" t="s">
        <v>432</v>
      </c>
      <c r="B338" s="22">
        <f>COUNTIFS(CADASTRE!$B:$B,B$1,CADASTRE!L:L,A338)</f>
        <v>0</v>
      </c>
      <c r="C338" s="22">
        <f>COUNTIFS(CADASTRE!$B:$B,$C$1,CADASTRE!$L:$L,A338)</f>
        <v>0</v>
      </c>
      <c r="D338" s="22">
        <f>COUNTIFS(CADASTRE!$B:$B,$D$1,CADASTRE!$L:$L,A338)</f>
        <v>1</v>
      </c>
      <c r="E338" s="22">
        <f>COUNTIFS(CADASTRE!$B:$B,$E$1,CADASTRE!$L:$L,A338)</f>
        <v>0</v>
      </c>
      <c r="F338" s="22">
        <f>COUNTIFS(CADASTRE!$B:$B,$F$1,CADASTRE!$L:$L,A338)</f>
        <v>0</v>
      </c>
      <c r="G338" s="22">
        <f>COUNTIFS(CADASTRE!$B:$B,$G$1,CADASTRE!$L:$L,A338)</f>
        <v>0</v>
      </c>
      <c r="H338" s="22">
        <f>COUNTIFS(CADASTRE!$B:$B,$H$1,CADASTRE!$L:$L,A338)</f>
        <v>0</v>
      </c>
      <c r="I338" s="22">
        <f>COUNTIFS(CADASTRE!$B:$B,$I$1,CADASTRE!$L:$L,A338)</f>
        <v>0</v>
      </c>
      <c r="J338" s="22">
        <f>COUNTIFS(CADASTRE!$B:$B,$J$1,CADASTRE!$L:$L,A338)</f>
        <v>0</v>
      </c>
      <c r="K338" s="22">
        <f>COUNTIFS(CADASTRE!$B:$B,$K$1,CADASTRE!$L:$L,A338)</f>
        <v>0</v>
      </c>
      <c r="L338" s="22">
        <f>COUNTIFS(CADASTRE!$B:$B,$L$1,CADASTRE!$L:$L,A338)</f>
        <v>0</v>
      </c>
      <c r="M338" s="22">
        <f>COUNTIFS(CADASTRE!$B:$B,$M$1,CADASTRE!$L:$L,A338)</f>
        <v>0</v>
      </c>
      <c r="N338" s="22">
        <f>COUNTIFS(CADASTRE!$B:$B,$N$1,CADASTRE!$L:$L,A338)</f>
        <v>0</v>
      </c>
      <c r="O338" s="22">
        <f>COUNTIFS(CADASTRE!$B:$B,$O$1,CADASTRE!$L:$L,A338)</f>
        <v>0</v>
      </c>
      <c r="P338" s="22">
        <f>COUNTIFS(CADASTRE!$B:$B,$P$1,CADASTRE!$L:$L,A338)</f>
        <v>0</v>
      </c>
      <c r="Q338" s="22">
        <f>COUNTIFS(CADASTRE!$B:$B,$Q$1,CADASTRE!$L:$L,A338)</f>
        <v>0</v>
      </c>
      <c r="R338" s="22">
        <f>COUNTIFS(CADASTRE!$B:$B,$R$1,CADASTRE!$L:$L,A338)</f>
        <v>0</v>
      </c>
      <c r="S338" s="22">
        <f>COUNTIFS(CADASTRE!$B:$B,$S$1,CADASTRE!$L:$L,A338)</f>
        <v>0</v>
      </c>
      <c r="T338" s="22">
        <f>COUNTIFS(CADASTRE!$B:$B,$T$1,CADASTRE!$L:$L,A338)</f>
        <v>0</v>
      </c>
      <c r="U338" s="22">
        <f>COUNTIFS(CADASTRE!$B:$B,$U$1,CADASTRE!$L:$L,A338)</f>
        <v>0</v>
      </c>
      <c r="V338" s="22">
        <f>COUNTIFS(CADASTRE!$B:$B,$V$1,CADASTRE!$L:$L,A338)</f>
        <v>0</v>
      </c>
      <c r="W338" s="22">
        <f>COUNTIFS(CADASTRE!$B:$B,$W$1,CADASTRE!$L:$L,A338)</f>
        <v>0</v>
      </c>
      <c r="X338" s="22">
        <f>COUNTIFS(CADASTRE!$B:$B,$X$1,CADASTRE!$L:$L,A338)</f>
        <v>0</v>
      </c>
      <c r="Y338" s="22">
        <f>COUNTIFS(CADASTRE!$B:$B,$Y$1,CADASTRE!$L:$L,A338)</f>
        <v>2</v>
      </c>
      <c r="Z338" s="22">
        <f>COUNTIFS(CADASTRE!$B:$B,$Z$1,CADASTRE!$L:$L,A338)</f>
        <v>0</v>
      </c>
      <c r="AA338" s="22">
        <f t="shared" si="5"/>
        <v>3</v>
      </c>
      <c r="AB338" s="22"/>
      <c r="AC338" s="22"/>
      <c r="AD338" s="1"/>
      <c r="AE338" s="1"/>
    </row>
    <row r="339" spans="1:31" ht="30" customHeight="1" x14ac:dyDescent="0.3">
      <c r="A339" s="2" t="s">
        <v>3633</v>
      </c>
      <c r="B339" s="22">
        <f>COUNTIFS(CADASTRE!$B:$B,B$1,CADASTRE!L:L,A339)</f>
        <v>0</v>
      </c>
      <c r="C339" s="22">
        <f>COUNTIFS(CADASTRE!$B:$B,$C$1,CADASTRE!$L:$L,A339)</f>
        <v>0</v>
      </c>
      <c r="D339" s="22">
        <f>COUNTIFS(CADASTRE!$B:$B,$D$1,CADASTRE!$L:$L,A339)</f>
        <v>0</v>
      </c>
      <c r="E339" s="22">
        <f>COUNTIFS(CADASTRE!$B:$B,$E$1,CADASTRE!$L:$L,A339)</f>
        <v>0</v>
      </c>
      <c r="F339" s="22">
        <f>COUNTIFS(CADASTRE!$B:$B,$F$1,CADASTRE!$L:$L,A339)</f>
        <v>0</v>
      </c>
      <c r="G339" s="22">
        <f>COUNTIFS(CADASTRE!$B:$B,$G$1,CADASTRE!$L:$L,A339)</f>
        <v>0</v>
      </c>
      <c r="H339" s="22">
        <f>COUNTIFS(CADASTRE!$B:$B,$H$1,CADASTRE!$L:$L,A339)</f>
        <v>0</v>
      </c>
      <c r="I339" s="22">
        <f>COUNTIFS(CADASTRE!$B:$B,$I$1,CADASTRE!$L:$L,A339)</f>
        <v>0</v>
      </c>
      <c r="J339" s="22">
        <f>COUNTIFS(CADASTRE!$B:$B,$J$1,CADASTRE!$L:$L,A339)</f>
        <v>0</v>
      </c>
      <c r="K339" s="22">
        <f>COUNTIFS(CADASTRE!$B:$B,$K$1,CADASTRE!$L:$L,A339)</f>
        <v>0</v>
      </c>
      <c r="L339" s="22">
        <f>COUNTIFS(CADASTRE!$B:$B,$L$1,CADASTRE!$L:$L,A339)</f>
        <v>0</v>
      </c>
      <c r="M339" s="22">
        <f>COUNTIFS(CADASTRE!$B:$B,$M$1,CADASTRE!$L:$L,A339)</f>
        <v>0</v>
      </c>
      <c r="N339" s="22">
        <f>COUNTIFS(CADASTRE!$B:$B,$N$1,CADASTRE!$L:$L,A339)</f>
        <v>0</v>
      </c>
      <c r="O339" s="22">
        <f>COUNTIFS(CADASTRE!$B:$B,$O$1,CADASTRE!$L:$L,A339)</f>
        <v>1</v>
      </c>
      <c r="P339" s="22">
        <f>COUNTIFS(CADASTRE!$B:$B,$P$1,CADASTRE!$L:$L,A339)</f>
        <v>0</v>
      </c>
      <c r="Q339" s="22">
        <f>COUNTIFS(CADASTRE!$B:$B,$Q$1,CADASTRE!$L:$L,A339)</f>
        <v>0</v>
      </c>
      <c r="R339" s="22">
        <f>COUNTIFS(CADASTRE!$B:$B,$R$1,CADASTRE!$L:$L,A339)</f>
        <v>0</v>
      </c>
      <c r="S339" s="22">
        <f>COUNTIFS(CADASTRE!$B:$B,$S$1,CADASTRE!$L:$L,A339)</f>
        <v>0</v>
      </c>
      <c r="T339" s="22">
        <f>COUNTIFS(CADASTRE!$B:$B,$T$1,CADASTRE!$L:$L,A339)</f>
        <v>0</v>
      </c>
      <c r="U339" s="22">
        <f>COUNTIFS(CADASTRE!$B:$B,$U$1,CADASTRE!$L:$L,A339)</f>
        <v>0</v>
      </c>
      <c r="V339" s="22">
        <f>COUNTIFS(CADASTRE!$B:$B,$V$1,CADASTRE!$L:$L,A339)</f>
        <v>0</v>
      </c>
      <c r="W339" s="22">
        <f>COUNTIFS(CADASTRE!$B:$B,$W$1,CADASTRE!$L:$L,A339)</f>
        <v>0</v>
      </c>
      <c r="X339" s="22">
        <f>COUNTIFS(CADASTRE!$B:$B,$X$1,CADASTRE!$L:$L,A339)</f>
        <v>0</v>
      </c>
      <c r="Y339" s="22">
        <f>COUNTIFS(CADASTRE!$B:$B,$Y$1,CADASTRE!$L:$L,A339)</f>
        <v>0</v>
      </c>
      <c r="Z339" s="22">
        <f>COUNTIFS(CADASTRE!$B:$B,$Z$1,CADASTRE!$L:$L,A339)</f>
        <v>0</v>
      </c>
      <c r="AA339" s="22">
        <f t="shared" si="5"/>
        <v>1</v>
      </c>
      <c r="AB339" s="22"/>
      <c r="AC339" s="22"/>
      <c r="AD339" s="1"/>
      <c r="AE339" s="1"/>
    </row>
    <row r="340" spans="1:31" ht="30" customHeight="1" x14ac:dyDescent="0.3">
      <c r="A340" s="2" t="s">
        <v>3024</v>
      </c>
      <c r="B340" s="22">
        <f>COUNTIFS(CADASTRE!$B:$B,B$1,CADASTRE!L:L,A340)</f>
        <v>0</v>
      </c>
      <c r="C340" s="22">
        <f>COUNTIFS(CADASTRE!$B:$B,$C$1,CADASTRE!$L:$L,A340)</f>
        <v>0</v>
      </c>
      <c r="D340" s="22">
        <f>COUNTIFS(CADASTRE!$B:$B,$D$1,CADASTRE!$L:$L,A340)</f>
        <v>0</v>
      </c>
      <c r="E340" s="22">
        <f>COUNTIFS(CADASTRE!$B:$B,$E$1,CADASTRE!$L:$L,A340)</f>
        <v>0</v>
      </c>
      <c r="F340" s="22">
        <f>COUNTIFS(CADASTRE!$B:$B,$F$1,CADASTRE!$L:$L,A340)</f>
        <v>0</v>
      </c>
      <c r="G340" s="22">
        <f>COUNTIFS(CADASTRE!$B:$B,$G$1,CADASTRE!$L:$L,A340)</f>
        <v>0</v>
      </c>
      <c r="H340" s="22">
        <f>COUNTIFS(CADASTRE!$B:$B,$H$1,CADASTRE!$L:$L,A340)</f>
        <v>0</v>
      </c>
      <c r="I340" s="22">
        <f>COUNTIFS(CADASTRE!$B:$B,$I$1,CADASTRE!$L:$L,A340)</f>
        <v>0</v>
      </c>
      <c r="J340" s="22">
        <f>COUNTIFS(CADASTRE!$B:$B,$J$1,CADASTRE!$L:$L,A340)</f>
        <v>0</v>
      </c>
      <c r="K340" s="22">
        <f>COUNTIFS(CADASTRE!$B:$B,$K$1,CADASTRE!$L:$L,A340)</f>
        <v>0</v>
      </c>
      <c r="L340" s="22">
        <f>COUNTIFS(CADASTRE!$B:$B,$L$1,CADASTRE!$L:$L,A340)</f>
        <v>0</v>
      </c>
      <c r="M340" s="22">
        <f>COUNTIFS(CADASTRE!$B:$B,$M$1,CADASTRE!$L:$L,A340)</f>
        <v>0</v>
      </c>
      <c r="N340" s="22">
        <f>COUNTIFS(CADASTRE!$B:$B,$N$1,CADASTRE!$L:$L,A340)</f>
        <v>0</v>
      </c>
      <c r="O340" s="22">
        <f>COUNTIFS(CADASTRE!$B:$B,$O$1,CADASTRE!$L:$L,A340)</f>
        <v>0</v>
      </c>
      <c r="P340" s="22">
        <f>COUNTIFS(CADASTRE!$B:$B,$P$1,CADASTRE!$L:$L,A340)</f>
        <v>0</v>
      </c>
      <c r="Q340" s="22">
        <f>COUNTIFS(CADASTRE!$B:$B,$Q$1,CADASTRE!$L:$L,A340)</f>
        <v>1</v>
      </c>
      <c r="R340" s="22">
        <f>COUNTIFS(CADASTRE!$B:$B,$R$1,CADASTRE!$L:$L,A340)</f>
        <v>0</v>
      </c>
      <c r="S340" s="22">
        <f>COUNTIFS(CADASTRE!$B:$B,$S$1,CADASTRE!$L:$L,A340)</f>
        <v>0</v>
      </c>
      <c r="T340" s="22">
        <f>COUNTIFS(CADASTRE!$B:$B,$T$1,CADASTRE!$L:$L,A340)</f>
        <v>0</v>
      </c>
      <c r="U340" s="22">
        <f>COUNTIFS(CADASTRE!$B:$B,$U$1,CADASTRE!$L:$L,A340)</f>
        <v>0</v>
      </c>
      <c r="V340" s="22">
        <f>COUNTIFS(CADASTRE!$B:$B,$V$1,CADASTRE!$L:$L,A340)</f>
        <v>0</v>
      </c>
      <c r="W340" s="22">
        <f>COUNTIFS(CADASTRE!$B:$B,$W$1,CADASTRE!$L:$L,A340)</f>
        <v>0</v>
      </c>
      <c r="X340" s="22">
        <f>COUNTIFS(CADASTRE!$B:$B,$X$1,CADASTRE!$L:$L,A340)</f>
        <v>0</v>
      </c>
      <c r="Y340" s="22">
        <f>COUNTIFS(CADASTRE!$B:$B,$Y$1,CADASTRE!$L:$L,A340)</f>
        <v>0</v>
      </c>
      <c r="Z340" s="22">
        <f>COUNTIFS(CADASTRE!$B:$B,$Z$1,CADASTRE!$L:$L,A340)</f>
        <v>0</v>
      </c>
      <c r="AA340" s="22">
        <f t="shared" si="5"/>
        <v>1</v>
      </c>
      <c r="AB340" s="22"/>
      <c r="AC340" s="22"/>
      <c r="AD340" s="1"/>
      <c r="AE340" s="1"/>
    </row>
    <row r="341" spans="1:31" ht="30" customHeight="1" x14ac:dyDescent="0.3">
      <c r="A341" s="2" t="s">
        <v>4582</v>
      </c>
      <c r="B341" s="22">
        <f>COUNTIFS(CADASTRE!$B:$B,B$1,CADASTRE!L:L,A341)</f>
        <v>0</v>
      </c>
      <c r="C341" s="22">
        <f>COUNTIFS(CADASTRE!$B:$B,$C$1,CADASTRE!$L:$L,A341)</f>
        <v>0</v>
      </c>
      <c r="D341" s="22">
        <f>COUNTIFS(CADASTRE!$B:$B,$D$1,CADASTRE!$L:$L,A341)</f>
        <v>0</v>
      </c>
      <c r="E341" s="22">
        <f>COUNTIFS(CADASTRE!$B:$B,$E$1,CADASTRE!$L:$L,A341)</f>
        <v>0</v>
      </c>
      <c r="F341" s="22">
        <f>COUNTIFS(CADASTRE!$B:$B,$F$1,CADASTRE!$L:$L,A341)</f>
        <v>0</v>
      </c>
      <c r="G341" s="22">
        <f>COUNTIFS(CADASTRE!$B:$B,$G$1,CADASTRE!$L:$L,A341)</f>
        <v>0</v>
      </c>
      <c r="H341" s="22">
        <f>COUNTIFS(CADASTRE!$B:$B,$H$1,CADASTRE!$L:$L,A341)</f>
        <v>0</v>
      </c>
      <c r="I341" s="22">
        <f>COUNTIFS(CADASTRE!$B:$B,$I$1,CADASTRE!$L:$L,A341)</f>
        <v>0</v>
      </c>
      <c r="J341" s="22">
        <f>COUNTIFS(CADASTRE!$B:$B,$J$1,CADASTRE!$L:$L,A341)</f>
        <v>0</v>
      </c>
      <c r="K341" s="22">
        <f>COUNTIFS(CADASTRE!$B:$B,$K$1,CADASTRE!$L:$L,A341)</f>
        <v>0</v>
      </c>
      <c r="L341" s="22">
        <f>COUNTIFS(CADASTRE!$B:$B,$L$1,CADASTRE!$L:$L,A341)</f>
        <v>0</v>
      </c>
      <c r="M341" s="22">
        <f>COUNTIFS(CADASTRE!$B:$B,$M$1,CADASTRE!$L:$L,A341)</f>
        <v>0</v>
      </c>
      <c r="N341" s="22">
        <f>COUNTIFS(CADASTRE!$B:$B,$N$1,CADASTRE!$L:$L,A341)</f>
        <v>0</v>
      </c>
      <c r="O341" s="22">
        <f>COUNTIFS(CADASTRE!$B:$B,$O$1,CADASTRE!$L:$L,A341)</f>
        <v>0</v>
      </c>
      <c r="P341" s="22">
        <f>COUNTIFS(CADASTRE!$B:$B,$P$1,CADASTRE!$L:$L,A341)</f>
        <v>0</v>
      </c>
      <c r="Q341" s="22">
        <f>COUNTIFS(CADASTRE!$B:$B,$Q$1,CADASTRE!$L:$L,A341)</f>
        <v>0</v>
      </c>
      <c r="R341" s="22">
        <f>COUNTIFS(CADASTRE!$B:$B,$R$1,CADASTRE!$L:$L,A341)</f>
        <v>0</v>
      </c>
      <c r="S341" s="22">
        <f>COUNTIFS(CADASTRE!$B:$B,$S$1,CADASTRE!$L:$L,A341)</f>
        <v>0</v>
      </c>
      <c r="T341" s="22">
        <f>COUNTIFS(CADASTRE!$B:$B,$T$1,CADASTRE!$L:$L,A341)</f>
        <v>0</v>
      </c>
      <c r="U341" s="22">
        <f>COUNTIFS(CADASTRE!$B:$B,$U$1,CADASTRE!$L:$L,A341)</f>
        <v>1</v>
      </c>
      <c r="V341" s="22">
        <f>COUNTIFS(CADASTRE!$B:$B,$V$1,CADASTRE!$L:$L,A341)</f>
        <v>0</v>
      </c>
      <c r="W341" s="22">
        <f>COUNTIFS(CADASTRE!$B:$B,$W$1,CADASTRE!$L:$L,A341)</f>
        <v>0</v>
      </c>
      <c r="X341" s="22">
        <f>COUNTIFS(CADASTRE!$B:$B,$X$1,CADASTRE!$L:$L,A341)</f>
        <v>0</v>
      </c>
      <c r="Y341" s="22">
        <f>COUNTIFS(CADASTRE!$B:$B,$Y$1,CADASTRE!$L:$L,A341)</f>
        <v>0</v>
      </c>
      <c r="Z341" s="22">
        <f>COUNTIFS(CADASTRE!$B:$B,$Z$1,CADASTRE!$L:$L,A341)</f>
        <v>0</v>
      </c>
      <c r="AA341" s="22">
        <f t="shared" si="5"/>
        <v>1</v>
      </c>
      <c r="AB341" s="22"/>
      <c r="AC341" s="22"/>
      <c r="AD341" s="1"/>
      <c r="AE341" s="1"/>
    </row>
    <row r="342" spans="1:31" ht="30" customHeight="1" x14ac:dyDescent="0.3">
      <c r="A342" s="2" t="s">
        <v>2559</v>
      </c>
      <c r="B342" s="22">
        <f>COUNTIFS(CADASTRE!$B:$B,B$1,CADASTRE!L:L,A342)</f>
        <v>0</v>
      </c>
      <c r="C342" s="22">
        <f>COUNTIFS(CADASTRE!$B:$B,$C$1,CADASTRE!$L:$L,A342)</f>
        <v>0</v>
      </c>
      <c r="D342" s="22">
        <f>COUNTIFS(CADASTRE!$B:$B,$D$1,CADASTRE!$L:$L,A342)</f>
        <v>0</v>
      </c>
      <c r="E342" s="22">
        <f>COUNTIFS(CADASTRE!$B:$B,$E$1,CADASTRE!$L:$L,A342)</f>
        <v>0</v>
      </c>
      <c r="F342" s="22">
        <f>COUNTIFS(CADASTRE!$B:$B,$F$1,CADASTRE!$L:$L,A342)</f>
        <v>0</v>
      </c>
      <c r="G342" s="22">
        <f>COUNTIFS(CADASTRE!$B:$B,$G$1,CADASTRE!$L:$L,A342)</f>
        <v>0</v>
      </c>
      <c r="H342" s="22">
        <f>COUNTIFS(CADASTRE!$B:$B,$H$1,CADASTRE!$L:$L,A342)</f>
        <v>0</v>
      </c>
      <c r="I342" s="22">
        <f>COUNTIFS(CADASTRE!$B:$B,$I$1,CADASTRE!$L:$L,A342)</f>
        <v>0</v>
      </c>
      <c r="J342" s="22">
        <f>COUNTIFS(CADASTRE!$B:$B,$J$1,CADASTRE!$L:$L,A342)</f>
        <v>0</v>
      </c>
      <c r="K342" s="22">
        <f>COUNTIFS(CADASTRE!$B:$B,$K$1,CADASTRE!$L:$L,A342)</f>
        <v>0</v>
      </c>
      <c r="L342" s="22">
        <f>COUNTIFS(CADASTRE!$B:$B,$L$1,CADASTRE!$L:$L,A342)</f>
        <v>0</v>
      </c>
      <c r="M342" s="22">
        <f>COUNTIFS(CADASTRE!$B:$B,$M$1,CADASTRE!$L:$L,A342)</f>
        <v>0</v>
      </c>
      <c r="N342" s="22">
        <f>COUNTIFS(CADASTRE!$B:$B,$N$1,CADASTRE!$L:$L,A342)</f>
        <v>1</v>
      </c>
      <c r="O342" s="22">
        <f>COUNTIFS(CADASTRE!$B:$B,$O$1,CADASTRE!$L:$L,A342)</f>
        <v>0</v>
      </c>
      <c r="P342" s="22">
        <f>COUNTIFS(CADASTRE!$B:$B,$P$1,CADASTRE!$L:$L,A342)</f>
        <v>0</v>
      </c>
      <c r="Q342" s="22">
        <f>COUNTIFS(CADASTRE!$B:$B,$Q$1,CADASTRE!$L:$L,A342)</f>
        <v>0</v>
      </c>
      <c r="R342" s="22">
        <f>COUNTIFS(CADASTRE!$B:$B,$R$1,CADASTRE!$L:$L,A342)</f>
        <v>0</v>
      </c>
      <c r="S342" s="22">
        <f>COUNTIFS(CADASTRE!$B:$B,$S$1,CADASTRE!$L:$L,A342)</f>
        <v>0</v>
      </c>
      <c r="T342" s="22">
        <f>COUNTIFS(CADASTRE!$B:$B,$T$1,CADASTRE!$L:$L,A342)</f>
        <v>0</v>
      </c>
      <c r="U342" s="22">
        <f>COUNTIFS(CADASTRE!$B:$B,$U$1,CADASTRE!$L:$L,A342)</f>
        <v>0</v>
      </c>
      <c r="V342" s="22">
        <f>COUNTIFS(CADASTRE!$B:$B,$V$1,CADASTRE!$L:$L,A342)</f>
        <v>0</v>
      </c>
      <c r="W342" s="22">
        <f>COUNTIFS(CADASTRE!$B:$B,$W$1,CADASTRE!$L:$L,A342)</f>
        <v>0</v>
      </c>
      <c r="X342" s="22">
        <f>COUNTIFS(CADASTRE!$B:$B,$X$1,CADASTRE!$L:$L,A342)</f>
        <v>0</v>
      </c>
      <c r="Y342" s="22">
        <f>COUNTIFS(CADASTRE!$B:$B,$Y$1,CADASTRE!$L:$L,A342)</f>
        <v>0</v>
      </c>
      <c r="Z342" s="22">
        <f>COUNTIFS(CADASTRE!$B:$B,$Z$1,CADASTRE!$L:$L,A342)</f>
        <v>0</v>
      </c>
      <c r="AA342" s="22">
        <f t="shared" si="5"/>
        <v>1</v>
      </c>
      <c r="AB342" s="22"/>
      <c r="AC342" s="22"/>
      <c r="AD342" s="1"/>
      <c r="AE342" s="1"/>
    </row>
    <row r="343" spans="1:31" ht="30" customHeight="1" x14ac:dyDescent="0.3">
      <c r="A343" s="2" t="s">
        <v>925</v>
      </c>
      <c r="B343" s="22">
        <f>COUNTIFS(CADASTRE!$B:$B,B$1,CADASTRE!L:L,A343)</f>
        <v>0</v>
      </c>
      <c r="C343" s="22">
        <f>COUNTIFS(CADASTRE!$B:$B,$C$1,CADASTRE!$L:$L,A343)</f>
        <v>0</v>
      </c>
      <c r="D343" s="22">
        <f>COUNTIFS(CADASTRE!$B:$B,$D$1,CADASTRE!$L:$L,A343)</f>
        <v>0</v>
      </c>
      <c r="E343" s="22">
        <f>COUNTIFS(CADASTRE!$B:$B,$E$1,CADASTRE!$L:$L,A343)</f>
        <v>0</v>
      </c>
      <c r="F343" s="22">
        <f>COUNTIFS(CADASTRE!$B:$B,$F$1,CADASTRE!$L:$L,A343)</f>
        <v>0</v>
      </c>
      <c r="G343" s="22">
        <f>COUNTIFS(CADASTRE!$B:$B,$G$1,CADASTRE!$L:$L,A343)</f>
        <v>0</v>
      </c>
      <c r="H343" s="22">
        <f>COUNTIFS(CADASTRE!$B:$B,$H$1,CADASTRE!$L:$L,A343)</f>
        <v>0</v>
      </c>
      <c r="I343" s="22">
        <f>COUNTIFS(CADASTRE!$B:$B,$I$1,CADASTRE!$L:$L,A343)</f>
        <v>0</v>
      </c>
      <c r="J343" s="22">
        <f>COUNTIFS(CADASTRE!$B:$B,$J$1,CADASTRE!$L:$L,A343)</f>
        <v>0</v>
      </c>
      <c r="K343" s="22">
        <f>COUNTIFS(CADASTRE!$B:$B,$K$1,CADASTRE!$L:$L,A343)</f>
        <v>0</v>
      </c>
      <c r="L343" s="22">
        <f>COUNTIFS(CADASTRE!$B:$B,$L$1,CADASTRE!$L:$L,A343)</f>
        <v>0</v>
      </c>
      <c r="M343" s="22">
        <f>COUNTIFS(CADASTRE!$B:$B,$M$1,CADASTRE!$L:$L,A343)</f>
        <v>0</v>
      </c>
      <c r="N343" s="22">
        <f>COUNTIFS(CADASTRE!$B:$B,$N$1,CADASTRE!$L:$L,A343)</f>
        <v>0</v>
      </c>
      <c r="O343" s="22">
        <f>COUNTIFS(CADASTRE!$B:$B,$O$1,CADASTRE!$L:$L,A343)</f>
        <v>0</v>
      </c>
      <c r="P343" s="22">
        <f>COUNTIFS(CADASTRE!$B:$B,$P$1,CADASTRE!$L:$L,A343)</f>
        <v>0</v>
      </c>
      <c r="Q343" s="22">
        <f>COUNTIFS(CADASTRE!$B:$B,$Q$1,CADASTRE!$L:$L,A343)</f>
        <v>0</v>
      </c>
      <c r="R343" s="22">
        <f>COUNTIFS(CADASTRE!$B:$B,$R$1,CADASTRE!$L:$L,A343)</f>
        <v>0</v>
      </c>
      <c r="S343" s="22">
        <f>COUNTIFS(CADASTRE!$B:$B,$S$1,CADASTRE!$L:$L,A343)</f>
        <v>0</v>
      </c>
      <c r="T343" s="22">
        <f>COUNTIFS(CADASTRE!$B:$B,$T$1,CADASTRE!$L:$L,A343)</f>
        <v>0</v>
      </c>
      <c r="U343" s="22">
        <f>COUNTIFS(CADASTRE!$B:$B,$U$1,CADASTRE!$L:$L,A343)</f>
        <v>0</v>
      </c>
      <c r="V343" s="22">
        <f>COUNTIFS(CADASTRE!$B:$B,$V$1,CADASTRE!$L:$L,A343)</f>
        <v>0</v>
      </c>
      <c r="W343" s="22">
        <f>COUNTIFS(CADASTRE!$B:$B,$W$1,CADASTRE!$L:$L,A343)</f>
        <v>0</v>
      </c>
      <c r="X343" s="22">
        <f>COUNTIFS(CADASTRE!$B:$B,$X$1,CADASTRE!$L:$L,A343)</f>
        <v>0</v>
      </c>
      <c r="Y343" s="22">
        <f>COUNTIFS(CADASTRE!$B:$B,$Y$1,CADASTRE!$L:$L,A343)</f>
        <v>1</v>
      </c>
      <c r="Z343" s="22">
        <f>COUNTIFS(CADASTRE!$B:$B,$Z$1,CADASTRE!$L:$L,A343)</f>
        <v>0</v>
      </c>
      <c r="AA343" s="22">
        <f t="shared" si="5"/>
        <v>1</v>
      </c>
      <c r="AB343" s="22"/>
      <c r="AC343" s="22"/>
      <c r="AD343" s="1"/>
      <c r="AE343" s="1"/>
    </row>
    <row r="344" spans="1:31" ht="30" customHeight="1" x14ac:dyDescent="0.3">
      <c r="A344" s="2" t="s">
        <v>3031</v>
      </c>
      <c r="B344" s="22">
        <f>COUNTIFS(CADASTRE!$B:$B,B$1,CADASTRE!L:L,A344)</f>
        <v>0</v>
      </c>
      <c r="C344" s="22">
        <f>COUNTIFS(CADASTRE!$B:$B,$C$1,CADASTRE!$L:$L,A344)</f>
        <v>0</v>
      </c>
      <c r="D344" s="22">
        <f>COUNTIFS(CADASTRE!$B:$B,$D$1,CADASTRE!$L:$L,A344)</f>
        <v>0</v>
      </c>
      <c r="E344" s="22">
        <f>COUNTIFS(CADASTRE!$B:$B,$E$1,CADASTRE!$L:$L,A344)</f>
        <v>0</v>
      </c>
      <c r="F344" s="22">
        <f>COUNTIFS(CADASTRE!$B:$B,$F$1,CADASTRE!$L:$L,A344)</f>
        <v>0</v>
      </c>
      <c r="G344" s="22">
        <f>COUNTIFS(CADASTRE!$B:$B,$G$1,CADASTRE!$L:$L,A344)</f>
        <v>2</v>
      </c>
      <c r="H344" s="22">
        <f>COUNTIFS(CADASTRE!$B:$B,$H$1,CADASTRE!$L:$L,A344)</f>
        <v>0</v>
      </c>
      <c r="I344" s="22">
        <f>COUNTIFS(CADASTRE!$B:$B,$I$1,CADASTRE!$L:$L,A344)</f>
        <v>0</v>
      </c>
      <c r="J344" s="22">
        <f>COUNTIFS(CADASTRE!$B:$B,$J$1,CADASTRE!$L:$L,A344)</f>
        <v>0</v>
      </c>
      <c r="K344" s="22">
        <f>COUNTIFS(CADASTRE!$B:$B,$K$1,CADASTRE!$L:$L,A344)</f>
        <v>0</v>
      </c>
      <c r="L344" s="22">
        <f>COUNTIFS(CADASTRE!$B:$B,$L$1,CADASTRE!$L:$L,A344)</f>
        <v>0</v>
      </c>
      <c r="M344" s="22">
        <f>COUNTIFS(CADASTRE!$B:$B,$M$1,CADASTRE!$L:$L,A344)</f>
        <v>0</v>
      </c>
      <c r="N344" s="22">
        <f>COUNTIFS(CADASTRE!$B:$B,$N$1,CADASTRE!$L:$L,A344)</f>
        <v>0</v>
      </c>
      <c r="O344" s="22">
        <f>COUNTIFS(CADASTRE!$B:$B,$O$1,CADASTRE!$L:$L,A344)</f>
        <v>0</v>
      </c>
      <c r="P344" s="22">
        <f>COUNTIFS(CADASTRE!$B:$B,$P$1,CADASTRE!$L:$L,A344)</f>
        <v>0</v>
      </c>
      <c r="Q344" s="22">
        <f>COUNTIFS(CADASTRE!$B:$B,$Q$1,CADASTRE!$L:$L,A344)</f>
        <v>0</v>
      </c>
      <c r="R344" s="22">
        <f>COUNTIFS(CADASTRE!$B:$B,$R$1,CADASTRE!$L:$L,A344)</f>
        <v>0</v>
      </c>
      <c r="S344" s="22">
        <f>COUNTIFS(CADASTRE!$B:$B,$S$1,CADASTRE!$L:$L,A344)</f>
        <v>0</v>
      </c>
      <c r="T344" s="22">
        <f>COUNTIFS(CADASTRE!$B:$B,$T$1,CADASTRE!$L:$L,A344)</f>
        <v>0</v>
      </c>
      <c r="U344" s="22">
        <f>COUNTIFS(CADASTRE!$B:$B,$U$1,CADASTRE!$L:$L,A344)</f>
        <v>0</v>
      </c>
      <c r="V344" s="22">
        <f>COUNTIFS(CADASTRE!$B:$B,$V$1,CADASTRE!$L:$L,A344)</f>
        <v>0</v>
      </c>
      <c r="W344" s="22">
        <f>COUNTIFS(CADASTRE!$B:$B,$W$1,CADASTRE!$L:$L,A344)</f>
        <v>0</v>
      </c>
      <c r="X344" s="22">
        <f>COUNTIFS(CADASTRE!$B:$B,$X$1,CADASTRE!$L:$L,A344)</f>
        <v>0</v>
      </c>
      <c r="Y344" s="22">
        <f>COUNTIFS(CADASTRE!$B:$B,$Y$1,CADASTRE!$L:$L,A344)</f>
        <v>0</v>
      </c>
      <c r="Z344" s="22">
        <f>COUNTIFS(CADASTRE!$B:$B,$Z$1,CADASTRE!$L:$L,A344)</f>
        <v>0</v>
      </c>
      <c r="AA344" s="22">
        <f t="shared" si="5"/>
        <v>2</v>
      </c>
      <c r="AB344" s="22"/>
      <c r="AC344" s="22"/>
      <c r="AD344" s="1"/>
      <c r="AE344" s="1"/>
    </row>
    <row r="345" spans="1:31" ht="30" customHeight="1" x14ac:dyDescent="0.3">
      <c r="A345" s="2" t="s">
        <v>938</v>
      </c>
      <c r="B345" s="22">
        <f>COUNTIFS(CADASTRE!$B:$B,B$1,CADASTRE!L:L,A345)</f>
        <v>0</v>
      </c>
      <c r="C345" s="22">
        <f>COUNTIFS(CADASTRE!$B:$B,$C$1,CADASTRE!$L:$L,A345)</f>
        <v>0</v>
      </c>
      <c r="D345" s="22">
        <f>COUNTIFS(CADASTRE!$B:$B,$D$1,CADASTRE!$L:$L,A345)</f>
        <v>0</v>
      </c>
      <c r="E345" s="22">
        <f>COUNTIFS(CADASTRE!$B:$B,$E$1,CADASTRE!$L:$L,A345)</f>
        <v>0</v>
      </c>
      <c r="F345" s="22">
        <f>COUNTIFS(CADASTRE!$B:$B,$F$1,CADASTRE!$L:$L,A345)</f>
        <v>0</v>
      </c>
      <c r="G345" s="22">
        <f>COUNTIFS(CADASTRE!$B:$B,$G$1,CADASTRE!$L:$L,A345)</f>
        <v>0</v>
      </c>
      <c r="H345" s="22">
        <f>COUNTIFS(CADASTRE!$B:$B,$H$1,CADASTRE!$L:$L,A345)</f>
        <v>0</v>
      </c>
      <c r="I345" s="22">
        <f>COUNTIFS(CADASTRE!$B:$B,$I$1,CADASTRE!$L:$L,A345)</f>
        <v>0</v>
      </c>
      <c r="J345" s="22">
        <f>COUNTIFS(CADASTRE!$B:$B,$J$1,CADASTRE!$L:$L,A345)</f>
        <v>0</v>
      </c>
      <c r="K345" s="22">
        <f>COUNTIFS(CADASTRE!$B:$B,$K$1,CADASTRE!$L:$L,A345)</f>
        <v>0</v>
      </c>
      <c r="L345" s="22">
        <f>COUNTIFS(CADASTRE!$B:$B,$L$1,CADASTRE!$L:$L,A345)</f>
        <v>0</v>
      </c>
      <c r="M345" s="22">
        <f>COUNTIFS(CADASTRE!$B:$B,$M$1,CADASTRE!$L:$L,A345)</f>
        <v>0</v>
      </c>
      <c r="N345" s="22">
        <f>COUNTIFS(CADASTRE!$B:$B,$N$1,CADASTRE!$L:$L,A345)</f>
        <v>1</v>
      </c>
      <c r="O345" s="22">
        <f>COUNTIFS(CADASTRE!$B:$B,$O$1,CADASTRE!$L:$L,A345)</f>
        <v>0</v>
      </c>
      <c r="P345" s="22">
        <f>COUNTIFS(CADASTRE!$B:$B,$P$1,CADASTRE!$L:$L,A345)</f>
        <v>0</v>
      </c>
      <c r="Q345" s="22">
        <f>COUNTIFS(CADASTRE!$B:$B,$Q$1,CADASTRE!$L:$L,A345)</f>
        <v>0</v>
      </c>
      <c r="R345" s="22">
        <f>COUNTIFS(CADASTRE!$B:$B,$R$1,CADASTRE!$L:$L,A345)</f>
        <v>0</v>
      </c>
      <c r="S345" s="22">
        <f>COUNTIFS(CADASTRE!$B:$B,$S$1,CADASTRE!$L:$L,A345)</f>
        <v>0</v>
      </c>
      <c r="T345" s="22">
        <f>COUNTIFS(CADASTRE!$B:$B,$T$1,CADASTRE!$L:$L,A345)</f>
        <v>0</v>
      </c>
      <c r="U345" s="22">
        <f>COUNTIFS(CADASTRE!$B:$B,$U$1,CADASTRE!$L:$L,A345)</f>
        <v>0</v>
      </c>
      <c r="V345" s="22">
        <f>COUNTIFS(CADASTRE!$B:$B,$V$1,CADASTRE!$L:$L,A345)</f>
        <v>0</v>
      </c>
      <c r="W345" s="22">
        <f>COUNTIFS(CADASTRE!$B:$B,$W$1,CADASTRE!$L:$L,A345)</f>
        <v>0</v>
      </c>
      <c r="X345" s="22">
        <f>COUNTIFS(CADASTRE!$B:$B,$X$1,CADASTRE!$L:$L,A345)</f>
        <v>0</v>
      </c>
      <c r="Y345" s="22">
        <f>COUNTIFS(CADASTRE!$B:$B,$Y$1,CADASTRE!$L:$L,A345)</f>
        <v>0</v>
      </c>
      <c r="Z345" s="22">
        <f>COUNTIFS(CADASTRE!$B:$B,$Z$1,CADASTRE!$L:$L,A345)</f>
        <v>0</v>
      </c>
      <c r="AA345" s="22">
        <f t="shared" si="5"/>
        <v>1</v>
      </c>
      <c r="AB345" s="22"/>
      <c r="AC345" s="22"/>
      <c r="AD345" s="1"/>
      <c r="AE345" s="1"/>
    </row>
    <row r="346" spans="1:31" ht="30" customHeight="1" x14ac:dyDescent="0.3">
      <c r="A346" s="2" t="s">
        <v>4600</v>
      </c>
      <c r="B346" s="22">
        <f>COUNTIFS(CADASTRE!$B:$B,B$1,CADASTRE!L:L,A346)</f>
        <v>0</v>
      </c>
      <c r="C346" s="22">
        <f>COUNTIFS(CADASTRE!$B:$B,$C$1,CADASTRE!$L:$L,A346)</f>
        <v>0</v>
      </c>
      <c r="D346" s="22">
        <f>COUNTIFS(CADASTRE!$B:$B,$D$1,CADASTRE!$L:$L,A346)</f>
        <v>0</v>
      </c>
      <c r="E346" s="22">
        <f>COUNTIFS(CADASTRE!$B:$B,$E$1,CADASTRE!$L:$L,A346)</f>
        <v>0</v>
      </c>
      <c r="F346" s="22">
        <f>COUNTIFS(CADASTRE!$B:$B,$F$1,CADASTRE!$L:$L,A346)</f>
        <v>0</v>
      </c>
      <c r="G346" s="22">
        <f>COUNTIFS(CADASTRE!$B:$B,$G$1,CADASTRE!$L:$L,A346)</f>
        <v>0</v>
      </c>
      <c r="H346" s="22">
        <f>COUNTIFS(CADASTRE!$B:$B,$H$1,CADASTRE!$L:$L,A346)</f>
        <v>0</v>
      </c>
      <c r="I346" s="22">
        <f>COUNTIFS(CADASTRE!$B:$B,$I$1,CADASTRE!$L:$L,A346)</f>
        <v>0</v>
      </c>
      <c r="J346" s="22">
        <f>COUNTIFS(CADASTRE!$B:$B,$J$1,CADASTRE!$L:$L,A346)</f>
        <v>0</v>
      </c>
      <c r="K346" s="22">
        <f>COUNTIFS(CADASTRE!$B:$B,$K$1,CADASTRE!$L:$L,A346)</f>
        <v>0</v>
      </c>
      <c r="L346" s="22">
        <f>COUNTIFS(CADASTRE!$B:$B,$L$1,CADASTRE!$L:$L,A346)</f>
        <v>0</v>
      </c>
      <c r="M346" s="22">
        <f>COUNTIFS(CADASTRE!$B:$B,$M$1,CADASTRE!$L:$L,A346)</f>
        <v>0</v>
      </c>
      <c r="N346" s="22">
        <f>COUNTIFS(CADASTRE!$B:$B,$N$1,CADASTRE!$L:$L,A346)</f>
        <v>0</v>
      </c>
      <c r="O346" s="22">
        <f>COUNTIFS(CADASTRE!$B:$B,$O$1,CADASTRE!$L:$L,A346)</f>
        <v>0</v>
      </c>
      <c r="P346" s="22">
        <f>COUNTIFS(CADASTRE!$B:$B,$P$1,CADASTRE!$L:$L,A346)</f>
        <v>0</v>
      </c>
      <c r="Q346" s="22">
        <f>COUNTIFS(CADASTRE!$B:$B,$Q$1,CADASTRE!$L:$L,A346)</f>
        <v>1</v>
      </c>
      <c r="R346" s="22">
        <f>COUNTIFS(CADASTRE!$B:$B,$R$1,CADASTRE!$L:$L,A346)</f>
        <v>0</v>
      </c>
      <c r="S346" s="22">
        <f>COUNTIFS(CADASTRE!$B:$B,$S$1,CADASTRE!$L:$L,A346)</f>
        <v>0</v>
      </c>
      <c r="T346" s="22">
        <f>COUNTIFS(CADASTRE!$B:$B,$T$1,CADASTRE!$L:$L,A346)</f>
        <v>0</v>
      </c>
      <c r="U346" s="22">
        <f>COUNTIFS(CADASTRE!$B:$B,$U$1,CADASTRE!$L:$L,A346)</f>
        <v>0</v>
      </c>
      <c r="V346" s="22">
        <f>COUNTIFS(CADASTRE!$B:$B,$V$1,CADASTRE!$L:$L,A346)</f>
        <v>0</v>
      </c>
      <c r="W346" s="22">
        <f>COUNTIFS(CADASTRE!$B:$B,$W$1,CADASTRE!$L:$L,A346)</f>
        <v>0</v>
      </c>
      <c r="X346" s="22">
        <f>COUNTIFS(CADASTRE!$B:$B,$X$1,CADASTRE!$L:$L,A346)</f>
        <v>0</v>
      </c>
      <c r="Y346" s="22">
        <f>COUNTIFS(CADASTRE!$B:$B,$Y$1,CADASTRE!$L:$L,A346)</f>
        <v>0</v>
      </c>
      <c r="Z346" s="22">
        <f>COUNTIFS(CADASTRE!$B:$B,$Z$1,CADASTRE!$L:$L,A346)</f>
        <v>0</v>
      </c>
      <c r="AA346" s="22">
        <f t="shared" si="5"/>
        <v>1</v>
      </c>
      <c r="AB346" s="22"/>
      <c r="AC346" s="22"/>
      <c r="AD346" s="1"/>
      <c r="AE346" s="1"/>
    </row>
    <row r="347" spans="1:31" ht="30" customHeight="1" x14ac:dyDescent="0.3">
      <c r="A347" s="2" t="s">
        <v>3659</v>
      </c>
      <c r="B347" s="22">
        <f>COUNTIFS(CADASTRE!$B:$B,B$1,CADASTRE!L:L,A347)</f>
        <v>0</v>
      </c>
      <c r="C347" s="22">
        <f>COUNTIFS(CADASTRE!$B:$B,$C$1,CADASTRE!$L:$L,A347)</f>
        <v>0</v>
      </c>
      <c r="D347" s="22">
        <f>COUNTIFS(CADASTRE!$B:$B,$D$1,CADASTRE!$L:$L,A347)</f>
        <v>0</v>
      </c>
      <c r="E347" s="22">
        <f>COUNTIFS(CADASTRE!$B:$B,$E$1,CADASTRE!$L:$L,A347)</f>
        <v>0</v>
      </c>
      <c r="F347" s="22">
        <f>COUNTIFS(CADASTRE!$B:$B,$F$1,CADASTRE!$L:$L,A347)</f>
        <v>0</v>
      </c>
      <c r="G347" s="22">
        <f>COUNTIFS(CADASTRE!$B:$B,$G$1,CADASTRE!$L:$L,A347)</f>
        <v>0</v>
      </c>
      <c r="H347" s="22">
        <f>COUNTIFS(CADASTRE!$B:$B,$H$1,CADASTRE!$L:$L,A347)</f>
        <v>0</v>
      </c>
      <c r="I347" s="22">
        <f>COUNTIFS(CADASTRE!$B:$B,$I$1,CADASTRE!$L:$L,A347)</f>
        <v>0</v>
      </c>
      <c r="J347" s="22">
        <f>COUNTIFS(CADASTRE!$B:$B,$J$1,CADASTRE!$L:$L,A347)</f>
        <v>0</v>
      </c>
      <c r="K347" s="22">
        <f>COUNTIFS(CADASTRE!$B:$B,$K$1,CADASTRE!$L:$L,A347)</f>
        <v>0</v>
      </c>
      <c r="L347" s="22">
        <f>COUNTIFS(CADASTRE!$B:$B,$L$1,CADASTRE!$L:$L,A347)</f>
        <v>0</v>
      </c>
      <c r="M347" s="22">
        <f>COUNTIFS(CADASTRE!$B:$B,$M$1,CADASTRE!$L:$L,A347)</f>
        <v>0</v>
      </c>
      <c r="N347" s="22">
        <f>COUNTIFS(CADASTRE!$B:$B,$N$1,CADASTRE!$L:$L,A347)</f>
        <v>0</v>
      </c>
      <c r="O347" s="22">
        <f>COUNTIFS(CADASTRE!$B:$B,$O$1,CADASTRE!$L:$L,A347)</f>
        <v>0</v>
      </c>
      <c r="P347" s="22">
        <f>COUNTIFS(CADASTRE!$B:$B,$P$1,CADASTRE!$L:$L,A347)</f>
        <v>0</v>
      </c>
      <c r="Q347" s="22">
        <f>COUNTIFS(CADASTRE!$B:$B,$Q$1,CADASTRE!$L:$L,A347)</f>
        <v>0</v>
      </c>
      <c r="R347" s="22">
        <f>COUNTIFS(CADASTRE!$B:$B,$R$1,CADASTRE!$L:$L,A347)</f>
        <v>0</v>
      </c>
      <c r="S347" s="22">
        <f>COUNTIFS(CADASTRE!$B:$B,$S$1,CADASTRE!$L:$L,A347)</f>
        <v>0</v>
      </c>
      <c r="T347" s="22">
        <f>COUNTIFS(CADASTRE!$B:$B,$T$1,CADASTRE!$L:$L,A347)</f>
        <v>0</v>
      </c>
      <c r="U347" s="22">
        <f>COUNTIFS(CADASTRE!$B:$B,$U$1,CADASTRE!$L:$L,A347)</f>
        <v>0</v>
      </c>
      <c r="V347" s="22">
        <f>COUNTIFS(CADASTRE!$B:$B,$V$1,CADASTRE!$L:$L,A347)</f>
        <v>0</v>
      </c>
      <c r="W347" s="22">
        <f>COUNTIFS(CADASTRE!$B:$B,$W$1,CADASTRE!$L:$L,A347)</f>
        <v>0</v>
      </c>
      <c r="X347" s="22">
        <f>COUNTIFS(CADASTRE!$B:$B,$X$1,CADASTRE!$L:$L,A347)</f>
        <v>1</v>
      </c>
      <c r="Y347" s="22">
        <f>COUNTIFS(CADASTRE!$B:$B,$Y$1,CADASTRE!$L:$L,A347)</f>
        <v>0</v>
      </c>
      <c r="Z347" s="22">
        <f>COUNTIFS(CADASTRE!$B:$B,$Z$1,CADASTRE!$L:$L,A347)</f>
        <v>0</v>
      </c>
      <c r="AA347" s="22">
        <f t="shared" si="5"/>
        <v>1</v>
      </c>
      <c r="AB347" s="22"/>
      <c r="AC347" s="22"/>
      <c r="AD347" s="1"/>
      <c r="AE347" s="1"/>
    </row>
    <row r="348" spans="1:31" ht="30" customHeight="1" x14ac:dyDescent="0.3">
      <c r="A348" s="2" t="s">
        <v>3359</v>
      </c>
      <c r="B348" s="22">
        <f>COUNTIFS(CADASTRE!$B:$B,B$1,CADASTRE!L:L,A348)</f>
        <v>0</v>
      </c>
      <c r="C348" s="22">
        <f>COUNTIFS(CADASTRE!$B:$B,$C$1,CADASTRE!$L:$L,A348)</f>
        <v>0</v>
      </c>
      <c r="D348" s="22">
        <f>COUNTIFS(CADASTRE!$B:$B,$D$1,CADASTRE!$L:$L,A348)</f>
        <v>0</v>
      </c>
      <c r="E348" s="22">
        <f>COUNTIFS(CADASTRE!$B:$B,$E$1,CADASTRE!$L:$L,A348)</f>
        <v>0</v>
      </c>
      <c r="F348" s="22">
        <f>COUNTIFS(CADASTRE!$B:$B,$F$1,CADASTRE!$L:$L,A348)</f>
        <v>0</v>
      </c>
      <c r="G348" s="22">
        <f>COUNTIFS(CADASTRE!$B:$B,$G$1,CADASTRE!$L:$L,A348)</f>
        <v>0</v>
      </c>
      <c r="H348" s="22">
        <f>COUNTIFS(CADASTRE!$B:$B,$H$1,CADASTRE!$L:$L,A348)</f>
        <v>1</v>
      </c>
      <c r="I348" s="22">
        <f>COUNTIFS(CADASTRE!$B:$B,$I$1,CADASTRE!$L:$L,A348)</f>
        <v>0</v>
      </c>
      <c r="J348" s="22">
        <f>COUNTIFS(CADASTRE!$B:$B,$J$1,CADASTRE!$L:$L,A348)</f>
        <v>0</v>
      </c>
      <c r="K348" s="22">
        <f>COUNTIFS(CADASTRE!$B:$B,$K$1,CADASTRE!$L:$L,A348)</f>
        <v>0</v>
      </c>
      <c r="L348" s="22">
        <f>COUNTIFS(CADASTRE!$B:$B,$L$1,CADASTRE!$L:$L,A348)</f>
        <v>0</v>
      </c>
      <c r="M348" s="22">
        <f>COUNTIFS(CADASTRE!$B:$B,$M$1,CADASTRE!$L:$L,A348)</f>
        <v>0</v>
      </c>
      <c r="N348" s="22">
        <f>COUNTIFS(CADASTRE!$B:$B,$N$1,CADASTRE!$L:$L,A348)</f>
        <v>0</v>
      </c>
      <c r="O348" s="22">
        <f>COUNTIFS(CADASTRE!$B:$B,$O$1,CADASTRE!$L:$L,A348)</f>
        <v>0</v>
      </c>
      <c r="P348" s="22">
        <f>COUNTIFS(CADASTRE!$B:$B,$P$1,CADASTRE!$L:$L,A348)</f>
        <v>0</v>
      </c>
      <c r="Q348" s="22">
        <f>COUNTIFS(CADASTRE!$B:$B,$Q$1,CADASTRE!$L:$L,A348)</f>
        <v>0</v>
      </c>
      <c r="R348" s="22">
        <f>COUNTIFS(CADASTRE!$B:$B,$R$1,CADASTRE!$L:$L,A348)</f>
        <v>0</v>
      </c>
      <c r="S348" s="22">
        <f>COUNTIFS(CADASTRE!$B:$B,$S$1,CADASTRE!$L:$L,A348)</f>
        <v>0</v>
      </c>
      <c r="T348" s="22">
        <f>COUNTIFS(CADASTRE!$B:$B,$T$1,CADASTRE!$L:$L,A348)</f>
        <v>0</v>
      </c>
      <c r="U348" s="22">
        <f>COUNTIFS(CADASTRE!$B:$B,$U$1,CADASTRE!$L:$L,A348)</f>
        <v>0</v>
      </c>
      <c r="V348" s="22">
        <f>COUNTIFS(CADASTRE!$B:$B,$V$1,CADASTRE!$L:$L,A348)</f>
        <v>0</v>
      </c>
      <c r="W348" s="22">
        <f>COUNTIFS(CADASTRE!$B:$B,$W$1,CADASTRE!$L:$L,A348)</f>
        <v>0</v>
      </c>
      <c r="X348" s="22">
        <f>COUNTIFS(CADASTRE!$B:$B,$X$1,CADASTRE!$L:$L,A348)</f>
        <v>0</v>
      </c>
      <c r="Y348" s="22">
        <f>COUNTIFS(CADASTRE!$B:$B,$Y$1,CADASTRE!$L:$L,A348)</f>
        <v>0</v>
      </c>
      <c r="Z348" s="22">
        <f>COUNTIFS(CADASTRE!$B:$B,$Z$1,CADASTRE!$L:$L,A348)</f>
        <v>0</v>
      </c>
      <c r="AA348" s="22">
        <f t="shared" si="5"/>
        <v>1</v>
      </c>
      <c r="AB348" s="22"/>
      <c r="AC348" s="22"/>
      <c r="AD348" s="1"/>
      <c r="AE348" s="1"/>
    </row>
    <row r="349" spans="1:31" ht="30" customHeight="1" x14ac:dyDescent="0.3">
      <c r="A349" s="2" t="s">
        <v>4614</v>
      </c>
      <c r="B349" s="22">
        <f>COUNTIFS(CADASTRE!$B:$B,B$1,CADASTRE!L:L,A349)</f>
        <v>0</v>
      </c>
      <c r="C349" s="22">
        <f>COUNTIFS(CADASTRE!$B:$B,$C$1,CADASTRE!$L:$L,A349)</f>
        <v>0</v>
      </c>
      <c r="D349" s="22">
        <f>COUNTIFS(CADASTRE!$B:$B,$D$1,CADASTRE!$L:$L,A349)</f>
        <v>0</v>
      </c>
      <c r="E349" s="22">
        <f>COUNTIFS(CADASTRE!$B:$B,$E$1,CADASTRE!$L:$L,A349)</f>
        <v>1</v>
      </c>
      <c r="F349" s="22">
        <f>COUNTIFS(CADASTRE!$B:$B,$F$1,CADASTRE!$L:$L,A349)</f>
        <v>0</v>
      </c>
      <c r="G349" s="22">
        <f>COUNTIFS(CADASTRE!$B:$B,$G$1,CADASTRE!$L:$L,A349)</f>
        <v>0</v>
      </c>
      <c r="H349" s="22">
        <f>COUNTIFS(CADASTRE!$B:$B,$H$1,CADASTRE!$L:$L,A349)</f>
        <v>0</v>
      </c>
      <c r="I349" s="22">
        <f>COUNTIFS(CADASTRE!$B:$B,$I$1,CADASTRE!$L:$L,A349)</f>
        <v>0</v>
      </c>
      <c r="J349" s="22">
        <f>COUNTIFS(CADASTRE!$B:$B,$J$1,CADASTRE!$L:$L,A349)</f>
        <v>0</v>
      </c>
      <c r="K349" s="22">
        <f>COUNTIFS(CADASTRE!$B:$B,$K$1,CADASTRE!$L:$L,A349)</f>
        <v>0</v>
      </c>
      <c r="L349" s="22">
        <f>COUNTIFS(CADASTRE!$B:$B,$L$1,CADASTRE!$L:$L,A349)</f>
        <v>0</v>
      </c>
      <c r="M349" s="22">
        <f>COUNTIFS(CADASTRE!$B:$B,$M$1,CADASTRE!$L:$L,A349)</f>
        <v>0</v>
      </c>
      <c r="N349" s="22">
        <f>COUNTIFS(CADASTRE!$B:$B,$N$1,CADASTRE!$L:$L,A349)</f>
        <v>0</v>
      </c>
      <c r="O349" s="22">
        <f>COUNTIFS(CADASTRE!$B:$B,$O$1,CADASTRE!$L:$L,A349)</f>
        <v>0</v>
      </c>
      <c r="P349" s="22">
        <f>COUNTIFS(CADASTRE!$B:$B,$P$1,CADASTRE!$L:$L,A349)</f>
        <v>0</v>
      </c>
      <c r="Q349" s="22">
        <f>COUNTIFS(CADASTRE!$B:$B,$Q$1,CADASTRE!$L:$L,A349)</f>
        <v>0</v>
      </c>
      <c r="R349" s="22">
        <f>COUNTIFS(CADASTRE!$B:$B,$R$1,CADASTRE!$L:$L,A349)</f>
        <v>0</v>
      </c>
      <c r="S349" s="22">
        <f>COUNTIFS(CADASTRE!$B:$B,$S$1,CADASTRE!$L:$L,A349)</f>
        <v>0</v>
      </c>
      <c r="T349" s="22">
        <f>COUNTIFS(CADASTRE!$B:$B,$T$1,CADASTRE!$L:$L,A349)</f>
        <v>0</v>
      </c>
      <c r="U349" s="22">
        <f>COUNTIFS(CADASTRE!$B:$B,$U$1,CADASTRE!$L:$L,A349)</f>
        <v>0</v>
      </c>
      <c r="V349" s="22">
        <f>COUNTIFS(CADASTRE!$B:$B,$V$1,CADASTRE!$L:$L,A349)</f>
        <v>0</v>
      </c>
      <c r="W349" s="22">
        <f>COUNTIFS(CADASTRE!$B:$B,$W$1,CADASTRE!$L:$L,A349)</f>
        <v>0</v>
      </c>
      <c r="X349" s="22">
        <f>COUNTIFS(CADASTRE!$B:$B,$X$1,CADASTRE!$L:$L,A349)</f>
        <v>0</v>
      </c>
      <c r="Y349" s="22">
        <f>COUNTIFS(CADASTRE!$B:$B,$Y$1,CADASTRE!$L:$L,A349)</f>
        <v>0</v>
      </c>
      <c r="Z349" s="22">
        <f>COUNTIFS(CADASTRE!$B:$B,$Z$1,CADASTRE!$L:$L,A349)</f>
        <v>0</v>
      </c>
      <c r="AA349" s="22">
        <f t="shared" si="5"/>
        <v>1</v>
      </c>
      <c r="AB349" s="22"/>
      <c r="AC349" s="22"/>
      <c r="AD349" s="1"/>
      <c r="AE349" s="1"/>
    </row>
    <row r="350" spans="1:31" ht="30" customHeight="1" x14ac:dyDescent="0.3">
      <c r="A350" s="2" t="s">
        <v>3668</v>
      </c>
      <c r="B350" s="22">
        <f>COUNTIFS(CADASTRE!$B:$B,B$1,CADASTRE!L:L,A350)</f>
        <v>0</v>
      </c>
      <c r="C350" s="22">
        <f>COUNTIFS(CADASTRE!$B:$B,$C$1,CADASTRE!$L:$L,A350)</f>
        <v>0</v>
      </c>
      <c r="D350" s="22">
        <f>COUNTIFS(CADASTRE!$B:$B,$D$1,CADASTRE!$L:$L,A350)</f>
        <v>0</v>
      </c>
      <c r="E350" s="22">
        <f>COUNTIFS(CADASTRE!$B:$B,$E$1,CADASTRE!$L:$L,A350)</f>
        <v>0</v>
      </c>
      <c r="F350" s="22">
        <f>COUNTIFS(CADASTRE!$B:$B,$F$1,CADASTRE!$L:$L,A350)</f>
        <v>0</v>
      </c>
      <c r="G350" s="22">
        <f>COUNTIFS(CADASTRE!$B:$B,$G$1,CADASTRE!$L:$L,A350)</f>
        <v>0</v>
      </c>
      <c r="H350" s="22">
        <f>COUNTIFS(CADASTRE!$B:$B,$H$1,CADASTRE!$L:$L,A350)</f>
        <v>0</v>
      </c>
      <c r="I350" s="22">
        <f>COUNTIFS(CADASTRE!$B:$B,$I$1,CADASTRE!$L:$L,A350)</f>
        <v>0</v>
      </c>
      <c r="J350" s="22">
        <f>COUNTIFS(CADASTRE!$B:$B,$J$1,CADASTRE!$L:$L,A350)</f>
        <v>0</v>
      </c>
      <c r="K350" s="22">
        <f>COUNTIFS(CADASTRE!$B:$B,$K$1,CADASTRE!$L:$L,A350)</f>
        <v>0</v>
      </c>
      <c r="L350" s="22">
        <f>COUNTIFS(CADASTRE!$B:$B,$L$1,CADASTRE!$L:$L,A350)</f>
        <v>0</v>
      </c>
      <c r="M350" s="22">
        <f>COUNTIFS(CADASTRE!$B:$B,$M$1,CADASTRE!$L:$L,A350)</f>
        <v>0</v>
      </c>
      <c r="N350" s="22">
        <f>COUNTIFS(CADASTRE!$B:$B,$N$1,CADASTRE!$L:$L,A350)</f>
        <v>0</v>
      </c>
      <c r="O350" s="22">
        <f>COUNTIFS(CADASTRE!$B:$B,$O$1,CADASTRE!$L:$L,A350)</f>
        <v>1</v>
      </c>
      <c r="P350" s="22">
        <f>COUNTIFS(CADASTRE!$B:$B,$P$1,CADASTRE!$L:$L,A350)</f>
        <v>0</v>
      </c>
      <c r="Q350" s="22">
        <f>COUNTIFS(CADASTRE!$B:$B,$Q$1,CADASTRE!$L:$L,A350)</f>
        <v>0</v>
      </c>
      <c r="R350" s="22">
        <f>COUNTIFS(CADASTRE!$B:$B,$R$1,CADASTRE!$L:$L,A350)</f>
        <v>0</v>
      </c>
      <c r="S350" s="22">
        <f>COUNTIFS(CADASTRE!$B:$B,$S$1,CADASTRE!$L:$L,A350)</f>
        <v>0</v>
      </c>
      <c r="T350" s="22">
        <f>COUNTIFS(CADASTRE!$B:$B,$T$1,CADASTRE!$L:$L,A350)</f>
        <v>0</v>
      </c>
      <c r="U350" s="22">
        <f>COUNTIFS(CADASTRE!$B:$B,$U$1,CADASTRE!$L:$L,A350)</f>
        <v>0</v>
      </c>
      <c r="V350" s="22">
        <f>COUNTIFS(CADASTRE!$B:$B,$V$1,CADASTRE!$L:$L,A350)</f>
        <v>0</v>
      </c>
      <c r="W350" s="22">
        <f>COUNTIFS(CADASTRE!$B:$B,$W$1,CADASTRE!$L:$L,A350)</f>
        <v>0</v>
      </c>
      <c r="X350" s="22">
        <f>COUNTIFS(CADASTRE!$B:$B,$X$1,CADASTRE!$L:$L,A350)</f>
        <v>0</v>
      </c>
      <c r="Y350" s="22">
        <f>COUNTIFS(CADASTRE!$B:$B,$Y$1,CADASTRE!$L:$L,A350)</f>
        <v>0</v>
      </c>
      <c r="Z350" s="22">
        <f>COUNTIFS(CADASTRE!$B:$B,$Z$1,CADASTRE!$L:$L,A350)</f>
        <v>0</v>
      </c>
      <c r="AA350" s="22">
        <f t="shared" si="5"/>
        <v>1</v>
      </c>
      <c r="AB350" s="22"/>
      <c r="AC350" s="22"/>
      <c r="AD350" s="1"/>
      <c r="AE350" s="1"/>
    </row>
    <row r="351" spans="1:31" ht="30" customHeight="1" x14ac:dyDescent="0.3">
      <c r="A351" s="2" t="s">
        <v>3051</v>
      </c>
      <c r="B351" s="22">
        <f>COUNTIFS(CADASTRE!$B:$B,B$1,CADASTRE!L:L,A351)</f>
        <v>0</v>
      </c>
      <c r="C351" s="22">
        <f>COUNTIFS(CADASTRE!$B:$B,$C$1,CADASTRE!$L:$L,A351)</f>
        <v>0</v>
      </c>
      <c r="D351" s="22">
        <f>COUNTIFS(CADASTRE!$B:$B,$D$1,CADASTRE!$L:$L,A351)</f>
        <v>0</v>
      </c>
      <c r="E351" s="22">
        <f>COUNTIFS(CADASTRE!$B:$B,$E$1,CADASTRE!$L:$L,A351)</f>
        <v>0</v>
      </c>
      <c r="F351" s="22">
        <f>COUNTIFS(CADASTRE!$B:$B,$F$1,CADASTRE!$L:$L,A351)</f>
        <v>0</v>
      </c>
      <c r="G351" s="22">
        <f>COUNTIFS(CADASTRE!$B:$B,$G$1,CADASTRE!$L:$L,A351)</f>
        <v>0</v>
      </c>
      <c r="H351" s="22">
        <f>COUNTIFS(CADASTRE!$B:$B,$H$1,CADASTRE!$L:$L,A351)</f>
        <v>0</v>
      </c>
      <c r="I351" s="22">
        <f>COUNTIFS(CADASTRE!$B:$B,$I$1,CADASTRE!$L:$L,A351)</f>
        <v>0</v>
      </c>
      <c r="J351" s="22">
        <f>COUNTIFS(CADASTRE!$B:$B,$J$1,CADASTRE!$L:$L,A351)</f>
        <v>1</v>
      </c>
      <c r="K351" s="22">
        <f>COUNTIFS(CADASTRE!$B:$B,$K$1,CADASTRE!$L:$L,A351)</f>
        <v>0</v>
      </c>
      <c r="L351" s="22">
        <f>COUNTIFS(CADASTRE!$B:$B,$L$1,CADASTRE!$L:$L,A351)</f>
        <v>0</v>
      </c>
      <c r="M351" s="22">
        <f>COUNTIFS(CADASTRE!$B:$B,$M$1,CADASTRE!$L:$L,A351)</f>
        <v>0</v>
      </c>
      <c r="N351" s="22">
        <f>COUNTIFS(CADASTRE!$B:$B,$N$1,CADASTRE!$L:$L,A351)</f>
        <v>0</v>
      </c>
      <c r="O351" s="22">
        <f>COUNTIFS(CADASTRE!$B:$B,$O$1,CADASTRE!$L:$L,A351)</f>
        <v>0</v>
      </c>
      <c r="P351" s="22">
        <f>COUNTIFS(CADASTRE!$B:$B,$P$1,CADASTRE!$L:$L,A351)</f>
        <v>0</v>
      </c>
      <c r="Q351" s="22">
        <f>COUNTIFS(CADASTRE!$B:$B,$Q$1,CADASTRE!$L:$L,A351)</f>
        <v>0</v>
      </c>
      <c r="R351" s="22">
        <f>COUNTIFS(CADASTRE!$B:$B,$R$1,CADASTRE!$L:$L,A351)</f>
        <v>0</v>
      </c>
      <c r="S351" s="22">
        <f>COUNTIFS(CADASTRE!$B:$B,$S$1,CADASTRE!$L:$L,A351)</f>
        <v>0</v>
      </c>
      <c r="T351" s="22">
        <f>COUNTIFS(CADASTRE!$B:$B,$T$1,CADASTRE!$L:$L,A351)</f>
        <v>0</v>
      </c>
      <c r="U351" s="22">
        <f>COUNTIFS(CADASTRE!$B:$B,$U$1,CADASTRE!$L:$L,A351)</f>
        <v>0</v>
      </c>
      <c r="V351" s="22">
        <f>COUNTIFS(CADASTRE!$B:$B,$V$1,CADASTRE!$L:$L,A351)</f>
        <v>0</v>
      </c>
      <c r="W351" s="22">
        <f>COUNTIFS(CADASTRE!$B:$B,$W$1,CADASTRE!$L:$L,A351)</f>
        <v>0</v>
      </c>
      <c r="X351" s="22">
        <f>COUNTIFS(CADASTRE!$B:$B,$X$1,CADASTRE!$L:$L,A351)</f>
        <v>0</v>
      </c>
      <c r="Y351" s="22">
        <f>COUNTIFS(CADASTRE!$B:$B,$Y$1,CADASTRE!$L:$L,A351)</f>
        <v>0</v>
      </c>
      <c r="Z351" s="22">
        <f>COUNTIFS(CADASTRE!$B:$B,$Z$1,CADASTRE!$L:$L,A351)</f>
        <v>0</v>
      </c>
      <c r="AA351" s="22">
        <f t="shared" si="5"/>
        <v>1</v>
      </c>
      <c r="AB351" s="22"/>
      <c r="AC351" s="22"/>
      <c r="AD351" s="1"/>
      <c r="AE351" s="1"/>
    </row>
    <row r="352" spans="1:31" ht="30" customHeight="1" x14ac:dyDescent="0.3">
      <c r="A352" s="2" t="s">
        <v>3057</v>
      </c>
      <c r="B352" s="22">
        <f>COUNTIFS(CADASTRE!$B:$B,B$1,CADASTRE!L:L,A352)</f>
        <v>0</v>
      </c>
      <c r="C352" s="22">
        <f>COUNTIFS(CADASTRE!$B:$B,$C$1,CADASTRE!$L:$L,A352)</f>
        <v>0</v>
      </c>
      <c r="D352" s="22">
        <f>COUNTIFS(CADASTRE!$B:$B,$D$1,CADASTRE!$L:$L,A352)</f>
        <v>0</v>
      </c>
      <c r="E352" s="22">
        <f>COUNTIFS(CADASTRE!$B:$B,$E$1,CADASTRE!$L:$L,A352)</f>
        <v>0</v>
      </c>
      <c r="F352" s="22">
        <f>COUNTIFS(CADASTRE!$B:$B,$F$1,CADASTRE!$L:$L,A352)</f>
        <v>0</v>
      </c>
      <c r="G352" s="22">
        <f>COUNTIFS(CADASTRE!$B:$B,$G$1,CADASTRE!$L:$L,A352)</f>
        <v>0</v>
      </c>
      <c r="H352" s="22">
        <f>COUNTIFS(CADASTRE!$B:$B,$H$1,CADASTRE!$L:$L,A352)</f>
        <v>0</v>
      </c>
      <c r="I352" s="22">
        <f>COUNTIFS(CADASTRE!$B:$B,$I$1,CADASTRE!$L:$L,A352)</f>
        <v>0</v>
      </c>
      <c r="J352" s="22">
        <f>COUNTIFS(CADASTRE!$B:$B,$J$1,CADASTRE!$L:$L,A352)</f>
        <v>0</v>
      </c>
      <c r="K352" s="22">
        <f>COUNTIFS(CADASTRE!$B:$B,$K$1,CADASTRE!$L:$L,A352)</f>
        <v>0</v>
      </c>
      <c r="L352" s="22">
        <f>COUNTIFS(CADASTRE!$B:$B,$L$1,CADASTRE!$L:$L,A352)</f>
        <v>0</v>
      </c>
      <c r="M352" s="22">
        <f>COUNTIFS(CADASTRE!$B:$B,$M$1,CADASTRE!$L:$L,A352)</f>
        <v>0</v>
      </c>
      <c r="N352" s="22">
        <f>COUNTIFS(CADASTRE!$B:$B,$N$1,CADASTRE!$L:$L,A352)</f>
        <v>0</v>
      </c>
      <c r="O352" s="22">
        <f>COUNTIFS(CADASTRE!$B:$B,$O$1,CADASTRE!$L:$L,A352)</f>
        <v>0</v>
      </c>
      <c r="P352" s="22">
        <f>COUNTIFS(CADASTRE!$B:$B,$P$1,CADASTRE!$L:$L,A352)</f>
        <v>0</v>
      </c>
      <c r="Q352" s="22">
        <f>COUNTIFS(CADASTRE!$B:$B,$Q$1,CADASTRE!$L:$L,A352)</f>
        <v>0</v>
      </c>
      <c r="R352" s="22">
        <f>COUNTIFS(CADASTRE!$B:$B,$R$1,CADASTRE!$L:$L,A352)</f>
        <v>0</v>
      </c>
      <c r="S352" s="22">
        <f>COUNTIFS(CADASTRE!$B:$B,$S$1,CADASTRE!$L:$L,A352)</f>
        <v>0</v>
      </c>
      <c r="T352" s="22">
        <f>COUNTIFS(CADASTRE!$B:$B,$T$1,CADASTRE!$L:$L,A352)</f>
        <v>0</v>
      </c>
      <c r="U352" s="22">
        <f>COUNTIFS(CADASTRE!$B:$B,$U$1,CADASTRE!$L:$L,A352)</f>
        <v>0</v>
      </c>
      <c r="V352" s="22">
        <f>COUNTIFS(CADASTRE!$B:$B,$V$1,CADASTRE!$L:$L,A352)</f>
        <v>0</v>
      </c>
      <c r="W352" s="22">
        <f>COUNTIFS(CADASTRE!$B:$B,$W$1,CADASTRE!$L:$L,A352)</f>
        <v>1</v>
      </c>
      <c r="X352" s="22">
        <f>COUNTIFS(CADASTRE!$B:$B,$X$1,CADASTRE!$L:$L,A352)</f>
        <v>0</v>
      </c>
      <c r="Y352" s="22">
        <f>COUNTIFS(CADASTRE!$B:$B,$Y$1,CADASTRE!$L:$L,A352)</f>
        <v>0</v>
      </c>
      <c r="Z352" s="22">
        <f>COUNTIFS(CADASTRE!$B:$B,$Z$1,CADASTRE!$L:$L,A352)</f>
        <v>0</v>
      </c>
      <c r="AA352" s="22">
        <f t="shared" si="5"/>
        <v>1</v>
      </c>
      <c r="AB352" s="22"/>
      <c r="AC352" s="22"/>
      <c r="AD352" s="1"/>
      <c r="AE352" s="1"/>
    </row>
    <row r="353" spans="1:31" ht="30" customHeight="1" x14ac:dyDescent="0.3">
      <c r="A353" s="2" t="s">
        <v>3061</v>
      </c>
      <c r="B353" s="22">
        <f>COUNTIFS(CADASTRE!$B:$B,B$1,CADASTRE!L:L,A353)</f>
        <v>0</v>
      </c>
      <c r="C353" s="22">
        <f>COUNTIFS(CADASTRE!$B:$B,$C$1,CADASTRE!$L:$L,A353)</f>
        <v>0</v>
      </c>
      <c r="D353" s="22">
        <f>COUNTIFS(CADASTRE!$B:$B,$D$1,CADASTRE!$L:$L,A353)</f>
        <v>0</v>
      </c>
      <c r="E353" s="22">
        <f>COUNTIFS(CADASTRE!$B:$B,$E$1,CADASTRE!$L:$L,A353)</f>
        <v>0</v>
      </c>
      <c r="F353" s="22">
        <f>COUNTIFS(CADASTRE!$B:$B,$F$1,CADASTRE!$L:$L,A353)</f>
        <v>0</v>
      </c>
      <c r="G353" s="22">
        <f>COUNTIFS(CADASTRE!$B:$B,$G$1,CADASTRE!$L:$L,A353)</f>
        <v>0</v>
      </c>
      <c r="H353" s="22">
        <f>COUNTIFS(CADASTRE!$B:$B,$H$1,CADASTRE!$L:$L,A353)</f>
        <v>0</v>
      </c>
      <c r="I353" s="22">
        <f>COUNTIFS(CADASTRE!$B:$B,$I$1,CADASTRE!$L:$L,A353)</f>
        <v>0</v>
      </c>
      <c r="J353" s="22">
        <f>COUNTIFS(CADASTRE!$B:$B,$J$1,CADASTRE!$L:$L,A353)</f>
        <v>0</v>
      </c>
      <c r="K353" s="22">
        <f>COUNTIFS(CADASTRE!$B:$B,$K$1,CADASTRE!$L:$L,A353)</f>
        <v>0</v>
      </c>
      <c r="L353" s="22">
        <f>COUNTIFS(CADASTRE!$B:$B,$L$1,CADASTRE!$L:$L,A353)</f>
        <v>0</v>
      </c>
      <c r="M353" s="22">
        <f>COUNTIFS(CADASTRE!$B:$B,$M$1,CADASTRE!$L:$L,A353)</f>
        <v>0</v>
      </c>
      <c r="N353" s="22">
        <f>COUNTIFS(CADASTRE!$B:$B,$N$1,CADASTRE!$L:$L,A353)</f>
        <v>0</v>
      </c>
      <c r="O353" s="22">
        <f>COUNTIFS(CADASTRE!$B:$B,$O$1,CADASTRE!$L:$L,A353)</f>
        <v>0</v>
      </c>
      <c r="P353" s="22">
        <f>COUNTIFS(CADASTRE!$B:$B,$P$1,CADASTRE!$L:$L,A353)</f>
        <v>0</v>
      </c>
      <c r="Q353" s="22">
        <f>COUNTIFS(CADASTRE!$B:$B,$Q$1,CADASTRE!$L:$L,A353)</f>
        <v>0</v>
      </c>
      <c r="R353" s="22">
        <f>COUNTIFS(CADASTRE!$B:$B,$R$1,CADASTRE!$L:$L,A353)</f>
        <v>0</v>
      </c>
      <c r="S353" s="22">
        <f>COUNTIFS(CADASTRE!$B:$B,$S$1,CADASTRE!$L:$L,A353)</f>
        <v>0</v>
      </c>
      <c r="T353" s="22">
        <f>COUNTIFS(CADASTRE!$B:$B,$T$1,CADASTRE!$L:$L,A353)</f>
        <v>0</v>
      </c>
      <c r="U353" s="22">
        <f>COUNTIFS(CADASTRE!$B:$B,$U$1,CADASTRE!$L:$L,A353)</f>
        <v>0</v>
      </c>
      <c r="V353" s="22">
        <f>COUNTIFS(CADASTRE!$B:$B,$V$1,CADASTRE!$L:$L,A353)</f>
        <v>0</v>
      </c>
      <c r="W353" s="22">
        <f>COUNTIFS(CADASTRE!$B:$B,$W$1,CADASTRE!$L:$L,A353)</f>
        <v>0</v>
      </c>
      <c r="X353" s="22">
        <f>COUNTIFS(CADASTRE!$B:$B,$X$1,CADASTRE!$L:$L,A353)</f>
        <v>0</v>
      </c>
      <c r="Y353" s="22">
        <f>COUNTIFS(CADASTRE!$B:$B,$Y$1,CADASTRE!$L:$L,A353)</f>
        <v>1</v>
      </c>
      <c r="Z353" s="22">
        <f>COUNTIFS(CADASTRE!$B:$B,$Z$1,CADASTRE!$L:$L,A353)</f>
        <v>0</v>
      </c>
      <c r="AA353" s="22">
        <f t="shared" si="5"/>
        <v>1</v>
      </c>
      <c r="AB353" s="22"/>
      <c r="AC353" s="22"/>
      <c r="AD353" s="1"/>
      <c r="AE353" s="1"/>
    </row>
    <row r="354" spans="1:31" ht="30" customHeight="1" x14ac:dyDescent="0.3">
      <c r="A354" s="2" t="s">
        <v>4619</v>
      </c>
      <c r="B354" s="22">
        <f>COUNTIFS(CADASTRE!$B:$B,B$1,CADASTRE!L:L,A354)</f>
        <v>0</v>
      </c>
      <c r="C354" s="22">
        <f>COUNTIFS(CADASTRE!$B:$B,$C$1,CADASTRE!$L:$L,A354)</f>
        <v>0</v>
      </c>
      <c r="D354" s="22">
        <f>COUNTIFS(CADASTRE!$B:$B,$D$1,CADASTRE!$L:$L,A354)</f>
        <v>0</v>
      </c>
      <c r="E354" s="22">
        <f>COUNTIFS(CADASTRE!$B:$B,$E$1,CADASTRE!$L:$L,A354)</f>
        <v>0</v>
      </c>
      <c r="F354" s="22">
        <f>COUNTIFS(CADASTRE!$B:$B,$F$1,CADASTRE!$L:$L,A354)</f>
        <v>0</v>
      </c>
      <c r="G354" s="22">
        <f>COUNTIFS(CADASTRE!$B:$B,$G$1,CADASTRE!$L:$L,A354)</f>
        <v>0</v>
      </c>
      <c r="H354" s="22">
        <f>COUNTIFS(CADASTRE!$B:$B,$H$1,CADASTRE!$L:$L,A354)</f>
        <v>0</v>
      </c>
      <c r="I354" s="22">
        <f>COUNTIFS(CADASTRE!$B:$B,$I$1,CADASTRE!$L:$L,A354)</f>
        <v>0</v>
      </c>
      <c r="J354" s="22">
        <f>COUNTIFS(CADASTRE!$B:$B,$J$1,CADASTRE!$L:$L,A354)</f>
        <v>0</v>
      </c>
      <c r="K354" s="22">
        <f>COUNTIFS(CADASTRE!$B:$B,$K$1,CADASTRE!$L:$L,A354)</f>
        <v>0</v>
      </c>
      <c r="L354" s="22">
        <f>COUNTIFS(CADASTRE!$B:$B,$L$1,CADASTRE!$L:$L,A354)</f>
        <v>0</v>
      </c>
      <c r="M354" s="22">
        <f>COUNTIFS(CADASTRE!$B:$B,$M$1,CADASTRE!$L:$L,A354)</f>
        <v>0</v>
      </c>
      <c r="N354" s="22">
        <f>COUNTIFS(CADASTRE!$B:$B,$N$1,CADASTRE!$L:$L,A354)</f>
        <v>0</v>
      </c>
      <c r="O354" s="22">
        <f>COUNTIFS(CADASTRE!$B:$B,$O$1,CADASTRE!$L:$L,A354)</f>
        <v>0</v>
      </c>
      <c r="P354" s="22">
        <f>COUNTIFS(CADASTRE!$B:$B,$P$1,CADASTRE!$L:$L,A354)</f>
        <v>0</v>
      </c>
      <c r="Q354" s="22">
        <f>COUNTIFS(CADASTRE!$B:$B,$Q$1,CADASTRE!$L:$L,A354)</f>
        <v>0</v>
      </c>
      <c r="R354" s="22">
        <f>COUNTIFS(CADASTRE!$B:$B,$R$1,CADASTRE!$L:$L,A354)</f>
        <v>0</v>
      </c>
      <c r="S354" s="22">
        <f>COUNTIFS(CADASTRE!$B:$B,$S$1,CADASTRE!$L:$L,A354)</f>
        <v>0</v>
      </c>
      <c r="T354" s="22">
        <f>COUNTIFS(CADASTRE!$B:$B,$T$1,CADASTRE!$L:$L,A354)</f>
        <v>0</v>
      </c>
      <c r="U354" s="22">
        <f>COUNTIFS(CADASTRE!$B:$B,$U$1,CADASTRE!$L:$L,A354)</f>
        <v>0</v>
      </c>
      <c r="V354" s="22">
        <f>COUNTIFS(CADASTRE!$B:$B,$V$1,CADASTRE!$L:$L,A354)</f>
        <v>0</v>
      </c>
      <c r="W354" s="22">
        <f>COUNTIFS(CADASTRE!$B:$B,$W$1,CADASTRE!$L:$L,A354)</f>
        <v>0</v>
      </c>
      <c r="X354" s="22">
        <f>COUNTIFS(CADASTRE!$B:$B,$X$1,CADASTRE!$L:$L,A354)</f>
        <v>0</v>
      </c>
      <c r="Y354" s="22">
        <f>COUNTIFS(CADASTRE!$B:$B,$Y$1,CADASTRE!$L:$L,A354)</f>
        <v>1</v>
      </c>
      <c r="Z354" s="22">
        <f>COUNTIFS(CADASTRE!$B:$B,$Z$1,CADASTRE!$L:$L,A354)</f>
        <v>0</v>
      </c>
      <c r="AA354" s="22">
        <f t="shared" si="5"/>
        <v>1</v>
      </c>
      <c r="AB354" s="22"/>
      <c r="AC354" s="22"/>
      <c r="AD354" s="1"/>
      <c r="AE354" s="1"/>
    </row>
    <row r="355" spans="1:31" ht="30" customHeight="1" x14ac:dyDescent="0.3">
      <c r="A355" s="1"/>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1"/>
    </row>
    <row r="356" spans="1:31" ht="30" customHeight="1" x14ac:dyDescent="0.3">
      <c r="A356" s="1"/>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31" ht="30" customHeight="1" x14ac:dyDescent="0.3">
      <c r="A357" s="1"/>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31" ht="30" customHeight="1" x14ac:dyDescent="0.3">
      <c r="A358" s="1"/>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31" ht="50.4" customHeight="1" x14ac:dyDescent="0.3">
      <c r="A359" s="1"/>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31" ht="30" customHeight="1" x14ac:dyDescent="0.3">
      <c r="A360" s="31"/>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31" ht="30" customHeight="1" x14ac:dyDescent="0.3">
      <c r="A361" s="31" t="s">
        <v>6461</v>
      </c>
      <c r="B361" s="22">
        <f t="shared" ref="B361:I361" si="6">SUM(B2:B360)</f>
        <v>18</v>
      </c>
      <c r="C361" s="22">
        <f t="shared" si="6"/>
        <v>0</v>
      </c>
      <c r="D361" s="22">
        <f t="shared" si="6"/>
        <v>21</v>
      </c>
      <c r="E361" s="22">
        <f t="shared" si="6"/>
        <v>43</v>
      </c>
      <c r="F361" s="22">
        <f t="shared" si="6"/>
        <v>7</v>
      </c>
      <c r="G361" s="22">
        <f t="shared" si="6"/>
        <v>44</v>
      </c>
      <c r="H361" s="22">
        <f t="shared" si="6"/>
        <v>44</v>
      </c>
      <c r="I361" s="22">
        <f t="shared" si="6"/>
        <v>21</v>
      </c>
      <c r="J361" s="22">
        <f t="shared" ref="J361:Z361" si="7">SUM(J2:J360)</f>
        <v>21</v>
      </c>
      <c r="K361" s="22">
        <f t="shared" si="7"/>
        <v>24</v>
      </c>
      <c r="L361" s="22">
        <f t="shared" si="7"/>
        <v>18</v>
      </c>
      <c r="M361" s="22">
        <f t="shared" si="7"/>
        <v>0</v>
      </c>
      <c r="N361" s="22">
        <f>SUM(N2:N360)</f>
        <v>19</v>
      </c>
      <c r="O361" s="22">
        <f t="shared" si="7"/>
        <v>19</v>
      </c>
      <c r="P361" s="22">
        <f t="shared" si="7"/>
        <v>58</v>
      </c>
      <c r="Q361" s="22">
        <f>SUM(Q2:Q360)</f>
        <v>129</v>
      </c>
      <c r="R361" s="22">
        <f t="shared" si="7"/>
        <v>5</v>
      </c>
      <c r="S361" s="22">
        <f t="shared" si="7"/>
        <v>18</v>
      </c>
      <c r="T361" s="22">
        <f t="shared" si="7"/>
        <v>54</v>
      </c>
      <c r="U361" s="22">
        <f t="shared" si="7"/>
        <v>13</v>
      </c>
      <c r="V361" s="22">
        <f t="shared" si="7"/>
        <v>4</v>
      </c>
      <c r="W361" s="22">
        <f t="shared" si="7"/>
        <v>26</v>
      </c>
      <c r="X361" s="22">
        <f t="shared" si="7"/>
        <v>59</v>
      </c>
      <c r="Y361" s="22">
        <f t="shared" si="7"/>
        <v>132</v>
      </c>
      <c r="Z361" s="22">
        <f t="shared" si="7"/>
        <v>46</v>
      </c>
      <c r="AA361" s="22"/>
      <c r="AB361" s="22"/>
      <c r="AC361" s="22"/>
    </row>
    <row r="362" spans="1:31" ht="30" customHeight="1" x14ac:dyDescent="0.3">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31" ht="30" customHeight="1" x14ac:dyDescent="0.3">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f>SUM(B361:Z361)</f>
        <v>843</v>
      </c>
      <c r="AA363" s="22"/>
      <c r="AB363" s="22"/>
      <c r="AC363" s="22"/>
    </row>
    <row r="364" spans="1:31" ht="30" customHeight="1" x14ac:dyDescent="0.3">
      <c r="A364" s="22"/>
      <c r="AB364" s="22"/>
      <c r="AC364" s="22"/>
    </row>
    <row r="365" spans="1:31" ht="30" customHeight="1" x14ac:dyDescent="0.3">
      <c r="A365" s="22"/>
      <c r="AB365" s="22"/>
      <c r="AC365" s="22"/>
    </row>
    <row r="366" spans="1:31" ht="30" customHeight="1" x14ac:dyDescent="0.3">
      <c r="A366" s="22"/>
      <c r="AB366" s="22"/>
      <c r="AC366" s="22"/>
    </row>
    <row r="367" spans="1:31" ht="30" customHeight="1" x14ac:dyDescent="0.3">
      <c r="A367" s="22"/>
      <c r="AB367" s="22"/>
      <c r="AC367" s="22"/>
    </row>
  </sheetData>
  <autoFilter ref="A1:Z367" xr:uid="{E39A93C3-0218-4FF0-A395-80A0732AA50A}"/>
  <sortState xmlns:xlrd2="http://schemas.microsoft.com/office/spreadsheetml/2017/richdata2" ref="A2:AA367">
    <sortCondition descending="1" ref="AA1"/>
  </sortState>
  <conditionalFormatting sqref="AB306:AC361 W362:AC364 A355:Z361 A1 B2:Z354 AB365:AC367">
    <cfRule type="colorScale" priority="1">
      <colorScale>
        <cfvo type="min"/>
        <cfvo type="percentile" val="50"/>
        <cfvo type="max"/>
        <color rgb="FF63BE7B"/>
        <color rgb="FFFFEB84"/>
        <color rgb="FFF8696B"/>
      </colorScale>
    </cfRule>
    <cfRule type="colorScale" priority="2">
      <colorScale>
        <cfvo type="min"/>
        <cfvo type="max"/>
        <color rgb="FFF8696B"/>
        <color rgb="FFFCFCFF"/>
      </colorScale>
    </cfRule>
  </conditionalFormatting>
  <dataValidations disablePrompts="1" count="1">
    <dataValidation type="list" allowBlank="1" showInputMessage="1" showErrorMessage="1" sqref="B1:Y1" xr:uid="{7DAE298A-6A93-498F-919E-C81443E07F81}">
      <formula1>$A$5:$A$28</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7FCAF-AEFB-42DC-9CAE-156E46AFD64F}">
  <dimension ref="A1:AE718"/>
  <sheetViews>
    <sheetView topLeftCell="Z1" zoomScale="30" zoomScaleNormal="30" workbookViewId="0">
      <selection activeCell="CE24" sqref="CE24"/>
    </sheetView>
  </sheetViews>
  <sheetFormatPr baseColWidth="10" defaultColWidth="11.44140625" defaultRowHeight="30" customHeight="1" x14ac:dyDescent="0.3"/>
  <cols>
    <col min="1" max="1" width="17.109375" customWidth="1"/>
    <col min="2" max="2" width="41.33203125" bestFit="1" customWidth="1"/>
    <col min="3" max="3" width="56.6640625" bestFit="1" customWidth="1"/>
    <col min="4" max="4" width="62.44140625" bestFit="1" customWidth="1"/>
    <col min="5" max="5" width="93.33203125" bestFit="1" customWidth="1"/>
    <col min="6" max="6" width="21.33203125" bestFit="1" customWidth="1"/>
    <col min="7" max="7" width="65.33203125" bestFit="1" customWidth="1"/>
    <col min="8" max="8" width="24.5546875" bestFit="1" customWidth="1"/>
    <col min="9" max="9" width="61" bestFit="1" customWidth="1"/>
    <col min="10" max="10" width="13.44140625" bestFit="1" customWidth="1"/>
    <col min="11" max="11" width="57.33203125" bestFit="1" customWidth="1"/>
    <col min="12" max="12" width="24.88671875" bestFit="1" customWidth="1"/>
    <col min="13" max="13" width="47.6640625" bestFit="1" customWidth="1"/>
    <col min="14" max="14" width="44.88671875" bestFit="1" customWidth="1"/>
    <col min="15" max="15" width="24.109375" bestFit="1" customWidth="1"/>
    <col min="16" max="16" width="33.44140625" bestFit="1" customWidth="1"/>
    <col min="17" max="17" width="26.33203125" bestFit="1" customWidth="1"/>
    <col min="18" max="18" width="70.109375" bestFit="1" customWidth="1"/>
    <col min="19" max="19" width="76.109375" bestFit="1" customWidth="1"/>
    <col min="20" max="20" width="57.88671875" bestFit="1" customWidth="1"/>
    <col min="21" max="21" width="19.5546875" bestFit="1" customWidth="1"/>
    <col min="22" max="22" width="82.6640625" bestFit="1" customWidth="1"/>
    <col min="23" max="23" width="35.5546875" bestFit="1" customWidth="1"/>
    <col min="24" max="24" width="52.88671875" bestFit="1" customWidth="1"/>
    <col min="25" max="25" width="90.6640625" bestFit="1" customWidth="1"/>
    <col min="26" max="26" width="42.109375" bestFit="1" customWidth="1"/>
    <col min="27" max="27" width="58.6640625" bestFit="1" customWidth="1"/>
    <col min="28" max="30" width="2.109375" bestFit="1" customWidth="1"/>
    <col min="31" max="31" width="16.6640625" bestFit="1" customWidth="1"/>
    <col min="32" max="34" width="2.109375" bestFit="1" customWidth="1"/>
    <col min="35" max="35" width="33.6640625" bestFit="1" customWidth="1"/>
    <col min="36" max="38" width="2.109375" bestFit="1" customWidth="1"/>
    <col min="39" max="39" width="31.88671875" bestFit="1" customWidth="1"/>
    <col min="40" max="42" width="2.109375" bestFit="1" customWidth="1"/>
    <col min="43" max="43" width="16.88671875" bestFit="1" customWidth="1"/>
    <col min="44" max="46" width="2.109375" bestFit="1" customWidth="1"/>
    <col min="47" max="47" width="23.44140625" bestFit="1" customWidth="1"/>
    <col min="48" max="50" width="2.109375" bestFit="1" customWidth="1"/>
    <col min="51" max="51" width="18" bestFit="1" customWidth="1"/>
    <col min="52" max="54" width="2.109375" bestFit="1" customWidth="1"/>
    <col min="55" max="55" width="49.33203125" bestFit="1" customWidth="1"/>
    <col min="56" max="58" width="2.109375" bestFit="1" customWidth="1"/>
    <col min="59" max="59" width="55.33203125" bestFit="1" customWidth="1"/>
    <col min="60" max="62" width="2.109375" bestFit="1" customWidth="1"/>
    <col min="63" max="63" width="41.44140625" bestFit="1" customWidth="1"/>
    <col min="64" max="66" width="2.109375" bestFit="1" customWidth="1"/>
    <col min="67" max="67" width="13.44140625" bestFit="1" customWidth="1"/>
    <col min="68" max="70" width="2.109375" bestFit="1" customWidth="1"/>
    <col min="71" max="71" width="59.6640625" bestFit="1" customWidth="1"/>
    <col min="72" max="74" width="2.109375" bestFit="1" customWidth="1"/>
    <col min="75" max="75" width="25.88671875" bestFit="1" customWidth="1"/>
    <col min="76" max="78" width="2.109375" bestFit="1" customWidth="1"/>
    <col min="79" max="79" width="37.6640625" bestFit="1" customWidth="1"/>
    <col min="80" max="82" width="2.109375" bestFit="1" customWidth="1"/>
    <col min="83" max="83" width="62.6640625" bestFit="1" customWidth="1"/>
    <col min="84" max="86" width="2.109375" bestFit="1" customWidth="1"/>
    <col min="87" max="87" width="30" bestFit="1" customWidth="1"/>
    <col min="88" max="90" width="2.109375" bestFit="1" customWidth="1"/>
    <col min="91" max="91" width="42.33203125" bestFit="1" customWidth="1"/>
    <col min="92" max="94" width="2.109375" bestFit="1" customWidth="1"/>
    <col min="95" max="95" width="44.33203125" bestFit="1" customWidth="1"/>
    <col min="96" max="96" width="19.109375" bestFit="1" customWidth="1"/>
    <col min="97" max="97" width="50.109375" bestFit="1" customWidth="1"/>
    <col min="98" max="98" width="22.88671875" bestFit="1" customWidth="1"/>
    <col min="99" max="99" width="47.5546875" bestFit="1" customWidth="1"/>
    <col min="100" max="100" width="13.88671875" bestFit="1" customWidth="1"/>
    <col min="101" max="101" width="45" bestFit="1" customWidth="1"/>
    <col min="102" max="102" width="21.5546875" bestFit="1" customWidth="1"/>
    <col min="103" max="103" width="38.5546875" bestFit="1" customWidth="1"/>
    <col min="104" max="104" width="36.6640625" bestFit="1" customWidth="1"/>
    <col min="105" max="105" width="21.6640625" bestFit="1" customWidth="1"/>
    <col min="106" max="106" width="28.33203125" bestFit="1" customWidth="1"/>
    <col min="107" max="107" width="22.6640625" bestFit="1" customWidth="1"/>
    <col min="108" max="108" width="54" bestFit="1" customWidth="1"/>
    <col min="109" max="109" width="60" bestFit="1" customWidth="1"/>
    <col min="110" max="110" width="46.33203125" bestFit="1" customWidth="1"/>
    <col min="111" max="111" width="18.33203125" bestFit="1" customWidth="1"/>
    <col min="112" max="112" width="64.44140625" bestFit="1" customWidth="1"/>
    <col min="113" max="113" width="30.6640625" bestFit="1" customWidth="1"/>
    <col min="114" max="114" width="42.44140625" bestFit="1" customWidth="1"/>
    <col min="115" max="115" width="67.44140625" bestFit="1" customWidth="1"/>
    <col min="116" max="116" width="34.6640625" bestFit="1" customWidth="1"/>
    <col min="117" max="117" width="47" bestFit="1" customWidth="1"/>
    <col min="118" max="118" width="66.5546875" bestFit="1" customWidth="1"/>
    <col min="119" max="119" width="75.5546875" bestFit="1" customWidth="1"/>
    <col min="120" max="120" width="110.5546875" bestFit="1" customWidth="1"/>
    <col min="121" max="121" width="54.33203125" bestFit="1" customWidth="1"/>
    <col min="122" max="122" width="71.33203125" bestFit="1" customWidth="1"/>
  </cols>
  <sheetData>
    <row r="1" spans="1:31" ht="30" customHeight="1" x14ac:dyDescent="0.3">
      <c r="A1" s="2" t="s">
        <v>6463</v>
      </c>
      <c r="B1" s="29" t="s">
        <v>20</v>
      </c>
      <c r="C1" s="29" t="s">
        <v>35</v>
      </c>
      <c r="D1" s="29" t="s">
        <v>60</v>
      </c>
      <c r="E1" s="16" t="s">
        <v>71</v>
      </c>
      <c r="F1" s="29" t="s">
        <v>84</v>
      </c>
      <c r="G1" s="29" t="s">
        <v>97</v>
      </c>
      <c r="H1" s="29" t="s">
        <v>111</v>
      </c>
      <c r="I1" s="29" t="s">
        <v>125</v>
      </c>
      <c r="J1" s="29" t="s">
        <v>23</v>
      </c>
      <c r="K1" s="29" t="s">
        <v>831</v>
      </c>
      <c r="L1" s="29" t="s">
        <v>160</v>
      </c>
      <c r="M1" s="29" t="s">
        <v>171</v>
      </c>
      <c r="N1" s="29" t="s">
        <v>179</v>
      </c>
      <c r="O1" s="29" t="s">
        <v>185</v>
      </c>
      <c r="P1" s="29" t="s">
        <v>196</v>
      </c>
      <c r="Q1" s="29" t="s">
        <v>74</v>
      </c>
      <c r="R1" s="29" t="s">
        <v>213</v>
      </c>
      <c r="S1" s="29" t="s">
        <v>222</v>
      </c>
      <c r="T1" s="29" t="s">
        <v>229</v>
      </c>
      <c r="U1" s="29" t="s">
        <v>188</v>
      </c>
      <c r="V1" s="29" t="s">
        <v>242</v>
      </c>
      <c r="W1" s="29" t="s">
        <v>250</v>
      </c>
      <c r="X1" s="29" t="s">
        <v>261</v>
      </c>
      <c r="Y1" s="29" t="s">
        <v>87</v>
      </c>
      <c r="Z1" s="29" t="s">
        <v>281</v>
      </c>
      <c r="AA1" s="22" t="s">
        <v>6446</v>
      </c>
      <c r="AB1" s="22"/>
      <c r="AC1" s="22"/>
      <c r="AD1" s="22"/>
      <c r="AE1" s="22"/>
    </row>
    <row r="2" spans="1:31" ht="30" customHeight="1" x14ac:dyDescent="0.3">
      <c r="A2" s="2" t="s">
        <v>55</v>
      </c>
      <c r="B2" s="22">
        <f>COUNTIFS(CADASTRE!$B:$B,B$1,CADASTRE!L:L,A2)</f>
        <v>0</v>
      </c>
      <c r="C2" s="22">
        <f>COUNTIFS(CADASTRE!$B:$B,$C$1,CADASTRE!$L:$L,A2)</f>
        <v>0</v>
      </c>
      <c r="D2" s="22">
        <f>COUNTIFS(CADASTRE!$B:$B,$D$1,CADASTRE!$L:$L,A2)</f>
        <v>0</v>
      </c>
      <c r="E2" s="22">
        <f>COUNTIFS(CADASTRE!$B:$B,$E$1,CADASTRE!$L:$L,A2)</f>
        <v>1</v>
      </c>
      <c r="F2" s="22">
        <f>COUNTIFS(CADASTRE!$B:$B,$F$1,CADASTRE!$L:$L,A2)</f>
        <v>0</v>
      </c>
      <c r="G2" s="22">
        <f>COUNTIFS(CADASTRE!$B:$B,$G$1,CADASTRE!$L:$L,A2)</f>
        <v>0</v>
      </c>
      <c r="H2" s="22">
        <f>COUNTIFS(CADASTRE!$B:$B,$H$1,CADASTRE!$L:$L,A2)</f>
        <v>0</v>
      </c>
      <c r="I2" s="22">
        <f>COUNTIFS(CADASTRE!$B:$B,$I$1,CADASTRE!$L:$L,A2)</f>
        <v>0</v>
      </c>
      <c r="J2" s="22">
        <f>COUNTIFS(CADASTRE!$B:$B,$J$1,CADASTRE!$L:$L,A2)</f>
        <v>1</v>
      </c>
      <c r="K2" s="22">
        <f>COUNTIFS(CADASTRE!$B:$B,$K$1,CADASTRE!$L:$L,A2)</f>
        <v>0</v>
      </c>
      <c r="L2" s="22">
        <f>COUNTIFS(CADASTRE!$B:$B,$L$1,CADASTRE!$L:$L,A2)</f>
        <v>0</v>
      </c>
      <c r="M2" s="22">
        <f>COUNTIFS(CADASTRE!$B:$B,$M$1,CADASTRE!$L:$L,A2)</f>
        <v>0</v>
      </c>
      <c r="N2" s="22">
        <f>COUNTIFS(CADASTRE!$B:$B,$N$1,CADASTRE!$L:$L,A2)</f>
        <v>0</v>
      </c>
      <c r="O2" s="22">
        <f>COUNTIFS(CADASTRE!$B:$B,$O$1,CADASTRE!$L:$L,A2)</f>
        <v>0</v>
      </c>
      <c r="P2" s="22">
        <f>COUNTIFS(CADASTRE!$B:$B,$P$1,CADASTRE!$L:$L,A2)</f>
        <v>0</v>
      </c>
      <c r="Q2" s="22">
        <f>COUNTIFS(CADASTRE!$B:$B,$Q$1,CADASTRE!$L:$L,A2)</f>
        <v>0</v>
      </c>
      <c r="R2" s="22">
        <f>COUNTIFS(CADASTRE!$B:$B,$R$1,CADASTRE!$L:$L,A2)</f>
        <v>0</v>
      </c>
      <c r="S2" s="22">
        <f>COUNTIFS(CADASTRE!$B:$B,$S$1,CADASTRE!$L:$L,A2)</f>
        <v>0</v>
      </c>
      <c r="T2" s="22">
        <f>COUNTIFS(CADASTRE!$B:$B,$T$1,CADASTRE!$L:$L,A2)</f>
        <v>0</v>
      </c>
      <c r="U2" s="22">
        <f>COUNTIFS(CADASTRE!$B:$B,$U$1,CADASTRE!$L:$L,A2)</f>
        <v>0</v>
      </c>
      <c r="V2" s="22">
        <f>COUNTIFS(CADASTRE!$B:$B,$V$1,CADASTRE!$L:$L,A2)</f>
        <v>0</v>
      </c>
      <c r="W2" s="22">
        <f>COUNTIFS(CADASTRE!$B:$B,$W$1,CADASTRE!$L:$L,A2)</f>
        <v>0</v>
      </c>
      <c r="X2" s="22">
        <f>COUNTIFS(CADASTRE!$B:$B,$X$1,CADASTRE!$L:$L,A2)</f>
        <v>2</v>
      </c>
      <c r="Y2" s="22">
        <f>COUNTIFS(CADASTRE!$B:$B,$Y$1,CADASTRE!$L:$L,A2)</f>
        <v>4</v>
      </c>
      <c r="Z2" s="22">
        <f>COUNTIFS(CADASTRE!$B:$B,$Z$1,CADASTRE!$L:$L,A2)</f>
        <v>0</v>
      </c>
      <c r="AA2" s="22">
        <f t="shared" ref="AA2:AA65" si="0">SUM(B2:Z2)</f>
        <v>8</v>
      </c>
      <c r="AB2" s="22"/>
    </row>
    <row r="3" spans="1:31" ht="30" customHeight="1" x14ac:dyDescent="0.3">
      <c r="A3" s="2" t="s">
        <v>2027</v>
      </c>
      <c r="B3" s="22">
        <f>COUNTIFS(CADASTRE!$B:$B,B$1,CADASTRE!L:L,A3)</f>
        <v>0</v>
      </c>
      <c r="C3" s="22">
        <f>COUNTIFS(CADASTRE!$B:$B,$C$1,CADASTRE!$L:$L,A3)</f>
        <v>0</v>
      </c>
      <c r="D3" s="22">
        <f>COUNTIFS(CADASTRE!$B:$B,$D$1,CADASTRE!$L:$L,A3)</f>
        <v>0</v>
      </c>
      <c r="E3" s="22">
        <f>COUNTIFS(CADASTRE!$B:$B,$E$1,CADASTRE!$L:$L,A3)</f>
        <v>1</v>
      </c>
      <c r="F3" s="22">
        <f>COUNTIFS(CADASTRE!$B:$B,$F$1,CADASTRE!$L:$L,A3)</f>
        <v>0</v>
      </c>
      <c r="G3" s="22">
        <f>COUNTIFS(CADASTRE!$B:$B,$G$1,CADASTRE!$L:$L,A3)</f>
        <v>0</v>
      </c>
      <c r="H3" s="22">
        <f>COUNTIFS(CADASTRE!$B:$B,$H$1,CADASTRE!$L:$L,A3)</f>
        <v>0</v>
      </c>
      <c r="I3" s="22">
        <f>COUNTIFS(CADASTRE!$B:$B,$I$1,CADASTRE!$L:$L,A3)</f>
        <v>0</v>
      </c>
      <c r="J3" s="22">
        <f>COUNTIFS(CADASTRE!$B:$B,$J$1,CADASTRE!$L:$L,A3)</f>
        <v>0</v>
      </c>
      <c r="K3" s="22">
        <f>COUNTIFS(CADASTRE!$B:$B,$K$1,CADASTRE!$L:$L,A3)</f>
        <v>0</v>
      </c>
      <c r="L3" s="22">
        <f>COUNTIFS(CADASTRE!$B:$B,$L$1,CADASTRE!$L:$L,A3)</f>
        <v>0</v>
      </c>
      <c r="M3" s="22">
        <f>COUNTIFS(CADASTRE!$B:$B,$M$1,CADASTRE!$L:$L,A3)</f>
        <v>0</v>
      </c>
      <c r="N3" s="22">
        <f>COUNTIFS(CADASTRE!$B:$B,$N$1,CADASTRE!$L:$L,A3)</f>
        <v>0</v>
      </c>
      <c r="O3" s="22">
        <f>COUNTIFS(CADASTRE!$B:$B,$O$1,CADASTRE!$L:$L,A3)</f>
        <v>0</v>
      </c>
      <c r="P3" s="22">
        <f>COUNTIFS(CADASTRE!$B:$B,$P$1,CADASTRE!$L:$L,A3)</f>
        <v>0</v>
      </c>
      <c r="Q3" s="22">
        <f>COUNTIFS(CADASTRE!$B:$B,$Q$1,CADASTRE!$L:$L,A3)</f>
        <v>0</v>
      </c>
      <c r="R3" s="22">
        <f>COUNTIFS(CADASTRE!$B:$B,$R$1,CADASTRE!$L:$L,A3)</f>
        <v>0</v>
      </c>
      <c r="S3" s="22">
        <f>COUNTIFS(CADASTRE!$B:$B,$S$1,CADASTRE!$L:$L,A3)</f>
        <v>0</v>
      </c>
      <c r="T3" s="22">
        <f>COUNTIFS(CADASTRE!$B:$B,$T$1,CADASTRE!$L:$L,A3)</f>
        <v>0</v>
      </c>
      <c r="U3" s="22">
        <f>COUNTIFS(CADASTRE!$B:$B,$U$1,CADASTRE!$L:$L,A3)</f>
        <v>0</v>
      </c>
      <c r="V3" s="22">
        <f>COUNTIFS(CADASTRE!$B:$B,$V$1,CADASTRE!$L:$L,A3)</f>
        <v>0</v>
      </c>
      <c r="W3" s="22">
        <f>COUNTIFS(CADASTRE!$B:$B,$W$1,CADASTRE!$L:$L,A3)</f>
        <v>0</v>
      </c>
      <c r="X3" s="22">
        <f>COUNTIFS(CADASTRE!$B:$B,$X$1,CADASTRE!$L:$L,A3)</f>
        <v>0</v>
      </c>
      <c r="Y3" s="22">
        <f>COUNTIFS(CADASTRE!$B:$B,$Y$1,CADASTRE!$L:$L,A3)</f>
        <v>0</v>
      </c>
      <c r="Z3" s="22">
        <f>COUNTIFS(CADASTRE!$B:$B,$Z$1,CADASTRE!$L:$L,A3)</f>
        <v>0</v>
      </c>
      <c r="AA3" s="22">
        <f t="shared" si="0"/>
        <v>1</v>
      </c>
      <c r="AB3" s="22"/>
    </row>
    <row r="4" spans="1:31" ht="30" customHeight="1" x14ac:dyDescent="0.3">
      <c r="A4" s="2" t="s">
        <v>3072</v>
      </c>
      <c r="B4" s="22">
        <f>COUNTIFS(CADASTRE!$B:$B,B$1,CADASTRE!L:L,A4)</f>
        <v>0</v>
      </c>
      <c r="C4" s="22">
        <f>COUNTIFS(CADASTRE!$B:$B,$C$1,CADASTRE!$L:$L,A4)</f>
        <v>0</v>
      </c>
      <c r="D4" s="22">
        <f>COUNTIFS(CADASTRE!$B:$B,$D$1,CADASTRE!$L:$L,A4)</f>
        <v>0</v>
      </c>
      <c r="E4" s="22">
        <f>COUNTIFS(CADASTRE!$B:$B,$E$1,CADASTRE!$L:$L,A4)</f>
        <v>0</v>
      </c>
      <c r="F4" s="22">
        <f>COUNTIFS(CADASTRE!$B:$B,$F$1,CADASTRE!$L:$L,A4)</f>
        <v>0</v>
      </c>
      <c r="G4" s="22">
        <f>COUNTIFS(CADASTRE!$B:$B,$G$1,CADASTRE!$L:$L,A4)</f>
        <v>0</v>
      </c>
      <c r="H4" s="22">
        <f>COUNTIFS(CADASTRE!$B:$B,$H$1,CADASTRE!$L:$L,A4)</f>
        <v>0</v>
      </c>
      <c r="I4" s="22">
        <f>COUNTIFS(CADASTRE!$B:$B,$I$1,CADASTRE!$L:$L,A4)</f>
        <v>0</v>
      </c>
      <c r="J4" s="22">
        <f>COUNTIFS(CADASTRE!$B:$B,$J$1,CADASTRE!$L:$L,A4)</f>
        <v>0</v>
      </c>
      <c r="K4" s="22">
        <f>COUNTIFS(CADASTRE!$B:$B,$K$1,CADASTRE!$L:$L,A4)</f>
        <v>0</v>
      </c>
      <c r="L4" s="22">
        <f>COUNTIFS(CADASTRE!$B:$B,$L$1,CADASTRE!$L:$L,A4)</f>
        <v>0</v>
      </c>
      <c r="M4" s="22">
        <f>COUNTIFS(CADASTRE!$B:$B,$M$1,CADASTRE!$L:$L,A4)</f>
        <v>0</v>
      </c>
      <c r="N4" s="22">
        <f>COUNTIFS(CADASTRE!$B:$B,$N$1,CADASTRE!$L:$L,A4)</f>
        <v>0</v>
      </c>
      <c r="O4" s="22">
        <f>COUNTIFS(CADASTRE!$B:$B,$O$1,CADASTRE!$L:$L,A4)</f>
        <v>0</v>
      </c>
      <c r="P4" s="22">
        <f>COUNTIFS(CADASTRE!$B:$B,$P$1,CADASTRE!$L:$L,A4)</f>
        <v>0</v>
      </c>
      <c r="Q4" s="22">
        <f>COUNTIFS(CADASTRE!$B:$B,$Q$1,CADASTRE!$L:$L,A4)</f>
        <v>0</v>
      </c>
      <c r="R4" s="22">
        <f>COUNTIFS(CADASTRE!$B:$B,$R$1,CADASTRE!$L:$L,A4)</f>
        <v>0</v>
      </c>
      <c r="S4" s="22">
        <f>COUNTIFS(CADASTRE!$B:$B,$S$1,CADASTRE!$L:$L,A4)</f>
        <v>0</v>
      </c>
      <c r="T4" s="22">
        <f>COUNTIFS(CADASTRE!$B:$B,$T$1,CADASTRE!$L:$L,A4)</f>
        <v>0</v>
      </c>
      <c r="U4" s="22">
        <f>COUNTIFS(CADASTRE!$B:$B,$U$1,CADASTRE!$L:$L,A4)</f>
        <v>0</v>
      </c>
      <c r="V4" s="22">
        <f>COUNTIFS(CADASTRE!$B:$B,$V$1,CADASTRE!$L:$L,A4)</f>
        <v>0</v>
      </c>
      <c r="W4" s="22">
        <f>COUNTIFS(CADASTRE!$B:$B,$W$1,CADASTRE!$L:$L,A4)</f>
        <v>0</v>
      </c>
      <c r="X4" s="22">
        <f>COUNTIFS(CADASTRE!$B:$B,$X$1,CADASTRE!$L:$L,A4)</f>
        <v>0</v>
      </c>
      <c r="Y4" s="22">
        <f>COUNTIFS(CADASTRE!$B:$B,$Y$1,CADASTRE!$L:$L,A4)</f>
        <v>1</v>
      </c>
      <c r="Z4" s="22">
        <f>COUNTIFS(CADASTRE!$B:$B,$Z$1,CADASTRE!$L:$L,A4)</f>
        <v>0</v>
      </c>
      <c r="AA4" s="22">
        <f t="shared" si="0"/>
        <v>1</v>
      </c>
      <c r="AB4" s="22"/>
    </row>
    <row r="5" spans="1:31" ht="30" customHeight="1" x14ac:dyDescent="0.3">
      <c r="A5" s="2" t="s">
        <v>599</v>
      </c>
      <c r="B5" s="22">
        <f>COUNTIFS(CADASTRE!$B:$B,B$1,CADASTRE!L:L,A5)</f>
        <v>0</v>
      </c>
      <c r="C5" s="22">
        <f>COUNTIFS(CADASTRE!$B:$B,$C$1,CADASTRE!$L:$L,A5)</f>
        <v>0</v>
      </c>
      <c r="D5" s="22">
        <f>COUNTIFS(CADASTRE!$B:$B,$D$1,CADASTRE!$L:$L,A5)</f>
        <v>0</v>
      </c>
      <c r="E5" s="22">
        <f>COUNTIFS(CADASTRE!$B:$B,$E$1,CADASTRE!$L:$L,A5)</f>
        <v>0</v>
      </c>
      <c r="F5" s="22">
        <f>COUNTIFS(CADASTRE!$B:$B,$F$1,CADASTRE!$L:$L,A5)</f>
        <v>0</v>
      </c>
      <c r="G5" s="22">
        <f>COUNTIFS(CADASTRE!$B:$B,$G$1,CADASTRE!$L:$L,A5)</f>
        <v>0</v>
      </c>
      <c r="H5" s="22">
        <f>COUNTIFS(CADASTRE!$B:$B,$H$1,CADASTRE!$L:$L,A5)</f>
        <v>0</v>
      </c>
      <c r="I5" s="22">
        <f>COUNTIFS(CADASTRE!$B:$B,$I$1,CADASTRE!$L:$L,A5)</f>
        <v>0</v>
      </c>
      <c r="J5" s="22">
        <f>COUNTIFS(CADASTRE!$B:$B,$J$1,CADASTRE!$L:$L,A5)</f>
        <v>0</v>
      </c>
      <c r="K5" s="22">
        <f>COUNTIFS(CADASTRE!$B:$B,$K$1,CADASTRE!$L:$L,A5)</f>
        <v>0</v>
      </c>
      <c r="L5" s="22">
        <f>COUNTIFS(CADASTRE!$B:$B,$L$1,CADASTRE!$L:$L,A5)</f>
        <v>0</v>
      </c>
      <c r="M5" s="22">
        <f>COUNTIFS(CADASTRE!$B:$B,$M$1,CADASTRE!$L:$L,A5)</f>
        <v>0</v>
      </c>
      <c r="N5" s="22">
        <f>COUNTIFS(CADASTRE!$B:$B,$N$1,CADASTRE!$L:$L,A5)</f>
        <v>0</v>
      </c>
      <c r="O5" s="22">
        <f>COUNTIFS(CADASTRE!$B:$B,$O$1,CADASTRE!$L:$L,A5)</f>
        <v>0</v>
      </c>
      <c r="P5" s="22">
        <f>COUNTIFS(CADASTRE!$B:$B,$P$1,CADASTRE!$L:$L,A5)</f>
        <v>0</v>
      </c>
      <c r="Q5" s="22">
        <f>COUNTIFS(CADASTRE!$B:$B,$Q$1,CADASTRE!$L:$L,A5)</f>
        <v>0</v>
      </c>
      <c r="R5" s="22">
        <f>COUNTIFS(CADASTRE!$B:$B,$R$1,CADASTRE!$L:$L,A5)</f>
        <v>0</v>
      </c>
      <c r="S5" s="22">
        <f>COUNTIFS(CADASTRE!$B:$B,$S$1,CADASTRE!$L:$L,A5)</f>
        <v>0</v>
      </c>
      <c r="T5" s="22">
        <f>COUNTIFS(CADASTRE!$B:$B,$T$1,CADASTRE!$L:$L,A5)</f>
        <v>0</v>
      </c>
      <c r="U5" s="22">
        <f>COUNTIFS(CADASTRE!$B:$B,$U$1,CADASTRE!$L:$L,A5)</f>
        <v>0</v>
      </c>
      <c r="V5" s="22">
        <f>COUNTIFS(CADASTRE!$B:$B,$V$1,CADASTRE!$L:$L,A5)</f>
        <v>0</v>
      </c>
      <c r="W5" s="22">
        <f>COUNTIFS(CADASTRE!$B:$B,$W$1,CADASTRE!$L:$L,A5)</f>
        <v>0</v>
      </c>
      <c r="X5" s="22">
        <f>COUNTIFS(CADASTRE!$B:$B,$X$1,CADASTRE!$L:$L,A5)</f>
        <v>0</v>
      </c>
      <c r="Y5" s="22">
        <f>COUNTIFS(CADASTRE!$B:$B,$Y$1,CADASTRE!$L:$L,A5)</f>
        <v>3</v>
      </c>
      <c r="Z5" s="22">
        <f>COUNTIFS(CADASTRE!$B:$B,$Z$1,CADASTRE!$L:$L,A5)</f>
        <v>0</v>
      </c>
      <c r="AA5" s="22">
        <f t="shared" si="0"/>
        <v>3</v>
      </c>
      <c r="AB5" s="22"/>
    </row>
    <row r="6" spans="1:31" ht="30" customHeight="1" x14ac:dyDescent="0.3">
      <c r="A6" s="2" t="s">
        <v>269</v>
      </c>
      <c r="B6" s="22">
        <f>COUNTIFS(CADASTRE!$B:$B,B$1,CADASTRE!L:L,A6)</f>
        <v>0</v>
      </c>
      <c r="C6" s="22">
        <f>COUNTIFS(CADASTRE!$B:$B,$C$1,CADASTRE!$L:$L,A6)</f>
        <v>0</v>
      </c>
      <c r="D6" s="22">
        <f>COUNTIFS(CADASTRE!$B:$B,$D$1,CADASTRE!$L:$L,A6)</f>
        <v>0</v>
      </c>
      <c r="E6" s="22">
        <f>COUNTIFS(CADASTRE!$B:$B,$E$1,CADASTRE!$L:$L,A6)</f>
        <v>0</v>
      </c>
      <c r="F6" s="22">
        <f>COUNTIFS(CADASTRE!$B:$B,$F$1,CADASTRE!$L:$L,A6)</f>
        <v>0</v>
      </c>
      <c r="G6" s="22">
        <f>COUNTIFS(CADASTRE!$B:$B,$G$1,CADASTRE!$L:$L,A6)</f>
        <v>0</v>
      </c>
      <c r="H6" s="22">
        <f>COUNTIFS(CADASTRE!$B:$B,$H$1,CADASTRE!$L:$L,A6)</f>
        <v>0</v>
      </c>
      <c r="I6" s="22">
        <f>COUNTIFS(CADASTRE!$B:$B,$I$1,CADASTRE!$L:$L,A6)</f>
        <v>0</v>
      </c>
      <c r="J6" s="22">
        <f>COUNTIFS(CADASTRE!$B:$B,$J$1,CADASTRE!$L:$L,A6)</f>
        <v>1</v>
      </c>
      <c r="K6" s="22">
        <f>COUNTIFS(CADASTRE!$B:$B,$K$1,CADASTRE!$L:$L,A6)</f>
        <v>0</v>
      </c>
      <c r="L6" s="22">
        <f>COUNTIFS(CADASTRE!$B:$B,$L$1,CADASTRE!$L:$L,A6)</f>
        <v>0</v>
      </c>
      <c r="M6" s="22">
        <f>COUNTIFS(CADASTRE!$B:$B,$M$1,CADASTRE!$L:$L,A6)</f>
        <v>0</v>
      </c>
      <c r="N6" s="22">
        <f>COUNTIFS(CADASTRE!$B:$B,$N$1,CADASTRE!$L:$L,A6)</f>
        <v>0</v>
      </c>
      <c r="O6" s="22">
        <f>COUNTIFS(CADASTRE!$B:$B,$O$1,CADASTRE!$L:$L,A6)</f>
        <v>0</v>
      </c>
      <c r="P6" s="22">
        <f>COUNTIFS(CADASTRE!$B:$B,$P$1,CADASTRE!$L:$L,A6)</f>
        <v>0</v>
      </c>
      <c r="Q6" s="22">
        <f>COUNTIFS(CADASTRE!$B:$B,$Q$1,CADASTRE!$L:$L,A6)</f>
        <v>0</v>
      </c>
      <c r="R6" s="22">
        <f>COUNTIFS(CADASTRE!$B:$B,$R$1,CADASTRE!$L:$L,A6)</f>
        <v>0</v>
      </c>
      <c r="S6" s="22">
        <f>COUNTIFS(CADASTRE!$B:$B,$S$1,CADASTRE!$L:$L,A6)</f>
        <v>0</v>
      </c>
      <c r="T6" s="22">
        <f>COUNTIFS(CADASTRE!$B:$B,$T$1,CADASTRE!$L:$L,A6)</f>
        <v>0</v>
      </c>
      <c r="U6" s="22">
        <f>COUNTIFS(CADASTRE!$B:$B,$U$1,CADASTRE!$L:$L,A6)</f>
        <v>0</v>
      </c>
      <c r="V6" s="22">
        <f>COUNTIFS(CADASTRE!$B:$B,$V$1,CADASTRE!$L:$L,A6)</f>
        <v>0</v>
      </c>
      <c r="W6" s="22">
        <f>COUNTIFS(CADASTRE!$B:$B,$W$1,CADASTRE!$L:$L,A6)</f>
        <v>0</v>
      </c>
      <c r="X6" s="22">
        <f>COUNTIFS(CADASTRE!$B:$B,$X$1,CADASTRE!$L:$L,A6)</f>
        <v>0</v>
      </c>
      <c r="Y6" s="22">
        <f>COUNTIFS(CADASTRE!$B:$B,$Y$1,CADASTRE!$L:$L,A6)</f>
        <v>0</v>
      </c>
      <c r="Z6" s="22">
        <f>COUNTIFS(CADASTRE!$B:$B,$Z$1,CADASTRE!$L:$L,A6)</f>
        <v>0</v>
      </c>
      <c r="AA6" s="22">
        <f t="shared" si="0"/>
        <v>1</v>
      </c>
      <c r="AB6" s="22"/>
    </row>
    <row r="7" spans="1:31" ht="30" customHeight="1" x14ac:dyDescent="0.3">
      <c r="A7" s="2" t="s">
        <v>4712</v>
      </c>
      <c r="B7" s="22">
        <f>COUNTIFS(CADASTRE!$B:$B,B$1,CADASTRE!L:L,A7)</f>
        <v>0</v>
      </c>
      <c r="C7" s="22">
        <f>COUNTIFS(CADASTRE!$B:$B,$C$1,CADASTRE!$L:$L,A7)</f>
        <v>0</v>
      </c>
      <c r="D7" s="22">
        <f>COUNTIFS(CADASTRE!$B:$B,$D$1,CADASTRE!$L:$L,A7)</f>
        <v>0</v>
      </c>
      <c r="E7" s="22">
        <f>COUNTIFS(CADASTRE!$B:$B,$E$1,CADASTRE!$L:$L,A7)</f>
        <v>0</v>
      </c>
      <c r="F7" s="22">
        <f>COUNTIFS(CADASTRE!$B:$B,$F$1,CADASTRE!$L:$L,A7)</f>
        <v>0</v>
      </c>
      <c r="G7" s="22">
        <f>COUNTIFS(CADASTRE!$B:$B,$G$1,CADASTRE!$L:$L,A7)</f>
        <v>1</v>
      </c>
      <c r="H7" s="22">
        <f>COUNTIFS(CADASTRE!$B:$B,$H$1,CADASTRE!$L:$L,A7)</f>
        <v>0</v>
      </c>
      <c r="I7" s="22">
        <f>COUNTIFS(CADASTRE!$B:$B,$I$1,CADASTRE!$L:$L,A7)</f>
        <v>0</v>
      </c>
      <c r="J7" s="22">
        <f>COUNTIFS(CADASTRE!$B:$B,$J$1,CADASTRE!$L:$L,A7)</f>
        <v>0</v>
      </c>
      <c r="K7" s="22">
        <f>COUNTIFS(CADASTRE!$B:$B,$K$1,CADASTRE!$L:$L,A7)</f>
        <v>0</v>
      </c>
      <c r="L7" s="22">
        <f>COUNTIFS(CADASTRE!$B:$B,$L$1,CADASTRE!$L:$L,A7)</f>
        <v>0</v>
      </c>
      <c r="M7" s="22">
        <f>COUNTIFS(CADASTRE!$B:$B,$M$1,CADASTRE!$L:$L,A7)</f>
        <v>0</v>
      </c>
      <c r="N7" s="22">
        <f>COUNTIFS(CADASTRE!$B:$B,$N$1,CADASTRE!$L:$L,A7)</f>
        <v>0</v>
      </c>
      <c r="O7" s="22">
        <f>COUNTIFS(CADASTRE!$B:$B,$O$1,CADASTRE!$L:$L,A7)</f>
        <v>0</v>
      </c>
      <c r="P7" s="22">
        <f>COUNTIFS(CADASTRE!$B:$B,$P$1,CADASTRE!$L:$L,A7)</f>
        <v>0</v>
      </c>
      <c r="Q7" s="22">
        <f>COUNTIFS(CADASTRE!$B:$B,$Q$1,CADASTRE!$L:$L,A7)</f>
        <v>0</v>
      </c>
      <c r="R7" s="22">
        <f>COUNTIFS(CADASTRE!$B:$B,$R$1,CADASTRE!$L:$L,A7)</f>
        <v>0</v>
      </c>
      <c r="S7" s="22">
        <f>COUNTIFS(CADASTRE!$B:$B,$S$1,CADASTRE!$L:$L,A7)</f>
        <v>0</v>
      </c>
      <c r="T7" s="22">
        <f>COUNTIFS(CADASTRE!$B:$B,$T$1,CADASTRE!$L:$L,A7)</f>
        <v>0</v>
      </c>
      <c r="U7" s="22">
        <f>COUNTIFS(CADASTRE!$B:$B,$U$1,CADASTRE!$L:$L,A7)</f>
        <v>0</v>
      </c>
      <c r="V7" s="22">
        <f>COUNTIFS(CADASTRE!$B:$B,$V$1,CADASTRE!$L:$L,A7)</f>
        <v>0</v>
      </c>
      <c r="W7" s="22">
        <f>COUNTIFS(CADASTRE!$B:$B,$W$1,CADASTRE!$L:$L,A7)</f>
        <v>0</v>
      </c>
      <c r="X7" s="22">
        <f>COUNTIFS(CADASTRE!$B:$B,$X$1,CADASTRE!$L:$L,A7)</f>
        <v>0</v>
      </c>
      <c r="Y7" s="22">
        <f>COUNTIFS(CADASTRE!$B:$B,$Y$1,CADASTRE!$L:$L,A7)</f>
        <v>0</v>
      </c>
      <c r="Z7" s="22">
        <f>COUNTIFS(CADASTRE!$B:$B,$Z$1,CADASTRE!$L:$L,A7)</f>
        <v>0</v>
      </c>
      <c r="AA7" s="22">
        <f t="shared" si="0"/>
        <v>1</v>
      </c>
      <c r="AB7" s="22"/>
    </row>
    <row r="8" spans="1:31" ht="30" customHeight="1" x14ac:dyDescent="0.3">
      <c r="A8" s="2" t="s">
        <v>3675</v>
      </c>
      <c r="B8" s="22">
        <f>COUNTIFS(CADASTRE!$B:$B,B$1,CADASTRE!L:L,A8)</f>
        <v>0</v>
      </c>
      <c r="C8" s="22">
        <f>COUNTIFS(CADASTRE!$B:$B,$C$1,CADASTRE!$L:$L,A8)</f>
        <v>0</v>
      </c>
      <c r="D8" s="22">
        <f>COUNTIFS(CADASTRE!$B:$B,$D$1,CADASTRE!$L:$L,A8)</f>
        <v>0</v>
      </c>
      <c r="E8" s="22">
        <f>COUNTIFS(CADASTRE!$B:$B,$E$1,CADASTRE!$L:$L,A8)</f>
        <v>0</v>
      </c>
      <c r="F8" s="22">
        <f>COUNTIFS(CADASTRE!$B:$B,$F$1,CADASTRE!$L:$L,A8)</f>
        <v>0</v>
      </c>
      <c r="G8" s="22">
        <f>COUNTIFS(CADASTRE!$B:$B,$G$1,CADASTRE!$L:$L,A8)</f>
        <v>0</v>
      </c>
      <c r="H8" s="22">
        <f>COUNTIFS(CADASTRE!$B:$B,$H$1,CADASTRE!$L:$L,A8)</f>
        <v>0</v>
      </c>
      <c r="I8" s="22">
        <f>COUNTIFS(CADASTRE!$B:$B,$I$1,CADASTRE!$L:$L,A8)</f>
        <v>0</v>
      </c>
      <c r="J8" s="22">
        <f>COUNTIFS(CADASTRE!$B:$B,$J$1,CADASTRE!$L:$L,A8)</f>
        <v>0</v>
      </c>
      <c r="K8" s="22">
        <f>COUNTIFS(CADASTRE!$B:$B,$K$1,CADASTRE!$L:$L,A8)</f>
        <v>0</v>
      </c>
      <c r="L8" s="22">
        <f>COUNTIFS(CADASTRE!$B:$B,$L$1,CADASTRE!$L:$L,A8)</f>
        <v>0</v>
      </c>
      <c r="M8" s="22">
        <f>COUNTIFS(CADASTRE!$B:$B,$M$1,CADASTRE!$L:$L,A8)</f>
        <v>0</v>
      </c>
      <c r="N8" s="22">
        <f>COUNTIFS(CADASTRE!$B:$B,$N$1,CADASTRE!$L:$L,A8)</f>
        <v>0</v>
      </c>
      <c r="O8" s="22">
        <f>COUNTIFS(CADASTRE!$B:$B,$O$1,CADASTRE!$L:$L,A8)</f>
        <v>0</v>
      </c>
      <c r="P8" s="22">
        <f>COUNTIFS(CADASTRE!$B:$B,$P$1,CADASTRE!$L:$L,A8)</f>
        <v>0</v>
      </c>
      <c r="Q8" s="22">
        <f>COUNTIFS(CADASTRE!$B:$B,$Q$1,CADASTRE!$L:$L,A8)</f>
        <v>0</v>
      </c>
      <c r="R8" s="22">
        <f>COUNTIFS(CADASTRE!$B:$B,$R$1,CADASTRE!$L:$L,A8)</f>
        <v>0</v>
      </c>
      <c r="S8" s="22">
        <f>COUNTIFS(CADASTRE!$B:$B,$S$1,CADASTRE!$L:$L,A8)</f>
        <v>2</v>
      </c>
      <c r="T8" s="22">
        <f>COUNTIFS(CADASTRE!$B:$B,$T$1,CADASTRE!$L:$L,A8)</f>
        <v>0</v>
      </c>
      <c r="U8" s="22">
        <f>COUNTIFS(CADASTRE!$B:$B,$U$1,CADASTRE!$L:$L,A8)</f>
        <v>0</v>
      </c>
      <c r="V8" s="22">
        <f>COUNTIFS(CADASTRE!$B:$B,$V$1,CADASTRE!$L:$L,A8)</f>
        <v>0</v>
      </c>
      <c r="W8" s="22">
        <f>COUNTIFS(CADASTRE!$B:$B,$W$1,CADASTRE!$L:$L,A8)</f>
        <v>0</v>
      </c>
      <c r="X8" s="22">
        <f>COUNTIFS(CADASTRE!$B:$B,$X$1,CADASTRE!$L:$L,A8)</f>
        <v>0</v>
      </c>
      <c r="Y8" s="22">
        <f>COUNTIFS(CADASTRE!$B:$B,$Y$1,CADASTRE!$L:$L,A8)</f>
        <v>0</v>
      </c>
      <c r="Z8" s="22">
        <f>COUNTIFS(CADASTRE!$B:$B,$Z$1,CADASTRE!$L:$L,A8)</f>
        <v>0</v>
      </c>
      <c r="AA8" s="22">
        <f t="shared" si="0"/>
        <v>2</v>
      </c>
      <c r="AB8" s="22"/>
    </row>
    <row r="9" spans="1:31" ht="30" customHeight="1" x14ac:dyDescent="0.3">
      <c r="A9" s="2" t="s">
        <v>1124</v>
      </c>
      <c r="B9" s="22">
        <f>COUNTIFS(CADASTRE!$B:$B,B$1,CADASTRE!L:L,A9)</f>
        <v>0</v>
      </c>
      <c r="C9" s="22">
        <f>COUNTIFS(CADASTRE!$B:$B,$C$1,CADASTRE!$L:$L,A9)</f>
        <v>0</v>
      </c>
      <c r="D9" s="22">
        <f>COUNTIFS(CADASTRE!$B:$B,$D$1,CADASTRE!$L:$L,A9)</f>
        <v>0</v>
      </c>
      <c r="E9" s="22">
        <f>COUNTIFS(CADASTRE!$B:$B,$E$1,CADASTRE!$L:$L,A9)</f>
        <v>0</v>
      </c>
      <c r="F9" s="22">
        <f>COUNTIFS(CADASTRE!$B:$B,$F$1,CADASTRE!$L:$L,A9)</f>
        <v>0</v>
      </c>
      <c r="G9" s="22">
        <f>COUNTIFS(CADASTRE!$B:$B,$G$1,CADASTRE!$L:$L,A9)</f>
        <v>0</v>
      </c>
      <c r="H9" s="22">
        <f>COUNTIFS(CADASTRE!$B:$B,$H$1,CADASTRE!$L:$L,A9)</f>
        <v>0</v>
      </c>
      <c r="I9" s="22">
        <f>COUNTIFS(CADASTRE!$B:$B,$I$1,CADASTRE!$L:$L,A9)</f>
        <v>0</v>
      </c>
      <c r="J9" s="22">
        <f>COUNTIFS(CADASTRE!$B:$B,$J$1,CADASTRE!$L:$L,A9)</f>
        <v>0</v>
      </c>
      <c r="K9" s="22">
        <f>COUNTIFS(CADASTRE!$B:$B,$K$1,CADASTRE!$L:$L,A9)</f>
        <v>0</v>
      </c>
      <c r="L9" s="22">
        <f>COUNTIFS(CADASTRE!$B:$B,$L$1,CADASTRE!$L:$L,A9)</f>
        <v>0</v>
      </c>
      <c r="M9" s="22">
        <f>COUNTIFS(CADASTRE!$B:$B,$M$1,CADASTRE!$L:$L,A9)</f>
        <v>0</v>
      </c>
      <c r="N9" s="22">
        <f>COUNTIFS(CADASTRE!$B:$B,$N$1,CADASTRE!$L:$L,A9)</f>
        <v>0</v>
      </c>
      <c r="O9" s="22">
        <f>COUNTIFS(CADASTRE!$B:$B,$O$1,CADASTRE!$L:$L,A9)</f>
        <v>0</v>
      </c>
      <c r="P9" s="22">
        <f>COUNTIFS(CADASTRE!$B:$B,$P$1,CADASTRE!$L:$L,A9)</f>
        <v>1</v>
      </c>
      <c r="Q9" s="22">
        <f>COUNTIFS(CADASTRE!$B:$B,$Q$1,CADASTRE!$L:$L,A9)</f>
        <v>6</v>
      </c>
      <c r="R9" s="22">
        <f>COUNTIFS(CADASTRE!$B:$B,$R$1,CADASTRE!$L:$L,A9)</f>
        <v>0</v>
      </c>
      <c r="S9" s="22">
        <f>COUNTIFS(CADASTRE!$B:$B,$S$1,CADASTRE!$L:$L,A9)</f>
        <v>0</v>
      </c>
      <c r="T9" s="22">
        <f>COUNTIFS(CADASTRE!$B:$B,$T$1,CADASTRE!$L:$L,A9)</f>
        <v>1</v>
      </c>
      <c r="U9" s="22">
        <f>COUNTIFS(CADASTRE!$B:$B,$U$1,CADASTRE!$L:$L,A9)</f>
        <v>0</v>
      </c>
      <c r="V9" s="22">
        <f>COUNTIFS(CADASTRE!$B:$B,$V$1,CADASTRE!$L:$L,A9)</f>
        <v>0</v>
      </c>
      <c r="W9" s="22">
        <f>COUNTIFS(CADASTRE!$B:$B,$W$1,CADASTRE!$L:$L,A9)</f>
        <v>0</v>
      </c>
      <c r="X9" s="22">
        <f>COUNTIFS(CADASTRE!$B:$B,$X$1,CADASTRE!$L:$L,A9)</f>
        <v>0</v>
      </c>
      <c r="Y9" s="22">
        <f>COUNTIFS(CADASTRE!$B:$B,$Y$1,CADASTRE!$L:$L,A9)</f>
        <v>0</v>
      </c>
      <c r="Z9" s="22">
        <f>COUNTIFS(CADASTRE!$B:$B,$Z$1,CADASTRE!$L:$L,A9)</f>
        <v>0</v>
      </c>
      <c r="AA9" s="22">
        <f t="shared" si="0"/>
        <v>8</v>
      </c>
      <c r="AB9" s="22"/>
    </row>
    <row r="10" spans="1:31" ht="30" customHeight="1" x14ac:dyDescent="0.3">
      <c r="A10" s="2" t="s">
        <v>3083</v>
      </c>
      <c r="B10" s="22">
        <f>COUNTIFS(CADASTRE!$B:$B,B$1,CADASTRE!L:L,A10)</f>
        <v>0</v>
      </c>
      <c r="C10" s="22">
        <f>COUNTIFS(CADASTRE!$B:$B,$C$1,CADASTRE!$L:$L,A10)</f>
        <v>0</v>
      </c>
      <c r="D10" s="22">
        <f>COUNTIFS(CADASTRE!$B:$B,$D$1,CADASTRE!$L:$L,A10)</f>
        <v>0</v>
      </c>
      <c r="E10" s="22">
        <f>COUNTIFS(CADASTRE!$B:$B,$E$1,CADASTRE!$L:$L,A10)</f>
        <v>0</v>
      </c>
      <c r="F10" s="22">
        <f>COUNTIFS(CADASTRE!$B:$B,$F$1,CADASTRE!$L:$L,A10)</f>
        <v>0</v>
      </c>
      <c r="G10" s="22">
        <f>COUNTIFS(CADASTRE!$B:$B,$G$1,CADASTRE!$L:$L,A10)</f>
        <v>0</v>
      </c>
      <c r="H10" s="22">
        <f>COUNTIFS(CADASTRE!$B:$B,$H$1,CADASTRE!$L:$L,A10)</f>
        <v>0</v>
      </c>
      <c r="I10" s="22">
        <f>COUNTIFS(CADASTRE!$B:$B,$I$1,CADASTRE!$L:$L,A10)</f>
        <v>1</v>
      </c>
      <c r="J10" s="22">
        <f>COUNTIFS(CADASTRE!$B:$B,$J$1,CADASTRE!$L:$L,A10)</f>
        <v>0</v>
      </c>
      <c r="K10" s="22">
        <f>COUNTIFS(CADASTRE!$B:$B,$K$1,CADASTRE!$L:$L,A10)</f>
        <v>0</v>
      </c>
      <c r="L10" s="22">
        <f>COUNTIFS(CADASTRE!$B:$B,$L$1,CADASTRE!$L:$L,A10)</f>
        <v>0</v>
      </c>
      <c r="M10" s="22">
        <f>COUNTIFS(CADASTRE!$B:$B,$M$1,CADASTRE!$L:$L,A10)</f>
        <v>0</v>
      </c>
      <c r="N10" s="22">
        <f>COUNTIFS(CADASTRE!$B:$B,$N$1,CADASTRE!$L:$L,A10)</f>
        <v>0</v>
      </c>
      <c r="O10" s="22">
        <f>COUNTIFS(CADASTRE!$B:$B,$O$1,CADASTRE!$L:$L,A10)</f>
        <v>0</v>
      </c>
      <c r="P10" s="22">
        <f>COUNTIFS(CADASTRE!$B:$B,$P$1,CADASTRE!$L:$L,A10)</f>
        <v>0</v>
      </c>
      <c r="Q10" s="22">
        <f>COUNTIFS(CADASTRE!$B:$B,$Q$1,CADASTRE!$L:$L,A10)</f>
        <v>0</v>
      </c>
      <c r="R10" s="22">
        <f>COUNTIFS(CADASTRE!$B:$B,$R$1,CADASTRE!$L:$L,A10)</f>
        <v>0</v>
      </c>
      <c r="S10" s="22">
        <f>COUNTIFS(CADASTRE!$B:$B,$S$1,CADASTRE!$L:$L,A10)</f>
        <v>0</v>
      </c>
      <c r="T10" s="22">
        <f>COUNTIFS(CADASTRE!$B:$B,$T$1,CADASTRE!$L:$L,A10)</f>
        <v>0</v>
      </c>
      <c r="U10" s="22">
        <f>COUNTIFS(CADASTRE!$B:$B,$U$1,CADASTRE!$L:$L,A10)</f>
        <v>0</v>
      </c>
      <c r="V10" s="22">
        <f>COUNTIFS(CADASTRE!$B:$B,$V$1,CADASTRE!$L:$L,A10)</f>
        <v>0</v>
      </c>
      <c r="W10" s="22">
        <f>COUNTIFS(CADASTRE!$B:$B,$W$1,CADASTRE!$L:$L,A10)</f>
        <v>0</v>
      </c>
      <c r="X10" s="22">
        <f>COUNTIFS(CADASTRE!$B:$B,$X$1,CADASTRE!$L:$L,A10)</f>
        <v>0</v>
      </c>
      <c r="Y10" s="22">
        <f>COUNTIFS(CADASTRE!$B:$B,$Y$1,CADASTRE!$L:$L,A10)</f>
        <v>0</v>
      </c>
      <c r="Z10" s="22">
        <f>COUNTIFS(CADASTRE!$B:$B,$Z$1,CADASTRE!$L:$L,A10)</f>
        <v>0</v>
      </c>
      <c r="AA10" s="22">
        <f t="shared" si="0"/>
        <v>1</v>
      </c>
      <c r="AB10" s="22"/>
    </row>
    <row r="11" spans="1:31" ht="30" customHeight="1" x14ac:dyDescent="0.3">
      <c r="A11" s="2" t="s">
        <v>1139</v>
      </c>
      <c r="B11" s="22">
        <f>COUNTIFS(CADASTRE!$B:$B,B$1,CADASTRE!L:L,A11)</f>
        <v>0</v>
      </c>
      <c r="C11" s="22">
        <f>COUNTIFS(CADASTRE!$B:$B,$C$1,CADASTRE!$L:$L,A11)</f>
        <v>0</v>
      </c>
      <c r="D11" s="22">
        <f>COUNTIFS(CADASTRE!$B:$B,$D$1,CADASTRE!$L:$L,A11)</f>
        <v>0</v>
      </c>
      <c r="E11" s="22">
        <f>COUNTIFS(CADASTRE!$B:$B,$E$1,CADASTRE!$L:$L,A11)</f>
        <v>0</v>
      </c>
      <c r="F11" s="22">
        <f>COUNTIFS(CADASTRE!$B:$B,$F$1,CADASTRE!$L:$L,A11)</f>
        <v>0</v>
      </c>
      <c r="G11" s="22">
        <f>COUNTIFS(CADASTRE!$B:$B,$G$1,CADASTRE!$L:$L,A11)</f>
        <v>0</v>
      </c>
      <c r="H11" s="22">
        <f>COUNTIFS(CADASTRE!$B:$B,$H$1,CADASTRE!$L:$L,A11)</f>
        <v>0</v>
      </c>
      <c r="I11" s="22">
        <f>COUNTIFS(CADASTRE!$B:$B,$I$1,CADASTRE!$L:$L,A11)</f>
        <v>0</v>
      </c>
      <c r="J11" s="22">
        <f>COUNTIFS(CADASTRE!$B:$B,$J$1,CADASTRE!$L:$L,A11)</f>
        <v>0</v>
      </c>
      <c r="K11" s="22">
        <f>COUNTIFS(CADASTRE!$B:$B,$K$1,CADASTRE!$L:$L,A11)</f>
        <v>0</v>
      </c>
      <c r="L11" s="22">
        <f>COUNTIFS(CADASTRE!$B:$B,$L$1,CADASTRE!$L:$L,A11)</f>
        <v>0</v>
      </c>
      <c r="M11" s="22">
        <f>COUNTIFS(CADASTRE!$B:$B,$M$1,CADASTRE!$L:$L,A11)</f>
        <v>0</v>
      </c>
      <c r="N11" s="22">
        <f>COUNTIFS(CADASTRE!$B:$B,$N$1,CADASTRE!$L:$L,A11)</f>
        <v>0</v>
      </c>
      <c r="O11" s="22">
        <f>COUNTIFS(CADASTRE!$B:$B,$O$1,CADASTRE!$L:$L,A11)</f>
        <v>0</v>
      </c>
      <c r="P11" s="22">
        <f>COUNTIFS(CADASTRE!$B:$B,$P$1,CADASTRE!$L:$L,A11)</f>
        <v>0</v>
      </c>
      <c r="Q11" s="22">
        <f>COUNTIFS(CADASTRE!$B:$B,$Q$1,CADASTRE!$L:$L,A11)</f>
        <v>0</v>
      </c>
      <c r="R11" s="22">
        <f>COUNTIFS(CADASTRE!$B:$B,$R$1,CADASTRE!$L:$L,A11)</f>
        <v>0</v>
      </c>
      <c r="S11" s="22">
        <f>COUNTIFS(CADASTRE!$B:$B,$S$1,CADASTRE!$L:$L,A11)</f>
        <v>0</v>
      </c>
      <c r="T11" s="22">
        <f>COUNTIFS(CADASTRE!$B:$B,$T$1,CADASTRE!$L:$L,A11)</f>
        <v>0</v>
      </c>
      <c r="U11" s="22">
        <f>COUNTIFS(CADASTRE!$B:$B,$U$1,CADASTRE!$L:$L,A11)</f>
        <v>0</v>
      </c>
      <c r="V11" s="22">
        <f>COUNTIFS(CADASTRE!$B:$B,$V$1,CADASTRE!$L:$L,A11)</f>
        <v>0</v>
      </c>
      <c r="W11" s="22">
        <f>COUNTIFS(CADASTRE!$B:$B,$W$1,CADASTRE!$L:$L,A11)</f>
        <v>0</v>
      </c>
      <c r="X11" s="22">
        <f>COUNTIFS(CADASTRE!$B:$B,$X$1,CADASTRE!$L:$L,A11)</f>
        <v>0</v>
      </c>
      <c r="Y11" s="22">
        <f>COUNTIFS(CADASTRE!$B:$B,$Y$1,CADASTRE!$L:$L,A11)</f>
        <v>3</v>
      </c>
      <c r="Z11" s="22">
        <f>COUNTIFS(CADASTRE!$B:$B,$Z$1,CADASTRE!$L:$L,A11)</f>
        <v>0</v>
      </c>
      <c r="AA11" s="22">
        <f t="shared" si="0"/>
        <v>3</v>
      </c>
      <c r="AB11" s="22"/>
    </row>
    <row r="12" spans="1:31" ht="30" customHeight="1" x14ac:dyDescent="0.3">
      <c r="A12" s="2" t="s">
        <v>4235</v>
      </c>
      <c r="B12" s="22">
        <f>COUNTIFS(CADASTRE!$B:$B,B$1,CADASTRE!L:L,A12)</f>
        <v>0</v>
      </c>
      <c r="C12" s="22">
        <f>COUNTIFS(CADASTRE!$B:$B,$C$1,CADASTRE!$L:$L,A12)</f>
        <v>0</v>
      </c>
      <c r="D12" s="22">
        <f>COUNTIFS(CADASTRE!$B:$B,$D$1,CADASTRE!$L:$L,A12)</f>
        <v>0</v>
      </c>
      <c r="E12" s="22">
        <f>COUNTIFS(CADASTRE!$B:$B,$E$1,CADASTRE!$L:$L,A12)</f>
        <v>0</v>
      </c>
      <c r="F12" s="22">
        <f>COUNTIFS(CADASTRE!$B:$B,$F$1,CADASTRE!$L:$L,A12)</f>
        <v>0</v>
      </c>
      <c r="G12" s="22">
        <f>COUNTIFS(CADASTRE!$B:$B,$G$1,CADASTRE!$L:$L,A12)</f>
        <v>0</v>
      </c>
      <c r="H12" s="22">
        <f>COUNTIFS(CADASTRE!$B:$B,$H$1,CADASTRE!$L:$L,A12)</f>
        <v>0</v>
      </c>
      <c r="I12" s="22">
        <f>COUNTIFS(CADASTRE!$B:$B,$I$1,CADASTRE!$L:$L,A12)</f>
        <v>0</v>
      </c>
      <c r="J12" s="22">
        <f>COUNTIFS(CADASTRE!$B:$B,$J$1,CADASTRE!$L:$L,A12)</f>
        <v>0</v>
      </c>
      <c r="K12" s="22">
        <f>COUNTIFS(CADASTRE!$B:$B,$K$1,CADASTRE!$L:$L,A12)</f>
        <v>0</v>
      </c>
      <c r="L12" s="22">
        <f>COUNTIFS(CADASTRE!$B:$B,$L$1,CADASTRE!$L:$L,A12)</f>
        <v>0</v>
      </c>
      <c r="M12" s="22">
        <f>COUNTIFS(CADASTRE!$B:$B,$M$1,CADASTRE!$L:$L,A12)</f>
        <v>0</v>
      </c>
      <c r="N12" s="22">
        <f>COUNTIFS(CADASTRE!$B:$B,$N$1,CADASTRE!$L:$L,A12)</f>
        <v>0</v>
      </c>
      <c r="O12" s="22">
        <f>COUNTIFS(CADASTRE!$B:$B,$O$1,CADASTRE!$L:$L,A12)</f>
        <v>0</v>
      </c>
      <c r="P12" s="22">
        <f>COUNTIFS(CADASTRE!$B:$B,$P$1,CADASTRE!$L:$L,A12)</f>
        <v>0</v>
      </c>
      <c r="Q12" s="22">
        <f>COUNTIFS(CADASTRE!$B:$B,$Q$1,CADASTRE!$L:$L,A12)</f>
        <v>0</v>
      </c>
      <c r="R12" s="22">
        <f>COUNTIFS(CADASTRE!$B:$B,$R$1,CADASTRE!$L:$L,A12)</f>
        <v>0</v>
      </c>
      <c r="S12" s="22">
        <f>COUNTIFS(CADASTRE!$B:$B,$S$1,CADASTRE!$L:$L,A12)</f>
        <v>0</v>
      </c>
      <c r="T12" s="22">
        <f>COUNTIFS(CADASTRE!$B:$B,$T$1,CADASTRE!$L:$L,A12)</f>
        <v>0</v>
      </c>
      <c r="U12" s="22">
        <f>COUNTIFS(CADASTRE!$B:$B,$U$1,CADASTRE!$L:$L,A12)</f>
        <v>0</v>
      </c>
      <c r="V12" s="22">
        <f>COUNTIFS(CADASTRE!$B:$B,$V$1,CADASTRE!$L:$L,A12)</f>
        <v>0</v>
      </c>
      <c r="W12" s="22">
        <f>COUNTIFS(CADASTRE!$B:$B,$W$1,CADASTRE!$L:$L,A12)</f>
        <v>0</v>
      </c>
      <c r="X12" s="22">
        <f>COUNTIFS(CADASTRE!$B:$B,$X$1,CADASTRE!$L:$L,A12)</f>
        <v>0</v>
      </c>
      <c r="Y12" s="22">
        <f>COUNTIFS(CADASTRE!$B:$B,$Y$1,CADASTRE!$L:$L,A12)</f>
        <v>1</v>
      </c>
      <c r="Z12" s="22">
        <f>COUNTIFS(CADASTRE!$B:$B,$Z$1,CADASTRE!$L:$L,A12)</f>
        <v>0</v>
      </c>
      <c r="AA12" s="22">
        <f t="shared" si="0"/>
        <v>1</v>
      </c>
      <c r="AB12" s="22"/>
    </row>
    <row r="13" spans="1:31" ht="30" customHeight="1" x14ac:dyDescent="0.3">
      <c r="A13" s="2" t="s">
        <v>94</v>
      </c>
      <c r="B13" s="22">
        <f>COUNTIFS(CADASTRE!$B:$B,B$1,CADASTRE!L:L,A13)</f>
        <v>0</v>
      </c>
      <c r="C13" s="22">
        <f>COUNTIFS(CADASTRE!$B:$B,$C$1,CADASTRE!$L:$L,A13)</f>
        <v>0</v>
      </c>
      <c r="D13" s="22">
        <f>COUNTIFS(CADASTRE!$B:$B,$D$1,CADASTRE!$L:$L,A13)</f>
        <v>0</v>
      </c>
      <c r="E13" s="22">
        <f>COUNTIFS(CADASTRE!$B:$B,$E$1,CADASTRE!$L:$L,A13)</f>
        <v>0</v>
      </c>
      <c r="F13" s="22">
        <f>COUNTIFS(CADASTRE!$B:$B,$F$1,CADASTRE!$L:$L,A13)</f>
        <v>0</v>
      </c>
      <c r="G13" s="22">
        <f>COUNTIFS(CADASTRE!$B:$B,$G$1,CADASTRE!$L:$L,A13)</f>
        <v>0</v>
      </c>
      <c r="H13" s="22">
        <f>COUNTIFS(CADASTRE!$B:$B,$H$1,CADASTRE!$L:$L,A13)</f>
        <v>0</v>
      </c>
      <c r="I13" s="22">
        <f>COUNTIFS(CADASTRE!$B:$B,$I$1,CADASTRE!$L:$L,A13)</f>
        <v>0</v>
      </c>
      <c r="J13" s="22">
        <f>COUNTIFS(CADASTRE!$B:$B,$J$1,CADASTRE!$L:$L,A13)</f>
        <v>0</v>
      </c>
      <c r="K13" s="22">
        <f>COUNTIFS(CADASTRE!$B:$B,$K$1,CADASTRE!$L:$L,A13)</f>
        <v>0</v>
      </c>
      <c r="L13" s="22">
        <f>COUNTIFS(CADASTRE!$B:$B,$L$1,CADASTRE!$L:$L,A13)</f>
        <v>0</v>
      </c>
      <c r="M13" s="22">
        <f>COUNTIFS(CADASTRE!$B:$B,$M$1,CADASTRE!$L:$L,A13)</f>
        <v>0</v>
      </c>
      <c r="N13" s="22">
        <f>COUNTIFS(CADASTRE!$B:$B,$N$1,CADASTRE!$L:$L,A13)</f>
        <v>0</v>
      </c>
      <c r="O13" s="22">
        <f>COUNTIFS(CADASTRE!$B:$B,$O$1,CADASTRE!$L:$L,A13)</f>
        <v>0</v>
      </c>
      <c r="P13" s="22">
        <f>COUNTIFS(CADASTRE!$B:$B,$P$1,CADASTRE!$L:$L,A13)</f>
        <v>0</v>
      </c>
      <c r="Q13" s="22">
        <f>COUNTIFS(CADASTRE!$B:$B,$Q$1,CADASTRE!$L:$L,A13)</f>
        <v>0</v>
      </c>
      <c r="R13" s="22">
        <f>COUNTIFS(CADASTRE!$B:$B,$R$1,CADASTRE!$L:$L,A13)</f>
        <v>0</v>
      </c>
      <c r="S13" s="22">
        <f>COUNTIFS(CADASTRE!$B:$B,$S$1,CADASTRE!$L:$L,A13)</f>
        <v>0</v>
      </c>
      <c r="T13" s="22">
        <f>COUNTIFS(CADASTRE!$B:$B,$T$1,CADASTRE!$L:$L,A13)</f>
        <v>0</v>
      </c>
      <c r="U13" s="22">
        <f>COUNTIFS(CADASTRE!$B:$B,$U$1,CADASTRE!$L:$L,A13)</f>
        <v>0</v>
      </c>
      <c r="V13" s="22">
        <f>COUNTIFS(CADASTRE!$B:$B,$V$1,CADASTRE!$L:$L,A13)</f>
        <v>0</v>
      </c>
      <c r="W13" s="22">
        <f>COUNTIFS(CADASTRE!$B:$B,$W$1,CADASTRE!$L:$L,A13)</f>
        <v>0</v>
      </c>
      <c r="X13" s="22">
        <f>COUNTIFS(CADASTRE!$B:$B,$X$1,CADASTRE!$L:$L,A13)</f>
        <v>0</v>
      </c>
      <c r="Y13" s="22">
        <f>COUNTIFS(CADASTRE!$B:$B,$Y$1,CADASTRE!$L:$L,A13)</f>
        <v>1</v>
      </c>
      <c r="Z13" s="22">
        <f>COUNTIFS(CADASTRE!$B:$B,$Z$1,CADASTRE!$L:$L,A13)</f>
        <v>0</v>
      </c>
      <c r="AA13" s="22">
        <f t="shared" si="0"/>
        <v>1</v>
      </c>
      <c r="AB13" s="22"/>
    </row>
    <row r="14" spans="1:31" ht="30" customHeight="1" x14ac:dyDescent="0.3">
      <c r="A14" s="2" t="s">
        <v>2585</v>
      </c>
      <c r="B14" s="22">
        <f>COUNTIFS(CADASTRE!$B:$B,B13,CADASTRE!$L:$L,A$2)</f>
        <v>0</v>
      </c>
      <c r="C14" s="22">
        <f>COUNTIFS(CADASTRE!$B:$B,C13,CADASTRE!$L:$L,$A$2)</f>
        <v>0</v>
      </c>
      <c r="D14" s="22">
        <f>COUNTIFS(CADASTRE!$B:$B,$D$1,CADASTRE!$L:$L,A14)</f>
        <v>0</v>
      </c>
      <c r="E14" s="22">
        <f>COUNTIFS(CADASTRE!$B:$B,$E$1,CADASTRE!$L:$L,A14)</f>
        <v>0</v>
      </c>
      <c r="F14" s="22">
        <f>COUNTIFS(CADASTRE!$B:$B,$F$1,CADASTRE!$L:$L,A14)</f>
        <v>0</v>
      </c>
      <c r="G14" s="22">
        <f>COUNTIFS(CADASTRE!$B:$B,$G$1,CADASTRE!$L:$L,A14)</f>
        <v>0</v>
      </c>
      <c r="H14" s="22">
        <f>COUNTIFS(CADASTRE!$B:$B,$H$1,CADASTRE!$L:$L,A14)</f>
        <v>0</v>
      </c>
      <c r="I14" s="22">
        <f>COUNTIFS(CADASTRE!$B:$B,$I$1,CADASTRE!$L:$L,A14)</f>
        <v>0</v>
      </c>
      <c r="J14" s="22">
        <f>COUNTIFS(CADASTRE!$B:$B,$J$1,CADASTRE!$L:$L,A14)</f>
        <v>0</v>
      </c>
      <c r="K14" s="22">
        <f>COUNTIFS(CADASTRE!$B:$B,$K$1,CADASTRE!$L:$L,A14)</f>
        <v>0</v>
      </c>
      <c r="L14" s="22">
        <f>COUNTIFS(CADASTRE!$B:$B,$L$1,CADASTRE!$L:$L,A14)</f>
        <v>0</v>
      </c>
      <c r="M14" s="22">
        <f>COUNTIFS(CADASTRE!$B:$B,$M$1,CADASTRE!$L:$L,A14)</f>
        <v>0</v>
      </c>
      <c r="N14" s="22">
        <f>COUNTIFS(CADASTRE!$B:$B,$N$1,CADASTRE!$L:$L,A14)</f>
        <v>0</v>
      </c>
      <c r="O14" s="22">
        <f>COUNTIFS(CADASTRE!$B:$B,$O$1,CADASTRE!$L:$L,A14)</f>
        <v>0</v>
      </c>
      <c r="P14" s="22">
        <f>COUNTIFS(CADASTRE!$B:$B,$P$1,CADASTRE!$L:$L,A14)</f>
        <v>0</v>
      </c>
      <c r="Q14" s="22">
        <f>COUNTIFS(CADASTRE!$B:$B,$Q$1,CADASTRE!$L:$L,A14)</f>
        <v>4</v>
      </c>
      <c r="R14" s="22">
        <f>COUNTIFS(CADASTRE!$B:$B,$R$1,CADASTRE!$L:$L,A14)</f>
        <v>0</v>
      </c>
      <c r="S14" s="22">
        <f>COUNTIFS(CADASTRE!$B:$B,$S$1,CADASTRE!$L:$L,A14)</f>
        <v>0</v>
      </c>
      <c r="T14" s="22">
        <f>COUNTIFS(CADASTRE!$B:$B,$T$1,CADASTRE!$L:$L,A14)</f>
        <v>0</v>
      </c>
      <c r="U14" s="22">
        <f>COUNTIFS(CADASTRE!$B:$B,$U$1,CADASTRE!$L:$L,A14)</f>
        <v>1</v>
      </c>
      <c r="V14" s="22">
        <f>COUNTIFS(CADASTRE!$B:$B,$V$1,CADASTRE!$L:$L,A14)</f>
        <v>0</v>
      </c>
      <c r="W14" s="22">
        <f>COUNTIFS(CADASTRE!$B:$B,$W$1,CADASTRE!$L:$L,A14)</f>
        <v>0</v>
      </c>
      <c r="X14" s="22">
        <f>COUNTIFS(CADASTRE!$B:$B,$X$1,CADASTRE!$L:$L,A14)</f>
        <v>0</v>
      </c>
      <c r="Y14" s="22">
        <f>COUNTIFS(CADASTRE!$B:$B,$Y$1,CADASTRE!$L:$L,A14)</f>
        <v>0</v>
      </c>
      <c r="Z14" s="22">
        <f>COUNTIFS(CADASTRE!$B:$B,$Z$1,CADASTRE!$L:$L,A14)</f>
        <v>0</v>
      </c>
      <c r="AA14" s="22">
        <f t="shared" si="0"/>
        <v>5</v>
      </c>
      <c r="AB14" s="22"/>
    </row>
    <row r="15" spans="1:31" ht="30" customHeight="1" x14ac:dyDescent="0.3">
      <c r="A15" s="2" t="s">
        <v>3694</v>
      </c>
      <c r="B15" s="22">
        <f>COUNTIFS(CADASTRE!$B:$B,B$1,CADASTRE!L:L,A15)</f>
        <v>0</v>
      </c>
      <c r="C15" s="22">
        <f>COUNTIFS(CADASTRE!$B:$B,$C$1,CADASTRE!$L:$L,A15)</f>
        <v>0</v>
      </c>
      <c r="D15" s="22">
        <f>COUNTIFS(CADASTRE!$B:$B,$D$1,CADASTRE!$L:$L,A15)</f>
        <v>0</v>
      </c>
      <c r="E15" s="22">
        <f>COUNTIFS(CADASTRE!$B:$B,$E$1,CADASTRE!$L:$L,A15)</f>
        <v>0</v>
      </c>
      <c r="F15" s="22">
        <f>COUNTIFS(CADASTRE!$B:$B,$F$1,CADASTRE!$L:$L,A15)</f>
        <v>0</v>
      </c>
      <c r="G15" s="22">
        <f>COUNTIFS(CADASTRE!$B:$B,$G$1,CADASTRE!$L:$L,A15)</f>
        <v>0</v>
      </c>
      <c r="H15" s="22">
        <f>COUNTIFS(CADASTRE!$B:$B,$H$1,CADASTRE!$L:$L,A15)</f>
        <v>0</v>
      </c>
      <c r="I15" s="22">
        <f>COUNTIFS(CADASTRE!$B:$B,$I$1,CADASTRE!$L:$L,A15)</f>
        <v>0</v>
      </c>
      <c r="J15" s="22">
        <f>COUNTIFS(CADASTRE!$B:$B,$J$1,CADASTRE!$L:$L,A15)</f>
        <v>0</v>
      </c>
      <c r="K15" s="22">
        <f>COUNTIFS(CADASTRE!$B:$B,$K$1,CADASTRE!$L:$L,A15)</f>
        <v>0</v>
      </c>
      <c r="L15" s="22">
        <f>COUNTIFS(CADASTRE!$B:$B,$L$1,CADASTRE!$L:$L,A15)</f>
        <v>0</v>
      </c>
      <c r="M15" s="22">
        <f>COUNTIFS(CADASTRE!$B:$B,$M$1,CADASTRE!$L:$L,A15)</f>
        <v>0</v>
      </c>
      <c r="N15" s="22">
        <f>COUNTIFS(CADASTRE!$B:$B,$N$1,CADASTRE!$L:$L,A15)</f>
        <v>0</v>
      </c>
      <c r="O15" s="22">
        <f>COUNTIFS(CADASTRE!$B:$B,$O$1,CADASTRE!$L:$L,A15)</f>
        <v>0</v>
      </c>
      <c r="P15" s="22">
        <f>COUNTIFS(CADASTRE!$B:$B,$P$1,CADASTRE!$L:$L,A15)</f>
        <v>0</v>
      </c>
      <c r="Q15" s="22">
        <f>COUNTIFS(CADASTRE!$B:$B,$Q$1,CADASTRE!$L:$L,A15)</f>
        <v>2</v>
      </c>
      <c r="R15" s="22">
        <f>COUNTIFS(CADASTRE!$B:$B,$R$1,CADASTRE!$L:$L,A15)</f>
        <v>0</v>
      </c>
      <c r="S15" s="22">
        <f>COUNTIFS(CADASTRE!$B:$B,$S$1,CADASTRE!$L:$L,A15)</f>
        <v>0</v>
      </c>
      <c r="T15" s="22">
        <f>COUNTIFS(CADASTRE!$B:$B,$T$1,CADASTRE!$L:$L,A15)</f>
        <v>0</v>
      </c>
      <c r="U15" s="22">
        <f>COUNTIFS(CADASTRE!$B:$B,$U$1,CADASTRE!$L:$L,A15)</f>
        <v>0</v>
      </c>
      <c r="V15" s="22">
        <f>COUNTIFS(CADASTRE!$B:$B,$V$1,CADASTRE!$L:$L,A15)</f>
        <v>0</v>
      </c>
      <c r="W15" s="22">
        <f>COUNTIFS(CADASTRE!$B:$B,$W$1,CADASTRE!$L:$L,A15)</f>
        <v>0</v>
      </c>
      <c r="X15" s="22">
        <f>COUNTIFS(CADASTRE!$B:$B,$X$1,CADASTRE!$L:$L,A15)</f>
        <v>0</v>
      </c>
      <c r="Y15" s="22">
        <f>COUNTIFS(CADASTRE!$B:$B,$Y$1,CADASTRE!$L:$L,A15)</f>
        <v>0</v>
      </c>
      <c r="Z15" s="22">
        <f>COUNTIFS(CADASTRE!$B:$B,$Z$1,CADASTRE!$L:$L,A15)</f>
        <v>0</v>
      </c>
      <c r="AA15" s="22">
        <f t="shared" si="0"/>
        <v>2</v>
      </c>
      <c r="AB15" s="22"/>
    </row>
    <row r="16" spans="1:31" ht="30" customHeight="1" x14ac:dyDescent="0.3">
      <c r="A16" s="2" t="s">
        <v>684</v>
      </c>
      <c r="B16" s="22">
        <f>COUNTIFS(CADASTRE!$B:$B,B$1,CADASTRE!L:L,A16)</f>
        <v>0</v>
      </c>
      <c r="C16" s="22">
        <f>COUNTIFS(CADASTRE!$B:$B,$C$1,CADASTRE!$L:$L,A16)</f>
        <v>0</v>
      </c>
      <c r="D16" s="22">
        <f>COUNTIFS(CADASTRE!$B:$B,$D$1,CADASTRE!$L:$L,A16)</f>
        <v>1</v>
      </c>
      <c r="E16" s="22">
        <f>COUNTIFS(CADASTRE!$B:$B,$E$1,CADASTRE!$L:$L,A16)</f>
        <v>0</v>
      </c>
      <c r="F16" s="22">
        <f>COUNTIFS(CADASTRE!$B:$B,$F$1,CADASTRE!$L:$L,A16)</f>
        <v>0</v>
      </c>
      <c r="G16" s="22">
        <f>COUNTIFS(CADASTRE!$B:$B,$G$1,CADASTRE!$L:$L,A16)</f>
        <v>0</v>
      </c>
      <c r="H16" s="22">
        <f>COUNTIFS(CADASTRE!$B:$B,$H$1,CADASTRE!$L:$L,A16)</f>
        <v>0</v>
      </c>
      <c r="I16" s="22">
        <f>COUNTIFS(CADASTRE!$B:$B,$I$1,CADASTRE!$L:$L,A16)</f>
        <v>0</v>
      </c>
      <c r="J16" s="22">
        <f>COUNTIFS(CADASTRE!$B:$B,$J$1,CADASTRE!$L:$L,A16)</f>
        <v>0</v>
      </c>
      <c r="K16" s="22">
        <f>COUNTIFS(CADASTRE!$B:$B,$K$1,CADASTRE!$L:$L,A16)</f>
        <v>0</v>
      </c>
      <c r="L16" s="22">
        <f>COUNTIFS(CADASTRE!$B:$B,$L$1,CADASTRE!$L:$L,A16)</f>
        <v>0</v>
      </c>
      <c r="M16" s="22">
        <f>COUNTIFS(CADASTRE!$B:$B,$M$1,CADASTRE!$L:$L,A16)</f>
        <v>0</v>
      </c>
      <c r="N16" s="22">
        <f>COUNTIFS(CADASTRE!$B:$B,$N$1,CADASTRE!$L:$L,A16)</f>
        <v>0</v>
      </c>
      <c r="O16" s="22">
        <f>COUNTIFS(CADASTRE!$B:$B,$O$1,CADASTRE!$L:$L,A16)</f>
        <v>0</v>
      </c>
      <c r="P16" s="22">
        <f>COUNTIFS(CADASTRE!$B:$B,$P$1,CADASTRE!$L:$L,A16)</f>
        <v>0</v>
      </c>
      <c r="Q16" s="22">
        <f>COUNTIFS(CADASTRE!$B:$B,$Q$1,CADASTRE!$L:$L,A16)</f>
        <v>0</v>
      </c>
      <c r="R16" s="22">
        <f>COUNTIFS(CADASTRE!$B:$B,$R$1,CADASTRE!$L:$L,A16)</f>
        <v>0</v>
      </c>
      <c r="S16" s="22">
        <f>COUNTIFS(CADASTRE!$B:$B,$S$1,CADASTRE!$L:$L,A16)</f>
        <v>0</v>
      </c>
      <c r="T16" s="22">
        <f>COUNTIFS(CADASTRE!$B:$B,$T$1,CADASTRE!$L:$L,A16)</f>
        <v>0</v>
      </c>
      <c r="U16" s="22">
        <f>COUNTIFS(CADASTRE!$B:$B,$U$1,CADASTRE!$L:$L,A16)</f>
        <v>0</v>
      </c>
      <c r="V16" s="22">
        <f>COUNTIFS(CADASTRE!$B:$B,$V$1,CADASTRE!$L:$L,A16)</f>
        <v>0</v>
      </c>
      <c r="W16" s="22">
        <f>COUNTIFS(CADASTRE!$B:$B,$W$1,CADASTRE!$L:$L,A16)</f>
        <v>0</v>
      </c>
      <c r="X16" s="22">
        <f>COUNTIFS(CADASTRE!$B:$B,$X$1,CADASTRE!$L:$L,A16)</f>
        <v>0</v>
      </c>
      <c r="Y16" s="22">
        <f>COUNTIFS(CADASTRE!$B:$B,$Y$1,CADASTRE!$L:$L,A16)</f>
        <v>0</v>
      </c>
      <c r="Z16" s="22">
        <f>COUNTIFS(CADASTRE!$B:$B,$Z$1,CADASTRE!$L:$L,A16)</f>
        <v>0</v>
      </c>
      <c r="AA16" s="22">
        <f t="shared" si="0"/>
        <v>1</v>
      </c>
      <c r="AB16" s="22"/>
    </row>
    <row r="17" spans="1:31" ht="30" customHeight="1" x14ac:dyDescent="0.3">
      <c r="A17" s="2" t="s">
        <v>759</v>
      </c>
      <c r="B17" s="22">
        <f>COUNTIFS(CADASTRE!$B:$B,B$1,CADASTRE!L:L,A17)</f>
        <v>0</v>
      </c>
      <c r="C17" s="22">
        <f>COUNTIFS(CADASTRE!$B:$B,$C$1,CADASTRE!$L:$L,A17)</f>
        <v>0</v>
      </c>
      <c r="D17" s="22">
        <f>COUNTIFS(CADASTRE!$B:$B,$D$1,CADASTRE!$L:$L,A17)</f>
        <v>0</v>
      </c>
      <c r="E17" s="22">
        <f>COUNTIFS(CADASTRE!$B:$B,$E$1,CADASTRE!$L:$L,A17)</f>
        <v>0</v>
      </c>
      <c r="F17" s="22">
        <f>COUNTIFS(CADASTRE!$B:$B,$F$1,CADASTRE!$L:$L,A17)</f>
        <v>0</v>
      </c>
      <c r="G17" s="22">
        <f>COUNTIFS(CADASTRE!$B:$B,$G$1,CADASTRE!$L:$L,A17)</f>
        <v>0</v>
      </c>
      <c r="H17" s="22">
        <f>COUNTIFS(CADASTRE!$B:$B,$H$1,CADASTRE!$L:$L,A17)</f>
        <v>0</v>
      </c>
      <c r="I17" s="22">
        <f>COUNTIFS(CADASTRE!$B:$B,$I$1,CADASTRE!$L:$L,A17)</f>
        <v>0</v>
      </c>
      <c r="J17" s="22">
        <f>COUNTIFS(CADASTRE!$B:$B,$J$1,CADASTRE!$L:$L,A17)</f>
        <v>0</v>
      </c>
      <c r="K17" s="22">
        <f>COUNTIFS(CADASTRE!$B:$B,$K$1,CADASTRE!$L:$L,A17)</f>
        <v>0</v>
      </c>
      <c r="L17" s="22">
        <f>COUNTIFS(CADASTRE!$B:$B,$L$1,CADASTRE!$L:$L,A17)</f>
        <v>0</v>
      </c>
      <c r="M17" s="22">
        <f>COUNTIFS(CADASTRE!$B:$B,$M$1,CADASTRE!$L:$L,A17)</f>
        <v>0</v>
      </c>
      <c r="N17" s="22">
        <f>COUNTIFS(CADASTRE!$B:$B,$N$1,CADASTRE!$L:$L,A17)</f>
        <v>0</v>
      </c>
      <c r="O17" s="22">
        <f>COUNTIFS(CADASTRE!$B:$B,$O$1,CADASTRE!$L:$L,A17)</f>
        <v>1</v>
      </c>
      <c r="P17" s="22">
        <f>COUNTIFS(CADASTRE!$B:$B,$P$1,CADASTRE!$L:$L,A17)</f>
        <v>0</v>
      </c>
      <c r="Q17" s="22">
        <f>COUNTIFS(CADASTRE!$B:$B,$Q$1,CADASTRE!$L:$L,A17)</f>
        <v>0</v>
      </c>
      <c r="R17" s="22">
        <f>COUNTIFS(CADASTRE!$B:$B,$R$1,CADASTRE!$L:$L,A17)</f>
        <v>0</v>
      </c>
      <c r="S17" s="22">
        <f>COUNTIFS(CADASTRE!$B:$B,$S$1,CADASTRE!$L:$L,A17)</f>
        <v>0</v>
      </c>
      <c r="T17" s="22">
        <f>COUNTIFS(CADASTRE!$B:$B,$T$1,CADASTRE!$L:$L,A17)</f>
        <v>0</v>
      </c>
      <c r="U17" s="22">
        <f>COUNTIFS(CADASTRE!$B:$B,$U$1,CADASTRE!$L:$L,A17)</f>
        <v>0</v>
      </c>
      <c r="V17" s="22">
        <f>COUNTIFS(CADASTRE!$B:$B,$V$1,CADASTRE!$L:$L,A17)</f>
        <v>0</v>
      </c>
      <c r="W17" s="22">
        <f>COUNTIFS(CADASTRE!$B:$B,$W$1,CADASTRE!$L:$L,A17)</f>
        <v>0</v>
      </c>
      <c r="X17" s="22">
        <f>COUNTIFS(CADASTRE!$B:$B,$X$1,CADASTRE!$L:$L,A17)</f>
        <v>0</v>
      </c>
      <c r="Y17" s="22">
        <f>COUNTIFS(CADASTRE!$B:$B,$Y$1,CADASTRE!$L:$L,A17)</f>
        <v>0</v>
      </c>
      <c r="Z17" s="22">
        <f>COUNTIFS(CADASTRE!$B:$B,$Z$1,CADASTRE!$L:$L,A17)</f>
        <v>0</v>
      </c>
      <c r="AA17" s="22">
        <f t="shared" si="0"/>
        <v>1</v>
      </c>
      <c r="AB17" s="22"/>
    </row>
    <row r="18" spans="1:31" ht="30" customHeight="1" x14ac:dyDescent="0.3">
      <c r="A18" s="2" t="s">
        <v>1016</v>
      </c>
      <c r="B18" s="22">
        <f>COUNTIFS(CADASTRE!$B:$B,B$1,CADASTRE!L:L,A18)</f>
        <v>0</v>
      </c>
      <c r="C18" s="22">
        <f>COUNTIFS(CADASTRE!$B:$B,$C$1,CADASTRE!$L:$L,A18)</f>
        <v>0</v>
      </c>
      <c r="D18" s="22">
        <f>COUNTIFS(CADASTRE!$B:$B,$D$1,CADASTRE!$L:$L,A18)</f>
        <v>0</v>
      </c>
      <c r="E18" s="22">
        <f>COUNTIFS(CADASTRE!$B:$B,$E$1,CADASTRE!$L:$L,A18)</f>
        <v>0</v>
      </c>
      <c r="F18" s="22">
        <f>COUNTIFS(CADASTRE!$B:$B,$F$1,CADASTRE!$L:$L,A18)</f>
        <v>0</v>
      </c>
      <c r="G18" s="22">
        <f>COUNTIFS(CADASTRE!$B:$B,$G$1,CADASTRE!$L:$L,A18)</f>
        <v>0</v>
      </c>
      <c r="H18" s="22">
        <f>COUNTIFS(CADASTRE!$B:$B,$H$1,CADASTRE!$L:$L,A18)</f>
        <v>0</v>
      </c>
      <c r="I18" s="22">
        <f>COUNTIFS(CADASTRE!$B:$B,$I$1,CADASTRE!$L:$L,A18)</f>
        <v>0</v>
      </c>
      <c r="J18" s="22">
        <f>COUNTIFS(CADASTRE!$B:$B,$J$1,CADASTRE!$L:$L,A18)</f>
        <v>0</v>
      </c>
      <c r="K18" s="22">
        <f>COUNTIFS(CADASTRE!$B:$B,$K$1,CADASTRE!$L:$L,A18)</f>
        <v>0</v>
      </c>
      <c r="L18" s="22">
        <f>COUNTIFS(CADASTRE!$B:$B,$L$1,CADASTRE!$L:$L,A18)</f>
        <v>0</v>
      </c>
      <c r="M18" s="22">
        <f>COUNTIFS(CADASTRE!$B:$B,$M$1,CADASTRE!$L:$L,A18)</f>
        <v>0</v>
      </c>
      <c r="N18" s="22">
        <f>COUNTIFS(CADASTRE!$B:$B,$N$1,CADASTRE!$L:$L,A18)</f>
        <v>0</v>
      </c>
      <c r="O18" s="22">
        <f>COUNTIFS(CADASTRE!$B:$B,$O$1,CADASTRE!$L:$L,A18)</f>
        <v>0</v>
      </c>
      <c r="P18" s="22">
        <f>COUNTIFS(CADASTRE!$B:$B,$P$1,CADASTRE!$L:$L,A18)</f>
        <v>1</v>
      </c>
      <c r="Q18" s="22">
        <f>COUNTIFS(CADASTRE!$B:$B,$Q$1,CADASTRE!$L:$L,A18)</f>
        <v>1</v>
      </c>
      <c r="R18" s="22">
        <f>COUNTIFS(CADASTRE!$B:$B,$R$1,CADASTRE!$L:$L,A18)</f>
        <v>0</v>
      </c>
      <c r="S18" s="22">
        <f>COUNTIFS(CADASTRE!$B:$B,$S$1,CADASTRE!$L:$L,A18)</f>
        <v>0</v>
      </c>
      <c r="T18" s="22">
        <f>COUNTIFS(CADASTRE!$B:$B,$T$1,CADASTRE!$L:$L,A18)</f>
        <v>4</v>
      </c>
      <c r="U18" s="22">
        <f>COUNTIFS(CADASTRE!$B:$B,$U$1,CADASTRE!$L:$L,A18)</f>
        <v>0</v>
      </c>
      <c r="V18" s="22">
        <f>COUNTIFS(CADASTRE!$B:$B,$V$1,CADASTRE!$L:$L,A18)</f>
        <v>0</v>
      </c>
      <c r="W18" s="22">
        <f>COUNTIFS(CADASTRE!$B:$B,$W$1,CADASTRE!$L:$L,A18)</f>
        <v>0</v>
      </c>
      <c r="X18" s="22">
        <f>COUNTIFS(CADASTRE!$B:$B,$X$1,CADASTRE!$L:$L,A18)</f>
        <v>0</v>
      </c>
      <c r="Y18" s="22">
        <f>COUNTIFS(CADASTRE!$B:$B,$Y$1,CADASTRE!$L:$L,A18)</f>
        <v>0</v>
      </c>
      <c r="Z18" s="22">
        <f>COUNTIFS(CADASTRE!$B:$B,$Z$1,CADASTRE!$L:$L,A18)</f>
        <v>0</v>
      </c>
      <c r="AA18" s="22">
        <f t="shared" si="0"/>
        <v>6</v>
      </c>
      <c r="AB18" s="22"/>
    </row>
    <row r="19" spans="1:31" ht="30" customHeight="1" x14ac:dyDescent="0.3">
      <c r="A19" s="2" t="s">
        <v>2042</v>
      </c>
      <c r="B19" s="22">
        <f>COUNTIFS(CADASTRE!$B:$B,B$1,CADASTRE!L:L,A19)</f>
        <v>0</v>
      </c>
      <c r="C19" s="22">
        <f>COUNTIFS(CADASTRE!$B:$B,$C$1,CADASTRE!$L:$L,A19)</f>
        <v>0</v>
      </c>
      <c r="D19" s="22">
        <f>COUNTIFS(CADASTRE!$B:$B,$D$1,CADASTRE!$L:$L,A19)</f>
        <v>0</v>
      </c>
      <c r="E19" s="22">
        <f>COUNTIFS(CADASTRE!$B:$B,$E$1,CADASTRE!$L:$L,A19)</f>
        <v>0</v>
      </c>
      <c r="F19" s="22">
        <f>COUNTIFS(CADASTRE!$B:$B,$F$1,CADASTRE!$L:$L,A19)</f>
        <v>0</v>
      </c>
      <c r="G19" s="22">
        <f>COUNTIFS(CADASTRE!$B:$B,$G$1,CADASTRE!$L:$L,A19)</f>
        <v>0</v>
      </c>
      <c r="H19" s="22">
        <f>COUNTIFS(CADASTRE!$B:$B,$H$1,CADASTRE!$L:$L,A19)</f>
        <v>0</v>
      </c>
      <c r="I19" s="22">
        <f>COUNTIFS(CADASTRE!$B:$B,$I$1,CADASTRE!$L:$L,A19)</f>
        <v>0</v>
      </c>
      <c r="J19" s="22">
        <f>COUNTIFS(CADASTRE!$B:$B,$J$1,CADASTRE!$L:$L,A19)</f>
        <v>0</v>
      </c>
      <c r="K19" s="22">
        <f>COUNTIFS(CADASTRE!$B:$B,$K$1,CADASTRE!$L:$L,A19)</f>
        <v>0</v>
      </c>
      <c r="L19" s="22">
        <f>COUNTIFS(CADASTRE!$B:$B,$L$1,CADASTRE!$L:$L,A19)</f>
        <v>0</v>
      </c>
      <c r="M19" s="22">
        <f>COUNTIFS(CADASTRE!$B:$B,$M$1,CADASTRE!$L:$L,A19)</f>
        <v>0</v>
      </c>
      <c r="N19" s="22">
        <f>COUNTIFS(CADASTRE!$B:$B,$N$1,CADASTRE!$L:$L,A19)</f>
        <v>0</v>
      </c>
      <c r="O19" s="22">
        <f>COUNTIFS(CADASTRE!$B:$B,$O$1,CADASTRE!$L:$L,A19)</f>
        <v>0</v>
      </c>
      <c r="P19" s="22">
        <f>COUNTIFS(CADASTRE!$B:$B,$P$1,CADASTRE!$L:$L,A19)</f>
        <v>0</v>
      </c>
      <c r="Q19" s="22">
        <f>COUNTIFS(CADASTRE!$B:$B,$Q$1,CADASTRE!$L:$L,A19)</f>
        <v>0</v>
      </c>
      <c r="R19" s="22">
        <f>COUNTIFS(CADASTRE!$B:$B,$R$1,CADASTRE!$L:$L,A19)</f>
        <v>0</v>
      </c>
      <c r="S19" s="22">
        <f>COUNTIFS(CADASTRE!$B:$B,$S$1,CADASTRE!$L:$L,A19)</f>
        <v>0</v>
      </c>
      <c r="T19" s="22">
        <f>COUNTIFS(CADASTRE!$B:$B,$T$1,CADASTRE!$L:$L,A19)</f>
        <v>2</v>
      </c>
      <c r="U19" s="22">
        <f>COUNTIFS(CADASTRE!$B:$B,$U$1,CADASTRE!$L:$L,A19)</f>
        <v>0</v>
      </c>
      <c r="V19" s="22">
        <f>COUNTIFS(CADASTRE!$B:$B,$V$1,CADASTRE!$L:$L,A19)</f>
        <v>0</v>
      </c>
      <c r="W19" s="22">
        <f>COUNTIFS(CADASTRE!$B:$B,$W$1,CADASTRE!$L:$L,A19)</f>
        <v>0</v>
      </c>
      <c r="X19" s="22">
        <f>COUNTIFS(CADASTRE!$B:$B,$X$1,CADASTRE!$L:$L,A19)</f>
        <v>0</v>
      </c>
      <c r="Y19" s="22">
        <f>COUNTIFS(CADASTRE!$B:$B,$Y$1,CADASTRE!$L:$L,A19)</f>
        <v>0</v>
      </c>
      <c r="Z19" s="22">
        <f>COUNTIFS(CADASTRE!$B:$B,$Z$1,CADASTRE!$L:$L,A19)</f>
        <v>0</v>
      </c>
      <c r="AA19" s="22">
        <f t="shared" si="0"/>
        <v>2</v>
      </c>
      <c r="AB19" s="22"/>
    </row>
    <row r="20" spans="1:31" ht="30" customHeight="1" x14ac:dyDescent="0.3">
      <c r="A20" s="2" t="s">
        <v>3107</v>
      </c>
      <c r="B20" s="22">
        <f>COUNTIFS(CADASTRE!$B:$B,B$1,CADASTRE!L:L,A20)</f>
        <v>0</v>
      </c>
      <c r="C20" s="22">
        <f>COUNTIFS(CADASTRE!$B:$B,$C$1,CADASTRE!$L:$L,A20)</f>
        <v>0</v>
      </c>
      <c r="D20" s="22">
        <f>COUNTIFS(CADASTRE!$B:$B,$D$1,CADASTRE!$L:$L,A20)</f>
        <v>0</v>
      </c>
      <c r="E20" s="22">
        <f>COUNTIFS(CADASTRE!$B:$B,$E$1,CADASTRE!$L:$L,A20)</f>
        <v>0</v>
      </c>
      <c r="F20" s="22">
        <f>COUNTIFS(CADASTRE!$B:$B,$F$1,CADASTRE!$L:$L,A20)</f>
        <v>0</v>
      </c>
      <c r="G20" s="22">
        <f>COUNTIFS(CADASTRE!$B:$B,$G$1,CADASTRE!$L:$L,A20)</f>
        <v>0</v>
      </c>
      <c r="H20" s="22">
        <f>COUNTIFS(CADASTRE!$B:$B,$H$1,CADASTRE!$L:$L,A20)</f>
        <v>0</v>
      </c>
      <c r="I20" s="22">
        <f>COUNTIFS(CADASTRE!$B:$B,$I$1,CADASTRE!$L:$L,A20)</f>
        <v>0</v>
      </c>
      <c r="J20" s="22">
        <f>COUNTIFS(CADASTRE!$B:$B,$J$1,CADASTRE!$L:$L,A20)</f>
        <v>0</v>
      </c>
      <c r="K20" s="22">
        <f>COUNTIFS(CADASTRE!$B:$B,$K$1,CADASTRE!$L:$L,A20)</f>
        <v>0</v>
      </c>
      <c r="L20" s="22">
        <f>COUNTIFS(CADASTRE!$B:$B,$L$1,CADASTRE!$L:$L,A20)</f>
        <v>0</v>
      </c>
      <c r="M20" s="22">
        <f>COUNTIFS(CADASTRE!$B:$B,$M$1,CADASTRE!$L:$L,A20)</f>
        <v>0</v>
      </c>
      <c r="N20" s="22">
        <f>COUNTIFS(CADASTRE!$B:$B,$N$1,CADASTRE!$L:$L,A20)</f>
        <v>0</v>
      </c>
      <c r="O20" s="22">
        <f>COUNTIFS(CADASTRE!$B:$B,$O$1,CADASTRE!$L:$L,A20)</f>
        <v>0</v>
      </c>
      <c r="P20" s="22">
        <f>COUNTIFS(CADASTRE!$B:$B,$P$1,CADASTRE!$L:$L,A20)</f>
        <v>0</v>
      </c>
      <c r="Q20" s="22">
        <f>COUNTIFS(CADASTRE!$B:$B,$Q$1,CADASTRE!$L:$L,A20)</f>
        <v>0</v>
      </c>
      <c r="R20" s="22">
        <f>COUNTIFS(CADASTRE!$B:$B,$R$1,CADASTRE!$L:$L,A20)</f>
        <v>0</v>
      </c>
      <c r="S20" s="22">
        <f>COUNTIFS(CADASTRE!$B:$B,$S$1,CADASTRE!$L:$L,A20)</f>
        <v>0</v>
      </c>
      <c r="T20" s="22">
        <f>COUNTIFS(CADASTRE!$B:$B,$T$1,CADASTRE!$L:$L,A20)</f>
        <v>2</v>
      </c>
      <c r="U20" s="22">
        <f>COUNTIFS(CADASTRE!$B:$B,$U$1,CADASTRE!$L:$L,A20)</f>
        <v>0</v>
      </c>
      <c r="V20" s="22">
        <f>COUNTIFS(CADASTRE!$B:$B,$V$1,CADASTRE!$L:$L,A20)</f>
        <v>0</v>
      </c>
      <c r="W20" s="22">
        <f>COUNTIFS(CADASTRE!$B:$B,$W$1,CADASTRE!$L:$L,A20)</f>
        <v>0</v>
      </c>
      <c r="X20" s="22">
        <f>COUNTIFS(CADASTRE!$B:$B,$X$1,CADASTRE!$L:$L,A20)</f>
        <v>0</v>
      </c>
      <c r="Y20" s="22">
        <f>COUNTIFS(CADASTRE!$B:$B,$Y$1,CADASTRE!$L:$L,A20)</f>
        <v>0</v>
      </c>
      <c r="Z20" s="22">
        <f>COUNTIFS(CADASTRE!$B:$B,$Z$1,CADASTRE!$L:$L,A20)</f>
        <v>0</v>
      </c>
      <c r="AA20" s="22">
        <f t="shared" si="0"/>
        <v>2</v>
      </c>
      <c r="AB20" s="22"/>
      <c r="AC20" s="22"/>
      <c r="AD20" s="1"/>
      <c r="AE20" s="1"/>
    </row>
    <row r="21" spans="1:31" ht="30" customHeight="1" x14ac:dyDescent="0.3">
      <c r="A21" s="2" t="s">
        <v>819</v>
      </c>
      <c r="B21" s="22">
        <f>COUNTIFS(CADASTRE!$B:$B,B$1,CADASTRE!L:L,A21)</f>
        <v>4</v>
      </c>
      <c r="C21" s="22">
        <f>COUNTIFS(CADASTRE!$B:$B,$C$1,CADASTRE!$L:$L,A21)</f>
        <v>0</v>
      </c>
      <c r="D21" s="22">
        <f>COUNTIFS(CADASTRE!$B:$B,$D$1,CADASTRE!$L:$L,A21)</f>
        <v>0</v>
      </c>
      <c r="E21" s="22">
        <f>COUNTIFS(CADASTRE!$B:$B,$E$1,CADASTRE!$L:$L,A21)</f>
        <v>0</v>
      </c>
      <c r="F21" s="22">
        <f>COUNTIFS(CADASTRE!$B:$B,$F$1,CADASTRE!$L:$L,A21)</f>
        <v>0</v>
      </c>
      <c r="G21" s="22">
        <f>COUNTIFS(CADASTRE!$B:$B,$G$1,CADASTRE!$L:$L,A21)</f>
        <v>0</v>
      </c>
      <c r="H21" s="22">
        <f>COUNTIFS(CADASTRE!$B:$B,$H$1,CADASTRE!$L:$L,A21)</f>
        <v>0</v>
      </c>
      <c r="I21" s="22">
        <f>COUNTIFS(CADASTRE!$B:$B,$I$1,CADASTRE!$L:$L,A21)</f>
        <v>0</v>
      </c>
      <c r="J21" s="22">
        <f>COUNTIFS(CADASTRE!$B:$B,$J$1,CADASTRE!$L:$L,A21)</f>
        <v>0</v>
      </c>
      <c r="K21" s="22">
        <f>COUNTIFS(CADASTRE!$B:$B,$K$1,CADASTRE!$L:$L,A21)</f>
        <v>0</v>
      </c>
      <c r="L21" s="22">
        <f>COUNTIFS(CADASTRE!$B:$B,$L$1,CADASTRE!$L:$L,A21)</f>
        <v>0</v>
      </c>
      <c r="M21" s="22">
        <f>COUNTIFS(CADASTRE!$B:$B,$M$1,CADASTRE!$L:$L,A21)</f>
        <v>0</v>
      </c>
      <c r="N21" s="22">
        <f>COUNTIFS(CADASTRE!$B:$B,$N$1,CADASTRE!$L:$L,A21)</f>
        <v>0</v>
      </c>
      <c r="O21" s="22">
        <f>COUNTIFS(CADASTRE!$B:$B,$O$1,CADASTRE!$L:$L,A21)</f>
        <v>0</v>
      </c>
      <c r="P21" s="22">
        <f>COUNTIFS(CADASTRE!$B:$B,$P$1,CADASTRE!$L:$L,A21)</f>
        <v>0</v>
      </c>
      <c r="Q21" s="22">
        <f>COUNTIFS(CADASTRE!$B:$B,$Q$1,CADASTRE!$L:$L,A21)</f>
        <v>0</v>
      </c>
      <c r="R21" s="22">
        <f>COUNTIFS(CADASTRE!$B:$B,$R$1,CADASTRE!$L:$L,A21)</f>
        <v>0</v>
      </c>
      <c r="S21" s="22">
        <f>COUNTIFS(CADASTRE!$B:$B,$S$1,CADASTRE!$L:$L,A21)</f>
        <v>0</v>
      </c>
      <c r="T21" s="22">
        <f>COUNTIFS(CADASTRE!$B:$B,$T$1,CADASTRE!$L:$L,A21)</f>
        <v>0</v>
      </c>
      <c r="U21" s="22">
        <f>COUNTIFS(CADASTRE!$B:$B,$U$1,CADASTRE!$L:$L,A21)</f>
        <v>0</v>
      </c>
      <c r="V21" s="22">
        <f>COUNTIFS(CADASTRE!$B:$B,$V$1,CADASTRE!$L:$L,A21)</f>
        <v>0</v>
      </c>
      <c r="W21" s="22">
        <f>COUNTIFS(CADASTRE!$B:$B,$W$1,CADASTRE!$L:$L,A21)</f>
        <v>0</v>
      </c>
      <c r="X21" s="22">
        <f>COUNTIFS(CADASTRE!$B:$B,$X$1,CADASTRE!$L:$L,A21)</f>
        <v>0</v>
      </c>
      <c r="Y21" s="22">
        <f>COUNTIFS(CADASTRE!$B:$B,$Y$1,CADASTRE!$L:$L,A21)</f>
        <v>0</v>
      </c>
      <c r="Z21" s="22">
        <f>COUNTIFS(CADASTRE!$B:$B,$Z$1,CADASTRE!$L:$L,A21)</f>
        <v>0</v>
      </c>
      <c r="AA21" s="22">
        <f t="shared" si="0"/>
        <v>4</v>
      </c>
      <c r="AB21" s="22"/>
      <c r="AC21" s="22"/>
      <c r="AD21" s="1"/>
      <c r="AE21" s="1"/>
    </row>
    <row r="22" spans="1:31" ht="30" customHeight="1" x14ac:dyDescent="0.3">
      <c r="A22" s="2" t="s">
        <v>2600</v>
      </c>
      <c r="B22" s="22">
        <f>COUNTIFS(CADASTRE!$B:$B,B$1,CADASTRE!L:L,A22)</f>
        <v>2</v>
      </c>
      <c r="C22" s="22">
        <f>COUNTIFS(CADASTRE!$B:$B,$C$1,CADASTRE!$L:$L,A22)</f>
        <v>0</v>
      </c>
      <c r="D22" s="22">
        <f>COUNTIFS(CADASTRE!$B:$B,$D$1,CADASTRE!$L:$L,A22)</f>
        <v>0</v>
      </c>
      <c r="E22" s="22">
        <f>COUNTIFS(CADASTRE!$B:$B,$E$1,CADASTRE!$L:$L,A22)</f>
        <v>0</v>
      </c>
      <c r="F22" s="22">
        <f>COUNTIFS(CADASTRE!$B:$B,$F$1,CADASTRE!$L:$L,A22)</f>
        <v>0</v>
      </c>
      <c r="G22" s="22">
        <f>COUNTIFS(CADASTRE!$B:$B,$G$1,CADASTRE!$L:$L,A22)</f>
        <v>0</v>
      </c>
      <c r="H22" s="22">
        <f>COUNTIFS(CADASTRE!$B:$B,$H$1,CADASTRE!$L:$L,A22)</f>
        <v>0</v>
      </c>
      <c r="I22" s="22">
        <f>COUNTIFS(CADASTRE!$B:$B,$I$1,CADASTRE!$L:$L,A22)</f>
        <v>0</v>
      </c>
      <c r="J22" s="22">
        <f>COUNTIFS(CADASTRE!$B:$B,$J$1,CADASTRE!$L:$L,A22)</f>
        <v>0</v>
      </c>
      <c r="K22" s="22">
        <f>COUNTIFS(CADASTRE!$B:$B,$K$1,CADASTRE!$L:$L,A22)</f>
        <v>0</v>
      </c>
      <c r="L22" s="22">
        <f>COUNTIFS(CADASTRE!$B:$B,$L$1,CADASTRE!$L:$L,A22)</f>
        <v>0</v>
      </c>
      <c r="M22" s="22">
        <f>COUNTIFS(CADASTRE!$B:$B,$M$1,CADASTRE!$L:$L,A22)</f>
        <v>0</v>
      </c>
      <c r="N22" s="22">
        <f>COUNTIFS(CADASTRE!$B:$B,$N$1,CADASTRE!$L:$L,A22)</f>
        <v>0</v>
      </c>
      <c r="O22" s="22">
        <f>COUNTIFS(CADASTRE!$B:$B,$O$1,CADASTRE!$L:$L,A22)</f>
        <v>0</v>
      </c>
      <c r="P22" s="22">
        <f>COUNTIFS(CADASTRE!$B:$B,$P$1,CADASTRE!$L:$L,A22)</f>
        <v>0</v>
      </c>
      <c r="Q22" s="22">
        <f>COUNTIFS(CADASTRE!$B:$B,$Q$1,CADASTRE!$L:$L,A22)</f>
        <v>0</v>
      </c>
      <c r="R22" s="22">
        <f>COUNTIFS(CADASTRE!$B:$B,$R$1,CADASTRE!$L:$L,A22)</f>
        <v>0</v>
      </c>
      <c r="S22" s="22">
        <f>COUNTIFS(CADASTRE!$B:$B,$S$1,CADASTRE!$L:$L,A22)</f>
        <v>0</v>
      </c>
      <c r="T22" s="22">
        <f>COUNTIFS(CADASTRE!$B:$B,$T$1,CADASTRE!$L:$L,A22)</f>
        <v>0</v>
      </c>
      <c r="U22" s="22">
        <f>COUNTIFS(CADASTRE!$B:$B,$U$1,CADASTRE!$L:$L,A22)</f>
        <v>0</v>
      </c>
      <c r="V22" s="22">
        <f>COUNTIFS(CADASTRE!$B:$B,$V$1,CADASTRE!$L:$L,A22)</f>
        <v>0</v>
      </c>
      <c r="W22" s="22">
        <f>COUNTIFS(CADASTRE!$B:$B,$W$1,CADASTRE!$L:$L,A22)</f>
        <v>0</v>
      </c>
      <c r="X22" s="22">
        <f>COUNTIFS(CADASTRE!$B:$B,$X$1,CADASTRE!$L:$L,A22)</f>
        <v>0</v>
      </c>
      <c r="Y22" s="22">
        <f>COUNTIFS(CADASTRE!$B:$B,$Y$1,CADASTRE!$L:$L,A22)</f>
        <v>0</v>
      </c>
      <c r="Z22" s="22">
        <f>COUNTIFS(CADASTRE!$B:$B,$Z$1,CADASTRE!$L:$L,A22)</f>
        <v>0</v>
      </c>
      <c r="AA22" s="22">
        <f t="shared" si="0"/>
        <v>2</v>
      </c>
      <c r="AB22" s="22"/>
      <c r="AC22" s="22"/>
      <c r="AD22" s="1"/>
      <c r="AE22" s="1"/>
    </row>
    <row r="23" spans="1:31" ht="30" customHeight="1" x14ac:dyDescent="0.3">
      <c r="A23" s="2" t="s">
        <v>3711</v>
      </c>
      <c r="B23" s="22">
        <f>COUNTIFS(CADASTRE!$B:$B,B$1,CADASTRE!L:L,A23)</f>
        <v>0</v>
      </c>
      <c r="C23" s="22">
        <f>COUNTIFS(CADASTRE!$B:$B,$C$1,CADASTRE!$L:$L,A23)</f>
        <v>0</v>
      </c>
      <c r="D23" s="22">
        <f>COUNTIFS(CADASTRE!$B:$B,$D$1,CADASTRE!$L:$L,A23)</f>
        <v>0</v>
      </c>
      <c r="E23" s="22">
        <f>COUNTIFS(CADASTRE!$B:$B,$E$1,CADASTRE!$L:$L,A23)</f>
        <v>0</v>
      </c>
      <c r="F23" s="22">
        <f>COUNTIFS(CADASTRE!$B:$B,$F$1,CADASTRE!$L:$L,A23)</f>
        <v>0</v>
      </c>
      <c r="G23" s="22">
        <f>COUNTIFS(CADASTRE!$B:$B,$G$1,CADASTRE!$L:$L,A23)</f>
        <v>0</v>
      </c>
      <c r="H23" s="22">
        <f>COUNTIFS(CADASTRE!$B:$B,$H$1,CADASTRE!$L:$L,A23)</f>
        <v>0</v>
      </c>
      <c r="I23" s="22">
        <f>COUNTIFS(CADASTRE!$B:$B,$I$1,CADASTRE!$L:$L,A23)</f>
        <v>0</v>
      </c>
      <c r="J23" s="22">
        <f>COUNTIFS(CADASTRE!$B:$B,$J$1,CADASTRE!$L:$L,A23)</f>
        <v>0</v>
      </c>
      <c r="K23" s="22">
        <f>COUNTIFS(CADASTRE!$B:$B,$K$1,CADASTRE!$L:$L,A23)</f>
        <v>1</v>
      </c>
      <c r="L23" s="22">
        <f>COUNTIFS(CADASTRE!$B:$B,$L$1,CADASTRE!$L:$L,A23)</f>
        <v>0</v>
      </c>
      <c r="M23" s="22">
        <f>COUNTIFS(CADASTRE!$B:$B,$M$1,CADASTRE!$L:$L,A23)</f>
        <v>0</v>
      </c>
      <c r="N23" s="22">
        <f>COUNTIFS(CADASTRE!$B:$B,$N$1,CADASTRE!$L:$L,A23)</f>
        <v>0</v>
      </c>
      <c r="O23" s="22">
        <f>COUNTIFS(CADASTRE!$B:$B,$O$1,CADASTRE!$L:$L,A23)</f>
        <v>0</v>
      </c>
      <c r="P23" s="22">
        <f>COUNTIFS(CADASTRE!$B:$B,$P$1,CADASTRE!$L:$L,A23)</f>
        <v>0</v>
      </c>
      <c r="Q23" s="22">
        <f>COUNTIFS(CADASTRE!$B:$B,$Q$1,CADASTRE!$L:$L,A23)</f>
        <v>0</v>
      </c>
      <c r="R23" s="22">
        <f>COUNTIFS(CADASTRE!$B:$B,$R$1,CADASTRE!$L:$L,A23)</f>
        <v>0</v>
      </c>
      <c r="S23" s="22">
        <f>COUNTIFS(CADASTRE!$B:$B,$S$1,CADASTRE!$L:$L,A23)</f>
        <v>0</v>
      </c>
      <c r="T23" s="22">
        <f>COUNTIFS(CADASTRE!$B:$B,$T$1,CADASTRE!$L:$L,A23)</f>
        <v>0</v>
      </c>
      <c r="U23" s="22">
        <f>COUNTIFS(CADASTRE!$B:$B,$U$1,CADASTRE!$L:$L,A23)</f>
        <v>0</v>
      </c>
      <c r="V23" s="22">
        <f>COUNTIFS(CADASTRE!$B:$B,$V$1,CADASTRE!$L:$L,A23)</f>
        <v>0</v>
      </c>
      <c r="W23" s="22">
        <f>COUNTIFS(CADASTRE!$B:$B,$W$1,CADASTRE!$L:$L,A23)</f>
        <v>0</v>
      </c>
      <c r="X23" s="22">
        <f>COUNTIFS(CADASTRE!$B:$B,$X$1,CADASTRE!$L:$L,A23)</f>
        <v>0</v>
      </c>
      <c r="Y23" s="22">
        <f>COUNTIFS(CADASTRE!$B:$B,$Y$1,CADASTRE!$L:$L,A23)</f>
        <v>0</v>
      </c>
      <c r="Z23" s="22">
        <f>COUNTIFS(CADASTRE!$B:$B,$Z$1,CADASTRE!$L:$L,A23)</f>
        <v>0</v>
      </c>
      <c r="AA23" s="22">
        <f t="shared" si="0"/>
        <v>1</v>
      </c>
      <c r="AB23" s="22"/>
      <c r="AC23" s="22"/>
      <c r="AD23" s="1"/>
      <c r="AE23" s="1"/>
    </row>
    <row r="24" spans="1:31" ht="30" customHeight="1" x14ac:dyDescent="0.3">
      <c r="A24" s="2" t="s">
        <v>3719</v>
      </c>
      <c r="B24" s="22">
        <f>COUNTIFS(CADASTRE!$B:$B,B$1,CADASTRE!L:L,A24)</f>
        <v>0</v>
      </c>
      <c r="C24" s="22">
        <f>COUNTIFS(CADASTRE!$B:$B,$C$1,CADASTRE!$L:$L,A24)</f>
        <v>0</v>
      </c>
      <c r="D24" s="22">
        <f>COUNTIFS(CADASTRE!$B:$B,$D$1,CADASTRE!$L:$L,A24)</f>
        <v>0</v>
      </c>
      <c r="E24" s="22">
        <f>COUNTIFS(CADASTRE!$B:$B,$E$1,CADASTRE!$L:$L,A24)</f>
        <v>0</v>
      </c>
      <c r="F24" s="22">
        <f>COUNTIFS(CADASTRE!$B:$B,$F$1,CADASTRE!$L:$L,A24)</f>
        <v>0</v>
      </c>
      <c r="G24" s="22">
        <f>COUNTIFS(CADASTRE!$B:$B,$G$1,CADASTRE!$L:$L,A24)</f>
        <v>0</v>
      </c>
      <c r="H24" s="22">
        <f>COUNTIFS(CADASTRE!$B:$B,$H$1,CADASTRE!$L:$L,A24)</f>
        <v>0</v>
      </c>
      <c r="I24" s="22">
        <f>COUNTIFS(CADASTRE!$B:$B,$I$1,CADASTRE!$L:$L,A24)</f>
        <v>0</v>
      </c>
      <c r="J24" s="22">
        <f>COUNTIFS(CADASTRE!$B:$B,$J$1,CADASTRE!$L:$L,A24)</f>
        <v>0</v>
      </c>
      <c r="K24" s="22">
        <f>COUNTIFS(CADASTRE!$B:$B,$K$1,CADASTRE!$L:$L,A24)</f>
        <v>0</v>
      </c>
      <c r="L24" s="22">
        <f>COUNTIFS(CADASTRE!$B:$B,$L$1,CADASTRE!$L:$L,A24)</f>
        <v>0</v>
      </c>
      <c r="M24" s="22">
        <f>COUNTIFS(CADASTRE!$B:$B,$M$1,CADASTRE!$L:$L,A24)</f>
        <v>0</v>
      </c>
      <c r="N24" s="22">
        <f>COUNTIFS(CADASTRE!$B:$B,$N$1,CADASTRE!$L:$L,A24)</f>
        <v>0</v>
      </c>
      <c r="O24" s="22">
        <f>COUNTIFS(CADASTRE!$B:$B,$O$1,CADASTRE!$L:$L,A24)</f>
        <v>0</v>
      </c>
      <c r="P24" s="22">
        <f>COUNTIFS(CADASTRE!$B:$B,$P$1,CADASTRE!$L:$L,A24)</f>
        <v>0</v>
      </c>
      <c r="Q24" s="22">
        <f>COUNTIFS(CADASTRE!$B:$B,$Q$1,CADASTRE!$L:$L,A24)</f>
        <v>1</v>
      </c>
      <c r="R24" s="22">
        <f>COUNTIFS(CADASTRE!$B:$B,$R$1,CADASTRE!$L:$L,A24)</f>
        <v>0</v>
      </c>
      <c r="S24" s="22">
        <f>COUNTIFS(CADASTRE!$B:$B,$S$1,CADASTRE!$L:$L,A24)</f>
        <v>0</v>
      </c>
      <c r="T24" s="22">
        <f>COUNTIFS(CADASTRE!$B:$B,$T$1,CADASTRE!$L:$L,A24)</f>
        <v>0</v>
      </c>
      <c r="U24" s="22">
        <f>COUNTIFS(CADASTRE!$B:$B,$U$1,CADASTRE!$L:$L,A24)</f>
        <v>0</v>
      </c>
      <c r="V24" s="22">
        <f>COUNTIFS(CADASTRE!$B:$B,$V$1,CADASTRE!$L:$L,A24)</f>
        <v>0</v>
      </c>
      <c r="W24" s="22">
        <f>COUNTIFS(CADASTRE!$B:$B,$W$1,CADASTRE!$L:$L,A24)</f>
        <v>0</v>
      </c>
      <c r="X24" s="22">
        <f>COUNTIFS(CADASTRE!$B:$B,$X$1,CADASTRE!$L:$L,A24)</f>
        <v>0</v>
      </c>
      <c r="Y24" s="22">
        <f>COUNTIFS(CADASTRE!$B:$B,$Y$1,CADASTRE!$L:$L,A24)</f>
        <v>0</v>
      </c>
      <c r="Z24" s="22">
        <f>COUNTIFS(CADASTRE!$B:$B,$Z$1,CADASTRE!$L:$L,A24)</f>
        <v>0</v>
      </c>
      <c r="AA24" s="22">
        <f t="shared" si="0"/>
        <v>1</v>
      </c>
      <c r="AB24" s="22"/>
      <c r="AC24" s="22"/>
      <c r="AD24" s="1"/>
      <c r="AE24" s="1"/>
    </row>
    <row r="25" spans="1:31" ht="30" customHeight="1" x14ac:dyDescent="0.3">
      <c r="A25" s="2" t="s">
        <v>3731</v>
      </c>
      <c r="B25" s="22">
        <f>COUNTIFS(CADASTRE!$B:$B,B$1,CADASTRE!L:L,A25)</f>
        <v>0</v>
      </c>
      <c r="C25" s="22">
        <f>COUNTIFS(CADASTRE!$B:$B,$C$1,CADASTRE!$L:$L,A25)</f>
        <v>0</v>
      </c>
      <c r="D25" s="22">
        <f>COUNTIFS(CADASTRE!$B:$B,$D$1,CADASTRE!$L:$L,A25)</f>
        <v>0</v>
      </c>
      <c r="E25" s="22">
        <f>COUNTIFS(CADASTRE!$B:$B,$E$1,CADASTRE!$L:$L,A25)</f>
        <v>0</v>
      </c>
      <c r="F25" s="22">
        <f>COUNTIFS(CADASTRE!$B:$B,$F$1,CADASTRE!$L:$L,A25)</f>
        <v>0</v>
      </c>
      <c r="G25" s="22">
        <f>COUNTIFS(CADASTRE!$B:$B,$G$1,CADASTRE!$L:$L,A25)</f>
        <v>0</v>
      </c>
      <c r="H25" s="22">
        <f>COUNTIFS(CADASTRE!$B:$B,$H$1,CADASTRE!$L:$L,A25)</f>
        <v>0</v>
      </c>
      <c r="I25" s="22">
        <f>COUNTIFS(CADASTRE!$B:$B,$I$1,CADASTRE!$L:$L,A25)</f>
        <v>0</v>
      </c>
      <c r="J25" s="22">
        <f>COUNTIFS(CADASTRE!$B:$B,$J$1,CADASTRE!$L:$L,A25)</f>
        <v>0</v>
      </c>
      <c r="K25" s="22">
        <f>COUNTIFS(CADASTRE!$B:$B,$K$1,CADASTRE!$L:$L,A25)</f>
        <v>0</v>
      </c>
      <c r="L25" s="22">
        <f>COUNTIFS(CADASTRE!$B:$B,$L$1,CADASTRE!$L:$L,A25)</f>
        <v>0</v>
      </c>
      <c r="M25" s="22">
        <f>COUNTIFS(CADASTRE!$B:$B,$M$1,CADASTRE!$L:$L,A25)</f>
        <v>0</v>
      </c>
      <c r="N25" s="22">
        <f>COUNTIFS(CADASTRE!$B:$B,$N$1,CADASTRE!$L:$L,A25)</f>
        <v>0</v>
      </c>
      <c r="O25" s="22">
        <f>COUNTIFS(CADASTRE!$B:$B,$O$1,CADASTRE!$L:$L,A25)</f>
        <v>0</v>
      </c>
      <c r="P25" s="22">
        <f>COUNTIFS(CADASTRE!$B:$B,$P$1,CADASTRE!$L:$L,A25)</f>
        <v>1</v>
      </c>
      <c r="Q25" s="22">
        <f>COUNTIFS(CADASTRE!$B:$B,$Q$1,CADASTRE!$L:$L,A25)</f>
        <v>0</v>
      </c>
      <c r="R25" s="22">
        <f>COUNTIFS(CADASTRE!$B:$B,$R$1,CADASTRE!$L:$L,A25)</f>
        <v>0</v>
      </c>
      <c r="S25" s="22">
        <f>COUNTIFS(CADASTRE!$B:$B,$S$1,CADASTRE!$L:$L,A25)</f>
        <v>0</v>
      </c>
      <c r="T25" s="22">
        <f>COUNTIFS(CADASTRE!$B:$B,$T$1,CADASTRE!$L:$L,A25)</f>
        <v>0</v>
      </c>
      <c r="U25" s="22">
        <f>COUNTIFS(CADASTRE!$B:$B,$U$1,CADASTRE!$L:$L,A25)</f>
        <v>0</v>
      </c>
      <c r="V25" s="22">
        <f>COUNTIFS(CADASTRE!$B:$B,$V$1,CADASTRE!$L:$L,A25)</f>
        <v>0</v>
      </c>
      <c r="W25" s="22">
        <f>COUNTIFS(CADASTRE!$B:$B,$W$1,CADASTRE!$L:$L,A25)</f>
        <v>0</v>
      </c>
      <c r="X25" s="22">
        <f>COUNTIFS(CADASTRE!$B:$B,$X$1,CADASTRE!$L:$L,A25)</f>
        <v>0</v>
      </c>
      <c r="Y25" s="22">
        <f>COUNTIFS(CADASTRE!$B:$B,$Y$1,CADASTRE!$L:$L,A25)</f>
        <v>0</v>
      </c>
      <c r="Z25" s="22">
        <f>COUNTIFS(CADASTRE!$B:$B,$Z$1,CADASTRE!$L:$L,A25)</f>
        <v>0</v>
      </c>
      <c r="AA25" s="22">
        <f t="shared" si="0"/>
        <v>1</v>
      </c>
      <c r="AB25" s="22"/>
      <c r="AC25" s="22"/>
      <c r="AD25" s="1"/>
      <c r="AE25" s="1"/>
    </row>
    <row r="26" spans="1:31" ht="30" customHeight="1" x14ac:dyDescent="0.3">
      <c r="A26" s="2" t="s">
        <v>2050</v>
      </c>
      <c r="B26" s="22">
        <f>COUNTIFS(CADASTRE!$B:$B,B$1,CADASTRE!L:L,A26)</f>
        <v>0</v>
      </c>
      <c r="C26" s="22">
        <f>COUNTIFS(CADASTRE!$B:$B,$C$1,CADASTRE!$L:$L,A26)</f>
        <v>0</v>
      </c>
      <c r="D26" s="22">
        <f>COUNTIFS(CADASTRE!$B:$B,$D$1,CADASTRE!$L:$L,A26)</f>
        <v>0</v>
      </c>
      <c r="E26" s="22">
        <f>COUNTIFS(CADASTRE!$B:$B,$E$1,CADASTRE!$L:$L,A26)</f>
        <v>0</v>
      </c>
      <c r="F26" s="22">
        <f>COUNTIFS(CADASTRE!$B:$B,$F$1,CADASTRE!$L:$L,A26)</f>
        <v>0</v>
      </c>
      <c r="G26" s="22">
        <f>COUNTIFS(CADASTRE!$B:$B,$G$1,CADASTRE!$L:$L,A26)</f>
        <v>0</v>
      </c>
      <c r="H26" s="22">
        <f>COUNTIFS(CADASTRE!$B:$B,$H$1,CADASTRE!$L:$L,A26)</f>
        <v>1</v>
      </c>
      <c r="I26" s="22">
        <f>COUNTIFS(CADASTRE!$B:$B,$I$1,CADASTRE!$L:$L,A26)</f>
        <v>0</v>
      </c>
      <c r="J26" s="22">
        <f>COUNTIFS(CADASTRE!$B:$B,$J$1,CADASTRE!$L:$L,A26)</f>
        <v>0</v>
      </c>
      <c r="K26" s="22">
        <f>COUNTIFS(CADASTRE!$B:$B,$K$1,CADASTRE!$L:$L,A26)</f>
        <v>0</v>
      </c>
      <c r="L26" s="22">
        <f>COUNTIFS(CADASTRE!$B:$B,$L$1,CADASTRE!$L:$L,A26)</f>
        <v>0</v>
      </c>
      <c r="M26" s="22">
        <f>COUNTIFS(CADASTRE!$B:$B,$M$1,CADASTRE!$L:$L,A26)</f>
        <v>0</v>
      </c>
      <c r="N26" s="22">
        <f>COUNTIFS(CADASTRE!$B:$B,$N$1,CADASTRE!$L:$L,A26)</f>
        <v>0</v>
      </c>
      <c r="O26" s="22">
        <f>COUNTIFS(CADASTRE!$B:$B,$O$1,CADASTRE!$L:$L,A26)</f>
        <v>0</v>
      </c>
      <c r="P26" s="22">
        <f>COUNTIFS(CADASTRE!$B:$B,$P$1,CADASTRE!$L:$L,A26)</f>
        <v>0</v>
      </c>
      <c r="Q26" s="22">
        <f>COUNTIFS(CADASTRE!$B:$B,$Q$1,CADASTRE!$L:$L,A26)</f>
        <v>0</v>
      </c>
      <c r="R26" s="22">
        <f>COUNTIFS(CADASTRE!$B:$B,$R$1,CADASTRE!$L:$L,A26)</f>
        <v>0</v>
      </c>
      <c r="S26" s="22">
        <f>COUNTIFS(CADASTRE!$B:$B,$S$1,CADASTRE!$L:$L,A26)</f>
        <v>0</v>
      </c>
      <c r="T26" s="22">
        <f>COUNTIFS(CADASTRE!$B:$B,$T$1,CADASTRE!$L:$L,A26)</f>
        <v>0</v>
      </c>
      <c r="U26" s="22">
        <f>COUNTIFS(CADASTRE!$B:$B,$U$1,CADASTRE!$L:$L,A26)</f>
        <v>0</v>
      </c>
      <c r="V26" s="22">
        <f>COUNTIFS(CADASTRE!$B:$B,$V$1,CADASTRE!$L:$L,A26)</f>
        <v>0</v>
      </c>
      <c r="W26" s="22">
        <f>COUNTIFS(CADASTRE!$B:$B,$W$1,CADASTRE!$L:$L,A26)</f>
        <v>0</v>
      </c>
      <c r="X26" s="22">
        <f>COUNTIFS(CADASTRE!$B:$B,$X$1,CADASTRE!$L:$L,A26)</f>
        <v>4</v>
      </c>
      <c r="Y26" s="22">
        <f>COUNTIFS(CADASTRE!$B:$B,$Y$1,CADASTRE!$L:$L,A26)</f>
        <v>0</v>
      </c>
      <c r="Z26" s="22">
        <f>COUNTIFS(CADASTRE!$B:$B,$Z$1,CADASTRE!$L:$L,A26)</f>
        <v>0</v>
      </c>
      <c r="AA26" s="22">
        <f t="shared" si="0"/>
        <v>5</v>
      </c>
      <c r="AB26" s="22"/>
      <c r="AC26" s="22"/>
      <c r="AD26" s="1"/>
      <c r="AE26" s="1"/>
    </row>
    <row r="27" spans="1:31" ht="30" customHeight="1" x14ac:dyDescent="0.3">
      <c r="A27" s="2" t="s">
        <v>4724</v>
      </c>
      <c r="B27" s="22">
        <f>COUNTIFS(CADASTRE!$B:$B,B$1,CADASTRE!L:L,A27)</f>
        <v>0</v>
      </c>
      <c r="C27" s="22">
        <f>COUNTIFS(CADASTRE!$B:$B,$C$1,CADASTRE!$L:$L,A27)</f>
        <v>0</v>
      </c>
      <c r="D27" s="22">
        <f>COUNTIFS(CADASTRE!$B:$B,$D$1,CADASTRE!$L:$L,A27)</f>
        <v>0</v>
      </c>
      <c r="E27" s="22">
        <f>COUNTIFS(CADASTRE!$B:$B,$E$1,CADASTRE!$L:$L,A27)</f>
        <v>0</v>
      </c>
      <c r="F27" s="22">
        <f>COUNTIFS(CADASTRE!$B:$B,$F$1,CADASTRE!$L:$L,A27)</f>
        <v>0</v>
      </c>
      <c r="G27" s="22">
        <f>COUNTIFS(CADASTRE!$B:$B,$G$1,CADASTRE!$L:$L,A27)</f>
        <v>0</v>
      </c>
      <c r="H27" s="22">
        <f>COUNTIFS(CADASTRE!$B:$B,$H$1,CADASTRE!$L:$L,A27)</f>
        <v>0</v>
      </c>
      <c r="I27" s="22">
        <f>COUNTIFS(CADASTRE!$B:$B,$I$1,CADASTRE!$L:$L,A27)</f>
        <v>0</v>
      </c>
      <c r="J27" s="22">
        <f>COUNTIFS(CADASTRE!$B:$B,$J$1,CADASTRE!$L:$L,A27)</f>
        <v>0</v>
      </c>
      <c r="K27" s="22">
        <f>COUNTIFS(CADASTRE!$B:$B,$K$1,CADASTRE!$L:$L,A27)</f>
        <v>0</v>
      </c>
      <c r="L27" s="22">
        <f>COUNTIFS(CADASTRE!$B:$B,$L$1,CADASTRE!$L:$L,A27)</f>
        <v>0</v>
      </c>
      <c r="M27" s="22">
        <f>COUNTIFS(CADASTRE!$B:$B,$M$1,CADASTRE!$L:$L,A27)</f>
        <v>0</v>
      </c>
      <c r="N27" s="22">
        <f>COUNTIFS(CADASTRE!$B:$B,$N$1,CADASTRE!$L:$L,A27)</f>
        <v>0</v>
      </c>
      <c r="O27" s="22">
        <f>COUNTIFS(CADASTRE!$B:$B,$O$1,CADASTRE!$L:$L,A27)</f>
        <v>0</v>
      </c>
      <c r="P27" s="22">
        <f>COUNTIFS(CADASTRE!$B:$B,$P$1,CADASTRE!$L:$L,A27)</f>
        <v>0</v>
      </c>
      <c r="Q27" s="22">
        <f>COUNTIFS(CADASTRE!$B:$B,$Q$1,CADASTRE!$L:$L,A27)</f>
        <v>0</v>
      </c>
      <c r="R27" s="22">
        <f>COUNTIFS(CADASTRE!$B:$B,$R$1,CADASTRE!$L:$L,A27)</f>
        <v>0</v>
      </c>
      <c r="S27" s="22">
        <f>COUNTIFS(CADASTRE!$B:$B,$S$1,CADASTRE!$L:$L,A27)</f>
        <v>1</v>
      </c>
      <c r="T27" s="22">
        <f>COUNTIFS(CADASTRE!$B:$B,$T$1,CADASTRE!$L:$L,A27)</f>
        <v>0</v>
      </c>
      <c r="U27" s="22">
        <f>COUNTIFS(CADASTRE!$B:$B,$U$1,CADASTRE!$L:$L,A27)</f>
        <v>0</v>
      </c>
      <c r="V27" s="22">
        <f>COUNTIFS(CADASTRE!$B:$B,$V$1,CADASTRE!$L:$L,A27)</f>
        <v>0</v>
      </c>
      <c r="W27" s="22">
        <f>COUNTIFS(CADASTRE!$B:$B,$W$1,CADASTRE!$L:$L,A27)</f>
        <v>0</v>
      </c>
      <c r="X27" s="22">
        <f>COUNTIFS(CADASTRE!$B:$B,$X$1,CADASTRE!$L:$L,A27)</f>
        <v>0</v>
      </c>
      <c r="Y27" s="22">
        <f>COUNTIFS(CADASTRE!$B:$B,$Y$1,CADASTRE!$L:$L,A27)</f>
        <v>0</v>
      </c>
      <c r="Z27" s="22">
        <f>COUNTIFS(CADASTRE!$B:$B,$Z$1,CADASTRE!$L:$L,A27)</f>
        <v>0</v>
      </c>
      <c r="AA27" s="22">
        <f t="shared" si="0"/>
        <v>1</v>
      </c>
      <c r="AB27" s="22"/>
      <c r="AC27" s="22"/>
      <c r="AD27" s="1"/>
      <c r="AE27" s="1"/>
    </row>
    <row r="28" spans="1:31" ht="30" customHeight="1" x14ac:dyDescent="0.3">
      <c r="A28" s="2" t="s">
        <v>3740</v>
      </c>
      <c r="B28" s="22">
        <f>COUNTIFS(CADASTRE!$B:$B,B$1,CADASTRE!L:L,A28)</f>
        <v>0</v>
      </c>
      <c r="C28" s="22">
        <f>COUNTIFS(CADASTRE!$B:$B,$C$1,CADASTRE!$L:$L,A28)</f>
        <v>0</v>
      </c>
      <c r="D28" s="22">
        <f>COUNTIFS(CADASTRE!$B:$B,$D$1,CADASTRE!$L:$L,A28)</f>
        <v>0</v>
      </c>
      <c r="E28" s="22">
        <f>COUNTIFS(CADASTRE!$B:$B,$E$1,CADASTRE!$L:$L,A28)</f>
        <v>0</v>
      </c>
      <c r="F28" s="22">
        <f>COUNTIFS(CADASTRE!$B:$B,$F$1,CADASTRE!$L:$L,A28)</f>
        <v>0</v>
      </c>
      <c r="G28" s="22">
        <f>COUNTIFS(CADASTRE!$B:$B,$G$1,CADASTRE!$L:$L,A28)</f>
        <v>0</v>
      </c>
      <c r="H28" s="22">
        <f>COUNTIFS(CADASTRE!$B:$B,$H$1,CADASTRE!$L:$L,A28)</f>
        <v>0</v>
      </c>
      <c r="I28" s="22">
        <f>COUNTIFS(CADASTRE!$B:$B,$I$1,CADASTRE!$L:$L,A28)</f>
        <v>0</v>
      </c>
      <c r="J28" s="22">
        <f>COUNTIFS(CADASTRE!$B:$B,$J$1,CADASTRE!$L:$L,A28)</f>
        <v>0</v>
      </c>
      <c r="K28" s="22">
        <f>COUNTIFS(CADASTRE!$B:$B,$K$1,CADASTRE!$L:$L,A28)</f>
        <v>0</v>
      </c>
      <c r="L28" s="22">
        <f>COUNTIFS(CADASTRE!$B:$B,$L$1,CADASTRE!$L:$L,A28)</f>
        <v>1</v>
      </c>
      <c r="M28" s="22">
        <f>COUNTIFS(CADASTRE!$B:$B,$M$1,CADASTRE!$L:$L,A28)</f>
        <v>0</v>
      </c>
      <c r="N28" s="22">
        <f>COUNTIFS(CADASTRE!$B:$B,$N$1,CADASTRE!$L:$L,A28)</f>
        <v>0</v>
      </c>
      <c r="O28" s="22">
        <f>COUNTIFS(CADASTRE!$B:$B,$O$1,CADASTRE!$L:$L,A28)</f>
        <v>0</v>
      </c>
      <c r="P28" s="22">
        <f>COUNTIFS(CADASTRE!$B:$B,$P$1,CADASTRE!$L:$L,A28)</f>
        <v>0</v>
      </c>
      <c r="Q28" s="22">
        <f>COUNTIFS(CADASTRE!$B:$B,$Q$1,CADASTRE!$L:$L,A28)</f>
        <v>0</v>
      </c>
      <c r="R28" s="22">
        <f>COUNTIFS(CADASTRE!$B:$B,$R$1,CADASTRE!$L:$L,A28)</f>
        <v>0</v>
      </c>
      <c r="S28" s="22">
        <f>COUNTIFS(CADASTRE!$B:$B,$S$1,CADASTRE!$L:$L,A28)</f>
        <v>0</v>
      </c>
      <c r="T28" s="22">
        <f>COUNTIFS(CADASTRE!$B:$B,$T$1,CADASTRE!$L:$L,A28)</f>
        <v>0</v>
      </c>
      <c r="U28" s="22">
        <f>COUNTIFS(CADASTRE!$B:$B,$U$1,CADASTRE!$L:$L,A28)</f>
        <v>0</v>
      </c>
      <c r="V28" s="22">
        <f>COUNTIFS(CADASTRE!$B:$B,$V$1,CADASTRE!$L:$L,A28)</f>
        <v>0</v>
      </c>
      <c r="W28" s="22">
        <f>COUNTIFS(CADASTRE!$B:$B,$W$1,CADASTRE!$L:$L,A28)</f>
        <v>0</v>
      </c>
      <c r="X28" s="22">
        <f>COUNTIFS(CADASTRE!$B:$B,$X$1,CADASTRE!$L:$L,A28)</f>
        <v>0</v>
      </c>
      <c r="Y28" s="22">
        <f>COUNTIFS(CADASTRE!$B:$B,$Y$1,CADASTRE!$L:$L,A28)</f>
        <v>0</v>
      </c>
      <c r="Z28" s="22">
        <f>COUNTIFS(CADASTRE!$B:$B,$Z$1,CADASTRE!$L:$L,A28)</f>
        <v>0</v>
      </c>
      <c r="AA28" s="22">
        <f t="shared" si="0"/>
        <v>1</v>
      </c>
      <c r="AB28" s="22"/>
      <c r="AC28" s="22"/>
      <c r="AD28" s="1"/>
      <c r="AE28" s="1"/>
    </row>
    <row r="29" spans="1:31" ht="30" customHeight="1" x14ac:dyDescent="0.3">
      <c r="A29" s="2" t="s">
        <v>4978</v>
      </c>
      <c r="B29" s="22">
        <f>COUNTIFS(CADASTRE!$B:$B,B$1,CADASTRE!L:L,A29)</f>
        <v>0</v>
      </c>
      <c r="C29" s="22">
        <f>COUNTIFS(CADASTRE!$B:$B,$C$1,CADASTRE!$L:$L,A29)</f>
        <v>0</v>
      </c>
      <c r="D29" s="22">
        <f>COUNTIFS(CADASTRE!$B:$B,$D$1,CADASTRE!$L:$L,A29)</f>
        <v>0</v>
      </c>
      <c r="E29" s="22">
        <f>COUNTIFS(CADASTRE!$B:$B,$E$1,CADASTRE!$L:$L,A29)</f>
        <v>0</v>
      </c>
      <c r="F29" s="22">
        <f>COUNTIFS(CADASTRE!$B:$B,$F$1,CADASTRE!$L:$L,A29)</f>
        <v>0</v>
      </c>
      <c r="G29" s="22">
        <f>COUNTIFS(CADASTRE!$B:$B,$G$1,CADASTRE!$L:$L,A29)</f>
        <v>0</v>
      </c>
      <c r="H29" s="22">
        <f>COUNTIFS(CADASTRE!$B:$B,$H$1,CADASTRE!$L:$L,A29)</f>
        <v>1</v>
      </c>
      <c r="I29" s="22">
        <f>COUNTIFS(CADASTRE!$B:$B,$I$1,CADASTRE!$L:$L,A29)</f>
        <v>0</v>
      </c>
      <c r="J29" s="22">
        <f>COUNTIFS(CADASTRE!$B:$B,$J$1,CADASTRE!$L:$L,A29)</f>
        <v>0</v>
      </c>
      <c r="K29" s="22">
        <f>COUNTIFS(CADASTRE!$B:$B,$K$1,CADASTRE!$L:$L,A29)</f>
        <v>0</v>
      </c>
      <c r="L29" s="22">
        <f>COUNTIFS(CADASTRE!$B:$B,$L$1,CADASTRE!$L:$L,A29)</f>
        <v>0</v>
      </c>
      <c r="M29" s="22">
        <f>COUNTIFS(CADASTRE!$B:$B,$M$1,CADASTRE!$L:$L,A29)</f>
        <v>0</v>
      </c>
      <c r="N29" s="22">
        <f>COUNTIFS(CADASTRE!$B:$B,$N$1,CADASTRE!$L:$L,A29)</f>
        <v>0</v>
      </c>
      <c r="O29" s="22">
        <f>COUNTIFS(CADASTRE!$B:$B,$O$1,CADASTRE!$L:$L,A29)</f>
        <v>0</v>
      </c>
      <c r="P29" s="22">
        <f>COUNTIFS(CADASTRE!$B:$B,$P$1,CADASTRE!$L:$L,A29)</f>
        <v>0</v>
      </c>
      <c r="Q29" s="22">
        <f>COUNTIFS(CADASTRE!$B:$B,$Q$1,CADASTRE!$L:$L,A29)</f>
        <v>0</v>
      </c>
      <c r="R29" s="22">
        <f>COUNTIFS(CADASTRE!$B:$B,$R$1,CADASTRE!$L:$L,A29)</f>
        <v>0</v>
      </c>
      <c r="S29" s="22">
        <f>COUNTIFS(CADASTRE!$B:$B,$S$1,CADASTRE!$L:$L,A29)</f>
        <v>0</v>
      </c>
      <c r="T29" s="22">
        <f>COUNTIFS(CADASTRE!$B:$B,$T$1,CADASTRE!$L:$L,A29)</f>
        <v>0</v>
      </c>
      <c r="U29" s="22">
        <f>COUNTIFS(CADASTRE!$B:$B,$U$1,CADASTRE!$L:$L,A29)</f>
        <v>0</v>
      </c>
      <c r="V29" s="22">
        <f>COUNTIFS(CADASTRE!$B:$B,$V$1,CADASTRE!$L:$L,A29)</f>
        <v>0</v>
      </c>
      <c r="W29" s="22">
        <f>COUNTIFS(CADASTRE!$B:$B,$W$1,CADASTRE!$L:$L,A29)</f>
        <v>0</v>
      </c>
      <c r="X29" s="22">
        <f>COUNTIFS(CADASTRE!$B:$B,$X$1,CADASTRE!$L:$L,A29)</f>
        <v>0</v>
      </c>
      <c r="Y29" s="22">
        <f>COUNTIFS(CADASTRE!$B:$B,$Y$1,CADASTRE!$L:$L,A29)</f>
        <v>0</v>
      </c>
      <c r="Z29" s="22">
        <f>COUNTIFS(CADASTRE!$B:$B,$Z$1,CADASTRE!$L:$L,A29)</f>
        <v>0</v>
      </c>
      <c r="AA29" s="22">
        <f t="shared" si="0"/>
        <v>1</v>
      </c>
      <c r="AB29" s="22"/>
      <c r="AC29" s="22"/>
      <c r="AD29" s="1"/>
      <c r="AE29" s="1"/>
    </row>
    <row r="30" spans="1:31" ht="30" customHeight="1" x14ac:dyDescent="0.3">
      <c r="A30" s="2" t="s">
        <v>3308</v>
      </c>
      <c r="B30" s="22">
        <f>COUNTIFS(CADASTRE!$B:$B,B$1,CADASTRE!L:L,A30)</f>
        <v>0</v>
      </c>
      <c r="C30" s="22">
        <f>COUNTIFS(CADASTRE!$B:$B,$C$1,CADASTRE!$L:$L,A30)</f>
        <v>0</v>
      </c>
      <c r="D30" s="22">
        <f>COUNTIFS(CADASTRE!$B:$B,$D$1,CADASTRE!$L:$L,A30)</f>
        <v>0</v>
      </c>
      <c r="E30" s="22">
        <f>COUNTIFS(CADASTRE!$B:$B,$E$1,CADASTRE!$L:$L,A30)</f>
        <v>0</v>
      </c>
      <c r="F30" s="22">
        <f>COUNTIFS(CADASTRE!$B:$B,$F$1,CADASTRE!$L:$L,A30)</f>
        <v>0</v>
      </c>
      <c r="G30" s="22">
        <f>COUNTIFS(CADASTRE!$B:$B,$G$1,CADASTRE!$L:$L,A30)</f>
        <v>0</v>
      </c>
      <c r="H30" s="22">
        <f>COUNTIFS(CADASTRE!$B:$B,$H$1,CADASTRE!$L:$L,A30)</f>
        <v>1</v>
      </c>
      <c r="I30" s="22">
        <f>COUNTIFS(CADASTRE!$B:$B,$I$1,CADASTRE!$L:$L,A30)</f>
        <v>0</v>
      </c>
      <c r="J30" s="22">
        <f>COUNTIFS(CADASTRE!$B:$B,$J$1,CADASTRE!$L:$L,A30)</f>
        <v>0</v>
      </c>
      <c r="K30" s="22">
        <f>COUNTIFS(CADASTRE!$B:$B,$K$1,CADASTRE!$L:$L,A30)</f>
        <v>0</v>
      </c>
      <c r="L30" s="22">
        <f>COUNTIFS(CADASTRE!$B:$B,$L$1,CADASTRE!$L:$L,A30)</f>
        <v>0</v>
      </c>
      <c r="M30" s="22">
        <f>COUNTIFS(CADASTRE!$B:$B,$M$1,CADASTRE!$L:$L,A30)</f>
        <v>0</v>
      </c>
      <c r="N30" s="22">
        <f>COUNTIFS(CADASTRE!$B:$B,$N$1,CADASTRE!$L:$L,A30)</f>
        <v>0</v>
      </c>
      <c r="O30" s="22">
        <f>COUNTIFS(CADASTRE!$B:$B,$O$1,CADASTRE!$L:$L,A30)</f>
        <v>0</v>
      </c>
      <c r="P30" s="22">
        <f>COUNTIFS(CADASTRE!$B:$B,$P$1,CADASTRE!$L:$L,A30)</f>
        <v>0</v>
      </c>
      <c r="Q30" s="22">
        <f>COUNTIFS(CADASTRE!$B:$B,$Q$1,CADASTRE!$L:$L,A30)</f>
        <v>0</v>
      </c>
      <c r="R30" s="22">
        <f>COUNTIFS(CADASTRE!$B:$B,$R$1,CADASTRE!$L:$L,A30)</f>
        <v>0</v>
      </c>
      <c r="S30" s="22">
        <f>COUNTIFS(CADASTRE!$B:$B,$S$1,CADASTRE!$L:$L,A30)</f>
        <v>0</v>
      </c>
      <c r="T30" s="22">
        <f>COUNTIFS(CADASTRE!$B:$B,$T$1,CADASTRE!$L:$L,A30)</f>
        <v>0</v>
      </c>
      <c r="U30" s="22">
        <f>COUNTIFS(CADASTRE!$B:$B,$U$1,CADASTRE!$L:$L,A30)</f>
        <v>0</v>
      </c>
      <c r="V30" s="22">
        <f>COUNTIFS(CADASTRE!$B:$B,$V$1,CADASTRE!$L:$L,A30)</f>
        <v>0</v>
      </c>
      <c r="W30" s="22">
        <f>COUNTIFS(CADASTRE!$B:$B,$W$1,CADASTRE!$L:$L,A30)</f>
        <v>0</v>
      </c>
      <c r="X30" s="22">
        <f>COUNTIFS(CADASTRE!$B:$B,$X$1,CADASTRE!$L:$L,A30)</f>
        <v>0</v>
      </c>
      <c r="Y30" s="22">
        <f>COUNTIFS(CADASTRE!$B:$B,$Y$1,CADASTRE!$L:$L,A30)</f>
        <v>0</v>
      </c>
      <c r="Z30" s="22">
        <f>COUNTIFS(CADASTRE!$B:$B,$Z$1,CADASTRE!$L:$L,A30)</f>
        <v>0</v>
      </c>
      <c r="AA30" s="22">
        <f t="shared" si="0"/>
        <v>1</v>
      </c>
      <c r="AB30" s="22"/>
      <c r="AC30" s="22"/>
      <c r="AD30" s="1"/>
      <c r="AE30" s="1"/>
    </row>
    <row r="31" spans="1:31" ht="30" customHeight="1" x14ac:dyDescent="0.3">
      <c r="A31" s="2" t="s">
        <v>2609</v>
      </c>
      <c r="B31" s="22">
        <f>COUNTIFS(CADASTRE!$B:$B,B$1,CADASTRE!L:L,A31)</f>
        <v>0</v>
      </c>
      <c r="C31" s="22">
        <f>COUNTIFS(CADASTRE!$B:$B,$C$1,CADASTRE!$L:$L,A31)</f>
        <v>0</v>
      </c>
      <c r="D31" s="22">
        <f>COUNTIFS(CADASTRE!$B:$B,$D$1,CADASTRE!$L:$L,A31)</f>
        <v>0</v>
      </c>
      <c r="E31" s="22">
        <f>COUNTIFS(CADASTRE!$B:$B,$E$1,CADASTRE!$L:$L,A31)</f>
        <v>0</v>
      </c>
      <c r="F31" s="22">
        <f>COUNTIFS(CADASTRE!$B:$B,$F$1,CADASTRE!$L:$L,A31)</f>
        <v>0</v>
      </c>
      <c r="G31" s="22">
        <f>COUNTIFS(CADASTRE!$B:$B,$G$1,CADASTRE!$L:$L,A31)</f>
        <v>0</v>
      </c>
      <c r="H31" s="22">
        <f>COUNTIFS(CADASTRE!$B:$B,$H$1,CADASTRE!$L:$L,A31)</f>
        <v>0</v>
      </c>
      <c r="I31" s="22">
        <f>COUNTIFS(CADASTRE!$B:$B,$I$1,CADASTRE!$L:$L,A31)</f>
        <v>0</v>
      </c>
      <c r="J31" s="22">
        <f>COUNTIFS(CADASTRE!$B:$B,$J$1,CADASTRE!$L:$L,A31)</f>
        <v>0</v>
      </c>
      <c r="K31" s="22">
        <f>COUNTIFS(CADASTRE!$B:$B,$K$1,CADASTRE!$L:$L,A31)</f>
        <v>0</v>
      </c>
      <c r="L31" s="22">
        <f>COUNTIFS(CADASTRE!$B:$B,$L$1,CADASTRE!$L:$L,A31)</f>
        <v>0</v>
      </c>
      <c r="M31" s="22">
        <f>COUNTIFS(CADASTRE!$B:$B,$M$1,CADASTRE!$L:$L,A31)</f>
        <v>0</v>
      </c>
      <c r="N31" s="22">
        <f>COUNTIFS(CADASTRE!$B:$B,$N$1,CADASTRE!$L:$L,A31)</f>
        <v>0</v>
      </c>
      <c r="O31" s="22">
        <f>COUNTIFS(CADASTRE!$B:$B,$O$1,CADASTRE!$L:$L,A31)</f>
        <v>0</v>
      </c>
      <c r="P31" s="22">
        <f>COUNTIFS(CADASTRE!$B:$B,$P$1,CADASTRE!$L:$L,A31)</f>
        <v>0</v>
      </c>
      <c r="Q31" s="22">
        <f>COUNTIFS(CADASTRE!$B:$B,$Q$1,CADASTRE!$L:$L,A31)</f>
        <v>0</v>
      </c>
      <c r="R31" s="22">
        <f>COUNTIFS(CADASTRE!$B:$B,$R$1,CADASTRE!$L:$L,A31)</f>
        <v>0</v>
      </c>
      <c r="S31" s="22">
        <f>COUNTIFS(CADASTRE!$B:$B,$S$1,CADASTRE!$L:$L,A31)</f>
        <v>0</v>
      </c>
      <c r="T31" s="22">
        <f>COUNTIFS(CADASTRE!$B:$B,$T$1,CADASTRE!$L:$L,A31)</f>
        <v>0</v>
      </c>
      <c r="U31" s="22">
        <f>COUNTIFS(CADASTRE!$B:$B,$U$1,CADASTRE!$L:$L,A31)</f>
        <v>0</v>
      </c>
      <c r="V31" s="22">
        <f>COUNTIFS(CADASTRE!$B:$B,$V$1,CADASTRE!$L:$L,A31)</f>
        <v>0</v>
      </c>
      <c r="W31" s="22">
        <f>COUNTIFS(CADASTRE!$B:$B,$W$1,CADASTRE!$L:$L,A31)</f>
        <v>0</v>
      </c>
      <c r="X31" s="22">
        <f>COUNTIFS(CADASTRE!$B:$B,$X$1,CADASTRE!$L:$L,A31)</f>
        <v>2</v>
      </c>
      <c r="Y31" s="22">
        <f>COUNTIFS(CADASTRE!$B:$B,$Y$1,CADASTRE!$L:$L,A31)</f>
        <v>0</v>
      </c>
      <c r="Z31" s="22">
        <f>COUNTIFS(CADASTRE!$B:$B,$Z$1,CADASTRE!$L:$L,A31)</f>
        <v>0</v>
      </c>
      <c r="AA31" s="22">
        <f t="shared" si="0"/>
        <v>2</v>
      </c>
      <c r="AB31" s="22"/>
      <c r="AC31" s="22"/>
      <c r="AD31" s="1"/>
      <c r="AE31" s="1"/>
    </row>
    <row r="32" spans="1:31" ht="30" customHeight="1" x14ac:dyDescent="0.3">
      <c r="A32" s="2" t="s">
        <v>4272</v>
      </c>
      <c r="B32" s="22">
        <f>COUNTIFS(CADASTRE!$B:$B,B$1,CADASTRE!L:L,A32)</f>
        <v>0</v>
      </c>
      <c r="C32" s="22">
        <f>COUNTIFS(CADASTRE!$B:$B,$C$1,CADASTRE!$L:$L,A32)</f>
        <v>0</v>
      </c>
      <c r="D32" s="22">
        <f>COUNTIFS(CADASTRE!$B:$B,$D$1,CADASTRE!$L:$L,A32)</f>
        <v>0</v>
      </c>
      <c r="E32" s="22">
        <f>COUNTIFS(CADASTRE!$B:$B,$E$1,CADASTRE!$L:$L,A32)</f>
        <v>0</v>
      </c>
      <c r="F32" s="22">
        <f>COUNTIFS(CADASTRE!$B:$B,$F$1,CADASTRE!$L:$L,A32)</f>
        <v>1</v>
      </c>
      <c r="G32" s="22">
        <f>COUNTIFS(CADASTRE!$B:$B,$G$1,CADASTRE!$L:$L,A32)</f>
        <v>0</v>
      </c>
      <c r="H32" s="22">
        <f>COUNTIFS(CADASTRE!$B:$B,$H$1,CADASTRE!$L:$L,A32)</f>
        <v>0</v>
      </c>
      <c r="I32" s="22">
        <f>COUNTIFS(CADASTRE!$B:$B,$I$1,CADASTRE!$L:$L,A32)</f>
        <v>0</v>
      </c>
      <c r="J32" s="22">
        <f>COUNTIFS(CADASTRE!$B:$B,$J$1,CADASTRE!$L:$L,A32)</f>
        <v>0</v>
      </c>
      <c r="K32" s="22">
        <f>COUNTIFS(CADASTRE!$B:$B,$K$1,CADASTRE!$L:$L,A32)</f>
        <v>0</v>
      </c>
      <c r="L32" s="22">
        <f>COUNTIFS(CADASTRE!$B:$B,$L$1,CADASTRE!$L:$L,A32)</f>
        <v>0</v>
      </c>
      <c r="M32" s="22">
        <f>COUNTIFS(CADASTRE!$B:$B,$M$1,CADASTRE!$L:$L,A32)</f>
        <v>0</v>
      </c>
      <c r="N32" s="22">
        <f>COUNTIFS(CADASTRE!$B:$B,$N$1,CADASTRE!$L:$L,A32)</f>
        <v>0</v>
      </c>
      <c r="O32" s="22">
        <f>COUNTIFS(CADASTRE!$B:$B,$O$1,CADASTRE!$L:$L,A32)</f>
        <v>0</v>
      </c>
      <c r="P32" s="22">
        <f>COUNTIFS(CADASTRE!$B:$B,$P$1,CADASTRE!$L:$L,A32)</f>
        <v>0</v>
      </c>
      <c r="Q32" s="22">
        <f>COUNTIFS(CADASTRE!$B:$B,$Q$1,CADASTRE!$L:$L,A32)</f>
        <v>0</v>
      </c>
      <c r="R32" s="22">
        <f>COUNTIFS(CADASTRE!$B:$B,$R$1,CADASTRE!$L:$L,A32)</f>
        <v>0</v>
      </c>
      <c r="S32" s="22">
        <f>COUNTIFS(CADASTRE!$B:$B,$S$1,CADASTRE!$L:$L,A32)</f>
        <v>0</v>
      </c>
      <c r="T32" s="22">
        <f>COUNTIFS(CADASTRE!$B:$B,$T$1,CADASTRE!$L:$L,A32)</f>
        <v>0</v>
      </c>
      <c r="U32" s="22">
        <f>COUNTIFS(CADASTRE!$B:$B,$U$1,CADASTRE!$L:$L,A32)</f>
        <v>0</v>
      </c>
      <c r="V32" s="22">
        <f>COUNTIFS(CADASTRE!$B:$B,$V$1,CADASTRE!$L:$L,A32)</f>
        <v>0</v>
      </c>
      <c r="W32" s="22">
        <f>COUNTIFS(CADASTRE!$B:$B,$W$1,CADASTRE!$L:$L,A32)</f>
        <v>0</v>
      </c>
      <c r="X32" s="22">
        <f>COUNTIFS(CADASTRE!$B:$B,$X$1,CADASTRE!$L:$L,A32)</f>
        <v>0</v>
      </c>
      <c r="Y32" s="22">
        <f>COUNTIFS(CADASTRE!$B:$B,$Y$1,CADASTRE!$L:$L,A32)</f>
        <v>0</v>
      </c>
      <c r="Z32" s="22">
        <f>COUNTIFS(CADASTRE!$B:$B,$Z$1,CADASTRE!$L:$L,A32)</f>
        <v>0</v>
      </c>
      <c r="AA32" s="22">
        <f t="shared" si="0"/>
        <v>1</v>
      </c>
      <c r="AB32" s="22"/>
      <c r="AC32" s="22"/>
      <c r="AD32" s="1"/>
      <c r="AE32" s="1"/>
    </row>
    <row r="33" spans="1:31" ht="30" customHeight="1" x14ac:dyDescent="0.3">
      <c r="A33" s="2" t="s">
        <v>155</v>
      </c>
      <c r="B33" s="22">
        <f>COUNTIFS(CADASTRE!$B:$B,B$1,CADASTRE!L:L,A33)</f>
        <v>0</v>
      </c>
      <c r="C33" s="22">
        <f>COUNTIFS(CADASTRE!$B:$B,$C$1,CADASTRE!$L:$L,A33)</f>
        <v>0</v>
      </c>
      <c r="D33" s="22">
        <f>COUNTIFS(CADASTRE!$B:$B,$D$1,CADASTRE!$L:$L,A33)</f>
        <v>0</v>
      </c>
      <c r="E33" s="22">
        <f>COUNTIFS(CADASTRE!$B:$B,$E$1,CADASTRE!$L:$L,A33)</f>
        <v>0</v>
      </c>
      <c r="F33" s="22">
        <f>COUNTIFS(CADASTRE!$B:$B,$F$1,CADASTRE!$L:$L,A33)</f>
        <v>0</v>
      </c>
      <c r="G33" s="22">
        <f>COUNTIFS(CADASTRE!$B:$B,$G$1,CADASTRE!$L:$L,A33)</f>
        <v>0</v>
      </c>
      <c r="H33" s="22">
        <f>COUNTIFS(CADASTRE!$B:$B,$H$1,CADASTRE!$L:$L,A33)</f>
        <v>0</v>
      </c>
      <c r="I33" s="22">
        <f>COUNTIFS(CADASTRE!$B:$B,$I$1,CADASTRE!$L:$L,A33)</f>
        <v>0</v>
      </c>
      <c r="J33" s="22">
        <f>COUNTIFS(CADASTRE!$B:$B,$J$1,CADASTRE!$L:$L,A33)</f>
        <v>1</v>
      </c>
      <c r="K33" s="22">
        <f>COUNTIFS(CADASTRE!$B:$B,$K$1,CADASTRE!$L:$L,A33)</f>
        <v>0</v>
      </c>
      <c r="L33" s="22">
        <f>COUNTIFS(CADASTRE!$B:$B,$L$1,CADASTRE!$L:$L,A33)</f>
        <v>0</v>
      </c>
      <c r="M33" s="22">
        <f>COUNTIFS(CADASTRE!$B:$B,$M$1,CADASTRE!$L:$L,A33)</f>
        <v>0</v>
      </c>
      <c r="N33" s="22">
        <f>COUNTIFS(CADASTRE!$B:$B,$N$1,CADASTRE!$L:$L,A33)</f>
        <v>0</v>
      </c>
      <c r="O33" s="22">
        <f>COUNTIFS(CADASTRE!$B:$B,$O$1,CADASTRE!$L:$L,A33)</f>
        <v>0</v>
      </c>
      <c r="P33" s="22">
        <f>COUNTIFS(CADASTRE!$B:$B,$P$1,CADASTRE!$L:$L,A33)</f>
        <v>0</v>
      </c>
      <c r="Q33" s="22">
        <f>COUNTIFS(CADASTRE!$B:$B,$Q$1,CADASTRE!$L:$L,A33)</f>
        <v>0</v>
      </c>
      <c r="R33" s="22">
        <f>COUNTIFS(CADASTRE!$B:$B,$R$1,CADASTRE!$L:$L,A33)</f>
        <v>0</v>
      </c>
      <c r="S33" s="22">
        <f>COUNTIFS(CADASTRE!$B:$B,$S$1,CADASTRE!$L:$L,A33)</f>
        <v>0</v>
      </c>
      <c r="T33" s="22">
        <f>COUNTIFS(CADASTRE!$B:$B,$T$1,CADASTRE!$L:$L,A33)</f>
        <v>0</v>
      </c>
      <c r="U33" s="22">
        <f>COUNTIFS(CADASTRE!$B:$B,$U$1,CADASTRE!$L:$L,A33)</f>
        <v>0</v>
      </c>
      <c r="V33" s="22">
        <f>COUNTIFS(CADASTRE!$B:$B,$V$1,CADASTRE!$L:$L,A33)</f>
        <v>0</v>
      </c>
      <c r="W33" s="22">
        <f>COUNTIFS(CADASTRE!$B:$B,$W$1,CADASTRE!$L:$L,A33)</f>
        <v>0</v>
      </c>
      <c r="X33" s="22">
        <f>COUNTIFS(CADASTRE!$B:$B,$X$1,CADASTRE!$L:$L,A33)</f>
        <v>0</v>
      </c>
      <c r="Y33" s="22">
        <f>COUNTIFS(CADASTRE!$B:$B,$Y$1,CADASTRE!$L:$L,A33)</f>
        <v>1</v>
      </c>
      <c r="Z33" s="22">
        <f>COUNTIFS(CADASTRE!$B:$B,$Z$1,CADASTRE!$L:$L,A33)</f>
        <v>0</v>
      </c>
      <c r="AA33" s="22">
        <f t="shared" si="0"/>
        <v>2</v>
      </c>
      <c r="AB33" s="22"/>
      <c r="AC33" s="22"/>
      <c r="AD33" s="1"/>
      <c r="AE33" s="1"/>
    </row>
    <row r="34" spans="1:31" ht="30" customHeight="1" x14ac:dyDescent="0.3">
      <c r="A34" s="2" t="s">
        <v>2619</v>
      </c>
      <c r="B34" s="22">
        <f>COUNTIFS(CADASTRE!$B:$B,B$1,CADASTRE!L:L,A34)</f>
        <v>1</v>
      </c>
      <c r="C34" s="22">
        <f>COUNTIFS(CADASTRE!$B:$B,$C$1,CADASTRE!$L:$L,A34)</f>
        <v>0</v>
      </c>
      <c r="D34" s="22">
        <f>COUNTIFS(CADASTRE!$B:$B,$D$1,CADASTRE!$L:$L,A34)</f>
        <v>0</v>
      </c>
      <c r="E34" s="22">
        <f>COUNTIFS(CADASTRE!$B:$B,$E$1,CADASTRE!$L:$L,A34)</f>
        <v>0</v>
      </c>
      <c r="F34" s="22">
        <f>COUNTIFS(CADASTRE!$B:$B,$F$1,CADASTRE!$L:$L,A34)</f>
        <v>0</v>
      </c>
      <c r="G34" s="22">
        <f>COUNTIFS(CADASTRE!$B:$B,$G$1,CADASTRE!$L:$L,A34)</f>
        <v>0</v>
      </c>
      <c r="H34" s="22">
        <f>COUNTIFS(CADASTRE!$B:$B,$H$1,CADASTRE!$L:$L,A34)</f>
        <v>0</v>
      </c>
      <c r="I34" s="22">
        <f>COUNTIFS(CADASTRE!$B:$B,$I$1,CADASTRE!$L:$L,A34)</f>
        <v>0</v>
      </c>
      <c r="J34" s="22">
        <f>COUNTIFS(CADASTRE!$B:$B,$J$1,CADASTRE!$L:$L,A34)</f>
        <v>0</v>
      </c>
      <c r="K34" s="22">
        <f>COUNTIFS(CADASTRE!$B:$B,$K$1,CADASTRE!$L:$L,A34)</f>
        <v>0</v>
      </c>
      <c r="L34" s="22">
        <f>COUNTIFS(CADASTRE!$B:$B,$L$1,CADASTRE!$L:$L,A34)</f>
        <v>0</v>
      </c>
      <c r="M34" s="22">
        <f>COUNTIFS(CADASTRE!$B:$B,$M$1,CADASTRE!$L:$L,A34)</f>
        <v>0</v>
      </c>
      <c r="N34" s="22">
        <f>COUNTIFS(CADASTRE!$B:$B,$N$1,CADASTRE!$L:$L,A34)</f>
        <v>0</v>
      </c>
      <c r="O34" s="22">
        <f>COUNTIFS(CADASTRE!$B:$B,$O$1,CADASTRE!$L:$L,A34)</f>
        <v>0</v>
      </c>
      <c r="P34" s="22">
        <f>COUNTIFS(CADASTRE!$B:$B,$P$1,CADASTRE!$L:$L,A34)</f>
        <v>0</v>
      </c>
      <c r="Q34" s="22">
        <f>COUNTIFS(CADASTRE!$B:$B,$Q$1,CADASTRE!$L:$L,A34)</f>
        <v>0</v>
      </c>
      <c r="R34" s="22">
        <f>COUNTIFS(CADASTRE!$B:$B,$R$1,CADASTRE!$L:$L,A34)</f>
        <v>0</v>
      </c>
      <c r="S34" s="22">
        <f>COUNTIFS(CADASTRE!$B:$B,$S$1,CADASTRE!$L:$L,A34)</f>
        <v>0</v>
      </c>
      <c r="T34" s="22">
        <f>COUNTIFS(CADASTRE!$B:$B,$T$1,CADASTRE!$L:$L,A34)</f>
        <v>0</v>
      </c>
      <c r="U34" s="22">
        <f>COUNTIFS(CADASTRE!$B:$B,$U$1,CADASTRE!$L:$L,A34)</f>
        <v>0</v>
      </c>
      <c r="V34" s="22">
        <f>COUNTIFS(CADASTRE!$B:$B,$V$1,CADASTRE!$L:$L,A34)</f>
        <v>0</v>
      </c>
      <c r="W34" s="22">
        <f>COUNTIFS(CADASTRE!$B:$B,$W$1,CADASTRE!$L:$L,A34)</f>
        <v>0</v>
      </c>
      <c r="X34" s="22">
        <f>COUNTIFS(CADASTRE!$B:$B,$X$1,CADASTRE!$L:$L,A34)</f>
        <v>0</v>
      </c>
      <c r="Y34" s="22">
        <f>COUNTIFS(CADASTRE!$B:$B,$Y$1,CADASTRE!$L:$L,A34)</f>
        <v>0</v>
      </c>
      <c r="Z34" s="22">
        <f>COUNTIFS(CADASTRE!$B:$B,$Z$1,CADASTRE!$L:$L,A34)</f>
        <v>0</v>
      </c>
      <c r="AA34" s="22">
        <f t="shared" si="0"/>
        <v>1</v>
      </c>
      <c r="AB34" s="22"/>
      <c r="AC34" s="22"/>
      <c r="AD34" s="1"/>
      <c r="AE34" s="1"/>
    </row>
    <row r="35" spans="1:31" ht="30" customHeight="1" x14ac:dyDescent="0.3">
      <c r="A35" s="2" t="s">
        <v>3944</v>
      </c>
      <c r="B35" s="22">
        <f>COUNTIFS(CADASTRE!$B:$B,B$1,CADASTRE!L:L,A35)</f>
        <v>0</v>
      </c>
      <c r="C35" s="22">
        <f>COUNTIFS(CADASTRE!$B:$B,$C$1,CADASTRE!$L:$L,A35)</f>
        <v>0</v>
      </c>
      <c r="D35" s="22">
        <f>COUNTIFS(CADASTRE!$B:$B,$D$1,CADASTRE!$L:$L,A35)</f>
        <v>0</v>
      </c>
      <c r="E35" s="22">
        <f>COUNTIFS(CADASTRE!$B:$B,$E$1,CADASTRE!$L:$L,A35)</f>
        <v>0</v>
      </c>
      <c r="F35" s="22">
        <f>COUNTIFS(CADASTRE!$B:$B,$F$1,CADASTRE!$L:$L,A35)</f>
        <v>0</v>
      </c>
      <c r="G35" s="22">
        <f>COUNTIFS(CADASTRE!$B:$B,$G$1,CADASTRE!$L:$L,A35)</f>
        <v>0</v>
      </c>
      <c r="H35" s="22">
        <f>COUNTIFS(CADASTRE!$B:$B,$H$1,CADASTRE!$L:$L,A35)</f>
        <v>1</v>
      </c>
      <c r="I35" s="22">
        <f>COUNTIFS(CADASTRE!$B:$B,$I$1,CADASTRE!$L:$L,A35)</f>
        <v>0</v>
      </c>
      <c r="J35" s="22">
        <f>COUNTIFS(CADASTRE!$B:$B,$J$1,CADASTRE!$L:$L,A35)</f>
        <v>0</v>
      </c>
      <c r="K35" s="22">
        <f>COUNTIFS(CADASTRE!$B:$B,$K$1,CADASTRE!$L:$L,A35)</f>
        <v>0</v>
      </c>
      <c r="L35" s="22">
        <f>COUNTIFS(CADASTRE!$B:$B,$L$1,CADASTRE!$L:$L,A35)</f>
        <v>0</v>
      </c>
      <c r="M35" s="22">
        <f>COUNTIFS(CADASTRE!$B:$B,$M$1,CADASTRE!$L:$L,A35)</f>
        <v>0</v>
      </c>
      <c r="N35" s="22">
        <f>COUNTIFS(CADASTRE!$B:$B,$N$1,CADASTRE!$L:$L,A35)</f>
        <v>0</v>
      </c>
      <c r="O35" s="22">
        <f>COUNTIFS(CADASTRE!$B:$B,$O$1,CADASTRE!$L:$L,A35)</f>
        <v>0</v>
      </c>
      <c r="P35" s="22">
        <f>COUNTIFS(CADASTRE!$B:$B,$P$1,CADASTRE!$L:$L,A35)</f>
        <v>0</v>
      </c>
      <c r="Q35" s="22">
        <f>COUNTIFS(CADASTRE!$B:$B,$Q$1,CADASTRE!$L:$L,A35)</f>
        <v>0</v>
      </c>
      <c r="R35" s="22">
        <f>COUNTIFS(CADASTRE!$B:$B,$R$1,CADASTRE!$L:$L,A35)</f>
        <v>0</v>
      </c>
      <c r="S35" s="22">
        <f>COUNTIFS(CADASTRE!$B:$B,$S$1,CADASTRE!$L:$L,A35)</f>
        <v>0</v>
      </c>
      <c r="T35" s="22">
        <f>COUNTIFS(CADASTRE!$B:$B,$T$1,CADASTRE!$L:$L,A35)</f>
        <v>0</v>
      </c>
      <c r="U35" s="22">
        <f>COUNTIFS(CADASTRE!$B:$B,$U$1,CADASTRE!$L:$L,A35)</f>
        <v>0</v>
      </c>
      <c r="V35" s="22">
        <f>COUNTIFS(CADASTRE!$B:$B,$V$1,CADASTRE!$L:$L,A35)</f>
        <v>0</v>
      </c>
      <c r="W35" s="22">
        <f>COUNTIFS(CADASTRE!$B:$B,$W$1,CADASTRE!$L:$L,A35)</f>
        <v>0</v>
      </c>
      <c r="X35" s="22">
        <f>COUNTIFS(CADASTRE!$B:$B,$X$1,CADASTRE!$L:$L,A35)</f>
        <v>0</v>
      </c>
      <c r="Y35" s="22">
        <f>COUNTIFS(CADASTRE!$B:$B,$Y$1,CADASTRE!$L:$L,A35)</f>
        <v>0</v>
      </c>
      <c r="Z35" s="22">
        <f>COUNTIFS(CADASTRE!$B:$B,$Z$1,CADASTRE!$L:$L,A35)</f>
        <v>0</v>
      </c>
      <c r="AA35" s="22">
        <f t="shared" si="0"/>
        <v>1</v>
      </c>
      <c r="AB35" s="22"/>
      <c r="AC35" s="22"/>
      <c r="AD35" s="1"/>
      <c r="AE35" s="1"/>
    </row>
    <row r="36" spans="1:31" ht="30" customHeight="1" x14ac:dyDescent="0.3">
      <c r="A36" s="2" t="s">
        <v>3138</v>
      </c>
      <c r="B36" s="22">
        <f>COUNTIFS(CADASTRE!$B:$B,B$1,CADASTRE!L:L,A36)</f>
        <v>0</v>
      </c>
      <c r="C36" s="22">
        <f>COUNTIFS(CADASTRE!$B:$B,$C$1,CADASTRE!$L:$L,A36)</f>
        <v>0</v>
      </c>
      <c r="D36" s="22">
        <f>COUNTIFS(CADASTRE!$B:$B,$D$1,CADASTRE!$L:$L,A36)</f>
        <v>1</v>
      </c>
      <c r="E36" s="22">
        <f>COUNTIFS(CADASTRE!$B:$B,$E$1,CADASTRE!$L:$L,A36)</f>
        <v>0</v>
      </c>
      <c r="F36" s="22">
        <f>COUNTIFS(CADASTRE!$B:$B,$F$1,CADASTRE!$L:$L,A36)</f>
        <v>0</v>
      </c>
      <c r="G36" s="22">
        <f>COUNTIFS(CADASTRE!$B:$B,$G$1,CADASTRE!$L:$L,A36)</f>
        <v>0</v>
      </c>
      <c r="H36" s="22">
        <f>COUNTIFS(CADASTRE!$B:$B,$H$1,CADASTRE!$L:$L,A36)</f>
        <v>1</v>
      </c>
      <c r="I36" s="22">
        <f>COUNTIFS(CADASTRE!$B:$B,$I$1,CADASTRE!$L:$L,A36)</f>
        <v>0</v>
      </c>
      <c r="J36" s="22">
        <f>COUNTIFS(CADASTRE!$B:$B,$J$1,CADASTRE!$L:$L,A36)</f>
        <v>0</v>
      </c>
      <c r="K36" s="22">
        <f>COUNTIFS(CADASTRE!$B:$B,$K$1,CADASTRE!$L:$L,A36)</f>
        <v>0</v>
      </c>
      <c r="L36" s="22">
        <f>COUNTIFS(CADASTRE!$B:$B,$L$1,CADASTRE!$L:$L,A36)</f>
        <v>0</v>
      </c>
      <c r="M36" s="22">
        <f>COUNTIFS(CADASTRE!$B:$B,$M$1,CADASTRE!$L:$L,A36)</f>
        <v>0</v>
      </c>
      <c r="N36" s="22">
        <f>COUNTIFS(CADASTRE!$B:$B,$N$1,CADASTRE!$L:$L,A36)</f>
        <v>0</v>
      </c>
      <c r="O36" s="22">
        <f>COUNTIFS(CADASTRE!$B:$B,$O$1,CADASTRE!$L:$L,A36)</f>
        <v>0</v>
      </c>
      <c r="P36" s="22">
        <f>COUNTIFS(CADASTRE!$B:$B,$P$1,CADASTRE!$L:$L,A36)</f>
        <v>0</v>
      </c>
      <c r="Q36" s="22">
        <f>COUNTIFS(CADASTRE!$B:$B,$Q$1,CADASTRE!$L:$L,A36)</f>
        <v>0</v>
      </c>
      <c r="R36" s="22">
        <f>COUNTIFS(CADASTRE!$B:$B,$R$1,CADASTRE!$L:$L,A36)</f>
        <v>0</v>
      </c>
      <c r="S36" s="22">
        <f>COUNTIFS(CADASTRE!$B:$B,$S$1,CADASTRE!$L:$L,A36)</f>
        <v>0</v>
      </c>
      <c r="T36" s="22">
        <f>COUNTIFS(CADASTRE!$B:$B,$T$1,CADASTRE!$L:$L,A36)</f>
        <v>0</v>
      </c>
      <c r="U36" s="22">
        <f>COUNTIFS(CADASTRE!$B:$B,$U$1,CADASTRE!$L:$L,A36)</f>
        <v>0</v>
      </c>
      <c r="V36" s="22">
        <f>COUNTIFS(CADASTRE!$B:$B,$V$1,CADASTRE!$L:$L,A36)</f>
        <v>0</v>
      </c>
      <c r="W36" s="22">
        <f>COUNTIFS(CADASTRE!$B:$B,$W$1,CADASTRE!$L:$L,A36)</f>
        <v>0</v>
      </c>
      <c r="X36" s="22">
        <f>COUNTIFS(CADASTRE!$B:$B,$X$1,CADASTRE!$L:$L,A36)</f>
        <v>0</v>
      </c>
      <c r="Y36" s="22">
        <f>COUNTIFS(CADASTRE!$B:$B,$Y$1,CADASTRE!$L:$L,A36)</f>
        <v>0</v>
      </c>
      <c r="Z36" s="22">
        <f>COUNTIFS(CADASTRE!$B:$B,$Z$1,CADASTRE!$L:$L,A36)</f>
        <v>0</v>
      </c>
      <c r="AA36" s="22">
        <f t="shared" si="0"/>
        <v>2</v>
      </c>
      <c r="AB36" s="22"/>
      <c r="AC36" s="22"/>
      <c r="AD36" s="1"/>
      <c r="AE36" s="1"/>
    </row>
    <row r="37" spans="1:31" ht="30" customHeight="1" x14ac:dyDescent="0.3">
      <c r="A37" s="2" t="s">
        <v>1460</v>
      </c>
      <c r="B37" s="22">
        <f>COUNTIFS(CADASTRE!$B:$B,B$1,CADASTRE!L:L,A37)</f>
        <v>0</v>
      </c>
      <c r="C37" s="22">
        <f>COUNTIFS(CADASTRE!$B:$B,$C$1,CADASTRE!$L:$L,A37)</f>
        <v>0</v>
      </c>
      <c r="D37" s="22">
        <f>COUNTIFS(CADASTRE!$B:$B,$D$1,CADASTRE!$L:$L,A37)</f>
        <v>0</v>
      </c>
      <c r="E37" s="22">
        <f>COUNTIFS(CADASTRE!$B:$B,$E$1,CADASTRE!$L:$L,A37)</f>
        <v>0</v>
      </c>
      <c r="F37" s="22">
        <f>COUNTIFS(CADASTRE!$B:$B,$F$1,CADASTRE!$L:$L,A37)</f>
        <v>0</v>
      </c>
      <c r="G37" s="22">
        <f>COUNTIFS(CADASTRE!$B:$B,$G$1,CADASTRE!$L:$L,A37)</f>
        <v>1</v>
      </c>
      <c r="H37" s="22">
        <f>COUNTIFS(CADASTRE!$B:$B,$H$1,CADASTRE!$L:$L,A37)</f>
        <v>0</v>
      </c>
      <c r="I37" s="22">
        <f>COUNTIFS(CADASTRE!$B:$B,$I$1,CADASTRE!$L:$L,A37)</f>
        <v>0</v>
      </c>
      <c r="J37" s="22">
        <f>COUNTIFS(CADASTRE!$B:$B,$J$1,CADASTRE!$L:$L,A37)</f>
        <v>0</v>
      </c>
      <c r="K37" s="22">
        <f>COUNTIFS(CADASTRE!$B:$B,$K$1,CADASTRE!$L:$L,A37)</f>
        <v>3</v>
      </c>
      <c r="L37" s="22">
        <f>COUNTIFS(CADASTRE!$B:$B,$L$1,CADASTRE!$L:$L,A37)</f>
        <v>0</v>
      </c>
      <c r="M37" s="22">
        <f>COUNTIFS(CADASTRE!$B:$B,$M$1,CADASTRE!$L:$L,A37)</f>
        <v>0</v>
      </c>
      <c r="N37" s="22">
        <f>COUNTIFS(CADASTRE!$B:$B,$N$1,CADASTRE!$L:$L,A37)</f>
        <v>0</v>
      </c>
      <c r="O37" s="22">
        <f>COUNTIFS(CADASTRE!$B:$B,$O$1,CADASTRE!$L:$L,A37)</f>
        <v>0</v>
      </c>
      <c r="P37" s="22">
        <f>COUNTIFS(CADASTRE!$B:$B,$P$1,CADASTRE!$L:$L,A37)</f>
        <v>0</v>
      </c>
      <c r="Q37" s="22">
        <f>COUNTIFS(CADASTRE!$B:$B,$Q$1,CADASTRE!$L:$L,A37)</f>
        <v>0</v>
      </c>
      <c r="R37" s="22">
        <f>COUNTIFS(CADASTRE!$B:$B,$R$1,CADASTRE!$L:$L,A37)</f>
        <v>0</v>
      </c>
      <c r="S37" s="22">
        <f>COUNTIFS(CADASTRE!$B:$B,$S$1,CADASTRE!$L:$L,A37)</f>
        <v>2</v>
      </c>
      <c r="T37" s="22">
        <f>COUNTIFS(CADASTRE!$B:$B,$T$1,CADASTRE!$L:$L,A37)</f>
        <v>1</v>
      </c>
      <c r="U37" s="22">
        <f>COUNTIFS(CADASTRE!$B:$B,$U$1,CADASTRE!$L:$L,A37)</f>
        <v>0</v>
      </c>
      <c r="V37" s="22">
        <f>COUNTIFS(CADASTRE!$B:$B,$V$1,CADASTRE!$L:$L,A37)</f>
        <v>0</v>
      </c>
      <c r="W37" s="22">
        <f>COUNTIFS(CADASTRE!$B:$B,$W$1,CADASTRE!$L:$L,A37)</f>
        <v>0</v>
      </c>
      <c r="X37" s="22">
        <f>COUNTIFS(CADASTRE!$B:$B,$X$1,CADASTRE!$L:$L,A37)</f>
        <v>0</v>
      </c>
      <c r="Y37" s="22">
        <f>COUNTIFS(CADASTRE!$B:$B,$Y$1,CADASTRE!$L:$L,A37)</f>
        <v>0</v>
      </c>
      <c r="Z37" s="22">
        <f>COUNTIFS(CADASTRE!$B:$B,$Z$1,CADASTRE!$L:$L,A37)</f>
        <v>0</v>
      </c>
      <c r="AA37" s="22">
        <f t="shared" si="0"/>
        <v>7</v>
      </c>
      <c r="AB37" s="22"/>
      <c r="AC37" s="22"/>
      <c r="AD37" s="1"/>
      <c r="AE37" s="1"/>
    </row>
    <row r="38" spans="1:31" ht="30" customHeight="1" x14ac:dyDescent="0.3">
      <c r="A38" s="2" t="s">
        <v>1464</v>
      </c>
      <c r="B38" s="22">
        <f>COUNTIFS(CADASTRE!$B:$B,B$1,CADASTRE!L:L,A38)</f>
        <v>0</v>
      </c>
      <c r="C38" s="22">
        <f>COUNTIFS(CADASTRE!$B:$B,$C$1,CADASTRE!$L:$L,A38)</f>
        <v>0</v>
      </c>
      <c r="D38" s="22">
        <f>COUNTIFS(CADASTRE!$B:$B,$D$1,CADASTRE!$L:$L,A38)</f>
        <v>0</v>
      </c>
      <c r="E38" s="22">
        <f>COUNTIFS(CADASTRE!$B:$B,$E$1,CADASTRE!$L:$L,A38)</f>
        <v>0</v>
      </c>
      <c r="F38" s="22">
        <f>COUNTIFS(CADASTRE!$B:$B,$F$1,CADASTRE!$L:$L,A38)</f>
        <v>0</v>
      </c>
      <c r="G38" s="22">
        <f>COUNTIFS(CADASTRE!$B:$B,$G$1,CADASTRE!$L:$L,A38)</f>
        <v>0</v>
      </c>
      <c r="H38" s="22">
        <f>COUNTIFS(CADASTRE!$B:$B,$H$1,CADASTRE!$L:$L,A38)</f>
        <v>0</v>
      </c>
      <c r="I38" s="22">
        <f>COUNTIFS(CADASTRE!$B:$B,$I$1,CADASTRE!$L:$L,A38)</f>
        <v>0</v>
      </c>
      <c r="J38" s="22">
        <f>COUNTIFS(CADASTRE!$B:$B,$J$1,CADASTRE!$L:$L,A38)</f>
        <v>0</v>
      </c>
      <c r="K38" s="22">
        <f>COUNTIFS(CADASTRE!$B:$B,$K$1,CADASTRE!$L:$L,A38)</f>
        <v>0</v>
      </c>
      <c r="L38" s="22">
        <f>COUNTIFS(CADASTRE!$B:$B,$L$1,CADASTRE!$L:$L,A38)</f>
        <v>0</v>
      </c>
      <c r="M38" s="22">
        <f>COUNTIFS(CADASTRE!$B:$B,$M$1,CADASTRE!$L:$L,A38)</f>
        <v>0</v>
      </c>
      <c r="N38" s="22">
        <f>COUNTIFS(CADASTRE!$B:$B,$N$1,CADASTRE!$L:$L,A38)</f>
        <v>0</v>
      </c>
      <c r="O38" s="22">
        <f>COUNTIFS(CADASTRE!$B:$B,$O$1,CADASTRE!$L:$L,A38)</f>
        <v>0</v>
      </c>
      <c r="P38" s="22">
        <f>COUNTIFS(CADASTRE!$B:$B,$P$1,CADASTRE!$L:$L,A38)</f>
        <v>1</v>
      </c>
      <c r="Q38" s="22">
        <f>COUNTIFS(CADASTRE!$B:$B,$Q$1,CADASTRE!$L:$L,A38)</f>
        <v>0</v>
      </c>
      <c r="R38" s="22">
        <f>COUNTIFS(CADASTRE!$B:$B,$R$1,CADASTRE!$L:$L,A38)</f>
        <v>0</v>
      </c>
      <c r="S38" s="22">
        <f>COUNTIFS(CADASTRE!$B:$B,$S$1,CADASTRE!$L:$L,A38)</f>
        <v>0</v>
      </c>
      <c r="T38" s="22">
        <f>COUNTIFS(CADASTRE!$B:$B,$T$1,CADASTRE!$L:$L,A38)</f>
        <v>0</v>
      </c>
      <c r="U38" s="22">
        <f>COUNTIFS(CADASTRE!$B:$B,$U$1,CADASTRE!$L:$L,A38)</f>
        <v>0</v>
      </c>
      <c r="V38" s="22">
        <f>COUNTIFS(CADASTRE!$B:$B,$V$1,CADASTRE!$L:$L,A38)</f>
        <v>0</v>
      </c>
      <c r="W38" s="22">
        <f>COUNTIFS(CADASTRE!$B:$B,$W$1,CADASTRE!$L:$L,A38)</f>
        <v>0</v>
      </c>
      <c r="X38" s="22">
        <f>COUNTIFS(CADASTRE!$B:$B,$X$1,CADASTRE!$L:$L,A38)</f>
        <v>0</v>
      </c>
      <c r="Y38" s="22">
        <f>COUNTIFS(CADASTRE!$B:$B,$Y$1,CADASTRE!$L:$L,A38)</f>
        <v>0</v>
      </c>
      <c r="Z38" s="22">
        <f>COUNTIFS(CADASTRE!$B:$B,$Z$1,CADASTRE!$L:$L,A38)</f>
        <v>0</v>
      </c>
      <c r="AA38" s="22">
        <f t="shared" si="0"/>
        <v>1</v>
      </c>
      <c r="AB38" s="22"/>
      <c r="AC38" s="22"/>
      <c r="AD38" s="1"/>
      <c r="AE38" s="1"/>
    </row>
    <row r="39" spans="1:31" ht="30" customHeight="1" x14ac:dyDescent="0.3">
      <c r="A39" s="2" t="s">
        <v>2058</v>
      </c>
      <c r="B39" s="22">
        <f>COUNTIFS(CADASTRE!$B:$B,B$1,CADASTRE!L:L,A39)</f>
        <v>0</v>
      </c>
      <c r="C39" s="22">
        <f>COUNTIFS(CADASTRE!$B:$B,$C$1,CADASTRE!$L:$L,A39)</f>
        <v>0</v>
      </c>
      <c r="D39" s="22">
        <f>COUNTIFS(CADASTRE!$B:$B,$D$1,CADASTRE!$L:$L,A39)</f>
        <v>0</v>
      </c>
      <c r="E39" s="22">
        <f>COUNTIFS(CADASTRE!$B:$B,$E$1,CADASTRE!$L:$L,A39)</f>
        <v>0</v>
      </c>
      <c r="F39" s="22">
        <f>COUNTIFS(CADASTRE!$B:$B,$F$1,CADASTRE!$L:$L,A39)</f>
        <v>0</v>
      </c>
      <c r="G39" s="22">
        <f>COUNTIFS(CADASTRE!$B:$B,$G$1,CADASTRE!$L:$L,A39)</f>
        <v>0</v>
      </c>
      <c r="H39" s="22">
        <f>COUNTIFS(CADASTRE!$B:$B,$H$1,CADASTRE!$L:$L,A39)</f>
        <v>0</v>
      </c>
      <c r="I39" s="22">
        <f>COUNTIFS(CADASTRE!$B:$B,$I$1,CADASTRE!$L:$L,A39)</f>
        <v>0</v>
      </c>
      <c r="J39" s="22">
        <f>COUNTIFS(CADASTRE!$B:$B,$J$1,CADASTRE!$L:$L,A39)</f>
        <v>0</v>
      </c>
      <c r="K39" s="22">
        <f>COUNTIFS(CADASTRE!$B:$B,$K$1,CADASTRE!$L:$L,A39)</f>
        <v>0</v>
      </c>
      <c r="L39" s="22">
        <f>COUNTIFS(CADASTRE!$B:$B,$L$1,CADASTRE!$L:$L,A39)</f>
        <v>0</v>
      </c>
      <c r="M39" s="22">
        <f>COUNTIFS(CADASTRE!$B:$B,$M$1,CADASTRE!$L:$L,A39)</f>
        <v>0</v>
      </c>
      <c r="N39" s="22">
        <f>COUNTIFS(CADASTRE!$B:$B,$N$1,CADASTRE!$L:$L,A39)</f>
        <v>0</v>
      </c>
      <c r="O39" s="22">
        <f>COUNTIFS(CADASTRE!$B:$B,$O$1,CADASTRE!$L:$L,A39)</f>
        <v>0</v>
      </c>
      <c r="P39" s="22">
        <f>COUNTIFS(CADASTRE!$B:$B,$P$1,CADASTRE!$L:$L,A39)</f>
        <v>0</v>
      </c>
      <c r="Q39" s="22">
        <f>COUNTIFS(CADASTRE!$B:$B,$Q$1,CADASTRE!$L:$L,A39)</f>
        <v>2</v>
      </c>
      <c r="R39" s="22">
        <f>COUNTIFS(CADASTRE!$B:$B,$R$1,CADASTRE!$L:$L,A39)</f>
        <v>0</v>
      </c>
      <c r="S39" s="22">
        <f>COUNTIFS(CADASTRE!$B:$B,$S$1,CADASTRE!$L:$L,A39)</f>
        <v>0</v>
      </c>
      <c r="T39" s="22">
        <f>COUNTIFS(CADASTRE!$B:$B,$T$1,CADASTRE!$L:$L,A39)</f>
        <v>0</v>
      </c>
      <c r="U39" s="22">
        <f>COUNTIFS(CADASTRE!$B:$B,$U$1,CADASTRE!$L:$L,A39)</f>
        <v>0</v>
      </c>
      <c r="V39" s="22">
        <f>COUNTIFS(CADASTRE!$B:$B,$V$1,CADASTRE!$L:$L,A39)</f>
        <v>0</v>
      </c>
      <c r="W39" s="22">
        <f>COUNTIFS(CADASTRE!$B:$B,$W$1,CADASTRE!$L:$L,A39)</f>
        <v>0</v>
      </c>
      <c r="X39" s="22">
        <f>COUNTIFS(CADASTRE!$B:$B,$X$1,CADASTRE!$L:$L,A39)</f>
        <v>0</v>
      </c>
      <c r="Y39" s="22">
        <f>COUNTIFS(CADASTRE!$B:$B,$Y$1,CADASTRE!$L:$L,A39)</f>
        <v>0</v>
      </c>
      <c r="Z39" s="22">
        <f>COUNTIFS(CADASTRE!$B:$B,$Z$1,CADASTRE!$L:$L,A39)</f>
        <v>0</v>
      </c>
      <c r="AA39" s="22">
        <f t="shared" si="0"/>
        <v>2</v>
      </c>
      <c r="AB39" s="22"/>
      <c r="AC39" s="22"/>
      <c r="AD39" s="1"/>
      <c r="AE39" s="1"/>
    </row>
    <row r="40" spans="1:31" ht="30" customHeight="1" x14ac:dyDescent="0.3">
      <c r="A40" s="2" t="s">
        <v>3761</v>
      </c>
      <c r="B40" s="22">
        <f>COUNTIFS(CADASTRE!$B:$B,B$1,CADASTRE!L:L,A40)</f>
        <v>0</v>
      </c>
      <c r="C40" s="22">
        <f>COUNTIFS(CADASTRE!$B:$B,$C$1,CADASTRE!$L:$L,A40)</f>
        <v>0</v>
      </c>
      <c r="D40" s="22">
        <f>COUNTIFS(CADASTRE!$B:$B,$D$1,CADASTRE!$L:$L,A40)</f>
        <v>0</v>
      </c>
      <c r="E40" s="22">
        <f>COUNTIFS(CADASTRE!$B:$B,$E$1,CADASTRE!$L:$L,A40)</f>
        <v>0</v>
      </c>
      <c r="F40" s="22">
        <f>COUNTIFS(CADASTRE!$B:$B,$F$1,CADASTRE!$L:$L,A40)</f>
        <v>0</v>
      </c>
      <c r="G40" s="22">
        <f>COUNTIFS(CADASTRE!$B:$B,$G$1,CADASTRE!$L:$L,A40)</f>
        <v>0</v>
      </c>
      <c r="H40" s="22">
        <f>COUNTIFS(CADASTRE!$B:$B,$H$1,CADASTRE!$L:$L,A40)</f>
        <v>0</v>
      </c>
      <c r="I40" s="22">
        <f>COUNTIFS(CADASTRE!$B:$B,$I$1,CADASTRE!$L:$L,A40)</f>
        <v>0</v>
      </c>
      <c r="J40" s="22">
        <f>COUNTIFS(CADASTRE!$B:$B,$J$1,CADASTRE!$L:$L,A40)</f>
        <v>0</v>
      </c>
      <c r="K40" s="22">
        <f>COUNTIFS(CADASTRE!$B:$B,$K$1,CADASTRE!$L:$L,A40)</f>
        <v>0</v>
      </c>
      <c r="L40" s="22">
        <f>COUNTIFS(CADASTRE!$B:$B,$L$1,CADASTRE!$L:$L,A40)</f>
        <v>0</v>
      </c>
      <c r="M40" s="22">
        <f>COUNTIFS(CADASTRE!$B:$B,$M$1,CADASTRE!$L:$L,A40)</f>
        <v>0</v>
      </c>
      <c r="N40" s="22">
        <f>COUNTIFS(CADASTRE!$B:$B,$N$1,CADASTRE!$L:$L,A40)</f>
        <v>0</v>
      </c>
      <c r="O40" s="22">
        <f>COUNTIFS(CADASTRE!$B:$B,$O$1,CADASTRE!$L:$L,A40)</f>
        <v>0</v>
      </c>
      <c r="P40" s="22">
        <f>COUNTIFS(CADASTRE!$B:$B,$P$1,CADASTRE!$L:$L,A40)</f>
        <v>0</v>
      </c>
      <c r="Q40" s="22">
        <f>COUNTIFS(CADASTRE!$B:$B,$Q$1,CADASTRE!$L:$L,A40)</f>
        <v>0</v>
      </c>
      <c r="R40" s="22">
        <f>COUNTIFS(CADASTRE!$B:$B,$R$1,CADASTRE!$L:$L,A40)</f>
        <v>0</v>
      </c>
      <c r="S40" s="22">
        <f>COUNTIFS(CADASTRE!$B:$B,$S$1,CADASTRE!$L:$L,A40)</f>
        <v>0</v>
      </c>
      <c r="T40" s="22">
        <f>COUNTIFS(CADASTRE!$B:$B,$T$1,CADASTRE!$L:$L,A40)</f>
        <v>0</v>
      </c>
      <c r="U40" s="22">
        <f>COUNTIFS(CADASTRE!$B:$B,$U$1,CADASTRE!$L:$L,A40)</f>
        <v>0</v>
      </c>
      <c r="V40" s="22">
        <f>COUNTIFS(CADASTRE!$B:$B,$V$1,CADASTRE!$L:$L,A40)</f>
        <v>0</v>
      </c>
      <c r="W40" s="22">
        <f>COUNTIFS(CADASTRE!$B:$B,$W$1,CADASTRE!$L:$L,A40)</f>
        <v>0</v>
      </c>
      <c r="X40" s="22">
        <f>COUNTIFS(CADASTRE!$B:$B,$X$1,CADASTRE!$L:$L,A40)</f>
        <v>0</v>
      </c>
      <c r="Y40" s="22">
        <f>COUNTIFS(CADASTRE!$B:$B,$Y$1,CADASTRE!$L:$L,A40)</f>
        <v>1</v>
      </c>
      <c r="Z40" s="22">
        <f>COUNTIFS(CADASTRE!$B:$B,$Z$1,CADASTRE!$L:$L,A40)</f>
        <v>0</v>
      </c>
      <c r="AA40" s="22">
        <f t="shared" si="0"/>
        <v>1</v>
      </c>
      <c r="AB40" s="22"/>
      <c r="AC40" s="22"/>
      <c r="AD40" s="1"/>
      <c r="AE40" s="1"/>
    </row>
    <row r="41" spans="1:31" ht="30" customHeight="1" x14ac:dyDescent="0.3">
      <c r="A41" s="2" t="s">
        <v>2065</v>
      </c>
      <c r="B41" s="22">
        <f>COUNTIFS(CADASTRE!$B:$B,B$1,CADASTRE!L:L,A41)</f>
        <v>0</v>
      </c>
      <c r="C41" s="22">
        <f>COUNTIFS(CADASTRE!$B:$B,$C$1,CADASTRE!$L:$L,A41)</f>
        <v>0</v>
      </c>
      <c r="D41" s="22">
        <f>COUNTIFS(CADASTRE!$B:$B,$D$1,CADASTRE!$L:$L,A41)</f>
        <v>0</v>
      </c>
      <c r="E41" s="22">
        <f>COUNTIFS(CADASTRE!$B:$B,$E$1,CADASTRE!$L:$L,A41)</f>
        <v>0</v>
      </c>
      <c r="F41" s="22">
        <f>COUNTIFS(CADASTRE!$B:$B,$F$1,CADASTRE!$L:$L,A41)</f>
        <v>0</v>
      </c>
      <c r="G41" s="22">
        <f>COUNTIFS(CADASTRE!$B:$B,$G$1,CADASTRE!$L:$L,A41)</f>
        <v>0</v>
      </c>
      <c r="H41" s="22">
        <f>COUNTIFS(CADASTRE!$B:$B,$H$1,CADASTRE!$L:$L,A41)</f>
        <v>0</v>
      </c>
      <c r="I41" s="22">
        <f>COUNTIFS(CADASTRE!$B:$B,$I$1,CADASTRE!$L:$L,A41)</f>
        <v>0</v>
      </c>
      <c r="J41" s="22">
        <f>COUNTIFS(CADASTRE!$B:$B,$J$1,CADASTRE!$L:$L,A41)</f>
        <v>0</v>
      </c>
      <c r="K41" s="22">
        <f>COUNTIFS(CADASTRE!$B:$B,$K$1,CADASTRE!$L:$L,A41)</f>
        <v>0</v>
      </c>
      <c r="L41" s="22">
        <f>COUNTIFS(CADASTRE!$B:$B,$L$1,CADASTRE!$L:$L,A41)</f>
        <v>1</v>
      </c>
      <c r="M41" s="22">
        <f>COUNTIFS(CADASTRE!$B:$B,$M$1,CADASTRE!$L:$L,A41)</f>
        <v>0</v>
      </c>
      <c r="N41" s="22">
        <f>COUNTIFS(CADASTRE!$B:$B,$N$1,CADASTRE!$L:$L,A41)</f>
        <v>0</v>
      </c>
      <c r="O41" s="22">
        <f>COUNTIFS(CADASTRE!$B:$B,$O$1,CADASTRE!$L:$L,A41)</f>
        <v>0</v>
      </c>
      <c r="P41" s="22">
        <f>COUNTIFS(CADASTRE!$B:$B,$P$1,CADASTRE!$L:$L,A41)</f>
        <v>0</v>
      </c>
      <c r="Q41" s="22">
        <f>COUNTIFS(CADASTRE!$B:$B,$Q$1,CADASTRE!$L:$L,A41)</f>
        <v>0</v>
      </c>
      <c r="R41" s="22">
        <f>COUNTIFS(CADASTRE!$B:$B,$R$1,CADASTRE!$L:$L,A41)</f>
        <v>0</v>
      </c>
      <c r="S41" s="22">
        <f>COUNTIFS(CADASTRE!$B:$B,$S$1,CADASTRE!$L:$L,A41)</f>
        <v>0</v>
      </c>
      <c r="T41" s="22">
        <f>COUNTIFS(CADASTRE!$B:$B,$T$1,CADASTRE!$L:$L,A41)</f>
        <v>0</v>
      </c>
      <c r="U41" s="22">
        <f>COUNTIFS(CADASTRE!$B:$B,$U$1,CADASTRE!$L:$L,A41)</f>
        <v>0</v>
      </c>
      <c r="V41" s="22">
        <f>COUNTIFS(CADASTRE!$B:$B,$V$1,CADASTRE!$L:$L,A41)</f>
        <v>0</v>
      </c>
      <c r="W41" s="22">
        <f>COUNTIFS(CADASTRE!$B:$B,$W$1,CADASTRE!$L:$L,A41)</f>
        <v>0</v>
      </c>
      <c r="X41" s="22">
        <f>COUNTIFS(CADASTRE!$B:$B,$X$1,CADASTRE!$L:$L,A41)</f>
        <v>0</v>
      </c>
      <c r="Y41" s="22">
        <f>COUNTIFS(CADASTRE!$B:$B,$Y$1,CADASTRE!$L:$L,A41)</f>
        <v>0</v>
      </c>
      <c r="Z41" s="22">
        <f>COUNTIFS(CADASTRE!$B:$B,$Z$1,CADASTRE!$L:$L,A41)</f>
        <v>0</v>
      </c>
      <c r="AA41" s="22">
        <f t="shared" si="0"/>
        <v>1</v>
      </c>
      <c r="AB41" s="22"/>
      <c r="AC41" s="22"/>
      <c r="AD41" s="1"/>
      <c r="AE41" s="1"/>
    </row>
    <row r="42" spans="1:31" ht="30" customHeight="1" x14ac:dyDescent="0.3">
      <c r="A42" s="2" t="s">
        <v>3769</v>
      </c>
      <c r="B42" s="22">
        <f>COUNTIFS(CADASTRE!$B:$B,B$1,CADASTRE!L:L,A42)</f>
        <v>0</v>
      </c>
      <c r="C42" s="22">
        <f>COUNTIFS(CADASTRE!$B:$B,$C$1,CADASTRE!$L:$L,A42)</f>
        <v>0</v>
      </c>
      <c r="D42" s="22">
        <f>COUNTIFS(CADASTRE!$B:$B,$D$1,CADASTRE!$L:$L,A42)</f>
        <v>0</v>
      </c>
      <c r="E42" s="22">
        <f>COUNTIFS(CADASTRE!$B:$B,$E$1,CADASTRE!$L:$L,A42)</f>
        <v>0</v>
      </c>
      <c r="F42" s="22">
        <f>COUNTIFS(CADASTRE!$B:$B,$F$1,CADASTRE!$L:$L,A42)</f>
        <v>0</v>
      </c>
      <c r="G42" s="22">
        <f>COUNTIFS(CADASTRE!$B:$B,$G$1,CADASTRE!$L:$L,A42)</f>
        <v>0</v>
      </c>
      <c r="H42" s="22">
        <f>COUNTIFS(CADASTRE!$B:$B,$H$1,CADASTRE!$L:$L,A42)</f>
        <v>0</v>
      </c>
      <c r="I42" s="22">
        <f>COUNTIFS(CADASTRE!$B:$B,$I$1,CADASTRE!$L:$L,A42)</f>
        <v>0</v>
      </c>
      <c r="J42" s="22">
        <f>COUNTIFS(CADASTRE!$B:$B,$J$1,CADASTRE!$L:$L,A42)</f>
        <v>0</v>
      </c>
      <c r="K42" s="22">
        <f>COUNTIFS(CADASTRE!$B:$B,$K$1,CADASTRE!$L:$L,A42)</f>
        <v>0</v>
      </c>
      <c r="L42" s="22">
        <f>COUNTIFS(CADASTRE!$B:$B,$L$1,CADASTRE!$L:$L,A42)</f>
        <v>0</v>
      </c>
      <c r="M42" s="22">
        <f>COUNTIFS(CADASTRE!$B:$B,$M$1,CADASTRE!$L:$L,A42)</f>
        <v>0</v>
      </c>
      <c r="N42" s="22">
        <f>COUNTIFS(CADASTRE!$B:$B,$N$1,CADASTRE!$L:$L,A42)</f>
        <v>0</v>
      </c>
      <c r="O42" s="22">
        <f>COUNTIFS(CADASTRE!$B:$B,$O$1,CADASTRE!$L:$L,A42)</f>
        <v>0</v>
      </c>
      <c r="P42" s="22">
        <f>COUNTIFS(CADASTRE!$B:$B,$P$1,CADASTRE!$L:$L,A42)</f>
        <v>1</v>
      </c>
      <c r="Q42" s="22">
        <f>COUNTIFS(CADASTRE!$B:$B,$Q$1,CADASTRE!$L:$L,A42)</f>
        <v>0</v>
      </c>
      <c r="R42" s="22">
        <f>COUNTIFS(CADASTRE!$B:$B,$R$1,CADASTRE!$L:$L,A42)</f>
        <v>0</v>
      </c>
      <c r="S42" s="22">
        <f>COUNTIFS(CADASTRE!$B:$B,$S$1,CADASTRE!$L:$L,A42)</f>
        <v>0</v>
      </c>
      <c r="T42" s="22">
        <f>COUNTIFS(CADASTRE!$B:$B,$T$1,CADASTRE!$L:$L,A42)</f>
        <v>0</v>
      </c>
      <c r="U42" s="22">
        <f>COUNTIFS(CADASTRE!$B:$B,$U$1,CADASTRE!$L:$L,A42)</f>
        <v>0</v>
      </c>
      <c r="V42" s="22">
        <f>COUNTIFS(CADASTRE!$B:$B,$V$1,CADASTRE!$L:$L,A42)</f>
        <v>0</v>
      </c>
      <c r="W42" s="22">
        <f>COUNTIFS(CADASTRE!$B:$B,$W$1,CADASTRE!$L:$L,A42)</f>
        <v>0</v>
      </c>
      <c r="X42" s="22">
        <f>COUNTIFS(CADASTRE!$B:$B,$X$1,CADASTRE!$L:$L,A42)</f>
        <v>0</v>
      </c>
      <c r="Y42" s="22">
        <f>COUNTIFS(CADASTRE!$B:$B,$Y$1,CADASTRE!$L:$L,A42)</f>
        <v>0</v>
      </c>
      <c r="Z42" s="22">
        <f>COUNTIFS(CADASTRE!$B:$B,$Z$1,CADASTRE!$L:$L,A42)</f>
        <v>0</v>
      </c>
      <c r="AA42" s="22">
        <f t="shared" si="0"/>
        <v>1</v>
      </c>
      <c r="AB42" s="22"/>
      <c r="AC42" s="22"/>
      <c r="AD42" s="1"/>
      <c r="AE42" s="1"/>
    </row>
    <row r="43" spans="1:31" ht="30" customHeight="1" x14ac:dyDescent="0.3">
      <c r="A43" s="2" t="s">
        <v>956</v>
      </c>
      <c r="B43" s="22">
        <f>COUNTIFS(CADASTRE!$B:$B,B$1,CADASTRE!L:L,A43)</f>
        <v>0</v>
      </c>
      <c r="C43" s="22">
        <f>COUNTIFS(CADASTRE!$B:$B,$C$1,CADASTRE!$L:$L,A43)</f>
        <v>0</v>
      </c>
      <c r="D43" s="22">
        <f>COUNTIFS(CADASTRE!$B:$B,$D$1,CADASTRE!$L:$L,A43)</f>
        <v>0</v>
      </c>
      <c r="E43" s="22">
        <f>COUNTIFS(CADASTRE!$B:$B,$E$1,CADASTRE!$L:$L,A43)</f>
        <v>0</v>
      </c>
      <c r="F43" s="22">
        <f>COUNTIFS(CADASTRE!$B:$B,$F$1,CADASTRE!$L:$L,A43)</f>
        <v>0</v>
      </c>
      <c r="G43" s="22">
        <f>COUNTIFS(CADASTRE!$B:$B,$G$1,CADASTRE!$L:$L,A43)</f>
        <v>0</v>
      </c>
      <c r="H43" s="22">
        <f>COUNTIFS(CADASTRE!$B:$B,$H$1,CADASTRE!$L:$L,A43)</f>
        <v>0</v>
      </c>
      <c r="I43" s="22">
        <f>COUNTIFS(CADASTRE!$B:$B,$I$1,CADASTRE!$L:$L,A43)</f>
        <v>0</v>
      </c>
      <c r="J43" s="22">
        <f>COUNTIFS(CADASTRE!$B:$B,$J$1,CADASTRE!$L:$L,A43)</f>
        <v>0</v>
      </c>
      <c r="K43" s="22">
        <f>COUNTIFS(CADASTRE!$B:$B,$K$1,CADASTRE!$L:$L,A43)</f>
        <v>0</v>
      </c>
      <c r="L43" s="22">
        <f>COUNTIFS(CADASTRE!$B:$B,$L$1,CADASTRE!$L:$L,A43)</f>
        <v>0</v>
      </c>
      <c r="M43" s="22">
        <f>COUNTIFS(CADASTRE!$B:$B,$M$1,CADASTRE!$L:$L,A43)</f>
        <v>0</v>
      </c>
      <c r="N43" s="22">
        <f>COUNTIFS(CADASTRE!$B:$B,$N$1,CADASTRE!$L:$L,A43)</f>
        <v>0</v>
      </c>
      <c r="O43" s="22">
        <f>COUNTIFS(CADASTRE!$B:$B,$O$1,CADASTRE!$L:$L,A43)</f>
        <v>0</v>
      </c>
      <c r="P43" s="22">
        <f>COUNTIFS(CADASTRE!$B:$B,$P$1,CADASTRE!$L:$L,A43)</f>
        <v>0</v>
      </c>
      <c r="Q43" s="22">
        <f>COUNTIFS(CADASTRE!$B:$B,$Q$1,CADASTRE!$L:$L,A43)</f>
        <v>0</v>
      </c>
      <c r="R43" s="22">
        <f>COUNTIFS(CADASTRE!$B:$B,$R$1,CADASTRE!$L:$L,A43)</f>
        <v>0</v>
      </c>
      <c r="S43" s="22">
        <f>COUNTIFS(CADASTRE!$B:$B,$S$1,CADASTRE!$L:$L,A43)</f>
        <v>0</v>
      </c>
      <c r="T43" s="22">
        <f>COUNTIFS(CADASTRE!$B:$B,$T$1,CADASTRE!$L:$L,A43)</f>
        <v>0</v>
      </c>
      <c r="U43" s="22">
        <f>COUNTIFS(CADASTRE!$B:$B,$U$1,CADASTRE!$L:$L,A43)</f>
        <v>0</v>
      </c>
      <c r="V43" s="22">
        <f>COUNTIFS(CADASTRE!$B:$B,$V$1,CADASTRE!$L:$L,A43)</f>
        <v>0</v>
      </c>
      <c r="W43" s="22">
        <f>COUNTIFS(CADASTRE!$B:$B,$W$1,CADASTRE!$L:$L,A43)</f>
        <v>0</v>
      </c>
      <c r="X43" s="22">
        <f>COUNTIFS(CADASTRE!$B:$B,$X$1,CADASTRE!$L:$L,A43)</f>
        <v>1</v>
      </c>
      <c r="Y43" s="22">
        <f>COUNTIFS(CADASTRE!$B:$B,$Y$1,CADASTRE!$L:$L,A43)</f>
        <v>0</v>
      </c>
      <c r="Z43" s="22">
        <f>COUNTIFS(CADASTRE!$B:$B,$Z$1,CADASTRE!$L:$L,A43)</f>
        <v>0</v>
      </c>
      <c r="AA43" s="22">
        <f t="shared" si="0"/>
        <v>1</v>
      </c>
      <c r="AB43" s="22"/>
      <c r="AC43" s="22"/>
      <c r="AD43" s="1"/>
      <c r="AE43" s="1"/>
    </row>
    <row r="44" spans="1:31" ht="30" customHeight="1" x14ac:dyDescent="0.3">
      <c r="A44" s="2" t="s">
        <v>1468</v>
      </c>
      <c r="B44" s="22">
        <f>COUNTIFS(CADASTRE!$B:$B,B$1,CADASTRE!L:L,A44)</f>
        <v>0</v>
      </c>
      <c r="C44" s="22">
        <f>COUNTIFS(CADASTRE!$B:$B,$C$1,CADASTRE!$L:$L,A44)</f>
        <v>0</v>
      </c>
      <c r="D44" s="22">
        <f>COUNTIFS(CADASTRE!$B:$B,$D$1,CADASTRE!$L:$L,A44)</f>
        <v>0</v>
      </c>
      <c r="E44" s="22">
        <f>COUNTIFS(CADASTRE!$B:$B,$E$1,CADASTRE!$L:$L,A44)</f>
        <v>0</v>
      </c>
      <c r="F44" s="22">
        <f>COUNTIFS(CADASTRE!$B:$B,$F$1,CADASTRE!$L:$L,A44)</f>
        <v>0</v>
      </c>
      <c r="G44" s="22">
        <f>COUNTIFS(CADASTRE!$B:$B,$G$1,CADASTRE!$L:$L,A44)</f>
        <v>0</v>
      </c>
      <c r="H44" s="22">
        <f>COUNTIFS(CADASTRE!$B:$B,$H$1,CADASTRE!$L:$L,A44)</f>
        <v>0</v>
      </c>
      <c r="I44" s="22">
        <f>COUNTIFS(CADASTRE!$B:$B,$I$1,CADASTRE!$L:$L,A44)</f>
        <v>0</v>
      </c>
      <c r="J44" s="22">
        <f>COUNTIFS(CADASTRE!$B:$B,$J$1,CADASTRE!$L:$L,A44)</f>
        <v>0</v>
      </c>
      <c r="K44" s="22">
        <f>COUNTIFS(CADASTRE!$B:$B,$K$1,CADASTRE!$L:$L,A44)</f>
        <v>0</v>
      </c>
      <c r="L44" s="22">
        <f>COUNTIFS(CADASTRE!$B:$B,$L$1,CADASTRE!$L:$L,A44)</f>
        <v>0</v>
      </c>
      <c r="M44" s="22">
        <f>COUNTIFS(CADASTRE!$B:$B,$M$1,CADASTRE!$L:$L,A44)</f>
        <v>0</v>
      </c>
      <c r="N44" s="22">
        <f>COUNTIFS(CADASTRE!$B:$B,$N$1,CADASTRE!$L:$L,A44)</f>
        <v>0</v>
      </c>
      <c r="O44" s="22">
        <f>COUNTIFS(CADASTRE!$B:$B,$O$1,CADASTRE!$L:$L,A44)</f>
        <v>0</v>
      </c>
      <c r="P44" s="22">
        <f>COUNTIFS(CADASTRE!$B:$B,$P$1,CADASTRE!$L:$L,A44)</f>
        <v>0</v>
      </c>
      <c r="Q44" s="22">
        <f>COUNTIFS(CADASTRE!$B:$B,$Q$1,CADASTRE!$L:$L,A44)</f>
        <v>0</v>
      </c>
      <c r="R44" s="22">
        <f>COUNTIFS(CADASTRE!$B:$B,$R$1,CADASTRE!$L:$L,A44)</f>
        <v>0</v>
      </c>
      <c r="S44" s="22">
        <f>COUNTIFS(CADASTRE!$B:$B,$S$1,CADASTRE!$L:$L,A44)</f>
        <v>0</v>
      </c>
      <c r="T44" s="22">
        <f>COUNTIFS(CADASTRE!$B:$B,$T$1,CADASTRE!$L:$L,A44)</f>
        <v>0</v>
      </c>
      <c r="U44" s="22">
        <f>COUNTIFS(CADASTRE!$B:$B,$U$1,CADASTRE!$L:$L,A44)</f>
        <v>0</v>
      </c>
      <c r="V44" s="22">
        <f>COUNTIFS(CADASTRE!$B:$B,$V$1,CADASTRE!$L:$L,A44)</f>
        <v>0</v>
      </c>
      <c r="W44" s="22">
        <f>COUNTIFS(CADASTRE!$B:$B,$W$1,CADASTRE!$L:$L,A44)</f>
        <v>0</v>
      </c>
      <c r="X44" s="22">
        <f>COUNTIFS(CADASTRE!$B:$B,$X$1,CADASTRE!$L:$L,A44)</f>
        <v>3</v>
      </c>
      <c r="Y44" s="22">
        <f>COUNTIFS(CADASTRE!$B:$B,$Y$1,CADASTRE!$L:$L,A44)</f>
        <v>0</v>
      </c>
      <c r="Z44" s="22">
        <f>COUNTIFS(CADASTRE!$B:$B,$Z$1,CADASTRE!$L:$L,A44)</f>
        <v>0</v>
      </c>
      <c r="AA44" s="22">
        <f t="shared" si="0"/>
        <v>3</v>
      </c>
      <c r="AB44" s="22"/>
      <c r="AC44" s="22"/>
      <c r="AD44" s="1"/>
      <c r="AE44" s="1"/>
    </row>
    <row r="45" spans="1:31" ht="30" customHeight="1" x14ac:dyDescent="0.3">
      <c r="A45" s="2" t="s">
        <v>2073</v>
      </c>
      <c r="B45" s="22">
        <f>COUNTIFS(CADASTRE!$B:$B,B$1,CADASTRE!L:L,A45)</f>
        <v>0</v>
      </c>
      <c r="C45" s="22">
        <f>COUNTIFS(CADASTRE!$B:$B,$C$1,CADASTRE!$L:$L,A45)</f>
        <v>0</v>
      </c>
      <c r="D45" s="22">
        <f>COUNTIFS(CADASTRE!$B:$B,$D$1,CADASTRE!$L:$L,A45)</f>
        <v>0</v>
      </c>
      <c r="E45" s="22">
        <f>COUNTIFS(CADASTRE!$B:$B,$E$1,CADASTRE!$L:$L,A45)</f>
        <v>0</v>
      </c>
      <c r="F45" s="22">
        <f>COUNTIFS(CADASTRE!$B:$B,$F$1,CADASTRE!$L:$L,A45)</f>
        <v>0</v>
      </c>
      <c r="G45" s="22">
        <f>COUNTIFS(CADASTRE!$B:$B,$G$1,CADASTRE!$L:$L,A45)</f>
        <v>0</v>
      </c>
      <c r="H45" s="22">
        <f>COUNTIFS(CADASTRE!$B:$B,$H$1,CADASTRE!$L:$L,A45)</f>
        <v>0</v>
      </c>
      <c r="I45" s="22">
        <f>COUNTIFS(CADASTRE!$B:$B,$I$1,CADASTRE!$L:$L,A45)</f>
        <v>0</v>
      </c>
      <c r="J45" s="22">
        <f>COUNTIFS(CADASTRE!$B:$B,$J$1,CADASTRE!$L:$L,A45)</f>
        <v>0</v>
      </c>
      <c r="K45" s="22">
        <f>COUNTIFS(CADASTRE!$B:$B,$K$1,CADASTRE!$L:$L,A45)</f>
        <v>0</v>
      </c>
      <c r="L45" s="22">
        <f>COUNTIFS(CADASTRE!$B:$B,$L$1,CADASTRE!$L:$L,A45)</f>
        <v>1</v>
      </c>
      <c r="M45" s="22">
        <f>COUNTIFS(CADASTRE!$B:$B,$M$1,CADASTRE!$L:$L,A45)</f>
        <v>0</v>
      </c>
      <c r="N45" s="22">
        <f>COUNTIFS(CADASTRE!$B:$B,$N$1,CADASTRE!$L:$L,A45)</f>
        <v>0</v>
      </c>
      <c r="O45" s="22">
        <f>COUNTIFS(CADASTRE!$B:$B,$O$1,CADASTRE!$L:$L,A45)</f>
        <v>0</v>
      </c>
      <c r="P45" s="22">
        <f>COUNTIFS(CADASTRE!$B:$B,$P$1,CADASTRE!$L:$L,A45)</f>
        <v>0</v>
      </c>
      <c r="Q45" s="22">
        <f>COUNTIFS(CADASTRE!$B:$B,$Q$1,CADASTRE!$L:$L,A45)</f>
        <v>0</v>
      </c>
      <c r="R45" s="22">
        <f>COUNTIFS(CADASTRE!$B:$B,$R$1,CADASTRE!$L:$L,A45)</f>
        <v>0</v>
      </c>
      <c r="S45" s="22">
        <f>COUNTIFS(CADASTRE!$B:$B,$S$1,CADASTRE!$L:$L,A45)</f>
        <v>0</v>
      </c>
      <c r="T45" s="22">
        <f>COUNTIFS(CADASTRE!$B:$B,$T$1,CADASTRE!$L:$L,A45)</f>
        <v>0</v>
      </c>
      <c r="U45" s="22">
        <f>COUNTIFS(CADASTRE!$B:$B,$U$1,CADASTRE!$L:$L,A45)</f>
        <v>0</v>
      </c>
      <c r="V45" s="22">
        <f>COUNTIFS(CADASTRE!$B:$B,$V$1,CADASTRE!$L:$L,A45)</f>
        <v>0</v>
      </c>
      <c r="W45" s="22">
        <f>COUNTIFS(CADASTRE!$B:$B,$W$1,CADASTRE!$L:$L,A45)</f>
        <v>0</v>
      </c>
      <c r="X45" s="22">
        <f>COUNTIFS(CADASTRE!$B:$B,$X$1,CADASTRE!$L:$L,A45)</f>
        <v>0</v>
      </c>
      <c r="Y45" s="22">
        <f>COUNTIFS(CADASTRE!$B:$B,$Y$1,CADASTRE!$L:$L,A45)</f>
        <v>0</v>
      </c>
      <c r="Z45" s="22">
        <f>COUNTIFS(CADASTRE!$B:$B,$Z$1,CADASTRE!$L:$L,A45)</f>
        <v>0</v>
      </c>
      <c r="AA45" s="22">
        <f t="shared" si="0"/>
        <v>1</v>
      </c>
      <c r="AB45" s="22"/>
      <c r="AC45" s="22"/>
      <c r="AD45" s="1"/>
      <c r="AE45" s="1"/>
    </row>
    <row r="46" spans="1:31" ht="30" customHeight="1" x14ac:dyDescent="0.3">
      <c r="A46" s="2" t="s">
        <v>3775</v>
      </c>
      <c r="B46" s="22">
        <f>COUNTIFS(CADASTRE!$B:$B,B$1,CADASTRE!L:L,A46)</f>
        <v>0</v>
      </c>
      <c r="C46" s="22">
        <f>COUNTIFS(CADASTRE!$B:$B,$C$1,CADASTRE!$L:$L,A46)</f>
        <v>0</v>
      </c>
      <c r="D46" s="22">
        <f>COUNTIFS(CADASTRE!$B:$B,$D$1,CADASTRE!$L:$L,A46)</f>
        <v>0</v>
      </c>
      <c r="E46" s="22">
        <f>COUNTIFS(CADASTRE!$B:$B,$E$1,CADASTRE!$L:$L,A46)</f>
        <v>0</v>
      </c>
      <c r="F46" s="22">
        <f>COUNTIFS(CADASTRE!$B:$B,$F$1,CADASTRE!$L:$L,A46)</f>
        <v>0</v>
      </c>
      <c r="G46" s="22">
        <f>COUNTIFS(CADASTRE!$B:$B,$G$1,CADASTRE!$L:$L,A46)</f>
        <v>0</v>
      </c>
      <c r="H46" s="22">
        <f>COUNTIFS(CADASTRE!$B:$B,$H$1,CADASTRE!$L:$L,A46)</f>
        <v>0</v>
      </c>
      <c r="I46" s="22">
        <f>COUNTIFS(CADASTRE!$B:$B,$I$1,CADASTRE!$L:$L,A46)</f>
        <v>0</v>
      </c>
      <c r="J46" s="22">
        <f>COUNTIFS(CADASTRE!$B:$B,$J$1,CADASTRE!$L:$L,A46)</f>
        <v>0</v>
      </c>
      <c r="K46" s="22">
        <f>COUNTIFS(CADASTRE!$B:$B,$K$1,CADASTRE!$L:$L,A46)</f>
        <v>0</v>
      </c>
      <c r="L46" s="22">
        <f>COUNTIFS(CADASTRE!$B:$B,$L$1,CADASTRE!$L:$L,A46)</f>
        <v>0</v>
      </c>
      <c r="M46" s="22">
        <f>COUNTIFS(CADASTRE!$B:$B,$M$1,CADASTRE!$L:$L,A46)</f>
        <v>0</v>
      </c>
      <c r="N46" s="22">
        <f>COUNTIFS(CADASTRE!$B:$B,$N$1,CADASTRE!$L:$L,A46)</f>
        <v>0</v>
      </c>
      <c r="O46" s="22">
        <f>COUNTIFS(CADASTRE!$B:$B,$O$1,CADASTRE!$L:$L,A46)</f>
        <v>0</v>
      </c>
      <c r="P46" s="22">
        <f>COUNTIFS(CADASTRE!$B:$B,$P$1,CADASTRE!$L:$L,A46)</f>
        <v>1</v>
      </c>
      <c r="Q46" s="22">
        <f>COUNTIFS(CADASTRE!$B:$B,$Q$1,CADASTRE!$L:$L,A46)</f>
        <v>0</v>
      </c>
      <c r="R46" s="22">
        <f>COUNTIFS(CADASTRE!$B:$B,$R$1,CADASTRE!$L:$L,A46)</f>
        <v>0</v>
      </c>
      <c r="S46" s="22">
        <f>COUNTIFS(CADASTRE!$B:$B,$S$1,CADASTRE!$L:$L,A46)</f>
        <v>0</v>
      </c>
      <c r="T46" s="22">
        <f>COUNTIFS(CADASTRE!$B:$B,$T$1,CADASTRE!$L:$L,A46)</f>
        <v>0</v>
      </c>
      <c r="U46" s="22">
        <f>COUNTIFS(CADASTRE!$B:$B,$U$1,CADASTRE!$L:$L,A46)</f>
        <v>0</v>
      </c>
      <c r="V46" s="22">
        <f>COUNTIFS(CADASTRE!$B:$B,$V$1,CADASTRE!$L:$L,A46)</f>
        <v>0</v>
      </c>
      <c r="W46" s="22">
        <f>COUNTIFS(CADASTRE!$B:$B,$W$1,CADASTRE!$L:$L,A46)</f>
        <v>0</v>
      </c>
      <c r="X46" s="22">
        <f>COUNTIFS(CADASTRE!$B:$B,$X$1,CADASTRE!$L:$L,A46)</f>
        <v>0</v>
      </c>
      <c r="Y46" s="22">
        <f>COUNTIFS(CADASTRE!$B:$B,$Y$1,CADASTRE!$L:$L,A46)</f>
        <v>0</v>
      </c>
      <c r="Z46" s="22">
        <f>COUNTIFS(CADASTRE!$B:$B,$Z$1,CADASTRE!$L:$L,A46)</f>
        <v>0</v>
      </c>
      <c r="AA46" s="22">
        <f t="shared" si="0"/>
        <v>1</v>
      </c>
      <c r="AB46" s="22"/>
      <c r="AC46" s="22"/>
      <c r="AD46" s="1"/>
      <c r="AE46" s="1"/>
    </row>
    <row r="47" spans="1:31" ht="30" customHeight="1" x14ac:dyDescent="0.3">
      <c r="A47" s="2" t="s">
        <v>1023</v>
      </c>
      <c r="B47" s="22">
        <f>COUNTIFS(CADASTRE!$B:$B,B$1,CADASTRE!L:L,A47)</f>
        <v>0</v>
      </c>
      <c r="C47" s="22">
        <f>COUNTIFS(CADASTRE!$B:$B,$C$1,CADASTRE!$L:$L,A47)</f>
        <v>0</v>
      </c>
      <c r="D47" s="22">
        <f>COUNTIFS(CADASTRE!$B:$B,$D$1,CADASTRE!$L:$L,A47)</f>
        <v>0</v>
      </c>
      <c r="E47" s="22">
        <f>COUNTIFS(CADASTRE!$B:$B,$E$1,CADASTRE!$L:$L,A47)</f>
        <v>0</v>
      </c>
      <c r="F47" s="22">
        <f>COUNTIFS(CADASTRE!$B:$B,$F$1,CADASTRE!$L:$L,A47)</f>
        <v>0</v>
      </c>
      <c r="G47" s="22">
        <f>COUNTIFS(CADASTRE!$B:$B,$G$1,CADASTRE!$L:$L,A47)</f>
        <v>0</v>
      </c>
      <c r="H47" s="22">
        <f>COUNTIFS(CADASTRE!$B:$B,$H$1,CADASTRE!$L:$L,A47)</f>
        <v>0</v>
      </c>
      <c r="I47" s="22">
        <f>COUNTIFS(CADASTRE!$B:$B,$I$1,CADASTRE!$L:$L,A47)</f>
        <v>0</v>
      </c>
      <c r="J47" s="22">
        <f>COUNTIFS(CADASTRE!$B:$B,$J$1,CADASTRE!$L:$L,A47)</f>
        <v>0</v>
      </c>
      <c r="K47" s="22">
        <f>COUNTIFS(CADASTRE!$B:$B,$K$1,CADASTRE!$L:$L,A47)</f>
        <v>0</v>
      </c>
      <c r="L47" s="22">
        <f>COUNTIFS(CADASTRE!$B:$B,$L$1,CADASTRE!$L:$L,A47)</f>
        <v>0</v>
      </c>
      <c r="M47" s="22">
        <f>COUNTIFS(CADASTRE!$B:$B,$M$1,CADASTRE!$L:$L,A47)</f>
        <v>0</v>
      </c>
      <c r="N47" s="22">
        <f>COUNTIFS(CADASTRE!$B:$B,$N$1,CADASTRE!$L:$L,A47)</f>
        <v>0</v>
      </c>
      <c r="O47" s="22">
        <f>COUNTIFS(CADASTRE!$B:$B,$O$1,CADASTRE!$L:$L,A47)</f>
        <v>0</v>
      </c>
      <c r="P47" s="22">
        <f>COUNTIFS(CADASTRE!$B:$B,$P$1,CADASTRE!$L:$L,A47)</f>
        <v>0</v>
      </c>
      <c r="Q47" s="22">
        <f>COUNTIFS(CADASTRE!$B:$B,$Q$1,CADASTRE!$L:$L,A47)</f>
        <v>0</v>
      </c>
      <c r="R47" s="22">
        <f>COUNTIFS(CADASTRE!$B:$B,$R$1,CADASTRE!$L:$L,A47)</f>
        <v>0</v>
      </c>
      <c r="S47" s="22">
        <f>COUNTIFS(CADASTRE!$B:$B,$S$1,CADASTRE!$L:$L,A47)</f>
        <v>0</v>
      </c>
      <c r="T47" s="22">
        <f>COUNTIFS(CADASTRE!$B:$B,$T$1,CADASTRE!$L:$L,A47)</f>
        <v>0</v>
      </c>
      <c r="U47" s="22">
        <f>COUNTIFS(CADASTRE!$B:$B,$U$1,CADASTRE!$L:$L,A47)</f>
        <v>0</v>
      </c>
      <c r="V47" s="22">
        <f>COUNTIFS(CADASTRE!$B:$B,$V$1,CADASTRE!$L:$L,A47)</f>
        <v>0</v>
      </c>
      <c r="W47" s="22">
        <f>COUNTIFS(CADASTRE!$B:$B,$W$1,CADASTRE!$L:$L,A47)</f>
        <v>0</v>
      </c>
      <c r="X47" s="22">
        <f>COUNTIFS(CADASTRE!$B:$B,$X$1,CADASTRE!$L:$L,A47)</f>
        <v>0</v>
      </c>
      <c r="Y47" s="22">
        <f>COUNTIFS(CADASTRE!$B:$B,$Y$1,CADASTRE!$L:$L,A47)</f>
        <v>0</v>
      </c>
      <c r="Z47" s="22">
        <f>COUNTIFS(CADASTRE!$B:$B,$Z$1,CADASTRE!$L:$L,A47)</f>
        <v>1</v>
      </c>
      <c r="AA47" s="22">
        <f t="shared" si="0"/>
        <v>1</v>
      </c>
      <c r="AB47" s="22"/>
      <c r="AC47" s="22"/>
      <c r="AD47" s="1"/>
      <c r="AE47" s="1"/>
    </row>
    <row r="48" spans="1:31" ht="30" customHeight="1" x14ac:dyDescent="0.3">
      <c r="A48" s="2" t="s">
        <v>4626</v>
      </c>
      <c r="B48" s="22">
        <f>COUNTIFS(CADASTRE!$B:$B,B$1,CADASTRE!L:L,A48)</f>
        <v>0</v>
      </c>
      <c r="C48" s="22">
        <f>COUNTIFS(CADASTRE!$B:$B,$C$1,CADASTRE!$L:$L,A48)</f>
        <v>0</v>
      </c>
      <c r="D48" s="22">
        <f>COUNTIFS(CADASTRE!$B:$B,$D$1,CADASTRE!$L:$L,A48)</f>
        <v>0</v>
      </c>
      <c r="E48" s="22">
        <f>COUNTIFS(CADASTRE!$B:$B,$E$1,CADASTRE!$L:$L,A48)</f>
        <v>0</v>
      </c>
      <c r="F48" s="22">
        <f>COUNTIFS(CADASTRE!$B:$B,$F$1,CADASTRE!$L:$L,A48)</f>
        <v>0</v>
      </c>
      <c r="G48" s="22">
        <f>COUNTIFS(CADASTRE!$B:$B,$G$1,CADASTRE!$L:$L,A48)</f>
        <v>0</v>
      </c>
      <c r="H48" s="22">
        <f>COUNTIFS(CADASTRE!$B:$B,$H$1,CADASTRE!$L:$L,A48)</f>
        <v>0</v>
      </c>
      <c r="I48" s="22">
        <f>COUNTIFS(CADASTRE!$B:$B,$I$1,CADASTRE!$L:$L,A48)</f>
        <v>0</v>
      </c>
      <c r="J48" s="22">
        <f>COUNTIFS(CADASTRE!$B:$B,$J$1,CADASTRE!$L:$L,A48)</f>
        <v>0</v>
      </c>
      <c r="K48" s="22">
        <f>COUNTIFS(CADASTRE!$B:$B,$K$1,CADASTRE!$L:$L,A48)</f>
        <v>0</v>
      </c>
      <c r="L48" s="22">
        <f>COUNTIFS(CADASTRE!$B:$B,$L$1,CADASTRE!$L:$L,A48)</f>
        <v>0</v>
      </c>
      <c r="M48" s="22">
        <f>COUNTIFS(CADASTRE!$B:$B,$M$1,CADASTRE!$L:$L,A48)</f>
        <v>0</v>
      </c>
      <c r="N48" s="22">
        <f>COUNTIFS(CADASTRE!$B:$B,$N$1,CADASTRE!$L:$L,A48)</f>
        <v>0</v>
      </c>
      <c r="O48" s="22">
        <f>COUNTIFS(CADASTRE!$B:$B,$O$1,CADASTRE!$L:$L,A48)</f>
        <v>0</v>
      </c>
      <c r="P48" s="22">
        <f>COUNTIFS(CADASTRE!$B:$B,$P$1,CADASTRE!$L:$L,A48)</f>
        <v>0</v>
      </c>
      <c r="Q48" s="22">
        <f>COUNTIFS(CADASTRE!$B:$B,$Q$1,CADASTRE!$L:$L,A48)</f>
        <v>0</v>
      </c>
      <c r="R48" s="22">
        <f>COUNTIFS(CADASTRE!$B:$B,$R$1,CADASTRE!$L:$L,A48)</f>
        <v>0</v>
      </c>
      <c r="S48" s="22">
        <f>COUNTIFS(CADASTRE!$B:$B,$S$1,CADASTRE!$L:$L,A48)</f>
        <v>0</v>
      </c>
      <c r="T48" s="22">
        <f>COUNTIFS(CADASTRE!$B:$B,$T$1,CADASTRE!$L:$L,A48)</f>
        <v>0</v>
      </c>
      <c r="U48" s="22">
        <f>COUNTIFS(CADASTRE!$B:$B,$U$1,CADASTRE!$L:$L,A48)</f>
        <v>0</v>
      </c>
      <c r="V48" s="22">
        <f>COUNTIFS(CADASTRE!$B:$B,$V$1,CADASTRE!$L:$L,A48)</f>
        <v>0</v>
      </c>
      <c r="W48" s="22">
        <f>COUNTIFS(CADASTRE!$B:$B,$W$1,CADASTRE!$L:$L,A48)</f>
        <v>0</v>
      </c>
      <c r="X48" s="22">
        <f>COUNTIFS(CADASTRE!$B:$B,$X$1,CADASTRE!$L:$L,A48)</f>
        <v>1</v>
      </c>
      <c r="Y48" s="22">
        <f>COUNTIFS(CADASTRE!$B:$B,$Y$1,CADASTRE!$L:$L,A48)</f>
        <v>0</v>
      </c>
      <c r="Z48" s="22">
        <f>COUNTIFS(CADASTRE!$B:$B,$Z$1,CADASTRE!$L:$L,A48)</f>
        <v>0</v>
      </c>
      <c r="AA48" s="22">
        <f t="shared" si="0"/>
        <v>1</v>
      </c>
      <c r="AB48" s="22"/>
      <c r="AC48" s="22"/>
      <c r="AD48" s="1"/>
      <c r="AE48" s="1"/>
    </row>
    <row r="49" spans="1:31" ht="30" customHeight="1" x14ac:dyDescent="0.3">
      <c r="A49" s="2" t="s">
        <v>1479</v>
      </c>
      <c r="B49" s="22">
        <f>COUNTIFS(CADASTRE!$B:$B,B$1,CADASTRE!L:L,A49)</f>
        <v>0</v>
      </c>
      <c r="C49" s="22">
        <f>COUNTIFS(CADASTRE!$B:$B,$C$1,CADASTRE!$L:$L,A49)</f>
        <v>0</v>
      </c>
      <c r="D49" s="22">
        <f>COUNTIFS(CADASTRE!$B:$B,$D$1,CADASTRE!$L:$L,A49)</f>
        <v>0</v>
      </c>
      <c r="E49" s="22">
        <f>COUNTIFS(CADASTRE!$B:$B,$E$1,CADASTRE!$L:$L,A49)</f>
        <v>0</v>
      </c>
      <c r="F49" s="22">
        <f>COUNTIFS(CADASTRE!$B:$B,$F$1,CADASTRE!$L:$L,A49)</f>
        <v>0</v>
      </c>
      <c r="G49" s="22">
        <f>COUNTIFS(CADASTRE!$B:$B,$G$1,CADASTRE!$L:$L,A49)</f>
        <v>4</v>
      </c>
      <c r="H49" s="22">
        <f>COUNTIFS(CADASTRE!$B:$B,$H$1,CADASTRE!$L:$L,A49)</f>
        <v>0</v>
      </c>
      <c r="I49" s="22">
        <f>COUNTIFS(CADASTRE!$B:$B,$I$1,CADASTRE!$L:$L,A49)</f>
        <v>0</v>
      </c>
      <c r="J49" s="22">
        <f>COUNTIFS(CADASTRE!$B:$B,$J$1,CADASTRE!$L:$L,A49)</f>
        <v>0</v>
      </c>
      <c r="K49" s="22">
        <f>COUNTIFS(CADASTRE!$B:$B,$K$1,CADASTRE!$L:$L,A49)</f>
        <v>0</v>
      </c>
      <c r="L49" s="22">
        <f>COUNTIFS(CADASTRE!$B:$B,$L$1,CADASTRE!$L:$L,A49)</f>
        <v>0</v>
      </c>
      <c r="M49" s="22">
        <f>COUNTIFS(CADASTRE!$B:$B,$M$1,CADASTRE!$L:$L,A49)</f>
        <v>0</v>
      </c>
      <c r="N49" s="22">
        <f>COUNTIFS(CADASTRE!$B:$B,$N$1,CADASTRE!$L:$L,A49)</f>
        <v>0</v>
      </c>
      <c r="O49" s="22">
        <f>COUNTIFS(CADASTRE!$B:$B,$O$1,CADASTRE!$L:$L,A49)</f>
        <v>0</v>
      </c>
      <c r="P49" s="22">
        <f>COUNTIFS(CADASTRE!$B:$B,$P$1,CADASTRE!$L:$L,A49)</f>
        <v>0</v>
      </c>
      <c r="Q49" s="22">
        <f>COUNTIFS(CADASTRE!$B:$B,$Q$1,CADASTRE!$L:$L,A49)</f>
        <v>0</v>
      </c>
      <c r="R49" s="22">
        <f>COUNTIFS(CADASTRE!$B:$B,$R$1,CADASTRE!$L:$L,A49)</f>
        <v>0</v>
      </c>
      <c r="S49" s="22">
        <f>COUNTIFS(CADASTRE!$B:$B,$S$1,CADASTRE!$L:$L,A49)</f>
        <v>0</v>
      </c>
      <c r="T49" s="22">
        <f>COUNTIFS(CADASTRE!$B:$B,$T$1,CADASTRE!$L:$L,A49)</f>
        <v>0</v>
      </c>
      <c r="U49" s="22">
        <f>COUNTIFS(CADASTRE!$B:$B,$U$1,CADASTRE!$L:$L,A49)</f>
        <v>0</v>
      </c>
      <c r="V49" s="22">
        <f>COUNTIFS(CADASTRE!$B:$B,$V$1,CADASTRE!$L:$L,A49)</f>
        <v>0</v>
      </c>
      <c r="W49" s="22">
        <f>COUNTIFS(CADASTRE!$B:$B,$W$1,CADASTRE!$L:$L,A49)</f>
        <v>0</v>
      </c>
      <c r="X49" s="22">
        <f>COUNTIFS(CADASTRE!$B:$B,$X$1,CADASTRE!$L:$L,A49)</f>
        <v>0</v>
      </c>
      <c r="Y49" s="22">
        <f>COUNTIFS(CADASTRE!$B:$B,$Y$1,CADASTRE!$L:$L,A49)</f>
        <v>0</v>
      </c>
      <c r="Z49" s="22">
        <f>COUNTIFS(CADASTRE!$B:$B,$Z$1,CADASTRE!$L:$L,A49)</f>
        <v>0</v>
      </c>
      <c r="AA49" s="22">
        <f t="shared" si="0"/>
        <v>4</v>
      </c>
      <c r="AB49" s="22"/>
      <c r="AC49" s="22"/>
      <c r="AD49" s="1"/>
      <c r="AE49" s="1"/>
    </row>
    <row r="50" spans="1:31" ht="30" customHeight="1" x14ac:dyDescent="0.3">
      <c r="A50" s="2" t="s">
        <v>827</v>
      </c>
      <c r="B50" s="22">
        <f>COUNTIFS(CADASTRE!$B:$B,B$1,CADASTRE!L:L,A50)</f>
        <v>0</v>
      </c>
      <c r="C50" s="22">
        <f>COUNTIFS(CADASTRE!$B:$B,$C$1,CADASTRE!$L:$L,A50)</f>
        <v>0</v>
      </c>
      <c r="D50" s="22">
        <f>COUNTIFS(CADASTRE!$B:$B,$D$1,CADASTRE!$L:$L,A50)</f>
        <v>0</v>
      </c>
      <c r="E50" s="22">
        <f>COUNTIFS(CADASTRE!$B:$B,$E$1,CADASTRE!$L:$L,A50)</f>
        <v>0</v>
      </c>
      <c r="F50" s="22">
        <f>COUNTIFS(CADASTRE!$B:$B,$F$1,CADASTRE!$L:$L,A50)</f>
        <v>0</v>
      </c>
      <c r="G50" s="22">
        <f>COUNTIFS(CADASTRE!$B:$B,$G$1,CADASTRE!$L:$L,A50)</f>
        <v>1</v>
      </c>
      <c r="H50" s="22">
        <f>COUNTIFS(CADASTRE!$B:$B,$H$1,CADASTRE!$L:$L,A50)</f>
        <v>0</v>
      </c>
      <c r="I50" s="22">
        <f>COUNTIFS(CADASTRE!$B:$B,$I$1,CADASTRE!$L:$L,A50)</f>
        <v>0</v>
      </c>
      <c r="J50" s="22">
        <f>COUNTIFS(CADASTRE!$B:$B,$J$1,CADASTRE!$L:$L,A50)</f>
        <v>0</v>
      </c>
      <c r="K50" s="22">
        <f>COUNTIFS(CADASTRE!$B:$B,$K$1,CADASTRE!$L:$L,A50)</f>
        <v>9</v>
      </c>
      <c r="L50" s="22">
        <f>COUNTIFS(CADASTRE!$B:$B,$L$1,CADASTRE!$L:$L,A50)</f>
        <v>0</v>
      </c>
      <c r="M50" s="22">
        <f>COUNTIFS(CADASTRE!$B:$B,$M$1,CADASTRE!$L:$L,A50)</f>
        <v>0</v>
      </c>
      <c r="N50" s="22">
        <f>COUNTIFS(CADASTRE!$B:$B,$N$1,CADASTRE!$L:$L,A50)</f>
        <v>0</v>
      </c>
      <c r="O50" s="22">
        <f>COUNTIFS(CADASTRE!$B:$B,$O$1,CADASTRE!$L:$L,A50)</f>
        <v>0</v>
      </c>
      <c r="P50" s="22">
        <f>COUNTIFS(CADASTRE!$B:$B,$P$1,CADASTRE!$L:$L,A50)</f>
        <v>0</v>
      </c>
      <c r="Q50" s="22">
        <f>COUNTIFS(CADASTRE!$B:$B,$Q$1,CADASTRE!$L:$L,A50)</f>
        <v>0</v>
      </c>
      <c r="R50" s="22">
        <f>COUNTIFS(CADASTRE!$B:$B,$R$1,CADASTRE!$L:$L,A50)</f>
        <v>0</v>
      </c>
      <c r="S50" s="22">
        <f>COUNTIFS(CADASTRE!$B:$B,$S$1,CADASTRE!$L:$L,A50)</f>
        <v>0</v>
      </c>
      <c r="T50" s="22">
        <f>COUNTIFS(CADASTRE!$B:$B,$T$1,CADASTRE!$L:$L,A50)</f>
        <v>4</v>
      </c>
      <c r="U50" s="22">
        <f>COUNTIFS(CADASTRE!$B:$B,$U$1,CADASTRE!$L:$L,A50)</f>
        <v>1</v>
      </c>
      <c r="V50" s="22">
        <f>COUNTIFS(CADASTRE!$B:$B,$V$1,CADASTRE!$L:$L,A50)</f>
        <v>0</v>
      </c>
      <c r="W50" s="22">
        <f>COUNTIFS(CADASTRE!$B:$B,$W$1,CADASTRE!$L:$L,A50)</f>
        <v>0</v>
      </c>
      <c r="X50" s="22">
        <f>COUNTIFS(CADASTRE!$B:$B,$X$1,CADASTRE!$L:$L,A50)</f>
        <v>0</v>
      </c>
      <c r="Y50" s="22">
        <f>COUNTIFS(CADASTRE!$B:$B,$Y$1,CADASTRE!$L:$L,A50)</f>
        <v>8</v>
      </c>
      <c r="Z50" s="22">
        <f>COUNTIFS(CADASTRE!$B:$B,$Z$1,CADASTRE!$L:$L,A50)</f>
        <v>0</v>
      </c>
      <c r="AA50" s="22">
        <f t="shared" si="0"/>
        <v>23</v>
      </c>
      <c r="AB50" s="22"/>
      <c r="AC50" s="22"/>
      <c r="AD50" s="1"/>
      <c r="AE50" s="1"/>
    </row>
    <row r="51" spans="1:31" ht="30" customHeight="1" x14ac:dyDescent="0.3">
      <c r="A51" s="2" t="s">
        <v>2737</v>
      </c>
      <c r="B51" s="22">
        <f>COUNTIFS(CADASTRE!$B:$B,B$1,CADASTRE!L:L,A51)</f>
        <v>0</v>
      </c>
      <c r="C51" s="22">
        <f>COUNTIFS(CADASTRE!$B:$B,$C$1,CADASTRE!$L:$L,A51)</f>
        <v>0</v>
      </c>
      <c r="D51" s="22">
        <f>COUNTIFS(CADASTRE!$B:$B,$D$1,CADASTRE!$L:$L,A51)</f>
        <v>0</v>
      </c>
      <c r="E51" s="22">
        <f>COUNTIFS(CADASTRE!$B:$B,$E$1,CADASTRE!$L:$L,A51)</f>
        <v>0</v>
      </c>
      <c r="F51" s="22">
        <f>COUNTIFS(CADASTRE!$B:$B,$F$1,CADASTRE!$L:$L,A51)</f>
        <v>0</v>
      </c>
      <c r="G51" s="22">
        <f>COUNTIFS(CADASTRE!$B:$B,$G$1,CADASTRE!$L:$L,A51)</f>
        <v>0</v>
      </c>
      <c r="H51" s="22">
        <f>COUNTIFS(CADASTRE!$B:$B,$H$1,CADASTRE!$L:$L,A51)</f>
        <v>1</v>
      </c>
      <c r="I51" s="22">
        <f>COUNTIFS(CADASTRE!$B:$B,$I$1,CADASTRE!$L:$L,A51)</f>
        <v>0</v>
      </c>
      <c r="J51" s="22">
        <f>COUNTIFS(CADASTRE!$B:$B,$J$1,CADASTRE!$L:$L,A51)</f>
        <v>0</v>
      </c>
      <c r="K51" s="22">
        <f>COUNTIFS(CADASTRE!$B:$B,$K$1,CADASTRE!$L:$L,A51)</f>
        <v>0</v>
      </c>
      <c r="L51" s="22">
        <f>COUNTIFS(CADASTRE!$B:$B,$L$1,CADASTRE!$L:$L,A51)</f>
        <v>0</v>
      </c>
      <c r="M51" s="22">
        <f>COUNTIFS(CADASTRE!$B:$B,$M$1,CADASTRE!$L:$L,A51)</f>
        <v>0</v>
      </c>
      <c r="N51" s="22">
        <f>COUNTIFS(CADASTRE!$B:$B,$N$1,CADASTRE!$L:$L,A51)</f>
        <v>0</v>
      </c>
      <c r="O51" s="22">
        <f>COUNTIFS(CADASTRE!$B:$B,$O$1,CADASTRE!$L:$L,A51)</f>
        <v>0</v>
      </c>
      <c r="P51" s="22">
        <f>COUNTIFS(CADASTRE!$B:$B,$P$1,CADASTRE!$L:$L,A51)</f>
        <v>0</v>
      </c>
      <c r="Q51" s="22">
        <f>COUNTIFS(CADASTRE!$B:$B,$Q$1,CADASTRE!$L:$L,A51)</f>
        <v>0</v>
      </c>
      <c r="R51" s="22">
        <f>COUNTIFS(CADASTRE!$B:$B,$R$1,CADASTRE!$L:$L,A51)</f>
        <v>0</v>
      </c>
      <c r="S51" s="22">
        <f>COUNTIFS(CADASTRE!$B:$B,$S$1,CADASTRE!$L:$L,A51)</f>
        <v>0</v>
      </c>
      <c r="T51" s="22">
        <f>COUNTIFS(CADASTRE!$B:$B,$T$1,CADASTRE!$L:$L,A51)</f>
        <v>0</v>
      </c>
      <c r="U51" s="22">
        <f>COUNTIFS(CADASTRE!$B:$B,$U$1,CADASTRE!$L:$L,A51)</f>
        <v>0</v>
      </c>
      <c r="V51" s="22">
        <f>COUNTIFS(CADASTRE!$B:$B,$V$1,CADASTRE!$L:$L,A51)</f>
        <v>0</v>
      </c>
      <c r="W51" s="22">
        <f>COUNTIFS(CADASTRE!$B:$B,$W$1,CADASTRE!$L:$L,A51)</f>
        <v>0</v>
      </c>
      <c r="X51" s="22">
        <f>COUNTIFS(CADASTRE!$B:$B,$X$1,CADASTRE!$L:$L,A51)</f>
        <v>0</v>
      </c>
      <c r="Y51" s="22">
        <f>COUNTIFS(CADASTRE!$B:$B,$Y$1,CADASTRE!$L:$L,A51)</f>
        <v>0</v>
      </c>
      <c r="Z51" s="22">
        <f>COUNTIFS(CADASTRE!$B:$B,$Z$1,CADASTRE!$L:$L,A51)</f>
        <v>0</v>
      </c>
      <c r="AA51" s="22">
        <f t="shared" si="0"/>
        <v>1</v>
      </c>
      <c r="AB51" s="22"/>
      <c r="AC51" s="22"/>
      <c r="AD51" s="1"/>
      <c r="AE51" s="1"/>
    </row>
    <row r="52" spans="1:31" ht="30" customHeight="1" x14ac:dyDescent="0.3">
      <c r="A52" s="2" t="s">
        <v>3171</v>
      </c>
      <c r="B52" s="22">
        <f>COUNTIFS(CADASTRE!$B:$B,B$1,CADASTRE!L:L,A52)</f>
        <v>0</v>
      </c>
      <c r="C52" s="22">
        <f>COUNTIFS(CADASTRE!$B:$B,$C$1,CADASTRE!$L:$L,A52)</f>
        <v>0</v>
      </c>
      <c r="D52" s="22">
        <f>COUNTIFS(CADASTRE!$B:$B,$D$1,CADASTRE!$L:$L,A52)</f>
        <v>0</v>
      </c>
      <c r="E52" s="22">
        <f>COUNTIFS(CADASTRE!$B:$B,$E$1,CADASTRE!$L:$L,A52)</f>
        <v>0</v>
      </c>
      <c r="F52" s="22">
        <f>COUNTIFS(CADASTRE!$B:$B,$F$1,CADASTRE!$L:$L,A52)</f>
        <v>0</v>
      </c>
      <c r="G52" s="22">
        <f>COUNTIFS(CADASTRE!$B:$B,$G$1,CADASTRE!$L:$L,A52)</f>
        <v>0</v>
      </c>
      <c r="H52" s="22">
        <f>COUNTIFS(CADASTRE!$B:$B,$H$1,CADASTRE!$L:$L,A52)</f>
        <v>0</v>
      </c>
      <c r="I52" s="22">
        <f>COUNTIFS(CADASTRE!$B:$B,$I$1,CADASTRE!$L:$L,A52)</f>
        <v>0</v>
      </c>
      <c r="J52" s="22">
        <f>COUNTIFS(CADASTRE!$B:$B,$J$1,CADASTRE!$L:$L,A52)</f>
        <v>0</v>
      </c>
      <c r="K52" s="22">
        <f>COUNTIFS(CADASTRE!$B:$B,$K$1,CADASTRE!$L:$L,A52)</f>
        <v>0</v>
      </c>
      <c r="L52" s="22">
        <f>COUNTIFS(CADASTRE!$B:$B,$L$1,CADASTRE!$L:$L,A52)</f>
        <v>0</v>
      </c>
      <c r="M52" s="22">
        <f>COUNTIFS(CADASTRE!$B:$B,$M$1,CADASTRE!$L:$L,A52)</f>
        <v>0</v>
      </c>
      <c r="N52" s="22">
        <f>COUNTIFS(CADASTRE!$B:$B,$N$1,CADASTRE!$L:$L,A52)</f>
        <v>1</v>
      </c>
      <c r="O52" s="22">
        <f>COUNTIFS(CADASTRE!$B:$B,$O$1,CADASTRE!$L:$L,A52)</f>
        <v>0</v>
      </c>
      <c r="P52" s="22">
        <f>COUNTIFS(CADASTRE!$B:$B,$P$1,CADASTRE!$L:$L,A52)</f>
        <v>0</v>
      </c>
      <c r="Q52" s="22">
        <f>COUNTIFS(CADASTRE!$B:$B,$Q$1,CADASTRE!$L:$L,A52)</f>
        <v>1</v>
      </c>
      <c r="R52" s="22">
        <f>COUNTIFS(CADASTRE!$B:$B,$R$1,CADASTRE!$L:$L,A52)</f>
        <v>0</v>
      </c>
      <c r="S52" s="22">
        <f>COUNTIFS(CADASTRE!$B:$B,$S$1,CADASTRE!$L:$L,A52)</f>
        <v>0</v>
      </c>
      <c r="T52" s="22">
        <f>COUNTIFS(CADASTRE!$B:$B,$T$1,CADASTRE!$L:$L,A52)</f>
        <v>0</v>
      </c>
      <c r="U52" s="22">
        <f>COUNTIFS(CADASTRE!$B:$B,$U$1,CADASTRE!$L:$L,A52)</f>
        <v>0</v>
      </c>
      <c r="V52" s="22">
        <f>COUNTIFS(CADASTRE!$B:$B,$V$1,CADASTRE!$L:$L,A52)</f>
        <v>0</v>
      </c>
      <c r="W52" s="22">
        <f>COUNTIFS(CADASTRE!$B:$B,$W$1,CADASTRE!$L:$L,A52)</f>
        <v>0</v>
      </c>
      <c r="X52" s="22">
        <f>COUNTIFS(CADASTRE!$B:$B,$X$1,CADASTRE!$L:$L,A52)</f>
        <v>0</v>
      </c>
      <c r="Y52" s="22">
        <f>COUNTIFS(CADASTRE!$B:$B,$Y$1,CADASTRE!$L:$L,A52)</f>
        <v>0</v>
      </c>
      <c r="Z52" s="22">
        <f>COUNTIFS(CADASTRE!$B:$B,$Z$1,CADASTRE!$L:$L,A52)</f>
        <v>0</v>
      </c>
      <c r="AA52" s="22">
        <f t="shared" si="0"/>
        <v>2</v>
      </c>
      <c r="AB52" s="22"/>
      <c r="AC52" s="22"/>
      <c r="AD52" s="1"/>
      <c r="AE52" s="1"/>
    </row>
    <row r="53" spans="1:31" ht="30" customHeight="1" x14ac:dyDescent="0.3">
      <c r="A53" s="2" t="s">
        <v>3796</v>
      </c>
      <c r="B53" s="22">
        <f>COUNTIFS(CADASTRE!$B:$B,B$1,CADASTRE!L:L,A53)</f>
        <v>1</v>
      </c>
      <c r="C53" s="22">
        <f>COUNTIFS(CADASTRE!$B:$B,$C$1,CADASTRE!$L:$L,A53)</f>
        <v>0</v>
      </c>
      <c r="D53" s="22">
        <f>COUNTIFS(CADASTRE!$B:$B,$D$1,CADASTRE!$L:$L,A53)</f>
        <v>0</v>
      </c>
      <c r="E53" s="22">
        <f>COUNTIFS(CADASTRE!$B:$B,$E$1,CADASTRE!$L:$L,A53)</f>
        <v>0</v>
      </c>
      <c r="F53" s="22">
        <f>COUNTIFS(CADASTRE!$B:$B,$F$1,CADASTRE!$L:$L,A53)</f>
        <v>0</v>
      </c>
      <c r="G53" s="22">
        <f>COUNTIFS(CADASTRE!$B:$B,$G$1,CADASTRE!$L:$L,A53)</f>
        <v>0</v>
      </c>
      <c r="H53" s="22">
        <f>COUNTIFS(CADASTRE!$B:$B,$H$1,CADASTRE!$L:$L,A53)</f>
        <v>0</v>
      </c>
      <c r="I53" s="22">
        <f>COUNTIFS(CADASTRE!$B:$B,$I$1,CADASTRE!$L:$L,A53)</f>
        <v>0</v>
      </c>
      <c r="J53" s="22">
        <f>COUNTIFS(CADASTRE!$B:$B,$J$1,CADASTRE!$L:$L,A53)</f>
        <v>0</v>
      </c>
      <c r="K53" s="22">
        <f>COUNTIFS(CADASTRE!$B:$B,$K$1,CADASTRE!$L:$L,A53)</f>
        <v>0</v>
      </c>
      <c r="L53" s="22">
        <f>COUNTIFS(CADASTRE!$B:$B,$L$1,CADASTRE!$L:$L,A53)</f>
        <v>0</v>
      </c>
      <c r="M53" s="22">
        <f>COUNTIFS(CADASTRE!$B:$B,$M$1,CADASTRE!$L:$L,A53)</f>
        <v>0</v>
      </c>
      <c r="N53" s="22">
        <f>COUNTIFS(CADASTRE!$B:$B,$N$1,CADASTRE!$L:$L,A53)</f>
        <v>0</v>
      </c>
      <c r="O53" s="22">
        <f>COUNTIFS(CADASTRE!$B:$B,$O$1,CADASTRE!$L:$L,A53)</f>
        <v>0</v>
      </c>
      <c r="P53" s="22">
        <f>COUNTIFS(CADASTRE!$B:$B,$P$1,CADASTRE!$L:$L,A53)</f>
        <v>0</v>
      </c>
      <c r="Q53" s="22">
        <f>COUNTIFS(CADASTRE!$B:$B,$Q$1,CADASTRE!$L:$L,A53)</f>
        <v>0</v>
      </c>
      <c r="R53" s="22">
        <f>COUNTIFS(CADASTRE!$B:$B,$R$1,CADASTRE!$L:$L,A53)</f>
        <v>0</v>
      </c>
      <c r="S53" s="22">
        <f>COUNTIFS(CADASTRE!$B:$B,$S$1,CADASTRE!$L:$L,A53)</f>
        <v>0</v>
      </c>
      <c r="T53" s="22">
        <f>COUNTIFS(CADASTRE!$B:$B,$T$1,CADASTRE!$L:$L,A53)</f>
        <v>0</v>
      </c>
      <c r="U53" s="22">
        <f>COUNTIFS(CADASTRE!$B:$B,$U$1,CADASTRE!$L:$L,A53)</f>
        <v>0</v>
      </c>
      <c r="V53" s="22">
        <f>COUNTIFS(CADASTRE!$B:$B,$V$1,CADASTRE!$L:$L,A53)</f>
        <v>0</v>
      </c>
      <c r="W53" s="22">
        <f>COUNTIFS(CADASTRE!$B:$B,$W$1,CADASTRE!$L:$L,A53)</f>
        <v>0</v>
      </c>
      <c r="X53" s="22">
        <f>COUNTIFS(CADASTRE!$B:$B,$X$1,CADASTRE!$L:$L,A53)</f>
        <v>0</v>
      </c>
      <c r="Y53" s="22">
        <f>COUNTIFS(CADASTRE!$B:$B,$Y$1,CADASTRE!$L:$L,A53)</f>
        <v>0</v>
      </c>
      <c r="Z53" s="22">
        <f>COUNTIFS(CADASTRE!$B:$B,$Z$1,CADASTRE!$L:$L,A53)</f>
        <v>0</v>
      </c>
      <c r="AA53" s="22">
        <f t="shared" si="0"/>
        <v>1</v>
      </c>
      <c r="AB53" s="22"/>
      <c r="AC53" s="22"/>
      <c r="AD53" s="1"/>
      <c r="AE53" s="1"/>
    </row>
    <row r="54" spans="1:31" ht="30" customHeight="1" x14ac:dyDescent="0.3">
      <c r="A54" s="2" t="s">
        <v>2092</v>
      </c>
      <c r="B54" s="22">
        <f>COUNTIFS(CADASTRE!$B:$B,B$1,CADASTRE!L:L,A54)</f>
        <v>0</v>
      </c>
      <c r="C54" s="22">
        <f>COUNTIFS(CADASTRE!$B:$B,$C$1,CADASTRE!$L:$L,A54)</f>
        <v>0</v>
      </c>
      <c r="D54" s="22">
        <f>COUNTIFS(CADASTRE!$B:$B,$D$1,CADASTRE!$L:$L,A54)</f>
        <v>0</v>
      </c>
      <c r="E54" s="22">
        <f>COUNTIFS(CADASTRE!$B:$B,$E$1,CADASTRE!$L:$L,A54)</f>
        <v>0</v>
      </c>
      <c r="F54" s="22">
        <f>COUNTIFS(CADASTRE!$B:$B,$F$1,CADASTRE!$L:$L,A54)</f>
        <v>0</v>
      </c>
      <c r="G54" s="22">
        <f>COUNTIFS(CADASTRE!$B:$B,$G$1,CADASTRE!$L:$L,A54)</f>
        <v>0</v>
      </c>
      <c r="H54" s="22">
        <f>COUNTIFS(CADASTRE!$B:$B,$H$1,CADASTRE!$L:$L,A54)</f>
        <v>0</v>
      </c>
      <c r="I54" s="22">
        <f>COUNTIFS(CADASTRE!$B:$B,$I$1,CADASTRE!$L:$L,A54)</f>
        <v>0</v>
      </c>
      <c r="J54" s="22">
        <f>COUNTIFS(CADASTRE!$B:$B,$J$1,CADASTRE!$L:$L,A54)</f>
        <v>0</v>
      </c>
      <c r="K54" s="22">
        <f>COUNTIFS(CADASTRE!$B:$B,$K$1,CADASTRE!$L:$L,A54)</f>
        <v>1</v>
      </c>
      <c r="L54" s="22">
        <f>COUNTIFS(CADASTRE!$B:$B,$L$1,CADASTRE!$L:$L,A54)</f>
        <v>2</v>
      </c>
      <c r="M54" s="22">
        <f>COUNTIFS(CADASTRE!$B:$B,$M$1,CADASTRE!$L:$L,A54)</f>
        <v>0</v>
      </c>
      <c r="N54" s="22">
        <f>COUNTIFS(CADASTRE!$B:$B,$N$1,CADASTRE!$L:$L,A54)</f>
        <v>0</v>
      </c>
      <c r="O54" s="22">
        <f>COUNTIFS(CADASTRE!$B:$B,$O$1,CADASTRE!$L:$L,A54)</f>
        <v>0</v>
      </c>
      <c r="P54" s="22">
        <f>COUNTIFS(CADASTRE!$B:$B,$P$1,CADASTRE!$L:$L,A54)</f>
        <v>0</v>
      </c>
      <c r="Q54" s="22">
        <f>COUNTIFS(CADASTRE!$B:$B,$Q$1,CADASTRE!$L:$L,A54)</f>
        <v>0</v>
      </c>
      <c r="R54" s="22">
        <f>COUNTIFS(CADASTRE!$B:$B,$R$1,CADASTRE!$L:$L,A54)</f>
        <v>0</v>
      </c>
      <c r="S54" s="22">
        <f>COUNTIFS(CADASTRE!$B:$B,$S$1,CADASTRE!$L:$L,A54)</f>
        <v>0</v>
      </c>
      <c r="T54" s="22">
        <f>COUNTIFS(CADASTRE!$B:$B,$T$1,CADASTRE!$L:$L,A54)</f>
        <v>0</v>
      </c>
      <c r="U54" s="22">
        <f>COUNTIFS(CADASTRE!$B:$B,$U$1,CADASTRE!$L:$L,A54)</f>
        <v>0</v>
      </c>
      <c r="V54" s="22">
        <f>COUNTIFS(CADASTRE!$B:$B,$V$1,CADASTRE!$L:$L,A54)</f>
        <v>0</v>
      </c>
      <c r="W54" s="22">
        <f>COUNTIFS(CADASTRE!$B:$B,$W$1,CADASTRE!$L:$L,A54)</f>
        <v>0</v>
      </c>
      <c r="X54" s="22">
        <f>COUNTIFS(CADASTRE!$B:$B,$X$1,CADASTRE!$L:$L,A54)</f>
        <v>1</v>
      </c>
      <c r="Y54" s="22">
        <f>COUNTIFS(CADASTRE!$B:$B,$Y$1,CADASTRE!$L:$L,A54)</f>
        <v>1</v>
      </c>
      <c r="Z54" s="22">
        <f>COUNTIFS(CADASTRE!$B:$B,$Z$1,CADASTRE!$L:$L,A54)</f>
        <v>0</v>
      </c>
      <c r="AA54" s="22">
        <f t="shared" si="0"/>
        <v>5</v>
      </c>
      <c r="AB54" s="22"/>
      <c r="AC54" s="22"/>
      <c r="AD54" s="1"/>
      <c r="AE54" s="1"/>
    </row>
    <row r="55" spans="1:31" ht="30" customHeight="1" x14ac:dyDescent="0.3">
      <c r="A55" s="2" t="s">
        <v>1497</v>
      </c>
      <c r="B55" s="22">
        <f>COUNTIFS(CADASTRE!$B:$B,B$1,CADASTRE!L:L,A55)</f>
        <v>0</v>
      </c>
      <c r="C55" s="22">
        <f>COUNTIFS(CADASTRE!$B:$B,$C$1,CADASTRE!$L:$L,A55)</f>
        <v>0</v>
      </c>
      <c r="D55" s="22">
        <f>COUNTIFS(CADASTRE!$B:$B,$D$1,CADASTRE!$L:$L,A55)</f>
        <v>0</v>
      </c>
      <c r="E55" s="22">
        <f>COUNTIFS(CADASTRE!$B:$B,$E$1,CADASTRE!$L:$L,A55)</f>
        <v>0</v>
      </c>
      <c r="F55" s="22">
        <f>COUNTIFS(CADASTRE!$B:$B,$F$1,CADASTRE!$L:$L,A55)</f>
        <v>0</v>
      </c>
      <c r="G55" s="22">
        <f>COUNTIFS(CADASTRE!$B:$B,$G$1,CADASTRE!$L:$L,A55)</f>
        <v>5</v>
      </c>
      <c r="H55" s="22">
        <f>COUNTIFS(CADASTRE!$B:$B,$H$1,CADASTRE!$L:$L,A55)</f>
        <v>0</v>
      </c>
      <c r="I55" s="22">
        <f>COUNTIFS(CADASTRE!$B:$B,$I$1,CADASTRE!$L:$L,A55)</f>
        <v>1</v>
      </c>
      <c r="J55" s="22">
        <f>COUNTIFS(CADASTRE!$B:$B,$J$1,CADASTRE!$L:$L,A55)</f>
        <v>0</v>
      </c>
      <c r="K55" s="22">
        <f>COUNTIFS(CADASTRE!$B:$B,$K$1,CADASTRE!$L:$L,A55)</f>
        <v>0</v>
      </c>
      <c r="L55" s="22">
        <f>COUNTIFS(CADASTRE!$B:$B,$L$1,CADASTRE!$L:$L,A55)</f>
        <v>0</v>
      </c>
      <c r="M55" s="22">
        <f>COUNTIFS(CADASTRE!$B:$B,$M$1,CADASTRE!$L:$L,A55)</f>
        <v>0</v>
      </c>
      <c r="N55" s="22">
        <f>COUNTIFS(CADASTRE!$B:$B,$N$1,CADASTRE!$L:$L,A55)</f>
        <v>0</v>
      </c>
      <c r="O55" s="22">
        <f>COUNTIFS(CADASTRE!$B:$B,$O$1,CADASTRE!$L:$L,A55)</f>
        <v>0</v>
      </c>
      <c r="P55" s="22">
        <f>COUNTIFS(CADASTRE!$B:$B,$P$1,CADASTRE!$L:$L,A55)</f>
        <v>0</v>
      </c>
      <c r="Q55" s="22">
        <f>COUNTIFS(CADASTRE!$B:$B,$Q$1,CADASTRE!$L:$L,A55)</f>
        <v>0</v>
      </c>
      <c r="R55" s="22">
        <f>COUNTIFS(CADASTRE!$B:$B,$R$1,CADASTRE!$L:$L,A55)</f>
        <v>0</v>
      </c>
      <c r="S55" s="22">
        <f>COUNTIFS(CADASTRE!$B:$B,$S$1,CADASTRE!$L:$L,A55)</f>
        <v>0</v>
      </c>
      <c r="T55" s="22">
        <f>COUNTIFS(CADASTRE!$B:$B,$T$1,CADASTRE!$L:$L,A55)</f>
        <v>0</v>
      </c>
      <c r="U55" s="22">
        <f>COUNTIFS(CADASTRE!$B:$B,$U$1,CADASTRE!$L:$L,A55)</f>
        <v>0</v>
      </c>
      <c r="V55" s="22">
        <f>COUNTIFS(CADASTRE!$B:$B,$V$1,CADASTRE!$L:$L,A55)</f>
        <v>0</v>
      </c>
      <c r="W55" s="22">
        <f>COUNTIFS(CADASTRE!$B:$B,$W$1,CADASTRE!$L:$L,A55)</f>
        <v>0</v>
      </c>
      <c r="X55" s="22">
        <f>COUNTIFS(CADASTRE!$B:$B,$X$1,CADASTRE!$L:$L,A55)</f>
        <v>0</v>
      </c>
      <c r="Y55" s="22">
        <f>COUNTIFS(CADASTRE!$B:$B,$Y$1,CADASTRE!$L:$L,A55)</f>
        <v>7</v>
      </c>
      <c r="Z55" s="22">
        <f>COUNTIFS(CADASTRE!$B:$B,$Z$1,CADASTRE!$L:$L,A55)</f>
        <v>1</v>
      </c>
      <c r="AA55" s="22">
        <f t="shared" si="0"/>
        <v>14</v>
      </c>
      <c r="AB55" s="22"/>
      <c r="AC55" s="22"/>
      <c r="AD55" s="1"/>
      <c r="AE55" s="1"/>
    </row>
    <row r="56" spans="1:31" ht="30" customHeight="1" x14ac:dyDescent="0.3">
      <c r="A56" s="2" t="s">
        <v>4633</v>
      </c>
      <c r="B56" s="22">
        <f>COUNTIFS(CADASTRE!$B:$B,B$1,CADASTRE!L:L,A56)</f>
        <v>0</v>
      </c>
      <c r="C56" s="22">
        <f>COUNTIFS(CADASTRE!$B:$B,$C$1,CADASTRE!$L:$L,A56)</f>
        <v>0</v>
      </c>
      <c r="D56" s="22">
        <f>COUNTIFS(CADASTRE!$B:$B,$D$1,CADASTRE!$L:$L,A56)</f>
        <v>0</v>
      </c>
      <c r="E56" s="22">
        <f>COUNTIFS(CADASTRE!$B:$B,$E$1,CADASTRE!$L:$L,A56)</f>
        <v>0</v>
      </c>
      <c r="F56" s="22">
        <f>COUNTIFS(CADASTRE!$B:$B,$F$1,CADASTRE!$L:$L,A56)</f>
        <v>1</v>
      </c>
      <c r="G56" s="22">
        <f>COUNTIFS(CADASTRE!$B:$B,$G$1,CADASTRE!$L:$L,A56)</f>
        <v>0</v>
      </c>
      <c r="H56" s="22">
        <f>COUNTIFS(CADASTRE!$B:$B,$H$1,CADASTRE!$L:$L,A56)</f>
        <v>0</v>
      </c>
      <c r="I56" s="22">
        <f>COUNTIFS(CADASTRE!$B:$B,$I$1,CADASTRE!$L:$L,A56)</f>
        <v>0</v>
      </c>
      <c r="J56" s="22">
        <f>COUNTIFS(CADASTRE!$B:$B,$J$1,CADASTRE!$L:$L,A56)</f>
        <v>0</v>
      </c>
      <c r="K56" s="22">
        <f>COUNTIFS(CADASTRE!$B:$B,$K$1,CADASTRE!$L:$L,A56)</f>
        <v>0</v>
      </c>
      <c r="L56" s="22">
        <f>COUNTIFS(CADASTRE!$B:$B,$L$1,CADASTRE!$L:$L,A56)</f>
        <v>0</v>
      </c>
      <c r="M56" s="22">
        <f>COUNTIFS(CADASTRE!$B:$B,$M$1,CADASTRE!$L:$L,A56)</f>
        <v>0</v>
      </c>
      <c r="N56" s="22">
        <f>COUNTIFS(CADASTRE!$B:$B,$N$1,CADASTRE!$L:$L,A56)</f>
        <v>0</v>
      </c>
      <c r="O56" s="22">
        <f>COUNTIFS(CADASTRE!$B:$B,$O$1,CADASTRE!$L:$L,A56)</f>
        <v>0</v>
      </c>
      <c r="P56" s="22">
        <f>COUNTIFS(CADASTRE!$B:$B,$P$1,CADASTRE!$L:$L,A56)</f>
        <v>0</v>
      </c>
      <c r="Q56" s="22">
        <f>COUNTIFS(CADASTRE!$B:$B,$Q$1,CADASTRE!$L:$L,A56)</f>
        <v>0</v>
      </c>
      <c r="R56" s="22">
        <f>COUNTIFS(CADASTRE!$B:$B,$R$1,CADASTRE!$L:$L,A56)</f>
        <v>0</v>
      </c>
      <c r="S56" s="22">
        <f>COUNTIFS(CADASTRE!$B:$B,$S$1,CADASTRE!$L:$L,A56)</f>
        <v>0</v>
      </c>
      <c r="T56" s="22">
        <f>COUNTIFS(CADASTRE!$B:$B,$T$1,CADASTRE!$L:$L,A56)</f>
        <v>0</v>
      </c>
      <c r="U56" s="22">
        <f>COUNTIFS(CADASTRE!$B:$B,$U$1,CADASTRE!$L:$L,A56)</f>
        <v>0</v>
      </c>
      <c r="V56" s="22">
        <f>COUNTIFS(CADASTRE!$B:$B,$V$1,CADASTRE!$L:$L,A56)</f>
        <v>0</v>
      </c>
      <c r="W56" s="22">
        <f>COUNTIFS(CADASTRE!$B:$B,$W$1,CADASTRE!$L:$L,A56)</f>
        <v>0</v>
      </c>
      <c r="X56" s="22">
        <f>COUNTIFS(CADASTRE!$B:$B,$X$1,CADASTRE!$L:$L,A56)</f>
        <v>0</v>
      </c>
      <c r="Y56" s="22">
        <f>COUNTIFS(CADASTRE!$B:$B,$Y$1,CADASTRE!$L:$L,A56)</f>
        <v>0</v>
      </c>
      <c r="Z56" s="22">
        <f>COUNTIFS(CADASTRE!$B:$B,$Z$1,CADASTRE!$L:$L,A56)</f>
        <v>0</v>
      </c>
      <c r="AA56" s="22">
        <f t="shared" si="0"/>
        <v>1</v>
      </c>
      <c r="AB56" s="22"/>
      <c r="AC56" s="22"/>
      <c r="AD56" s="1"/>
      <c r="AE56" s="1"/>
    </row>
    <row r="57" spans="1:31" ht="30" customHeight="1" x14ac:dyDescent="0.3">
      <c r="A57" s="2" t="s">
        <v>2167</v>
      </c>
      <c r="B57" s="22">
        <f>COUNTIFS(CADASTRE!$B:$B,B$1,CADASTRE!L:L,A57)</f>
        <v>0</v>
      </c>
      <c r="C57" s="22">
        <f>COUNTIFS(CADASTRE!$B:$B,$C$1,CADASTRE!$L:$L,A57)</f>
        <v>0</v>
      </c>
      <c r="D57" s="22">
        <f>COUNTIFS(CADASTRE!$B:$B,$D$1,CADASTRE!$L:$L,A57)</f>
        <v>0</v>
      </c>
      <c r="E57" s="22">
        <f>COUNTIFS(CADASTRE!$B:$B,$E$1,CADASTRE!$L:$L,A57)</f>
        <v>0</v>
      </c>
      <c r="F57" s="22">
        <f>COUNTIFS(CADASTRE!$B:$B,$F$1,CADASTRE!$L:$L,A57)</f>
        <v>0</v>
      </c>
      <c r="G57" s="22">
        <f>COUNTIFS(CADASTRE!$B:$B,$G$1,CADASTRE!$L:$L,A57)</f>
        <v>0</v>
      </c>
      <c r="H57" s="22">
        <f>COUNTIFS(CADASTRE!$B:$B,$H$1,CADASTRE!$L:$L,A57)</f>
        <v>1</v>
      </c>
      <c r="I57" s="22">
        <f>COUNTIFS(CADASTRE!$B:$B,$I$1,CADASTRE!$L:$L,A57)</f>
        <v>0</v>
      </c>
      <c r="J57" s="22">
        <f>COUNTIFS(CADASTRE!$B:$B,$J$1,CADASTRE!$L:$L,A57)</f>
        <v>0</v>
      </c>
      <c r="K57" s="22">
        <f>COUNTIFS(CADASTRE!$B:$B,$K$1,CADASTRE!$L:$L,A57)</f>
        <v>0</v>
      </c>
      <c r="L57" s="22">
        <f>COUNTIFS(CADASTRE!$B:$B,$L$1,CADASTRE!$L:$L,A57)</f>
        <v>0</v>
      </c>
      <c r="M57" s="22">
        <f>COUNTIFS(CADASTRE!$B:$B,$M$1,CADASTRE!$L:$L,A57)</f>
        <v>0</v>
      </c>
      <c r="N57" s="22">
        <f>COUNTIFS(CADASTRE!$B:$B,$N$1,CADASTRE!$L:$L,A57)</f>
        <v>0</v>
      </c>
      <c r="O57" s="22">
        <f>COUNTIFS(CADASTRE!$B:$B,$O$1,CADASTRE!$L:$L,A57)</f>
        <v>0</v>
      </c>
      <c r="P57" s="22">
        <f>COUNTIFS(CADASTRE!$B:$B,$P$1,CADASTRE!$L:$L,A57)</f>
        <v>0</v>
      </c>
      <c r="Q57" s="22">
        <f>COUNTIFS(CADASTRE!$B:$B,$Q$1,CADASTRE!$L:$L,A57)</f>
        <v>0</v>
      </c>
      <c r="R57" s="22">
        <f>COUNTIFS(CADASTRE!$B:$B,$R$1,CADASTRE!$L:$L,A57)</f>
        <v>0</v>
      </c>
      <c r="S57" s="22">
        <f>COUNTIFS(CADASTRE!$B:$B,$S$1,CADASTRE!$L:$L,A57)</f>
        <v>0</v>
      </c>
      <c r="T57" s="22">
        <f>COUNTIFS(CADASTRE!$B:$B,$T$1,CADASTRE!$L:$L,A57)</f>
        <v>0</v>
      </c>
      <c r="U57" s="22">
        <f>COUNTIFS(CADASTRE!$B:$B,$U$1,CADASTRE!$L:$L,A57)</f>
        <v>0</v>
      </c>
      <c r="V57" s="22">
        <f>COUNTIFS(CADASTRE!$B:$B,$V$1,CADASTRE!$L:$L,A57)</f>
        <v>0</v>
      </c>
      <c r="W57" s="22">
        <f>COUNTIFS(CADASTRE!$B:$B,$W$1,CADASTRE!$L:$L,A57)</f>
        <v>0</v>
      </c>
      <c r="X57" s="22">
        <f>COUNTIFS(CADASTRE!$B:$B,$X$1,CADASTRE!$L:$L,A57)</f>
        <v>0</v>
      </c>
      <c r="Y57" s="22">
        <f>COUNTIFS(CADASTRE!$B:$B,$Y$1,CADASTRE!$L:$L,A57)</f>
        <v>0</v>
      </c>
      <c r="Z57" s="22">
        <f>COUNTIFS(CADASTRE!$B:$B,$Z$1,CADASTRE!$L:$L,A57)</f>
        <v>0</v>
      </c>
      <c r="AA57" s="22">
        <f t="shared" si="0"/>
        <v>1</v>
      </c>
      <c r="AB57" s="22"/>
      <c r="AC57" s="22"/>
      <c r="AD57" s="1"/>
      <c r="AE57" s="1"/>
    </row>
    <row r="58" spans="1:31" ht="30" customHeight="1" x14ac:dyDescent="0.3">
      <c r="A58" s="2" t="s">
        <v>2662</v>
      </c>
      <c r="B58" s="22">
        <f>COUNTIFS(CADASTRE!$B:$B,B$1,CADASTRE!L:L,A58)</f>
        <v>0</v>
      </c>
      <c r="C58" s="22">
        <f>COUNTIFS(CADASTRE!$B:$B,$C$1,CADASTRE!$L:$L,A58)</f>
        <v>0</v>
      </c>
      <c r="D58" s="22">
        <f>COUNTIFS(CADASTRE!$B:$B,$D$1,CADASTRE!$L:$L,A58)</f>
        <v>0</v>
      </c>
      <c r="E58" s="22">
        <f>COUNTIFS(CADASTRE!$B:$B,$E$1,CADASTRE!$L:$L,A58)</f>
        <v>0</v>
      </c>
      <c r="F58" s="22">
        <f>COUNTIFS(CADASTRE!$B:$B,$F$1,CADASTRE!$L:$L,A58)</f>
        <v>0</v>
      </c>
      <c r="G58" s="22">
        <f>COUNTIFS(CADASTRE!$B:$B,$G$1,CADASTRE!$L:$L,A58)</f>
        <v>0</v>
      </c>
      <c r="H58" s="22">
        <f>COUNTIFS(CADASTRE!$B:$B,$H$1,CADASTRE!$L:$L,A58)</f>
        <v>0</v>
      </c>
      <c r="I58" s="22">
        <f>COUNTIFS(CADASTRE!$B:$B,$I$1,CADASTRE!$L:$L,A58)</f>
        <v>0</v>
      </c>
      <c r="J58" s="22">
        <f>COUNTIFS(CADASTRE!$B:$B,$J$1,CADASTRE!$L:$L,A58)</f>
        <v>0</v>
      </c>
      <c r="K58" s="22">
        <f>COUNTIFS(CADASTRE!$B:$B,$K$1,CADASTRE!$L:$L,A58)</f>
        <v>0</v>
      </c>
      <c r="L58" s="22">
        <f>COUNTIFS(CADASTRE!$B:$B,$L$1,CADASTRE!$L:$L,A58)</f>
        <v>0</v>
      </c>
      <c r="M58" s="22">
        <f>COUNTIFS(CADASTRE!$B:$B,$M$1,CADASTRE!$L:$L,A58)</f>
        <v>0</v>
      </c>
      <c r="N58" s="22">
        <f>COUNTIFS(CADASTRE!$B:$B,$N$1,CADASTRE!$L:$L,A58)</f>
        <v>0</v>
      </c>
      <c r="O58" s="22">
        <f>COUNTIFS(CADASTRE!$B:$B,$O$1,CADASTRE!$L:$L,A58)</f>
        <v>0</v>
      </c>
      <c r="P58" s="22">
        <f>COUNTIFS(CADASTRE!$B:$B,$P$1,CADASTRE!$L:$L,A58)</f>
        <v>0</v>
      </c>
      <c r="Q58" s="22">
        <f>COUNTIFS(CADASTRE!$B:$B,$Q$1,CADASTRE!$L:$L,A58)</f>
        <v>1</v>
      </c>
      <c r="R58" s="22">
        <f>COUNTIFS(CADASTRE!$B:$B,$R$1,CADASTRE!$L:$L,A58)</f>
        <v>0</v>
      </c>
      <c r="S58" s="22">
        <f>COUNTIFS(CADASTRE!$B:$B,$S$1,CADASTRE!$L:$L,A58)</f>
        <v>0</v>
      </c>
      <c r="T58" s="22">
        <f>COUNTIFS(CADASTRE!$B:$B,$T$1,CADASTRE!$L:$L,A58)</f>
        <v>0</v>
      </c>
      <c r="U58" s="22">
        <f>COUNTIFS(CADASTRE!$B:$B,$U$1,CADASTRE!$L:$L,A58)</f>
        <v>0</v>
      </c>
      <c r="V58" s="22">
        <f>COUNTIFS(CADASTRE!$B:$B,$V$1,CADASTRE!$L:$L,A58)</f>
        <v>0</v>
      </c>
      <c r="W58" s="22">
        <f>COUNTIFS(CADASTRE!$B:$B,$W$1,CADASTRE!$L:$L,A58)</f>
        <v>0</v>
      </c>
      <c r="X58" s="22">
        <f>COUNTIFS(CADASTRE!$B:$B,$X$1,CADASTRE!$L:$L,A58)</f>
        <v>0</v>
      </c>
      <c r="Y58" s="22">
        <f>COUNTIFS(CADASTRE!$B:$B,$Y$1,CADASTRE!$L:$L,A58)</f>
        <v>0</v>
      </c>
      <c r="Z58" s="22">
        <f>COUNTIFS(CADASTRE!$B:$B,$Z$1,CADASTRE!$L:$L,A58)</f>
        <v>0</v>
      </c>
      <c r="AA58" s="22">
        <f t="shared" si="0"/>
        <v>1</v>
      </c>
      <c r="AB58" s="22"/>
      <c r="AC58" s="22"/>
      <c r="AD58" s="1"/>
      <c r="AE58" s="1"/>
    </row>
    <row r="59" spans="1:31" ht="30" customHeight="1" x14ac:dyDescent="0.3">
      <c r="A59" s="2" t="s">
        <v>4286</v>
      </c>
      <c r="B59" s="22">
        <f>COUNTIFS(CADASTRE!$B:$B,B$1,CADASTRE!L:L,A59)</f>
        <v>0</v>
      </c>
      <c r="C59" s="22">
        <f>COUNTIFS(CADASTRE!$B:$B,$C$1,CADASTRE!$L:$L,A59)</f>
        <v>0</v>
      </c>
      <c r="D59" s="22">
        <f>COUNTIFS(CADASTRE!$B:$B,$D$1,CADASTRE!$L:$L,A59)</f>
        <v>0</v>
      </c>
      <c r="E59" s="22">
        <f>COUNTIFS(CADASTRE!$B:$B,$E$1,CADASTRE!$L:$L,A59)</f>
        <v>0</v>
      </c>
      <c r="F59" s="22">
        <f>COUNTIFS(CADASTRE!$B:$B,$F$1,CADASTRE!$L:$L,A59)</f>
        <v>0</v>
      </c>
      <c r="G59" s="22">
        <f>COUNTIFS(CADASTRE!$B:$B,$G$1,CADASTRE!$L:$L,A59)</f>
        <v>0</v>
      </c>
      <c r="H59" s="22">
        <f>COUNTIFS(CADASTRE!$B:$B,$H$1,CADASTRE!$L:$L,A59)</f>
        <v>0</v>
      </c>
      <c r="I59" s="22">
        <f>COUNTIFS(CADASTRE!$B:$B,$I$1,CADASTRE!$L:$L,A59)</f>
        <v>0</v>
      </c>
      <c r="J59" s="22">
        <f>COUNTIFS(CADASTRE!$B:$B,$J$1,CADASTRE!$L:$L,A59)</f>
        <v>0</v>
      </c>
      <c r="K59" s="22">
        <f>COUNTIFS(CADASTRE!$B:$B,$K$1,CADASTRE!$L:$L,A59)</f>
        <v>0</v>
      </c>
      <c r="L59" s="22">
        <f>COUNTIFS(CADASTRE!$B:$B,$L$1,CADASTRE!$L:$L,A59)</f>
        <v>0</v>
      </c>
      <c r="M59" s="22">
        <f>COUNTIFS(CADASTRE!$B:$B,$M$1,CADASTRE!$L:$L,A59)</f>
        <v>0</v>
      </c>
      <c r="N59" s="22">
        <f>COUNTIFS(CADASTRE!$B:$B,$N$1,CADASTRE!$L:$L,A59)</f>
        <v>0</v>
      </c>
      <c r="O59" s="22">
        <f>COUNTIFS(CADASTRE!$B:$B,$O$1,CADASTRE!$L:$L,A59)</f>
        <v>0</v>
      </c>
      <c r="P59" s="22">
        <f>COUNTIFS(CADASTRE!$B:$B,$P$1,CADASTRE!$L:$L,A59)</f>
        <v>0</v>
      </c>
      <c r="Q59" s="22">
        <f>COUNTIFS(CADASTRE!$B:$B,$Q$1,CADASTRE!$L:$L,A59)</f>
        <v>0</v>
      </c>
      <c r="R59" s="22">
        <f>COUNTIFS(CADASTRE!$B:$B,$R$1,CADASTRE!$L:$L,A59)</f>
        <v>0</v>
      </c>
      <c r="S59" s="22">
        <f>COUNTIFS(CADASTRE!$B:$B,$S$1,CADASTRE!$L:$L,A59)</f>
        <v>0</v>
      </c>
      <c r="T59" s="22">
        <f>COUNTIFS(CADASTRE!$B:$B,$T$1,CADASTRE!$L:$L,A59)</f>
        <v>1</v>
      </c>
      <c r="U59" s="22">
        <f>COUNTIFS(CADASTRE!$B:$B,$U$1,CADASTRE!$L:$L,A59)</f>
        <v>0</v>
      </c>
      <c r="V59" s="22">
        <f>COUNTIFS(CADASTRE!$B:$B,$V$1,CADASTRE!$L:$L,A59)</f>
        <v>0</v>
      </c>
      <c r="W59" s="22">
        <f>COUNTIFS(CADASTRE!$B:$B,$W$1,CADASTRE!$L:$L,A59)</f>
        <v>0</v>
      </c>
      <c r="X59" s="22">
        <f>COUNTIFS(CADASTRE!$B:$B,$X$1,CADASTRE!$L:$L,A59)</f>
        <v>0</v>
      </c>
      <c r="Y59" s="22">
        <f>COUNTIFS(CADASTRE!$B:$B,$Y$1,CADASTRE!$L:$L,A59)</f>
        <v>0</v>
      </c>
      <c r="Z59" s="22">
        <f>COUNTIFS(CADASTRE!$B:$B,$Z$1,CADASTRE!$L:$L,A59)</f>
        <v>0</v>
      </c>
      <c r="AA59" s="22">
        <f t="shared" si="0"/>
        <v>1</v>
      </c>
      <c r="AB59" s="22"/>
      <c r="AC59" s="22"/>
      <c r="AD59" s="1"/>
      <c r="AE59" s="1"/>
    </row>
    <row r="60" spans="1:31" ht="30" customHeight="1" x14ac:dyDescent="0.3">
      <c r="A60" s="2" t="s">
        <v>3284</v>
      </c>
      <c r="B60" s="22">
        <f>COUNTIFS(CADASTRE!$B:$B,B$1,CADASTRE!L:L,A60)</f>
        <v>0</v>
      </c>
      <c r="C60" s="22">
        <f>COUNTIFS(CADASTRE!$B:$B,$C$1,CADASTRE!$L:$L,A60)</f>
        <v>0</v>
      </c>
      <c r="D60" s="22">
        <f>COUNTIFS(CADASTRE!$B:$B,$D$1,CADASTRE!$L:$L,A60)</f>
        <v>0</v>
      </c>
      <c r="E60" s="22">
        <f>COUNTIFS(CADASTRE!$B:$B,$E$1,CADASTRE!$L:$L,A60)</f>
        <v>0</v>
      </c>
      <c r="F60" s="22">
        <f>COUNTIFS(CADASTRE!$B:$B,$F$1,CADASTRE!$L:$L,A60)</f>
        <v>0</v>
      </c>
      <c r="G60" s="22">
        <f>COUNTIFS(CADASTRE!$B:$B,$G$1,CADASTRE!$L:$L,A60)</f>
        <v>0</v>
      </c>
      <c r="H60" s="22">
        <f>COUNTIFS(CADASTRE!$B:$B,$H$1,CADASTRE!$L:$L,A60)</f>
        <v>0</v>
      </c>
      <c r="I60" s="22">
        <f>COUNTIFS(CADASTRE!$B:$B,$I$1,CADASTRE!$L:$L,A60)</f>
        <v>0</v>
      </c>
      <c r="J60" s="22">
        <f>COUNTIFS(CADASTRE!$B:$B,$J$1,CADASTRE!$L:$L,A60)</f>
        <v>0</v>
      </c>
      <c r="K60" s="22">
        <f>COUNTIFS(CADASTRE!$B:$B,$K$1,CADASTRE!$L:$L,A60)</f>
        <v>0</v>
      </c>
      <c r="L60" s="22">
        <f>COUNTIFS(CADASTRE!$B:$B,$L$1,CADASTRE!$L:$L,A60)</f>
        <v>0</v>
      </c>
      <c r="M60" s="22">
        <f>COUNTIFS(CADASTRE!$B:$B,$M$1,CADASTRE!$L:$L,A60)</f>
        <v>0</v>
      </c>
      <c r="N60" s="22">
        <f>COUNTIFS(CADASTRE!$B:$B,$N$1,CADASTRE!$L:$L,A60)</f>
        <v>0</v>
      </c>
      <c r="O60" s="22">
        <f>COUNTIFS(CADASTRE!$B:$B,$O$1,CADASTRE!$L:$L,A60)</f>
        <v>0</v>
      </c>
      <c r="P60" s="22">
        <f>COUNTIFS(CADASTRE!$B:$B,$P$1,CADASTRE!$L:$L,A60)</f>
        <v>0</v>
      </c>
      <c r="Q60" s="22">
        <f>COUNTIFS(CADASTRE!$B:$B,$Q$1,CADASTRE!$L:$L,A60)</f>
        <v>0</v>
      </c>
      <c r="R60" s="22">
        <f>COUNTIFS(CADASTRE!$B:$B,$R$1,CADASTRE!$L:$L,A60)</f>
        <v>0</v>
      </c>
      <c r="S60" s="22">
        <f>COUNTIFS(CADASTRE!$B:$B,$S$1,CADASTRE!$L:$L,A60)</f>
        <v>0</v>
      </c>
      <c r="T60" s="22">
        <f>COUNTIFS(CADASTRE!$B:$B,$T$1,CADASTRE!$L:$L,A60)</f>
        <v>0</v>
      </c>
      <c r="U60" s="22">
        <f>COUNTIFS(CADASTRE!$B:$B,$U$1,CADASTRE!$L:$L,A60)</f>
        <v>0</v>
      </c>
      <c r="V60" s="22">
        <f>COUNTIFS(CADASTRE!$B:$B,$V$1,CADASTRE!$L:$L,A60)</f>
        <v>0</v>
      </c>
      <c r="W60" s="22">
        <f>COUNTIFS(CADASTRE!$B:$B,$W$1,CADASTRE!$L:$L,A60)</f>
        <v>0</v>
      </c>
      <c r="X60" s="22">
        <f>COUNTIFS(CADASTRE!$B:$B,$X$1,CADASTRE!$L:$L,A60)</f>
        <v>1</v>
      </c>
      <c r="Y60" s="22">
        <f>COUNTIFS(CADASTRE!$B:$B,$Y$1,CADASTRE!$L:$L,A60)</f>
        <v>0</v>
      </c>
      <c r="Z60" s="22">
        <f>COUNTIFS(CADASTRE!$B:$B,$Z$1,CADASTRE!$L:$L,A60)</f>
        <v>0</v>
      </c>
      <c r="AA60" s="22">
        <f t="shared" si="0"/>
        <v>1</v>
      </c>
      <c r="AB60" s="22"/>
      <c r="AC60" s="22"/>
      <c r="AD60" s="1"/>
      <c r="AE60" s="1"/>
    </row>
    <row r="61" spans="1:31" ht="30" customHeight="1" x14ac:dyDescent="0.3">
      <c r="A61" s="2" t="s">
        <v>5508</v>
      </c>
      <c r="B61" s="22">
        <f>COUNTIFS(CADASTRE!$B:$B,B$1,CADASTRE!L:L,A61)</f>
        <v>0</v>
      </c>
      <c r="C61" s="22">
        <f>COUNTIFS(CADASTRE!$B:$B,$C$1,CADASTRE!$L:$L,A61)</f>
        <v>0</v>
      </c>
      <c r="D61" s="22">
        <f>COUNTIFS(CADASTRE!$B:$B,$D$1,CADASTRE!$L:$L,A61)</f>
        <v>0</v>
      </c>
      <c r="E61" s="22">
        <f>COUNTIFS(CADASTRE!$B:$B,$E$1,CADASTRE!$L:$L,A61)</f>
        <v>0</v>
      </c>
      <c r="F61" s="22">
        <f>COUNTIFS(CADASTRE!$B:$B,$F$1,CADASTRE!$L:$L,A61)</f>
        <v>0</v>
      </c>
      <c r="G61" s="22">
        <f>COUNTIFS(CADASTRE!$B:$B,$G$1,CADASTRE!$L:$L,A61)</f>
        <v>0</v>
      </c>
      <c r="H61" s="22">
        <f>COUNTIFS(CADASTRE!$B:$B,$H$1,CADASTRE!$L:$L,A61)</f>
        <v>0</v>
      </c>
      <c r="I61" s="22">
        <f>COUNTIFS(CADASTRE!$B:$B,$I$1,CADASTRE!$L:$L,A61)</f>
        <v>0</v>
      </c>
      <c r="J61" s="22">
        <f>COUNTIFS(CADASTRE!$B:$B,$J$1,CADASTRE!$L:$L,A61)</f>
        <v>0</v>
      </c>
      <c r="K61" s="22">
        <f>COUNTIFS(CADASTRE!$B:$B,$K$1,CADASTRE!$L:$L,A61)</f>
        <v>0</v>
      </c>
      <c r="L61" s="22">
        <f>COUNTIFS(CADASTRE!$B:$B,$L$1,CADASTRE!$L:$L,A61)</f>
        <v>0</v>
      </c>
      <c r="M61" s="22">
        <f>COUNTIFS(CADASTRE!$B:$B,$M$1,CADASTRE!$L:$L,A61)</f>
        <v>0</v>
      </c>
      <c r="N61" s="22">
        <f>COUNTIFS(CADASTRE!$B:$B,$N$1,CADASTRE!$L:$L,A61)</f>
        <v>0</v>
      </c>
      <c r="O61" s="22">
        <f>COUNTIFS(CADASTRE!$B:$B,$O$1,CADASTRE!$L:$L,A61)</f>
        <v>0</v>
      </c>
      <c r="P61" s="22">
        <f>COUNTIFS(CADASTRE!$B:$B,$P$1,CADASTRE!$L:$L,A61)</f>
        <v>0</v>
      </c>
      <c r="Q61" s="22">
        <f>COUNTIFS(CADASTRE!$B:$B,$Q$1,CADASTRE!$L:$L,A61)</f>
        <v>0</v>
      </c>
      <c r="R61" s="22">
        <f>COUNTIFS(CADASTRE!$B:$B,$R$1,CADASTRE!$L:$L,A61)</f>
        <v>0</v>
      </c>
      <c r="S61" s="22">
        <f>COUNTIFS(CADASTRE!$B:$B,$S$1,CADASTRE!$L:$L,A61)</f>
        <v>0</v>
      </c>
      <c r="T61" s="22">
        <f>COUNTIFS(CADASTRE!$B:$B,$T$1,CADASTRE!$L:$L,A61)</f>
        <v>0</v>
      </c>
      <c r="U61" s="22">
        <f>COUNTIFS(CADASTRE!$B:$B,$U$1,CADASTRE!$L:$L,A61)</f>
        <v>0</v>
      </c>
      <c r="V61" s="22">
        <f>COUNTIFS(CADASTRE!$B:$B,$V$1,CADASTRE!$L:$L,A61)</f>
        <v>0</v>
      </c>
      <c r="W61" s="22">
        <f>COUNTIFS(CADASTRE!$B:$B,$W$1,CADASTRE!$L:$L,A61)</f>
        <v>0</v>
      </c>
      <c r="X61" s="22">
        <f>COUNTIFS(CADASTRE!$B:$B,$X$1,CADASTRE!$L:$L,A61)</f>
        <v>0</v>
      </c>
      <c r="Y61" s="22">
        <f>COUNTIFS(CADASTRE!$B:$B,$Y$1,CADASTRE!$L:$L,A61)</f>
        <v>0</v>
      </c>
      <c r="Z61" s="22">
        <f>COUNTIFS(CADASTRE!$B:$B,$Z$1,CADASTRE!$L:$L,A61)</f>
        <v>0</v>
      </c>
      <c r="AA61" s="22">
        <f t="shared" si="0"/>
        <v>0</v>
      </c>
      <c r="AB61" s="22"/>
      <c r="AC61" s="22"/>
      <c r="AD61" s="1"/>
      <c r="AE61" s="1"/>
    </row>
    <row r="62" spans="1:31" ht="30" customHeight="1" x14ac:dyDescent="0.3">
      <c r="A62" s="2" t="s">
        <v>152</v>
      </c>
      <c r="B62" s="22">
        <f>COUNTIFS(CADASTRE!$B:$B,B$1,CADASTRE!L:L,A62)</f>
        <v>0</v>
      </c>
      <c r="C62" s="22">
        <f>COUNTIFS(CADASTRE!$B:$B,$C$1,CADASTRE!$L:$L,A62)</f>
        <v>0</v>
      </c>
      <c r="D62" s="22">
        <f>COUNTIFS(CADASTRE!$B:$B,$D$1,CADASTRE!$L:$L,A62)</f>
        <v>0</v>
      </c>
      <c r="E62" s="22">
        <f>COUNTIFS(CADASTRE!$B:$B,$E$1,CADASTRE!$L:$L,A62)</f>
        <v>0</v>
      </c>
      <c r="F62" s="22">
        <f>COUNTIFS(CADASTRE!$B:$B,$F$1,CADASTRE!$L:$L,A62)</f>
        <v>0</v>
      </c>
      <c r="G62" s="22">
        <f>COUNTIFS(CADASTRE!$B:$B,$G$1,CADASTRE!$L:$L,A62)</f>
        <v>0</v>
      </c>
      <c r="H62" s="22">
        <f>COUNTIFS(CADASTRE!$B:$B,$H$1,CADASTRE!$L:$L,A62)</f>
        <v>0</v>
      </c>
      <c r="I62" s="22">
        <f>COUNTIFS(CADASTRE!$B:$B,$I$1,CADASTRE!$L:$L,A62)</f>
        <v>0</v>
      </c>
      <c r="J62" s="22">
        <f>COUNTIFS(CADASTRE!$B:$B,$J$1,CADASTRE!$L:$L,A62)</f>
        <v>0</v>
      </c>
      <c r="K62" s="22">
        <f>COUNTIFS(CADASTRE!$B:$B,$K$1,CADASTRE!$L:$L,A62)</f>
        <v>0</v>
      </c>
      <c r="L62" s="22">
        <f>COUNTIFS(CADASTRE!$B:$B,$L$1,CADASTRE!$L:$L,A62)</f>
        <v>0</v>
      </c>
      <c r="M62" s="22">
        <f>COUNTIFS(CADASTRE!$B:$B,$M$1,CADASTRE!$L:$L,A62)</f>
        <v>0</v>
      </c>
      <c r="N62" s="22">
        <f>COUNTIFS(CADASTRE!$B:$B,$N$1,CADASTRE!$L:$L,A62)</f>
        <v>0</v>
      </c>
      <c r="O62" s="22">
        <f>COUNTIFS(CADASTRE!$B:$B,$O$1,CADASTRE!$L:$L,A62)</f>
        <v>0</v>
      </c>
      <c r="P62" s="22">
        <f>COUNTIFS(CADASTRE!$B:$B,$P$1,CADASTRE!$L:$L,A62)</f>
        <v>0</v>
      </c>
      <c r="Q62" s="22">
        <f>COUNTIFS(CADASTRE!$B:$B,$Q$1,CADASTRE!$L:$L,A62)</f>
        <v>0</v>
      </c>
      <c r="R62" s="22">
        <f>COUNTIFS(CADASTRE!$B:$B,$R$1,CADASTRE!$L:$L,A62)</f>
        <v>0</v>
      </c>
      <c r="S62" s="22">
        <f>COUNTIFS(CADASTRE!$B:$B,$S$1,CADASTRE!$L:$L,A62)</f>
        <v>0</v>
      </c>
      <c r="T62" s="22">
        <f>COUNTIFS(CADASTRE!$B:$B,$T$1,CADASTRE!$L:$L,A62)</f>
        <v>0</v>
      </c>
      <c r="U62" s="22">
        <f>COUNTIFS(CADASTRE!$B:$B,$U$1,CADASTRE!$L:$L,A62)</f>
        <v>0</v>
      </c>
      <c r="V62" s="22">
        <f>COUNTIFS(CADASTRE!$B:$B,$V$1,CADASTRE!$L:$L,A62)</f>
        <v>0</v>
      </c>
      <c r="W62" s="22">
        <f>COUNTIFS(CADASTRE!$B:$B,$W$1,CADASTRE!$L:$L,A62)</f>
        <v>0</v>
      </c>
      <c r="X62" s="22">
        <f>COUNTIFS(CADASTRE!$B:$B,$X$1,CADASTRE!$L:$L,A62)</f>
        <v>0</v>
      </c>
      <c r="Y62" s="22">
        <f>COUNTIFS(CADASTRE!$B:$B,$Y$1,CADASTRE!$L:$L,A62)</f>
        <v>0</v>
      </c>
      <c r="Z62" s="22">
        <f>COUNTIFS(CADASTRE!$B:$B,$Z$1,CADASTRE!$L:$L,A62)</f>
        <v>0</v>
      </c>
      <c r="AA62" s="22">
        <f t="shared" si="0"/>
        <v>0</v>
      </c>
      <c r="AB62" s="22"/>
      <c r="AC62" s="22"/>
      <c r="AD62" s="1"/>
      <c r="AE62" s="1"/>
    </row>
    <row r="63" spans="1:31" ht="30" customHeight="1" x14ac:dyDescent="0.3">
      <c r="A63" s="2" t="s">
        <v>3181</v>
      </c>
      <c r="B63" s="22">
        <f>COUNTIFS(CADASTRE!$B:$B,B$1,CADASTRE!L:L,A63)</f>
        <v>0</v>
      </c>
      <c r="C63" s="22">
        <f>COUNTIFS(CADASTRE!$B:$B,$C$1,CADASTRE!$L:$L,A63)</f>
        <v>0</v>
      </c>
      <c r="D63" s="22">
        <f>COUNTIFS(CADASTRE!$B:$B,$D$1,CADASTRE!$L:$L,A63)</f>
        <v>0</v>
      </c>
      <c r="E63" s="22">
        <f>COUNTIFS(CADASTRE!$B:$B,$E$1,CADASTRE!$L:$L,A63)</f>
        <v>0</v>
      </c>
      <c r="F63" s="22">
        <f>COUNTIFS(CADASTRE!$B:$B,$F$1,CADASTRE!$L:$L,A63)</f>
        <v>0</v>
      </c>
      <c r="G63" s="22">
        <f>COUNTIFS(CADASTRE!$B:$B,$G$1,CADASTRE!$L:$L,A63)</f>
        <v>0</v>
      </c>
      <c r="H63" s="22">
        <f>COUNTIFS(CADASTRE!$B:$B,$H$1,CADASTRE!$L:$L,A63)</f>
        <v>0</v>
      </c>
      <c r="I63" s="22">
        <f>COUNTIFS(CADASTRE!$B:$B,$I$1,CADASTRE!$L:$L,A63)</f>
        <v>0</v>
      </c>
      <c r="J63" s="22">
        <f>COUNTIFS(CADASTRE!$B:$B,$J$1,CADASTRE!$L:$L,A63)</f>
        <v>0</v>
      </c>
      <c r="K63" s="22">
        <f>COUNTIFS(CADASTRE!$B:$B,$K$1,CADASTRE!$L:$L,A63)</f>
        <v>0</v>
      </c>
      <c r="L63" s="22">
        <f>COUNTIFS(CADASTRE!$B:$B,$L$1,CADASTRE!$L:$L,A63)</f>
        <v>0</v>
      </c>
      <c r="M63" s="22">
        <f>COUNTIFS(CADASTRE!$B:$B,$M$1,CADASTRE!$L:$L,A63)</f>
        <v>0</v>
      </c>
      <c r="N63" s="22">
        <f>COUNTIFS(CADASTRE!$B:$B,$N$1,CADASTRE!$L:$L,A63)</f>
        <v>0</v>
      </c>
      <c r="O63" s="22">
        <f>COUNTIFS(CADASTRE!$B:$B,$O$1,CADASTRE!$L:$L,A63)</f>
        <v>0</v>
      </c>
      <c r="P63" s="22">
        <f>COUNTIFS(CADASTRE!$B:$B,$P$1,CADASTRE!$L:$L,A63)</f>
        <v>0</v>
      </c>
      <c r="Q63" s="22">
        <f>COUNTIFS(CADASTRE!$B:$B,$Q$1,CADASTRE!$L:$L,A63)</f>
        <v>0</v>
      </c>
      <c r="R63" s="22">
        <f>COUNTIFS(CADASTRE!$B:$B,$R$1,CADASTRE!$L:$L,A63)</f>
        <v>0</v>
      </c>
      <c r="S63" s="22">
        <f>COUNTIFS(CADASTRE!$B:$B,$S$1,CADASTRE!$L:$L,A63)</f>
        <v>0</v>
      </c>
      <c r="T63" s="22">
        <f>COUNTIFS(CADASTRE!$B:$B,$T$1,CADASTRE!$L:$L,A63)</f>
        <v>0</v>
      </c>
      <c r="U63" s="22">
        <f>COUNTIFS(CADASTRE!$B:$B,$U$1,CADASTRE!$L:$L,A63)</f>
        <v>0</v>
      </c>
      <c r="V63" s="22">
        <f>COUNTIFS(CADASTRE!$B:$B,$V$1,CADASTRE!$L:$L,A63)</f>
        <v>0</v>
      </c>
      <c r="W63" s="22">
        <f>COUNTIFS(CADASTRE!$B:$B,$W$1,CADASTRE!$L:$L,A63)</f>
        <v>0</v>
      </c>
      <c r="X63" s="22">
        <f>COUNTIFS(CADASTRE!$B:$B,$X$1,CADASTRE!$L:$L,A63)</f>
        <v>0</v>
      </c>
      <c r="Y63" s="22">
        <f>COUNTIFS(CADASTRE!$B:$B,$Y$1,CADASTRE!$L:$L,A63)</f>
        <v>1</v>
      </c>
      <c r="Z63" s="22">
        <f>COUNTIFS(CADASTRE!$B:$B,$Z$1,CADASTRE!$L:$L,A63)</f>
        <v>0</v>
      </c>
      <c r="AA63" s="22">
        <f t="shared" si="0"/>
        <v>1</v>
      </c>
      <c r="AB63" s="22"/>
      <c r="AC63" s="22"/>
      <c r="AD63" s="1"/>
      <c r="AE63" s="1"/>
    </row>
    <row r="64" spans="1:31" ht="30" customHeight="1" x14ac:dyDescent="0.3">
      <c r="A64" s="2" t="s">
        <v>840</v>
      </c>
      <c r="B64" s="22">
        <f>COUNTIFS(CADASTRE!$B:$B,B$1,CADASTRE!L:L,A64)</f>
        <v>0</v>
      </c>
      <c r="C64" s="22">
        <f>COUNTIFS(CADASTRE!$B:$B,$C$1,CADASTRE!$L:$L,A64)</f>
        <v>0</v>
      </c>
      <c r="D64" s="22">
        <f>COUNTIFS(CADASTRE!$B:$B,$D$1,CADASTRE!$L:$L,A64)</f>
        <v>0</v>
      </c>
      <c r="E64" s="22">
        <f>COUNTIFS(CADASTRE!$B:$B,$E$1,CADASTRE!$L:$L,A64)</f>
        <v>0</v>
      </c>
      <c r="F64" s="22">
        <f>COUNTIFS(CADASTRE!$B:$B,$F$1,CADASTRE!$L:$L,A64)</f>
        <v>0</v>
      </c>
      <c r="G64" s="22">
        <f>COUNTIFS(CADASTRE!$B:$B,$G$1,CADASTRE!$L:$L,A64)</f>
        <v>0</v>
      </c>
      <c r="H64" s="22">
        <f>COUNTIFS(CADASTRE!$B:$B,$H$1,CADASTRE!$L:$L,A64)</f>
        <v>0</v>
      </c>
      <c r="I64" s="22">
        <f>COUNTIFS(CADASTRE!$B:$B,$I$1,CADASTRE!$L:$L,A64)</f>
        <v>0</v>
      </c>
      <c r="J64" s="22">
        <f>COUNTIFS(CADASTRE!$B:$B,$J$1,CADASTRE!$L:$L,A64)</f>
        <v>0</v>
      </c>
      <c r="K64" s="22">
        <f>COUNTIFS(CADASTRE!$B:$B,$K$1,CADASTRE!$L:$L,A64)</f>
        <v>0</v>
      </c>
      <c r="L64" s="22">
        <f>COUNTIFS(CADASTRE!$B:$B,$L$1,CADASTRE!$L:$L,A64)</f>
        <v>0</v>
      </c>
      <c r="M64" s="22">
        <f>COUNTIFS(CADASTRE!$B:$B,$M$1,CADASTRE!$L:$L,A64)</f>
        <v>0</v>
      </c>
      <c r="N64" s="22">
        <f>COUNTIFS(CADASTRE!$B:$B,$N$1,CADASTRE!$L:$L,A64)</f>
        <v>0</v>
      </c>
      <c r="O64" s="22">
        <f>COUNTIFS(CADASTRE!$B:$B,$O$1,CADASTRE!$L:$L,A64)</f>
        <v>0</v>
      </c>
      <c r="P64" s="22">
        <f>COUNTIFS(CADASTRE!$B:$B,$P$1,CADASTRE!$L:$L,A64)</f>
        <v>0</v>
      </c>
      <c r="Q64" s="22">
        <f>COUNTIFS(CADASTRE!$B:$B,$Q$1,CADASTRE!$L:$L,A64)</f>
        <v>0</v>
      </c>
      <c r="R64" s="22">
        <f>COUNTIFS(CADASTRE!$B:$B,$R$1,CADASTRE!$L:$L,A64)</f>
        <v>0</v>
      </c>
      <c r="S64" s="22">
        <f>COUNTIFS(CADASTRE!$B:$B,$S$1,CADASTRE!$L:$L,A64)</f>
        <v>0</v>
      </c>
      <c r="T64" s="22">
        <f>COUNTIFS(CADASTRE!$B:$B,$T$1,CADASTRE!$L:$L,A64)</f>
        <v>0</v>
      </c>
      <c r="U64" s="22">
        <f>COUNTIFS(CADASTRE!$B:$B,$U$1,CADASTRE!$L:$L,A64)</f>
        <v>0</v>
      </c>
      <c r="V64" s="22">
        <f>COUNTIFS(CADASTRE!$B:$B,$V$1,CADASTRE!$L:$L,A64)</f>
        <v>0</v>
      </c>
      <c r="W64" s="22">
        <f>COUNTIFS(CADASTRE!$B:$B,$W$1,CADASTRE!$L:$L,A64)</f>
        <v>0</v>
      </c>
      <c r="X64" s="22">
        <f>COUNTIFS(CADASTRE!$B:$B,$X$1,CADASTRE!$L:$L,A64)</f>
        <v>0</v>
      </c>
      <c r="Y64" s="22">
        <f>COUNTIFS(CADASTRE!$B:$B,$Y$1,CADASTRE!$L:$L,A64)</f>
        <v>0</v>
      </c>
      <c r="Z64" s="22">
        <f>COUNTIFS(CADASTRE!$B:$B,$Z$1,CADASTRE!$L:$L,A64)</f>
        <v>1</v>
      </c>
      <c r="AA64" s="22">
        <f t="shared" si="0"/>
        <v>1</v>
      </c>
      <c r="AB64" s="22"/>
      <c r="AC64" s="22"/>
      <c r="AD64" s="1"/>
      <c r="AE64" s="1"/>
    </row>
    <row r="65" spans="1:31" ht="30" customHeight="1" x14ac:dyDescent="0.3">
      <c r="A65" s="2" t="s">
        <v>2103</v>
      </c>
      <c r="B65" s="22">
        <f>COUNTIFS(CADASTRE!$B:$B,B$1,CADASTRE!L:L,A65)</f>
        <v>0</v>
      </c>
      <c r="C65" s="22">
        <f>COUNTIFS(CADASTRE!$B:$B,$C$1,CADASTRE!$L:$L,A65)</f>
        <v>0</v>
      </c>
      <c r="D65" s="22">
        <f>COUNTIFS(CADASTRE!$B:$B,$D$1,CADASTRE!$L:$L,A65)</f>
        <v>0</v>
      </c>
      <c r="E65" s="22">
        <f>COUNTIFS(CADASTRE!$B:$B,$E$1,CADASTRE!$L:$L,A65)</f>
        <v>0</v>
      </c>
      <c r="F65" s="22">
        <f>COUNTIFS(CADASTRE!$B:$B,$F$1,CADASTRE!$L:$L,A65)</f>
        <v>0</v>
      </c>
      <c r="G65" s="22">
        <f>COUNTIFS(CADASTRE!$B:$B,$G$1,CADASTRE!$L:$L,A65)</f>
        <v>0</v>
      </c>
      <c r="H65" s="22">
        <f>COUNTIFS(CADASTRE!$B:$B,$H$1,CADASTRE!$L:$L,A65)</f>
        <v>0</v>
      </c>
      <c r="I65" s="22">
        <f>COUNTIFS(CADASTRE!$B:$B,$I$1,CADASTRE!$L:$L,A65)</f>
        <v>0</v>
      </c>
      <c r="J65" s="22">
        <f>COUNTIFS(CADASTRE!$B:$B,$J$1,CADASTRE!$L:$L,A65)</f>
        <v>0</v>
      </c>
      <c r="K65" s="22">
        <f>COUNTIFS(CADASTRE!$B:$B,$K$1,CADASTRE!$L:$L,A65)</f>
        <v>0</v>
      </c>
      <c r="L65" s="22">
        <f>COUNTIFS(CADASTRE!$B:$B,$L$1,CADASTRE!$L:$L,A65)</f>
        <v>1</v>
      </c>
      <c r="M65" s="22">
        <f>COUNTIFS(CADASTRE!$B:$B,$M$1,CADASTRE!$L:$L,A65)</f>
        <v>0</v>
      </c>
      <c r="N65" s="22">
        <f>COUNTIFS(CADASTRE!$B:$B,$N$1,CADASTRE!$L:$L,A65)</f>
        <v>0</v>
      </c>
      <c r="O65" s="22">
        <f>COUNTIFS(CADASTRE!$B:$B,$O$1,CADASTRE!$L:$L,A65)</f>
        <v>0</v>
      </c>
      <c r="P65" s="22">
        <f>COUNTIFS(CADASTRE!$B:$B,$P$1,CADASTRE!$L:$L,A65)</f>
        <v>0</v>
      </c>
      <c r="Q65" s="22">
        <f>COUNTIFS(CADASTRE!$B:$B,$Q$1,CADASTRE!$L:$L,A65)</f>
        <v>0</v>
      </c>
      <c r="R65" s="22">
        <f>COUNTIFS(CADASTRE!$B:$B,$R$1,CADASTRE!$L:$L,A65)</f>
        <v>0</v>
      </c>
      <c r="S65" s="22">
        <f>COUNTIFS(CADASTRE!$B:$B,$S$1,CADASTRE!$L:$L,A65)</f>
        <v>0</v>
      </c>
      <c r="T65" s="22">
        <f>COUNTIFS(CADASTRE!$B:$B,$T$1,CADASTRE!$L:$L,A65)</f>
        <v>0</v>
      </c>
      <c r="U65" s="22">
        <f>COUNTIFS(CADASTRE!$B:$B,$U$1,CADASTRE!$L:$L,A65)</f>
        <v>0</v>
      </c>
      <c r="V65" s="22">
        <f>COUNTIFS(CADASTRE!$B:$B,$V$1,CADASTRE!$L:$L,A65)</f>
        <v>0</v>
      </c>
      <c r="W65" s="22">
        <f>COUNTIFS(CADASTRE!$B:$B,$W$1,CADASTRE!$L:$L,A65)</f>
        <v>0</v>
      </c>
      <c r="X65" s="22">
        <f>COUNTIFS(CADASTRE!$B:$B,$X$1,CADASTRE!$L:$L,A65)</f>
        <v>0</v>
      </c>
      <c r="Y65" s="22">
        <f>COUNTIFS(CADASTRE!$B:$B,$Y$1,CADASTRE!$L:$L,A65)</f>
        <v>0</v>
      </c>
      <c r="Z65" s="22">
        <f>COUNTIFS(CADASTRE!$B:$B,$Z$1,CADASTRE!$L:$L,A65)</f>
        <v>0</v>
      </c>
      <c r="AA65" s="22">
        <f t="shared" si="0"/>
        <v>1</v>
      </c>
      <c r="AB65" s="22"/>
      <c r="AC65" s="22"/>
      <c r="AD65" s="1"/>
      <c r="AE65" s="1"/>
    </row>
    <row r="66" spans="1:31" ht="30" customHeight="1" x14ac:dyDescent="0.3">
      <c r="A66" s="2" t="s">
        <v>56</v>
      </c>
      <c r="B66" s="22">
        <f>COUNTIFS(CADASTRE!$B:$B,B$1,CADASTRE!L:L,A66)</f>
        <v>0</v>
      </c>
      <c r="C66" s="22">
        <f>COUNTIFS(CADASTRE!$B:$B,$C$1,CADASTRE!$L:$L,A66)</f>
        <v>0</v>
      </c>
      <c r="D66" s="22">
        <f>COUNTIFS(CADASTRE!$B:$B,$D$1,CADASTRE!$L:$L,A66)</f>
        <v>0</v>
      </c>
      <c r="E66" s="22">
        <f>COUNTIFS(CADASTRE!$B:$B,$E$1,CADASTRE!$L:$L,A66)</f>
        <v>0</v>
      </c>
      <c r="F66" s="22">
        <f>COUNTIFS(CADASTRE!$B:$B,$F$1,CADASTRE!$L:$L,A66)</f>
        <v>1</v>
      </c>
      <c r="G66" s="22">
        <f>COUNTIFS(CADASTRE!$B:$B,$G$1,CADASTRE!$L:$L,A66)</f>
        <v>1</v>
      </c>
      <c r="H66" s="22">
        <f>COUNTIFS(CADASTRE!$B:$B,$H$1,CADASTRE!$L:$L,A66)</f>
        <v>0</v>
      </c>
      <c r="I66" s="22">
        <f>COUNTIFS(CADASTRE!$B:$B,$I$1,CADASTRE!$L:$L,A66)</f>
        <v>0</v>
      </c>
      <c r="J66" s="22">
        <f>COUNTIFS(CADASTRE!$B:$B,$J$1,CADASTRE!$L:$L,A66)</f>
        <v>0</v>
      </c>
      <c r="K66" s="22">
        <f>COUNTIFS(CADASTRE!$B:$B,$K$1,CADASTRE!$L:$L,A66)</f>
        <v>1</v>
      </c>
      <c r="L66" s="22">
        <f>COUNTIFS(CADASTRE!$B:$B,$L$1,CADASTRE!$L:$L,A66)</f>
        <v>0</v>
      </c>
      <c r="M66" s="22">
        <f>COUNTIFS(CADASTRE!$B:$B,$M$1,CADASTRE!$L:$L,A66)</f>
        <v>0</v>
      </c>
      <c r="N66" s="22">
        <f>COUNTIFS(CADASTRE!$B:$B,$N$1,CADASTRE!$L:$L,A66)</f>
        <v>0</v>
      </c>
      <c r="O66" s="22">
        <f>COUNTIFS(CADASTRE!$B:$B,$O$1,CADASTRE!$L:$L,A66)</f>
        <v>0</v>
      </c>
      <c r="P66" s="22">
        <f>COUNTIFS(CADASTRE!$B:$B,$P$1,CADASTRE!$L:$L,A66)</f>
        <v>0</v>
      </c>
      <c r="Q66" s="22">
        <f>COUNTIFS(CADASTRE!$B:$B,$Q$1,CADASTRE!$L:$L,A66)</f>
        <v>0</v>
      </c>
      <c r="R66" s="22">
        <f>COUNTIFS(CADASTRE!$B:$B,$R$1,CADASTRE!$L:$L,A66)</f>
        <v>0</v>
      </c>
      <c r="S66" s="22">
        <f>COUNTIFS(CADASTRE!$B:$B,$S$1,CADASTRE!$L:$L,A66)</f>
        <v>0</v>
      </c>
      <c r="T66" s="22">
        <f>COUNTIFS(CADASTRE!$B:$B,$T$1,CADASTRE!$L:$L,A66)</f>
        <v>0</v>
      </c>
      <c r="U66" s="22">
        <f>COUNTIFS(CADASTRE!$B:$B,$U$1,CADASTRE!$L:$L,A66)</f>
        <v>0</v>
      </c>
      <c r="V66" s="22">
        <f>COUNTIFS(CADASTRE!$B:$B,$V$1,CADASTRE!$L:$L,A66)</f>
        <v>0</v>
      </c>
      <c r="W66" s="22">
        <f>COUNTIFS(CADASTRE!$B:$B,$W$1,CADASTRE!$L:$L,A66)</f>
        <v>0</v>
      </c>
      <c r="X66" s="22">
        <f>COUNTIFS(CADASTRE!$B:$B,$X$1,CADASTRE!$L:$L,A66)</f>
        <v>0</v>
      </c>
      <c r="Y66" s="22">
        <f>COUNTIFS(CADASTRE!$B:$B,$Y$1,CADASTRE!$L:$L,A66)</f>
        <v>0</v>
      </c>
      <c r="Z66" s="22">
        <f>COUNTIFS(CADASTRE!$B:$B,$Z$1,CADASTRE!$L:$L,A66)</f>
        <v>0</v>
      </c>
      <c r="AA66" s="22">
        <f t="shared" ref="AA66:AA129" si="1">SUM(B66:Z66)</f>
        <v>3</v>
      </c>
      <c r="AB66" s="22"/>
      <c r="AC66" s="22"/>
      <c r="AD66" s="1"/>
      <c r="AE66" s="1"/>
    </row>
    <row r="67" spans="1:31" ht="30" customHeight="1" x14ac:dyDescent="0.3">
      <c r="A67" s="2" t="s">
        <v>1383</v>
      </c>
      <c r="B67" s="22">
        <f>COUNTIFS(CADASTRE!$B:$B,B$1,CADASTRE!L:L,A67)</f>
        <v>0</v>
      </c>
      <c r="C67" s="22">
        <f>COUNTIFS(CADASTRE!$B:$B,$C$1,CADASTRE!$L:$L,A67)</f>
        <v>0</v>
      </c>
      <c r="D67" s="22">
        <f>COUNTIFS(CADASTRE!$B:$B,$D$1,CADASTRE!$L:$L,A67)</f>
        <v>0</v>
      </c>
      <c r="E67" s="22">
        <f>COUNTIFS(CADASTRE!$B:$B,$E$1,CADASTRE!$L:$L,A67)</f>
        <v>0</v>
      </c>
      <c r="F67" s="22">
        <f>COUNTIFS(CADASTRE!$B:$B,$F$1,CADASTRE!$L:$L,A67)</f>
        <v>0</v>
      </c>
      <c r="G67" s="22">
        <f>COUNTIFS(CADASTRE!$B:$B,$G$1,CADASTRE!$L:$L,A67)</f>
        <v>0</v>
      </c>
      <c r="H67" s="22">
        <f>COUNTIFS(CADASTRE!$B:$B,$H$1,CADASTRE!$L:$L,A67)</f>
        <v>0</v>
      </c>
      <c r="I67" s="22">
        <f>COUNTIFS(CADASTRE!$B:$B,$I$1,CADASTRE!$L:$L,A67)</f>
        <v>0</v>
      </c>
      <c r="J67" s="22">
        <f>COUNTIFS(CADASTRE!$B:$B,$J$1,CADASTRE!$L:$L,A67)</f>
        <v>0</v>
      </c>
      <c r="K67" s="22">
        <f>COUNTIFS(CADASTRE!$B:$B,$K$1,CADASTRE!$L:$L,A67)</f>
        <v>0</v>
      </c>
      <c r="L67" s="22">
        <f>COUNTIFS(CADASTRE!$B:$B,$L$1,CADASTRE!$L:$L,A67)</f>
        <v>0</v>
      </c>
      <c r="M67" s="22">
        <f>COUNTIFS(CADASTRE!$B:$B,$M$1,CADASTRE!$L:$L,A67)</f>
        <v>0</v>
      </c>
      <c r="N67" s="22">
        <f>COUNTIFS(CADASTRE!$B:$B,$N$1,CADASTRE!$L:$L,A67)</f>
        <v>0</v>
      </c>
      <c r="O67" s="22">
        <f>COUNTIFS(CADASTRE!$B:$B,$O$1,CADASTRE!$L:$L,A67)</f>
        <v>0</v>
      </c>
      <c r="P67" s="22">
        <f>COUNTIFS(CADASTRE!$B:$B,$P$1,CADASTRE!$L:$L,A67)</f>
        <v>1</v>
      </c>
      <c r="Q67" s="22">
        <f>COUNTIFS(CADASTRE!$B:$B,$Q$1,CADASTRE!$L:$L,A67)</f>
        <v>0</v>
      </c>
      <c r="R67" s="22">
        <f>COUNTIFS(CADASTRE!$B:$B,$R$1,CADASTRE!$L:$L,A67)</f>
        <v>0</v>
      </c>
      <c r="S67" s="22">
        <f>COUNTIFS(CADASTRE!$B:$B,$S$1,CADASTRE!$L:$L,A67)</f>
        <v>0</v>
      </c>
      <c r="T67" s="22">
        <f>COUNTIFS(CADASTRE!$B:$B,$T$1,CADASTRE!$L:$L,A67)</f>
        <v>0</v>
      </c>
      <c r="U67" s="22">
        <f>COUNTIFS(CADASTRE!$B:$B,$U$1,CADASTRE!$L:$L,A67)</f>
        <v>0</v>
      </c>
      <c r="V67" s="22">
        <f>COUNTIFS(CADASTRE!$B:$B,$V$1,CADASTRE!$L:$L,A67)</f>
        <v>0</v>
      </c>
      <c r="W67" s="22">
        <f>COUNTIFS(CADASTRE!$B:$B,$W$1,CADASTRE!$L:$L,A67)</f>
        <v>0</v>
      </c>
      <c r="X67" s="22">
        <f>COUNTIFS(CADASTRE!$B:$B,$X$1,CADASTRE!$L:$L,A67)</f>
        <v>0</v>
      </c>
      <c r="Y67" s="22">
        <f>COUNTIFS(CADASTRE!$B:$B,$Y$1,CADASTRE!$L:$L,A67)</f>
        <v>0</v>
      </c>
      <c r="Z67" s="22">
        <f>COUNTIFS(CADASTRE!$B:$B,$Z$1,CADASTRE!$L:$L,A67)</f>
        <v>0</v>
      </c>
      <c r="AA67" s="22">
        <f t="shared" si="1"/>
        <v>1</v>
      </c>
      <c r="AB67" s="22"/>
      <c r="AC67" s="22"/>
      <c r="AD67" s="1"/>
      <c r="AE67" s="1"/>
    </row>
    <row r="68" spans="1:31" ht="30" customHeight="1" x14ac:dyDescent="0.3">
      <c r="A68" s="2" t="s">
        <v>5020</v>
      </c>
      <c r="B68" s="22">
        <f>COUNTIFS(CADASTRE!$B:$B,B$1,CADASTRE!L:L,A68)</f>
        <v>0</v>
      </c>
      <c r="C68" s="22">
        <f>COUNTIFS(CADASTRE!$B:$B,$C$1,CADASTRE!$L:$L,A68)</f>
        <v>0</v>
      </c>
      <c r="D68" s="22">
        <f>COUNTIFS(CADASTRE!$B:$B,$D$1,CADASTRE!$L:$L,A68)</f>
        <v>0</v>
      </c>
      <c r="E68" s="22">
        <f>COUNTIFS(CADASTRE!$B:$B,$E$1,CADASTRE!$L:$L,A68)</f>
        <v>0</v>
      </c>
      <c r="F68" s="22">
        <f>COUNTIFS(CADASTRE!$B:$B,$F$1,CADASTRE!$L:$L,A68)</f>
        <v>0</v>
      </c>
      <c r="G68" s="22">
        <f>COUNTIFS(CADASTRE!$B:$B,$G$1,CADASTRE!$L:$L,A68)</f>
        <v>0</v>
      </c>
      <c r="H68" s="22">
        <f>COUNTIFS(CADASTRE!$B:$B,$H$1,CADASTRE!$L:$L,A68)</f>
        <v>2</v>
      </c>
      <c r="I68" s="22">
        <f>COUNTIFS(CADASTRE!$B:$B,$I$1,CADASTRE!$L:$L,A68)</f>
        <v>0</v>
      </c>
      <c r="J68" s="22">
        <f>COUNTIFS(CADASTRE!$B:$B,$J$1,CADASTRE!$L:$L,A68)</f>
        <v>0</v>
      </c>
      <c r="K68" s="22">
        <f>COUNTIFS(CADASTRE!$B:$B,$K$1,CADASTRE!$L:$L,A68)</f>
        <v>0</v>
      </c>
      <c r="L68" s="22">
        <f>COUNTIFS(CADASTRE!$B:$B,$L$1,CADASTRE!$L:$L,A68)</f>
        <v>0</v>
      </c>
      <c r="M68" s="22">
        <f>COUNTIFS(CADASTRE!$B:$B,$M$1,CADASTRE!$L:$L,A68)</f>
        <v>0</v>
      </c>
      <c r="N68" s="22">
        <f>COUNTIFS(CADASTRE!$B:$B,$N$1,CADASTRE!$L:$L,A68)</f>
        <v>0</v>
      </c>
      <c r="O68" s="22">
        <f>COUNTIFS(CADASTRE!$B:$B,$O$1,CADASTRE!$L:$L,A68)</f>
        <v>0</v>
      </c>
      <c r="P68" s="22">
        <f>COUNTIFS(CADASTRE!$B:$B,$P$1,CADASTRE!$L:$L,A68)</f>
        <v>0</v>
      </c>
      <c r="Q68" s="22">
        <f>COUNTIFS(CADASTRE!$B:$B,$Q$1,CADASTRE!$L:$L,A68)</f>
        <v>0</v>
      </c>
      <c r="R68" s="22">
        <f>COUNTIFS(CADASTRE!$B:$B,$R$1,CADASTRE!$L:$L,A68)</f>
        <v>0</v>
      </c>
      <c r="S68" s="22">
        <f>COUNTIFS(CADASTRE!$B:$B,$S$1,CADASTRE!$L:$L,A68)</f>
        <v>0</v>
      </c>
      <c r="T68" s="22">
        <f>COUNTIFS(CADASTRE!$B:$B,$T$1,CADASTRE!$L:$L,A68)</f>
        <v>0</v>
      </c>
      <c r="U68" s="22">
        <f>COUNTIFS(CADASTRE!$B:$B,$U$1,CADASTRE!$L:$L,A68)</f>
        <v>0</v>
      </c>
      <c r="V68" s="22">
        <f>COUNTIFS(CADASTRE!$B:$B,$V$1,CADASTRE!$L:$L,A68)</f>
        <v>0</v>
      </c>
      <c r="W68" s="22">
        <f>COUNTIFS(CADASTRE!$B:$B,$W$1,CADASTRE!$L:$L,A68)</f>
        <v>0</v>
      </c>
      <c r="X68" s="22">
        <f>COUNTIFS(CADASTRE!$B:$B,$X$1,CADASTRE!$L:$L,A68)</f>
        <v>0</v>
      </c>
      <c r="Y68" s="22">
        <f>COUNTIFS(CADASTRE!$B:$B,$Y$1,CADASTRE!$L:$L,A68)</f>
        <v>0</v>
      </c>
      <c r="Z68" s="22">
        <f>COUNTIFS(CADASTRE!$B:$B,$Z$1,CADASTRE!$L:$L,A68)</f>
        <v>0</v>
      </c>
      <c r="AA68" s="22">
        <f t="shared" si="1"/>
        <v>2</v>
      </c>
      <c r="AB68" s="22"/>
      <c r="AC68" s="22"/>
      <c r="AD68" s="1"/>
      <c r="AE68" s="1"/>
    </row>
    <row r="69" spans="1:31" ht="30" customHeight="1" x14ac:dyDescent="0.3">
      <c r="A69" s="2" t="s">
        <v>3807</v>
      </c>
      <c r="B69" s="22">
        <f>COUNTIFS(CADASTRE!$B:$B,B$1,CADASTRE!L:L,A69)</f>
        <v>0</v>
      </c>
      <c r="C69" s="22">
        <f>COUNTIFS(CADASTRE!$B:$B,$C$1,CADASTRE!$L:$L,A69)</f>
        <v>0</v>
      </c>
      <c r="D69" s="22">
        <f>COUNTIFS(CADASTRE!$B:$B,$D$1,CADASTRE!$L:$L,A69)</f>
        <v>0</v>
      </c>
      <c r="E69" s="22">
        <f>COUNTIFS(CADASTRE!$B:$B,$E$1,CADASTRE!$L:$L,A69)</f>
        <v>0</v>
      </c>
      <c r="F69" s="22">
        <f>COUNTIFS(CADASTRE!$B:$B,$F$1,CADASTRE!$L:$L,A69)</f>
        <v>0</v>
      </c>
      <c r="G69" s="22">
        <f>COUNTIFS(CADASTRE!$B:$B,$G$1,CADASTRE!$L:$L,A69)</f>
        <v>1</v>
      </c>
      <c r="H69" s="22">
        <f>COUNTIFS(CADASTRE!$B:$B,$H$1,CADASTRE!$L:$L,A69)</f>
        <v>0</v>
      </c>
      <c r="I69" s="22">
        <f>COUNTIFS(CADASTRE!$B:$B,$I$1,CADASTRE!$L:$L,A69)</f>
        <v>0</v>
      </c>
      <c r="J69" s="22">
        <f>COUNTIFS(CADASTRE!$B:$B,$J$1,CADASTRE!$L:$L,A69)</f>
        <v>0</v>
      </c>
      <c r="K69" s="22">
        <f>COUNTIFS(CADASTRE!$B:$B,$K$1,CADASTRE!$L:$L,A69)</f>
        <v>0</v>
      </c>
      <c r="L69" s="22">
        <f>COUNTIFS(CADASTRE!$B:$B,$L$1,CADASTRE!$L:$L,A69)</f>
        <v>0</v>
      </c>
      <c r="M69" s="22">
        <f>COUNTIFS(CADASTRE!$B:$B,$M$1,CADASTRE!$L:$L,A69)</f>
        <v>0</v>
      </c>
      <c r="N69" s="22">
        <f>COUNTIFS(CADASTRE!$B:$B,$N$1,CADASTRE!$L:$L,A69)</f>
        <v>0</v>
      </c>
      <c r="O69" s="22">
        <f>COUNTIFS(CADASTRE!$B:$B,$O$1,CADASTRE!$L:$L,A69)</f>
        <v>0</v>
      </c>
      <c r="P69" s="22">
        <f>COUNTIFS(CADASTRE!$B:$B,$P$1,CADASTRE!$L:$L,A69)</f>
        <v>0</v>
      </c>
      <c r="Q69" s="22">
        <f>COUNTIFS(CADASTRE!$B:$B,$Q$1,CADASTRE!$L:$L,A69)</f>
        <v>0</v>
      </c>
      <c r="R69" s="22">
        <f>COUNTIFS(CADASTRE!$B:$B,$R$1,CADASTRE!$L:$L,A69)</f>
        <v>0</v>
      </c>
      <c r="S69" s="22">
        <f>COUNTIFS(CADASTRE!$B:$B,$S$1,CADASTRE!$L:$L,A69)</f>
        <v>0</v>
      </c>
      <c r="T69" s="22">
        <f>COUNTIFS(CADASTRE!$B:$B,$T$1,CADASTRE!$L:$L,A69)</f>
        <v>0</v>
      </c>
      <c r="U69" s="22">
        <f>COUNTIFS(CADASTRE!$B:$B,$U$1,CADASTRE!$L:$L,A69)</f>
        <v>0</v>
      </c>
      <c r="V69" s="22">
        <f>COUNTIFS(CADASTRE!$B:$B,$V$1,CADASTRE!$L:$L,A69)</f>
        <v>0</v>
      </c>
      <c r="W69" s="22">
        <f>COUNTIFS(CADASTRE!$B:$B,$W$1,CADASTRE!$L:$L,A69)</f>
        <v>0</v>
      </c>
      <c r="X69" s="22">
        <f>COUNTIFS(CADASTRE!$B:$B,$X$1,CADASTRE!$L:$L,A69)</f>
        <v>0</v>
      </c>
      <c r="Y69" s="22">
        <f>COUNTIFS(CADASTRE!$B:$B,$Y$1,CADASTRE!$L:$L,A69)</f>
        <v>0</v>
      </c>
      <c r="Z69" s="22">
        <f>COUNTIFS(CADASTRE!$B:$B,$Z$1,CADASTRE!$L:$L,A69)</f>
        <v>0</v>
      </c>
      <c r="AA69" s="22">
        <f t="shared" si="1"/>
        <v>1</v>
      </c>
      <c r="AB69" s="22"/>
      <c r="AC69" s="22"/>
      <c r="AD69" s="1"/>
      <c r="AE69" s="1"/>
    </row>
    <row r="70" spans="1:31" ht="30" customHeight="1" x14ac:dyDescent="0.3">
      <c r="A70" s="2" t="s">
        <v>2684</v>
      </c>
      <c r="B70" s="22">
        <f>COUNTIFS(CADASTRE!$B:$B,B$1,CADASTRE!L:L,A70)</f>
        <v>0</v>
      </c>
      <c r="C70" s="22">
        <f>COUNTIFS(CADASTRE!$B:$B,$C$1,CADASTRE!$L:$L,A70)</f>
        <v>0</v>
      </c>
      <c r="D70" s="22">
        <f>COUNTIFS(CADASTRE!$B:$B,$D$1,CADASTRE!$L:$L,A70)</f>
        <v>0</v>
      </c>
      <c r="E70" s="22">
        <f>COUNTIFS(CADASTRE!$B:$B,$E$1,CADASTRE!$L:$L,A70)</f>
        <v>0</v>
      </c>
      <c r="F70" s="22">
        <f>COUNTIFS(CADASTRE!$B:$B,$F$1,CADASTRE!$L:$L,A70)</f>
        <v>1</v>
      </c>
      <c r="G70" s="22">
        <f>COUNTIFS(CADASTRE!$B:$B,$G$1,CADASTRE!$L:$L,A70)</f>
        <v>0</v>
      </c>
      <c r="H70" s="22">
        <f>COUNTIFS(CADASTRE!$B:$B,$H$1,CADASTRE!$L:$L,A70)</f>
        <v>0</v>
      </c>
      <c r="I70" s="22">
        <f>COUNTIFS(CADASTRE!$B:$B,$I$1,CADASTRE!$L:$L,A70)</f>
        <v>0</v>
      </c>
      <c r="J70" s="22">
        <f>COUNTIFS(CADASTRE!$B:$B,$J$1,CADASTRE!$L:$L,A70)</f>
        <v>0</v>
      </c>
      <c r="K70" s="22">
        <f>COUNTIFS(CADASTRE!$B:$B,$K$1,CADASTRE!$L:$L,A70)</f>
        <v>0</v>
      </c>
      <c r="L70" s="22">
        <f>COUNTIFS(CADASTRE!$B:$B,$L$1,CADASTRE!$L:$L,A70)</f>
        <v>0</v>
      </c>
      <c r="M70" s="22">
        <f>COUNTIFS(CADASTRE!$B:$B,$M$1,CADASTRE!$L:$L,A70)</f>
        <v>0</v>
      </c>
      <c r="N70" s="22">
        <f>COUNTIFS(CADASTRE!$B:$B,$N$1,CADASTRE!$L:$L,A70)</f>
        <v>0</v>
      </c>
      <c r="O70" s="22">
        <f>COUNTIFS(CADASTRE!$B:$B,$O$1,CADASTRE!$L:$L,A70)</f>
        <v>0</v>
      </c>
      <c r="P70" s="22">
        <f>COUNTIFS(CADASTRE!$B:$B,$P$1,CADASTRE!$L:$L,A70)</f>
        <v>0</v>
      </c>
      <c r="Q70" s="22">
        <f>COUNTIFS(CADASTRE!$B:$B,$Q$1,CADASTRE!$L:$L,A70)</f>
        <v>0</v>
      </c>
      <c r="R70" s="22">
        <f>COUNTIFS(CADASTRE!$B:$B,$R$1,CADASTRE!$L:$L,A70)</f>
        <v>0</v>
      </c>
      <c r="S70" s="22">
        <f>COUNTIFS(CADASTRE!$B:$B,$S$1,CADASTRE!$L:$L,A70)</f>
        <v>0</v>
      </c>
      <c r="T70" s="22">
        <f>COUNTIFS(CADASTRE!$B:$B,$T$1,CADASTRE!$L:$L,A70)</f>
        <v>0</v>
      </c>
      <c r="U70" s="22">
        <f>COUNTIFS(CADASTRE!$B:$B,$U$1,CADASTRE!$L:$L,A70)</f>
        <v>0</v>
      </c>
      <c r="V70" s="22">
        <f>COUNTIFS(CADASTRE!$B:$B,$V$1,CADASTRE!$L:$L,A70)</f>
        <v>0</v>
      </c>
      <c r="W70" s="22">
        <f>COUNTIFS(CADASTRE!$B:$B,$W$1,CADASTRE!$L:$L,A70)</f>
        <v>0</v>
      </c>
      <c r="X70" s="22">
        <f>COUNTIFS(CADASTRE!$B:$B,$X$1,CADASTRE!$L:$L,A70)</f>
        <v>0</v>
      </c>
      <c r="Y70" s="22">
        <f>COUNTIFS(CADASTRE!$B:$B,$Y$1,CADASTRE!$L:$L,A70)</f>
        <v>0</v>
      </c>
      <c r="Z70" s="22">
        <f>COUNTIFS(CADASTRE!$B:$B,$Z$1,CADASTRE!$L:$L,A70)</f>
        <v>0</v>
      </c>
      <c r="AA70" s="22">
        <f t="shared" si="1"/>
        <v>1</v>
      </c>
      <c r="AB70" s="22"/>
      <c r="AC70" s="22"/>
      <c r="AD70" s="1"/>
      <c r="AE70" s="1"/>
    </row>
    <row r="71" spans="1:31" ht="30" customHeight="1" x14ac:dyDescent="0.3">
      <c r="A71" s="2" t="s">
        <v>4299</v>
      </c>
      <c r="B71" s="22">
        <f>COUNTIFS(CADASTRE!$B:$B,B$1,CADASTRE!L:L,A71)</f>
        <v>0</v>
      </c>
      <c r="C71" s="22">
        <f>COUNTIFS(CADASTRE!$B:$B,$C$1,CADASTRE!$L:$L,A71)</f>
        <v>0</v>
      </c>
      <c r="D71" s="22">
        <f>COUNTIFS(CADASTRE!$B:$B,$D$1,CADASTRE!$L:$L,A71)</f>
        <v>0</v>
      </c>
      <c r="E71" s="22">
        <f>COUNTIFS(CADASTRE!$B:$B,$E$1,CADASTRE!$L:$L,A71)</f>
        <v>0</v>
      </c>
      <c r="F71" s="22">
        <f>COUNTIFS(CADASTRE!$B:$B,$F$1,CADASTRE!$L:$L,A71)</f>
        <v>0</v>
      </c>
      <c r="G71" s="22">
        <f>COUNTIFS(CADASTRE!$B:$B,$G$1,CADASTRE!$L:$L,A71)</f>
        <v>0</v>
      </c>
      <c r="H71" s="22">
        <f>COUNTIFS(CADASTRE!$B:$B,$H$1,CADASTRE!$L:$L,A71)</f>
        <v>0</v>
      </c>
      <c r="I71" s="22">
        <f>COUNTIFS(CADASTRE!$B:$B,$I$1,CADASTRE!$L:$L,A71)</f>
        <v>0</v>
      </c>
      <c r="J71" s="22">
        <f>COUNTIFS(CADASTRE!$B:$B,$J$1,CADASTRE!$L:$L,A71)</f>
        <v>0</v>
      </c>
      <c r="K71" s="22">
        <f>COUNTIFS(CADASTRE!$B:$B,$K$1,CADASTRE!$L:$L,A71)</f>
        <v>0</v>
      </c>
      <c r="L71" s="22">
        <f>COUNTIFS(CADASTRE!$B:$B,$L$1,CADASTRE!$L:$L,A71)</f>
        <v>0</v>
      </c>
      <c r="M71" s="22">
        <f>COUNTIFS(CADASTRE!$B:$B,$M$1,CADASTRE!$L:$L,A71)</f>
        <v>0</v>
      </c>
      <c r="N71" s="22">
        <f>COUNTIFS(CADASTRE!$B:$B,$N$1,CADASTRE!$L:$L,A71)</f>
        <v>0</v>
      </c>
      <c r="O71" s="22">
        <f>COUNTIFS(CADASTRE!$B:$B,$O$1,CADASTRE!$L:$L,A71)</f>
        <v>0</v>
      </c>
      <c r="P71" s="22">
        <f>COUNTIFS(CADASTRE!$B:$B,$P$1,CADASTRE!$L:$L,A71)</f>
        <v>0</v>
      </c>
      <c r="Q71" s="22">
        <f>COUNTIFS(CADASTRE!$B:$B,$Q$1,CADASTRE!$L:$L,A71)</f>
        <v>1</v>
      </c>
      <c r="R71" s="22">
        <f>COUNTIFS(CADASTRE!$B:$B,$R$1,CADASTRE!$L:$L,A71)</f>
        <v>0</v>
      </c>
      <c r="S71" s="22">
        <f>COUNTIFS(CADASTRE!$B:$B,$S$1,CADASTRE!$L:$L,A71)</f>
        <v>0</v>
      </c>
      <c r="T71" s="22">
        <f>COUNTIFS(CADASTRE!$B:$B,$T$1,CADASTRE!$L:$L,A71)</f>
        <v>0</v>
      </c>
      <c r="U71" s="22">
        <f>COUNTIFS(CADASTRE!$B:$B,$U$1,CADASTRE!$L:$L,A71)</f>
        <v>0</v>
      </c>
      <c r="V71" s="22">
        <f>COUNTIFS(CADASTRE!$B:$B,$V$1,CADASTRE!$L:$L,A71)</f>
        <v>0</v>
      </c>
      <c r="W71" s="22">
        <f>COUNTIFS(CADASTRE!$B:$B,$W$1,CADASTRE!$L:$L,A71)</f>
        <v>0</v>
      </c>
      <c r="X71" s="22">
        <f>COUNTIFS(CADASTRE!$B:$B,$X$1,CADASTRE!$L:$L,A71)</f>
        <v>0</v>
      </c>
      <c r="Y71" s="22">
        <f>COUNTIFS(CADASTRE!$B:$B,$Y$1,CADASTRE!$L:$L,A71)</f>
        <v>0</v>
      </c>
      <c r="Z71" s="22">
        <f>COUNTIFS(CADASTRE!$B:$B,$Z$1,CADASTRE!$L:$L,A71)</f>
        <v>0</v>
      </c>
      <c r="AA71" s="22">
        <f t="shared" si="1"/>
        <v>1</v>
      </c>
      <c r="AB71" s="22"/>
      <c r="AC71" s="22"/>
      <c r="AD71" s="1"/>
      <c r="AE71" s="1"/>
    </row>
    <row r="72" spans="1:31" ht="30" customHeight="1" x14ac:dyDescent="0.3">
      <c r="A72" s="2" t="s">
        <v>2109</v>
      </c>
      <c r="B72" s="22">
        <f>COUNTIFS(CADASTRE!$B:$B,B$1,CADASTRE!L:L,A72)</f>
        <v>0</v>
      </c>
      <c r="C72" s="22">
        <f>COUNTIFS(CADASTRE!$B:$B,$C$1,CADASTRE!$L:$L,A72)</f>
        <v>0</v>
      </c>
      <c r="D72" s="22">
        <f>COUNTIFS(CADASTRE!$B:$B,$D$1,CADASTRE!$L:$L,A72)</f>
        <v>0</v>
      </c>
      <c r="E72" s="22">
        <f>COUNTIFS(CADASTRE!$B:$B,$E$1,CADASTRE!$L:$L,A72)</f>
        <v>0</v>
      </c>
      <c r="F72" s="22">
        <f>COUNTIFS(CADASTRE!$B:$B,$F$1,CADASTRE!$L:$L,A72)</f>
        <v>0</v>
      </c>
      <c r="G72" s="22">
        <f>COUNTIFS(CADASTRE!$B:$B,$G$1,CADASTRE!$L:$L,A72)</f>
        <v>0</v>
      </c>
      <c r="H72" s="22">
        <f>COUNTIFS(CADASTRE!$B:$B,$H$1,CADASTRE!$L:$L,A72)</f>
        <v>0</v>
      </c>
      <c r="I72" s="22">
        <f>COUNTIFS(CADASTRE!$B:$B,$I$1,CADASTRE!$L:$L,A72)</f>
        <v>0</v>
      </c>
      <c r="J72" s="22">
        <f>COUNTIFS(CADASTRE!$B:$B,$J$1,CADASTRE!$L:$L,A72)</f>
        <v>0</v>
      </c>
      <c r="K72" s="22">
        <f>COUNTIFS(CADASTRE!$B:$B,$K$1,CADASTRE!$L:$L,A72)</f>
        <v>0</v>
      </c>
      <c r="L72" s="22">
        <f>COUNTIFS(CADASTRE!$B:$B,$L$1,CADASTRE!$L:$L,A72)</f>
        <v>1</v>
      </c>
      <c r="M72" s="22">
        <f>COUNTIFS(CADASTRE!$B:$B,$M$1,CADASTRE!$L:$L,A72)</f>
        <v>0</v>
      </c>
      <c r="N72" s="22">
        <f>COUNTIFS(CADASTRE!$B:$B,$N$1,CADASTRE!$L:$L,A72)</f>
        <v>0</v>
      </c>
      <c r="O72" s="22">
        <f>COUNTIFS(CADASTRE!$B:$B,$O$1,CADASTRE!$L:$L,A72)</f>
        <v>0</v>
      </c>
      <c r="P72" s="22">
        <f>COUNTIFS(CADASTRE!$B:$B,$P$1,CADASTRE!$L:$L,A72)</f>
        <v>0</v>
      </c>
      <c r="Q72" s="22">
        <f>COUNTIFS(CADASTRE!$B:$B,$Q$1,CADASTRE!$L:$L,A72)</f>
        <v>2</v>
      </c>
      <c r="R72" s="22">
        <f>COUNTIFS(CADASTRE!$B:$B,$R$1,CADASTRE!$L:$L,A72)</f>
        <v>0</v>
      </c>
      <c r="S72" s="22">
        <f>COUNTIFS(CADASTRE!$B:$B,$S$1,CADASTRE!$L:$L,A72)</f>
        <v>0</v>
      </c>
      <c r="T72" s="22">
        <f>COUNTIFS(CADASTRE!$B:$B,$T$1,CADASTRE!$L:$L,A72)</f>
        <v>0</v>
      </c>
      <c r="U72" s="22">
        <f>COUNTIFS(CADASTRE!$B:$B,$U$1,CADASTRE!$L:$L,A72)</f>
        <v>0</v>
      </c>
      <c r="V72" s="22">
        <f>COUNTIFS(CADASTRE!$B:$B,$V$1,CADASTRE!$L:$L,A72)</f>
        <v>0</v>
      </c>
      <c r="W72" s="22">
        <f>COUNTIFS(CADASTRE!$B:$B,$W$1,CADASTRE!$L:$L,A72)</f>
        <v>0</v>
      </c>
      <c r="X72" s="22">
        <f>COUNTIFS(CADASTRE!$B:$B,$X$1,CADASTRE!$L:$L,A72)</f>
        <v>0</v>
      </c>
      <c r="Y72" s="22">
        <f>COUNTIFS(CADASTRE!$B:$B,$Y$1,CADASTRE!$L:$L,A72)</f>
        <v>0</v>
      </c>
      <c r="Z72" s="22">
        <f>COUNTIFS(CADASTRE!$B:$B,$Z$1,CADASTRE!$L:$L,A72)</f>
        <v>0</v>
      </c>
      <c r="AA72" s="22">
        <f t="shared" si="1"/>
        <v>3</v>
      </c>
      <c r="AB72" s="22"/>
      <c r="AC72" s="22"/>
      <c r="AD72" s="1"/>
      <c r="AE72" s="1"/>
    </row>
    <row r="73" spans="1:31" ht="30" customHeight="1" x14ac:dyDescent="0.3">
      <c r="A73" s="2" t="s">
        <v>2694</v>
      </c>
      <c r="B73" s="22">
        <f>COUNTIFS(CADASTRE!$B:$B,B$1,CADASTRE!L:L,A73)</f>
        <v>0</v>
      </c>
      <c r="C73" s="22">
        <f>COUNTIFS(CADASTRE!$B:$B,$C$1,CADASTRE!$L:$L,A73)</f>
        <v>0</v>
      </c>
      <c r="D73" s="22">
        <f>COUNTIFS(CADASTRE!$B:$B,$D$1,CADASTRE!$L:$L,A73)</f>
        <v>0</v>
      </c>
      <c r="E73" s="22">
        <f>COUNTIFS(CADASTRE!$B:$B,$E$1,CADASTRE!$L:$L,A73)</f>
        <v>1</v>
      </c>
      <c r="F73" s="22">
        <f>COUNTIFS(CADASTRE!$B:$B,$F$1,CADASTRE!$L:$L,A73)</f>
        <v>0</v>
      </c>
      <c r="G73" s="22">
        <f>COUNTIFS(CADASTRE!$B:$B,$G$1,CADASTRE!$L:$L,A73)</f>
        <v>0</v>
      </c>
      <c r="H73" s="22">
        <f>COUNTIFS(CADASTRE!$B:$B,$H$1,CADASTRE!$L:$L,A73)</f>
        <v>0</v>
      </c>
      <c r="I73" s="22">
        <f>COUNTIFS(CADASTRE!$B:$B,$I$1,CADASTRE!$L:$L,A73)</f>
        <v>0</v>
      </c>
      <c r="J73" s="22">
        <f>COUNTIFS(CADASTRE!$B:$B,$J$1,CADASTRE!$L:$L,A73)</f>
        <v>0</v>
      </c>
      <c r="K73" s="22">
        <f>COUNTIFS(CADASTRE!$B:$B,$K$1,CADASTRE!$L:$L,A73)</f>
        <v>0</v>
      </c>
      <c r="L73" s="22">
        <f>COUNTIFS(CADASTRE!$B:$B,$L$1,CADASTRE!$L:$L,A73)</f>
        <v>0</v>
      </c>
      <c r="M73" s="22">
        <f>COUNTIFS(CADASTRE!$B:$B,$M$1,CADASTRE!$L:$L,A73)</f>
        <v>0</v>
      </c>
      <c r="N73" s="22">
        <f>COUNTIFS(CADASTRE!$B:$B,$N$1,CADASTRE!$L:$L,A73)</f>
        <v>0</v>
      </c>
      <c r="O73" s="22">
        <f>COUNTIFS(CADASTRE!$B:$B,$O$1,CADASTRE!$L:$L,A73)</f>
        <v>0</v>
      </c>
      <c r="P73" s="22">
        <f>COUNTIFS(CADASTRE!$B:$B,$P$1,CADASTRE!$L:$L,A73)</f>
        <v>0</v>
      </c>
      <c r="Q73" s="22">
        <f>COUNTIFS(CADASTRE!$B:$B,$Q$1,CADASTRE!$L:$L,A73)</f>
        <v>0</v>
      </c>
      <c r="R73" s="22">
        <f>COUNTIFS(CADASTRE!$B:$B,$R$1,CADASTRE!$L:$L,A73)</f>
        <v>0</v>
      </c>
      <c r="S73" s="22">
        <f>COUNTIFS(CADASTRE!$B:$B,$S$1,CADASTRE!$L:$L,A73)</f>
        <v>0</v>
      </c>
      <c r="T73" s="22">
        <f>COUNTIFS(CADASTRE!$B:$B,$T$1,CADASTRE!$L:$L,A73)</f>
        <v>0</v>
      </c>
      <c r="U73" s="22">
        <f>COUNTIFS(CADASTRE!$B:$B,$U$1,CADASTRE!$L:$L,A73)</f>
        <v>0</v>
      </c>
      <c r="V73" s="22">
        <f>COUNTIFS(CADASTRE!$B:$B,$V$1,CADASTRE!$L:$L,A73)</f>
        <v>0</v>
      </c>
      <c r="W73" s="22">
        <f>COUNTIFS(CADASTRE!$B:$B,$W$1,CADASTRE!$L:$L,A73)</f>
        <v>0</v>
      </c>
      <c r="X73" s="22">
        <f>COUNTIFS(CADASTRE!$B:$B,$X$1,CADASTRE!$L:$L,A73)</f>
        <v>0</v>
      </c>
      <c r="Y73" s="22">
        <f>COUNTIFS(CADASTRE!$B:$B,$Y$1,CADASTRE!$L:$L,A73)</f>
        <v>0</v>
      </c>
      <c r="Z73" s="22">
        <f>COUNTIFS(CADASTRE!$B:$B,$Z$1,CADASTRE!$L:$L,A73)</f>
        <v>0</v>
      </c>
      <c r="AA73" s="22">
        <f t="shared" si="1"/>
        <v>1</v>
      </c>
      <c r="AB73" s="22"/>
      <c r="AC73" s="22"/>
      <c r="AD73" s="1"/>
      <c r="AE73" s="1"/>
    </row>
    <row r="74" spans="1:31" ht="30" customHeight="1" x14ac:dyDescent="0.3">
      <c r="A74" s="2" t="s">
        <v>1559</v>
      </c>
      <c r="B74" s="22">
        <f>COUNTIFS(CADASTRE!$B:$B,B$1,CADASTRE!L:L,A74)</f>
        <v>0</v>
      </c>
      <c r="C74" s="22">
        <f>COUNTIFS(CADASTRE!$B:$B,$C$1,CADASTRE!$L:$L,A74)</f>
        <v>0</v>
      </c>
      <c r="D74" s="22">
        <f>COUNTIFS(CADASTRE!$B:$B,$D$1,CADASTRE!$L:$L,A74)</f>
        <v>0</v>
      </c>
      <c r="E74" s="22">
        <f>COUNTIFS(CADASTRE!$B:$B,$E$1,CADASTRE!$L:$L,A74)</f>
        <v>0</v>
      </c>
      <c r="F74" s="22">
        <f>COUNTIFS(CADASTRE!$B:$B,$F$1,CADASTRE!$L:$L,A74)</f>
        <v>0</v>
      </c>
      <c r="G74" s="22">
        <f>COUNTIFS(CADASTRE!$B:$B,$G$1,CADASTRE!$L:$L,A74)</f>
        <v>0</v>
      </c>
      <c r="H74" s="22">
        <f>COUNTIFS(CADASTRE!$B:$B,$H$1,CADASTRE!$L:$L,A74)</f>
        <v>0</v>
      </c>
      <c r="I74" s="22">
        <f>COUNTIFS(CADASTRE!$B:$B,$I$1,CADASTRE!$L:$L,A74)</f>
        <v>0</v>
      </c>
      <c r="J74" s="22">
        <f>COUNTIFS(CADASTRE!$B:$B,$J$1,CADASTRE!$L:$L,A74)</f>
        <v>0</v>
      </c>
      <c r="K74" s="22">
        <f>COUNTIFS(CADASTRE!$B:$B,$K$1,CADASTRE!$L:$L,A74)</f>
        <v>0</v>
      </c>
      <c r="L74" s="22">
        <f>COUNTIFS(CADASTRE!$B:$B,$L$1,CADASTRE!$L:$L,A74)</f>
        <v>0</v>
      </c>
      <c r="M74" s="22">
        <f>COUNTIFS(CADASTRE!$B:$B,$M$1,CADASTRE!$L:$L,A74)</f>
        <v>0</v>
      </c>
      <c r="N74" s="22">
        <f>COUNTIFS(CADASTRE!$B:$B,$N$1,CADASTRE!$L:$L,A74)</f>
        <v>0</v>
      </c>
      <c r="O74" s="22">
        <f>COUNTIFS(CADASTRE!$B:$B,$O$1,CADASTRE!$L:$L,A74)</f>
        <v>0</v>
      </c>
      <c r="P74" s="22">
        <f>COUNTIFS(CADASTRE!$B:$B,$P$1,CADASTRE!$L:$L,A74)</f>
        <v>1</v>
      </c>
      <c r="Q74" s="22">
        <f>COUNTIFS(CADASTRE!$B:$B,$Q$1,CADASTRE!$L:$L,A74)</f>
        <v>0</v>
      </c>
      <c r="R74" s="22">
        <f>COUNTIFS(CADASTRE!$B:$B,$R$1,CADASTRE!$L:$L,A74)</f>
        <v>0</v>
      </c>
      <c r="S74" s="22">
        <f>COUNTIFS(CADASTRE!$B:$B,$S$1,CADASTRE!$L:$L,A74)</f>
        <v>0</v>
      </c>
      <c r="T74" s="22">
        <f>COUNTIFS(CADASTRE!$B:$B,$T$1,CADASTRE!$L:$L,A74)</f>
        <v>3</v>
      </c>
      <c r="U74" s="22">
        <f>COUNTIFS(CADASTRE!$B:$B,$U$1,CADASTRE!$L:$L,A74)</f>
        <v>0</v>
      </c>
      <c r="V74" s="22">
        <f>COUNTIFS(CADASTRE!$B:$B,$V$1,CADASTRE!$L:$L,A74)</f>
        <v>0</v>
      </c>
      <c r="W74" s="22">
        <f>COUNTIFS(CADASTRE!$B:$B,$W$1,CADASTRE!$L:$L,A74)</f>
        <v>0</v>
      </c>
      <c r="X74" s="22">
        <f>COUNTIFS(CADASTRE!$B:$B,$X$1,CADASTRE!$L:$L,A74)</f>
        <v>0</v>
      </c>
      <c r="Y74" s="22">
        <f>COUNTIFS(CADASTRE!$B:$B,$Y$1,CADASTRE!$L:$L,A74)</f>
        <v>0</v>
      </c>
      <c r="Z74" s="22">
        <f>COUNTIFS(CADASTRE!$B:$B,$Z$1,CADASTRE!$L:$L,A74)</f>
        <v>0</v>
      </c>
      <c r="AA74" s="22">
        <f t="shared" si="1"/>
        <v>4</v>
      </c>
      <c r="AB74" s="22"/>
      <c r="AC74" s="22"/>
      <c r="AD74" s="1"/>
      <c r="AE74" s="1"/>
    </row>
    <row r="75" spans="1:31" ht="30" customHeight="1" x14ac:dyDescent="0.3">
      <c r="A75" s="2" t="s">
        <v>3192</v>
      </c>
      <c r="B75" s="22">
        <f>COUNTIFS(CADASTRE!$B:$B,B$1,CADASTRE!L:L,A75)</f>
        <v>0</v>
      </c>
      <c r="C75" s="22">
        <f>COUNTIFS(CADASTRE!$B:$B,$C$1,CADASTRE!$L:$L,A75)</f>
        <v>0</v>
      </c>
      <c r="D75" s="22">
        <f>COUNTIFS(CADASTRE!$B:$B,$D$1,CADASTRE!$L:$L,A75)</f>
        <v>0</v>
      </c>
      <c r="E75" s="22">
        <f>COUNTIFS(CADASTRE!$B:$B,$E$1,CADASTRE!$L:$L,A75)</f>
        <v>0</v>
      </c>
      <c r="F75" s="22">
        <f>COUNTIFS(CADASTRE!$B:$B,$F$1,CADASTRE!$L:$L,A75)</f>
        <v>0</v>
      </c>
      <c r="G75" s="22">
        <f>COUNTIFS(CADASTRE!$B:$B,$G$1,CADASTRE!$L:$L,A75)</f>
        <v>0</v>
      </c>
      <c r="H75" s="22">
        <f>COUNTIFS(CADASTRE!$B:$B,$H$1,CADASTRE!$L:$L,A75)</f>
        <v>0</v>
      </c>
      <c r="I75" s="22">
        <f>COUNTIFS(CADASTRE!$B:$B,$I$1,CADASTRE!$L:$L,A75)</f>
        <v>0</v>
      </c>
      <c r="J75" s="22">
        <f>COUNTIFS(CADASTRE!$B:$B,$J$1,CADASTRE!$L:$L,A75)</f>
        <v>0</v>
      </c>
      <c r="K75" s="22">
        <f>COUNTIFS(CADASTRE!$B:$B,$K$1,CADASTRE!$L:$L,A75)</f>
        <v>0</v>
      </c>
      <c r="L75" s="22">
        <f>COUNTIFS(CADASTRE!$B:$B,$L$1,CADASTRE!$L:$L,A75)</f>
        <v>0</v>
      </c>
      <c r="M75" s="22">
        <f>COUNTIFS(CADASTRE!$B:$B,$M$1,CADASTRE!$L:$L,A75)</f>
        <v>0</v>
      </c>
      <c r="N75" s="22">
        <f>COUNTIFS(CADASTRE!$B:$B,$N$1,CADASTRE!$L:$L,A75)</f>
        <v>0</v>
      </c>
      <c r="O75" s="22">
        <f>COUNTIFS(CADASTRE!$B:$B,$O$1,CADASTRE!$L:$L,A75)</f>
        <v>0</v>
      </c>
      <c r="P75" s="22">
        <f>COUNTIFS(CADASTRE!$B:$B,$P$1,CADASTRE!$L:$L,A75)</f>
        <v>0</v>
      </c>
      <c r="Q75" s="22">
        <f>COUNTIFS(CADASTRE!$B:$B,$Q$1,CADASTRE!$L:$L,A75)</f>
        <v>2</v>
      </c>
      <c r="R75" s="22">
        <f>COUNTIFS(CADASTRE!$B:$B,$R$1,CADASTRE!$L:$L,A75)</f>
        <v>0</v>
      </c>
      <c r="S75" s="22">
        <f>COUNTIFS(CADASTRE!$B:$B,$S$1,CADASTRE!$L:$L,A75)</f>
        <v>0</v>
      </c>
      <c r="T75" s="22">
        <f>COUNTIFS(CADASTRE!$B:$B,$T$1,CADASTRE!$L:$L,A75)</f>
        <v>0</v>
      </c>
      <c r="U75" s="22">
        <f>COUNTIFS(CADASTRE!$B:$B,$U$1,CADASTRE!$L:$L,A75)</f>
        <v>0</v>
      </c>
      <c r="V75" s="22">
        <f>COUNTIFS(CADASTRE!$B:$B,$V$1,CADASTRE!$L:$L,A75)</f>
        <v>0</v>
      </c>
      <c r="W75" s="22">
        <f>COUNTIFS(CADASTRE!$B:$B,$W$1,CADASTRE!$L:$L,A75)</f>
        <v>0</v>
      </c>
      <c r="X75" s="22">
        <f>COUNTIFS(CADASTRE!$B:$B,$X$1,CADASTRE!$L:$L,A75)</f>
        <v>0</v>
      </c>
      <c r="Y75" s="22">
        <f>COUNTIFS(CADASTRE!$B:$B,$Y$1,CADASTRE!$L:$L,A75)</f>
        <v>0</v>
      </c>
      <c r="Z75" s="22">
        <f>COUNTIFS(CADASTRE!$B:$B,$Z$1,CADASTRE!$L:$L,A75)</f>
        <v>0</v>
      </c>
      <c r="AA75" s="22">
        <f t="shared" si="1"/>
        <v>2</v>
      </c>
      <c r="AB75" s="22"/>
      <c r="AC75" s="22"/>
      <c r="AD75" s="1"/>
      <c r="AE75" s="1"/>
    </row>
    <row r="76" spans="1:31" ht="30" customHeight="1" x14ac:dyDescent="0.3">
      <c r="A76" s="2" t="s">
        <v>3205</v>
      </c>
      <c r="B76" s="22">
        <f>COUNTIFS(CADASTRE!$B:$B,B$1,CADASTRE!L:L,A76)</f>
        <v>0</v>
      </c>
      <c r="C76" s="22">
        <f>COUNTIFS(CADASTRE!$B:$B,$C$1,CADASTRE!$L:$L,A76)</f>
        <v>0</v>
      </c>
      <c r="D76" s="22">
        <f>COUNTIFS(CADASTRE!$B:$B,$D$1,CADASTRE!$L:$L,A76)</f>
        <v>0</v>
      </c>
      <c r="E76" s="22">
        <f>COUNTIFS(CADASTRE!$B:$B,$E$1,CADASTRE!$L:$L,A76)</f>
        <v>0</v>
      </c>
      <c r="F76" s="22">
        <f>COUNTIFS(CADASTRE!$B:$B,$F$1,CADASTRE!$L:$L,A76)</f>
        <v>0</v>
      </c>
      <c r="G76" s="22">
        <f>COUNTIFS(CADASTRE!$B:$B,$G$1,CADASTRE!$L:$L,A76)</f>
        <v>0</v>
      </c>
      <c r="H76" s="22">
        <f>COUNTIFS(CADASTRE!$B:$B,$H$1,CADASTRE!$L:$L,A76)</f>
        <v>0</v>
      </c>
      <c r="I76" s="22">
        <f>COUNTIFS(CADASTRE!$B:$B,$I$1,CADASTRE!$L:$L,A76)</f>
        <v>0</v>
      </c>
      <c r="J76" s="22">
        <f>COUNTIFS(CADASTRE!$B:$B,$J$1,CADASTRE!$L:$L,A76)</f>
        <v>0</v>
      </c>
      <c r="K76" s="22">
        <f>COUNTIFS(CADASTRE!$B:$B,$K$1,CADASTRE!$L:$L,A76)</f>
        <v>0</v>
      </c>
      <c r="L76" s="22">
        <f>COUNTIFS(CADASTRE!$B:$B,$L$1,CADASTRE!$L:$L,A76)</f>
        <v>1</v>
      </c>
      <c r="M76" s="22">
        <f>COUNTIFS(CADASTRE!$B:$B,$M$1,CADASTRE!$L:$L,A76)</f>
        <v>0</v>
      </c>
      <c r="N76" s="22">
        <f>COUNTIFS(CADASTRE!$B:$B,$N$1,CADASTRE!$L:$L,A76)</f>
        <v>0</v>
      </c>
      <c r="O76" s="22">
        <f>COUNTIFS(CADASTRE!$B:$B,$O$1,CADASTRE!$L:$L,A76)</f>
        <v>0</v>
      </c>
      <c r="P76" s="22">
        <f>COUNTIFS(CADASTRE!$B:$B,$P$1,CADASTRE!$L:$L,A76)</f>
        <v>0</v>
      </c>
      <c r="Q76" s="22">
        <f>COUNTIFS(CADASTRE!$B:$B,$Q$1,CADASTRE!$L:$L,A76)</f>
        <v>0</v>
      </c>
      <c r="R76" s="22">
        <f>COUNTIFS(CADASTRE!$B:$B,$R$1,CADASTRE!$L:$L,A76)</f>
        <v>0</v>
      </c>
      <c r="S76" s="22">
        <f>COUNTIFS(CADASTRE!$B:$B,$S$1,CADASTRE!$L:$L,A76)</f>
        <v>0</v>
      </c>
      <c r="T76" s="22">
        <f>COUNTIFS(CADASTRE!$B:$B,$T$1,CADASTRE!$L:$L,A76)</f>
        <v>0</v>
      </c>
      <c r="U76" s="22">
        <f>COUNTIFS(CADASTRE!$B:$B,$U$1,CADASTRE!$L:$L,A76)</f>
        <v>0</v>
      </c>
      <c r="V76" s="22">
        <f>COUNTIFS(CADASTRE!$B:$B,$V$1,CADASTRE!$L:$L,A76)</f>
        <v>0</v>
      </c>
      <c r="W76" s="22">
        <f>COUNTIFS(CADASTRE!$B:$B,$W$1,CADASTRE!$L:$L,A76)</f>
        <v>0</v>
      </c>
      <c r="X76" s="22">
        <f>COUNTIFS(CADASTRE!$B:$B,$X$1,CADASTRE!$L:$L,A76)</f>
        <v>0</v>
      </c>
      <c r="Y76" s="22">
        <f>COUNTIFS(CADASTRE!$B:$B,$Y$1,CADASTRE!$L:$L,A76)</f>
        <v>0</v>
      </c>
      <c r="Z76" s="22">
        <f>COUNTIFS(CADASTRE!$B:$B,$Z$1,CADASTRE!$L:$L,A76)</f>
        <v>0</v>
      </c>
      <c r="AA76" s="22">
        <f t="shared" si="1"/>
        <v>1</v>
      </c>
      <c r="AB76" s="22"/>
      <c r="AC76" s="22"/>
      <c r="AD76" s="1"/>
      <c r="AE76" s="1"/>
    </row>
    <row r="77" spans="1:31" ht="30" customHeight="1" x14ac:dyDescent="0.3">
      <c r="A77" s="2" t="s">
        <v>1566</v>
      </c>
      <c r="B77" s="22">
        <f>COUNTIFS(CADASTRE!$B:$B,B$1,CADASTRE!L:L,A77)</f>
        <v>0</v>
      </c>
      <c r="C77" s="22">
        <f>COUNTIFS(CADASTRE!$B:$B,$C$1,CADASTRE!$L:$L,A77)</f>
        <v>0</v>
      </c>
      <c r="D77" s="22">
        <f>COUNTIFS(CADASTRE!$B:$B,$D$1,CADASTRE!$L:$L,A77)</f>
        <v>0</v>
      </c>
      <c r="E77" s="22">
        <f>COUNTIFS(CADASTRE!$B:$B,$E$1,CADASTRE!$L:$L,A77)</f>
        <v>0</v>
      </c>
      <c r="F77" s="22">
        <f>COUNTIFS(CADASTRE!$B:$B,$F$1,CADASTRE!$L:$L,A77)</f>
        <v>0</v>
      </c>
      <c r="G77" s="22">
        <f>COUNTIFS(CADASTRE!$B:$B,$G$1,CADASTRE!$L:$L,A77)</f>
        <v>0</v>
      </c>
      <c r="H77" s="22">
        <f>COUNTIFS(CADASTRE!$B:$B,$H$1,CADASTRE!$L:$L,A77)</f>
        <v>0</v>
      </c>
      <c r="I77" s="22">
        <f>COUNTIFS(CADASTRE!$B:$B,$I$1,CADASTRE!$L:$L,A77)</f>
        <v>0</v>
      </c>
      <c r="J77" s="22">
        <f>COUNTIFS(CADASTRE!$B:$B,$J$1,CADASTRE!$L:$L,A77)</f>
        <v>0</v>
      </c>
      <c r="K77" s="22">
        <f>COUNTIFS(CADASTRE!$B:$B,$K$1,CADASTRE!$L:$L,A77)</f>
        <v>0</v>
      </c>
      <c r="L77" s="22">
        <f>COUNTIFS(CADASTRE!$B:$B,$L$1,CADASTRE!$L:$L,A77)</f>
        <v>0</v>
      </c>
      <c r="M77" s="22">
        <f>COUNTIFS(CADASTRE!$B:$B,$M$1,CADASTRE!$L:$L,A77)</f>
        <v>0</v>
      </c>
      <c r="N77" s="22">
        <f>COUNTIFS(CADASTRE!$B:$B,$N$1,CADASTRE!$L:$L,A77)</f>
        <v>0</v>
      </c>
      <c r="O77" s="22">
        <f>COUNTIFS(CADASTRE!$B:$B,$O$1,CADASTRE!$L:$L,A77)</f>
        <v>0</v>
      </c>
      <c r="P77" s="22">
        <f>COUNTIFS(CADASTRE!$B:$B,$P$1,CADASTRE!$L:$L,A77)</f>
        <v>3</v>
      </c>
      <c r="Q77" s="22">
        <f>COUNTIFS(CADASTRE!$B:$B,$Q$1,CADASTRE!$L:$L,A77)</f>
        <v>1</v>
      </c>
      <c r="R77" s="22">
        <f>COUNTIFS(CADASTRE!$B:$B,$R$1,CADASTRE!$L:$L,A77)</f>
        <v>0</v>
      </c>
      <c r="S77" s="22">
        <f>COUNTIFS(CADASTRE!$B:$B,$S$1,CADASTRE!$L:$L,A77)</f>
        <v>0</v>
      </c>
      <c r="T77" s="22">
        <f>COUNTIFS(CADASTRE!$B:$B,$T$1,CADASTRE!$L:$L,A77)</f>
        <v>0</v>
      </c>
      <c r="U77" s="22">
        <f>COUNTIFS(CADASTRE!$B:$B,$U$1,CADASTRE!$L:$L,A77)</f>
        <v>0</v>
      </c>
      <c r="V77" s="22">
        <f>COUNTIFS(CADASTRE!$B:$B,$V$1,CADASTRE!$L:$L,A77)</f>
        <v>0</v>
      </c>
      <c r="W77" s="22">
        <f>COUNTIFS(CADASTRE!$B:$B,$W$1,CADASTRE!$L:$L,A77)</f>
        <v>0</v>
      </c>
      <c r="X77" s="22">
        <f>COUNTIFS(CADASTRE!$B:$B,$X$1,CADASTRE!$L:$L,A77)</f>
        <v>0</v>
      </c>
      <c r="Y77" s="22">
        <f>COUNTIFS(CADASTRE!$B:$B,$Y$1,CADASTRE!$L:$L,A77)</f>
        <v>0</v>
      </c>
      <c r="Z77" s="22">
        <f>COUNTIFS(CADASTRE!$B:$B,$Z$1,CADASTRE!$L:$L,A77)</f>
        <v>0</v>
      </c>
      <c r="AA77" s="22">
        <f t="shared" si="1"/>
        <v>4</v>
      </c>
      <c r="AB77" s="22"/>
      <c r="AC77" s="22"/>
      <c r="AD77" s="1"/>
      <c r="AE77" s="1"/>
    </row>
    <row r="78" spans="1:31" ht="30" customHeight="1" x14ac:dyDescent="0.3">
      <c r="A78" s="2" t="s">
        <v>1504</v>
      </c>
      <c r="B78" s="22">
        <f>COUNTIFS(CADASTRE!$B:$B,B$1,CADASTRE!L:L,A78)</f>
        <v>0</v>
      </c>
      <c r="C78" s="22">
        <f>COUNTIFS(CADASTRE!$B:$B,$C$1,CADASTRE!$L:$L,A78)</f>
        <v>0</v>
      </c>
      <c r="D78" s="22">
        <f>COUNTIFS(CADASTRE!$B:$B,$D$1,CADASTRE!$L:$L,A78)</f>
        <v>0</v>
      </c>
      <c r="E78" s="22">
        <f>COUNTIFS(CADASTRE!$B:$B,$E$1,CADASTRE!$L:$L,A78)</f>
        <v>0</v>
      </c>
      <c r="F78" s="22">
        <f>COUNTIFS(CADASTRE!$B:$B,$F$1,CADASTRE!$L:$L,A78)</f>
        <v>0</v>
      </c>
      <c r="G78" s="22">
        <f>COUNTIFS(CADASTRE!$B:$B,$G$1,CADASTRE!$L:$L,A78)</f>
        <v>1</v>
      </c>
      <c r="H78" s="22">
        <f>COUNTIFS(CADASTRE!$B:$B,$H$1,CADASTRE!$L:$L,A78)</f>
        <v>0</v>
      </c>
      <c r="I78" s="22">
        <f>COUNTIFS(CADASTRE!$B:$B,$I$1,CADASTRE!$L:$L,A78)</f>
        <v>0</v>
      </c>
      <c r="J78" s="22">
        <f>COUNTIFS(CADASTRE!$B:$B,$J$1,CADASTRE!$L:$L,A78)</f>
        <v>0</v>
      </c>
      <c r="K78" s="22">
        <f>COUNTIFS(CADASTRE!$B:$B,$K$1,CADASTRE!$L:$L,A78)</f>
        <v>0</v>
      </c>
      <c r="L78" s="22">
        <f>COUNTIFS(CADASTRE!$B:$B,$L$1,CADASTRE!$L:$L,A78)</f>
        <v>0</v>
      </c>
      <c r="M78" s="22">
        <f>COUNTIFS(CADASTRE!$B:$B,$M$1,CADASTRE!$L:$L,A78)</f>
        <v>0</v>
      </c>
      <c r="N78" s="22">
        <f>COUNTIFS(CADASTRE!$B:$B,$N$1,CADASTRE!$L:$L,A78)</f>
        <v>0</v>
      </c>
      <c r="O78" s="22">
        <f>COUNTIFS(CADASTRE!$B:$B,$O$1,CADASTRE!$L:$L,A78)</f>
        <v>0</v>
      </c>
      <c r="P78" s="22">
        <f>COUNTIFS(CADASTRE!$B:$B,$P$1,CADASTRE!$L:$L,A78)</f>
        <v>0</v>
      </c>
      <c r="Q78" s="22">
        <f>COUNTIFS(CADASTRE!$B:$B,$Q$1,CADASTRE!$L:$L,A78)</f>
        <v>0</v>
      </c>
      <c r="R78" s="22">
        <f>COUNTIFS(CADASTRE!$B:$B,$R$1,CADASTRE!$L:$L,A78)</f>
        <v>0</v>
      </c>
      <c r="S78" s="22">
        <f>COUNTIFS(CADASTRE!$B:$B,$S$1,CADASTRE!$L:$L,A78)</f>
        <v>0</v>
      </c>
      <c r="T78" s="22">
        <f>COUNTIFS(CADASTRE!$B:$B,$T$1,CADASTRE!$L:$L,A78)</f>
        <v>0</v>
      </c>
      <c r="U78" s="22">
        <f>COUNTIFS(CADASTRE!$B:$B,$U$1,CADASTRE!$L:$L,A78)</f>
        <v>0</v>
      </c>
      <c r="V78" s="22">
        <f>COUNTIFS(CADASTRE!$B:$B,$V$1,CADASTRE!$L:$L,A78)</f>
        <v>0</v>
      </c>
      <c r="W78" s="22">
        <f>COUNTIFS(CADASTRE!$B:$B,$W$1,CADASTRE!$L:$L,A78)</f>
        <v>0</v>
      </c>
      <c r="X78" s="22">
        <f>COUNTIFS(CADASTRE!$B:$B,$X$1,CADASTRE!$L:$L,A78)</f>
        <v>0</v>
      </c>
      <c r="Y78" s="22">
        <f>COUNTIFS(CADASTRE!$B:$B,$Y$1,CADASTRE!$L:$L,A78)</f>
        <v>1</v>
      </c>
      <c r="Z78" s="22">
        <f>COUNTIFS(CADASTRE!$B:$B,$Z$1,CADASTRE!$L:$L,A78)</f>
        <v>0</v>
      </c>
      <c r="AA78" s="22">
        <f t="shared" si="1"/>
        <v>2</v>
      </c>
      <c r="AB78" s="22"/>
      <c r="AC78" s="22"/>
      <c r="AD78" s="1"/>
      <c r="AE78" s="1"/>
    </row>
    <row r="79" spans="1:31" ht="30" customHeight="1" x14ac:dyDescent="0.3">
      <c r="A79" s="2" t="s">
        <v>2707</v>
      </c>
      <c r="B79" s="22">
        <f>COUNTIFS(CADASTRE!$B:$B,B$1,CADASTRE!L:L,A79)</f>
        <v>0</v>
      </c>
      <c r="C79" s="22">
        <f>COUNTIFS(CADASTRE!$B:$B,$C$1,CADASTRE!$L:$L,A79)</f>
        <v>0</v>
      </c>
      <c r="D79" s="22">
        <f>COUNTIFS(CADASTRE!$B:$B,$D$1,CADASTRE!$L:$L,A79)</f>
        <v>0</v>
      </c>
      <c r="E79" s="22">
        <f>COUNTIFS(CADASTRE!$B:$B,$E$1,CADASTRE!$L:$L,A79)</f>
        <v>1</v>
      </c>
      <c r="F79" s="22">
        <f>COUNTIFS(CADASTRE!$B:$B,$F$1,CADASTRE!$L:$L,A79)</f>
        <v>0</v>
      </c>
      <c r="G79" s="22">
        <f>COUNTIFS(CADASTRE!$B:$B,$G$1,CADASTRE!$L:$L,A79)</f>
        <v>0</v>
      </c>
      <c r="H79" s="22">
        <f>COUNTIFS(CADASTRE!$B:$B,$H$1,CADASTRE!$L:$L,A79)</f>
        <v>0</v>
      </c>
      <c r="I79" s="22">
        <f>COUNTIFS(CADASTRE!$B:$B,$I$1,CADASTRE!$L:$L,A79)</f>
        <v>0</v>
      </c>
      <c r="J79" s="22">
        <f>COUNTIFS(CADASTRE!$B:$B,$J$1,CADASTRE!$L:$L,A79)</f>
        <v>0</v>
      </c>
      <c r="K79" s="22">
        <f>COUNTIFS(CADASTRE!$B:$B,$K$1,CADASTRE!$L:$L,A79)</f>
        <v>0</v>
      </c>
      <c r="L79" s="22">
        <f>COUNTIFS(CADASTRE!$B:$B,$L$1,CADASTRE!$L:$L,A79)</f>
        <v>0</v>
      </c>
      <c r="M79" s="22">
        <f>COUNTIFS(CADASTRE!$B:$B,$M$1,CADASTRE!$L:$L,A79)</f>
        <v>0</v>
      </c>
      <c r="N79" s="22">
        <f>COUNTIFS(CADASTRE!$B:$B,$N$1,CADASTRE!$L:$L,A79)</f>
        <v>0</v>
      </c>
      <c r="O79" s="22">
        <f>COUNTIFS(CADASTRE!$B:$B,$O$1,CADASTRE!$L:$L,A79)</f>
        <v>0</v>
      </c>
      <c r="P79" s="22">
        <f>COUNTIFS(CADASTRE!$B:$B,$P$1,CADASTRE!$L:$L,A79)</f>
        <v>0</v>
      </c>
      <c r="Q79" s="22">
        <f>COUNTIFS(CADASTRE!$B:$B,$Q$1,CADASTRE!$L:$L,A79)</f>
        <v>0</v>
      </c>
      <c r="R79" s="22">
        <f>COUNTIFS(CADASTRE!$B:$B,$R$1,CADASTRE!$L:$L,A79)</f>
        <v>0</v>
      </c>
      <c r="S79" s="22">
        <f>COUNTIFS(CADASTRE!$B:$B,$S$1,CADASTRE!$L:$L,A79)</f>
        <v>2</v>
      </c>
      <c r="T79" s="22">
        <f>COUNTIFS(CADASTRE!$B:$B,$T$1,CADASTRE!$L:$L,A79)</f>
        <v>0</v>
      </c>
      <c r="U79" s="22">
        <f>COUNTIFS(CADASTRE!$B:$B,$U$1,CADASTRE!$L:$L,A79)</f>
        <v>0</v>
      </c>
      <c r="V79" s="22">
        <f>COUNTIFS(CADASTRE!$B:$B,$V$1,CADASTRE!$L:$L,A79)</f>
        <v>0</v>
      </c>
      <c r="W79" s="22">
        <f>COUNTIFS(CADASTRE!$B:$B,$W$1,CADASTRE!$L:$L,A79)</f>
        <v>0</v>
      </c>
      <c r="X79" s="22">
        <f>COUNTIFS(CADASTRE!$B:$B,$X$1,CADASTRE!$L:$L,A79)</f>
        <v>0</v>
      </c>
      <c r="Y79" s="22">
        <f>COUNTIFS(CADASTRE!$B:$B,$Y$1,CADASTRE!$L:$L,A79)</f>
        <v>0</v>
      </c>
      <c r="Z79" s="22">
        <f>COUNTIFS(CADASTRE!$B:$B,$Z$1,CADASTRE!$L:$L,A79)</f>
        <v>0</v>
      </c>
      <c r="AA79" s="22">
        <f t="shared" si="1"/>
        <v>3</v>
      </c>
      <c r="AB79" s="22"/>
      <c r="AC79" s="22"/>
      <c r="AD79" s="1"/>
      <c r="AE79" s="1"/>
    </row>
    <row r="80" spans="1:31" ht="30" customHeight="1" x14ac:dyDescent="0.3">
      <c r="A80" s="2" t="s">
        <v>3819</v>
      </c>
      <c r="B80" s="22">
        <f>COUNTIFS(CADASTRE!$B:$B,B$1,CADASTRE!L:L,A80)</f>
        <v>0</v>
      </c>
      <c r="C80" s="22">
        <f>COUNTIFS(CADASTRE!$B:$B,$C$1,CADASTRE!$L:$L,A80)</f>
        <v>0</v>
      </c>
      <c r="D80" s="22">
        <f>COUNTIFS(CADASTRE!$B:$B,$D$1,CADASTRE!$L:$L,A80)</f>
        <v>0</v>
      </c>
      <c r="E80" s="22">
        <f>COUNTIFS(CADASTRE!$B:$B,$E$1,CADASTRE!$L:$L,A80)</f>
        <v>0</v>
      </c>
      <c r="F80" s="22">
        <f>COUNTIFS(CADASTRE!$B:$B,$F$1,CADASTRE!$L:$L,A80)</f>
        <v>0</v>
      </c>
      <c r="G80" s="22">
        <f>COUNTIFS(CADASTRE!$B:$B,$G$1,CADASTRE!$L:$L,A80)</f>
        <v>0</v>
      </c>
      <c r="H80" s="22">
        <f>COUNTIFS(CADASTRE!$B:$B,$H$1,CADASTRE!$L:$L,A80)</f>
        <v>0</v>
      </c>
      <c r="I80" s="22">
        <f>COUNTIFS(CADASTRE!$B:$B,$I$1,CADASTRE!$L:$L,A80)</f>
        <v>0</v>
      </c>
      <c r="J80" s="22">
        <f>COUNTIFS(CADASTRE!$B:$B,$J$1,CADASTRE!$L:$L,A80)</f>
        <v>0</v>
      </c>
      <c r="K80" s="22">
        <f>COUNTIFS(CADASTRE!$B:$B,$K$1,CADASTRE!$L:$L,A80)</f>
        <v>0</v>
      </c>
      <c r="L80" s="22">
        <f>COUNTIFS(CADASTRE!$B:$B,$L$1,CADASTRE!$L:$L,A80)</f>
        <v>0</v>
      </c>
      <c r="M80" s="22">
        <f>COUNTIFS(CADASTRE!$B:$B,$M$1,CADASTRE!$L:$L,A80)</f>
        <v>0</v>
      </c>
      <c r="N80" s="22">
        <f>COUNTIFS(CADASTRE!$B:$B,$N$1,CADASTRE!$L:$L,A80)</f>
        <v>0</v>
      </c>
      <c r="O80" s="22">
        <f>COUNTIFS(CADASTRE!$B:$B,$O$1,CADASTRE!$L:$L,A80)</f>
        <v>0</v>
      </c>
      <c r="P80" s="22">
        <f>COUNTIFS(CADASTRE!$B:$B,$P$1,CADASTRE!$L:$L,A80)</f>
        <v>0</v>
      </c>
      <c r="Q80" s="22">
        <f>COUNTIFS(CADASTRE!$B:$B,$Q$1,CADASTRE!$L:$L,A80)</f>
        <v>0</v>
      </c>
      <c r="R80" s="22">
        <f>COUNTIFS(CADASTRE!$B:$B,$R$1,CADASTRE!$L:$L,A80)</f>
        <v>0</v>
      </c>
      <c r="S80" s="22">
        <f>COUNTIFS(CADASTRE!$B:$B,$S$1,CADASTRE!$L:$L,A80)</f>
        <v>0</v>
      </c>
      <c r="T80" s="22">
        <f>COUNTIFS(CADASTRE!$B:$B,$T$1,CADASTRE!$L:$L,A80)</f>
        <v>0</v>
      </c>
      <c r="U80" s="22">
        <f>COUNTIFS(CADASTRE!$B:$B,$U$1,CADASTRE!$L:$L,A80)</f>
        <v>0</v>
      </c>
      <c r="V80" s="22">
        <f>COUNTIFS(CADASTRE!$B:$B,$V$1,CADASTRE!$L:$L,A80)</f>
        <v>0</v>
      </c>
      <c r="W80" s="22">
        <f>COUNTIFS(CADASTRE!$B:$B,$W$1,CADASTRE!$L:$L,A80)</f>
        <v>0</v>
      </c>
      <c r="X80" s="22">
        <f>COUNTIFS(CADASTRE!$B:$B,$X$1,CADASTRE!$L:$L,A80)</f>
        <v>1</v>
      </c>
      <c r="Y80" s="22">
        <f>COUNTIFS(CADASTRE!$B:$B,$Y$1,CADASTRE!$L:$L,A80)</f>
        <v>0</v>
      </c>
      <c r="Z80" s="22">
        <f>COUNTIFS(CADASTRE!$B:$B,$Z$1,CADASTRE!$L:$L,A80)</f>
        <v>0</v>
      </c>
      <c r="AA80" s="22">
        <f t="shared" si="1"/>
        <v>1</v>
      </c>
      <c r="AB80" s="22"/>
      <c r="AC80" s="22"/>
      <c r="AD80" s="1"/>
      <c r="AE80" s="1"/>
    </row>
    <row r="81" spans="1:31" ht="30" customHeight="1" x14ac:dyDescent="0.3">
      <c r="A81" s="2" t="s">
        <v>3017</v>
      </c>
      <c r="B81" s="22">
        <f>COUNTIFS(CADASTRE!$B:$B,B$1,CADASTRE!L:L,A81)</f>
        <v>0</v>
      </c>
      <c r="C81" s="22">
        <f>COUNTIFS(CADASTRE!$B:$B,$C$1,CADASTRE!$L:$L,A81)</f>
        <v>0</v>
      </c>
      <c r="D81" s="22">
        <f>COUNTIFS(CADASTRE!$B:$B,$D$1,CADASTRE!$L:$L,A81)</f>
        <v>0</v>
      </c>
      <c r="E81" s="22">
        <f>COUNTIFS(CADASTRE!$B:$B,$E$1,CADASTRE!$L:$L,A81)</f>
        <v>0</v>
      </c>
      <c r="F81" s="22">
        <f>COUNTIFS(CADASTRE!$B:$B,$F$1,CADASTRE!$L:$L,A81)</f>
        <v>0</v>
      </c>
      <c r="G81" s="22">
        <f>COUNTIFS(CADASTRE!$B:$B,$G$1,CADASTRE!$L:$L,A81)</f>
        <v>0</v>
      </c>
      <c r="H81" s="22">
        <f>COUNTIFS(CADASTRE!$B:$B,$H$1,CADASTRE!$L:$L,A81)</f>
        <v>0</v>
      </c>
      <c r="I81" s="22">
        <f>COUNTIFS(CADASTRE!$B:$B,$I$1,CADASTRE!$L:$L,A81)</f>
        <v>0</v>
      </c>
      <c r="J81" s="22">
        <f>COUNTIFS(CADASTRE!$B:$B,$J$1,CADASTRE!$L:$L,A81)</f>
        <v>0</v>
      </c>
      <c r="K81" s="22">
        <f>COUNTIFS(CADASTRE!$B:$B,$K$1,CADASTRE!$L:$L,A81)</f>
        <v>0</v>
      </c>
      <c r="L81" s="22">
        <f>COUNTIFS(CADASTRE!$B:$B,$L$1,CADASTRE!$L:$L,A81)</f>
        <v>0</v>
      </c>
      <c r="M81" s="22">
        <f>COUNTIFS(CADASTRE!$B:$B,$M$1,CADASTRE!$L:$L,A81)</f>
        <v>0</v>
      </c>
      <c r="N81" s="22">
        <f>COUNTIFS(CADASTRE!$B:$B,$N$1,CADASTRE!$L:$L,A81)</f>
        <v>0</v>
      </c>
      <c r="O81" s="22">
        <f>COUNTIFS(CADASTRE!$B:$B,$O$1,CADASTRE!$L:$L,A81)</f>
        <v>0</v>
      </c>
      <c r="P81" s="22">
        <f>COUNTIFS(CADASTRE!$B:$B,$P$1,CADASTRE!$L:$L,A81)</f>
        <v>0</v>
      </c>
      <c r="Q81" s="22">
        <f>COUNTIFS(CADASTRE!$B:$B,$Q$1,CADASTRE!$L:$L,A81)</f>
        <v>0</v>
      </c>
      <c r="R81" s="22">
        <f>COUNTIFS(CADASTRE!$B:$B,$R$1,CADASTRE!$L:$L,A81)</f>
        <v>0</v>
      </c>
      <c r="S81" s="22">
        <f>COUNTIFS(CADASTRE!$B:$B,$S$1,CADASTRE!$L:$L,A81)</f>
        <v>0</v>
      </c>
      <c r="T81" s="22">
        <f>COUNTIFS(CADASTRE!$B:$B,$T$1,CADASTRE!$L:$L,A81)</f>
        <v>0</v>
      </c>
      <c r="U81" s="22">
        <f>COUNTIFS(CADASTRE!$B:$B,$U$1,CADASTRE!$L:$L,A81)</f>
        <v>0</v>
      </c>
      <c r="V81" s="22">
        <f>COUNTIFS(CADASTRE!$B:$B,$V$1,CADASTRE!$L:$L,A81)</f>
        <v>0</v>
      </c>
      <c r="W81" s="22">
        <f>COUNTIFS(CADASTRE!$B:$B,$W$1,CADASTRE!$L:$L,A81)</f>
        <v>0</v>
      </c>
      <c r="X81" s="22">
        <f>COUNTIFS(CADASTRE!$B:$B,$X$1,CADASTRE!$L:$L,A81)</f>
        <v>0</v>
      </c>
      <c r="Y81" s="22">
        <f>COUNTIFS(CADASTRE!$B:$B,$Y$1,CADASTRE!$L:$L,A81)</f>
        <v>0</v>
      </c>
      <c r="Z81" s="22">
        <f>COUNTIFS(CADASTRE!$B:$B,$Z$1,CADASTRE!$L:$L,A81)</f>
        <v>2</v>
      </c>
      <c r="AA81" s="22">
        <f t="shared" si="1"/>
        <v>2</v>
      </c>
      <c r="AB81" s="22"/>
      <c r="AC81" s="22"/>
      <c r="AD81" s="1"/>
      <c r="AE81" s="1"/>
    </row>
    <row r="82" spans="1:31" ht="30" customHeight="1" x14ac:dyDescent="0.3">
      <c r="A82" s="2" t="s">
        <v>3212</v>
      </c>
      <c r="B82" s="22">
        <f>COUNTIFS(CADASTRE!$B:$B,B$1,CADASTRE!L:L,A82)</f>
        <v>0</v>
      </c>
      <c r="C82" s="22">
        <f>COUNTIFS(CADASTRE!$B:$B,$C$1,CADASTRE!$L:$L,A82)</f>
        <v>0</v>
      </c>
      <c r="D82" s="22">
        <f>COUNTIFS(CADASTRE!$B:$B,$D$1,CADASTRE!$L:$L,A82)</f>
        <v>0</v>
      </c>
      <c r="E82" s="22">
        <f>COUNTIFS(CADASTRE!$B:$B,$E$1,CADASTRE!$L:$L,A82)</f>
        <v>0</v>
      </c>
      <c r="F82" s="22">
        <f>COUNTIFS(CADASTRE!$B:$B,$F$1,CADASTRE!$L:$L,A82)</f>
        <v>0</v>
      </c>
      <c r="G82" s="22">
        <f>COUNTIFS(CADASTRE!$B:$B,$G$1,CADASTRE!$L:$L,A82)</f>
        <v>0</v>
      </c>
      <c r="H82" s="22">
        <f>COUNTIFS(CADASTRE!$B:$B,$H$1,CADASTRE!$L:$L,A82)</f>
        <v>0</v>
      </c>
      <c r="I82" s="22">
        <f>COUNTIFS(CADASTRE!$B:$B,$I$1,CADASTRE!$L:$L,A82)</f>
        <v>0</v>
      </c>
      <c r="J82" s="22">
        <f>COUNTIFS(CADASTRE!$B:$B,$J$1,CADASTRE!$L:$L,A82)</f>
        <v>0</v>
      </c>
      <c r="K82" s="22">
        <f>COUNTIFS(CADASTRE!$B:$B,$K$1,CADASTRE!$L:$L,A82)</f>
        <v>0</v>
      </c>
      <c r="L82" s="22">
        <f>COUNTIFS(CADASTRE!$B:$B,$L$1,CADASTRE!$L:$L,A82)</f>
        <v>0</v>
      </c>
      <c r="M82" s="22">
        <f>COUNTIFS(CADASTRE!$B:$B,$M$1,CADASTRE!$L:$L,A82)</f>
        <v>0</v>
      </c>
      <c r="N82" s="22">
        <f>COUNTIFS(CADASTRE!$B:$B,$N$1,CADASTRE!$L:$L,A82)</f>
        <v>0</v>
      </c>
      <c r="O82" s="22">
        <f>COUNTIFS(CADASTRE!$B:$B,$O$1,CADASTRE!$L:$L,A82)</f>
        <v>0</v>
      </c>
      <c r="P82" s="22">
        <f>COUNTIFS(CADASTRE!$B:$B,$P$1,CADASTRE!$L:$L,A82)</f>
        <v>0</v>
      </c>
      <c r="Q82" s="22">
        <f>COUNTIFS(CADASTRE!$B:$B,$Q$1,CADASTRE!$L:$L,A82)</f>
        <v>2</v>
      </c>
      <c r="R82" s="22">
        <f>COUNTIFS(CADASTRE!$B:$B,$R$1,CADASTRE!$L:$L,A82)</f>
        <v>0</v>
      </c>
      <c r="S82" s="22">
        <f>COUNTIFS(CADASTRE!$B:$B,$S$1,CADASTRE!$L:$L,A82)</f>
        <v>0</v>
      </c>
      <c r="T82" s="22">
        <f>COUNTIFS(CADASTRE!$B:$B,$T$1,CADASTRE!$L:$L,A82)</f>
        <v>5</v>
      </c>
      <c r="U82" s="22">
        <f>COUNTIFS(CADASTRE!$B:$B,$U$1,CADASTRE!$L:$L,A82)</f>
        <v>0</v>
      </c>
      <c r="V82" s="22">
        <f>COUNTIFS(CADASTRE!$B:$B,$V$1,CADASTRE!$L:$L,A82)</f>
        <v>0</v>
      </c>
      <c r="W82" s="22">
        <f>COUNTIFS(CADASTRE!$B:$B,$W$1,CADASTRE!$L:$L,A82)</f>
        <v>0</v>
      </c>
      <c r="X82" s="22">
        <f>COUNTIFS(CADASTRE!$B:$B,$X$1,CADASTRE!$L:$L,A82)</f>
        <v>0</v>
      </c>
      <c r="Y82" s="22">
        <f>COUNTIFS(CADASTRE!$B:$B,$Y$1,CADASTRE!$L:$L,A82)</f>
        <v>0</v>
      </c>
      <c r="Z82" s="22">
        <f>COUNTIFS(CADASTRE!$B:$B,$Z$1,CADASTRE!$L:$L,A82)</f>
        <v>0</v>
      </c>
      <c r="AA82" s="22">
        <f t="shared" si="1"/>
        <v>7</v>
      </c>
      <c r="AB82" s="22"/>
      <c r="AC82" s="22"/>
      <c r="AD82" s="1"/>
      <c r="AE82" s="1"/>
    </row>
    <row r="83" spans="1:31" ht="30" customHeight="1" x14ac:dyDescent="0.3">
      <c r="A83" s="2" t="s">
        <v>1579</v>
      </c>
      <c r="B83" s="22">
        <f>COUNTIFS(CADASTRE!$B:$B,B$1,CADASTRE!L:L,A83)</f>
        <v>0</v>
      </c>
      <c r="C83" s="22">
        <f>COUNTIFS(CADASTRE!$B:$B,$C$1,CADASTRE!$L:$L,A83)</f>
        <v>0</v>
      </c>
      <c r="D83" s="22">
        <f>COUNTIFS(CADASTRE!$B:$B,$D$1,CADASTRE!$L:$L,A83)</f>
        <v>0</v>
      </c>
      <c r="E83" s="22">
        <f>COUNTIFS(CADASTRE!$B:$B,$E$1,CADASTRE!$L:$L,A83)</f>
        <v>2</v>
      </c>
      <c r="F83" s="22">
        <f>COUNTIFS(CADASTRE!$B:$B,$F$1,CADASTRE!$L:$L,A83)</f>
        <v>0</v>
      </c>
      <c r="G83" s="22">
        <f>COUNTIFS(CADASTRE!$B:$B,$G$1,CADASTRE!$L:$L,A83)</f>
        <v>1</v>
      </c>
      <c r="H83" s="22">
        <f>COUNTIFS(CADASTRE!$B:$B,$H$1,CADASTRE!$L:$L,A83)</f>
        <v>0</v>
      </c>
      <c r="I83" s="22">
        <f>COUNTIFS(CADASTRE!$B:$B,$I$1,CADASTRE!$L:$L,A83)</f>
        <v>0</v>
      </c>
      <c r="J83" s="22">
        <f>COUNTIFS(CADASTRE!$B:$B,$J$1,CADASTRE!$L:$L,A83)</f>
        <v>0</v>
      </c>
      <c r="K83" s="22">
        <f>COUNTIFS(CADASTRE!$B:$B,$K$1,CADASTRE!$L:$L,A83)</f>
        <v>0</v>
      </c>
      <c r="L83" s="22">
        <f>COUNTIFS(CADASTRE!$B:$B,$L$1,CADASTRE!$L:$L,A83)</f>
        <v>0</v>
      </c>
      <c r="M83" s="22">
        <f>COUNTIFS(CADASTRE!$B:$B,$M$1,CADASTRE!$L:$L,A83)</f>
        <v>0</v>
      </c>
      <c r="N83" s="22">
        <f>COUNTIFS(CADASTRE!$B:$B,$N$1,CADASTRE!$L:$L,A83)</f>
        <v>0</v>
      </c>
      <c r="O83" s="22">
        <f>COUNTIFS(CADASTRE!$B:$B,$O$1,CADASTRE!$L:$L,A83)</f>
        <v>0</v>
      </c>
      <c r="P83" s="22">
        <f>COUNTIFS(CADASTRE!$B:$B,$P$1,CADASTRE!$L:$L,A83)</f>
        <v>0</v>
      </c>
      <c r="Q83" s="22">
        <f>COUNTIFS(CADASTRE!$B:$B,$Q$1,CADASTRE!$L:$L,A83)</f>
        <v>0</v>
      </c>
      <c r="R83" s="22">
        <f>COUNTIFS(CADASTRE!$B:$B,$R$1,CADASTRE!$L:$L,A83)</f>
        <v>0</v>
      </c>
      <c r="S83" s="22">
        <f>COUNTIFS(CADASTRE!$B:$B,$S$1,CADASTRE!$L:$L,A83)</f>
        <v>0</v>
      </c>
      <c r="T83" s="22">
        <f>COUNTIFS(CADASTRE!$B:$B,$T$1,CADASTRE!$L:$L,A83)</f>
        <v>0</v>
      </c>
      <c r="U83" s="22">
        <f>COUNTIFS(CADASTRE!$B:$B,$U$1,CADASTRE!$L:$L,A83)</f>
        <v>0</v>
      </c>
      <c r="V83" s="22">
        <f>COUNTIFS(CADASTRE!$B:$B,$V$1,CADASTRE!$L:$L,A83)</f>
        <v>0</v>
      </c>
      <c r="W83" s="22">
        <f>COUNTIFS(CADASTRE!$B:$B,$W$1,CADASTRE!$L:$L,A83)</f>
        <v>0</v>
      </c>
      <c r="X83" s="22">
        <f>COUNTIFS(CADASTRE!$B:$B,$X$1,CADASTRE!$L:$L,A83)</f>
        <v>1</v>
      </c>
      <c r="Y83" s="22">
        <f>COUNTIFS(CADASTRE!$B:$B,$Y$1,CADASTRE!$L:$L,A83)</f>
        <v>0</v>
      </c>
      <c r="Z83" s="22">
        <f>COUNTIFS(CADASTRE!$B:$B,$Z$1,CADASTRE!$L:$L,A83)</f>
        <v>0</v>
      </c>
      <c r="AA83" s="22">
        <f t="shared" si="1"/>
        <v>4</v>
      </c>
      <c r="AB83" s="22"/>
      <c r="AC83" s="22"/>
      <c r="AD83" s="1"/>
      <c r="AE83" s="1"/>
    </row>
    <row r="84" spans="1:31" ht="30" customHeight="1" x14ac:dyDescent="0.3">
      <c r="A84" s="2" t="s">
        <v>1321</v>
      </c>
      <c r="B84" s="22">
        <f>COUNTIFS(CADASTRE!$B:$B,B$1,CADASTRE!L:L,A84)</f>
        <v>0</v>
      </c>
      <c r="C84" s="22">
        <f>COUNTIFS(CADASTRE!$B:$B,$C$1,CADASTRE!$L:$L,A84)</f>
        <v>0</v>
      </c>
      <c r="D84" s="22">
        <f>COUNTIFS(CADASTRE!$B:$B,$D$1,CADASTRE!$L:$L,A84)</f>
        <v>0</v>
      </c>
      <c r="E84" s="22">
        <f>COUNTIFS(CADASTRE!$B:$B,$E$1,CADASTRE!$L:$L,A84)</f>
        <v>0</v>
      </c>
      <c r="F84" s="22">
        <f>COUNTIFS(CADASTRE!$B:$B,$F$1,CADASTRE!$L:$L,A84)</f>
        <v>0</v>
      </c>
      <c r="G84" s="22">
        <f>COUNTIFS(CADASTRE!$B:$B,$G$1,CADASTRE!$L:$L,A84)</f>
        <v>0</v>
      </c>
      <c r="H84" s="22">
        <f>COUNTIFS(CADASTRE!$B:$B,$H$1,CADASTRE!$L:$L,A84)</f>
        <v>1</v>
      </c>
      <c r="I84" s="22">
        <f>COUNTIFS(CADASTRE!$B:$B,$I$1,CADASTRE!$L:$L,A84)</f>
        <v>0</v>
      </c>
      <c r="J84" s="22">
        <f>COUNTIFS(CADASTRE!$B:$B,$J$1,CADASTRE!$L:$L,A84)</f>
        <v>0</v>
      </c>
      <c r="K84" s="22">
        <f>COUNTIFS(CADASTRE!$B:$B,$K$1,CADASTRE!$L:$L,A84)</f>
        <v>0</v>
      </c>
      <c r="L84" s="22">
        <f>COUNTIFS(CADASTRE!$B:$B,$L$1,CADASTRE!$L:$L,A84)</f>
        <v>0</v>
      </c>
      <c r="M84" s="22">
        <f>COUNTIFS(CADASTRE!$B:$B,$M$1,CADASTRE!$L:$L,A84)</f>
        <v>0</v>
      </c>
      <c r="N84" s="22">
        <f>COUNTIFS(CADASTRE!$B:$B,$N$1,CADASTRE!$L:$L,A84)</f>
        <v>0</v>
      </c>
      <c r="O84" s="22">
        <f>COUNTIFS(CADASTRE!$B:$B,$O$1,CADASTRE!$L:$L,A84)</f>
        <v>0</v>
      </c>
      <c r="P84" s="22">
        <f>COUNTIFS(CADASTRE!$B:$B,$P$1,CADASTRE!$L:$L,A84)</f>
        <v>0</v>
      </c>
      <c r="Q84" s="22">
        <f>COUNTIFS(CADASTRE!$B:$B,$Q$1,CADASTRE!$L:$L,A84)</f>
        <v>1</v>
      </c>
      <c r="R84" s="22">
        <f>COUNTIFS(CADASTRE!$B:$B,$R$1,CADASTRE!$L:$L,A84)</f>
        <v>0</v>
      </c>
      <c r="S84" s="22">
        <f>COUNTIFS(CADASTRE!$B:$B,$S$1,CADASTRE!$L:$L,A84)</f>
        <v>0</v>
      </c>
      <c r="T84" s="22">
        <f>COUNTIFS(CADASTRE!$B:$B,$T$1,CADASTRE!$L:$L,A84)</f>
        <v>0</v>
      </c>
      <c r="U84" s="22">
        <f>COUNTIFS(CADASTRE!$B:$B,$U$1,CADASTRE!$L:$L,A84)</f>
        <v>0</v>
      </c>
      <c r="V84" s="22">
        <f>COUNTIFS(CADASTRE!$B:$B,$V$1,CADASTRE!$L:$L,A84)</f>
        <v>0</v>
      </c>
      <c r="W84" s="22">
        <f>COUNTIFS(CADASTRE!$B:$B,$W$1,CADASTRE!$L:$L,A84)</f>
        <v>0</v>
      </c>
      <c r="X84" s="22">
        <f>COUNTIFS(CADASTRE!$B:$B,$X$1,CADASTRE!$L:$L,A84)</f>
        <v>0</v>
      </c>
      <c r="Y84" s="22">
        <f>COUNTIFS(CADASTRE!$B:$B,$Y$1,CADASTRE!$L:$L,A84)</f>
        <v>0</v>
      </c>
      <c r="Z84" s="22">
        <f>COUNTIFS(CADASTRE!$B:$B,$Z$1,CADASTRE!$L:$L,A84)</f>
        <v>1</v>
      </c>
      <c r="AA84" s="22">
        <f t="shared" si="1"/>
        <v>3</v>
      </c>
      <c r="AB84" s="22"/>
      <c r="AC84" s="22"/>
      <c r="AD84" s="1"/>
      <c r="AE84" s="1"/>
    </row>
    <row r="85" spans="1:31" ht="30" customHeight="1" x14ac:dyDescent="0.3">
      <c r="A85" s="2" t="s">
        <v>3846</v>
      </c>
      <c r="B85" s="22">
        <f>COUNTIFS(CADASTRE!$B:$B,B$1,CADASTRE!L:L,A85)</f>
        <v>0</v>
      </c>
      <c r="C85" s="22">
        <f>COUNTIFS(CADASTRE!$B:$B,$C$1,CADASTRE!$L:$L,A85)</f>
        <v>0</v>
      </c>
      <c r="D85" s="22">
        <f>COUNTIFS(CADASTRE!$B:$B,$D$1,CADASTRE!$L:$L,A85)</f>
        <v>0</v>
      </c>
      <c r="E85" s="22">
        <f>COUNTIFS(CADASTRE!$B:$B,$E$1,CADASTRE!$L:$L,A85)</f>
        <v>0</v>
      </c>
      <c r="F85" s="22">
        <f>COUNTIFS(CADASTRE!$B:$B,$F$1,CADASTRE!$L:$L,A85)</f>
        <v>0</v>
      </c>
      <c r="G85" s="22">
        <f>COUNTIFS(CADASTRE!$B:$B,$G$1,CADASTRE!$L:$L,A85)</f>
        <v>0</v>
      </c>
      <c r="H85" s="22">
        <f>COUNTIFS(CADASTRE!$B:$B,$H$1,CADASTRE!$L:$L,A85)</f>
        <v>0</v>
      </c>
      <c r="I85" s="22">
        <f>COUNTIFS(CADASTRE!$B:$B,$I$1,CADASTRE!$L:$L,A85)</f>
        <v>0</v>
      </c>
      <c r="J85" s="22">
        <f>COUNTIFS(CADASTRE!$B:$B,$J$1,CADASTRE!$L:$L,A85)</f>
        <v>0</v>
      </c>
      <c r="K85" s="22">
        <f>COUNTIFS(CADASTRE!$B:$B,$K$1,CADASTRE!$L:$L,A85)</f>
        <v>0</v>
      </c>
      <c r="L85" s="22">
        <f>COUNTIFS(CADASTRE!$B:$B,$L$1,CADASTRE!$L:$L,A85)</f>
        <v>0</v>
      </c>
      <c r="M85" s="22">
        <f>COUNTIFS(CADASTRE!$B:$B,$M$1,CADASTRE!$L:$L,A85)</f>
        <v>0</v>
      </c>
      <c r="N85" s="22">
        <f>COUNTIFS(CADASTRE!$B:$B,$N$1,CADASTRE!$L:$L,A85)</f>
        <v>0</v>
      </c>
      <c r="O85" s="22">
        <f>COUNTIFS(CADASTRE!$B:$B,$O$1,CADASTRE!$L:$L,A85)</f>
        <v>0</v>
      </c>
      <c r="P85" s="22">
        <f>COUNTIFS(CADASTRE!$B:$B,$P$1,CADASTRE!$L:$L,A85)</f>
        <v>0</v>
      </c>
      <c r="Q85" s="22">
        <f>COUNTIFS(CADASTRE!$B:$B,$Q$1,CADASTRE!$L:$L,A85)</f>
        <v>1</v>
      </c>
      <c r="R85" s="22">
        <f>COUNTIFS(CADASTRE!$B:$B,$R$1,CADASTRE!$L:$L,A85)</f>
        <v>0</v>
      </c>
      <c r="S85" s="22">
        <f>COUNTIFS(CADASTRE!$B:$B,$S$1,CADASTRE!$L:$L,A85)</f>
        <v>0</v>
      </c>
      <c r="T85" s="22">
        <f>COUNTIFS(CADASTRE!$B:$B,$T$1,CADASTRE!$L:$L,A85)</f>
        <v>0</v>
      </c>
      <c r="U85" s="22">
        <f>COUNTIFS(CADASTRE!$B:$B,$U$1,CADASTRE!$L:$L,A85)</f>
        <v>0</v>
      </c>
      <c r="V85" s="22">
        <f>COUNTIFS(CADASTRE!$B:$B,$V$1,CADASTRE!$L:$L,A85)</f>
        <v>0</v>
      </c>
      <c r="W85" s="22">
        <f>COUNTIFS(CADASTRE!$B:$B,$W$1,CADASTRE!$L:$L,A85)</f>
        <v>0</v>
      </c>
      <c r="X85" s="22">
        <f>COUNTIFS(CADASTRE!$B:$B,$X$1,CADASTRE!$L:$L,A85)</f>
        <v>0</v>
      </c>
      <c r="Y85" s="22">
        <f>COUNTIFS(CADASTRE!$B:$B,$Y$1,CADASTRE!$L:$L,A85)</f>
        <v>0</v>
      </c>
      <c r="Z85" s="22">
        <f>COUNTIFS(CADASTRE!$B:$B,$Z$1,CADASTRE!$L:$L,A85)</f>
        <v>0</v>
      </c>
      <c r="AA85" s="22">
        <f t="shared" si="1"/>
        <v>1</v>
      </c>
      <c r="AB85" s="22"/>
      <c r="AC85" s="22"/>
      <c r="AD85" s="1"/>
      <c r="AE85" s="1"/>
    </row>
    <row r="86" spans="1:31" ht="30" customHeight="1" x14ac:dyDescent="0.3">
      <c r="A86" s="2" t="s">
        <v>1589</v>
      </c>
      <c r="B86" s="22">
        <f>COUNTIFS(CADASTRE!$B:$B,B$1,CADASTRE!L:L,A86)</f>
        <v>0</v>
      </c>
      <c r="C86" s="22">
        <f>COUNTIFS(CADASTRE!$B:$B,$C$1,CADASTRE!$L:$L,A86)</f>
        <v>0</v>
      </c>
      <c r="D86" s="22">
        <f>COUNTIFS(CADASTRE!$B:$B,$D$1,CADASTRE!$L:$L,A86)</f>
        <v>0</v>
      </c>
      <c r="E86" s="22">
        <f>COUNTIFS(CADASTRE!$B:$B,$E$1,CADASTRE!$L:$L,A86)</f>
        <v>0</v>
      </c>
      <c r="F86" s="22">
        <f>COUNTIFS(CADASTRE!$B:$B,$F$1,CADASTRE!$L:$L,A86)</f>
        <v>0</v>
      </c>
      <c r="G86" s="22">
        <f>COUNTIFS(CADASTRE!$B:$B,$G$1,CADASTRE!$L:$L,A86)</f>
        <v>0</v>
      </c>
      <c r="H86" s="22">
        <f>COUNTIFS(CADASTRE!$B:$B,$H$1,CADASTRE!$L:$L,A86)</f>
        <v>0</v>
      </c>
      <c r="I86" s="22">
        <f>COUNTIFS(CADASTRE!$B:$B,$I$1,CADASTRE!$L:$L,A86)</f>
        <v>0</v>
      </c>
      <c r="J86" s="22">
        <f>COUNTIFS(CADASTRE!$B:$B,$J$1,CADASTRE!$L:$L,A86)</f>
        <v>0</v>
      </c>
      <c r="K86" s="22">
        <f>COUNTIFS(CADASTRE!$B:$B,$K$1,CADASTRE!$L:$L,A86)</f>
        <v>0</v>
      </c>
      <c r="L86" s="22">
        <f>COUNTIFS(CADASTRE!$B:$B,$L$1,CADASTRE!$L:$L,A86)</f>
        <v>0</v>
      </c>
      <c r="M86" s="22">
        <f>COUNTIFS(CADASTRE!$B:$B,$M$1,CADASTRE!$L:$L,A86)</f>
        <v>0</v>
      </c>
      <c r="N86" s="22">
        <f>COUNTIFS(CADASTRE!$B:$B,$N$1,CADASTRE!$L:$L,A86)</f>
        <v>0</v>
      </c>
      <c r="O86" s="22">
        <f>COUNTIFS(CADASTRE!$B:$B,$O$1,CADASTRE!$L:$L,A86)</f>
        <v>0</v>
      </c>
      <c r="P86" s="22">
        <f>COUNTIFS(CADASTRE!$B:$B,$P$1,CADASTRE!$L:$L,A86)</f>
        <v>0</v>
      </c>
      <c r="Q86" s="22">
        <f>COUNTIFS(CADASTRE!$B:$B,$Q$1,CADASTRE!$L:$L,A86)</f>
        <v>0</v>
      </c>
      <c r="R86" s="22">
        <f>COUNTIFS(CADASTRE!$B:$B,$R$1,CADASTRE!$L:$L,A86)</f>
        <v>0</v>
      </c>
      <c r="S86" s="22">
        <f>COUNTIFS(CADASTRE!$B:$B,$S$1,CADASTRE!$L:$L,A86)</f>
        <v>0</v>
      </c>
      <c r="T86" s="22">
        <f>COUNTIFS(CADASTRE!$B:$B,$T$1,CADASTRE!$L:$L,A86)</f>
        <v>0</v>
      </c>
      <c r="U86" s="22">
        <f>COUNTIFS(CADASTRE!$B:$B,$U$1,CADASTRE!$L:$L,A86)</f>
        <v>0</v>
      </c>
      <c r="V86" s="22">
        <f>COUNTIFS(CADASTRE!$B:$B,$V$1,CADASTRE!$L:$L,A86)</f>
        <v>0</v>
      </c>
      <c r="W86" s="22">
        <f>COUNTIFS(CADASTRE!$B:$B,$W$1,CADASTRE!$L:$L,A86)</f>
        <v>0</v>
      </c>
      <c r="X86" s="22">
        <f>COUNTIFS(CADASTRE!$B:$B,$X$1,CADASTRE!$L:$L,A86)</f>
        <v>1</v>
      </c>
      <c r="Y86" s="22">
        <f>COUNTIFS(CADASTRE!$B:$B,$Y$1,CADASTRE!$L:$L,A86)</f>
        <v>0</v>
      </c>
      <c r="Z86" s="22">
        <f>COUNTIFS(CADASTRE!$B:$B,$Z$1,CADASTRE!$L:$L,A86)</f>
        <v>0</v>
      </c>
      <c r="AA86" s="22">
        <f t="shared" si="1"/>
        <v>1</v>
      </c>
      <c r="AB86" s="22"/>
      <c r="AC86" s="22"/>
      <c r="AD86" s="1"/>
      <c r="AE86" s="1"/>
    </row>
    <row r="87" spans="1:31" ht="30" customHeight="1" x14ac:dyDescent="0.3">
      <c r="A87" s="2" t="s">
        <v>1599</v>
      </c>
      <c r="B87" s="22">
        <f>COUNTIFS(CADASTRE!$B:$B,B$1,CADASTRE!L:L,A87)</f>
        <v>0</v>
      </c>
      <c r="C87" s="22">
        <f>COUNTIFS(CADASTRE!$B:$B,$C$1,CADASTRE!$L:$L,A87)</f>
        <v>0</v>
      </c>
      <c r="D87" s="22">
        <f>COUNTIFS(CADASTRE!$B:$B,$D$1,CADASTRE!$L:$L,A87)</f>
        <v>0</v>
      </c>
      <c r="E87" s="22">
        <f>COUNTIFS(CADASTRE!$B:$B,$E$1,CADASTRE!$L:$L,A87)</f>
        <v>0</v>
      </c>
      <c r="F87" s="22">
        <f>COUNTIFS(CADASTRE!$B:$B,$F$1,CADASTRE!$L:$L,A87)</f>
        <v>0</v>
      </c>
      <c r="G87" s="22">
        <f>COUNTIFS(CADASTRE!$B:$B,$G$1,CADASTRE!$L:$L,A87)</f>
        <v>0</v>
      </c>
      <c r="H87" s="22">
        <f>COUNTIFS(CADASTRE!$B:$B,$H$1,CADASTRE!$L:$L,A87)</f>
        <v>0</v>
      </c>
      <c r="I87" s="22">
        <f>COUNTIFS(CADASTRE!$B:$B,$I$1,CADASTRE!$L:$L,A87)</f>
        <v>0</v>
      </c>
      <c r="J87" s="22">
        <f>COUNTIFS(CADASTRE!$B:$B,$J$1,CADASTRE!$L:$L,A87)</f>
        <v>0</v>
      </c>
      <c r="K87" s="22">
        <f>COUNTIFS(CADASTRE!$B:$B,$K$1,CADASTRE!$L:$L,A87)</f>
        <v>0</v>
      </c>
      <c r="L87" s="22">
        <f>COUNTIFS(CADASTRE!$B:$B,$L$1,CADASTRE!$L:$L,A87)</f>
        <v>0</v>
      </c>
      <c r="M87" s="22">
        <f>COUNTIFS(CADASTRE!$B:$B,$M$1,CADASTRE!$L:$L,A87)</f>
        <v>0</v>
      </c>
      <c r="N87" s="22">
        <f>COUNTIFS(CADASTRE!$B:$B,$N$1,CADASTRE!$L:$L,A87)</f>
        <v>0</v>
      </c>
      <c r="O87" s="22">
        <f>COUNTIFS(CADASTRE!$B:$B,$O$1,CADASTRE!$L:$L,A87)</f>
        <v>0</v>
      </c>
      <c r="P87" s="22">
        <f>COUNTIFS(CADASTRE!$B:$B,$P$1,CADASTRE!$L:$L,A87)</f>
        <v>1</v>
      </c>
      <c r="Q87" s="22">
        <f>COUNTIFS(CADASTRE!$B:$B,$Q$1,CADASTRE!$L:$L,A87)</f>
        <v>0</v>
      </c>
      <c r="R87" s="22">
        <f>COUNTIFS(CADASTRE!$B:$B,$R$1,CADASTRE!$L:$L,A87)</f>
        <v>0</v>
      </c>
      <c r="S87" s="22">
        <f>COUNTIFS(CADASTRE!$B:$B,$S$1,CADASTRE!$L:$L,A87)</f>
        <v>0</v>
      </c>
      <c r="T87" s="22">
        <f>COUNTIFS(CADASTRE!$B:$B,$T$1,CADASTRE!$L:$L,A87)</f>
        <v>0</v>
      </c>
      <c r="U87" s="22">
        <f>COUNTIFS(CADASTRE!$B:$B,$U$1,CADASTRE!$L:$L,A87)</f>
        <v>0</v>
      </c>
      <c r="V87" s="22">
        <f>COUNTIFS(CADASTRE!$B:$B,$V$1,CADASTRE!$L:$L,A87)</f>
        <v>0</v>
      </c>
      <c r="W87" s="22">
        <f>COUNTIFS(CADASTRE!$B:$B,$W$1,CADASTRE!$L:$L,A87)</f>
        <v>2</v>
      </c>
      <c r="X87" s="22">
        <f>COUNTIFS(CADASTRE!$B:$B,$X$1,CADASTRE!$L:$L,A87)</f>
        <v>0</v>
      </c>
      <c r="Y87" s="22">
        <f>COUNTIFS(CADASTRE!$B:$B,$Y$1,CADASTRE!$L:$L,A87)</f>
        <v>0</v>
      </c>
      <c r="Z87" s="22">
        <f>COUNTIFS(CADASTRE!$B:$B,$Z$1,CADASTRE!$L:$L,A87)</f>
        <v>0</v>
      </c>
      <c r="AA87" s="22">
        <f t="shared" si="1"/>
        <v>3</v>
      </c>
      <c r="AB87" s="22"/>
      <c r="AC87" s="22"/>
      <c r="AD87" s="1"/>
      <c r="AE87" s="1"/>
    </row>
    <row r="88" spans="1:31" ht="30" customHeight="1" x14ac:dyDescent="0.3">
      <c r="A88" s="2" t="s">
        <v>1614</v>
      </c>
      <c r="B88" s="22">
        <f>COUNTIFS(CADASTRE!$B:$B,B$1,CADASTRE!L:L,A88)</f>
        <v>1</v>
      </c>
      <c r="C88" s="22">
        <f>COUNTIFS(CADASTRE!$B:$B,$C$1,CADASTRE!$L:$L,A88)</f>
        <v>0</v>
      </c>
      <c r="D88" s="22">
        <f>COUNTIFS(CADASTRE!$B:$B,$D$1,CADASTRE!$L:$L,A88)</f>
        <v>0</v>
      </c>
      <c r="E88" s="22">
        <f>COUNTIFS(CADASTRE!$B:$B,$E$1,CADASTRE!$L:$L,A88)</f>
        <v>1</v>
      </c>
      <c r="F88" s="22">
        <f>COUNTIFS(CADASTRE!$B:$B,$F$1,CADASTRE!$L:$L,A88)</f>
        <v>0</v>
      </c>
      <c r="G88" s="22">
        <f>COUNTIFS(CADASTRE!$B:$B,$G$1,CADASTRE!$L:$L,A88)</f>
        <v>0</v>
      </c>
      <c r="H88" s="22">
        <f>COUNTIFS(CADASTRE!$B:$B,$H$1,CADASTRE!$L:$L,A88)</f>
        <v>1</v>
      </c>
      <c r="I88" s="22">
        <f>COUNTIFS(CADASTRE!$B:$B,$I$1,CADASTRE!$L:$L,A88)</f>
        <v>0</v>
      </c>
      <c r="J88" s="22">
        <f>COUNTIFS(CADASTRE!$B:$B,$J$1,CADASTRE!$L:$L,A88)</f>
        <v>0</v>
      </c>
      <c r="K88" s="22">
        <f>COUNTIFS(CADASTRE!$B:$B,$K$1,CADASTRE!$L:$L,A88)</f>
        <v>0</v>
      </c>
      <c r="L88" s="22">
        <f>COUNTIFS(CADASTRE!$B:$B,$L$1,CADASTRE!$L:$L,A88)</f>
        <v>0</v>
      </c>
      <c r="M88" s="22">
        <f>COUNTIFS(CADASTRE!$B:$B,$M$1,CADASTRE!$L:$L,A88)</f>
        <v>0</v>
      </c>
      <c r="N88" s="22">
        <f>COUNTIFS(CADASTRE!$B:$B,$N$1,CADASTRE!$L:$L,A88)</f>
        <v>0</v>
      </c>
      <c r="O88" s="22">
        <f>COUNTIFS(CADASTRE!$B:$B,$O$1,CADASTRE!$L:$L,A88)</f>
        <v>0</v>
      </c>
      <c r="P88" s="22">
        <f>COUNTIFS(CADASTRE!$B:$B,$P$1,CADASTRE!$L:$L,A88)</f>
        <v>0</v>
      </c>
      <c r="Q88" s="22">
        <f>COUNTIFS(CADASTRE!$B:$B,$Q$1,CADASTRE!$L:$L,A88)</f>
        <v>0</v>
      </c>
      <c r="R88" s="22">
        <f>COUNTIFS(CADASTRE!$B:$B,$R$1,CADASTRE!$L:$L,A88)</f>
        <v>0</v>
      </c>
      <c r="S88" s="22">
        <f>COUNTIFS(CADASTRE!$B:$B,$S$1,CADASTRE!$L:$L,A88)</f>
        <v>0</v>
      </c>
      <c r="T88" s="22">
        <f>COUNTIFS(CADASTRE!$B:$B,$T$1,CADASTRE!$L:$L,A88)</f>
        <v>0</v>
      </c>
      <c r="U88" s="22">
        <f>COUNTIFS(CADASTRE!$B:$B,$U$1,CADASTRE!$L:$L,A88)</f>
        <v>0</v>
      </c>
      <c r="V88" s="22">
        <f>COUNTIFS(CADASTRE!$B:$B,$V$1,CADASTRE!$L:$L,A88)</f>
        <v>0</v>
      </c>
      <c r="W88" s="22">
        <f>COUNTIFS(CADASTRE!$B:$B,$W$1,CADASTRE!$L:$L,A88)</f>
        <v>0</v>
      </c>
      <c r="X88" s="22">
        <f>COUNTIFS(CADASTRE!$B:$B,$X$1,CADASTRE!$L:$L,A88)</f>
        <v>0</v>
      </c>
      <c r="Y88" s="22">
        <f>COUNTIFS(CADASTRE!$B:$B,$Y$1,CADASTRE!$L:$L,A88)</f>
        <v>0</v>
      </c>
      <c r="Z88" s="22">
        <f>COUNTIFS(CADASTRE!$B:$B,$Z$1,CADASTRE!$L:$L,A88)</f>
        <v>0</v>
      </c>
      <c r="AA88" s="22">
        <f t="shared" si="1"/>
        <v>3</v>
      </c>
      <c r="AB88" s="22"/>
      <c r="AC88" s="22"/>
      <c r="AD88" s="1"/>
      <c r="AE88" s="1"/>
    </row>
    <row r="89" spans="1:31" ht="30" customHeight="1" x14ac:dyDescent="0.3">
      <c r="A89" s="2" t="s">
        <v>1338</v>
      </c>
      <c r="B89" s="22">
        <f>COUNTIFS(CADASTRE!$B:$B,B$1,CADASTRE!L:L,A89)</f>
        <v>0</v>
      </c>
      <c r="C89" s="22">
        <f>COUNTIFS(CADASTRE!$B:$B,$C$1,CADASTRE!$L:$L,A89)</f>
        <v>0</v>
      </c>
      <c r="D89" s="22">
        <f>COUNTIFS(CADASTRE!$B:$B,$D$1,CADASTRE!$L:$L,A89)</f>
        <v>1</v>
      </c>
      <c r="E89" s="22">
        <f>COUNTIFS(CADASTRE!$B:$B,$E$1,CADASTRE!$L:$L,A89)</f>
        <v>0</v>
      </c>
      <c r="F89" s="22">
        <f>COUNTIFS(CADASTRE!$B:$B,$F$1,CADASTRE!$L:$L,A89)</f>
        <v>0</v>
      </c>
      <c r="G89" s="22">
        <f>COUNTIFS(CADASTRE!$B:$B,$G$1,CADASTRE!$L:$L,A89)</f>
        <v>0</v>
      </c>
      <c r="H89" s="22">
        <f>COUNTIFS(CADASTRE!$B:$B,$H$1,CADASTRE!$L:$L,A89)</f>
        <v>0</v>
      </c>
      <c r="I89" s="22">
        <f>COUNTIFS(CADASTRE!$B:$B,$I$1,CADASTRE!$L:$L,A89)</f>
        <v>0</v>
      </c>
      <c r="J89" s="22">
        <f>COUNTIFS(CADASTRE!$B:$B,$J$1,CADASTRE!$L:$L,A89)</f>
        <v>0</v>
      </c>
      <c r="K89" s="22">
        <f>COUNTIFS(CADASTRE!$B:$B,$K$1,CADASTRE!$L:$L,A89)</f>
        <v>0</v>
      </c>
      <c r="L89" s="22">
        <f>COUNTIFS(CADASTRE!$B:$B,$L$1,CADASTRE!$L:$L,A89)</f>
        <v>0</v>
      </c>
      <c r="M89" s="22">
        <f>COUNTIFS(CADASTRE!$B:$B,$M$1,CADASTRE!$L:$L,A89)</f>
        <v>0</v>
      </c>
      <c r="N89" s="22">
        <f>COUNTIFS(CADASTRE!$B:$B,$N$1,CADASTRE!$L:$L,A89)</f>
        <v>0</v>
      </c>
      <c r="O89" s="22">
        <f>COUNTIFS(CADASTRE!$B:$B,$O$1,CADASTRE!$L:$L,A89)</f>
        <v>0</v>
      </c>
      <c r="P89" s="22">
        <f>COUNTIFS(CADASTRE!$B:$B,$P$1,CADASTRE!$L:$L,A89)</f>
        <v>0</v>
      </c>
      <c r="Q89" s="22">
        <f>COUNTIFS(CADASTRE!$B:$B,$Q$1,CADASTRE!$L:$L,A89)</f>
        <v>0</v>
      </c>
      <c r="R89" s="22">
        <f>COUNTIFS(CADASTRE!$B:$B,$R$1,CADASTRE!$L:$L,A89)</f>
        <v>0</v>
      </c>
      <c r="S89" s="22">
        <f>COUNTIFS(CADASTRE!$B:$B,$S$1,CADASTRE!$L:$L,A89)</f>
        <v>0</v>
      </c>
      <c r="T89" s="22">
        <f>COUNTIFS(CADASTRE!$B:$B,$T$1,CADASTRE!$L:$L,A89)</f>
        <v>0</v>
      </c>
      <c r="U89" s="22">
        <f>COUNTIFS(CADASTRE!$B:$B,$U$1,CADASTRE!$L:$L,A89)</f>
        <v>0</v>
      </c>
      <c r="V89" s="22">
        <f>COUNTIFS(CADASTRE!$B:$B,$V$1,CADASTRE!$L:$L,A89)</f>
        <v>0</v>
      </c>
      <c r="W89" s="22">
        <f>COUNTIFS(CADASTRE!$B:$B,$W$1,CADASTRE!$L:$L,A89)</f>
        <v>0</v>
      </c>
      <c r="X89" s="22">
        <f>COUNTIFS(CADASTRE!$B:$B,$X$1,CADASTRE!$L:$L,A89)</f>
        <v>0</v>
      </c>
      <c r="Y89" s="22">
        <f>COUNTIFS(CADASTRE!$B:$B,$Y$1,CADASTRE!$L:$L,A89)</f>
        <v>0</v>
      </c>
      <c r="Z89" s="22">
        <f>COUNTIFS(CADASTRE!$B:$B,$Z$1,CADASTRE!$L:$L,A89)</f>
        <v>0</v>
      </c>
      <c r="AA89" s="22">
        <f t="shared" si="1"/>
        <v>1</v>
      </c>
      <c r="AB89" s="22"/>
      <c r="AC89" s="22"/>
      <c r="AD89" s="1"/>
      <c r="AE89" s="1"/>
    </row>
    <row r="90" spans="1:31" ht="30" customHeight="1" x14ac:dyDescent="0.3">
      <c r="A90" s="2" t="s">
        <v>1153</v>
      </c>
      <c r="B90" s="22">
        <f>COUNTIFS(CADASTRE!$B:$B,B$1,CADASTRE!L:L,A90)</f>
        <v>0</v>
      </c>
      <c r="C90" s="22">
        <f>COUNTIFS(CADASTRE!$B:$B,$C$1,CADASTRE!$L:$L,A90)</f>
        <v>0</v>
      </c>
      <c r="D90" s="22">
        <f>COUNTIFS(CADASTRE!$B:$B,$D$1,CADASTRE!$L:$L,A90)</f>
        <v>0</v>
      </c>
      <c r="E90" s="22">
        <f>COUNTIFS(CADASTRE!$B:$B,$E$1,CADASTRE!$L:$L,A90)</f>
        <v>0</v>
      </c>
      <c r="F90" s="22">
        <f>COUNTIFS(CADASTRE!$B:$B,$F$1,CADASTRE!$L:$L,A90)</f>
        <v>0</v>
      </c>
      <c r="G90" s="22">
        <f>COUNTIFS(CADASTRE!$B:$B,$G$1,CADASTRE!$L:$L,A90)</f>
        <v>0</v>
      </c>
      <c r="H90" s="22">
        <f>COUNTIFS(CADASTRE!$B:$B,$H$1,CADASTRE!$L:$L,A90)</f>
        <v>2</v>
      </c>
      <c r="I90" s="22">
        <f>COUNTIFS(CADASTRE!$B:$B,$I$1,CADASTRE!$L:$L,A90)</f>
        <v>0</v>
      </c>
      <c r="J90" s="22">
        <f>COUNTIFS(CADASTRE!$B:$B,$J$1,CADASTRE!$L:$L,A90)</f>
        <v>0</v>
      </c>
      <c r="K90" s="22">
        <f>COUNTIFS(CADASTRE!$B:$B,$K$1,CADASTRE!$L:$L,A90)</f>
        <v>0</v>
      </c>
      <c r="L90" s="22">
        <f>COUNTIFS(CADASTRE!$B:$B,$L$1,CADASTRE!$L:$L,A90)</f>
        <v>0</v>
      </c>
      <c r="M90" s="22">
        <f>COUNTIFS(CADASTRE!$B:$B,$M$1,CADASTRE!$L:$L,A90)</f>
        <v>0</v>
      </c>
      <c r="N90" s="22">
        <f>COUNTIFS(CADASTRE!$B:$B,$N$1,CADASTRE!$L:$L,A90)</f>
        <v>0</v>
      </c>
      <c r="O90" s="22">
        <f>COUNTIFS(CADASTRE!$B:$B,$O$1,CADASTRE!$L:$L,A90)</f>
        <v>0</v>
      </c>
      <c r="P90" s="22">
        <f>COUNTIFS(CADASTRE!$B:$B,$P$1,CADASTRE!$L:$L,A90)</f>
        <v>0</v>
      </c>
      <c r="Q90" s="22">
        <f>COUNTIFS(CADASTRE!$B:$B,$Q$1,CADASTRE!$L:$L,A90)</f>
        <v>0</v>
      </c>
      <c r="R90" s="22">
        <f>COUNTIFS(CADASTRE!$B:$B,$R$1,CADASTRE!$L:$L,A90)</f>
        <v>0</v>
      </c>
      <c r="S90" s="22">
        <f>COUNTIFS(CADASTRE!$B:$B,$S$1,CADASTRE!$L:$L,A90)</f>
        <v>0</v>
      </c>
      <c r="T90" s="22">
        <f>COUNTIFS(CADASTRE!$B:$B,$T$1,CADASTRE!$L:$L,A90)</f>
        <v>0</v>
      </c>
      <c r="U90" s="22">
        <f>COUNTIFS(CADASTRE!$B:$B,$U$1,CADASTRE!$L:$L,A90)</f>
        <v>0</v>
      </c>
      <c r="V90" s="22">
        <f>COUNTIFS(CADASTRE!$B:$B,$V$1,CADASTRE!$L:$L,A90)</f>
        <v>0</v>
      </c>
      <c r="W90" s="22">
        <f>COUNTIFS(CADASTRE!$B:$B,$W$1,CADASTRE!$L:$L,A90)</f>
        <v>0</v>
      </c>
      <c r="X90" s="22">
        <f>COUNTIFS(CADASTRE!$B:$B,$X$1,CADASTRE!$L:$L,A90)</f>
        <v>0</v>
      </c>
      <c r="Y90" s="22">
        <f>COUNTIFS(CADASTRE!$B:$B,$Y$1,CADASTRE!$L:$L,A90)</f>
        <v>0</v>
      </c>
      <c r="Z90" s="22">
        <f>COUNTIFS(CADASTRE!$B:$B,$Z$1,CADASTRE!$L:$L,A90)</f>
        <v>0</v>
      </c>
      <c r="AA90" s="22">
        <f t="shared" si="1"/>
        <v>2</v>
      </c>
      <c r="AB90" s="22"/>
      <c r="AC90" s="22"/>
      <c r="AD90" s="1"/>
      <c r="AE90" s="1"/>
    </row>
    <row r="91" spans="1:31" ht="30" customHeight="1" x14ac:dyDescent="0.3">
      <c r="A91" s="2" t="s">
        <v>106</v>
      </c>
      <c r="B91" s="22">
        <f>COUNTIFS(CADASTRE!$B:$B,B$1,CADASTRE!L:L,A91)</f>
        <v>0</v>
      </c>
      <c r="C91" s="22">
        <f>COUNTIFS(CADASTRE!$B:$B,$C$1,CADASTRE!$L:$L,A91)</f>
        <v>0</v>
      </c>
      <c r="D91" s="22">
        <f>COUNTIFS(CADASTRE!$B:$B,$D$1,CADASTRE!$L:$L,A91)</f>
        <v>0</v>
      </c>
      <c r="E91" s="22">
        <f>COUNTIFS(CADASTRE!$B:$B,$E$1,CADASTRE!$L:$L,A91)</f>
        <v>0</v>
      </c>
      <c r="F91" s="22">
        <f>COUNTIFS(CADASTRE!$B:$B,$F$1,CADASTRE!$L:$L,A91)</f>
        <v>0</v>
      </c>
      <c r="G91" s="22">
        <f>COUNTIFS(CADASTRE!$B:$B,$G$1,CADASTRE!$L:$L,A91)</f>
        <v>0</v>
      </c>
      <c r="H91" s="22">
        <f>COUNTIFS(CADASTRE!$B:$B,$H$1,CADASTRE!$L:$L,A91)</f>
        <v>0</v>
      </c>
      <c r="I91" s="22">
        <f>COUNTIFS(CADASTRE!$B:$B,$I$1,CADASTRE!$L:$L,A91)</f>
        <v>0</v>
      </c>
      <c r="J91" s="22">
        <f>COUNTIFS(CADASTRE!$B:$B,$J$1,CADASTRE!$L:$L,A91)</f>
        <v>1</v>
      </c>
      <c r="K91" s="22">
        <f>COUNTIFS(CADASTRE!$B:$B,$K$1,CADASTRE!$L:$L,A91)</f>
        <v>0</v>
      </c>
      <c r="L91" s="22">
        <f>COUNTIFS(CADASTRE!$B:$B,$L$1,CADASTRE!$L:$L,A91)</f>
        <v>0</v>
      </c>
      <c r="M91" s="22">
        <f>COUNTIFS(CADASTRE!$B:$B,$M$1,CADASTRE!$L:$L,A91)</f>
        <v>0</v>
      </c>
      <c r="N91" s="22">
        <f>COUNTIFS(CADASTRE!$B:$B,$N$1,CADASTRE!$L:$L,A91)</f>
        <v>0</v>
      </c>
      <c r="O91" s="22">
        <f>COUNTIFS(CADASTRE!$B:$B,$O$1,CADASTRE!$L:$L,A91)</f>
        <v>0</v>
      </c>
      <c r="P91" s="22">
        <f>COUNTIFS(CADASTRE!$B:$B,$P$1,CADASTRE!$L:$L,A91)</f>
        <v>0</v>
      </c>
      <c r="Q91" s="22">
        <f>COUNTIFS(CADASTRE!$B:$B,$Q$1,CADASTRE!$L:$L,A91)</f>
        <v>0</v>
      </c>
      <c r="R91" s="22">
        <f>COUNTIFS(CADASTRE!$B:$B,$R$1,CADASTRE!$L:$L,A91)</f>
        <v>0</v>
      </c>
      <c r="S91" s="22">
        <f>COUNTIFS(CADASTRE!$B:$B,$S$1,CADASTRE!$L:$L,A91)</f>
        <v>0</v>
      </c>
      <c r="T91" s="22">
        <f>COUNTIFS(CADASTRE!$B:$B,$T$1,CADASTRE!$L:$L,A91)</f>
        <v>0</v>
      </c>
      <c r="U91" s="22">
        <f>COUNTIFS(CADASTRE!$B:$B,$U$1,CADASTRE!$L:$L,A91)</f>
        <v>0</v>
      </c>
      <c r="V91" s="22">
        <f>COUNTIFS(CADASTRE!$B:$B,$V$1,CADASTRE!$L:$L,A91)</f>
        <v>0</v>
      </c>
      <c r="W91" s="22">
        <f>COUNTIFS(CADASTRE!$B:$B,$W$1,CADASTRE!$L:$L,A91)</f>
        <v>0</v>
      </c>
      <c r="X91" s="22">
        <f>COUNTIFS(CADASTRE!$B:$B,$X$1,CADASTRE!$L:$L,A91)</f>
        <v>0</v>
      </c>
      <c r="Y91" s="22">
        <f>COUNTIFS(CADASTRE!$B:$B,$Y$1,CADASTRE!$L:$L,A91)</f>
        <v>0</v>
      </c>
      <c r="Z91" s="22">
        <f>COUNTIFS(CADASTRE!$B:$B,$Z$1,CADASTRE!$L:$L,A91)</f>
        <v>0</v>
      </c>
      <c r="AA91" s="22">
        <f t="shared" si="1"/>
        <v>1</v>
      </c>
      <c r="AB91" s="22"/>
      <c r="AC91" s="22"/>
      <c r="AD91" s="1"/>
      <c r="AE91" s="1"/>
    </row>
    <row r="92" spans="1:31" ht="30" customHeight="1" x14ac:dyDescent="0.3">
      <c r="A92" s="2" t="s">
        <v>3223</v>
      </c>
      <c r="B92" s="22">
        <f>COUNTIFS(CADASTRE!$B:$B,B$1,CADASTRE!L:L,A92)</f>
        <v>0</v>
      </c>
      <c r="C92" s="22">
        <f>COUNTIFS(CADASTRE!$B:$B,$C$1,CADASTRE!$L:$L,A92)</f>
        <v>0</v>
      </c>
      <c r="D92" s="22">
        <f>COUNTIFS(CADASTRE!$B:$B,$D$1,CADASTRE!$L:$L,A92)</f>
        <v>0</v>
      </c>
      <c r="E92" s="22">
        <f>COUNTIFS(CADASTRE!$B:$B,$E$1,CADASTRE!$L:$L,A92)</f>
        <v>0</v>
      </c>
      <c r="F92" s="22">
        <f>COUNTIFS(CADASTRE!$B:$B,$F$1,CADASTRE!$L:$L,A92)</f>
        <v>0</v>
      </c>
      <c r="G92" s="22">
        <f>COUNTIFS(CADASTRE!$B:$B,$G$1,CADASTRE!$L:$L,A92)</f>
        <v>0</v>
      </c>
      <c r="H92" s="22">
        <f>COUNTIFS(CADASTRE!$B:$B,$H$1,CADASTRE!$L:$L,A92)</f>
        <v>0</v>
      </c>
      <c r="I92" s="22">
        <f>COUNTIFS(CADASTRE!$B:$B,$I$1,CADASTRE!$L:$L,A92)</f>
        <v>0</v>
      </c>
      <c r="J92" s="22">
        <f>COUNTIFS(CADASTRE!$B:$B,$J$1,CADASTRE!$L:$L,A92)</f>
        <v>0</v>
      </c>
      <c r="K92" s="22">
        <f>COUNTIFS(CADASTRE!$B:$B,$K$1,CADASTRE!$L:$L,A92)</f>
        <v>0</v>
      </c>
      <c r="L92" s="22">
        <f>COUNTIFS(CADASTRE!$B:$B,$L$1,CADASTRE!$L:$L,A92)</f>
        <v>1</v>
      </c>
      <c r="M92" s="22">
        <f>COUNTIFS(CADASTRE!$B:$B,$M$1,CADASTRE!$L:$L,A92)</f>
        <v>0</v>
      </c>
      <c r="N92" s="22">
        <f>COUNTIFS(CADASTRE!$B:$B,$N$1,CADASTRE!$L:$L,A92)</f>
        <v>0</v>
      </c>
      <c r="O92" s="22">
        <f>COUNTIFS(CADASTRE!$B:$B,$O$1,CADASTRE!$L:$L,A92)</f>
        <v>0</v>
      </c>
      <c r="P92" s="22">
        <f>COUNTIFS(CADASTRE!$B:$B,$P$1,CADASTRE!$L:$L,A92)</f>
        <v>0</v>
      </c>
      <c r="Q92" s="22">
        <f>COUNTIFS(CADASTRE!$B:$B,$Q$1,CADASTRE!$L:$L,A92)</f>
        <v>0</v>
      </c>
      <c r="R92" s="22">
        <f>COUNTIFS(CADASTRE!$B:$B,$R$1,CADASTRE!$L:$L,A92)</f>
        <v>0</v>
      </c>
      <c r="S92" s="22">
        <f>COUNTIFS(CADASTRE!$B:$B,$S$1,CADASTRE!$L:$L,A92)</f>
        <v>0</v>
      </c>
      <c r="T92" s="22">
        <f>COUNTIFS(CADASTRE!$B:$B,$T$1,CADASTRE!$L:$L,A92)</f>
        <v>0</v>
      </c>
      <c r="U92" s="22">
        <f>COUNTIFS(CADASTRE!$B:$B,$U$1,CADASTRE!$L:$L,A92)</f>
        <v>0</v>
      </c>
      <c r="V92" s="22">
        <f>COUNTIFS(CADASTRE!$B:$B,$V$1,CADASTRE!$L:$L,A92)</f>
        <v>0</v>
      </c>
      <c r="W92" s="22">
        <f>COUNTIFS(CADASTRE!$B:$B,$W$1,CADASTRE!$L:$L,A92)</f>
        <v>0</v>
      </c>
      <c r="X92" s="22">
        <f>COUNTIFS(CADASTRE!$B:$B,$X$1,CADASTRE!$L:$L,A92)</f>
        <v>0</v>
      </c>
      <c r="Y92" s="22">
        <f>COUNTIFS(CADASTRE!$B:$B,$Y$1,CADASTRE!$L:$L,A92)</f>
        <v>0</v>
      </c>
      <c r="Z92" s="22">
        <f>COUNTIFS(CADASTRE!$B:$B,$Z$1,CADASTRE!$L:$L,A92)</f>
        <v>0</v>
      </c>
      <c r="AA92" s="22">
        <f t="shared" si="1"/>
        <v>1</v>
      </c>
      <c r="AB92" s="22"/>
      <c r="AC92" s="22"/>
      <c r="AD92" s="1"/>
      <c r="AE92" s="1"/>
    </row>
    <row r="93" spans="1:31" ht="30" customHeight="1" x14ac:dyDescent="0.3">
      <c r="A93" s="2" t="s">
        <v>2139</v>
      </c>
      <c r="B93" s="22">
        <f>COUNTIFS(CADASTRE!$B:$B,B$1,CADASTRE!L:L,A93)</f>
        <v>0</v>
      </c>
      <c r="C93" s="22">
        <f>COUNTIFS(CADASTRE!$B:$B,$C$1,CADASTRE!$L:$L,A93)</f>
        <v>0</v>
      </c>
      <c r="D93" s="22">
        <f>COUNTIFS(CADASTRE!$B:$B,$D$1,CADASTRE!$L:$L,A93)</f>
        <v>0</v>
      </c>
      <c r="E93" s="22">
        <f>COUNTIFS(CADASTRE!$B:$B,$E$1,CADASTRE!$L:$L,A93)</f>
        <v>1</v>
      </c>
      <c r="F93" s="22">
        <f>COUNTIFS(CADASTRE!$B:$B,$F$1,CADASTRE!$L:$L,A93)</f>
        <v>0</v>
      </c>
      <c r="G93" s="22">
        <f>COUNTIFS(CADASTRE!$B:$B,$G$1,CADASTRE!$L:$L,A93)</f>
        <v>0</v>
      </c>
      <c r="H93" s="22">
        <f>COUNTIFS(CADASTRE!$B:$B,$H$1,CADASTRE!$L:$L,A93)</f>
        <v>0</v>
      </c>
      <c r="I93" s="22">
        <f>COUNTIFS(CADASTRE!$B:$B,$I$1,CADASTRE!$L:$L,A93)</f>
        <v>0</v>
      </c>
      <c r="J93" s="22">
        <f>COUNTIFS(CADASTRE!$B:$B,$J$1,CADASTRE!$L:$L,A93)</f>
        <v>0</v>
      </c>
      <c r="K93" s="22">
        <f>COUNTIFS(CADASTRE!$B:$B,$K$1,CADASTRE!$L:$L,A93)</f>
        <v>0</v>
      </c>
      <c r="L93" s="22">
        <f>COUNTIFS(CADASTRE!$B:$B,$L$1,CADASTRE!$L:$L,A93)</f>
        <v>0</v>
      </c>
      <c r="M93" s="22">
        <f>COUNTIFS(CADASTRE!$B:$B,$M$1,CADASTRE!$L:$L,A93)</f>
        <v>0</v>
      </c>
      <c r="N93" s="22">
        <f>COUNTIFS(CADASTRE!$B:$B,$N$1,CADASTRE!$L:$L,A93)</f>
        <v>0</v>
      </c>
      <c r="O93" s="22">
        <f>COUNTIFS(CADASTRE!$B:$B,$O$1,CADASTRE!$L:$L,A93)</f>
        <v>0</v>
      </c>
      <c r="P93" s="22">
        <f>COUNTIFS(CADASTRE!$B:$B,$P$1,CADASTRE!$L:$L,A93)</f>
        <v>0</v>
      </c>
      <c r="Q93" s="22">
        <f>COUNTIFS(CADASTRE!$B:$B,$Q$1,CADASTRE!$L:$L,A93)</f>
        <v>0</v>
      </c>
      <c r="R93" s="22">
        <f>COUNTIFS(CADASTRE!$B:$B,$R$1,CADASTRE!$L:$L,A93)</f>
        <v>0</v>
      </c>
      <c r="S93" s="22">
        <f>COUNTIFS(CADASTRE!$B:$B,$S$1,CADASTRE!$L:$L,A93)</f>
        <v>0</v>
      </c>
      <c r="T93" s="22">
        <f>COUNTIFS(CADASTRE!$B:$B,$T$1,CADASTRE!$L:$L,A93)</f>
        <v>0</v>
      </c>
      <c r="U93" s="22">
        <f>COUNTIFS(CADASTRE!$B:$B,$U$1,CADASTRE!$L:$L,A93)</f>
        <v>0</v>
      </c>
      <c r="V93" s="22">
        <f>COUNTIFS(CADASTRE!$B:$B,$V$1,CADASTRE!$L:$L,A93)</f>
        <v>0</v>
      </c>
      <c r="W93" s="22">
        <f>COUNTIFS(CADASTRE!$B:$B,$W$1,CADASTRE!$L:$L,A93)</f>
        <v>0</v>
      </c>
      <c r="X93" s="22">
        <f>COUNTIFS(CADASTRE!$B:$B,$X$1,CADASTRE!$L:$L,A93)</f>
        <v>0</v>
      </c>
      <c r="Y93" s="22">
        <f>COUNTIFS(CADASTRE!$B:$B,$Y$1,CADASTRE!$L:$L,A93)</f>
        <v>0</v>
      </c>
      <c r="Z93" s="22">
        <f>COUNTIFS(CADASTRE!$B:$B,$Z$1,CADASTRE!$L:$L,A93)</f>
        <v>0</v>
      </c>
      <c r="AA93" s="22">
        <f t="shared" si="1"/>
        <v>1</v>
      </c>
      <c r="AB93" s="22"/>
      <c r="AC93" s="22"/>
      <c r="AD93" s="1"/>
      <c r="AE93" s="1"/>
    </row>
    <row r="94" spans="1:31" ht="30" customHeight="1" x14ac:dyDescent="0.3">
      <c r="A94" s="2" t="s">
        <v>31</v>
      </c>
      <c r="B94" s="22">
        <f>COUNTIFS(CADASTRE!$B:$B,B$1,CADASTRE!L:L,A94)</f>
        <v>0</v>
      </c>
      <c r="C94" s="22">
        <f>COUNTIFS(CADASTRE!$B:$B,$C$1,CADASTRE!$L:$L,A94)</f>
        <v>0</v>
      </c>
      <c r="D94" s="22">
        <f>COUNTIFS(CADASTRE!$B:$B,$D$1,CADASTRE!$L:$L,A94)</f>
        <v>0</v>
      </c>
      <c r="E94" s="22">
        <f>COUNTIFS(CADASTRE!$B:$B,$E$1,CADASTRE!$L:$L,A94)</f>
        <v>0</v>
      </c>
      <c r="F94" s="22">
        <f>COUNTIFS(CADASTRE!$B:$B,$F$1,CADASTRE!$L:$L,A94)</f>
        <v>0</v>
      </c>
      <c r="G94" s="22">
        <f>COUNTIFS(CADASTRE!$B:$B,$G$1,CADASTRE!$L:$L,A94)</f>
        <v>0</v>
      </c>
      <c r="H94" s="22">
        <f>COUNTIFS(CADASTRE!$B:$B,$H$1,CADASTRE!$L:$L,A94)</f>
        <v>0</v>
      </c>
      <c r="I94" s="22">
        <f>COUNTIFS(CADASTRE!$B:$B,$I$1,CADASTRE!$L:$L,A94)</f>
        <v>0</v>
      </c>
      <c r="J94" s="22">
        <f>COUNTIFS(CADASTRE!$B:$B,$J$1,CADASTRE!$L:$L,A94)</f>
        <v>1</v>
      </c>
      <c r="K94" s="22">
        <f>COUNTIFS(CADASTRE!$B:$B,$K$1,CADASTRE!$L:$L,A94)</f>
        <v>0</v>
      </c>
      <c r="L94" s="22">
        <f>COUNTIFS(CADASTRE!$B:$B,$L$1,CADASTRE!$L:$L,A94)</f>
        <v>0</v>
      </c>
      <c r="M94" s="22">
        <f>COUNTIFS(CADASTRE!$B:$B,$M$1,CADASTRE!$L:$L,A94)</f>
        <v>0</v>
      </c>
      <c r="N94" s="22">
        <f>COUNTIFS(CADASTRE!$B:$B,$N$1,CADASTRE!$L:$L,A94)</f>
        <v>0</v>
      </c>
      <c r="O94" s="22">
        <f>COUNTIFS(CADASTRE!$B:$B,$O$1,CADASTRE!$L:$L,A94)</f>
        <v>0</v>
      </c>
      <c r="P94" s="22">
        <f>COUNTIFS(CADASTRE!$B:$B,$P$1,CADASTRE!$L:$L,A94)</f>
        <v>0</v>
      </c>
      <c r="Q94" s="22">
        <f>COUNTIFS(CADASTRE!$B:$B,$Q$1,CADASTRE!$L:$L,A94)</f>
        <v>0</v>
      </c>
      <c r="R94" s="22">
        <f>COUNTIFS(CADASTRE!$B:$B,$R$1,CADASTRE!$L:$L,A94)</f>
        <v>0</v>
      </c>
      <c r="S94" s="22">
        <f>COUNTIFS(CADASTRE!$B:$B,$S$1,CADASTRE!$L:$L,A94)</f>
        <v>0</v>
      </c>
      <c r="T94" s="22">
        <f>COUNTIFS(CADASTRE!$B:$B,$T$1,CADASTRE!$L:$L,A94)</f>
        <v>0</v>
      </c>
      <c r="U94" s="22">
        <f>COUNTIFS(CADASTRE!$B:$B,$U$1,CADASTRE!$L:$L,A94)</f>
        <v>0</v>
      </c>
      <c r="V94" s="22">
        <f>COUNTIFS(CADASTRE!$B:$B,$V$1,CADASTRE!$L:$L,A94)</f>
        <v>0</v>
      </c>
      <c r="W94" s="22">
        <f>COUNTIFS(CADASTRE!$B:$B,$W$1,CADASTRE!$L:$L,A94)</f>
        <v>0</v>
      </c>
      <c r="X94" s="22">
        <f>COUNTIFS(CADASTRE!$B:$B,$X$1,CADASTRE!$L:$L,A94)</f>
        <v>0</v>
      </c>
      <c r="Y94" s="22">
        <f>COUNTIFS(CADASTRE!$B:$B,$Y$1,CADASTRE!$L:$L,A94)</f>
        <v>0</v>
      </c>
      <c r="Z94" s="22">
        <f>COUNTIFS(CADASTRE!$B:$B,$Z$1,CADASTRE!$L:$L,A94)</f>
        <v>0</v>
      </c>
      <c r="AA94" s="22">
        <f t="shared" si="1"/>
        <v>1</v>
      </c>
      <c r="AB94" s="22"/>
      <c r="AC94" s="22"/>
      <c r="AD94" s="1"/>
      <c r="AE94" s="1"/>
    </row>
    <row r="95" spans="1:31" ht="30" customHeight="1" x14ac:dyDescent="0.3">
      <c r="A95" s="2" t="s">
        <v>3229</v>
      </c>
      <c r="B95" s="22">
        <f>COUNTIFS(CADASTRE!$B:$B,B$1,CADASTRE!L:L,A95)</f>
        <v>0</v>
      </c>
      <c r="C95" s="22">
        <f>COUNTIFS(CADASTRE!$B:$B,$C$1,CADASTRE!$L:$L,A95)</f>
        <v>0</v>
      </c>
      <c r="D95" s="22">
        <f>COUNTIFS(CADASTRE!$B:$B,$D$1,CADASTRE!$L:$L,A95)</f>
        <v>1</v>
      </c>
      <c r="E95" s="22">
        <f>COUNTIFS(CADASTRE!$B:$B,$E$1,CADASTRE!$L:$L,A95)</f>
        <v>0</v>
      </c>
      <c r="F95" s="22">
        <f>COUNTIFS(CADASTRE!$B:$B,$F$1,CADASTRE!$L:$L,A95)</f>
        <v>0</v>
      </c>
      <c r="G95" s="22">
        <f>COUNTIFS(CADASTRE!$B:$B,$G$1,CADASTRE!$L:$L,A95)</f>
        <v>0</v>
      </c>
      <c r="H95" s="22">
        <f>COUNTIFS(CADASTRE!$B:$B,$H$1,CADASTRE!$L:$L,A95)</f>
        <v>0</v>
      </c>
      <c r="I95" s="22">
        <f>COUNTIFS(CADASTRE!$B:$B,$I$1,CADASTRE!$L:$L,A95)</f>
        <v>0</v>
      </c>
      <c r="J95" s="22">
        <f>COUNTIFS(CADASTRE!$B:$B,$J$1,CADASTRE!$L:$L,A95)</f>
        <v>0</v>
      </c>
      <c r="K95" s="22">
        <f>COUNTIFS(CADASTRE!$B:$B,$K$1,CADASTRE!$L:$L,A95)</f>
        <v>0</v>
      </c>
      <c r="L95" s="22">
        <f>COUNTIFS(CADASTRE!$B:$B,$L$1,CADASTRE!$L:$L,A95)</f>
        <v>0</v>
      </c>
      <c r="M95" s="22">
        <f>COUNTIFS(CADASTRE!$B:$B,$M$1,CADASTRE!$L:$L,A95)</f>
        <v>0</v>
      </c>
      <c r="N95" s="22">
        <f>COUNTIFS(CADASTRE!$B:$B,$N$1,CADASTRE!$L:$L,A95)</f>
        <v>0</v>
      </c>
      <c r="O95" s="22">
        <f>COUNTIFS(CADASTRE!$B:$B,$O$1,CADASTRE!$L:$L,A95)</f>
        <v>0</v>
      </c>
      <c r="P95" s="22">
        <f>COUNTIFS(CADASTRE!$B:$B,$P$1,CADASTRE!$L:$L,A95)</f>
        <v>0</v>
      </c>
      <c r="Q95" s="22">
        <f>COUNTIFS(CADASTRE!$B:$B,$Q$1,CADASTRE!$L:$L,A95)</f>
        <v>0</v>
      </c>
      <c r="R95" s="22">
        <f>COUNTIFS(CADASTRE!$B:$B,$R$1,CADASTRE!$L:$L,A95)</f>
        <v>0</v>
      </c>
      <c r="S95" s="22">
        <f>COUNTIFS(CADASTRE!$B:$B,$S$1,CADASTRE!$L:$L,A95)</f>
        <v>0</v>
      </c>
      <c r="T95" s="22">
        <f>COUNTIFS(CADASTRE!$B:$B,$T$1,CADASTRE!$L:$L,A95)</f>
        <v>0</v>
      </c>
      <c r="U95" s="22">
        <f>COUNTIFS(CADASTRE!$B:$B,$U$1,CADASTRE!$L:$L,A95)</f>
        <v>0</v>
      </c>
      <c r="V95" s="22">
        <f>COUNTIFS(CADASTRE!$B:$B,$V$1,CADASTRE!$L:$L,A95)</f>
        <v>0</v>
      </c>
      <c r="W95" s="22">
        <f>COUNTIFS(CADASTRE!$B:$B,$W$1,CADASTRE!$L:$L,A95)</f>
        <v>0</v>
      </c>
      <c r="X95" s="22">
        <f>COUNTIFS(CADASTRE!$B:$B,$X$1,CADASTRE!$L:$L,A95)</f>
        <v>0</v>
      </c>
      <c r="Y95" s="22">
        <f>COUNTIFS(CADASTRE!$B:$B,$Y$1,CADASTRE!$L:$L,A95)</f>
        <v>0</v>
      </c>
      <c r="Z95" s="22">
        <f>COUNTIFS(CADASTRE!$B:$B,$Z$1,CADASTRE!$L:$L,A95)</f>
        <v>0</v>
      </c>
      <c r="AA95" s="22">
        <f t="shared" si="1"/>
        <v>1</v>
      </c>
      <c r="AB95" s="22"/>
      <c r="AC95" s="22"/>
      <c r="AD95" s="1"/>
      <c r="AE95" s="1"/>
    </row>
    <row r="96" spans="1:31" ht="30" customHeight="1" x14ac:dyDescent="0.3">
      <c r="A96" s="2" t="s">
        <v>1624</v>
      </c>
      <c r="B96" s="22">
        <f>COUNTIFS(CADASTRE!$B:$B,B$1,CADASTRE!L:L,A96)</f>
        <v>0</v>
      </c>
      <c r="C96" s="22">
        <f>COUNTIFS(CADASTRE!$B:$B,$C$1,CADASTRE!$L:$L,A96)</f>
        <v>0</v>
      </c>
      <c r="D96" s="22">
        <f>COUNTIFS(CADASTRE!$B:$B,$D$1,CADASTRE!$L:$L,A96)</f>
        <v>0</v>
      </c>
      <c r="E96" s="22">
        <f>COUNTIFS(CADASTRE!$B:$B,$E$1,CADASTRE!$L:$L,A96)</f>
        <v>0</v>
      </c>
      <c r="F96" s="22">
        <f>COUNTIFS(CADASTRE!$B:$B,$F$1,CADASTRE!$L:$L,A96)</f>
        <v>0</v>
      </c>
      <c r="G96" s="22">
        <f>COUNTIFS(CADASTRE!$B:$B,$G$1,CADASTRE!$L:$L,A96)</f>
        <v>1</v>
      </c>
      <c r="H96" s="22">
        <f>COUNTIFS(CADASTRE!$B:$B,$H$1,CADASTRE!$L:$L,A96)</f>
        <v>0</v>
      </c>
      <c r="I96" s="22">
        <f>COUNTIFS(CADASTRE!$B:$B,$I$1,CADASTRE!$L:$L,A96)</f>
        <v>0</v>
      </c>
      <c r="J96" s="22">
        <f>COUNTIFS(CADASTRE!$B:$B,$J$1,CADASTRE!$L:$L,A96)</f>
        <v>0</v>
      </c>
      <c r="K96" s="22">
        <f>COUNTIFS(CADASTRE!$B:$B,$K$1,CADASTRE!$L:$L,A96)</f>
        <v>0</v>
      </c>
      <c r="L96" s="22">
        <f>COUNTIFS(CADASTRE!$B:$B,$L$1,CADASTRE!$L:$L,A96)</f>
        <v>0</v>
      </c>
      <c r="M96" s="22">
        <f>COUNTIFS(CADASTRE!$B:$B,$M$1,CADASTRE!$L:$L,A96)</f>
        <v>0</v>
      </c>
      <c r="N96" s="22">
        <f>COUNTIFS(CADASTRE!$B:$B,$N$1,CADASTRE!$L:$L,A96)</f>
        <v>0</v>
      </c>
      <c r="O96" s="22">
        <f>COUNTIFS(CADASTRE!$B:$B,$O$1,CADASTRE!$L:$L,A96)</f>
        <v>0</v>
      </c>
      <c r="P96" s="22">
        <f>COUNTIFS(CADASTRE!$B:$B,$P$1,CADASTRE!$L:$L,A96)</f>
        <v>0</v>
      </c>
      <c r="Q96" s="22">
        <f>COUNTIFS(CADASTRE!$B:$B,$Q$1,CADASTRE!$L:$L,A96)</f>
        <v>0</v>
      </c>
      <c r="R96" s="22">
        <f>COUNTIFS(CADASTRE!$B:$B,$R$1,CADASTRE!$L:$L,A96)</f>
        <v>0</v>
      </c>
      <c r="S96" s="22">
        <f>COUNTIFS(CADASTRE!$B:$B,$S$1,CADASTRE!$L:$L,A96)</f>
        <v>0</v>
      </c>
      <c r="T96" s="22">
        <f>COUNTIFS(CADASTRE!$B:$B,$T$1,CADASTRE!$L:$L,A96)</f>
        <v>0</v>
      </c>
      <c r="U96" s="22">
        <f>COUNTIFS(CADASTRE!$B:$B,$U$1,CADASTRE!$L:$L,A96)</f>
        <v>0</v>
      </c>
      <c r="V96" s="22">
        <f>COUNTIFS(CADASTRE!$B:$B,$V$1,CADASTRE!$L:$L,A96)</f>
        <v>0</v>
      </c>
      <c r="W96" s="22">
        <f>COUNTIFS(CADASTRE!$B:$B,$W$1,CADASTRE!$L:$L,A96)</f>
        <v>0</v>
      </c>
      <c r="X96" s="22">
        <f>COUNTIFS(CADASTRE!$B:$B,$X$1,CADASTRE!$L:$L,A96)</f>
        <v>0</v>
      </c>
      <c r="Y96" s="22">
        <f>COUNTIFS(CADASTRE!$B:$B,$Y$1,CADASTRE!$L:$L,A96)</f>
        <v>0</v>
      </c>
      <c r="Z96" s="22">
        <f>COUNTIFS(CADASTRE!$B:$B,$Z$1,CADASTRE!$L:$L,A96)</f>
        <v>0</v>
      </c>
      <c r="AA96" s="22">
        <f t="shared" si="1"/>
        <v>1</v>
      </c>
      <c r="AB96" s="22"/>
      <c r="AC96" s="22"/>
      <c r="AD96" s="1"/>
      <c r="AE96" s="1"/>
    </row>
    <row r="97" spans="1:31" ht="30" customHeight="1" x14ac:dyDescent="0.3">
      <c r="A97" s="2" t="s">
        <v>4788</v>
      </c>
      <c r="B97" s="22">
        <f>COUNTIFS(CADASTRE!$B:$B,B$1,CADASTRE!L:L,A97)</f>
        <v>0</v>
      </c>
      <c r="C97" s="22">
        <f>COUNTIFS(CADASTRE!$B:$B,$C$1,CADASTRE!$L:$L,A97)</f>
        <v>0</v>
      </c>
      <c r="D97" s="22">
        <f>COUNTIFS(CADASTRE!$B:$B,$D$1,CADASTRE!$L:$L,A97)</f>
        <v>1</v>
      </c>
      <c r="E97" s="22">
        <f>COUNTIFS(CADASTRE!$B:$B,$E$1,CADASTRE!$L:$L,A97)</f>
        <v>0</v>
      </c>
      <c r="F97" s="22">
        <f>COUNTIFS(CADASTRE!$B:$B,$F$1,CADASTRE!$L:$L,A97)</f>
        <v>0</v>
      </c>
      <c r="G97" s="22">
        <f>COUNTIFS(CADASTRE!$B:$B,$G$1,CADASTRE!$L:$L,A97)</f>
        <v>0</v>
      </c>
      <c r="H97" s="22">
        <f>COUNTIFS(CADASTRE!$B:$B,$H$1,CADASTRE!$L:$L,A97)</f>
        <v>0</v>
      </c>
      <c r="I97" s="22">
        <f>COUNTIFS(CADASTRE!$B:$B,$I$1,CADASTRE!$L:$L,A97)</f>
        <v>0</v>
      </c>
      <c r="J97" s="22">
        <f>COUNTIFS(CADASTRE!$B:$B,$J$1,CADASTRE!$L:$L,A97)</f>
        <v>0</v>
      </c>
      <c r="K97" s="22">
        <f>COUNTIFS(CADASTRE!$B:$B,$K$1,CADASTRE!$L:$L,A97)</f>
        <v>0</v>
      </c>
      <c r="L97" s="22">
        <f>COUNTIFS(CADASTRE!$B:$B,$L$1,CADASTRE!$L:$L,A97)</f>
        <v>0</v>
      </c>
      <c r="M97" s="22">
        <f>COUNTIFS(CADASTRE!$B:$B,$M$1,CADASTRE!$L:$L,A97)</f>
        <v>0</v>
      </c>
      <c r="N97" s="22">
        <f>COUNTIFS(CADASTRE!$B:$B,$N$1,CADASTRE!$L:$L,A97)</f>
        <v>0</v>
      </c>
      <c r="O97" s="22">
        <f>COUNTIFS(CADASTRE!$B:$B,$O$1,CADASTRE!$L:$L,A97)</f>
        <v>0</v>
      </c>
      <c r="P97" s="22">
        <f>COUNTIFS(CADASTRE!$B:$B,$P$1,CADASTRE!$L:$L,A97)</f>
        <v>0</v>
      </c>
      <c r="Q97" s="22">
        <f>COUNTIFS(CADASTRE!$B:$B,$Q$1,CADASTRE!$L:$L,A97)</f>
        <v>0</v>
      </c>
      <c r="R97" s="22">
        <f>COUNTIFS(CADASTRE!$B:$B,$R$1,CADASTRE!$L:$L,A97)</f>
        <v>0</v>
      </c>
      <c r="S97" s="22">
        <f>COUNTIFS(CADASTRE!$B:$B,$S$1,CADASTRE!$L:$L,A97)</f>
        <v>0</v>
      </c>
      <c r="T97" s="22">
        <f>COUNTIFS(CADASTRE!$B:$B,$T$1,CADASTRE!$L:$L,A97)</f>
        <v>0</v>
      </c>
      <c r="U97" s="22">
        <f>COUNTIFS(CADASTRE!$B:$B,$U$1,CADASTRE!$L:$L,A97)</f>
        <v>0</v>
      </c>
      <c r="V97" s="22">
        <f>COUNTIFS(CADASTRE!$B:$B,$V$1,CADASTRE!$L:$L,A97)</f>
        <v>0</v>
      </c>
      <c r="W97" s="22">
        <f>COUNTIFS(CADASTRE!$B:$B,$W$1,CADASTRE!$L:$L,A97)</f>
        <v>0</v>
      </c>
      <c r="X97" s="22">
        <f>COUNTIFS(CADASTRE!$B:$B,$X$1,CADASTRE!$L:$L,A97)</f>
        <v>0</v>
      </c>
      <c r="Y97" s="22">
        <f>COUNTIFS(CADASTRE!$B:$B,$Y$1,CADASTRE!$L:$L,A97)</f>
        <v>0</v>
      </c>
      <c r="Z97" s="22">
        <f>COUNTIFS(CADASTRE!$B:$B,$Z$1,CADASTRE!$L:$L,A97)</f>
        <v>0</v>
      </c>
      <c r="AA97" s="22">
        <f t="shared" si="1"/>
        <v>1</v>
      </c>
      <c r="AB97" s="22"/>
      <c r="AC97" s="22"/>
      <c r="AD97" s="1"/>
      <c r="AE97" s="1"/>
    </row>
    <row r="98" spans="1:31" ht="30" customHeight="1" x14ac:dyDescent="0.3">
      <c r="A98" s="2" t="s">
        <v>4648</v>
      </c>
      <c r="B98" s="22">
        <f>COUNTIFS(CADASTRE!$B:$B,B$1,CADASTRE!L:L,A98)</f>
        <v>0</v>
      </c>
      <c r="C98" s="22">
        <f>COUNTIFS(CADASTRE!$B:$B,$C$1,CADASTRE!$L:$L,A98)</f>
        <v>0</v>
      </c>
      <c r="D98" s="22">
        <f>COUNTIFS(CADASTRE!$B:$B,$D$1,CADASTRE!$L:$L,A98)</f>
        <v>0</v>
      </c>
      <c r="E98" s="22">
        <f>COUNTIFS(CADASTRE!$B:$B,$E$1,CADASTRE!$L:$L,A98)</f>
        <v>0</v>
      </c>
      <c r="F98" s="22">
        <f>COUNTIFS(CADASTRE!$B:$B,$F$1,CADASTRE!$L:$L,A98)</f>
        <v>0</v>
      </c>
      <c r="G98" s="22">
        <f>COUNTIFS(CADASTRE!$B:$B,$G$1,CADASTRE!$L:$L,A98)</f>
        <v>0</v>
      </c>
      <c r="H98" s="22">
        <f>COUNTIFS(CADASTRE!$B:$B,$H$1,CADASTRE!$L:$L,A98)</f>
        <v>0</v>
      </c>
      <c r="I98" s="22">
        <f>COUNTIFS(CADASTRE!$B:$B,$I$1,CADASTRE!$L:$L,A98)</f>
        <v>0</v>
      </c>
      <c r="J98" s="22">
        <f>COUNTIFS(CADASTRE!$B:$B,$J$1,CADASTRE!$L:$L,A98)</f>
        <v>0</v>
      </c>
      <c r="K98" s="22">
        <f>COUNTIFS(CADASTRE!$B:$B,$K$1,CADASTRE!$L:$L,A98)</f>
        <v>0</v>
      </c>
      <c r="L98" s="22">
        <f>COUNTIFS(CADASTRE!$B:$B,$L$1,CADASTRE!$L:$L,A98)</f>
        <v>0</v>
      </c>
      <c r="M98" s="22">
        <f>COUNTIFS(CADASTRE!$B:$B,$M$1,CADASTRE!$L:$L,A98)</f>
        <v>0</v>
      </c>
      <c r="N98" s="22">
        <f>COUNTIFS(CADASTRE!$B:$B,$N$1,CADASTRE!$L:$L,A98)</f>
        <v>0</v>
      </c>
      <c r="O98" s="22">
        <f>COUNTIFS(CADASTRE!$B:$B,$O$1,CADASTRE!$L:$L,A98)</f>
        <v>0</v>
      </c>
      <c r="P98" s="22">
        <f>COUNTIFS(CADASTRE!$B:$B,$P$1,CADASTRE!$L:$L,A98)</f>
        <v>0</v>
      </c>
      <c r="Q98" s="22">
        <f>COUNTIFS(CADASTRE!$B:$B,$Q$1,CADASTRE!$L:$L,A98)</f>
        <v>0</v>
      </c>
      <c r="R98" s="22">
        <f>COUNTIFS(CADASTRE!$B:$B,$R$1,CADASTRE!$L:$L,A98)</f>
        <v>0</v>
      </c>
      <c r="S98" s="22">
        <f>COUNTIFS(CADASTRE!$B:$B,$S$1,CADASTRE!$L:$L,A98)</f>
        <v>0</v>
      </c>
      <c r="T98" s="22">
        <f>COUNTIFS(CADASTRE!$B:$B,$T$1,CADASTRE!$L:$L,A98)</f>
        <v>0</v>
      </c>
      <c r="U98" s="22">
        <f>COUNTIFS(CADASTRE!$B:$B,$U$1,CADASTRE!$L:$L,A98)</f>
        <v>0</v>
      </c>
      <c r="V98" s="22">
        <f>COUNTIFS(CADASTRE!$B:$B,$V$1,CADASTRE!$L:$L,A98)</f>
        <v>0</v>
      </c>
      <c r="W98" s="22">
        <f>COUNTIFS(CADASTRE!$B:$B,$W$1,CADASTRE!$L:$L,A98)</f>
        <v>0</v>
      </c>
      <c r="X98" s="22">
        <f>COUNTIFS(CADASTRE!$B:$B,$X$1,CADASTRE!$L:$L,A98)</f>
        <v>1</v>
      </c>
      <c r="Y98" s="22">
        <f>COUNTIFS(CADASTRE!$B:$B,$Y$1,CADASTRE!$L:$L,A98)</f>
        <v>0</v>
      </c>
      <c r="Z98" s="22">
        <f>COUNTIFS(CADASTRE!$B:$B,$Z$1,CADASTRE!$L:$L,A98)</f>
        <v>0</v>
      </c>
      <c r="AA98" s="22">
        <f t="shared" si="1"/>
        <v>1</v>
      </c>
      <c r="AB98" s="22"/>
      <c r="AC98" s="22"/>
      <c r="AD98" s="1"/>
      <c r="AE98" s="1"/>
    </row>
    <row r="99" spans="1:31" ht="30" customHeight="1" x14ac:dyDescent="0.3">
      <c r="A99" s="2" t="s">
        <v>2149</v>
      </c>
      <c r="B99" s="22">
        <f>COUNTIFS(CADASTRE!$B:$B,B$1,CADASTRE!L:L,A99)</f>
        <v>0</v>
      </c>
      <c r="C99" s="22">
        <f>COUNTIFS(CADASTRE!$B:$B,$C$1,CADASTRE!$L:$L,A99)</f>
        <v>0</v>
      </c>
      <c r="D99" s="22">
        <f>COUNTIFS(CADASTRE!$B:$B,$D$1,CADASTRE!$L:$L,A99)</f>
        <v>0</v>
      </c>
      <c r="E99" s="22">
        <f>COUNTIFS(CADASTRE!$B:$B,$E$1,CADASTRE!$L:$L,A99)</f>
        <v>0</v>
      </c>
      <c r="F99" s="22">
        <f>COUNTIFS(CADASTRE!$B:$B,$F$1,CADASTRE!$L:$L,A99)</f>
        <v>0</v>
      </c>
      <c r="G99" s="22">
        <f>COUNTIFS(CADASTRE!$B:$B,$G$1,CADASTRE!$L:$L,A99)</f>
        <v>0</v>
      </c>
      <c r="H99" s="22">
        <f>COUNTIFS(CADASTRE!$B:$B,$H$1,CADASTRE!$L:$L,A99)</f>
        <v>0</v>
      </c>
      <c r="I99" s="22">
        <f>COUNTIFS(CADASTRE!$B:$B,$I$1,CADASTRE!$L:$L,A99)</f>
        <v>0</v>
      </c>
      <c r="J99" s="22">
        <f>COUNTIFS(CADASTRE!$B:$B,$J$1,CADASTRE!$L:$L,A99)</f>
        <v>0</v>
      </c>
      <c r="K99" s="22">
        <f>COUNTIFS(CADASTRE!$B:$B,$K$1,CADASTRE!$L:$L,A99)</f>
        <v>0</v>
      </c>
      <c r="L99" s="22">
        <f>COUNTIFS(CADASTRE!$B:$B,$L$1,CADASTRE!$L:$L,A99)</f>
        <v>0</v>
      </c>
      <c r="M99" s="22">
        <f>COUNTIFS(CADASTRE!$B:$B,$M$1,CADASTRE!$L:$L,A99)</f>
        <v>0</v>
      </c>
      <c r="N99" s="22">
        <f>COUNTIFS(CADASTRE!$B:$B,$N$1,CADASTRE!$L:$L,A99)</f>
        <v>0</v>
      </c>
      <c r="O99" s="22">
        <f>COUNTIFS(CADASTRE!$B:$B,$O$1,CADASTRE!$L:$L,A99)</f>
        <v>1</v>
      </c>
      <c r="P99" s="22">
        <f>COUNTIFS(CADASTRE!$B:$B,$P$1,CADASTRE!$L:$L,A99)</f>
        <v>0</v>
      </c>
      <c r="Q99" s="22">
        <f>COUNTIFS(CADASTRE!$B:$B,$Q$1,CADASTRE!$L:$L,A99)</f>
        <v>0</v>
      </c>
      <c r="R99" s="22">
        <f>COUNTIFS(CADASTRE!$B:$B,$R$1,CADASTRE!$L:$L,A99)</f>
        <v>0</v>
      </c>
      <c r="S99" s="22">
        <f>COUNTIFS(CADASTRE!$B:$B,$S$1,CADASTRE!$L:$L,A99)</f>
        <v>0</v>
      </c>
      <c r="T99" s="22">
        <f>COUNTIFS(CADASTRE!$B:$B,$T$1,CADASTRE!$L:$L,A99)</f>
        <v>0</v>
      </c>
      <c r="U99" s="22">
        <f>COUNTIFS(CADASTRE!$B:$B,$U$1,CADASTRE!$L:$L,A99)</f>
        <v>0</v>
      </c>
      <c r="V99" s="22">
        <f>COUNTIFS(CADASTRE!$B:$B,$V$1,CADASTRE!$L:$L,A99)</f>
        <v>0</v>
      </c>
      <c r="W99" s="22">
        <f>COUNTIFS(CADASTRE!$B:$B,$W$1,CADASTRE!$L:$L,A99)</f>
        <v>0</v>
      </c>
      <c r="X99" s="22">
        <f>COUNTIFS(CADASTRE!$B:$B,$X$1,CADASTRE!$L:$L,A99)</f>
        <v>0</v>
      </c>
      <c r="Y99" s="22">
        <f>COUNTIFS(CADASTRE!$B:$B,$Y$1,CADASTRE!$L:$L,A99)</f>
        <v>0</v>
      </c>
      <c r="Z99" s="22">
        <f>COUNTIFS(CADASTRE!$B:$B,$Z$1,CADASTRE!$L:$L,A99)</f>
        <v>0</v>
      </c>
      <c r="AA99" s="22">
        <f t="shared" si="1"/>
        <v>1</v>
      </c>
      <c r="AB99" s="22"/>
      <c r="AC99" s="22"/>
      <c r="AD99" s="1"/>
      <c r="AE99" s="1"/>
    </row>
    <row r="100" spans="1:31" ht="30" customHeight="1" x14ac:dyDescent="0.3">
      <c r="A100" s="2" t="s">
        <v>846</v>
      </c>
      <c r="B100" s="22">
        <f>COUNTIFS(CADASTRE!$B:$B,B$1,CADASTRE!L:L,A100)</f>
        <v>0</v>
      </c>
      <c r="C100" s="22">
        <f>COUNTIFS(CADASTRE!$B:$B,$C$1,CADASTRE!$L:$L,A100)</f>
        <v>0</v>
      </c>
      <c r="D100" s="22">
        <f>COUNTIFS(CADASTRE!$B:$B,$D$1,CADASTRE!$L:$L,A100)</f>
        <v>0</v>
      </c>
      <c r="E100" s="22">
        <f>COUNTIFS(CADASTRE!$B:$B,$E$1,CADASTRE!$L:$L,A100)</f>
        <v>0</v>
      </c>
      <c r="F100" s="22">
        <f>COUNTIFS(CADASTRE!$B:$B,$F$1,CADASTRE!$L:$L,A100)</f>
        <v>0</v>
      </c>
      <c r="G100" s="22">
        <f>COUNTIFS(CADASTRE!$B:$B,$G$1,CADASTRE!$L:$L,A100)</f>
        <v>0</v>
      </c>
      <c r="H100" s="22">
        <f>COUNTIFS(CADASTRE!$B:$B,$H$1,CADASTRE!$L:$L,A100)</f>
        <v>0</v>
      </c>
      <c r="I100" s="22">
        <f>COUNTIFS(CADASTRE!$B:$B,$I$1,CADASTRE!$L:$L,A100)</f>
        <v>0</v>
      </c>
      <c r="J100" s="22">
        <f>COUNTIFS(CADASTRE!$B:$B,$J$1,CADASTRE!$L:$L,A100)</f>
        <v>0</v>
      </c>
      <c r="K100" s="22">
        <f>COUNTIFS(CADASTRE!$B:$B,$K$1,CADASTRE!$L:$L,A100)</f>
        <v>0</v>
      </c>
      <c r="L100" s="22">
        <f>COUNTIFS(CADASTRE!$B:$B,$L$1,CADASTRE!$L:$L,A100)</f>
        <v>0</v>
      </c>
      <c r="M100" s="22">
        <f>COUNTIFS(CADASTRE!$B:$B,$M$1,CADASTRE!$L:$L,A100)</f>
        <v>0</v>
      </c>
      <c r="N100" s="22">
        <f>COUNTIFS(CADASTRE!$B:$B,$N$1,CADASTRE!$L:$L,A100)</f>
        <v>0</v>
      </c>
      <c r="O100" s="22">
        <f>COUNTIFS(CADASTRE!$B:$B,$O$1,CADASTRE!$L:$L,A100)</f>
        <v>0</v>
      </c>
      <c r="P100" s="22">
        <f>COUNTIFS(CADASTRE!$B:$B,$P$1,CADASTRE!$L:$L,A100)</f>
        <v>0</v>
      </c>
      <c r="Q100" s="22">
        <f>COUNTIFS(CADASTRE!$B:$B,$Q$1,CADASTRE!$L:$L,A100)</f>
        <v>0</v>
      </c>
      <c r="R100" s="22">
        <f>COUNTIFS(CADASTRE!$B:$B,$R$1,CADASTRE!$L:$L,A100)</f>
        <v>0</v>
      </c>
      <c r="S100" s="22">
        <f>COUNTIFS(CADASTRE!$B:$B,$S$1,CADASTRE!$L:$L,A100)</f>
        <v>0</v>
      </c>
      <c r="T100" s="22">
        <f>COUNTIFS(CADASTRE!$B:$B,$T$1,CADASTRE!$L:$L,A100)</f>
        <v>1</v>
      </c>
      <c r="U100" s="22">
        <f>COUNTIFS(CADASTRE!$B:$B,$U$1,CADASTRE!$L:$L,A100)</f>
        <v>0</v>
      </c>
      <c r="V100" s="22">
        <f>COUNTIFS(CADASTRE!$B:$B,$V$1,CADASTRE!$L:$L,A100)</f>
        <v>0</v>
      </c>
      <c r="W100" s="22">
        <f>COUNTIFS(CADASTRE!$B:$B,$W$1,CADASTRE!$L:$L,A100)</f>
        <v>0</v>
      </c>
      <c r="X100" s="22">
        <f>COUNTIFS(CADASTRE!$B:$B,$X$1,CADASTRE!$L:$L,A100)</f>
        <v>0</v>
      </c>
      <c r="Y100" s="22">
        <f>COUNTIFS(CADASTRE!$B:$B,$Y$1,CADASTRE!$L:$L,A100)</f>
        <v>1</v>
      </c>
      <c r="Z100" s="22">
        <f>COUNTIFS(CADASTRE!$B:$B,$Z$1,CADASTRE!$L:$L,A100)</f>
        <v>0</v>
      </c>
      <c r="AA100" s="22">
        <f t="shared" si="1"/>
        <v>2</v>
      </c>
      <c r="AB100" s="22"/>
      <c r="AC100" s="22"/>
      <c r="AD100" s="1"/>
      <c r="AE100" s="1"/>
    </row>
    <row r="101" spans="1:31" ht="30" customHeight="1" x14ac:dyDescent="0.3">
      <c r="A101" s="2" t="s">
        <v>3235</v>
      </c>
      <c r="B101" s="22">
        <f>COUNTIFS(CADASTRE!$B:$B,B$1,CADASTRE!L:L,A101)</f>
        <v>0</v>
      </c>
      <c r="C101" s="22">
        <f>COUNTIFS(CADASTRE!$B:$B,$C$1,CADASTRE!$L:$L,A101)</f>
        <v>0</v>
      </c>
      <c r="D101" s="22">
        <f>COUNTIFS(CADASTRE!$B:$B,$D$1,CADASTRE!$L:$L,A101)</f>
        <v>0</v>
      </c>
      <c r="E101" s="22">
        <f>COUNTIFS(CADASTRE!$B:$B,$E$1,CADASTRE!$L:$L,A101)</f>
        <v>0</v>
      </c>
      <c r="F101" s="22">
        <f>COUNTIFS(CADASTRE!$B:$B,$F$1,CADASTRE!$L:$L,A101)</f>
        <v>0</v>
      </c>
      <c r="G101" s="22">
        <f>COUNTIFS(CADASTRE!$B:$B,$G$1,CADASTRE!$L:$L,A101)</f>
        <v>0</v>
      </c>
      <c r="H101" s="22">
        <f>COUNTIFS(CADASTRE!$B:$B,$H$1,CADASTRE!$L:$L,A101)</f>
        <v>0</v>
      </c>
      <c r="I101" s="22">
        <f>COUNTIFS(CADASTRE!$B:$B,$I$1,CADASTRE!$L:$L,A101)</f>
        <v>0</v>
      </c>
      <c r="J101" s="22">
        <f>COUNTIFS(CADASTRE!$B:$B,$J$1,CADASTRE!$L:$L,A101)</f>
        <v>0</v>
      </c>
      <c r="K101" s="22">
        <f>COUNTIFS(CADASTRE!$B:$B,$K$1,CADASTRE!$L:$L,A101)</f>
        <v>0</v>
      </c>
      <c r="L101" s="22">
        <f>COUNTIFS(CADASTRE!$B:$B,$L$1,CADASTRE!$L:$L,A101)</f>
        <v>0</v>
      </c>
      <c r="M101" s="22">
        <f>COUNTIFS(CADASTRE!$B:$B,$M$1,CADASTRE!$L:$L,A101)</f>
        <v>0</v>
      </c>
      <c r="N101" s="22">
        <f>COUNTIFS(CADASTRE!$B:$B,$N$1,CADASTRE!$L:$L,A101)</f>
        <v>0</v>
      </c>
      <c r="O101" s="22">
        <f>COUNTIFS(CADASTRE!$B:$B,$O$1,CADASTRE!$L:$L,A101)</f>
        <v>0</v>
      </c>
      <c r="P101" s="22">
        <f>COUNTIFS(CADASTRE!$B:$B,$P$1,CADASTRE!$L:$L,A101)</f>
        <v>0</v>
      </c>
      <c r="Q101" s="22">
        <f>COUNTIFS(CADASTRE!$B:$B,$Q$1,CADASTRE!$L:$L,A101)</f>
        <v>0</v>
      </c>
      <c r="R101" s="22">
        <f>COUNTIFS(CADASTRE!$B:$B,$R$1,CADASTRE!$L:$L,A101)</f>
        <v>0</v>
      </c>
      <c r="S101" s="22">
        <f>COUNTIFS(CADASTRE!$B:$B,$S$1,CADASTRE!$L:$L,A101)</f>
        <v>0</v>
      </c>
      <c r="T101" s="22">
        <f>COUNTIFS(CADASTRE!$B:$B,$T$1,CADASTRE!$L:$L,A101)</f>
        <v>0</v>
      </c>
      <c r="U101" s="22">
        <f>COUNTIFS(CADASTRE!$B:$B,$U$1,CADASTRE!$L:$L,A101)</f>
        <v>0</v>
      </c>
      <c r="V101" s="22">
        <f>COUNTIFS(CADASTRE!$B:$B,$V$1,CADASTRE!$L:$L,A101)</f>
        <v>0</v>
      </c>
      <c r="W101" s="22">
        <f>COUNTIFS(CADASTRE!$B:$B,$W$1,CADASTRE!$L:$L,A101)</f>
        <v>1</v>
      </c>
      <c r="X101" s="22">
        <f>COUNTIFS(CADASTRE!$B:$B,$X$1,CADASTRE!$L:$L,A101)</f>
        <v>0</v>
      </c>
      <c r="Y101" s="22">
        <f>COUNTIFS(CADASTRE!$B:$B,$Y$1,CADASTRE!$L:$L,A101)</f>
        <v>1</v>
      </c>
      <c r="Z101" s="22">
        <f>COUNTIFS(CADASTRE!$B:$B,$Z$1,CADASTRE!$L:$L,A101)</f>
        <v>0</v>
      </c>
      <c r="AA101" s="22">
        <f t="shared" si="1"/>
        <v>2</v>
      </c>
      <c r="AB101" s="22"/>
      <c r="AC101" s="22"/>
      <c r="AD101" s="1"/>
      <c r="AE101" s="1"/>
    </row>
    <row r="102" spans="1:31" ht="30" customHeight="1" x14ac:dyDescent="0.3">
      <c r="A102" s="2" t="s">
        <v>1630</v>
      </c>
      <c r="B102" s="22">
        <f>COUNTIFS(CADASTRE!$B:$B,B$1,CADASTRE!L:L,A102)</f>
        <v>0</v>
      </c>
      <c r="C102" s="22">
        <f>COUNTIFS(CADASTRE!$B:$B,$C$1,CADASTRE!$L:$L,A102)</f>
        <v>0</v>
      </c>
      <c r="D102" s="22">
        <f>COUNTIFS(CADASTRE!$B:$B,$D$1,CADASTRE!$L:$L,A102)</f>
        <v>0</v>
      </c>
      <c r="E102" s="22">
        <f>COUNTIFS(CADASTRE!$B:$B,$E$1,CADASTRE!$L:$L,A102)</f>
        <v>0</v>
      </c>
      <c r="F102" s="22">
        <f>COUNTIFS(CADASTRE!$B:$B,$F$1,CADASTRE!$L:$L,A102)</f>
        <v>0</v>
      </c>
      <c r="G102" s="22">
        <f>COUNTIFS(CADASTRE!$B:$B,$G$1,CADASTRE!$L:$L,A102)</f>
        <v>0</v>
      </c>
      <c r="H102" s="22">
        <f>COUNTIFS(CADASTRE!$B:$B,$H$1,CADASTRE!$L:$L,A102)</f>
        <v>0</v>
      </c>
      <c r="I102" s="22">
        <f>COUNTIFS(CADASTRE!$B:$B,$I$1,CADASTRE!$L:$L,A102)</f>
        <v>1</v>
      </c>
      <c r="J102" s="22">
        <f>COUNTIFS(CADASTRE!$B:$B,$J$1,CADASTRE!$L:$L,A102)</f>
        <v>0</v>
      </c>
      <c r="K102" s="22">
        <f>COUNTIFS(CADASTRE!$B:$B,$K$1,CADASTRE!$L:$L,A102)</f>
        <v>0</v>
      </c>
      <c r="L102" s="22">
        <f>COUNTIFS(CADASTRE!$B:$B,$L$1,CADASTRE!$L:$L,A102)</f>
        <v>0</v>
      </c>
      <c r="M102" s="22">
        <f>COUNTIFS(CADASTRE!$B:$B,$M$1,CADASTRE!$L:$L,A102)</f>
        <v>0</v>
      </c>
      <c r="N102" s="22">
        <f>COUNTIFS(CADASTRE!$B:$B,$N$1,CADASTRE!$L:$L,A102)</f>
        <v>1</v>
      </c>
      <c r="O102" s="22">
        <f>COUNTIFS(CADASTRE!$B:$B,$O$1,CADASTRE!$L:$L,A102)</f>
        <v>1</v>
      </c>
      <c r="P102" s="22">
        <f>COUNTIFS(CADASTRE!$B:$B,$P$1,CADASTRE!$L:$L,A102)</f>
        <v>0</v>
      </c>
      <c r="Q102" s="22">
        <f>COUNTIFS(CADASTRE!$B:$B,$Q$1,CADASTRE!$L:$L,A102)</f>
        <v>0</v>
      </c>
      <c r="R102" s="22">
        <f>COUNTIFS(CADASTRE!$B:$B,$R$1,CADASTRE!$L:$L,A102)</f>
        <v>0</v>
      </c>
      <c r="S102" s="22">
        <f>COUNTIFS(CADASTRE!$B:$B,$S$1,CADASTRE!$L:$L,A102)</f>
        <v>0</v>
      </c>
      <c r="T102" s="22">
        <f>COUNTIFS(CADASTRE!$B:$B,$T$1,CADASTRE!$L:$L,A102)</f>
        <v>0</v>
      </c>
      <c r="U102" s="22">
        <f>COUNTIFS(CADASTRE!$B:$B,$U$1,CADASTRE!$L:$L,A102)</f>
        <v>0</v>
      </c>
      <c r="V102" s="22">
        <f>COUNTIFS(CADASTRE!$B:$B,$V$1,CADASTRE!$L:$L,A102)</f>
        <v>0</v>
      </c>
      <c r="W102" s="22">
        <f>COUNTIFS(CADASTRE!$B:$B,$W$1,CADASTRE!$L:$L,A102)</f>
        <v>0</v>
      </c>
      <c r="X102" s="22">
        <f>COUNTIFS(CADASTRE!$B:$B,$X$1,CADASTRE!$L:$L,A102)</f>
        <v>0</v>
      </c>
      <c r="Y102" s="22">
        <f>COUNTIFS(CADASTRE!$B:$B,$Y$1,CADASTRE!$L:$L,A102)</f>
        <v>0</v>
      </c>
      <c r="Z102" s="22">
        <f>COUNTIFS(CADASTRE!$B:$B,$Z$1,CADASTRE!$L:$L,A102)</f>
        <v>0</v>
      </c>
      <c r="AA102" s="22">
        <f t="shared" si="1"/>
        <v>3</v>
      </c>
      <c r="AB102" s="22"/>
      <c r="AC102" s="22"/>
      <c r="AD102" s="1"/>
      <c r="AE102" s="1"/>
    </row>
    <row r="103" spans="1:31" ht="30" customHeight="1" x14ac:dyDescent="0.3">
      <c r="A103" s="2" t="s">
        <v>453</v>
      </c>
      <c r="B103" s="22">
        <f>COUNTIFS(CADASTRE!$B:$B,B$1,CADASTRE!L:L,A103)</f>
        <v>0</v>
      </c>
      <c r="C103" s="22">
        <f>COUNTIFS(CADASTRE!$B:$B,$C$1,CADASTRE!$L:$L,A103)</f>
        <v>0</v>
      </c>
      <c r="D103" s="22">
        <f>COUNTIFS(CADASTRE!$B:$B,$D$1,CADASTRE!$L:$L,A103)</f>
        <v>0</v>
      </c>
      <c r="E103" s="22">
        <f>COUNTIFS(CADASTRE!$B:$B,$E$1,CADASTRE!$L:$L,A103)</f>
        <v>0</v>
      </c>
      <c r="F103" s="22">
        <f>COUNTIFS(CADASTRE!$B:$B,$F$1,CADASTRE!$L:$L,A103)</f>
        <v>0</v>
      </c>
      <c r="G103" s="22">
        <f>COUNTIFS(CADASTRE!$B:$B,$G$1,CADASTRE!$L:$L,A103)</f>
        <v>0</v>
      </c>
      <c r="H103" s="22">
        <f>COUNTIFS(CADASTRE!$B:$B,$H$1,CADASTRE!$L:$L,A103)</f>
        <v>0</v>
      </c>
      <c r="I103" s="22">
        <f>COUNTIFS(CADASTRE!$B:$B,$I$1,CADASTRE!$L:$L,A103)</f>
        <v>0</v>
      </c>
      <c r="J103" s="22">
        <f>COUNTIFS(CADASTRE!$B:$B,$J$1,CADASTRE!$L:$L,A103)</f>
        <v>0</v>
      </c>
      <c r="K103" s="22">
        <f>COUNTIFS(CADASTRE!$B:$B,$K$1,CADASTRE!$L:$L,A103)</f>
        <v>0</v>
      </c>
      <c r="L103" s="22">
        <f>COUNTIFS(CADASTRE!$B:$B,$L$1,CADASTRE!$L:$L,A103)</f>
        <v>0</v>
      </c>
      <c r="M103" s="22">
        <f>COUNTIFS(CADASTRE!$B:$B,$M$1,CADASTRE!$L:$L,A103)</f>
        <v>0</v>
      </c>
      <c r="N103" s="22">
        <f>COUNTIFS(CADASTRE!$B:$B,$N$1,CADASTRE!$L:$L,A103)</f>
        <v>0</v>
      </c>
      <c r="O103" s="22">
        <f>COUNTIFS(CADASTRE!$B:$B,$O$1,CADASTRE!$L:$L,A103)</f>
        <v>0</v>
      </c>
      <c r="P103" s="22">
        <f>COUNTIFS(CADASTRE!$B:$B,$P$1,CADASTRE!$L:$L,A103)</f>
        <v>0</v>
      </c>
      <c r="Q103" s="22">
        <f>COUNTIFS(CADASTRE!$B:$B,$Q$1,CADASTRE!$L:$L,A103)</f>
        <v>0</v>
      </c>
      <c r="R103" s="22">
        <f>COUNTIFS(CADASTRE!$B:$B,$R$1,CADASTRE!$L:$L,A103)</f>
        <v>0</v>
      </c>
      <c r="S103" s="22">
        <f>COUNTIFS(CADASTRE!$B:$B,$S$1,CADASTRE!$L:$L,A103)</f>
        <v>0</v>
      </c>
      <c r="T103" s="22">
        <f>COUNTIFS(CADASTRE!$B:$B,$T$1,CADASTRE!$L:$L,A103)</f>
        <v>0</v>
      </c>
      <c r="U103" s="22">
        <f>COUNTIFS(CADASTRE!$B:$B,$U$1,CADASTRE!$L:$L,A103)</f>
        <v>0</v>
      </c>
      <c r="V103" s="22">
        <f>COUNTIFS(CADASTRE!$B:$B,$V$1,CADASTRE!$L:$L,A103)</f>
        <v>0</v>
      </c>
      <c r="W103" s="22">
        <f>COUNTIFS(CADASTRE!$B:$B,$W$1,CADASTRE!$L:$L,A103)</f>
        <v>0</v>
      </c>
      <c r="X103" s="22">
        <f>COUNTIFS(CADASTRE!$B:$B,$X$1,CADASTRE!$L:$L,A103)</f>
        <v>0</v>
      </c>
      <c r="Y103" s="22">
        <f>COUNTIFS(CADASTRE!$B:$B,$Y$1,CADASTRE!$L:$L,A103)</f>
        <v>3</v>
      </c>
      <c r="Z103" s="22">
        <f>COUNTIFS(CADASTRE!$B:$B,$Z$1,CADASTRE!$L:$L,A103)</f>
        <v>0</v>
      </c>
      <c r="AA103" s="22">
        <f t="shared" si="1"/>
        <v>3</v>
      </c>
      <c r="AB103" s="22"/>
      <c r="AC103" s="22"/>
      <c r="AD103" s="1"/>
      <c r="AE103" s="1"/>
    </row>
    <row r="104" spans="1:31" ht="30" customHeight="1" x14ac:dyDescent="0.3">
      <c r="A104" s="2" t="s">
        <v>700</v>
      </c>
      <c r="B104" s="22">
        <f>COUNTIFS(CADASTRE!$B:$B,B$1,CADASTRE!L:L,A104)</f>
        <v>0</v>
      </c>
      <c r="C104" s="22">
        <f>COUNTIFS(CADASTRE!$B:$B,$C$1,CADASTRE!$L:$L,A104)</f>
        <v>0</v>
      </c>
      <c r="D104" s="22">
        <f>COUNTIFS(CADASTRE!$B:$B,$D$1,CADASTRE!$L:$L,A104)</f>
        <v>1</v>
      </c>
      <c r="E104" s="22">
        <f>COUNTIFS(CADASTRE!$B:$B,$E$1,CADASTRE!$L:$L,A104)</f>
        <v>0</v>
      </c>
      <c r="F104" s="22">
        <f>COUNTIFS(CADASTRE!$B:$B,$F$1,CADASTRE!$L:$L,A104)</f>
        <v>0</v>
      </c>
      <c r="G104" s="22">
        <f>COUNTIFS(CADASTRE!$B:$B,$G$1,CADASTRE!$L:$L,A104)</f>
        <v>0</v>
      </c>
      <c r="H104" s="22">
        <f>COUNTIFS(CADASTRE!$B:$B,$H$1,CADASTRE!$L:$L,A104)</f>
        <v>0</v>
      </c>
      <c r="I104" s="22">
        <f>COUNTIFS(CADASTRE!$B:$B,$I$1,CADASTRE!$L:$L,A104)</f>
        <v>0</v>
      </c>
      <c r="J104" s="22">
        <f>COUNTIFS(CADASTRE!$B:$B,$J$1,CADASTRE!$L:$L,A104)</f>
        <v>0</v>
      </c>
      <c r="K104" s="22">
        <f>COUNTIFS(CADASTRE!$B:$B,$K$1,CADASTRE!$L:$L,A104)</f>
        <v>0</v>
      </c>
      <c r="L104" s="22">
        <f>COUNTIFS(CADASTRE!$B:$B,$L$1,CADASTRE!$L:$L,A104)</f>
        <v>0</v>
      </c>
      <c r="M104" s="22">
        <f>COUNTIFS(CADASTRE!$B:$B,$M$1,CADASTRE!$L:$L,A104)</f>
        <v>0</v>
      </c>
      <c r="N104" s="22">
        <f>COUNTIFS(CADASTRE!$B:$B,$N$1,CADASTRE!$L:$L,A104)</f>
        <v>0</v>
      </c>
      <c r="O104" s="22">
        <f>COUNTIFS(CADASTRE!$B:$B,$O$1,CADASTRE!$L:$L,A104)</f>
        <v>0</v>
      </c>
      <c r="P104" s="22">
        <f>COUNTIFS(CADASTRE!$B:$B,$P$1,CADASTRE!$L:$L,A104)</f>
        <v>0</v>
      </c>
      <c r="Q104" s="22">
        <f>COUNTIFS(CADASTRE!$B:$B,$Q$1,CADASTRE!$L:$L,A104)</f>
        <v>1</v>
      </c>
      <c r="R104" s="22">
        <f>COUNTIFS(CADASTRE!$B:$B,$R$1,CADASTRE!$L:$L,A104)</f>
        <v>0</v>
      </c>
      <c r="S104" s="22">
        <f>COUNTIFS(CADASTRE!$B:$B,$S$1,CADASTRE!$L:$L,A104)</f>
        <v>0</v>
      </c>
      <c r="T104" s="22">
        <f>COUNTIFS(CADASTRE!$B:$B,$T$1,CADASTRE!$L:$L,A104)</f>
        <v>0</v>
      </c>
      <c r="U104" s="22">
        <f>COUNTIFS(CADASTRE!$B:$B,$U$1,CADASTRE!$L:$L,A104)</f>
        <v>0</v>
      </c>
      <c r="V104" s="22">
        <f>COUNTIFS(CADASTRE!$B:$B,$V$1,CADASTRE!$L:$L,A104)</f>
        <v>0</v>
      </c>
      <c r="W104" s="22">
        <f>COUNTIFS(CADASTRE!$B:$B,$W$1,CADASTRE!$L:$L,A104)</f>
        <v>0</v>
      </c>
      <c r="X104" s="22">
        <f>COUNTIFS(CADASTRE!$B:$B,$X$1,CADASTRE!$L:$L,A104)</f>
        <v>0</v>
      </c>
      <c r="Y104" s="22">
        <f>COUNTIFS(CADASTRE!$B:$B,$Y$1,CADASTRE!$L:$L,A104)</f>
        <v>0</v>
      </c>
      <c r="Z104" s="22">
        <f>COUNTIFS(CADASTRE!$B:$B,$Z$1,CADASTRE!$L:$L,A104)</f>
        <v>0</v>
      </c>
      <c r="AA104" s="22">
        <f t="shared" si="1"/>
        <v>2</v>
      </c>
      <c r="AB104" s="22"/>
      <c r="AC104" s="22"/>
      <c r="AD104" s="1"/>
      <c r="AE104" s="1"/>
    </row>
    <row r="105" spans="1:31" ht="30" customHeight="1" x14ac:dyDescent="0.3">
      <c r="A105" s="2" t="s">
        <v>2172</v>
      </c>
      <c r="B105" s="22">
        <f>COUNTIFS(CADASTRE!$B:$B,B$1,CADASTRE!L:L,A105)</f>
        <v>0</v>
      </c>
      <c r="C105" s="22">
        <f>COUNTIFS(CADASTRE!$B:$B,$C$1,CADASTRE!$L:$L,A105)</f>
        <v>0</v>
      </c>
      <c r="D105" s="22">
        <f>COUNTIFS(CADASTRE!$B:$B,$D$1,CADASTRE!$L:$L,A105)</f>
        <v>0</v>
      </c>
      <c r="E105" s="22">
        <f>COUNTIFS(CADASTRE!$B:$B,$E$1,CADASTRE!$L:$L,A105)</f>
        <v>0</v>
      </c>
      <c r="F105" s="22">
        <f>COUNTIFS(CADASTRE!$B:$B,$F$1,CADASTRE!$L:$L,A105)</f>
        <v>0</v>
      </c>
      <c r="G105" s="22">
        <f>COUNTIFS(CADASTRE!$B:$B,$G$1,CADASTRE!$L:$L,A105)</f>
        <v>0</v>
      </c>
      <c r="H105" s="22">
        <f>COUNTIFS(CADASTRE!$B:$B,$H$1,CADASTRE!$L:$L,A105)</f>
        <v>1</v>
      </c>
      <c r="I105" s="22">
        <f>COUNTIFS(CADASTRE!$B:$B,$I$1,CADASTRE!$L:$L,A105)</f>
        <v>0</v>
      </c>
      <c r="J105" s="22">
        <f>COUNTIFS(CADASTRE!$B:$B,$J$1,CADASTRE!$L:$L,A105)</f>
        <v>0</v>
      </c>
      <c r="K105" s="22">
        <f>COUNTIFS(CADASTRE!$B:$B,$K$1,CADASTRE!$L:$L,A105)</f>
        <v>0</v>
      </c>
      <c r="L105" s="22">
        <f>COUNTIFS(CADASTRE!$B:$B,$L$1,CADASTRE!$L:$L,A105)</f>
        <v>0</v>
      </c>
      <c r="M105" s="22">
        <f>COUNTIFS(CADASTRE!$B:$B,$M$1,CADASTRE!$L:$L,A105)</f>
        <v>0</v>
      </c>
      <c r="N105" s="22">
        <f>COUNTIFS(CADASTRE!$B:$B,$N$1,CADASTRE!$L:$L,A105)</f>
        <v>0</v>
      </c>
      <c r="O105" s="22">
        <f>COUNTIFS(CADASTRE!$B:$B,$O$1,CADASTRE!$L:$L,A105)</f>
        <v>0</v>
      </c>
      <c r="P105" s="22">
        <f>COUNTIFS(CADASTRE!$B:$B,$P$1,CADASTRE!$L:$L,A105)</f>
        <v>0</v>
      </c>
      <c r="Q105" s="22">
        <f>COUNTIFS(CADASTRE!$B:$B,$Q$1,CADASTRE!$L:$L,A105)</f>
        <v>0</v>
      </c>
      <c r="R105" s="22">
        <f>COUNTIFS(CADASTRE!$B:$B,$R$1,CADASTRE!$L:$L,A105)</f>
        <v>0</v>
      </c>
      <c r="S105" s="22">
        <f>COUNTIFS(CADASTRE!$B:$B,$S$1,CADASTRE!$L:$L,A105)</f>
        <v>0</v>
      </c>
      <c r="T105" s="22">
        <f>COUNTIFS(CADASTRE!$B:$B,$T$1,CADASTRE!$L:$L,A105)</f>
        <v>6</v>
      </c>
      <c r="U105" s="22">
        <f>COUNTIFS(CADASTRE!$B:$B,$U$1,CADASTRE!$L:$L,A105)</f>
        <v>0</v>
      </c>
      <c r="V105" s="22">
        <f>COUNTIFS(CADASTRE!$B:$B,$V$1,CADASTRE!$L:$L,A105)</f>
        <v>0</v>
      </c>
      <c r="W105" s="22">
        <f>COUNTIFS(CADASTRE!$B:$B,$W$1,CADASTRE!$L:$L,A105)</f>
        <v>0</v>
      </c>
      <c r="X105" s="22">
        <f>COUNTIFS(CADASTRE!$B:$B,$X$1,CADASTRE!$L:$L,A105)</f>
        <v>1</v>
      </c>
      <c r="Y105" s="22">
        <f>COUNTIFS(CADASTRE!$B:$B,$Y$1,CADASTRE!$L:$L,A105)</f>
        <v>0</v>
      </c>
      <c r="Z105" s="22">
        <f>COUNTIFS(CADASTRE!$B:$B,$Z$1,CADASTRE!$L:$L,A105)</f>
        <v>3</v>
      </c>
      <c r="AA105" s="22">
        <f t="shared" si="1"/>
        <v>11</v>
      </c>
      <c r="AB105" s="22"/>
      <c r="AC105" s="22"/>
      <c r="AD105" s="1"/>
      <c r="AE105" s="1"/>
    </row>
    <row r="106" spans="1:31" ht="30" customHeight="1" x14ac:dyDescent="0.3">
      <c r="A106" s="2" t="s">
        <v>3260</v>
      </c>
      <c r="B106" s="22">
        <f>COUNTIFS(CADASTRE!$B:$B,B$1,CADASTRE!L:L,A106)</f>
        <v>0</v>
      </c>
      <c r="C106" s="22">
        <f>COUNTIFS(CADASTRE!$B:$B,$C$1,CADASTRE!$L:$L,A106)</f>
        <v>0</v>
      </c>
      <c r="D106" s="22">
        <f>COUNTIFS(CADASTRE!$B:$B,$D$1,CADASTRE!$L:$L,A106)</f>
        <v>0</v>
      </c>
      <c r="E106" s="22">
        <f>COUNTIFS(CADASTRE!$B:$B,$E$1,CADASTRE!$L:$L,A106)</f>
        <v>0</v>
      </c>
      <c r="F106" s="22">
        <f>COUNTIFS(CADASTRE!$B:$B,$F$1,CADASTRE!$L:$L,A106)</f>
        <v>0</v>
      </c>
      <c r="G106" s="22">
        <f>COUNTIFS(CADASTRE!$B:$B,$G$1,CADASTRE!$L:$L,A106)</f>
        <v>0</v>
      </c>
      <c r="H106" s="22">
        <f>COUNTIFS(CADASTRE!$B:$B,$H$1,CADASTRE!$L:$L,A106)</f>
        <v>0</v>
      </c>
      <c r="I106" s="22">
        <f>COUNTIFS(CADASTRE!$B:$B,$I$1,CADASTRE!$L:$L,A106)</f>
        <v>0</v>
      </c>
      <c r="J106" s="22">
        <f>COUNTIFS(CADASTRE!$B:$B,$J$1,CADASTRE!$L:$L,A106)</f>
        <v>0</v>
      </c>
      <c r="K106" s="22">
        <f>COUNTIFS(CADASTRE!$B:$B,$K$1,CADASTRE!$L:$L,A106)</f>
        <v>0</v>
      </c>
      <c r="L106" s="22">
        <f>COUNTIFS(CADASTRE!$B:$B,$L$1,CADASTRE!$L:$L,A106)</f>
        <v>0</v>
      </c>
      <c r="M106" s="22">
        <f>COUNTIFS(CADASTRE!$B:$B,$M$1,CADASTRE!$L:$L,A106)</f>
        <v>0</v>
      </c>
      <c r="N106" s="22">
        <f>COUNTIFS(CADASTRE!$B:$B,$N$1,CADASTRE!$L:$L,A106)</f>
        <v>0</v>
      </c>
      <c r="O106" s="22">
        <f>COUNTIFS(CADASTRE!$B:$B,$O$1,CADASTRE!$L:$L,A106)</f>
        <v>0</v>
      </c>
      <c r="P106" s="22">
        <f>COUNTIFS(CADASTRE!$B:$B,$P$1,CADASTRE!$L:$L,A106)</f>
        <v>0</v>
      </c>
      <c r="Q106" s="22">
        <f>COUNTIFS(CADASTRE!$B:$B,$Q$1,CADASTRE!$L:$L,A106)</f>
        <v>1</v>
      </c>
      <c r="R106" s="22">
        <f>COUNTIFS(CADASTRE!$B:$B,$R$1,CADASTRE!$L:$L,A106)</f>
        <v>0</v>
      </c>
      <c r="S106" s="22">
        <f>COUNTIFS(CADASTRE!$B:$B,$S$1,CADASTRE!$L:$L,A106)</f>
        <v>0</v>
      </c>
      <c r="T106" s="22">
        <f>COUNTIFS(CADASTRE!$B:$B,$T$1,CADASTRE!$L:$L,A106)</f>
        <v>0</v>
      </c>
      <c r="U106" s="22">
        <f>COUNTIFS(CADASTRE!$B:$B,$U$1,CADASTRE!$L:$L,A106)</f>
        <v>0</v>
      </c>
      <c r="V106" s="22">
        <f>COUNTIFS(CADASTRE!$B:$B,$V$1,CADASTRE!$L:$L,A106)</f>
        <v>0</v>
      </c>
      <c r="W106" s="22">
        <f>COUNTIFS(CADASTRE!$B:$B,$W$1,CADASTRE!$L:$L,A106)</f>
        <v>0</v>
      </c>
      <c r="X106" s="22">
        <f>COUNTIFS(CADASTRE!$B:$B,$X$1,CADASTRE!$L:$L,A106)</f>
        <v>0</v>
      </c>
      <c r="Y106" s="22">
        <f>COUNTIFS(CADASTRE!$B:$B,$Y$1,CADASTRE!$L:$L,A106)</f>
        <v>1</v>
      </c>
      <c r="Z106" s="22">
        <f>COUNTIFS(CADASTRE!$B:$B,$Z$1,CADASTRE!$L:$L,A106)</f>
        <v>0</v>
      </c>
      <c r="AA106" s="22">
        <f t="shared" si="1"/>
        <v>2</v>
      </c>
      <c r="AB106" s="22"/>
      <c r="AC106" s="22"/>
      <c r="AD106" s="1"/>
      <c r="AE106" s="1"/>
    </row>
    <row r="107" spans="1:31" ht="30" customHeight="1" x14ac:dyDescent="0.3">
      <c r="A107" s="2" t="s">
        <v>1345</v>
      </c>
      <c r="B107" s="22">
        <f>COUNTIFS(CADASTRE!$B:$B,B$1,CADASTRE!L:L,A107)</f>
        <v>0</v>
      </c>
      <c r="C107" s="22">
        <f>COUNTIFS(CADASTRE!$B:$B,$C$1,CADASTRE!$L:$L,A107)</f>
        <v>0</v>
      </c>
      <c r="D107" s="22">
        <f>COUNTIFS(CADASTRE!$B:$B,$D$1,CADASTRE!$L:$L,A107)</f>
        <v>0</v>
      </c>
      <c r="E107" s="22">
        <f>COUNTIFS(CADASTRE!$B:$B,$E$1,CADASTRE!$L:$L,A107)</f>
        <v>0</v>
      </c>
      <c r="F107" s="22">
        <f>COUNTIFS(CADASTRE!$B:$B,$F$1,CADASTRE!$L:$L,A107)</f>
        <v>0</v>
      </c>
      <c r="G107" s="22">
        <f>COUNTIFS(CADASTRE!$B:$B,$G$1,CADASTRE!$L:$L,A107)</f>
        <v>1</v>
      </c>
      <c r="H107" s="22">
        <f>COUNTIFS(CADASTRE!$B:$B,$H$1,CADASTRE!$L:$L,A107)</f>
        <v>0</v>
      </c>
      <c r="I107" s="22">
        <f>COUNTIFS(CADASTRE!$B:$B,$I$1,CADASTRE!$L:$L,A107)</f>
        <v>0</v>
      </c>
      <c r="J107" s="22">
        <f>COUNTIFS(CADASTRE!$B:$B,$J$1,CADASTRE!$L:$L,A107)</f>
        <v>0</v>
      </c>
      <c r="K107" s="22">
        <f>COUNTIFS(CADASTRE!$B:$B,$K$1,CADASTRE!$L:$L,A107)</f>
        <v>0</v>
      </c>
      <c r="L107" s="22">
        <f>COUNTIFS(CADASTRE!$B:$B,$L$1,CADASTRE!$L:$L,A107)</f>
        <v>0</v>
      </c>
      <c r="M107" s="22">
        <f>COUNTIFS(CADASTRE!$B:$B,$M$1,CADASTRE!$L:$L,A107)</f>
        <v>0</v>
      </c>
      <c r="N107" s="22">
        <f>COUNTIFS(CADASTRE!$B:$B,$N$1,CADASTRE!$L:$L,A107)</f>
        <v>0</v>
      </c>
      <c r="O107" s="22">
        <f>COUNTIFS(CADASTRE!$B:$B,$O$1,CADASTRE!$L:$L,A107)</f>
        <v>0</v>
      </c>
      <c r="P107" s="22">
        <f>COUNTIFS(CADASTRE!$B:$B,$P$1,CADASTRE!$L:$L,A107)</f>
        <v>0</v>
      </c>
      <c r="Q107" s="22">
        <f>COUNTIFS(CADASTRE!$B:$B,$Q$1,CADASTRE!$L:$L,A107)</f>
        <v>0</v>
      </c>
      <c r="R107" s="22">
        <f>COUNTIFS(CADASTRE!$B:$B,$R$1,CADASTRE!$L:$L,A107)</f>
        <v>0</v>
      </c>
      <c r="S107" s="22">
        <f>COUNTIFS(CADASTRE!$B:$B,$S$1,CADASTRE!$L:$L,A107)</f>
        <v>0</v>
      </c>
      <c r="T107" s="22">
        <f>COUNTIFS(CADASTRE!$B:$B,$T$1,CADASTRE!$L:$L,A107)</f>
        <v>0</v>
      </c>
      <c r="U107" s="22">
        <f>COUNTIFS(CADASTRE!$B:$B,$U$1,CADASTRE!$L:$L,A107)</f>
        <v>0</v>
      </c>
      <c r="V107" s="22">
        <f>COUNTIFS(CADASTRE!$B:$B,$V$1,CADASTRE!$L:$L,A107)</f>
        <v>0</v>
      </c>
      <c r="W107" s="22">
        <f>COUNTIFS(CADASTRE!$B:$B,$W$1,CADASTRE!$L:$L,A107)</f>
        <v>0</v>
      </c>
      <c r="X107" s="22">
        <f>COUNTIFS(CADASTRE!$B:$B,$X$1,CADASTRE!$L:$L,A107)</f>
        <v>0</v>
      </c>
      <c r="Y107" s="22">
        <f>COUNTIFS(CADASTRE!$B:$B,$Y$1,CADASTRE!$L:$L,A107)</f>
        <v>0</v>
      </c>
      <c r="Z107" s="22">
        <f>COUNTIFS(CADASTRE!$B:$B,$Z$1,CADASTRE!$L:$L,A107)</f>
        <v>0</v>
      </c>
      <c r="AA107" s="22">
        <f t="shared" si="1"/>
        <v>1</v>
      </c>
      <c r="AB107" s="22"/>
      <c r="AC107" s="22"/>
      <c r="AD107" s="1"/>
      <c r="AE107" s="1"/>
    </row>
    <row r="108" spans="1:31" ht="30" customHeight="1" x14ac:dyDescent="0.3">
      <c r="A108" s="2" t="s">
        <v>2178</v>
      </c>
      <c r="B108" s="22">
        <f>COUNTIFS(CADASTRE!$B:$B,B$1,CADASTRE!L:L,A108)</f>
        <v>0</v>
      </c>
      <c r="C108" s="22">
        <f>COUNTIFS(CADASTRE!$B:$B,$C$1,CADASTRE!$L:$L,A108)</f>
        <v>0</v>
      </c>
      <c r="D108" s="22">
        <f>COUNTIFS(CADASTRE!$B:$B,$D$1,CADASTRE!$L:$L,A108)</f>
        <v>0</v>
      </c>
      <c r="E108" s="22">
        <f>COUNTIFS(CADASTRE!$B:$B,$E$1,CADASTRE!$L:$L,A108)</f>
        <v>0</v>
      </c>
      <c r="F108" s="22">
        <f>COUNTIFS(CADASTRE!$B:$B,$F$1,CADASTRE!$L:$L,A108)</f>
        <v>0</v>
      </c>
      <c r="G108" s="22">
        <f>COUNTIFS(CADASTRE!$B:$B,$G$1,CADASTRE!$L:$L,A108)</f>
        <v>0</v>
      </c>
      <c r="H108" s="22">
        <f>COUNTIFS(CADASTRE!$B:$B,$H$1,CADASTRE!$L:$L,A108)</f>
        <v>0</v>
      </c>
      <c r="I108" s="22">
        <f>COUNTIFS(CADASTRE!$B:$B,$I$1,CADASTRE!$L:$L,A108)</f>
        <v>3</v>
      </c>
      <c r="J108" s="22">
        <f>COUNTIFS(CADASTRE!$B:$B,$J$1,CADASTRE!$L:$L,A108)</f>
        <v>0</v>
      </c>
      <c r="K108" s="22">
        <f>COUNTIFS(CADASTRE!$B:$B,$K$1,CADASTRE!$L:$L,A108)</f>
        <v>0</v>
      </c>
      <c r="L108" s="22">
        <f>COUNTIFS(CADASTRE!$B:$B,$L$1,CADASTRE!$L:$L,A108)</f>
        <v>0</v>
      </c>
      <c r="M108" s="22">
        <f>COUNTIFS(CADASTRE!$B:$B,$M$1,CADASTRE!$L:$L,A108)</f>
        <v>0</v>
      </c>
      <c r="N108" s="22">
        <f>COUNTIFS(CADASTRE!$B:$B,$N$1,CADASTRE!$L:$L,A108)</f>
        <v>0</v>
      </c>
      <c r="O108" s="22">
        <f>COUNTIFS(CADASTRE!$B:$B,$O$1,CADASTRE!$L:$L,A108)</f>
        <v>0</v>
      </c>
      <c r="P108" s="22">
        <f>COUNTIFS(CADASTRE!$B:$B,$P$1,CADASTRE!$L:$L,A108)</f>
        <v>0</v>
      </c>
      <c r="Q108" s="22">
        <f>COUNTIFS(CADASTRE!$B:$B,$Q$1,CADASTRE!$L:$L,A108)</f>
        <v>0</v>
      </c>
      <c r="R108" s="22">
        <f>COUNTIFS(CADASTRE!$B:$B,$R$1,CADASTRE!$L:$L,A108)</f>
        <v>0</v>
      </c>
      <c r="S108" s="22">
        <f>COUNTIFS(CADASTRE!$B:$B,$S$1,CADASTRE!$L:$L,A108)</f>
        <v>0</v>
      </c>
      <c r="T108" s="22">
        <f>COUNTIFS(CADASTRE!$B:$B,$T$1,CADASTRE!$L:$L,A108)</f>
        <v>0</v>
      </c>
      <c r="U108" s="22">
        <f>COUNTIFS(CADASTRE!$B:$B,$U$1,CADASTRE!$L:$L,A108)</f>
        <v>0</v>
      </c>
      <c r="V108" s="22">
        <f>COUNTIFS(CADASTRE!$B:$B,$V$1,CADASTRE!$L:$L,A108)</f>
        <v>0</v>
      </c>
      <c r="W108" s="22">
        <f>COUNTIFS(CADASTRE!$B:$B,$W$1,CADASTRE!$L:$L,A108)</f>
        <v>0</v>
      </c>
      <c r="X108" s="22">
        <f>COUNTIFS(CADASTRE!$B:$B,$X$1,CADASTRE!$L:$L,A108)</f>
        <v>0</v>
      </c>
      <c r="Y108" s="22">
        <f>COUNTIFS(CADASTRE!$B:$B,$Y$1,CADASTRE!$L:$L,A108)</f>
        <v>0</v>
      </c>
      <c r="Z108" s="22">
        <f>COUNTIFS(CADASTRE!$B:$B,$Z$1,CADASTRE!$L:$L,A108)</f>
        <v>0</v>
      </c>
      <c r="AA108" s="22">
        <f t="shared" si="1"/>
        <v>3</v>
      </c>
      <c r="AB108" s="22"/>
      <c r="AC108" s="22"/>
      <c r="AD108" s="1"/>
      <c r="AE108" s="1"/>
    </row>
    <row r="109" spans="1:31" ht="30" customHeight="1" x14ac:dyDescent="0.3">
      <c r="A109" s="2" t="s">
        <v>4357</v>
      </c>
      <c r="B109" s="22">
        <f>COUNTIFS(CADASTRE!$B:$B,B$1,CADASTRE!L:L,A109)</f>
        <v>0</v>
      </c>
      <c r="C109" s="22">
        <f>COUNTIFS(CADASTRE!$B:$B,$C$1,CADASTRE!$L:$L,A109)</f>
        <v>0</v>
      </c>
      <c r="D109" s="22">
        <f>COUNTIFS(CADASTRE!$B:$B,$D$1,CADASTRE!$L:$L,A109)</f>
        <v>0</v>
      </c>
      <c r="E109" s="22">
        <f>COUNTIFS(CADASTRE!$B:$B,$E$1,CADASTRE!$L:$L,A109)</f>
        <v>0</v>
      </c>
      <c r="F109" s="22">
        <f>COUNTIFS(CADASTRE!$B:$B,$F$1,CADASTRE!$L:$L,A109)</f>
        <v>0</v>
      </c>
      <c r="G109" s="22">
        <f>COUNTIFS(CADASTRE!$B:$B,$G$1,CADASTRE!$L:$L,A109)</f>
        <v>0</v>
      </c>
      <c r="H109" s="22">
        <f>COUNTIFS(CADASTRE!$B:$B,$H$1,CADASTRE!$L:$L,A109)</f>
        <v>0</v>
      </c>
      <c r="I109" s="22">
        <f>COUNTIFS(CADASTRE!$B:$B,$I$1,CADASTRE!$L:$L,A109)</f>
        <v>0</v>
      </c>
      <c r="J109" s="22">
        <f>COUNTIFS(CADASTRE!$B:$B,$J$1,CADASTRE!$L:$L,A109)</f>
        <v>0</v>
      </c>
      <c r="K109" s="22">
        <f>COUNTIFS(CADASTRE!$B:$B,$K$1,CADASTRE!$L:$L,A109)</f>
        <v>0</v>
      </c>
      <c r="L109" s="22">
        <f>COUNTIFS(CADASTRE!$B:$B,$L$1,CADASTRE!$L:$L,A109)</f>
        <v>0</v>
      </c>
      <c r="M109" s="22">
        <f>COUNTIFS(CADASTRE!$B:$B,$M$1,CADASTRE!$L:$L,A109)</f>
        <v>0</v>
      </c>
      <c r="N109" s="22">
        <f>COUNTIFS(CADASTRE!$B:$B,$N$1,CADASTRE!$L:$L,A109)</f>
        <v>0</v>
      </c>
      <c r="O109" s="22">
        <f>COUNTIFS(CADASTRE!$B:$B,$O$1,CADASTRE!$L:$L,A109)</f>
        <v>0</v>
      </c>
      <c r="P109" s="22">
        <f>COUNTIFS(CADASTRE!$B:$B,$P$1,CADASTRE!$L:$L,A109)</f>
        <v>0</v>
      </c>
      <c r="Q109" s="22">
        <f>COUNTIFS(CADASTRE!$B:$B,$Q$1,CADASTRE!$L:$L,A109)</f>
        <v>0</v>
      </c>
      <c r="R109" s="22">
        <f>COUNTIFS(CADASTRE!$B:$B,$R$1,CADASTRE!$L:$L,A109)</f>
        <v>0</v>
      </c>
      <c r="S109" s="22">
        <f>COUNTIFS(CADASTRE!$B:$B,$S$1,CADASTRE!$L:$L,A109)</f>
        <v>0</v>
      </c>
      <c r="T109" s="22">
        <f>COUNTIFS(CADASTRE!$B:$B,$T$1,CADASTRE!$L:$L,A109)</f>
        <v>0</v>
      </c>
      <c r="U109" s="22">
        <f>COUNTIFS(CADASTRE!$B:$B,$U$1,CADASTRE!$L:$L,A109)</f>
        <v>0</v>
      </c>
      <c r="V109" s="22">
        <f>COUNTIFS(CADASTRE!$B:$B,$V$1,CADASTRE!$L:$L,A109)</f>
        <v>0</v>
      </c>
      <c r="W109" s="22">
        <f>COUNTIFS(CADASTRE!$B:$B,$W$1,CADASTRE!$L:$L,A109)</f>
        <v>1</v>
      </c>
      <c r="X109" s="22">
        <f>COUNTIFS(CADASTRE!$B:$B,$X$1,CADASTRE!$L:$L,A109)</f>
        <v>0</v>
      </c>
      <c r="Y109" s="22">
        <f>COUNTIFS(CADASTRE!$B:$B,$Y$1,CADASTRE!$L:$L,A109)</f>
        <v>0</v>
      </c>
      <c r="Z109" s="22">
        <f>COUNTIFS(CADASTRE!$B:$B,$Z$1,CADASTRE!$L:$L,A109)</f>
        <v>0</v>
      </c>
      <c r="AA109" s="22">
        <f t="shared" si="1"/>
        <v>1</v>
      </c>
      <c r="AB109" s="22"/>
      <c r="AC109" s="22"/>
      <c r="AD109" s="1"/>
      <c r="AE109" s="1"/>
    </row>
    <row r="110" spans="1:31" ht="30" customHeight="1" x14ac:dyDescent="0.3">
      <c r="A110" s="2" t="s">
        <v>640</v>
      </c>
      <c r="B110" s="22">
        <f>COUNTIFS(CADASTRE!$B:$B,B$1,CADASTRE!L:L,A110)</f>
        <v>0</v>
      </c>
      <c r="C110" s="22">
        <f>COUNTIFS(CADASTRE!$B:$B,$C$1,CADASTRE!$L:$L,A110)</f>
        <v>0</v>
      </c>
      <c r="D110" s="22">
        <f>COUNTIFS(CADASTRE!$B:$B,$D$1,CADASTRE!$L:$L,A110)</f>
        <v>0</v>
      </c>
      <c r="E110" s="22">
        <f>COUNTIFS(CADASTRE!$B:$B,$E$1,CADASTRE!$L:$L,A110)</f>
        <v>0</v>
      </c>
      <c r="F110" s="22">
        <f>COUNTIFS(CADASTRE!$B:$B,$F$1,CADASTRE!$L:$L,A110)</f>
        <v>0</v>
      </c>
      <c r="G110" s="22">
        <f>COUNTIFS(CADASTRE!$B:$B,$G$1,CADASTRE!$L:$L,A110)</f>
        <v>1</v>
      </c>
      <c r="H110" s="22">
        <f>COUNTIFS(CADASTRE!$B:$B,$H$1,CADASTRE!$L:$L,A110)</f>
        <v>0</v>
      </c>
      <c r="I110" s="22">
        <f>COUNTIFS(CADASTRE!$B:$B,$I$1,CADASTRE!$L:$L,A110)</f>
        <v>0</v>
      </c>
      <c r="J110" s="22">
        <f>COUNTIFS(CADASTRE!$B:$B,$J$1,CADASTRE!$L:$L,A110)</f>
        <v>0</v>
      </c>
      <c r="K110" s="22">
        <f>COUNTIFS(CADASTRE!$B:$B,$K$1,CADASTRE!$L:$L,A110)</f>
        <v>0</v>
      </c>
      <c r="L110" s="22">
        <f>COUNTIFS(CADASTRE!$B:$B,$L$1,CADASTRE!$L:$L,A110)</f>
        <v>0</v>
      </c>
      <c r="M110" s="22">
        <f>COUNTIFS(CADASTRE!$B:$B,$M$1,CADASTRE!$L:$L,A110)</f>
        <v>0</v>
      </c>
      <c r="N110" s="22">
        <f>COUNTIFS(CADASTRE!$B:$B,$N$1,CADASTRE!$L:$L,A110)</f>
        <v>0</v>
      </c>
      <c r="O110" s="22">
        <f>COUNTIFS(CADASTRE!$B:$B,$O$1,CADASTRE!$L:$L,A110)</f>
        <v>0</v>
      </c>
      <c r="P110" s="22">
        <f>COUNTIFS(CADASTRE!$B:$B,$P$1,CADASTRE!$L:$L,A110)</f>
        <v>0</v>
      </c>
      <c r="Q110" s="22">
        <f>COUNTIFS(CADASTRE!$B:$B,$Q$1,CADASTRE!$L:$L,A110)</f>
        <v>7</v>
      </c>
      <c r="R110" s="22">
        <f>COUNTIFS(CADASTRE!$B:$B,$R$1,CADASTRE!$L:$L,A110)</f>
        <v>0</v>
      </c>
      <c r="S110" s="22">
        <f>COUNTIFS(CADASTRE!$B:$B,$S$1,CADASTRE!$L:$L,A110)</f>
        <v>0</v>
      </c>
      <c r="T110" s="22">
        <f>COUNTIFS(CADASTRE!$B:$B,$T$1,CADASTRE!$L:$L,A110)</f>
        <v>7</v>
      </c>
      <c r="U110" s="22">
        <f>COUNTIFS(CADASTRE!$B:$B,$U$1,CADASTRE!$L:$L,A110)</f>
        <v>0</v>
      </c>
      <c r="V110" s="22">
        <f>COUNTIFS(CADASTRE!$B:$B,$V$1,CADASTRE!$L:$L,A110)</f>
        <v>0</v>
      </c>
      <c r="W110" s="22">
        <f>COUNTIFS(CADASTRE!$B:$B,$W$1,CADASTRE!$L:$L,A110)</f>
        <v>1</v>
      </c>
      <c r="X110" s="22">
        <f>COUNTIFS(CADASTRE!$B:$B,$X$1,CADASTRE!$L:$L,A110)</f>
        <v>1</v>
      </c>
      <c r="Y110" s="22">
        <f>COUNTIFS(CADASTRE!$B:$B,$Y$1,CADASTRE!$L:$L,A110)</f>
        <v>2</v>
      </c>
      <c r="Z110" s="22">
        <f>COUNTIFS(CADASTRE!$B:$B,$Z$1,CADASTRE!$L:$L,A110)</f>
        <v>0</v>
      </c>
      <c r="AA110" s="22">
        <f t="shared" si="1"/>
        <v>19</v>
      </c>
      <c r="AB110" s="22"/>
      <c r="AC110" s="22"/>
      <c r="AD110" s="1"/>
      <c r="AE110" s="1"/>
    </row>
    <row r="111" spans="1:31" ht="30" customHeight="1" x14ac:dyDescent="0.3">
      <c r="A111" s="2" t="s">
        <v>3280</v>
      </c>
      <c r="B111" s="22">
        <f>COUNTIFS(CADASTRE!$B:$B,B$1,CADASTRE!L:L,A111)</f>
        <v>0</v>
      </c>
      <c r="C111" s="22">
        <f>COUNTIFS(CADASTRE!$B:$B,$C$1,CADASTRE!$L:$L,A111)</f>
        <v>0</v>
      </c>
      <c r="D111" s="22">
        <f>COUNTIFS(CADASTRE!$B:$B,$D$1,CADASTRE!$L:$L,A111)</f>
        <v>0</v>
      </c>
      <c r="E111" s="22">
        <f>COUNTIFS(CADASTRE!$B:$B,$E$1,CADASTRE!$L:$L,A111)</f>
        <v>0</v>
      </c>
      <c r="F111" s="22">
        <f>COUNTIFS(CADASTRE!$B:$B,$F$1,CADASTRE!$L:$L,A111)</f>
        <v>0</v>
      </c>
      <c r="G111" s="22">
        <f>COUNTIFS(CADASTRE!$B:$B,$G$1,CADASTRE!$L:$L,A111)</f>
        <v>0</v>
      </c>
      <c r="H111" s="22">
        <f>COUNTIFS(CADASTRE!$B:$B,$H$1,CADASTRE!$L:$L,A111)</f>
        <v>0</v>
      </c>
      <c r="I111" s="22">
        <f>COUNTIFS(CADASTRE!$B:$B,$I$1,CADASTRE!$L:$L,A111)</f>
        <v>0</v>
      </c>
      <c r="J111" s="22">
        <f>COUNTIFS(CADASTRE!$B:$B,$J$1,CADASTRE!$L:$L,A111)</f>
        <v>0</v>
      </c>
      <c r="K111" s="22">
        <f>COUNTIFS(CADASTRE!$B:$B,$K$1,CADASTRE!$L:$L,A111)</f>
        <v>0</v>
      </c>
      <c r="L111" s="22">
        <f>COUNTIFS(CADASTRE!$B:$B,$L$1,CADASTRE!$L:$L,A111)</f>
        <v>1</v>
      </c>
      <c r="M111" s="22">
        <f>COUNTIFS(CADASTRE!$B:$B,$M$1,CADASTRE!$L:$L,A111)</f>
        <v>0</v>
      </c>
      <c r="N111" s="22">
        <f>COUNTIFS(CADASTRE!$B:$B,$N$1,CADASTRE!$L:$L,A111)</f>
        <v>0</v>
      </c>
      <c r="O111" s="22">
        <f>COUNTIFS(CADASTRE!$B:$B,$O$1,CADASTRE!$L:$L,A111)</f>
        <v>0</v>
      </c>
      <c r="P111" s="22">
        <f>COUNTIFS(CADASTRE!$B:$B,$P$1,CADASTRE!$L:$L,A111)</f>
        <v>0</v>
      </c>
      <c r="Q111" s="22">
        <f>COUNTIFS(CADASTRE!$B:$B,$Q$1,CADASTRE!$L:$L,A111)</f>
        <v>0</v>
      </c>
      <c r="R111" s="22">
        <f>COUNTIFS(CADASTRE!$B:$B,$R$1,CADASTRE!$L:$L,A111)</f>
        <v>0</v>
      </c>
      <c r="S111" s="22">
        <f>COUNTIFS(CADASTRE!$B:$B,$S$1,CADASTRE!$L:$L,A111)</f>
        <v>0</v>
      </c>
      <c r="T111" s="22">
        <f>COUNTIFS(CADASTRE!$B:$B,$T$1,CADASTRE!$L:$L,A111)</f>
        <v>0</v>
      </c>
      <c r="U111" s="22">
        <f>COUNTIFS(CADASTRE!$B:$B,$U$1,CADASTRE!$L:$L,A111)</f>
        <v>0</v>
      </c>
      <c r="V111" s="22">
        <f>COUNTIFS(CADASTRE!$B:$B,$V$1,CADASTRE!$L:$L,A111)</f>
        <v>0</v>
      </c>
      <c r="W111" s="22">
        <f>COUNTIFS(CADASTRE!$B:$B,$W$1,CADASTRE!$L:$L,A111)</f>
        <v>0</v>
      </c>
      <c r="X111" s="22">
        <f>COUNTIFS(CADASTRE!$B:$B,$X$1,CADASTRE!$L:$L,A111)</f>
        <v>0</v>
      </c>
      <c r="Y111" s="22">
        <f>COUNTIFS(CADASTRE!$B:$B,$Y$1,CADASTRE!$L:$L,A111)</f>
        <v>0</v>
      </c>
      <c r="Z111" s="22">
        <f>COUNTIFS(CADASTRE!$B:$B,$Z$1,CADASTRE!$L:$L,A111)</f>
        <v>0</v>
      </c>
      <c r="AA111" s="22">
        <f t="shared" si="1"/>
        <v>1</v>
      </c>
      <c r="AB111" s="22"/>
      <c r="AC111" s="22"/>
      <c r="AD111" s="1"/>
      <c r="AE111" s="1"/>
    </row>
    <row r="112" spans="1:31" ht="30" customHeight="1" x14ac:dyDescent="0.3">
      <c r="A112" s="2" t="s">
        <v>1636</v>
      </c>
      <c r="B112" s="22">
        <f>COUNTIFS(CADASTRE!$B:$B,B$1,CADASTRE!L:L,A112)</f>
        <v>0</v>
      </c>
      <c r="C112" s="22">
        <f>COUNTIFS(CADASTRE!$B:$B,$C$1,CADASTRE!$L:$L,A112)</f>
        <v>0</v>
      </c>
      <c r="D112" s="22">
        <f>COUNTIFS(CADASTRE!$B:$B,$D$1,CADASTRE!$L:$L,A112)</f>
        <v>0</v>
      </c>
      <c r="E112" s="22">
        <f>COUNTIFS(CADASTRE!$B:$B,$E$1,CADASTRE!$L:$L,A112)</f>
        <v>0</v>
      </c>
      <c r="F112" s="22">
        <f>COUNTIFS(CADASTRE!$B:$B,$F$1,CADASTRE!$L:$L,A112)</f>
        <v>0</v>
      </c>
      <c r="G112" s="22">
        <f>COUNTIFS(CADASTRE!$B:$B,$G$1,CADASTRE!$L:$L,A112)</f>
        <v>0</v>
      </c>
      <c r="H112" s="22">
        <f>COUNTIFS(CADASTRE!$B:$B,$H$1,CADASTRE!$L:$L,A112)</f>
        <v>0</v>
      </c>
      <c r="I112" s="22">
        <f>COUNTIFS(CADASTRE!$B:$B,$I$1,CADASTRE!$L:$L,A112)</f>
        <v>0</v>
      </c>
      <c r="J112" s="22">
        <f>COUNTIFS(CADASTRE!$B:$B,$J$1,CADASTRE!$L:$L,A112)</f>
        <v>0</v>
      </c>
      <c r="K112" s="22">
        <f>COUNTIFS(CADASTRE!$B:$B,$K$1,CADASTRE!$L:$L,A112)</f>
        <v>0</v>
      </c>
      <c r="L112" s="22">
        <f>COUNTIFS(CADASTRE!$B:$B,$L$1,CADASTRE!$L:$L,A112)</f>
        <v>0</v>
      </c>
      <c r="M112" s="22">
        <f>COUNTIFS(CADASTRE!$B:$B,$M$1,CADASTRE!$L:$L,A112)</f>
        <v>0</v>
      </c>
      <c r="N112" s="22">
        <f>COUNTIFS(CADASTRE!$B:$B,$N$1,CADASTRE!$L:$L,A112)</f>
        <v>0</v>
      </c>
      <c r="O112" s="22">
        <f>COUNTIFS(CADASTRE!$B:$B,$O$1,CADASTRE!$L:$L,A112)</f>
        <v>0</v>
      </c>
      <c r="P112" s="22">
        <f>COUNTIFS(CADASTRE!$B:$B,$P$1,CADASTRE!$L:$L,A112)</f>
        <v>1</v>
      </c>
      <c r="Q112" s="22">
        <f>COUNTIFS(CADASTRE!$B:$B,$Q$1,CADASTRE!$L:$L,A112)</f>
        <v>5</v>
      </c>
      <c r="R112" s="22">
        <f>COUNTIFS(CADASTRE!$B:$B,$R$1,CADASTRE!$L:$L,A112)</f>
        <v>0</v>
      </c>
      <c r="S112" s="22">
        <f>COUNTIFS(CADASTRE!$B:$B,$S$1,CADASTRE!$L:$L,A112)</f>
        <v>0</v>
      </c>
      <c r="T112" s="22">
        <f>COUNTIFS(CADASTRE!$B:$B,$T$1,CADASTRE!$L:$L,A112)</f>
        <v>0</v>
      </c>
      <c r="U112" s="22">
        <f>COUNTIFS(CADASTRE!$B:$B,$U$1,CADASTRE!$L:$L,A112)</f>
        <v>0</v>
      </c>
      <c r="V112" s="22">
        <f>COUNTIFS(CADASTRE!$B:$B,$V$1,CADASTRE!$L:$L,A112)</f>
        <v>0</v>
      </c>
      <c r="W112" s="22">
        <f>COUNTIFS(CADASTRE!$B:$B,$W$1,CADASTRE!$L:$L,A112)</f>
        <v>0</v>
      </c>
      <c r="X112" s="22">
        <f>COUNTIFS(CADASTRE!$B:$B,$X$1,CADASTRE!$L:$L,A112)</f>
        <v>3</v>
      </c>
      <c r="Y112" s="22">
        <f>COUNTIFS(CADASTRE!$B:$B,$Y$1,CADASTRE!$L:$L,A112)</f>
        <v>0</v>
      </c>
      <c r="Z112" s="22">
        <f>COUNTIFS(CADASTRE!$B:$B,$Z$1,CADASTRE!$L:$L,A112)</f>
        <v>0</v>
      </c>
      <c r="AA112" s="22">
        <f t="shared" si="1"/>
        <v>9</v>
      </c>
      <c r="AB112" s="22"/>
      <c r="AC112" s="22"/>
      <c r="AD112" s="1"/>
      <c r="AE112" s="1"/>
    </row>
    <row r="113" spans="1:31" ht="30" customHeight="1" x14ac:dyDescent="0.3">
      <c r="A113" s="2" t="s">
        <v>2190</v>
      </c>
      <c r="B113" s="22">
        <f>COUNTIFS(CADASTRE!$B:$B,B$1,CADASTRE!L:L,A113)</f>
        <v>0</v>
      </c>
      <c r="C113" s="22">
        <f>COUNTIFS(CADASTRE!$B:$B,$C$1,CADASTRE!$L:$L,A113)</f>
        <v>0</v>
      </c>
      <c r="D113" s="22">
        <f>COUNTIFS(CADASTRE!$B:$B,$D$1,CADASTRE!$L:$L,A113)</f>
        <v>0</v>
      </c>
      <c r="E113" s="22">
        <f>COUNTIFS(CADASTRE!$B:$B,$E$1,CADASTRE!$L:$L,A113)</f>
        <v>0</v>
      </c>
      <c r="F113" s="22">
        <f>COUNTIFS(CADASTRE!$B:$B,$F$1,CADASTRE!$L:$L,A113)</f>
        <v>0</v>
      </c>
      <c r="G113" s="22">
        <f>COUNTIFS(CADASTRE!$B:$B,$G$1,CADASTRE!$L:$L,A113)</f>
        <v>0</v>
      </c>
      <c r="H113" s="22">
        <f>COUNTIFS(CADASTRE!$B:$B,$H$1,CADASTRE!$L:$L,A113)</f>
        <v>0</v>
      </c>
      <c r="I113" s="22">
        <f>COUNTIFS(CADASTRE!$B:$B,$I$1,CADASTRE!$L:$L,A113)</f>
        <v>0</v>
      </c>
      <c r="J113" s="22">
        <f>COUNTIFS(CADASTRE!$B:$B,$J$1,CADASTRE!$L:$L,A113)</f>
        <v>0</v>
      </c>
      <c r="K113" s="22">
        <f>COUNTIFS(CADASTRE!$B:$B,$K$1,CADASTRE!$L:$L,A113)</f>
        <v>0</v>
      </c>
      <c r="L113" s="22">
        <f>COUNTIFS(CADASTRE!$B:$B,$L$1,CADASTRE!$L:$L,A113)</f>
        <v>0</v>
      </c>
      <c r="M113" s="22">
        <f>COUNTIFS(CADASTRE!$B:$B,$M$1,CADASTRE!$L:$L,A113)</f>
        <v>0</v>
      </c>
      <c r="N113" s="22">
        <f>COUNTIFS(CADASTRE!$B:$B,$N$1,CADASTRE!$L:$L,A113)</f>
        <v>1</v>
      </c>
      <c r="O113" s="22">
        <f>COUNTIFS(CADASTRE!$B:$B,$O$1,CADASTRE!$L:$L,A113)</f>
        <v>0</v>
      </c>
      <c r="P113" s="22">
        <f>COUNTIFS(CADASTRE!$B:$B,$P$1,CADASTRE!$L:$L,A113)</f>
        <v>0</v>
      </c>
      <c r="Q113" s="22">
        <f>COUNTIFS(CADASTRE!$B:$B,$Q$1,CADASTRE!$L:$L,A113)</f>
        <v>0</v>
      </c>
      <c r="R113" s="22">
        <f>COUNTIFS(CADASTRE!$B:$B,$R$1,CADASTRE!$L:$L,A113)</f>
        <v>0</v>
      </c>
      <c r="S113" s="22">
        <f>COUNTIFS(CADASTRE!$B:$B,$S$1,CADASTRE!$L:$L,A113)</f>
        <v>0</v>
      </c>
      <c r="T113" s="22">
        <f>COUNTIFS(CADASTRE!$B:$B,$T$1,CADASTRE!$L:$L,A113)</f>
        <v>0</v>
      </c>
      <c r="U113" s="22">
        <f>COUNTIFS(CADASTRE!$B:$B,$U$1,CADASTRE!$L:$L,A113)</f>
        <v>0</v>
      </c>
      <c r="V113" s="22">
        <f>COUNTIFS(CADASTRE!$B:$B,$V$1,CADASTRE!$L:$L,A113)</f>
        <v>0</v>
      </c>
      <c r="W113" s="22">
        <f>COUNTIFS(CADASTRE!$B:$B,$W$1,CADASTRE!$L:$L,A113)</f>
        <v>0</v>
      </c>
      <c r="X113" s="22">
        <f>COUNTIFS(CADASTRE!$B:$B,$X$1,CADASTRE!$L:$L,A113)</f>
        <v>0</v>
      </c>
      <c r="Y113" s="22">
        <f>COUNTIFS(CADASTRE!$B:$B,$Y$1,CADASTRE!$L:$L,A113)</f>
        <v>0</v>
      </c>
      <c r="Z113" s="22">
        <f>COUNTIFS(CADASTRE!$B:$B,$Z$1,CADASTRE!$L:$L,A113)</f>
        <v>0</v>
      </c>
      <c r="AA113" s="22">
        <f t="shared" si="1"/>
        <v>1</v>
      </c>
      <c r="AB113" s="22"/>
      <c r="AC113" s="22"/>
      <c r="AD113" s="1"/>
      <c r="AE113" s="1"/>
    </row>
    <row r="114" spans="1:31" ht="30" customHeight="1" x14ac:dyDescent="0.3">
      <c r="A114" s="2" t="s">
        <v>378</v>
      </c>
      <c r="B114" s="22">
        <f>COUNTIFS(CADASTRE!$B:$B,B$1,CADASTRE!L:L,A114)</f>
        <v>0</v>
      </c>
      <c r="C114" s="22">
        <f>COUNTIFS(CADASTRE!$B:$B,$C$1,CADASTRE!$L:$L,A114)</f>
        <v>0</v>
      </c>
      <c r="D114" s="22">
        <f>COUNTIFS(CADASTRE!$B:$B,$D$1,CADASTRE!$L:$L,A114)</f>
        <v>0</v>
      </c>
      <c r="E114" s="22">
        <f>COUNTIFS(CADASTRE!$B:$B,$E$1,CADASTRE!$L:$L,A114)</f>
        <v>0</v>
      </c>
      <c r="F114" s="22">
        <f>COUNTIFS(CADASTRE!$B:$B,$F$1,CADASTRE!$L:$L,A114)</f>
        <v>0</v>
      </c>
      <c r="G114" s="22">
        <f>COUNTIFS(CADASTRE!$B:$B,$G$1,CADASTRE!$L:$L,A114)</f>
        <v>0</v>
      </c>
      <c r="H114" s="22">
        <f>COUNTIFS(CADASTRE!$B:$B,$H$1,CADASTRE!$L:$L,A114)</f>
        <v>0</v>
      </c>
      <c r="I114" s="22">
        <f>COUNTIFS(CADASTRE!$B:$B,$I$1,CADASTRE!$L:$L,A114)</f>
        <v>0</v>
      </c>
      <c r="J114" s="22">
        <f>COUNTIFS(CADASTRE!$B:$B,$J$1,CADASTRE!$L:$L,A114)</f>
        <v>0</v>
      </c>
      <c r="K114" s="22">
        <f>COUNTIFS(CADASTRE!$B:$B,$K$1,CADASTRE!$L:$L,A114)</f>
        <v>0</v>
      </c>
      <c r="L114" s="22">
        <f>COUNTIFS(CADASTRE!$B:$B,$L$1,CADASTRE!$L:$L,A114)</f>
        <v>0</v>
      </c>
      <c r="M114" s="22">
        <f>COUNTIFS(CADASTRE!$B:$B,$M$1,CADASTRE!$L:$L,A114)</f>
        <v>0</v>
      </c>
      <c r="N114" s="22">
        <f>COUNTIFS(CADASTRE!$B:$B,$N$1,CADASTRE!$L:$L,A114)</f>
        <v>0</v>
      </c>
      <c r="O114" s="22">
        <f>COUNTIFS(CADASTRE!$B:$B,$O$1,CADASTRE!$L:$L,A114)</f>
        <v>0</v>
      </c>
      <c r="P114" s="22">
        <f>COUNTIFS(CADASTRE!$B:$B,$P$1,CADASTRE!$L:$L,A114)</f>
        <v>0</v>
      </c>
      <c r="Q114" s="22">
        <f>COUNTIFS(CADASTRE!$B:$B,$Q$1,CADASTRE!$L:$L,A114)</f>
        <v>0</v>
      </c>
      <c r="R114" s="22">
        <f>COUNTIFS(CADASTRE!$B:$B,$R$1,CADASTRE!$L:$L,A114)</f>
        <v>0</v>
      </c>
      <c r="S114" s="22">
        <f>COUNTIFS(CADASTRE!$B:$B,$S$1,CADASTRE!$L:$L,A114)</f>
        <v>0</v>
      </c>
      <c r="T114" s="22">
        <f>COUNTIFS(CADASTRE!$B:$B,$T$1,CADASTRE!$L:$L,A114)</f>
        <v>0</v>
      </c>
      <c r="U114" s="22">
        <f>COUNTIFS(CADASTRE!$B:$B,$U$1,CADASTRE!$L:$L,A114)</f>
        <v>0</v>
      </c>
      <c r="V114" s="22">
        <f>COUNTIFS(CADASTRE!$B:$B,$V$1,CADASTRE!$L:$L,A114)</f>
        <v>0</v>
      </c>
      <c r="W114" s="22">
        <f>COUNTIFS(CADASTRE!$B:$B,$W$1,CADASTRE!$L:$L,A114)</f>
        <v>0</v>
      </c>
      <c r="X114" s="22">
        <f>COUNTIFS(CADASTRE!$B:$B,$X$1,CADASTRE!$L:$L,A114)</f>
        <v>0</v>
      </c>
      <c r="Y114" s="22">
        <f>COUNTIFS(CADASTRE!$B:$B,$Y$1,CADASTRE!$L:$L,A114)</f>
        <v>1</v>
      </c>
      <c r="Z114" s="22">
        <f>COUNTIFS(CADASTRE!$B:$B,$Z$1,CADASTRE!$L:$L,A114)</f>
        <v>0</v>
      </c>
      <c r="AA114" s="22">
        <f t="shared" si="1"/>
        <v>1</v>
      </c>
      <c r="AB114" s="22"/>
      <c r="AC114" s="22"/>
      <c r="AD114" s="1"/>
      <c r="AE114" s="1"/>
    </row>
    <row r="115" spans="1:31" ht="30" customHeight="1" x14ac:dyDescent="0.3">
      <c r="A115" s="2" t="s">
        <v>1646</v>
      </c>
      <c r="B115" s="22">
        <f>COUNTIFS(CADASTRE!$B:$B,B$1,CADASTRE!L:L,A115)</f>
        <v>0</v>
      </c>
      <c r="C115" s="22">
        <f>COUNTIFS(CADASTRE!$B:$B,$C$1,CADASTRE!$L:$L,A115)</f>
        <v>0</v>
      </c>
      <c r="D115" s="22">
        <f>COUNTIFS(CADASTRE!$B:$B,$D$1,CADASTRE!$L:$L,A115)</f>
        <v>0</v>
      </c>
      <c r="E115" s="22">
        <f>COUNTIFS(CADASTRE!$B:$B,$E$1,CADASTRE!$L:$L,A115)</f>
        <v>0</v>
      </c>
      <c r="F115" s="22">
        <f>COUNTIFS(CADASTRE!$B:$B,$F$1,CADASTRE!$L:$L,A115)</f>
        <v>0</v>
      </c>
      <c r="G115" s="22">
        <f>COUNTIFS(CADASTRE!$B:$B,$G$1,CADASTRE!$L:$L,A115)</f>
        <v>0</v>
      </c>
      <c r="H115" s="22">
        <f>COUNTIFS(CADASTRE!$B:$B,$H$1,CADASTRE!$L:$L,A115)</f>
        <v>0</v>
      </c>
      <c r="I115" s="22">
        <f>COUNTIFS(CADASTRE!$B:$B,$I$1,CADASTRE!$L:$L,A115)</f>
        <v>0</v>
      </c>
      <c r="J115" s="22">
        <f>COUNTIFS(CADASTRE!$B:$B,$J$1,CADASTRE!$L:$L,A115)</f>
        <v>0</v>
      </c>
      <c r="K115" s="22">
        <f>COUNTIFS(CADASTRE!$B:$B,$K$1,CADASTRE!$L:$L,A115)</f>
        <v>0</v>
      </c>
      <c r="L115" s="22">
        <f>COUNTIFS(CADASTRE!$B:$B,$L$1,CADASTRE!$L:$L,A115)</f>
        <v>0</v>
      </c>
      <c r="M115" s="22">
        <f>COUNTIFS(CADASTRE!$B:$B,$M$1,CADASTRE!$L:$L,A115)</f>
        <v>0</v>
      </c>
      <c r="N115" s="22">
        <f>COUNTIFS(CADASTRE!$B:$B,$N$1,CADASTRE!$L:$L,A115)</f>
        <v>2</v>
      </c>
      <c r="O115" s="22">
        <f>COUNTIFS(CADASTRE!$B:$B,$O$1,CADASTRE!$L:$L,A115)</f>
        <v>0</v>
      </c>
      <c r="P115" s="22">
        <f>COUNTIFS(CADASTRE!$B:$B,$P$1,CADASTRE!$L:$L,A115)</f>
        <v>0</v>
      </c>
      <c r="Q115" s="22">
        <f>COUNTIFS(CADASTRE!$B:$B,$Q$1,CADASTRE!$L:$L,A115)</f>
        <v>1</v>
      </c>
      <c r="R115" s="22">
        <f>COUNTIFS(CADASTRE!$B:$B,$R$1,CADASTRE!$L:$L,A115)</f>
        <v>0</v>
      </c>
      <c r="S115" s="22">
        <f>COUNTIFS(CADASTRE!$B:$B,$S$1,CADASTRE!$L:$L,A115)</f>
        <v>0</v>
      </c>
      <c r="T115" s="22">
        <f>COUNTIFS(CADASTRE!$B:$B,$T$1,CADASTRE!$L:$L,A115)</f>
        <v>0</v>
      </c>
      <c r="U115" s="22">
        <f>COUNTIFS(CADASTRE!$B:$B,$U$1,CADASTRE!$L:$L,A115)</f>
        <v>0</v>
      </c>
      <c r="V115" s="22">
        <f>COUNTIFS(CADASTRE!$B:$B,$V$1,CADASTRE!$L:$L,A115)</f>
        <v>0</v>
      </c>
      <c r="W115" s="22">
        <f>COUNTIFS(CADASTRE!$B:$B,$W$1,CADASTRE!$L:$L,A115)</f>
        <v>0</v>
      </c>
      <c r="X115" s="22">
        <f>COUNTIFS(CADASTRE!$B:$B,$X$1,CADASTRE!$L:$L,A115)</f>
        <v>0</v>
      </c>
      <c r="Y115" s="22">
        <f>COUNTIFS(CADASTRE!$B:$B,$Y$1,CADASTRE!$L:$L,A115)</f>
        <v>3</v>
      </c>
      <c r="Z115" s="22">
        <f>COUNTIFS(CADASTRE!$B:$B,$Z$1,CADASTRE!$L:$L,A115)</f>
        <v>0</v>
      </c>
      <c r="AA115" s="22">
        <f t="shared" si="1"/>
        <v>6</v>
      </c>
      <c r="AB115" s="22"/>
      <c r="AC115" s="22"/>
      <c r="AD115" s="1"/>
      <c r="AE115" s="1"/>
    </row>
    <row r="116" spans="1:31" ht="30" customHeight="1" x14ac:dyDescent="0.3">
      <c r="A116" s="2" t="s">
        <v>767</v>
      </c>
      <c r="B116" s="22">
        <f>COUNTIFS(CADASTRE!$B:$B,B$1,CADASTRE!L:L,A116)</f>
        <v>0</v>
      </c>
      <c r="C116" s="22">
        <f>COUNTIFS(CADASTRE!$B:$B,$C$1,CADASTRE!$L:$L,A116)</f>
        <v>0</v>
      </c>
      <c r="D116" s="22">
        <f>COUNTIFS(CADASTRE!$B:$B,$D$1,CADASTRE!$L:$L,A116)</f>
        <v>0</v>
      </c>
      <c r="E116" s="22">
        <f>COUNTIFS(CADASTRE!$B:$B,$E$1,CADASTRE!$L:$L,A116)</f>
        <v>0</v>
      </c>
      <c r="F116" s="22">
        <f>COUNTIFS(CADASTRE!$B:$B,$F$1,CADASTRE!$L:$L,A116)</f>
        <v>0</v>
      </c>
      <c r="G116" s="22">
        <f>COUNTIFS(CADASTRE!$B:$B,$G$1,CADASTRE!$L:$L,A116)</f>
        <v>0</v>
      </c>
      <c r="H116" s="22">
        <f>COUNTIFS(CADASTRE!$B:$B,$H$1,CADASTRE!$L:$L,A116)</f>
        <v>0</v>
      </c>
      <c r="I116" s="22">
        <f>COUNTIFS(CADASTRE!$B:$B,$I$1,CADASTRE!$L:$L,A116)</f>
        <v>2</v>
      </c>
      <c r="J116" s="22">
        <f>COUNTIFS(CADASTRE!$B:$B,$J$1,CADASTRE!$L:$L,A116)</f>
        <v>0</v>
      </c>
      <c r="K116" s="22">
        <f>COUNTIFS(CADASTRE!$B:$B,$K$1,CADASTRE!$L:$L,A116)</f>
        <v>0</v>
      </c>
      <c r="L116" s="22">
        <f>COUNTIFS(CADASTRE!$B:$B,$L$1,CADASTRE!$L:$L,A116)</f>
        <v>0</v>
      </c>
      <c r="M116" s="22">
        <f>COUNTIFS(CADASTRE!$B:$B,$M$1,CADASTRE!$L:$L,A116)</f>
        <v>0</v>
      </c>
      <c r="N116" s="22">
        <f>COUNTIFS(CADASTRE!$B:$B,$N$1,CADASTRE!$L:$L,A116)</f>
        <v>0</v>
      </c>
      <c r="O116" s="22">
        <f>COUNTIFS(CADASTRE!$B:$B,$O$1,CADASTRE!$L:$L,A116)</f>
        <v>0</v>
      </c>
      <c r="P116" s="22">
        <f>COUNTIFS(CADASTRE!$B:$B,$P$1,CADASTRE!$L:$L,A116)</f>
        <v>0</v>
      </c>
      <c r="Q116" s="22">
        <f>COUNTIFS(CADASTRE!$B:$B,$Q$1,CADASTRE!$L:$L,A116)</f>
        <v>0</v>
      </c>
      <c r="R116" s="22">
        <f>COUNTIFS(CADASTRE!$B:$B,$R$1,CADASTRE!$L:$L,A116)</f>
        <v>0</v>
      </c>
      <c r="S116" s="22">
        <f>COUNTIFS(CADASTRE!$B:$B,$S$1,CADASTRE!$L:$L,A116)</f>
        <v>0</v>
      </c>
      <c r="T116" s="22">
        <f>COUNTIFS(CADASTRE!$B:$B,$T$1,CADASTRE!$L:$L,A116)</f>
        <v>0</v>
      </c>
      <c r="U116" s="22">
        <f>COUNTIFS(CADASTRE!$B:$B,$U$1,CADASTRE!$L:$L,A116)</f>
        <v>0</v>
      </c>
      <c r="V116" s="22">
        <f>COUNTIFS(CADASTRE!$B:$B,$V$1,CADASTRE!$L:$L,A116)</f>
        <v>0</v>
      </c>
      <c r="W116" s="22">
        <f>COUNTIFS(CADASTRE!$B:$B,$W$1,CADASTRE!$L:$L,A116)</f>
        <v>0</v>
      </c>
      <c r="X116" s="22">
        <f>COUNTIFS(CADASTRE!$B:$B,$X$1,CADASTRE!$L:$L,A116)</f>
        <v>0</v>
      </c>
      <c r="Y116" s="22">
        <f>COUNTIFS(CADASTRE!$B:$B,$Y$1,CADASTRE!$L:$L,A116)</f>
        <v>0</v>
      </c>
      <c r="Z116" s="22">
        <f>COUNTIFS(CADASTRE!$B:$B,$Z$1,CADASTRE!$L:$L,A116)</f>
        <v>0</v>
      </c>
      <c r="AA116" s="22">
        <f t="shared" si="1"/>
        <v>2</v>
      </c>
      <c r="AB116" s="22"/>
      <c r="AC116" s="22"/>
      <c r="AD116" s="1"/>
      <c r="AE116" s="1"/>
    </row>
    <row r="117" spans="1:31" ht="30" customHeight="1" x14ac:dyDescent="0.3">
      <c r="A117" s="2" t="s">
        <v>119</v>
      </c>
      <c r="B117" s="22">
        <f>COUNTIFS(CADASTRE!$B:$B,B$1,CADASTRE!L:L,A117)</f>
        <v>0</v>
      </c>
      <c r="C117" s="22">
        <f>COUNTIFS(CADASTRE!$B:$B,$C$1,CADASTRE!$L:$L,A117)</f>
        <v>0</v>
      </c>
      <c r="D117" s="22">
        <f>COUNTIFS(CADASTRE!$B:$B,$D$1,CADASTRE!$L:$L,A117)</f>
        <v>0</v>
      </c>
      <c r="E117" s="22">
        <f>COUNTIFS(CADASTRE!$B:$B,$E$1,CADASTRE!$L:$L,A117)</f>
        <v>0</v>
      </c>
      <c r="F117" s="22">
        <f>COUNTIFS(CADASTRE!$B:$B,$F$1,CADASTRE!$L:$L,A117)</f>
        <v>0</v>
      </c>
      <c r="G117" s="22">
        <f>COUNTIFS(CADASTRE!$B:$B,$G$1,CADASTRE!$L:$L,A117)</f>
        <v>0</v>
      </c>
      <c r="H117" s="22">
        <f>COUNTIFS(CADASTRE!$B:$B,$H$1,CADASTRE!$L:$L,A117)</f>
        <v>0</v>
      </c>
      <c r="I117" s="22">
        <f>COUNTIFS(CADASTRE!$B:$B,$I$1,CADASTRE!$L:$L,A117)</f>
        <v>0</v>
      </c>
      <c r="J117" s="22">
        <f>COUNTIFS(CADASTRE!$B:$B,$J$1,CADASTRE!$L:$L,A117)</f>
        <v>1</v>
      </c>
      <c r="K117" s="22">
        <f>COUNTIFS(CADASTRE!$B:$B,$K$1,CADASTRE!$L:$L,A117)</f>
        <v>0</v>
      </c>
      <c r="L117" s="22">
        <f>COUNTIFS(CADASTRE!$B:$B,$L$1,CADASTRE!$L:$L,A117)</f>
        <v>0</v>
      </c>
      <c r="M117" s="22">
        <f>COUNTIFS(CADASTRE!$B:$B,$M$1,CADASTRE!$L:$L,A117)</f>
        <v>0</v>
      </c>
      <c r="N117" s="22">
        <f>COUNTIFS(CADASTRE!$B:$B,$N$1,CADASTRE!$L:$L,A117)</f>
        <v>0</v>
      </c>
      <c r="O117" s="22">
        <f>COUNTIFS(CADASTRE!$B:$B,$O$1,CADASTRE!$L:$L,A117)</f>
        <v>0</v>
      </c>
      <c r="P117" s="22">
        <f>COUNTIFS(CADASTRE!$B:$B,$P$1,CADASTRE!$L:$L,A117)</f>
        <v>0</v>
      </c>
      <c r="Q117" s="22">
        <f>COUNTIFS(CADASTRE!$B:$B,$Q$1,CADASTRE!$L:$L,A117)</f>
        <v>0</v>
      </c>
      <c r="R117" s="22">
        <f>COUNTIFS(CADASTRE!$B:$B,$R$1,CADASTRE!$L:$L,A117)</f>
        <v>0</v>
      </c>
      <c r="S117" s="22">
        <f>COUNTIFS(CADASTRE!$B:$B,$S$1,CADASTRE!$L:$L,A117)</f>
        <v>0</v>
      </c>
      <c r="T117" s="22">
        <f>COUNTIFS(CADASTRE!$B:$B,$T$1,CADASTRE!$L:$L,A117)</f>
        <v>0</v>
      </c>
      <c r="U117" s="22">
        <f>COUNTIFS(CADASTRE!$B:$B,$U$1,CADASTRE!$L:$L,A117)</f>
        <v>0</v>
      </c>
      <c r="V117" s="22">
        <f>COUNTIFS(CADASTRE!$B:$B,$V$1,CADASTRE!$L:$L,A117)</f>
        <v>0</v>
      </c>
      <c r="W117" s="22">
        <f>COUNTIFS(CADASTRE!$B:$B,$W$1,CADASTRE!$L:$L,A117)</f>
        <v>0</v>
      </c>
      <c r="X117" s="22">
        <f>COUNTIFS(CADASTRE!$B:$B,$X$1,CADASTRE!$L:$L,A117)</f>
        <v>0</v>
      </c>
      <c r="Y117" s="22">
        <f>COUNTIFS(CADASTRE!$B:$B,$Y$1,CADASTRE!$L:$L,A117)</f>
        <v>0</v>
      </c>
      <c r="Z117" s="22">
        <f>COUNTIFS(CADASTRE!$B:$B,$Z$1,CADASTRE!$L:$L,A117)</f>
        <v>0</v>
      </c>
      <c r="AA117" s="22">
        <f t="shared" si="1"/>
        <v>1</v>
      </c>
      <c r="AB117" s="22"/>
      <c r="AC117" s="22"/>
      <c r="AD117" s="1"/>
      <c r="AE117" s="1"/>
    </row>
    <row r="118" spans="1:31" ht="30" customHeight="1" x14ac:dyDescent="0.3">
      <c r="A118" s="2" t="s">
        <v>862</v>
      </c>
      <c r="B118" s="22">
        <f>COUNTIFS(CADASTRE!$B:$B,B$1,CADASTRE!L:L,A118)</f>
        <v>0</v>
      </c>
      <c r="C118" s="22">
        <f>COUNTIFS(CADASTRE!$B:$B,$C$1,CADASTRE!$L:$L,A118)</f>
        <v>0</v>
      </c>
      <c r="D118" s="22">
        <f>COUNTIFS(CADASTRE!$B:$B,$D$1,CADASTRE!$L:$L,A118)</f>
        <v>0</v>
      </c>
      <c r="E118" s="22">
        <f>COUNTIFS(CADASTRE!$B:$B,$E$1,CADASTRE!$L:$L,A118)</f>
        <v>0</v>
      </c>
      <c r="F118" s="22">
        <f>COUNTIFS(CADASTRE!$B:$B,$F$1,CADASTRE!$L:$L,A118)</f>
        <v>0</v>
      </c>
      <c r="G118" s="22">
        <f>COUNTIFS(CADASTRE!$B:$B,$G$1,CADASTRE!$L:$L,A118)</f>
        <v>0</v>
      </c>
      <c r="H118" s="22">
        <f>COUNTIFS(CADASTRE!$B:$B,$H$1,CADASTRE!$L:$L,A118)</f>
        <v>0</v>
      </c>
      <c r="I118" s="22">
        <f>COUNTIFS(CADASTRE!$B:$B,$I$1,CADASTRE!$L:$L,A118)</f>
        <v>0</v>
      </c>
      <c r="J118" s="22">
        <f>COUNTIFS(CADASTRE!$B:$B,$J$1,CADASTRE!$L:$L,A118)</f>
        <v>0</v>
      </c>
      <c r="K118" s="22">
        <f>COUNTIFS(CADASTRE!$B:$B,$K$1,CADASTRE!$L:$L,A118)</f>
        <v>0</v>
      </c>
      <c r="L118" s="22">
        <f>COUNTIFS(CADASTRE!$B:$B,$L$1,CADASTRE!$L:$L,A118)</f>
        <v>0</v>
      </c>
      <c r="M118" s="22">
        <f>COUNTIFS(CADASTRE!$B:$B,$M$1,CADASTRE!$L:$L,A118)</f>
        <v>0</v>
      </c>
      <c r="N118" s="22">
        <f>COUNTIFS(CADASTRE!$B:$B,$N$1,CADASTRE!$L:$L,A118)</f>
        <v>0</v>
      </c>
      <c r="O118" s="22">
        <f>COUNTIFS(CADASTRE!$B:$B,$O$1,CADASTRE!$L:$L,A118)</f>
        <v>0</v>
      </c>
      <c r="P118" s="22">
        <f>COUNTIFS(CADASTRE!$B:$B,$P$1,CADASTRE!$L:$L,A118)</f>
        <v>0</v>
      </c>
      <c r="Q118" s="22">
        <f>COUNTIFS(CADASTRE!$B:$B,$Q$1,CADASTRE!$L:$L,A118)</f>
        <v>5</v>
      </c>
      <c r="R118" s="22">
        <f>COUNTIFS(CADASTRE!$B:$B,$R$1,CADASTRE!$L:$L,A118)</f>
        <v>0</v>
      </c>
      <c r="S118" s="22">
        <f>COUNTIFS(CADASTRE!$B:$B,$S$1,CADASTRE!$L:$L,A118)</f>
        <v>0</v>
      </c>
      <c r="T118" s="22">
        <f>COUNTIFS(CADASTRE!$B:$B,$T$1,CADASTRE!$L:$L,A118)</f>
        <v>0</v>
      </c>
      <c r="U118" s="22">
        <f>COUNTIFS(CADASTRE!$B:$B,$U$1,CADASTRE!$L:$L,A118)</f>
        <v>1</v>
      </c>
      <c r="V118" s="22">
        <f>COUNTIFS(CADASTRE!$B:$B,$V$1,CADASTRE!$L:$L,A118)</f>
        <v>0</v>
      </c>
      <c r="W118" s="22">
        <f>COUNTIFS(CADASTRE!$B:$B,$W$1,CADASTRE!$L:$L,A118)</f>
        <v>0</v>
      </c>
      <c r="X118" s="22">
        <f>COUNTIFS(CADASTRE!$B:$B,$X$1,CADASTRE!$L:$L,A118)</f>
        <v>0</v>
      </c>
      <c r="Y118" s="22">
        <f>COUNTIFS(CADASTRE!$B:$B,$Y$1,CADASTRE!$L:$L,A118)</f>
        <v>0</v>
      </c>
      <c r="Z118" s="22">
        <f>COUNTIFS(CADASTRE!$B:$B,$Z$1,CADASTRE!$L:$L,A118)</f>
        <v>0</v>
      </c>
      <c r="AA118" s="22">
        <f t="shared" si="1"/>
        <v>6</v>
      </c>
      <c r="AB118" s="22"/>
      <c r="AC118" s="22"/>
      <c r="AD118" s="1"/>
      <c r="AE118" s="1"/>
    </row>
    <row r="119" spans="1:31" ht="30" customHeight="1" x14ac:dyDescent="0.3">
      <c r="A119" s="2" t="s">
        <v>2196</v>
      </c>
      <c r="B119" s="22">
        <f>COUNTIFS(CADASTRE!$B:$B,B$1,CADASTRE!L:L,A119)</f>
        <v>0</v>
      </c>
      <c r="C119" s="22">
        <f>COUNTIFS(CADASTRE!$B:$B,$C$1,CADASTRE!$L:$L,A119)</f>
        <v>0</v>
      </c>
      <c r="D119" s="22">
        <f>COUNTIFS(CADASTRE!$B:$B,$D$1,CADASTRE!$L:$L,A119)</f>
        <v>0</v>
      </c>
      <c r="E119" s="22">
        <f>COUNTIFS(CADASTRE!$B:$B,$E$1,CADASTRE!$L:$L,A119)</f>
        <v>1</v>
      </c>
      <c r="F119" s="22">
        <f>COUNTIFS(CADASTRE!$B:$B,$F$1,CADASTRE!$L:$L,A119)</f>
        <v>0</v>
      </c>
      <c r="G119" s="22">
        <f>COUNTIFS(CADASTRE!$B:$B,$G$1,CADASTRE!$L:$L,A119)</f>
        <v>0</v>
      </c>
      <c r="H119" s="22">
        <f>COUNTIFS(CADASTRE!$B:$B,$H$1,CADASTRE!$L:$L,A119)</f>
        <v>0</v>
      </c>
      <c r="I119" s="22">
        <f>COUNTIFS(CADASTRE!$B:$B,$I$1,CADASTRE!$L:$L,A119)</f>
        <v>0</v>
      </c>
      <c r="J119" s="22">
        <f>COUNTIFS(CADASTRE!$B:$B,$J$1,CADASTRE!$L:$L,A119)</f>
        <v>0</v>
      </c>
      <c r="K119" s="22">
        <f>COUNTIFS(CADASTRE!$B:$B,$K$1,CADASTRE!$L:$L,A119)</f>
        <v>0</v>
      </c>
      <c r="L119" s="22">
        <f>COUNTIFS(CADASTRE!$B:$B,$L$1,CADASTRE!$L:$L,A119)</f>
        <v>0</v>
      </c>
      <c r="M119" s="22">
        <f>COUNTIFS(CADASTRE!$B:$B,$M$1,CADASTRE!$L:$L,A119)</f>
        <v>0</v>
      </c>
      <c r="N119" s="22">
        <f>COUNTIFS(CADASTRE!$B:$B,$N$1,CADASTRE!$L:$L,A119)</f>
        <v>0</v>
      </c>
      <c r="O119" s="22">
        <f>COUNTIFS(CADASTRE!$B:$B,$O$1,CADASTRE!$L:$L,A119)</f>
        <v>0</v>
      </c>
      <c r="P119" s="22">
        <f>COUNTIFS(CADASTRE!$B:$B,$P$1,CADASTRE!$L:$L,A119)</f>
        <v>0</v>
      </c>
      <c r="Q119" s="22">
        <f>COUNTIFS(CADASTRE!$B:$B,$Q$1,CADASTRE!$L:$L,A119)</f>
        <v>0</v>
      </c>
      <c r="R119" s="22">
        <f>COUNTIFS(CADASTRE!$B:$B,$R$1,CADASTRE!$L:$L,A119)</f>
        <v>0</v>
      </c>
      <c r="S119" s="22">
        <f>COUNTIFS(CADASTRE!$B:$B,$S$1,CADASTRE!$L:$L,A119)</f>
        <v>0</v>
      </c>
      <c r="T119" s="22">
        <f>COUNTIFS(CADASTRE!$B:$B,$T$1,CADASTRE!$L:$L,A119)</f>
        <v>0</v>
      </c>
      <c r="U119" s="22">
        <f>COUNTIFS(CADASTRE!$B:$B,$U$1,CADASTRE!$L:$L,A119)</f>
        <v>0</v>
      </c>
      <c r="V119" s="22">
        <f>COUNTIFS(CADASTRE!$B:$B,$V$1,CADASTRE!$L:$L,A119)</f>
        <v>0</v>
      </c>
      <c r="W119" s="22">
        <f>COUNTIFS(CADASTRE!$B:$B,$W$1,CADASTRE!$L:$L,A119)</f>
        <v>0</v>
      </c>
      <c r="X119" s="22">
        <f>COUNTIFS(CADASTRE!$B:$B,$X$1,CADASTRE!$L:$L,A119)</f>
        <v>0</v>
      </c>
      <c r="Y119" s="22">
        <f>COUNTIFS(CADASTRE!$B:$B,$Y$1,CADASTRE!$L:$L,A119)</f>
        <v>0</v>
      </c>
      <c r="Z119" s="22">
        <f>COUNTIFS(CADASTRE!$B:$B,$Z$1,CADASTRE!$L:$L,A119)</f>
        <v>0</v>
      </c>
      <c r="AA119" s="22">
        <f t="shared" si="1"/>
        <v>1</v>
      </c>
      <c r="AB119" s="22"/>
      <c r="AC119" s="22"/>
      <c r="AD119" s="1"/>
      <c r="AE119" s="1"/>
    </row>
    <row r="120" spans="1:31" ht="30" customHeight="1" x14ac:dyDescent="0.3">
      <c r="A120" s="2" t="s">
        <v>4819</v>
      </c>
      <c r="B120" s="22">
        <f>COUNTIFS(CADASTRE!$B:$B,B$1,CADASTRE!L:L,A120)</f>
        <v>0</v>
      </c>
      <c r="C120" s="22">
        <f>COUNTIFS(CADASTRE!$B:$B,$C$1,CADASTRE!$L:$L,A120)</f>
        <v>0</v>
      </c>
      <c r="D120" s="22">
        <f>COUNTIFS(CADASTRE!$B:$B,$D$1,CADASTRE!$L:$L,A120)</f>
        <v>0</v>
      </c>
      <c r="E120" s="22">
        <f>COUNTIFS(CADASTRE!$B:$B,$E$1,CADASTRE!$L:$L,A120)</f>
        <v>0</v>
      </c>
      <c r="F120" s="22">
        <f>COUNTIFS(CADASTRE!$B:$B,$F$1,CADASTRE!$L:$L,A120)</f>
        <v>0</v>
      </c>
      <c r="G120" s="22">
        <f>COUNTIFS(CADASTRE!$B:$B,$G$1,CADASTRE!$L:$L,A120)</f>
        <v>0</v>
      </c>
      <c r="H120" s="22">
        <f>COUNTIFS(CADASTRE!$B:$B,$H$1,CADASTRE!$L:$L,A120)</f>
        <v>0</v>
      </c>
      <c r="I120" s="22">
        <f>COUNTIFS(CADASTRE!$B:$B,$I$1,CADASTRE!$L:$L,A120)</f>
        <v>0</v>
      </c>
      <c r="J120" s="22">
        <f>COUNTIFS(CADASTRE!$B:$B,$J$1,CADASTRE!$L:$L,A120)</f>
        <v>0</v>
      </c>
      <c r="K120" s="22">
        <f>COUNTIFS(CADASTRE!$B:$B,$K$1,CADASTRE!$L:$L,A120)</f>
        <v>0</v>
      </c>
      <c r="L120" s="22">
        <f>COUNTIFS(CADASTRE!$B:$B,$L$1,CADASTRE!$L:$L,A120)</f>
        <v>0</v>
      </c>
      <c r="M120" s="22">
        <f>COUNTIFS(CADASTRE!$B:$B,$M$1,CADASTRE!$L:$L,A120)</f>
        <v>0</v>
      </c>
      <c r="N120" s="22">
        <f>COUNTIFS(CADASTRE!$B:$B,$N$1,CADASTRE!$L:$L,A120)</f>
        <v>0</v>
      </c>
      <c r="O120" s="22">
        <f>COUNTIFS(CADASTRE!$B:$B,$O$1,CADASTRE!$L:$L,A120)</f>
        <v>0</v>
      </c>
      <c r="P120" s="22">
        <f>COUNTIFS(CADASTRE!$B:$B,$P$1,CADASTRE!$L:$L,A120)</f>
        <v>0</v>
      </c>
      <c r="Q120" s="22">
        <f>COUNTIFS(CADASTRE!$B:$B,$Q$1,CADASTRE!$L:$L,A120)</f>
        <v>0</v>
      </c>
      <c r="R120" s="22">
        <f>COUNTIFS(CADASTRE!$B:$B,$R$1,CADASTRE!$L:$L,A120)</f>
        <v>0</v>
      </c>
      <c r="S120" s="22">
        <f>COUNTIFS(CADASTRE!$B:$B,$S$1,CADASTRE!$L:$L,A120)</f>
        <v>0</v>
      </c>
      <c r="T120" s="22">
        <f>COUNTIFS(CADASTRE!$B:$B,$T$1,CADASTRE!$L:$L,A120)</f>
        <v>0</v>
      </c>
      <c r="U120" s="22">
        <f>COUNTIFS(CADASTRE!$B:$B,$U$1,CADASTRE!$L:$L,A120)</f>
        <v>0</v>
      </c>
      <c r="V120" s="22">
        <f>COUNTIFS(CADASTRE!$B:$B,$V$1,CADASTRE!$L:$L,A120)</f>
        <v>0</v>
      </c>
      <c r="W120" s="22">
        <f>COUNTIFS(CADASTRE!$B:$B,$W$1,CADASTRE!$L:$L,A120)</f>
        <v>0</v>
      </c>
      <c r="X120" s="22">
        <f>COUNTIFS(CADASTRE!$B:$B,$X$1,CADASTRE!$L:$L,A120)</f>
        <v>1</v>
      </c>
      <c r="Y120" s="22">
        <f>COUNTIFS(CADASTRE!$B:$B,$Y$1,CADASTRE!$L:$L,A120)</f>
        <v>0</v>
      </c>
      <c r="Z120" s="22">
        <f>COUNTIFS(CADASTRE!$B:$B,$Z$1,CADASTRE!$L:$L,A120)</f>
        <v>0</v>
      </c>
      <c r="AA120" s="22">
        <f t="shared" si="1"/>
        <v>1</v>
      </c>
      <c r="AB120" s="22"/>
      <c r="AC120" s="22"/>
      <c r="AD120" s="1"/>
      <c r="AE120" s="1"/>
    </row>
    <row r="121" spans="1:31" ht="30" customHeight="1" x14ac:dyDescent="0.3">
      <c r="A121" s="2" t="s">
        <v>881</v>
      </c>
      <c r="B121" s="22">
        <f>COUNTIFS(CADASTRE!$B:$B,B$1,CADASTRE!L:L,A121)</f>
        <v>0</v>
      </c>
      <c r="C121" s="22">
        <f>COUNTIFS(CADASTRE!$B:$B,$C$1,CADASTRE!$L:$L,A121)</f>
        <v>0</v>
      </c>
      <c r="D121" s="22">
        <f>COUNTIFS(CADASTRE!$B:$B,$D$1,CADASTRE!$L:$L,A121)</f>
        <v>0</v>
      </c>
      <c r="E121" s="22">
        <f>COUNTIFS(CADASTRE!$B:$B,$E$1,CADASTRE!$L:$L,A121)</f>
        <v>0</v>
      </c>
      <c r="F121" s="22">
        <f>COUNTIFS(CADASTRE!$B:$B,$F$1,CADASTRE!$L:$L,A121)</f>
        <v>0</v>
      </c>
      <c r="G121" s="22">
        <f>COUNTIFS(CADASTRE!$B:$B,$G$1,CADASTRE!$L:$L,A121)</f>
        <v>0</v>
      </c>
      <c r="H121" s="22">
        <f>COUNTIFS(CADASTRE!$B:$B,$H$1,CADASTRE!$L:$L,A121)</f>
        <v>0</v>
      </c>
      <c r="I121" s="22">
        <f>COUNTIFS(CADASTRE!$B:$B,$I$1,CADASTRE!$L:$L,A121)</f>
        <v>0</v>
      </c>
      <c r="J121" s="22">
        <f>COUNTIFS(CADASTRE!$B:$B,$J$1,CADASTRE!$L:$L,A121)</f>
        <v>0</v>
      </c>
      <c r="K121" s="22">
        <f>COUNTIFS(CADASTRE!$B:$B,$K$1,CADASTRE!$L:$L,A121)</f>
        <v>0</v>
      </c>
      <c r="L121" s="22">
        <f>COUNTIFS(CADASTRE!$B:$B,$L$1,CADASTRE!$L:$L,A121)</f>
        <v>0</v>
      </c>
      <c r="M121" s="22">
        <f>COUNTIFS(CADASTRE!$B:$B,$M$1,CADASTRE!$L:$L,A121)</f>
        <v>0</v>
      </c>
      <c r="N121" s="22">
        <f>COUNTIFS(CADASTRE!$B:$B,$N$1,CADASTRE!$L:$L,A121)</f>
        <v>0</v>
      </c>
      <c r="O121" s="22">
        <f>COUNTIFS(CADASTRE!$B:$B,$O$1,CADASTRE!$L:$L,A121)</f>
        <v>0</v>
      </c>
      <c r="P121" s="22">
        <f>COUNTIFS(CADASTRE!$B:$B,$P$1,CADASTRE!$L:$L,A121)</f>
        <v>0</v>
      </c>
      <c r="Q121" s="22">
        <f>COUNTIFS(CADASTRE!$B:$B,$Q$1,CADASTRE!$L:$L,A121)</f>
        <v>0</v>
      </c>
      <c r="R121" s="22">
        <f>COUNTIFS(CADASTRE!$B:$B,$R$1,CADASTRE!$L:$L,A121)</f>
        <v>0</v>
      </c>
      <c r="S121" s="22">
        <f>COUNTIFS(CADASTRE!$B:$B,$S$1,CADASTRE!$L:$L,A121)</f>
        <v>0</v>
      </c>
      <c r="T121" s="22">
        <f>COUNTIFS(CADASTRE!$B:$B,$T$1,CADASTRE!$L:$L,A121)</f>
        <v>0</v>
      </c>
      <c r="U121" s="22">
        <f>COUNTIFS(CADASTRE!$B:$B,$U$1,CADASTRE!$L:$L,A121)</f>
        <v>0</v>
      </c>
      <c r="V121" s="22">
        <f>COUNTIFS(CADASTRE!$B:$B,$V$1,CADASTRE!$L:$L,A121)</f>
        <v>0</v>
      </c>
      <c r="W121" s="22">
        <f>COUNTIFS(CADASTRE!$B:$B,$W$1,CADASTRE!$L:$L,A121)</f>
        <v>0</v>
      </c>
      <c r="X121" s="22">
        <f>COUNTIFS(CADASTRE!$B:$B,$X$1,CADASTRE!$L:$L,A121)</f>
        <v>0</v>
      </c>
      <c r="Y121" s="22">
        <f>COUNTIFS(CADASTRE!$B:$B,$Y$1,CADASTRE!$L:$L,A121)</f>
        <v>1</v>
      </c>
      <c r="Z121" s="22">
        <f>COUNTIFS(CADASTRE!$B:$B,$Z$1,CADASTRE!$L:$L,A121)</f>
        <v>0</v>
      </c>
      <c r="AA121" s="22">
        <f t="shared" si="1"/>
        <v>1</v>
      </c>
      <c r="AB121" s="22"/>
      <c r="AC121" s="22"/>
      <c r="AD121" s="1"/>
      <c r="AE121" s="1"/>
    </row>
    <row r="122" spans="1:31" ht="30" customHeight="1" x14ac:dyDescent="0.3">
      <c r="A122" s="2" t="s">
        <v>4378</v>
      </c>
      <c r="B122" s="22">
        <f>COUNTIFS(CADASTRE!$B:$B,B$1,CADASTRE!L:L,A122)</f>
        <v>0</v>
      </c>
      <c r="C122" s="22">
        <f>COUNTIFS(CADASTRE!$B:$B,$C$1,CADASTRE!$L:$L,A122)</f>
        <v>0</v>
      </c>
      <c r="D122" s="22">
        <f>COUNTIFS(CADASTRE!$B:$B,$D$1,CADASTRE!$L:$L,A122)</f>
        <v>0</v>
      </c>
      <c r="E122" s="22">
        <f>COUNTIFS(CADASTRE!$B:$B,$E$1,CADASTRE!$L:$L,A122)</f>
        <v>0</v>
      </c>
      <c r="F122" s="22">
        <f>COUNTIFS(CADASTRE!$B:$B,$F$1,CADASTRE!$L:$L,A122)</f>
        <v>0</v>
      </c>
      <c r="G122" s="22">
        <f>COUNTIFS(CADASTRE!$B:$B,$G$1,CADASTRE!$L:$L,A122)</f>
        <v>0</v>
      </c>
      <c r="H122" s="22">
        <f>COUNTIFS(CADASTRE!$B:$B,$H$1,CADASTRE!$L:$L,A122)</f>
        <v>0</v>
      </c>
      <c r="I122" s="22">
        <f>COUNTIFS(CADASTRE!$B:$B,$I$1,CADASTRE!$L:$L,A122)</f>
        <v>0</v>
      </c>
      <c r="J122" s="22">
        <f>COUNTIFS(CADASTRE!$B:$B,$J$1,CADASTRE!$L:$L,A122)</f>
        <v>0</v>
      </c>
      <c r="K122" s="22">
        <f>COUNTIFS(CADASTRE!$B:$B,$K$1,CADASTRE!$L:$L,A122)</f>
        <v>0</v>
      </c>
      <c r="L122" s="22">
        <f>COUNTIFS(CADASTRE!$B:$B,$L$1,CADASTRE!$L:$L,A122)</f>
        <v>0</v>
      </c>
      <c r="M122" s="22">
        <f>COUNTIFS(CADASTRE!$B:$B,$M$1,CADASTRE!$L:$L,A122)</f>
        <v>0</v>
      </c>
      <c r="N122" s="22">
        <f>COUNTIFS(CADASTRE!$B:$B,$N$1,CADASTRE!$L:$L,A122)</f>
        <v>0</v>
      </c>
      <c r="O122" s="22">
        <f>COUNTIFS(CADASTRE!$B:$B,$O$1,CADASTRE!$L:$L,A122)</f>
        <v>0</v>
      </c>
      <c r="P122" s="22">
        <f>COUNTIFS(CADASTRE!$B:$B,$P$1,CADASTRE!$L:$L,A122)</f>
        <v>1</v>
      </c>
      <c r="Q122" s="22">
        <f>COUNTIFS(CADASTRE!$B:$B,$Q$1,CADASTRE!$L:$L,A122)</f>
        <v>0</v>
      </c>
      <c r="R122" s="22">
        <f>COUNTIFS(CADASTRE!$B:$B,$R$1,CADASTRE!$L:$L,A122)</f>
        <v>0</v>
      </c>
      <c r="S122" s="22">
        <f>COUNTIFS(CADASTRE!$B:$B,$S$1,CADASTRE!$L:$L,A122)</f>
        <v>0</v>
      </c>
      <c r="T122" s="22">
        <f>COUNTIFS(CADASTRE!$B:$B,$T$1,CADASTRE!$L:$L,A122)</f>
        <v>0</v>
      </c>
      <c r="U122" s="22">
        <f>COUNTIFS(CADASTRE!$B:$B,$U$1,CADASTRE!$L:$L,A122)</f>
        <v>0</v>
      </c>
      <c r="V122" s="22">
        <f>COUNTIFS(CADASTRE!$B:$B,$V$1,CADASTRE!$L:$L,A122)</f>
        <v>0</v>
      </c>
      <c r="W122" s="22">
        <f>COUNTIFS(CADASTRE!$B:$B,$W$1,CADASTRE!$L:$L,A122)</f>
        <v>0</v>
      </c>
      <c r="X122" s="22">
        <f>COUNTIFS(CADASTRE!$B:$B,$X$1,CADASTRE!$L:$L,A122)</f>
        <v>0</v>
      </c>
      <c r="Y122" s="22">
        <f>COUNTIFS(CADASTRE!$B:$B,$Y$1,CADASTRE!$L:$L,A122)</f>
        <v>0</v>
      </c>
      <c r="Z122" s="22">
        <f>COUNTIFS(CADASTRE!$B:$B,$Z$1,CADASTRE!$L:$L,A122)</f>
        <v>0</v>
      </c>
      <c r="AA122" s="22">
        <f t="shared" si="1"/>
        <v>1</v>
      </c>
      <c r="AB122" s="22"/>
      <c r="AC122" s="22"/>
      <c r="AD122" s="1"/>
      <c r="AE122" s="1"/>
    </row>
    <row r="123" spans="1:31" ht="30" customHeight="1" x14ac:dyDescent="0.3">
      <c r="A123" s="2" t="s">
        <v>868</v>
      </c>
      <c r="B123" s="22">
        <f>COUNTIFS(CADASTRE!$B:$B,B$1,CADASTRE!L:L,A123)</f>
        <v>0</v>
      </c>
      <c r="C123" s="22">
        <f>COUNTIFS(CADASTRE!$B:$B,$C$1,CADASTRE!$L:$L,A123)</f>
        <v>0</v>
      </c>
      <c r="D123" s="22">
        <f>COUNTIFS(CADASTRE!$B:$B,$D$1,CADASTRE!$L:$L,A123)</f>
        <v>0</v>
      </c>
      <c r="E123" s="22">
        <f>COUNTIFS(CADASTRE!$B:$B,$E$1,CADASTRE!$L:$L,A123)</f>
        <v>0</v>
      </c>
      <c r="F123" s="22">
        <f>COUNTIFS(CADASTRE!$B:$B,$F$1,CADASTRE!$L:$L,A123)</f>
        <v>0</v>
      </c>
      <c r="G123" s="22">
        <f>COUNTIFS(CADASTRE!$B:$B,$G$1,CADASTRE!$L:$L,A123)</f>
        <v>0</v>
      </c>
      <c r="H123" s="22">
        <f>COUNTIFS(CADASTRE!$B:$B,$H$1,CADASTRE!$L:$L,A123)</f>
        <v>0</v>
      </c>
      <c r="I123" s="22">
        <f>COUNTIFS(CADASTRE!$B:$B,$I$1,CADASTRE!$L:$L,A123)</f>
        <v>0</v>
      </c>
      <c r="J123" s="22">
        <f>COUNTIFS(CADASTRE!$B:$B,$J$1,CADASTRE!$L:$L,A123)</f>
        <v>0</v>
      </c>
      <c r="K123" s="22">
        <f>COUNTIFS(CADASTRE!$B:$B,$K$1,CADASTRE!$L:$L,A123)</f>
        <v>0</v>
      </c>
      <c r="L123" s="22">
        <f>COUNTIFS(CADASTRE!$B:$B,$L$1,CADASTRE!$L:$L,A123)</f>
        <v>0</v>
      </c>
      <c r="M123" s="22">
        <f>COUNTIFS(CADASTRE!$B:$B,$M$1,CADASTRE!$L:$L,A123)</f>
        <v>0</v>
      </c>
      <c r="N123" s="22">
        <f>COUNTIFS(CADASTRE!$B:$B,$N$1,CADASTRE!$L:$L,A123)</f>
        <v>1</v>
      </c>
      <c r="O123" s="22">
        <f>COUNTIFS(CADASTRE!$B:$B,$O$1,CADASTRE!$L:$L,A123)</f>
        <v>0</v>
      </c>
      <c r="P123" s="22">
        <f>COUNTIFS(CADASTRE!$B:$B,$P$1,CADASTRE!$L:$L,A123)</f>
        <v>0</v>
      </c>
      <c r="Q123" s="22">
        <f>COUNTIFS(CADASTRE!$B:$B,$Q$1,CADASTRE!$L:$L,A123)</f>
        <v>0</v>
      </c>
      <c r="R123" s="22">
        <f>COUNTIFS(CADASTRE!$B:$B,$R$1,CADASTRE!$L:$L,A123)</f>
        <v>0</v>
      </c>
      <c r="S123" s="22">
        <f>COUNTIFS(CADASTRE!$B:$B,$S$1,CADASTRE!$L:$L,A123)</f>
        <v>0</v>
      </c>
      <c r="T123" s="22">
        <f>COUNTIFS(CADASTRE!$B:$B,$T$1,CADASTRE!$L:$L,A123)</f>
        <v>0</v>
      </c>
      <c r="U123" s="22">
        <f>COUNTIFS(CADASTRE!$B:$B,$U$1,CADASTRE!$L:$L,A123)</f>
        <v>0</v>
      </c>
      <c r="V123" s="22">
        <f>COUNTIFS(CADASTRE!$B:$B,$V$1,CADASTRE!$L:$L,A123)</f>
        <v>0</v>
      </c>
      <c r="W123" s="22">
        <f>COUNTIFS(CADASTRE!$B:$B,$W$1,CADASTRE!$L:$L,A123)</f>
        <v>0</v>
      </c>
      <c r="X123" s="22">
        <f>COUNTIFS(CADASTRE!$B:$B,$X$1,CADASTRE!$L:$L,A123)</f>
        <v>0</v>
      </c>
      <c r="Y123" s="22">
        <f>COUNTIFS(CADASTRE!$B:$B,$Y$1,CADASTRE!$L:$L,A123)</f>
        <v>0</v>
      </c>
      <c r="Z123" s="22">
        <f>COUNTIFS(CADASTRE!$B:$B,$Z$1,CADASTRE!$L:$L,A123)</f>
        <v>0</v>
      </c>
      <c r="AA123" s="22">
        <f t="shared" si="1"/>
        <v>1</v>
      </c>
      <c r="AB123" s="22"/>
      <c r="AC123" s="22"/>
      <c r="AD123" s="1"/>
      <c r="AE123" s="1"/>
    </row>
    <row r="124" spans="1:31" ht="30" customHeight="1" x14ac:dyDescent="0.3">
      <c r="A124" s="2" t="s">
        <v>2203</v>
      </c>
      <c r="B124" s="22">
        <f>COUNTIFS(CADASTRE!$B:$B,B$1,CADASTRE!L:L,A124)</f>
        <v>0</v>
      </c>
      <c r="C124" s="22">
        <f>COUNTIFS(CADASTRE!$B:$B,$C$1,CADASTRE!$L:$L,A124)</f>
        <v>0</v>
      </c>
      <c r="D124" s="22">
        <f>COUNTIFS(CADASTRE!$B:$B,$D$1,CADASTRE!$L:$L,A124)</f>
        <v>0</v>
      </c>
      <c r="E124" s="22">
        <f>COUNTIFS(CADASTRE!$B:$B,$E$1,CADASTRE!$L:$L,A124)</f>
        <v>0</v>
      </c>
      <c r="F124" s="22">
        <f>COUNTIFS(CADASTRE!$B:$B,$F$1,CADASTRE!$L:$L,A124)</f>
        <v>0</v>
      </c>
      <c r="G124" s="22">
        <f>COUNTIFS(CADASTRE!$B:$B,$G$1,CADASTRE!$L:$L,A124)</f>
        <v>0</v>
      </c>
      <c r="H124" s="22">
        <f>COUNTIFS(CADASTRE!$B:$B,$H$1,CADASTRE!$L:$L,A124)</f>
        <v>5</v>
      </c>
      <c r="I124" s="22">
        <f>COUNTIFS(CADASTRE!$B:$B,$I$1,CADASTRE!$L:$L,A124)</f>
        <v>0</v>
      </c>
      <c r="J124" s="22">
        <f>COUNTIFS(CADASTRE!$B:$B,$J$1,CADASTRE!$L:$L,A124)</f>
        <v>0</v>
      </c>
      <c r="K124" s="22">
        <f>COUNTIFS(CADASTRE!$B:$B,$K$1,CADASTRE!$L:$L,A124)</f>
        <v>0</v>
      </c>
      <c r="L124" s="22">
        <f>COUNTIFS(CADASTRE!$B:$B,$L$1,CADASTRE!$L:$L,A124)</f>
        <v>0</v>
      </c>
      <c r="M124" s="22">
        <f>COUNTIFS(CADASTRE!$B:$B,$M$1,CADASTRE!$L:$L,A124)</f>
        <v>0</v>
      </c>
      <c r="N124" s="22">
        <f>COUNTIFS(CADASTRE!$B:$B,$N$1,CADASTRE!$L:$L,A124)</f>
        <v>0</v>
      </c>
      <c r="O124" s="22">
        <f>COUNTIFS(CADASTRE!$B:$B,$O$1,CADASTRE!$L:$L,A124)</f>
        <v>0</v>
      </c>
      <c r="P124" s="22">
        <f>COUNTIFS(CADASTRE!$B:$B,$P$1,CADASTRE!$L:$L,A124)</f>
        <v>0</v>
      </c>
      <c r="Q124" s="22">
        <f>COUNTIFS(CADASTRE!$B:$B,$Q$1,CADASTRE!$L:$L,A124)</f>
        <v>0</v>
      </c>
      <c r="R124" s="22">
        <f>COUNTIFS(CADASTRE!$B:$B,$R$1,CADASTRE!$L:$L,A124)</f>
        <v>0</v>
      </c>
      <c r="S124" s="22">
        <f>COUNTIFS(CADASTRE!$B:$B,$S$1,CADASTRE!$L:$L,A124)</f>
        <v>0</v>
      </c>
      <c r="T124" s="22">
        <f>COUNTIFS(CADASTRE!$B:$B,$T$1,CADASTRE!$L:$L,A124)</f>
        <v>0</v>
      </c>
      <c r="U124" s="22">
        <f>COUNTIFS(CADASTRE!$B:$B,$U$1,CADASTRE!$L:$L,A124)</f>
        <v>0</v>
      </c>
      <c r="V124" s="22">
        <f>COUNTIFS(CADASTRE!$B:$B,$V$1,CADASTRE!$L:$L,A124)</f>
        <v>0</v>
      </c>
      <c r="W124" s="22">
        <f>COUNTIFS(CADASTRE!$B:$B,$W$1,CADASTRE!$L:$L,A124)</f>
        <v>0</v>
      </c>
      <c r="X124" s="22">
        <f>COUNTIFS(CADASTRE!$B:$B,$X$1,CADASTRE!$L:$L,A124)</f>
        <v>0</v>
      </c>
      <c r="Y124" s="22">
        <f>COUNTIFS(CADASTRE!$B:$B,$Y$1,CADASTRE!$L:$L,A124)</f>
        <v>0</v>
      </c>
      <c r="Z124" s="22">
        <f>COUNTIFS(CADASTRE!$B:$B,$Z$1,CADASTRE!$L:$L,A124)</f>
        <v>0</v>
      </c>
      <c r="AA124" s="22">
        <f t="shared" si="1"/>
        <v>5</v>
      </c>
      <c r="AB124" s="22"/>
      <c r="AC124" s="22"/>
      <c r="AD124" s="1"/>
      <c r="AE124" s="1"/>
    </row>
    <row r="125" spans="1:31" ht="30" customHeight="1" x14ac:dyDescent="0.3">
      <c r="A125" s="2" t="s">
        <v>2218</v>
      </c>
      <c r="B125" s="22">
        <f>COUNTIFS(CADASTRE!$B:$B,B$1,CADASTRE!L:L,A125)</f>
        <v>0</v>
      </c>
      <c r="C125" s="22">
        <f>COUNTIFS(CADASTRE!$B:$B,$C$1,CADASTRE!$L:$L,A125)</f>
        <v>0</v>
      </c>
      <c r="D125" s="22">
        <f>COUNTIFS(CADASTRE!$B:$B,$D$1,CADASTRE!$L:$L,A125)</f>
        <v>0</v>
      </c>
      <c r="E125" s="22">
        <f>COUNTIFS(CADASTRE!$B:$B,$E$1,CADASTRE!$L:$L,A125)</f>
        <v>0</v>
      </c>
      <c r="F125" s="22">
        <f>COUNTIFS(CADASTRE!$B:$B,$F$1,CADASTRE!$L:$L,A125)</f>
        <v>0</v>
      </c>
      <c r="G125" s="22">
        <f>COUNTIFS(CADASTRE!$B:$B,$G$1,CADASTRE!$L:$L,A125)</f>
        <v>0</v>
      </c>
      <c r="H125" s="22">
        <f>COUNTIFS(CADASTRE!$B:$B,$H$1,CADASTRE!$L:$L,A125)</f>
        <v>0</v>
      </c>
      <c r="I125" s="22">
        <f>COUNTIFS(CADASTRE!$B:$B,$I$1,CADASTRE!$L:$L,A125)</f>
        <v>0</v>
      </c>
      <c r="J125" s="22">
        <f>COUNTIFS(CADASTRE!$B:$B,$J$1,CADASTRE!$L:$L,A125)</f>
        <v>0</v>
      </c>
      <c r="K125" s="22">
        <f>COUNTIFS(CADASTRE!$B:$B,$K$1,CADASTRE!$L:$L,A125)</f>
        <v>0</v>
      </c>
      <c r="L125" s="22">
        <f>COUNTIFS(CADASTRE!$B:$B,$L$1,CADASTRE!$L:$L,A125)</f>
        <v>1</v>
      </c>
      <c r="M125" s="22">
        <f>COUNTIFS(CADASTRE!$B:$B,$M$1,CADASTRE!$L:$L,A125)</f>
        <v>0</v>
      </c>
      <c r="N125" s="22">
        <f>COUNTIFS(CADASTRE!$B:$B,$N$1,CADASTRE!$L:$L,A125)</f>
        <v>0</v>
      </c>
      <c r="O125" s="22">
        <f>COUNTIFS(CADASTRE!$B:$B,$O$1,CADASTRE!$L:$L,A125)</f>
        <v>0</v>
      </c>
      <c r="P125" s="22">
        <f>COUNTIFS(CADASTRE!$B:$B,$P$1,CADASTRE!$L:$L,A125)</f>
        <v>1</v>
      </c>
      <c r="Q125" s="22">
        <f>COUNTIFS(CADASTRE!$B:$B,$Q$1,CADASTRE!$L:$L,A125)</f>
        <v>0</v>
      </c>
      <c r="R125" s="22">
        <f>COUNTIFS(CADASTRE!$B:$B,$R$1,CADASTRE!$L:$L,A125)</f>
        <v>0</v>
      </c>
      <c r="S125" s="22">
        <f>COUNTIFS(CADASTRE!$B:$B,$S$1,CADASTRE!$L:$L,A125)</f>
        <v>0</v>
      </c>
      <c r="T125" s="22">
        <f>COUNTIFS(CADASTRE!$B:$B,$T$1,CADASTRE!$L:$L,A125)</f>
        <v>0</v>
      </c>
      <c r="U125" s="22">
        <f>COUNTIFS(CADASTRE!$B:$B,$U$1,CADASTRE!$L:$L,A125)</f>
        <v>0</v>
      </c>
      <c r="V125" s="22">
        <f>COUNTIFS(CADASTRE!$B:$B,$V$1,CADASTRE!$L:$L,A125)</f>
        <v>0</v>
      </c>
      <c r="W125" s="22">
        <f>COUNTIFS(CADASTRE!$B:$B,$W$1,CADASTRE!$L:$L,A125)</f>
        <v>1</v>
      </c>
      <c r="X125" s="22">
        <f>COUNTIFS(CADASTRE!$B:$B,$X$1,CADASTRE!$L:$L,A125)</f>
        <v>0</v>
      </c>
      <c r="Y125" s="22">
        <f>COUNTIFS(CADASTRE!$B:$B,$Y$1,CADASTRE!$L:$L,A125)</f>
        <v>0</v>
      </c>
      <c r="Z125" s="22">
        <f>COUNTIFS(CADASTRE!$B:$B,$Z$1,CADASTRE!$L:$L,A125)</f>
        <v>0</v>
      </c>
      <c r="AA125" s="22">
        <f t="shared" si="1"/>
        <v>3</v>
      </c>
      <c r="AB125" s="22"/>
      <c r="AC125" s="22"/>
      <c r="AD125" s="1"/>
      <c r="AE125" s="1"/>
    </row>
    <row r="126" spans="1:31" ht="30" customHeight="1" x14ac:dyDescent="0.3">
      <c r="A126" s="2" t="s">
        <v>4825</v>
      </c>
      <c r="B126" s="22">
        <f>COUNTIFS(CADASTRE!$B:$B,B$1,CADASTRE!L:L,A126)</f>
        <v>0</v>
      </c>
      <c r="C126" s="22">
        <f>COUNTIFS(CADASTRE!$B:$B,$C$1,CADASTRE!$L:$L,A126)</f>
        <v>0</v>
      </c>
      <c r="D126" s="22">
        <f>COUNTIFS(CADASTRE!$B:$B,$D$1,CADASTRE!$L:$L,A126)</f>
        <v>0</v>
      </c>
      <c r="E126" s="22">
        <f>COUNTIFS(CADASTRE!$B:$B,$E$1,CADASTRE!$L:$L,A126)</f>
        <v>0</v>
      </c>
      <c r="F126" s="22">
        <f>COUNTIFS(CADASTRE!$B:$B,$F$1,CADASTRE!$L:$L,A126)</f>
        <v>0</v>
      </c>
      <c r="G126" s="22">
        <f>COUNTIFS(CADASTRE!$B:$B,$G$1,CADASTRE!$L:$L,A126)</f>
        <v>0</v>
      </c>
      <c r="H126" s="22">
        <f>COUNTIFS(CADASTRE!$B:$B,$H$1,CADASTRE!$L:$L,A126)</f>
        <v>0</v>
      </c>
      <c r="I126" s="22">
        <f>COUNTIFS(CADASTRE!$B:$B,$I$1,CADASTRE!$L:$L,A126)</f>
        <v>0</v>
      </c>
      <c r="J126" s="22">
        <f>COUNTIFS(CADASTRE!$B:$B,$J$1,CADASTRE!$L:$L,A126)</f>
        <v>0</v>
      </c>
      <c r="K126" s="22">
        <f>COUNTIFS(CADASTRE!$B:$B,$K$1,CADASTRE!$L:$L,A126)</f>
        <v>0</v>
      </c>
      <c r="L126" s="22">
        <f>COUNTIFS(CADASTRE!$B:$B,$L$1,CADASTRE!$L:$L,A126)</f>
        <v>0</v>
      </c>
      <c r="M126" s="22">
        <f>COUNTIFS(CADASTRE!$B:$B,$M$1,CADASTRE!$L:$L,A126)</f>
        <v>0</v>
      </c>
      <c r="N126" s="22">
        <f>COUNTIFS(CADASTRE!$B:$B,$N$1,CADASTRE!$L:$L,A126)</f>
        <v>0</v>
      </c>
      <c r="O126" s="22">
        <f>COUNTIFS(CADASTRE!$B:$B,$O$1,CADASTRE!$L:$L,A126)</f>
        <v>0</v>
      </c>
      <c r="P126" s="22">
        <f>COUNTIFS(CADASTRE!$B:$B,$P$1,CADASTRE!$L:$L,A126)</f>
        <v>0</v>
      </c>
      <c r="Q126" s="22">
        <f>COUNTIFS(CADASTRE!$B:$B,$Q$1,CADASTRE!$L:$L,A126)</f>
        <v>0</v>
      </c>
      <c r="R126" s="22">
        <f>COUNTIFS(CADASTRE!$B:$B,$R$1,CADASTRE!$L:$L,A126)</f>
        <v>0</v>
      </c>
      <c r="S126" s="22">
        <f>COUNTIFS(CADASTRE!$B:$B,$S$1,CADASTRE!$L:$L,A126)</f>
        <v>0</v>
      </c>
      <c r="T126" s="22">
        <f>COUNTIFS(CADASTRE!$B:$B,$T$1,CADASTRE!$L:$L,A126)</f>
        <v>0</v>
      </c>
      <c r="U126" s="22">
        <f>COUNTIFS(CADASTRE!$B:$B,$U$1,CADASTRE!$L:$L,A126)</f>
        <v>0</v>
      </c>
      <c r="V126" s="22">
        <f>COUNTIFS(CADASTRE!$B:$B,$V$1,CADASTRE!$L:$L,A126)</f>
        <v>0</v>
      </c>
      <c r="W126" s="22">
        <f>COUNTIFS(CADASTRE!$B:$B,$W$1,CADASTRE!$L:$L,A126)</f>
        <v>0</v>
      </c>
      <c r="X126" s="22">
        <f>COUNTIFS(CADASTRE!$B:$B,$X$1,CADASTRE!$L:$L,A126)</f>
        <v>0</v>
      </c>
      <c r="Y126" s="22">
        <f>COUNTIFS(CADASTRE!$B:$B,$Y$1,CADASTRE!$L:$L,A126)</f>
        <v>0</v>
      </c>
      <c r="Z126" s="22">
        <f>COUNTIFS(CADASTRE!$B:$B,$Z$1,CADASTRE!$L:$L,A126)</f>
        <v>0</v>
      </c>
      <c r="AA126" s="22">
        <f t="shared" si="1"/>
        <v>0</v>
      </c>
      <c r="AB126" s="22"/>
      <c r="AC126" s="22"/>
      <c r="AD126" s="1"/>
      <c r="AE126" s="1"/>
    </row>
    <row r="127" spans="1:31" ht="30" customHeight="1" x14ac:dyDescent="0.3">
      <c r="A127" s="2" t="s">
        <v>1181</v>
      </c>
      <c r="B127" s="22">
        <f>COUNTIFS(CADASTRE!$B:$B,B$1,CADASTRE!L:L,A127)</f>
        <v>0</v>
      </c>
      <c r="C127" s="22">
        <f>COUNTIFS(CADASTRE!$B:$B,$C$1,CADASTRE!$L:$L,A127)</f>
        <v>0</v>
      </c>
      <c r="D127" s="22">
        <f>COUNTIFS(CADASTRE!$B:$B,$D$1,CADASTRE!$L:$L,A127)</f>
        <v>0</v>
      </c>
      <c r="E127" s="22">
        <f>COUNTIFS(CADASTRE!$B:$B,$E$1,CADASTRE!$L:$L,A127)</f>
        <v>0</v>
      </c>
      <c r="F127" s="22">
        <f>COUNTIFS(CADASTRE!$B:$B,$F$1,CADASTRE!$L:$L,A127)</f>
        <v>0</v>
      </c>
      <c r="G127" s="22">
        <f>COUNTIFS(CADASTRE!$B:$B,$G$1,CADASTRE!$L:$L,A127)</f>
        <v>0</v>
      </c>
      <c r="H127" s="22">
        <f>COUNTIFS(CADASTRE!$B:$B,$H$1,CADASTRE!$L:$L,A127)</f>
        <v>0</v>
      </c>
      <c r="I127" s="22">
        <f>COUNTIFS(CADASTRE!$B:$B,$I$1,CADASTRE!$L:$L,A127)</f>
        <v>0</v>
      </c>
      <c r="J127" s="22">
        <f>COUNTIFS(CADASTRE!$B:$B,$J$1,CADASTRE!$L:$L,A127)</f>
        <v>0</v>
      </c>
      <c r="K127" s="22">
        <f>COUNTIFS(CADASTRE!$B:$B,$K$1,CADASTRE!$L:$L,A127)</f>
        <v>0</v>
      </c>
      <c r="L127" s="22">
        <f>COUNTIFS(CADASTRE!$B:$B,$L$1,CADASTRE!$L:$L,A127)</f>
        <v>0</v>
      </c>
      <c r="M127" s="22">
        <f>COUNTIFS(CADASTRE!$B:$B,$M$1,CADASTRE!$L:$L,A127)</f>
        <v>0</v>
      </c>
      <c r="N127" s="22">
        <f>COUNTIFS(CADASTRE!$B:$B,$N$1,CADASTRE!$L:$L,A127)</f>
        <v>0</v>
      </c>
      <c r="O127" s="22">
        <f>COUNTIFS(CADASTRE!$B:$B,$O$1,CADASTRE!$L:$L,A127)</f>
        <v>0</v>
      </c>
      <c r="P127" s="22">
        <f>COUNTIFS(CADASTRE!$B:$B,$P$1,CADASTRE!$L:$L,A127)</f>
        <v>0</v>
      </c>
      <c r="Q127" s="22">
        <f>COUNTIFS(CADASTRE!$B:$B,$Q$1,CADASTRE!$L:$L,A127)</f>
        <v>0</v>
      </c>
      <c r="R127" s="22">
        <f>COUNTIFS(CADASTRE!$B:$B,$R$1,CADASTRE!$L:$L,A127)</f>
        <v>0</v>
      </c>
      <c r="S127" s="22">
        <f>COUNTIFS(CADASTRE!$B:$B,$S$1,CADASTRE!$L:$L,A127)</f>
        <v>0</v>
      </c>
      <c r="T127" s="22">
        <f>COUNTIFS(CADASTRE!$B:$B,$T$1,CADASTRE!$L:$L,A127)</f>
        <v>0</v>
      </c>
      <c r="U127" s="22">
        <f>COUNTIFS(CADASTRE!$B:$B,$U$1,CADASTRE!$L:$L,A127)</f>
        <v>0</v>
      </c>
      <c r="V127" s="22">
        <f>COUNTIFS(CADASTRE!$B:$B,$V$1,CADASTRE!$L:$L,A127)</f>
        <v>0</v>
      </c>
      <c r="W127" s="22">
        <f>COUNTIFS(CADASTRE!$B:$B,$W$1,CADASTRE!$L:$L,A127)</f>
        <v>0</v>
      </c>
      <c r="X127" s="22">
        <f>COUNTIFS(CADASTRE!$B:$B,$X$1,CADASTRE!$L:$L,A127)</f>
        <v>0</v>
      </c>
      <c r="Y127" s="22">
        <f>COUNTIFS(CADASTRE!$B:$B,$Y$1,CADASTRE!$L:$L,A127)</f>
        <v>1</v>
      </c>
      <c r="Z127" s="22">
        <f>COUNTIFS(CADASTRE!$B:$B,$Z$1,CADASTRE!$L:$L,A127)</f>
        <v>0</v>
      </c>
      <c r="AA127" s="22">
        <f t="shared" si="1"/>
        <v>1</v>
      </c>
      <c r="AB127" s="22"/>
      <c r="AC127" s="22"/>
      <c r="AD127" s="1"/>
      <c r="AE127" s="1"/>
    </row>
    <row r="128" spans="1:31" ht="30" customHeight="1" x14ac:dyDescent="0.3">
      <c r="A128" s="2" t="s">
        <v>4385</v>
      </c>
      <c r="B128" s="22">
        <f>COUNTIFS(CADASTRE!$B:$B,B$1,CADASTRE!L:L,A128)</f>
        <v>0</v>
      </c>
      <c r="C128" s="22">
        <f>COUNTIFS(CADASTRE!$B:$B,$C$1,CADASTRE!$L:$L,A128)</f>
        <v>0</v>
      </c>
      <c r="D128" s="22">
        <f>COUNTIFS(CADASTRE!$B:$B,$D$1,CADASTRE!$L:$L,A128)</f>
        <v>0</v>
      </c>
      <c r="E128" s="22">
        <f>COUNTIFS(CADASTRE!$B:$B,$E$1,CADASTRE!$L:$L,A128)</f>
        <v>0</v>
      </c>
      <c r="F128" s="22">
        <f>COUNTIFS(CADASTRE!$B:$B,$F$1,CADASTRE!$L:$L,A128)</f>
        <v>0</v>
      </c>
      <c r="G128" s="22">
        <f>COUNTIFS(CADASTRE!$B:$B,$G$1,CADASTRE!$L:$L,A128)</f>
        <v>0</v>
      </c>
      <c r="H128" s="22">
        <f>COUNTIFS(CADASTRE!$B:$B,$H$1,CADASTRE!$L:$L,A128)</f>
        <v>0</v>
      </c>
      <c r="I128" s="22">
        <f>COUNTIFS(CADASTRE!$B:$B,$I$1,CADASTRE!$L:$L,A128)</f>
        <v>0</v>
      </c>
      <c r="J128" s="22">
        <f>COUNTIFS(CADASTRE!$B:$B,$J$1,CADASTRE!$L:$L,A128)</f>
        <v>1</v>
      </c>
      <c r="K128" s="22">
        <f>COUNTIFS(CADASTRE!$B:$B,$K$1,CADASTRE!$L:$L,A128)</f>
        <v>0</v>
      </c>
      <c r="L128" s="22">
        <f>COUNTIFS(CADASTRE!$B:$B,$L$1,CADASTRE!$L:$L,A128)</f>
        <v>0</v>
      </c>
      <c r="M128" s="22">
        <f>COUNTIFS(CADASTRE!$B:$B,$M$1,CADASTRE!$L:$L,A128)</f>
        <v>0</v>
      </c>
      <c r="N128" s="22">
        <f>COUNTIFS(CADASTRE!$B:$B,$N$1,CADASTRE!$L:$L,A128)</f>
        <v>0</v>
      </c>
      <c r="O128" s="22">
        <f>COUNTIFS(CADASTRE!$B:$B,$O$1,CADASTRE!$L:$L,A128)</f>
        <v>0</v>
      </c>
      <c r="P128" s="22">
        <f>COUNTIFS(CADASTRE!$B:$B,$P$1,CADASTRE!$L:$L,A128)</f>
        <v>0</v>
      </c>
      <c r="Q128" s="22">
        <f>COUNTIFS(CADASTRE!$B:$B,$Q$1,CADASTRE!$L:$L,A128)</f>
        <v>0</v>
      </c>
      <c r="R128" s="22">
        <f>COUNTIFS(CADASTRE!$B:$B,$R$1,CADASTRE!$L:$L,A128)</f>
        <v>0</v>
      </c>
      <c r="S128" s="22">
        <f>COUNTIFS(CADASTRE!$B:$B,$S$1,CADASTRE!$L:$L,A128)</f>
        <v>0</v>
      </c>
      <c r="T128" s="22">
        <f>COUNTIFS(CADASTRE!$B:$B,$T$1,CADASTRE!$L:$L,A128)</f>
        <v>0</v>
      </c>
      <c r="U128" s="22">
        <f>COUNTIFS(CADASTRE!$B:$B,$U$1,CADASTRE!$L:$L,A128)</f>
        <v>0</v>
      </c>
      <c r="V128" s="22">
        <f>COUNTIFS(CADASTRE!$B:$B,$V$1,CADASTRE!$L:$L,A128)</f>
        <v>0</v>
      </c>
      <c r="W128" s="22">
        <f>COUNTIFS(CADASTRE!$B:$B,$W$1,CADASTRE!$L:$L,A128)</f>
        <v>0</v>
      </c>
      <c r="X128" s="22">
        <f>COUNTIFS(CADASTRE!$B:$B,$X$1,CADASTRE!$L:$L,A128)</f>
        <v>0</v>
      </c>
      <c r="Y128" s="22">
        <f>COUNTIFS(CADASTRE!$B:$B,$Y$1,CADASTRE!$L:$L,A128)</f>
        <v>0</v>
      </c>
      <c r="Z128" s="22">
        <f>COUNTIFS(CADASTRE!$B:$B,$Z$1,CADASTRE!$L:$L,A128)</f>
        <v>0</v>
      </c>
      <c r="AA128" s="22">
        <f t="shared" si="1"/>
        <v>1</v>
      </c>
      <c r="AB128" s="22"/>
      <c r="AC128" s="22"/>
      <c r="AD128" s="1"/>
      <c r="AE128" s="1"/>
    </row>
    <row r="129" spans="1:31" ht="30" customHeight="1" x14ac:dyDescent="0.3">
      <c r="A129" s="2" t="s">
        <v>2762</v>
      </c>
      <c r="B129" s="22">
        <f>COUNTIFS(CADASTRE!$B:$B,B$1,CADASTRE!L:L,A129)</f>
        <v>0</v>
      </c>
      <c r="C129" s="22">
        <f>COUNTIFS(CADASTRE!$B:$B,$C$1,CADASTRE!$L:$L,A129)</f>
        <v>0</v>
      </c>
      <c r="D129" s="22">
        <f>COUNTIFS(CADASTRE!$B:$B,$D$1,CADASTRE!$L:$L,A129)</f>
        <v>0</v>
      </c>
      <c r="E129" s="22">
        <f>COUNTIFS(CADASTRE!$B:$B,$E$1,CADASTRE!$L:$L,A129)</f>
        <v>0</v>
      </c>
      <c r="F129" s="22">
        <f>COUNTIFS(CADASTRE!$B:$B,$F$1,CADASTRE!$L:$L,A129)</f>
        <v>0</v>
      </c>
      <c r="G129" s="22">
        <f>COUNTIFS(CADASTRE!$B:$B,$G$1,CADASTRE!$L:$L,A129)</f>
        <v>0</v>
      </c>
      <c r="H129" s="22">
        <f>COUNTIFS(CADASTRE!$B:$B,$H$1,CADASTRE!$L:$L,A129)</f>
        <v>0</v>
      </c>
      <c r="I129" s="22">
        <f>COUNTIFS(CADASTRE!$B:$B,$I$1,CADASTRE!$L:$L,A129)</f>
        <v>0</v>
      </c>
      <c r="J129" s="22">
        <f>COUNTIFS(CADASTRE!$B:$B,$J$1,CADASTRE!$L:$L,A129)</f>
        <v>0</v>
      </c>
      <c r="K129" s="22">
        <f>COUNTIFS(CADASTRE!$B:$B,$K$1,CADASTRE!$L:$L,A129)</f>
        <v>0</v>
      </c>
      <c r="L129" s="22">
        <f>COUNTIFS(CADASTRE!$B:$B,$L$1,CADASTRE!$L:$L,A129)</f>
        <v>0</v>
      </c>
      <c r="M129" s="22">
        <f>COUNTIFS(CADASTRE!$B:$B,$M$1,CADASTRE!$L:$L,A129)</f>
        <v>0</v>
      </c>
      <c r="N129" s="22">
        <f>COUNTIFS(CADASTRE!$B:$B,$N$1,CADASTRE!$L:$L,A129)</f>
        <v>0</v>
      </c>
      <c r="O129" s="22">
        <f>COUNTIFS(CADASTRE!$B:$B,$O$1,CADASTRE!$L:$L,A129)</f>
        <v>0</v>
      </c>
      <c r="P129" s="22">
        <f>COUNTIFS(CADASTRE!$B:$B,$P$1,CADASTRE!$L:$L,A129)</f>
        <v>0</v>
      </c>
      <c r="Q129" s="22">
        <f>COUNTIFS(CADASTRE!$B:$B,$Q$1,CADASTRE!$L:$L,A129)</f>
        <v>0</v>
      </c>
      <c r="R129" s="22">
        <f>COUNTIFS(CADASTRE!$B:$B,$R$1,CADASTRE!$L:$L,A129)</f>
        <v>0</v>
      </c>
      <c r="S129" s="22">
        <f>COUNTIFS(CADASTRE!$B:$B,$S$1,CADASTRE!$L:$L,A129)</f>
        <v>0</v>
      </c>
      <c r="T129" s="22">
        <f>COUNTIFS(CADASTRE!$B:$B,$T$1,CADASTRE!$L:$L,A129)</f>
        <v>0</v>
      </c>
      <c r="U129" s="22">
        <f>COUNTIFS(CADASTRE!$B:$B,$U$1,CADASTRE!$L:$L,A129)</f>
        <v>0</v>
      </c>
      <c r="V129" s="22">
        <f>COUNTIFS(CADASTRE!$B:$B,$V$1,CADASTRE!$L:$L,A129)</f>
        <v>0</v>
      </c>
      <c r="W129" s="22">
        <f>COUNTIFS(CADASTRE!$B:$B,$W$1,CADASTRE!$L:$L,A129)</f>
        <v>0</v>
      </c>
      <c r="X129" s="22">
        <f>COUNTIFS(CADASTRE!$B:$B,$X$1,CADASTRE!$L:$L,A129)</f>
        <v>0</v>
      </c>
      <c r="Y129" s="22">
        <f>COUNTIFS(CADASTRE!$B:$B,$Y$1,CADASTRE!$L:$L,A129)</f>
        <v>2</v>
      </c>
      <c r="Z129" s="22">
        <f>COUNTIFS(CADASTRE!$B:$B,$Z$1,CADASTRE!$L:$L,A129)</f>
        <v>0</v>
      </c>
      <c r="AA129" s="22">
        <f t="shared" si="1"/>
        <v>2</v>
      </c>
      <c r="AB129" s="22"/>
      <c r="AC129" s="22"/>
      <c r="AD129" s="1"/>
      <c r="AE129" s="1"/>
    </row>
    <row r="130" spans="1:31" ht="30" customHeight="1" x14ac:dyDescent="0.3">
      <c r="A130" s="2" t="s">
        <v>1668</v>
      </c>
      <c r="B130" s="22">
        <f>COUNTIFS(CADASTRE!$B:$B,B$1,CADASTRE!L:L,A130)</f>
        <v>0</v>
      </c>
      <c r="C130" s="22">
        <f>COUNTIFS(CADASTRE!$B:$B,$C$1,CADASTRE!$L:$L,A130)</f>
        <v>0</v>
      </c>
      <c r="D130" s="22">
        <f>COUNTIFS(CADASTRE!$B:$B,$D$1,CADASTRE!$L:$L,A130)</f>
        <v>0</v>
      </c>
      <c r="E130" s="22">
        <f>COUNTIFS(CADASTRE!$B:$B,$E$1,CADASTRE!$L:$L,A130)</f>
        <v>0</v>
      </c>
      <c r="F130" s="22">
        <f>COUNTIFS(CADASTRE!$B:$B,$F$1,CADASTRE!$L:$L,A130)</f>
        <v>0</v>
      </c>
      <c r="G130" s="22">
        <f>COUNTIFS(CADASTRE!$B:$B,$G$1,CADASTRE!$L:$L,A130)</f>
        <v>0</v>
      </c>
      <c r="H130" s="22">
        <f>COUNTIFS(CADASTRE!$B:$B,$H$1,CADASTRE!$L:$L,A130)</f>
        <v>0</v>
      </c>
      <c r="I130" s="22">
        <f>COUNTIFS(CADASTRE!$B:$B,$I$1,CADASTRE!$L:$L,A130)</f>
        <v>0</v>
      </c>
      <c r="J130" s="22">
        <f>COUNTIFS(CADASTRE!$B:$B,$J$1,CADASTRE!$L:$L,A130)</f>
        <v>0</v>
      </c>
      <c r="K130" s="22">
        <f>COUNTIFS(CADASTRE!$B:$B,$K$1,CADASTRE!$L:$L,A130)</f>
        <v>0</v>
      </c>
      <c r="L130" s="22">
        <f>COUNTIFS(CADASTRE!$B:$B,$L$1,CADASTRE!$L:$L,A130)</f>
        <v>0</v>
      </c>
      <c r="M130" s="22">
        <f>COUNTIFS(CADASTRE!$B:$B,$M$1,CADASTRE!$L:$L,A130)</f>
        <v>0</v>
      </c>
      <c r="N130" s="22">
        <f>COUNTIFS(CADASTRE!$B:$B,$N$1,CADASTRE!$L:$L,A130)</f>
        <v>0</v>
      </c>
      <c r="O130" s="22">
        <f>COUNTIFS(CADASTRE!$B:$B,$O$1,CADASTRE!$L:$L,A130)</f>
        <v>0</v>
      </c>
      <c r="P130" s="22">
        <f>COUNTIFS(CADASTRE!$B:$B,$P$1,CADASTRE!$L:$L,A130)</f>
        <v>0</v>
      </c>
      <c r="Q130" s="22">
        <f>COUNTIFS(CADASTRE!$B:$B,$Q$1,CADASTRE!$L:$L,A130)</f>
        <v>1</v>
      </c>
      <c r="R130" s="22">
        <f>COUNTIFS(CADASTRE!$B:$B,$R$1,CADASTRE!$L:$L,A130)</f>
        <v>0</v>
      </c>
      <c r="S130" s="22">
        <f>COUNTIFS(CADASTRE!$B:$B,$S$1,CADASTRE!$L:$L,A130)</f>
        <v>0</v>
      </c>
      <c r="T130" s="22">
        <f>COUNTIFS(CADASTRE!$B:$B,$T$1,CADASTRE!$L:$L,A130)</f>
        <v>0</v>
      </c>
      <c r="U130" s="22">
        <f>COUNTIFS(CADASTRE!$B:$B,$U$1,CADASTRE!$L:$L,A130)</f>
        <v>0</v>
      </c>
      <c r="V130" s="22">
        <f>COUNTIFS(CADASTRE!$B:$B,$V$1,CADASTRE!$L:$L,A130)</f>
        <v>0</v>
      </c>
      <c r="W130" s="22">
        <f>COUNTIFS(CADASTRE!$B:$B,$W$1,CADASTRE!$L:$L,A130)</f>
        <v>0</v>
      </c>
      <c r="X130" s="22">
        <f>COUNTIFS(CADASTRE!$B:$B,$X$1,CADASTRE!$L:$L,A130)</f>
        <v>0</v>
      </c>
      <c r="Y130" s="22">
        <f>COUNTIFS(CADASTRE!$B:$B,$Y$1,CADASTRE!$L:$L,A130)</f>
        <v>0</v>
      </c>
      <c r="Z130" s="22">
        <f>COUNTIFS(CADASTRE!$B:$B,$Z$1,CADASTRE!$L:$L,A130)</f>
        <v>0</v>
      </c>
      <c r="AA130" s="22">
        <f t="shared" ref="AA130:AA193" si="2">SUM(B130:Z130)</f>
        <v>1</v>
      </c>
      <c r="AB130" s="22"/>
      <c r="AC130" s="22"/>
      <c r="AD130" s="1"/>
      <c r="AE130" s="1"/>
    </row>
    <row r="131" spans="1:31" ht="30" customHeight="1" x14ac:dyDescent="0.3">
      <c r="A131" s="2" t="s">
        <v>4401</v>
      </c>
      <c r="B131" s="22">
        <f>COUNTIFS(CADASTRE!$B:$B,B$1,CADASTRE!L:L,A131)</f>
        <v>0</v>
      </c>
      <c r="C131" s="22">
        <f>COUNTIFS(CADASTRE!$B:$B,$C$1,CADASTRE!$L:$L,A131)</f>
        <v>0</v>
      </c>
      <c r="D131" s="22">
        <f>COUNTIFS(CADASTRE!$B:$B,$D$1,CADASTRE!$L:$L,A131)</f>
        <v>0</v>
      </c>
      <c r="E131" s="22">
        <f>COUNTIFS(CADASTRE!$B:$B,$E$1,CADASTRE!$L:$L,A131)</f>
        <v>0</v>
      </c>
      <c r="F131" s="22">
        <f>COUNTIFS(CADASTRE!$B:$B,$F$1,CADASTRE!$L:$L,A131)</f>
        <v>0</v>
      </c>
      <c r="G131" s="22">
        <f>COUNTIFS(CADASTRE!$B:$B,$G$1,CADASTRE!$L:$L,A131)</f>
        <v>0</v>
      </c>
      <c r="H131" s="22">
        <f>COUNTIFS(CADASTRE!$B:$B,$H$1,CADASTRE!$L:$L,A131)</f>
        <v>0</v>
      </c>
      <c r="I131" s="22">
        <f>COUNTIFS(CADASTRE!$B:$B,$I$1,CADASTRE!$L:$L,A131)</f>
        <v>0</v>
      </c>
      <c r="J131" s="22">
        <f>COUNTIFS(CADASTRE!$B:$B,$J$1,CADASTRE!$L:$L,A131)</f>
        <v>0</v>
      </c>
      <c r="K131" s="22">
        <f>COUNTIFS(CADASTRE!$B:$B,$K$1,CADASTRE!$L:$L,A131)</f>
        <v>0</v>
      </c>
      <c r="L131" s="22">
        <f>COUNTIFS(CADASTRE!$B:$B,$L$1,CADASTRE!$L:$L,A131)</f>
        <v>0</v>
      </c>
      <c r="M131" s="22">
        <f>COUNTIFS(CADASTRE!$B:$B,$M$1,CADASTRE!$L:$L,A131)</f>
        <v>0</v>
      </c>
      <c r="N131" s="22">
        <f>COUNTIFS(CADASTRE!$B:$B,$N$1,CADASTRE!$L:$L,A131)</f>
        <v>0</v>
      </c>
      <c r="O131" s="22">
        <f>COUNTIFS(CADASTRE!$B:$B,$O$1,CADASTRE!$L:$L,A131)</f>
        <v>0</v>
      </c>
      <c r="P131" s="22">
        <f>COUNTIFS(CADASTRE!$B:$B,$P$1,CADASTRE!$L:$L,A131)</f>
        <v>0</v>
      </c>
      <c r="Q131" s="22">
        <f>COUNTIFS(CADASTRE!$B:$B,$Q$1,CADASTRE!$L:$L,A131)</f>
        <v>1</v>
      </c>
      <c r="R131" s="22">
        <f>COUNTIFS(CADASTRE!$B:$B,$R$1,CADASTRE!$L:$L,A131)</f>
        <v>0</v>
      </c>
      <c r="S131" s="22">
        <f>COUNTIFS(CADASTRE!$B:$B,$S$1,CADASTRE!$L:$L,A131)</f>
        <v>0</v>
      </c>
      <c r="T131" s="22">
        <f>COUNTIFS(CADASTRE!$B:$B,$T$1,CADASTRE!$L:$L,A131)</f>
        <v>0</v>
      </c>
      <c r="U131" s="22">
        <f>COUNTIFS(CADASTRE!$B:$B,$U$1,CADASTRE!$L:$L,A131)</f>
        <v>0</v>
      </c>
      <c r="V131" s="22">
        <f>COUNTIFS(CADASTRE!$B:$B,$V$1,CADASTRE!$L:$L,A131)</f>
        <v>0</v>
      </c>
      <c r="W131" s="22">
        <f>COUNTIFS(CADASTRE!$B:$B,$W$1,CADASTRE!$L:$L,A131)</f>
        <v>0</v>
      </c>
      <c r="X131" s="22">
        <f>COUNTIFS(CADASTRE!$B:$B,$X$1,CADASTRE!$L:$L,A131)</f>
        <v>0</v>
      </c>
      <c r="Y131" s="22">
        <f>COUNTIFS(CADASTRE!$B:$B,$Y$1,CADASTRE!$L:$L,A131)</f>
        <v>0</v>
      </c>
      <c r="Z131" s="22">
        <f>COUNTIFS(CADASTRE!$B:$B,$Z$1,CADASTRE!$L:$L,A131)</f>
        <v>0</v>
      </c>
      <c r="AA131" s="22">
        <f t="shared" si="2"/>
        <v>1</v>
      </c>
      <c r="AB131" s="22"/>
      <c r="AC131" s="22"/>
      <c r="AD131" s="1"/>
      <c r="AE131" s="1"/>
    </row>
    <row r="132" spans="1:31" ht="30" customHeight="1" x14ac:dyDescent="0.3">
      <c r="A132" s="2" t="s">
        <v>4406</v>
      </c>
      <c r="B132" s="22">
        <f>COUNTIFS(CADASTRE!$B:$B,B$1,CADASTRE!L:L,A132)</f>
        <v>0</v>
      </c>
      <c r="C132" s="22">
        <f>COUNTIFS(CADASTRE!$B:$B,$C$1,CADASTRE!$L:$L,A132)</f>
        <v>0</v>
      </c>
      <c r="D132" s="22">
        <f>COUNTIFS(CADASTRE!$B:$B,$D$1,CADASTRE!$L:$L,A132)</f>
        <v>0</v>
      </c>
      <c r="E132" s="22">
        <f>COUNTIFS(CADASTRE!$B:$B,$E$1,CADASTRE!$L:$L,A132)</f>
        <v>0</v>
      </c>
      <c r="F132" s="22">
        <f>COUNTIFS(CADASTRE!$B:$B,$F$1,CADASTRE!$L:$L,A132)</f>
        <v>0</v>
      </c>
      <c r="G132" s="22">
        <f>COUNTIFS(CADASTRE!$B:$B,$G$1,CADASTRE!$L:$L,A132)</f>
        <v>0</v>
      </c>
      <c r="H132" s="22">
        <f>COUNTIFS(CADASTRE!$B:$B,$H$1,CADASTRE!$L:$L,A132)</f>
        <v>0</v>
      </c>
      <c r="I132" s="22">
        <f>COUNTIFS(CADASTRE!$B:$B,$I$1,CADASTRE!$L:$L,A132)</f>
        <v>0</v>
      </c>
      <c r="J132" s="22">
        <f>COUNTIFS(CADASTRE!$B:$B,$J$1,CADASTRE!$L:$L,A132)</f>
        <v>0</v>
      </c>
      <c r="K132" s="22">
        <f>COUNTIFS(CADASTRE!$B:$B,$K$1,CADASTRE!$L:$L,A132)</f>
        <v>0</v>
      </c>
      <c r="L132" s="22">
        <f>COUNTIFS(CADASTRE!$B:$B,$L$1,CADASTRE!$L:$L,A132)</f>
        <v>0</v>
      </c>
      <c r="M132" s="22">
        <f>COUNTIFS(CADASTRE!$B:$B,$M$1,CADASTRE!$L:$L,A132)</f>
        <v>0</v>
      </c>
      <c r="N132" s="22">
        <f>COUNTIFS(CADASTRE!$B:$B,$N$1,CADASTRE!$L:$L,A132)</f>
        <v>0</v>
      </c>
      <c r="O132" s="22">
        <f>COUNTIFS(CADASTRE!$B:$B,$O$1,CADASTRE!$L:$L,A132)</f>
        <v>0</v>
      </c>
      <c r="P132" s="22">
        <f>COUNTIFS(CADASTRE!$B:$B,$P$1,CADASTRE!$L:$L,A132)</f>
        <v>0</v>
      </c>
      <c r="Q132" s="22">
        <f>COUNTIFS(CADASTRE!$B:$B,$Q$1,CADASTRE!$L:$L,A132)</f>
        <v>0</v>
      </c>
      <c r="R132" s="22">
        <f>COUNTIFS(CADASTRE!$B:$B,$R$1,CADASTRE!$L:$L,A132)</f>
        <v>0</v>
      </c>
      <c r="S132" s="22">
        <f>COUNTIFS(CADASTRE!$B:$B,$S$1,CADASTRE!$L:$L,A132)</f>
        <v>0</v>
      </c>
      <c r="T132" s="22">
        <f>COUNTIFS(CADASTRE!$B:$B,$T$1,CADASTRE!$L:$L,A132)</f>
        <v>0</v>
      </c>
      <c r="U132" s="22">
        <f>COUNTIFS(CADASTRE!$B:$B,$U$1,CADASTRE!$L:$L,A132)</f>
        <v>1</v>
      </c>
      <c r="V132" s="22">
        <f>COUNTIFS(CADASTRE!$B:$B,$V$1,CADASTRE!$L:$L,A132)</f>
        <v>0</v>
      </c>
      <c r="W132" s="22">
        <f>COUNTIFS(CADASTRE!$B:$B,$W$1,CADASTRE!$L:$L,A132)</f>
        <v>0</v>
      </c>
      <c r="X132" s="22">
        <f>COUNTIFS(CADASTRE!$B:$B,$X$1,CADASTRE!$L:$L,A132)</f>
        <v>0</v>
      </c>
      <c r="Y132" s="22">
        <f>COUNTIFS(CADASTRE!$B:$B,$Y$1,CADASTRE!$L:$L,A132)</f>
        <v>0</v>
      </c>
      <c r="Z132" s="22">
        <f>COUNTIFS(CADASTRE!$B:$B,$Z$1,CADASTRE!$L:$L,A132)</f>
        <v>0</v>
      </c>
      <c r="AA132" s="22">
        <f t="shared" si="2"/>
        <v>1</v>
      </c>
      <c r="AB132" s="22"/>
      <c r="AC132" s="22"/>
      <c r="AD132" s="1"/>
      <c r="AE132" s="1"/>
    </row>
    <row r="133" spans="1:31" ht="30" customHeight="1" x14ac:dyDescent="0.3">
      <c r="A133" s="2" t="s">
        <v>2768</v>
      </c>
      <c r="B133" s="22">
        <f>COUNTIFS(CADASTRE!$B:$B,B$1,CADASTRE!L:L,A133)</f>
        <v>0</v>
      </c>
      <c r="C133" s="22">
        <f>COUNTIFS(CADASTRE!$B:$B,$C$1,CADASTRE!$L:$L,A133)</f>
        <v>0</v>
      </c>
      <c r="D133" s="22">
        <f>COUNTIFS(CADASTRE!$B:$B,$D$1,CADASTRE!$L:$L,A133)</f>
        <v>0</v>
      </c>
      <c r="E133" s="22">
        <f>COUNTIFS(CADASTRE!$B:$B,$E$1,CADASTRE!$L:$L,A133)</f>
        <v>0</v>
      </c>
      <c r="F133" s="22">
        <f>COUNTIFS(CADASTRE!$B:$B,$F$1,CADASTRE!$L:$L,A133)</f>
        <v>0</v>
      </c>
      <c r="G133" s="22">
        <f>COUNTIFS(CADASTRE!$B:$B,$G$1,CADASTRE!$L:$L,A133)</f>
        <v>0</v>
      </c>
      <c r="H133" s="22">
        <f>COUNTIFS(CADASTRE!$B:$B,$H$1,CADASTRE!$L:$L,A133)</f>
        <v>0</v>
      </c>
      <c r="I133" s="22">
        <f>COUNTIFS(CADASTRE!$B:$B,$I$1,CADASTRE!$L:$L,A133)</f>
        <v>0</v>
      </c>
      <c r="J133" s="22">
        <f>COUNTIFS(CADASTRE!$B:$B,$J$1,CADASTRE!$L:$L,A133)</f>
        <v>0</v>
      </c>
      <c r="K133" s="22">
        <f>COUNTIFS(CADASTRE!$B:$B,$K$1,CADASTRE!$L:$L,A133)</f>
        <v>0</v>
      </c>
      <c r="L133" s="22">
        <f>COUNTIFS(CADASTRE!$B:$B,$L$1,CADASTRE!$L:$L,A133)</f>
        <v>0</v>
      </c>
      <c r="M133" s="22">
        <f>COUNTIFS(CADASTRE!$B:$B,$M$1,CADASTRE!$L:$L,A133)</f>
        <v>0</v>
      </c>
      <c r="N133" s="22">
        <f>COUNTIFS(CADASTRE!$B:$B,$N$1,CADASTRE!$L:$L,A133)</f>
        <v>0</v>
      </c>
      <c r="O133" s="22">
        <f>COUNTIFS(CADASTRE!$B:$B,$O$1,CADASTRE!$L:$L,A133)</f>
        <v>0</v>
      </c>
      <c r="P133" s="22">
        <f>COUNTIFS(CADASTRE!$B:$B,$P$1,CADASTRE!$L:$L,A133)</f>
        <v>1</v>
      </c>
      <c r="Q133" s="22">
        <f>COUNTIFS(CADASTRE!$B:$B,$Q$1,CADASTRE!$L:$L,A133)</f>
        <v>0</v>
      </c>
      <c r="R133" s="22">
        <f>COUNTIFS(CADASTRE!$B:$B,$R$1,CADASTRE!$L:$L,A133)</f>
        <v>0</v>
      </c>
      <c r="S133" s="22">
        <f>COUNTIFS(CADASTRE!$B:$B,$S$1,CADASTRE!$L:$L,A133)</f>
        <v>0</v>
      </c>
      <c r="T133" s="22">
        <f>COUNTIFS(CADASTRE!$B:$B,$T$1,CADASTRE!$L:$L,A133)</f>
        <v>0</v>
      </c>
      <c r="U133" s="22">
        <f>COUNTIFS(CADASTRE!$B:$B,$U$1,CADASTRE!$L:$L,A133)</f>
        <v>0</v>
      </c>
      <c r="V133" s="22">
        <f>COUNTIFS(CADASTRE!$B:$B,$V$1,CADASTRE!$L:$L,A133)</f>
        <v>0</v>
      </c>
      <c r="W133" s="22">
        <f>COUNTIFS(CADASTRE!$B:$B,$W$1,CADASTRE!$L:$L,A133)</f>
        <v>0</v>
      </c>
      <c r="X133" s="22">
        <f>COUNTIFS(CADASTRE!$B:$B,$X$1,CADASTRE!$L:$L,A133)</f>
        <v>0</v>
      </c>
      <c r="Y133" s="22">
        <f>COUNTIFS(CADASTRE!$B:$B,$Y$1,CADASTRE!$L:$L,A133)</f>
        <v>0</v>
      </c>
      <c r="Z133" s="22">
        <f>COUNTIFS(CADASTRE!$B:$B,$Z$1,CADASTRE!$L:$L,A133)</f>
        <v>0</v>
      </c>
      <c r="AA133" s="22">
        <f t="shared" si="2"/>
        <v>1</v>
      </c>
      <c r="AB133" s="22"/>
      <c r="AC133" s="22"/>
      <c r="AD133" s="1"/>
      <c r="AE133" s="1"/>
    </row>
    <row r="134" spans="1:31" ht="30" customHeight="1" x14ac:dyDescent="0.3">
      <c r="A134" s="2" t="s">
        <v>351</v>
      </c>
      <c r="B134" s="22">
        <f>COUNTIFS(CADASTRE!$B:$B,B$1,CADASTRE!L:L,A134)</f>
        <v>0</v>
      </c>
      <c r="C134" s="22">
        <f>COUNTIFS(CADASTRE!$B:$B,$C$1,CADASTRE!$L:$L,A134)</f>
        <v>0</v>
      </c>
      <c r="D134" s="22">
        <f>COUNTIFS(CADASTRE!$B:$B,$D$1,CADASTRE!$L:$L,A134)</f>
        <v>0</v>
      </c>
      <c r="E134" s="22">
        <f>COUNTIFS(CADASTRE!$B:$B,$E$1,CADASTRE!$L:$L,A134)</f>
        <v>0</v>
      </c>
      <c r="F134" s="22">
        <f>COUNTIFS(CADASTRE!$B:$B,$F$1,CADASTRE!$L:$L,A134)</f>
        <v>0</v>
      </c>
      <c r="G134" s="22">
        <f>COUNTIFS(CADASTRE!$B:$B,$G$1,CADASTRE!$L:$L,A134)</f>
        <v>0</v>
      </c>
      <c r="H134" s="22">
        <f>COUNTIFS(CADASTRE!$B:$B,$H$1,CADASTRE!$L:$L,A134)</f>
        <v>0</v>
      </c>
      <c r="I134" s="22">
        <f>COUNTIFS(CADASTRE!$B:$B,$I$1,CADASTRE!$L:$L,A134)</f>
        <v>0</v>
      </c>
      <c r="J134" s="22">
        <f>COUNTIFS(CADASTRE!$B:$B,$J$1,CADASTRE!$L:$L,A134)</f>
        <v>0</v>
      </c>
      <c r="K134" s="22">
        <f>COUNTIFS(CADASTRE!$B:$B,$K$1,CADASTRE!$L:$L,A134)</f>
        <v>0</v>
      </c>
      <c r="L134" s="22">
        <f>COUNTIFS(CADASTRE!$B:$B,$L$1,CADASTRE!$L:$L,A134)</f>
        <v>0</v>
      </c>
      <c r="M134" s="22">
        <f>COUNTIFS(CADASTRE!$B:$B,$M$1,CADASTRE!$L:$L,A134)</f>
        <v>0</v>
      </c>
      <c r="N134" s="22">
        <f>COUNTIFS(CADASTRE!$B:$B,$N$1,CADASTRE!$L:$L,A134)</f>
        <v>0</v>
      </c>
      <c r="O134" s="22">
        <f>COUNTIFS(CADASTRE!$B:$B,$O$1,CADASTRE!$L:$L,A134)</f>
        <v>0</v>
      </c>
      <c r="P134" s="22">
        <f>COUNTIFS(CADASTRE!$B:$B,$P$1,CADASTRE!$L:$L,A134)</f>
        <v>0</v>
      </c>
      <c r="Q134" s="22">
        <f>COUNTIFS(CADASTRE!$B:$B,$Q$1,CADASTRE!$L:$L,A134)</f>
        <v>0</v>
      </c>
      <c r="R134" s="22">
        <f>COUNTIFS(CADASTRE!$B:$B,$R$1,CADASTRE!$L:$L,A134)</f>
        <v>0</v>
      </c>
      <c r="S134" s="22">
        <f>COUNTIFS(CADASTRE!$B:$B,$S$1,CADASTRE!$L:$L,A134)</f>
        <v>0</v>
      </c>
      <c r="T134" s="22">
        <f>COUNTIFS(CADASTRE!$B:$B,$T$1,CADASTRE!$L:$L,A134)</f>
        <v>0</v>
      </c>
      <c r="U134" s="22">
        <f>COUNTIFS(CADASTRE!$B:$B,$U$1,CADASTRE!$L:$L,A134)</f>
        <v>0</v>
      </c>
      <c r="V134" s="22">
        <f>COUNTIFS(CADASTRE!$B:$B,$V$1,CADASTRE!$L:$L,A134)</f>
        <v>0</v>
      </c>
      <c r="W134" s="22">
        <f>COUNTIFS(CADASTRE!$B:$B,$W$1,CADASTRE!$L:$L,A134)</f>
        <v>0</v>
      </c>
      <c r="X134" s="22">
        <f>COUNTIFS(CADASTRE!$B:$B,$X$1,CADASTRE!$L:$L,A134)</f>
        <v>0</v>
      </c>
      <c r="Y134" s="22">
        <f>COUNTIFS(CADASTRE!$B:$B,$Y$1,CADASTRE!$L:$L,A134)</f>
        <v>1</v>
      </c>
      <c r="Z134" s="22">
        <f>COUNTIFS(CADASTRE!$B:$B,$Z$1,CADASTRE!$L:$L,A134)</f>
        <v>0</v>
      </c>
      <c r="AA134" s="22">
        <f t="shared" si="2"/>
        <v>1</v>
      </c>
      <c r="AB134" s="22"/>
      <c r="AC134" s="22"/>
      <c r="AD134" s="1"/>
      <c r="AE134" s="1"/>
    </row>
    <row r="135" spans="1:31" ht="30" customHeight="1" x14ac:dyDescent="0.3">
      <c r="A135" s="2" t="s">
        <v>3874</v>
      </c>
      <c r="B135" s="22">
        <f>COUNTIFS(CADASTRE!$B:$B,B$1,CADASTRE!L:L,A135)</f>
        <v>0</v>
      </c>
      <c r="C135" s="22">
        <f>COUNTIFS(CADASTRE!$B:$B,$C$1,CADASTRE!$L:$L,A135)</f>
        <v>0</v>
      </c>
      <c r="D135" s="22">
        <f>COUNTIFS(CADASTRE!$B:$B,$D$1,CADASTRE!$L:$L,A135)</f>
        <v>0</v>
      </c>
      <c r="E135" s="22">
        <f>COUNTIFS(CADASTRE!$B:$B,$E$1,CADASTRE!$L:$L,A135)</f>
        <v>0</v>
      </c>
      <c r="F135" s="22">
        <f>COUNTIFS(CADASTRE!$B:$B,$F$1,CADASTRE!$L:$L,A135)</f>
        <v>0</v>
      </c>
      <c r="G135" s="22">
        <f>COUNTIFS(CADASTRE!$B:$B,$G$1,CADASTRE!$L:$L,A135)</f>
        <v>0</v>
      </c>
      <c r="H135" s="22">
        <f>COUNTIFS(CADASTRE!$B:$B,$H$1,CADASTRE!$L:$L,A135)</f>
        <v>0</v>
      </c>
      <c r="I135" s="22">
        <f>COUNTIFS(CADASTRE!$B:$B,$I$1,CADASTRE!$L:$L,A135)</f>
        <v>0</v>
      </c>
      <c r="J135" s="22">
        <f>COUNTIFS(CADASTRE!$B:$B,$J$1,CADASTRE!$L:$L,A135)</f>
        <v>0</v>
      </c>
      <c r="K135" s="22">
        <f>COUNTIFS(CADASTRE!$B:$B,$K$1,CADASTRE!$L:$L,A135)</f>
        <v>0</v>
      </c>
      <c r="L135" s="22">
        <f>COUNTIFS(CADASTRE!$B:$B,$L$1,CADASTRE!$L:$L,A135)</f>
        <v>0</v>
      </c>
      <c r="M135" s="22">
        <f>COUNTIFS(CADASTRE!$B:$B,$M$1,CADASTRE!$L:$L,A135)</f>
        <v>0</v>
      </c>
      <c r="N135" s="22">
        <f>COUNTIFS(CADASTRE!$B:$B,$N$1,CADASTRE!$L:$L,A135)</f>
        <v>0</v>
      </c>
      <c r="O135" s="22">
        <f>COUNTIFS(CADASTRE!$B:$B,$O$1,CADASTRE!$L:$L,A135)</f>
        <v>0</v>
      </c>
      <c r="P135" s="22">
        <f>COUNTIFS(CADASTRE!$B:$B,$P$1,CADASTRE!$L:$L,A135)</f>
        <v>0</v>
      </c>
      <c r="Q135" s="22">
        <f>COUNTIFS(CADASTRE!$B:$B,$Q$1,CADASTRE!$L:$L,A135)</f>
        <v>0</v>
      </c>
      <c r="R135" s="22">
        <f>COUNTIFS(CADASTRE!$B:$B,$R$1,CADASTRE!$L:$L,A135)</f>
        <v>0</v>
      </c>
      <c r="S135" s="22">
        <f>COUNTIFS(CADASTRE!$B:$B,$S$1,CADASTRE!$L:$L,A135)</f>
        <v>0</v>
      </c>
      <c r="T135" s="22">
        <f>COUNTIFS(CADASTRE!$B:$B,$T$1,CADASTRE!$L:$L,A135)</f>
        <v>0</v>
      </c>
      <c r="U135" s="22">
        <f>COUNTIFS(CADASTRE!$B:$B,$U$1,CADASTRE!$L:$L,A135)</f>
        <v>0</v>
      </c>
      <c r="V135" s="22">
        <f>COUNTIFS(CADASTRE!$B:$B,$V$1,CADASTRE!$L:$L,A135)</f>
        <v>0</v>
      </c>
      <c r="W135" s="22">
        <f>COUNTIFS(CADASTRE!$B:$B,$W$1,CADASTRE!$L:$L,A135)</f>
        <v>1</v>
      </c>
      <c r="X135" s="22">
        <f>COUNTIFS(CADASTRE!$B:$B,$X$1,CADASTRE!$L:$L,A135)</f>
        <v>0</v>
      </c>
      <c r="Y135" s="22">
        <f>COUNTIFS(CADASTRE!$B:$B,$Y$1,CADASTRE!$L:$L,A135)</f>
        <v>0</v>
      </c>
      <c r="Z135" s="22">
        <f>COUNTIFS(CADASTRE!$B:$B,$Z$1,CADASTRE!$L:$L,A135)</f>
        <v>0</v>
      </c>
      <c r="AA135" s="22">
        <f t="shared" si="2"/>
        <v>1</v>
      </c>
      <c r="AB135" s="22"/>
      <c r="AC135" s="22"/>
      <c r="AD135" s="1"/>
      <c r="AE135" s="1"/>
    </row>
    <row r="136" spans="1:31" ht="30" customHeight="1" x14ac:dyDescent="0.3">
      <c r="A136" s="2" t="s">
        <v>1189</v>
      </c>
      <c r="B136" s="22">
        <f>COUNTIFS(CADASTRE!$B:$B,B$1,CADASTRE!L:L,A136)</f>
        <v>0</v>
      </c>
      <c r="C136" s="22">
        <f>COUNTIFS(CADASTRE!$B:$B,$C$1,CADASTRE!$L:$L,A136)</f>
        <v>0</v>
      </c>
      <c r="D136" s="22">
        <f>COUNTIFS(CADASTRE!$B:$B,$D$1,CADASTRE!$L:$L,A136)</f>
        <v>0</v>
      </c>
      <c r="E136" s="22">
        <f>COUNTIFS(CADASTRE!$B:$B,$E$1,CADASTRE!$L:$L,A136)</f>
        <v>0</v>
      </c>
      <c r="F136" s="22">
        <f>COUNTIFS(CADASTRE!$B:$B,$F$1,CADASTRE!$L:$L,A136)</f>
        <v>0</v>
      </c>
      <c r="G136" s="22">
        <f>COUNTIFS(CADASTRE!$B:$B,$G$1,CADASTRE!$L:$L,A136)</f>
        <v>0</v>
      </c>
      <c r="H136" s="22">
        <f>COUNTIFS(CADASTRE!$B:$B,$H$1,CADASTRE!$L:$L,A136)</f>
        <v>1</v>
      </c>
      <c r="I136" s="22">
        <f>COUNTIFS(CADASTRE!$B:$B,$I$1,CADASTRE!$L:$L,A136)</f>
        <v>0</v>
      </c>
      <c r="J136" s="22">
        <f>COUNTIFS(CADASTRE!$B:$B,$J$1,CADASTRE!$L:$L,A136)</f>
        <v>0</v>
      </c>
      <c r="K136" s="22">
        <f>COUNTIFS(CADASTRE!$B:$B,$K$1,CADASTRE!$L:$L,A136)</f>
        <v>0</v>
      </c>
      <c r="L136" s="22">
        <f>COUNTIFS(CADASTRE!$B:$B,$L$1,CADASTRE!$L:$L,A136)</f>
        <v>0</v>
      </c>
      <c r="M136" s="22">
        <f>COUNTIFS(CADASTRE!$B:$B,$M$1,CADASTRE!$L:$L,A136)</f>
        <v>0</v>
      </c>
      <c r="N136" s="22">
        <f>COUNTIFS(CADASTRE!$B:$B,$N$1,CADASTRE!$L:$L,A136)</f>
        <v>0</v>
      </c>
      <c r="O136" s="22">
        <f>COUNTIFS(CADASTRE!$B:$B,$O$1,CADASTRE!$L:$L,A136)</f>
        <v>0</v>
      </c>
      <c r="P136" s="22">
        <f>COUNTIFS(CADASTRE!$B:$B,$P$1,CADASTRE!$L:$L,A136)</f>
        <v>0</v>
      </c>
      <c r="Q136" s="22">
        <f>COUNTIFS(CADASTRE!$B:$B,$Q$1,CADASTRE!$L:$L,A136)</f>
        <v>0</v>
      </c>
      <c r="R136" s="22">
        <f>COUNTIFS(CADASTRE!$B:$B,$R$1,CADASTRE!$L:$L,A136)</f>
        <v>0</v>
      </c>
      <c r="S136" s="22">
        <f>COUNTIFS(CADASTRE!$B:$B,$S$1,CADASTRE!$L:$L,A136)</f>
        <v>0</v>
      </c>
      <c r="T136" s="22">
        <f>COUNTIFS(CADASTRE!$B:$B,$T$1,CADASTRE!$L:$L,A136)</f>
        <v>0</v>
      </c>
      <c r="U136" s="22">
        <f>COUNTIFS(CADASTRE!$B:$B,$U$1,CADASTRE!$L:$L,A136)</f>
        <v>0</v>
      </c>
      <c r="V136" s="22">
        <f>COUNTIFS(CADASTRE!$B:$B,$V$1,CADASTRE!$L:$L,A136)</f>
        <v>0</v>
      </c>
      <c r="W136" s="22">
        <f>COUNTIFS(CADASTRE!$B:$B,$W$1,CADASTRE!$L:$L,A136)</f>
        <v>1</v>
      </c>
      <c r="X136" s="22">
        <f>COUNTIFS(CADASTRE!$B:$B,$X$1,CADASTRE!$L:$L,A136)</f>
        <v>0</v>
      </c>
      <c r="Y136" s="22">
        <f>COUNTIFS(CADASTRE!$B:$B,$Y$1,CADASTRE!$L:$L,A136)</f>
        <v>0</v>
      </c>
      <c r="Z136" s="22">
        <f>COUNTIFS(CADASTRE!$B:$B,$Z$1,CADASTRE!$L:$L,A136)</f>
        <v>0</v>
      </c>
      <c r="AA136" s="22">
        <f t="shared" si="2"/>
        <v>2</v>
      </c>
      <c r="AB136" s="22"/>
      <c r="AC136" s="22"/>
      <c r="AD136" s="1"/>
      <c r="AE136" s="1"/>
    </row>
    <row r="137" spans="1:31" ht="30" customHeight="1" x14ac:dyDescent="0.3">
      <c r="A137" s="2" t="s">
        <v>1674</v>
      </c>
      <c r="B137" s="22">
        <f>COUNTIFS(CADASTRE!$B:$B,B$1,CADASTRE!L:L,A137)</f>
        <v>0</v>
      </c>
      <c r="C137" s="22">
        <f>COUNTIFS(CADASTRE!$B:$B,$C$1,CADASTRE!$L:$L,A137)</f>
        <v>0</v>
      </c>
      <c r="D137" s="22">
        <f>COUNTIFS(CADASTRE!$B:$B,$D$1,CADASTRE!$L:$L,A137)</f>
        <v>0</v>
      </c>
      <c r="E137" s="22">
        <f>COUNTIFS(CADASTRE!$B:$B,$E$1,CADASTRE!$L:$L,A137)</f>
        <v>0</v>
      </c>
      <c r="F137" s="22">
        <f>COUNTIFS(CADASTRE!$B:$B,$F$1,CADASTRE!$L:$L,A137)</f>
        <v>0</v>
      </c>
      <c r="G137" s="22">
        <f>COUNTIFS(CADASTRE!$B:$B,$G$1,CADASTRE!$L:$L,A137)</f>
        <v>0</v>
      </c>
      <c r="H137" s="22">
        <f>COUNTIFS(CADASTRE!$B:$B,$H$1,CADASTRE!$L:$L,A137)</f>
        <v>0</v>
      </c>
      <c r="I137" s="22">
        <f>COUNTIFS(CADASTRE!$B:$B,$I$1,CADASTRE!$L:$L,A137)</f>
        <v>0</v>
      </c>
      <c r="J137" s="22">
        <f>COUNTIFS(CADASTRE!$B:$B,$J$1,CADASTRE!$L:$L,A137)</f>
        <v>0</v>
      </c>
      <c r="K137" s="22">
        <f>COUNTIFS(CADASTRE!$B:$B,$K$1,CADASTRE!$L:$L,A137)</f>
        <v>0</v>
      </c>
      <c r="L137" s="22">
        <f>COUNTIFS(CADASTRE!$B:$B,$L$1,CADASTRE!$L:$L,A137)</f>
        <v>0</v>
      </c>
      <c r="M137" s="22">
        <f>COUNTIFS(CADASTRE!$B:$B,$M$1,CADASTRE!$L:$L,A137)</f>
        <v>0</v>
      </c>
      <c r="N137" s="22">
        <f>COUNTIFS(CADASTRE!$B:$B,$N$1,CADASTRE!$L:$L,A137)</f>
        <v>1</v>
      </c>
      <c r="O137" s="22">
        <f>COUNTIFS(CADASTRE!$B:$B,$O$1,CADASTRE!$L:$L,A137)</f>
        <v>0</v>
      </c>
      <c r="P137" s="22">
        <f>COUNTIFS(CADASTRE!$B:$B,$P$1,CADASTRE!$L:$L,A137)</f>
        <v>0</v>
      </c>
      <c r="Q137" s="22">
        <f>COUNTIFS(CADASTRE!$B:$B,$Q$1,CADASTRE!$L:$L,A137)</f>
        <v>0</v>
      </c>
      <c r="R137" s="22">
        <f>COUNTIFS(CADASTRE!$B:$B,$R$1,CADASTRE!$L:$L,A137)</f>
        <v>0</v>
      </c>
      <c r="S137" s="22">
        <f>COUNTIFS(CADASTRE!$B:$B,$S$1,CADASTRE!$L:$L,A137)</f>
        <v>0</v>
      </c>
      <c r="T137" s="22">
        <f>COUNTIFS(CADASTRE!$B:$B,$T$1,CADASTRE!$L:$L,A137)</f>
        <v>0</v>
      </c>
      <c r="U137" s="22">
        <f>COUNTIFS(CADASTRE!$B:$B,$U$1,CADASTRE!$L:$L,A137)</f>
        <v>0</v>
      </c>
      <c r="V137" s="22">
        <f>COUNTIFS(CADASTRE!$B:$B,$V$1,CADASTRE!$L:$L,A137)</f>
        <v>0</v>
      </c>
      <c r="W137" s="22">
        <f>COUNTIFS(CADASTRE!$B:$B,$W$1,CADASTRE!$L:$L,A137)</f>
        <v>0</v>
      </c>
      <c r="X137" s="22">
        <f>COUNTIFS(CADASTRE!$B:$B,$X$1,CADASTRE!$L:$L,A137)</f>
        <v>5</v>
      </c>
      <c r="Y137" s="22">
        <f>COUNTIFS(CADASTRE!$B:$B,$Y$1,CADASTRE!$L:$L,A137)</f>
        <v>0</v>
      </c>
      <c r="Z137" s="22">
        <f>COUNTIFS(CADASTRE!$B:$B,$Z$1,CADASTRE!$L:$L,A137)</f>
        <v>0</v>
      </c>
      <c r="AA137" s="22">
        <f t="shared" si="2"/>
        <v>6</v>
      </c>
      <c r="AB137" s="22"/>
      <c r="AC137" s="22"/>
      <c r="AD137" s="1"/>
      <c r="AE137" s="1"/>
    </row>
    <row r="138" spans="1:31" ht="30" customHeight="1" x14ac:dyDescent="0.3">
      <c r="A138" s="2" t="s">
        <v>1699</v>
      </c>
      <c r="B138" s="22">
        <f>COUNTIFS(CADASTRE!$B:$B,B$1,CADASTRE!L:L,A138)</f>
        <v>0</v>
      </c>
      <c r="C138" s="22">
        <f>COUNTIFS(CADASTRE!$B:$B,$C$1,CADASTRE!$L:$L,A138)</f>
        <v>0</v>
      </c>
      <c r="D138" s="22">
        <f>COUNTIFS(CADASTRE!$B:$B,$D$1,CADASTRE!$L:$L,A138)</f>
        <v>0</v>
      </c>
      <c r="E138" s="22">
        <f>COUNTIFS(CADASTRE!$B:$B,$E$1,CADASTRE!$L:$L,A138)</f>
        <v>0</v>
      </c>
      <c r="F138" s="22">
        <f>COUNTIFS(CADASTRE!$B:$B,$F$1,CADASTRE!$L:$L,A138)</f>
        <v>0</v>
      </c>
      <c r="G138" s="22">
        <f>COUNTIFS(CADASTRE!$B:$B,$G$1,CADASTRE!$L:$L,A138)</f>
        <v>0</v>
      </c>
      <c r="H138" s="22">
        <f>COUNTIFS(CADASTRE!$B:$B,$H$1,CADASTRE!$L:$L,A138)</f>
        <v>0</v>
      </c>
      <c r="I138" s="22">
        <f>COUNTIFS(CADASTRE!$B:$B,$I$1,CADASTRE!$L:$L,A138)</f>
        <v>0</v>
      </c>
      <c r="J138" s="22">
        <f>COUNTIFS(CADASTRE!$B:$B,$J$1,CADASTRE!$L:$L,A138)</f>
        <v>0</v>
      </c>
      <c r="K138" s="22">
        <f>COUNTIFS(CADASTRE!$B:$B,$K$1,CADASTRE!$L:$L,A138)</f>
        <v>0</v>
      </c>
      <c r="L138" s="22">
        <f>COUNTIFS(CADASTRE!$B:$B,$L$1,CADASTRE!$L:$L,A138)</f>
        <v>0</v>
      </c>
      <c r="M138" s="22">
        <f>COUNTIFS(CADASTRE!$B:$B,$M$1,CADASTRE!$L:$L,A138)</f>
        <v>0</v>
      </c>
      <c r="N138" s="22">
        <f>COUNTIFS(CADASTRE!$B:$B,$N$1,CADASTRE!$L:$L,A138)</f>
        <v>0</v>
      </c>
      <c r="O138" s="22">
        <f>COUNTIFS(CADASTRE!$B:$B,$O$1,CADASTRE!$L:$L,A138)</f>
        <v>0</v>
      </c>
      <c r="P138" s="22">
        <f>COUNTIFS(CADASTRE!$B:$B,$P$1,CADASTRE!$L:$L,A138)</f>
        <v>6</v>
      </c>
      <c r="Q138" s="22">
        <f>COUNTIFS(CADASTRE!$B:$B,$Q$1,CADASTRE!$L:$L,A138)</f>
        <v>7</v>
      </c>
      <c r="R138" s="22">
        <f>COUNTIFS(CADASTRE!$B:$B,$R$1,CADASTRE!$L:$L,A138)</f>
        <v>0</v>
      </c>
      <c r="S138" s="22">
        <f>COUNTIFS(CADASTRE!$B:$B,$S$1,CADASTRE!$L:$L,A138)</f>
        <v>0</v>
      </c>
      <c r="T138" s="22">
        <f>COUNTIFS(CADASTRE!$B:$B,$T$1,CADASTRE!$L:$L,A138)</f>
        <v>0</v>
      </c>
      <c r="U138" s="22">
        <f>COUNTIFS(CADASTRE!$B:$B,$U$1,CADASTRE!$L:$L,A138)</f>
        <v>2</v>
      </c>
      <c r="V138" s="22">
        <f>COUNTIFS(CADASTRE!$B:$B,$V$1,CADASTRE!$L:$L,A138)</f>
        <v>0</v>
      </c>
      <c r="W138" s="22">
        <f>COUNTIFS(CADASTRE!$B:$B,$W$1,CADASTRE!$L:$L,A138)</f>
        <v>0</v>
      </c>
      <c r="X138" s="22">
        <f>COUNTIFS(CADASTRE!$B:$B,$X$1,CADASTRE!$L:$L,A138)</f>
        <v>0</v>
      </c>
      <c r="Y138" s="22">
        <f>COUNTIFS(CADASTRE!$B:$B,$Y$1,CADASTRE!$L:$L,A138)</f>
        <v>1</v>
      </c>
      <c r="Z138" s="22">
        <f>COUNTIFS(CADASTRE!$B:$B,$Z$1,CADASTRE!$L:$L,A138)</f>
        <v>0</v>
      </c>
      <c r="AA138" s="22">
        <f t="shared" si="2"/>
        <v>16</v>
      </c>
      <c r="AB138" s="22"/>
      <c r="AC138" s="22"/>
      <c r="AD138" s="1"/>
      <c r="AE138" s="1"/>
    </row>
    <row r="139" spans="1:31" ht="30" customHeight="1" x14ac:dyDescent="0.3">
      <c r="A139" s="2" t="s">
        <v>3877</v>
      </c>
      <c r="B139" s="22">
        <f>COUNTIFS(CADASTRE!$B:$B,B$1,CADASTRE!L:L,A139)</f>
        <v>0</v>
      </c>
      <c r="C139" s="22">
        <f>COUNTIFS(CADASTRE!$B:$B,$C$1,CADASTRE!$L:$L,A139)</f>
        <v>0</v>
      </c>
      <c r="D139" s="22">
        <f>COUNTIFS(CADASTRE!$B:$B,$D$1,CADASTRE!$L:$L,A139)</f>
        <v>0</v>
      </c>
      <c r="E139" s="22">
        <f>COUNTIFS(CADASTRE!$B:$B,$E$1,CADASTRE!$L:$L,A139)</f>
        <v>0</v>
      </c>
      <c r="F139" s="22">
        <f>COUNTIFS(CADASTRE!$B:$B,$F$1,CADASTRE!$L:$L,A139)</f>
        <v>0</v>
      </c>
      <c r="G139" s="22">
        <f>COUNTIFS(CADASTRE!$B:$B,$G$1,CADASTRE!$L:$L,A139)</f>
        <v>0</v>
      </c>
      <c r="H139" s="22">
        <f>COUNTIFS(CADASTRE!$B:$B,$H$1,CADASTRE!$L:$L,A139)</f>
        <v>0</v>
      </c>
      <c r="I139" s="22">
        <f>COUNTIFS(CADASTRE!$B:$B,$I$1,CADASTRE!$L:$L,A139)</f>
        <v>0</v>
      </c>
      <c r="J139" s="22">
        <f>COUNTIFS(CADASTRE!$B:$B,$J$1,CADASTRE!$L:$L,A139)</f>
        <v>0</v>
      </c>
      <c r="K139" s="22">
        <f>COUNTIFS(CADASTRE!$B:$B,$K$1,CADASTRE!$L:$L,A139)</f>
        <v>1</v>
      </c>
      <c r="L139" s="22">
        <f>COUNTIFS(CADASTRE!$B:$B,$L$1,CADASTRE!$L:$L,A139)</f>
        <v>0</v>
      </c>
      <c r="M139" s="22">
        <f>COUNTIFS(CADASTRE!$B:$B,$M$1,CADASTRE!$L:$L,A139)</f>
        <v>0</v>
      </c>
      <c r="N139" s="22">
        <f>COUNTIFS(CADASTRE!$B:$B,$N$1,CADASTRE!$L:$L,A139)</f>
        <v>0</v>
      </c>
      <c r="O139" s="22">
        <f>COUNTIFS(CADASTRE!$B:$B,$O$1,CADASTRE!$L:$L,A139)</f>
        <v>0</v>
      </c>
      <c r="P139" s="22">
        <f>COUNTIFS(CADASTRE!$B:$B,$P$1,CADASTRE!$L:$L,A139)</f>
        <v>0</v>
      </c>
      <c r="Q139" s="22">
        <f>COUNTIFS(CADASTRE!$B:$B,$Q$1,CADASTRE!$L:$L,A139)</f>
        <v>0</v>
      </c>
      <c r="R139" s="22">
        <f>COUNTIFS(CADASTRE!$B:$B,$R$1,CADASTRE!$L:$L,A139)</f>
        <v>0</v>
      </c>
      <c r="S139" s="22">
        <f>COUNTIFS(CADASTRE!$B:$B,$S$1,CADASTRE!$L:$L,A139)</f>
        <v>0</v>
      </c>
      <c r="T139" s="22">
        <f>COUNTIFS(CADASTRE!$B:$B,$T$1,CADASTRE!$L:$L,A139)</f>
        <v>0</v>
      </c>
      <c r="U139" s="22">
        <f>COUNTIFS(CADASTRE!$B:$B,$U$1,CADASTRE!$L:$L,A139)</f>
        <v>0</v>
      </c>
      <c r="V139" s="22">
        <f>COUNTIFS(CADASTRE!$B:$B,$V$1,CADASTRE!$L:$L,A139)</f>
        <v>0</v>
      </c>
      <c r="W139" s="22">
        <f>COUNTIFS(CADASTRE!$B:$B,$W$1,CADASTRE!$L:$L,A139)</f>
        <v>0</v>
      </c>
      <c r="X139" s="22">
        <f>COUNTIFS(CADASTRE!$B:$B,$X$1,CADASTRE!$L:$L,A139)</f>
        <v>0</v>
      </c>
      <c r="Y139" s="22">
        <f>COUNTIFS(CADASTRE!$B:$B,$Y$1,CADASTRE!$L:$L,A139)</f>
        <v>0</v>
      </c>
      <c r="Z139" s="22">
        <f>COUNTIFS(CADASTRE!$B:$B,$Z$1,CADASTRE!$L:$L,A139)</f>
        <v>0</v>
      </c>
      <c r="AA139" s="22">
        <f t="shared" si="2"/>
        <v>1</v>
      </c>
      <c r="AB139" s="22"/>
      <c r="AC139" s="22"/>
      <c r="AD139" s="1"/>
      <c r="AE139" s="1"/>
    </row>
    <row r="140" spans="1:31" ht="30" customHeight="1" x14ac:dyDescent="0.3">
      <c r="A140" s="2" t="s">
        <v>1723</v>
      </c>
      <c r="B140" s="22">
        <f>COUNTIFS(CADASTRE!$B:$B,B$1,CADASTRE!L:L,A140)</f>
        <v>0</v>
      </c>
      <c r="C140" s="22">
        <f>COUNTIFS(CADASTRE!$B:$B,$C$1,CADASTRE!$L:$L,A140)</f>
        <v>0</v>
      </c>
      <c r="D140" s="22">
        <f>COUNTIFS(CADASTRE!$B:$B,$D$1,CADASTRE!$L:$L,A140)</f>
        <v>0</v>
      </c>
      <c r="E140" s="22">
        <f>COUNTIFS(CADASTRE!$B:$B,$E$1,CADASTRE!$L:$L,A140)</f>
        <v>0</v>
      </c>
      <c r="F140" s="22">
        <f>COUNTIFS(CADASTRE!$B:$B,$F$1,CADASTRE!$L:$L,A140)</f>
        <v>0</v>
      </c>
      <c r="G140" s="22">
        <f>COUNTIFS(CADASTRE!$B:$B,$G$1,CADASTRE!$L:$L,A140)</f>
        <v>0</v>
      </c>
      <c r="H140" s="22">
        <f>COUNTIFS(CADASTRE!$B:$B,$H$1,CADASTRE!$L:$L,A140)</f>
        <v>0</v>
      </c>
      <c r="I140" s="22">
        <f>COUNTIFS(CADASTRE!$B:$B,$I$1,CADASTRE!$L:$L,A140)</f>
        <v>0</v>
      </c>
      <c r="J140" s="22">
        <f>COUNTIFS(CADASTRE!$B:$B,$J$1,CADASTRE!$L:$L,A140)</f>
        <v>0</v>
      </c>
      <c r="K140" s="22">
        <f>COUNTIFS(CADASTRE!$B:$B,$K$1,CADASTRE!$L:$L,A140)</f>
        <v>0</v>
      </c>
      <c r="L140" s="22">
        <f>COUNTIFS(CADASTRE!$B:$B,$L$1,CADASTRE!$L:$L,A140)</f>
        <v>0</v>
      </c>
      <c r="M140" s="22">
        <f>COUNTIFS(CADASTRE!$B:$B,$M$1,CADASTRE!$L:$L,A140)</f>
        <v>0</v>
      </c>
      <c r="N140" s="22">
        <f>COUNTIFS(CADASTRE!$B:$B,$N$1,CADASTRE!$L:$L,A140)</f>
        <v>0</v>
      </c>
      <c r="O140" s="22">
        <f>COUNTIFS(CADASTRE!$B:$B,$O$1,CADASTRE!$L:$L,A140)</f>
        <v>0</v>
      </c>
      <c r="P140" s="22">
        <f>COUNTIFS(CADASTRE!$B:$B,$P$1,CADASTRE!$L:$L,A140)</f>
        <v>0</v>
      </c>
      <c r="Q140" s="22">
        <f>COUNTIFS(CADASTRE!$B:$B,$Q$1,CADASTRE!$L:$L,A140)</f>
        <v>3</v>
      </c>
      <c r="R140" s="22">
        <f>COUNTIFS(CADASTRE!$B:$B,$R$1,CADASTRE!$L:$L,A140)</f>
        <v>0</v>
      </c>
      <c r="S140" s="22">
        <f>COUNTIFS(CADASTRE!$B:$B,$S$1,CADASTRE!$L:$L,A140)</f>
        <v>0</v>
      </c>
      <c r="T140" s="22">
        <f>COUNTIFS(CADASTRE!$B:$B,$T$1,CADASTRE!$L:$L,A140)</f>
        <v>0</v>
      </c>
      <c r="U140" s="22">
        <f>COUNTIFS(CADASTRE!$B:$B,$U$1,CADASTRE!$L:$L,A140)</f>
        <v>0</v>
      </c>
      <c r="V140" s="22">
        <f>COUNTIFS(CADASTRE!$B:$B,$V$1,CADASTRE!$L:$L,A140)</f>
        <v>0</v>
      </c>
      <c r="W140" s="22">
        <f>COUNTIFS(CADASTRE!$B:$B,$W$1,CADASTRE!$L:$L,A140)</f>
        <v>0</v>
      </c>
      <c r="X140" s="22">
        <f>COUNTIFS(CADASTRE!$B:$B,$X$1,CADASTRE!$L:$L,A140)</f>
        <v>0</v>
      </c>
      <c r="Y140" s="22">
        <f>COUNTIFS(CADASTRE!$B:$B,$Y$1,CADASTRE!$L:$L,A140)</f>
        <v>0</v>
      </c>
      <c r="Z140" s="22">
        <f>COUNTIFS(CADASTRE!$B:$B,$Z$1,CADASTRE!$L:$L,A140)</f>
        <v>0</v>
      </c>
      <c r="AA140" s="22">
        <f t="shared" si="2"/>
        <v>3</v>
      </c>
      <c r="AB140" s="22"/>
      <c r="AC140" s="22"/>
      <c r="AD140" s="1"/>
      <c r="AE140" s="1"/>
    </row>
    <row r="141" spans="1:31" ht="30" customHeight="1" x14ac:dyDescent="0.3">
      <c r="A141" s="2" t="s">
        <v>168</v>
      </c>
      <c r="B141" s="22">
        <f>COUNTIFS(CADASTRE!$B:$B,B$1,CADASTRE!L:L,A141)</f>
        <v>0</v>
      </c>
      <c r="C141" s="22">
        <f>COUNTIFS(CADASTRE!$B:$B,$C$1,CADASTRE!$L:$L,A141)</f>
        <v>0</v>
      </c>
      <c r="D141" s="22">
        <f>COUNTIFS(CADASTRE!$B:$B,$D$1,CADASTRE!$L:$L,A141)</f>
        <v>0</v>
      </c>
      <c r="E141" s="22">
        <f>COUNTIFS(CADASTRE!$B:$B,$E$1,CADASTRE!$L:$L,A141)</f>
        <v>0</v>
      </c>
      <c r="F141" s="22">
        <f>COUNTIFS(CADASTRE!$B:$B,$F$1,CADASTRE!$L:$L,A141)</f>
        <v>0</v>
      </c>
      <c r="G141" s="22">
        <f>COUNTIFS(CADASTRE!$B:$B,$G$1,CADASTRE!$L:$L,A141)</f>
        <v>0</v>
      </c>
      <c r="H141" s="22">
        <f>COUNTIFS(CADASTRE!$B:$B,$H$1,CADASTRE!$L:$L,A141)</f>
        <v>0</v>
      </c>
      <c r="I141" s="22">
        <f>COUNTIFS(CADASTRE!$B:$B,$I$1,CADASTRE!$L:$L,A141)</f>
        <v>1</v>
      </c>
      <c r="J141" s="22">
        <f>COUNTIFS(CADASTRE!$B:$B,$J$1,CADASTRE!$L:$L,A141)</f>
        <v>0</v>
      </c>
      <c r="K141" s="22">
        <f>COUNTIFS(CADASTRE!$B:$B,$K$1,CADASTRE!$L:$L,A141)</f>
        <v>0</v>
      </c>
      <c r="L141" s="22">
        <f>COUNTIFS(CADASTRE!$B:$B,$L$1,CADASTRE!$L:$L,A141)</f>
        <v>0</v>
      </c>
      <c r="M141" s="22">
        <f>COUNTIFS(CADASTRE!$B:$B,$M$1,CADASTRE!$L:$L,A141)</f>
        <v>0</v>
      </c>
      <c r="N141" s="22">
        <f>COUNTIFS(CADASTRE!$B:$B,$N$1,CADASTRE!$L:$L,A141)</f>
        <v>0</v>
      </c>
      <c r="O141" s="22">
        <f>COUNTIFS(CADASTRE!$B:$B,$O$1,CADASTRE!$L:$L,A141)</f>
        <v>0</v>
      </c>
      <c r="P141" s="22">
        <f>COUNTIFS(CADASTRE!$B:$B,$P$1,CADASTRE!$L:$L,A141)</f>
        <v>0</v>
      </c>
      <c r="Q141" s="22">
        <f>COUNTIFS(CADASTRE!$B:$B,$Q$1,CADASTRE!$L:$L,A141)</f>
        <v>1</v>
      </c>
      <c r="R141" s="22">
        <f>COUNTIFS(CADASTRE!$B:$B,$R$1,CADASTRE!$L:$L,A141)</f>
        <v>0</v>
      </c>
      <c r="S141" s="22">
        <f>COUNTIFS(CADASTRE!$B:$B,$S$1,CADASTRE!$L:$L,A141)</f>
        <v>0</v>
      </c>
      <c r="T141" s="22">
        <f>COUNTIFS(CADASTRE!$B:$B,$T$1,CADASTRE!$L:$L,A141)</f>
        <v>0</v>
      </c>
      <c r="U141" s="22">
        <f>COUNTIFS(CADASTRE!$B:$B,$U$1,CADASTRE!$L:$L,A141)</f>
        <v>0</v>
      </c>
      <c r="V141" s="22">
        <f>COUNTIFS(CADASTRE!$B:$B,$V$1,CADASTRE!$L:$L,A141)</f>
        <v>0</v>
      </c>
      <c r="W141" s="22">
        <f>COUNTIFS(CADASTRE!$B:$B,$W$1,CADASTRE!$L:$L,A141)</f>
        <v>0</v>
      </c>
      <c r="X141" s="22">
        <f>COUNTIFS(CADASTRE!$B:$B,$X$1,CADASTRE!$L:$L,A141)</f>
        <v>0</v>
      </c>
      <c r="Y141" s="22">
        <f>COUNTIFS(CADASTRE!$B:$B,$Y$1,CADASTRE!$L:$L,A141)</f>
        <v>1</v>
      </c>
      <c r="Z141" s="22">
        <f>COUNTIFS(CADASTRE!$B:$B,$Z$1,CADASTRE!$L:$L,A141)</f>
        <v>0</v>
      </c>
      <c r="AA141" s="22">
        <f t="shared" si="2"/>
        <v>3</v>
      </c>
      <c r="AB141" s="22"/>
      <c r="AC141" s="22"/>
      <c r="AD141" s="1"/>
      <c r="AE141" s="1"/>
    </row>
    <row r="142" spans="1:31" ht="30" customHeight="1" x14ac:dyDescent="0.3">
      <c r="A142" s="2" t="s">
        <v>2242</v>
      </c>
      <c r="B142" s="22">
        <f>COUNTIFS(CADASTRE!$B:$B,B$1,CADASTRE!L:L,A142)</f>
        <v>0</v>
      </c>
      <c r="C142" s="22">
        <f>COUNTIFS(CADASTRE!$B:$B,$C$1,CADASTRE!$L:$L,A142)</f>
        <v>0</v>
      </c>
      <c r="D142" s="22">
        <f>COUNTIFS(CADASTRE!$B:$B,$D$1,CADASTRE!$L:$L,A142)</f>
        <v>0</v>
      </c>
      <c r="E142" s="22">
        <f>COUNTIFS(CADASTRE!$B:$B,$E$1,CADASTRE!$L:$L,A142)</f>
        <v>0</v>
      </c>
      <c r="F142" s="22">
        <f>COUNTIFS(CADASTRE!$B:$B,$F$1,CADASTRE!$L:$L,A142)</f>
        <v>0</v>
      </c>
      <c r="G142" s="22">
        <f>COUNTIFS(CADASTRE!$B:$B,$G$1,CADASTRE!$L:$L,A142)</f>
        <v>0</v>
      </c>
      <c r="H142" s="22">
        <f>COUNTIFS(CADASTRE!$B:$B,$H$1,CADASTRE!$L:$L,A142)</f>
        <v>0</v>
      </c>
      <c r="I142" s="22">
        <f>COUNTIFS(CADASTRE!$B:$B,$I$1,CADASTRE!$L:$L,A142)</f>
        <v>0</v>
      </c>
      <c r="J142" s="22">
        <f>COUNTIFS(CADASTRE!$B:$B,$J$1,CADASTRE!$L:$L,A142)</f>
        <v>0</v>
      </c>
      <c r="K142" s="22">
        <f>COUNTIFS(CADASTRE!$B:$B,$K$1,CADASTRE!$L:$L,A142)</f>
        <v>0</v>
      </c>
      <c r="L142" s="22">
        <f>COUNTIFS(CADASTRE!$B:$B,$L$1,CADASTRE!$L:$L,A142)</f>
        <v>0</v>
      </c>
      <c r="M142" s="22">
        <f>COUNTIFS(CADASTRE!$B:$B,$M$1,CADASTRE!$L:$L,A142)</f>
        <v>0</v>
      </c>
      <c r="N142" s="22">
        <f>COUNTIFS(CADASTRE!$B:$B,$N$1,CADASTRE!$L:$L,A142)</f>
        <v>0</v>
      </c>
      <c r="O142" s="22">
        <f>COUNTIFS(CADASTRE!$B:$B,$O$1,CADASTRE!$L:$L,A142)</f>
        <v>0</v>
      </c>
      <c r="P142" s="22">
        <f>COUNTIFS(CADASTRE!$B:$B,$P$1,CADASTRE!$L:$L,A142)</f>
        <v>1</v>
      </c>
      <c r="Q142" s="22">
        <f>COUNTIFS(CADASTRE!$B:$B,$Q$1,CADASTRE!$L:$L,A142)</f>
        <v>0</v>
      </c>
      <c r="R142" s="22">
        <f>COUNTIFS(CADASTRE!$B:$B,$R$1,CADASTRE!$L:$L,A142)</f>
        <v>0</v>
      </c>
      <c r="S142" s="22">
        <f>COUNTIFS(CADASTRE!$B:$B,$S$1,CADASTRE!$L:$L,A142)</f>
        <v>0</v>
      </c>
      <c r="T142" s="22">
        <f>COUNTIFS(CADASTRE!$B:$B,$T$1,CADASTRE!$L:$L,A142)</f>
        <v>0</v>
      </c>
      <c r="U142" s="22">
        <f>COUNTIFS(CADASTRE!$B:$B,$U$1,CADASTRE!$L:$L,A142)</f>
        <v>0</v>
      </c>
      <c r="V142" s="22">
        <f>COUNTIFS(CADASTRE!$B:$B,$V$1,CADASTRE!$L:$L,A142)</f>
        <v>0</v>
      </c>
      <c r="W142" s="22">
        <f>COUNTIFS(CADASTRE!$B:$B,$W$1,CADASTRE!$L:$L,A142)</f>
        <v>0</v>
      </c>
      <c r="X142" s="22">
        <f>COUNTIFS(CADASTRE!$B:$B,$X$1,CADASTRE!$L:$L,A142)</f>
        <v>0</v>
      </c>
      <c r="Y142" s="22">
        <f>COUNTIFS(CADASTRE!$B:$B,$Y$1,CADASTRE!$L:$L,A142)</f>
        <v>0</v>
      </c>
      <c r="Z142" s="22">
        <f>COUNTIFS(CADASTRE!$B:$B,$Z$1,CADASTRE!$L:$L,A142)</f>
        <v>0</v>
      </c>
      <c r="AA142" s="22">
        <f t="shared" si="2"/>
        <v>1</v>
      </c>
      <c r="AB142" s="22"/>
      <c r="AC142" s="22"/>
      <c r="AD142" s="1"/>
      <c r="AE142" s="1"/>
    </row>
    <row r="143" spans="1:31" ht="30" customHeight="1" x14ac:dyDescent="0.3">
      <c r="A143" s="2" t="s">
        <v>2250</v>
      </c>
      <c r="B143" s="22">
        <f>COUNTIFS(CADASTRE!$B:$B,B$1,CADASTRE!L:L,A143)</f>
        <v>0</v>
      </c>
      <c r="C143" s="22">
        <f>COUNTIFS(CADASTRE!$B:$B,$C$1,CADASTRE!$L:$L,A143)</f>
        <v>0</v>
      </c>
      <c r="D143" s="22">
        <f>COUNTIFS(CADASTRE!$B:$B,$D$1,CADASTRE!$L:$L,A143)</f>
        <v>0</v>
      </c>
      <c r="E143" s="22">
        <f>COUNTIFS(CADASTRE!$B:$B,$E$1,CADASTRE!$L:$L,A143)</f>
        <v>0</v>
      </c>
      <c r="F143" s="22">
        <f>COUNTIFS(CADASTRE!$B:$B,$F$1,CADASTRE!$L:$L,A143)</f>
        <v>0</v>
      </c>
      <c r="G143" s="22">
        <f>COUNTIFS(CADASTRE!$B:$B,$G$1,CADASTRE!$L:$L,A143)</f>
        <v>0</v>
      </c>
      <c r="H143" s="22">
        <f>COUNTIFS(CADASTRE!$B:$B,$H$1,CADASTRE!$L:$L,A143)</f>
        <v>0</v>
      </c>
      <c r="I143" s="22">
        <f>COUNTIFS(CADASTRE!$B:$B,$I$1,CADASTRE!$L:$L,A143)</f>
        <v>0</v>
      </c>
      <c r="J143" s="22">
        <f>COUNTIFS(CADASTRE!$B:$B,$J$1,CADASTRE!$L:$L,A143)</f>
        <v>0</v>
      </c>
      <c r="K143" s="22">
        <f>COUNTIFS(CADASTRE!$B:$B,$K$1,CADASTRE!$L:$L,A143)</f>
        <v>0</v>
      </c>
      <c r="L143" s="22">
        <f>COUNTIFS(CADASTRE!$B:$B,$L$1,CADASTRE!$L:$L,A143)</f>
        <v>0</v>
      </c>
      <c r="M143" s="22">
        <f>COUNTIFS(CADASTRE!$B:$B,$M$1,CADASTRE!$L:$L,A143)</f>
        <v>0</v>
      </c>
      <c r="N143" s="22">
        <f>COUNTIFS(CADASTRE!$B:$B,$N$1,CADASTRE!$L:$L,A143)</f>
        <v>0</v>
      </c>
      <c r="O143" s="22">
        <f>COUNTIFS(CADASTRE!$B:$B,$O$1,CADASTRE!$L:$L,A143)</f>
        <v>0</v>
      </c>
      <c r="P143" s="22">
        <f>COUNTIFS(CADASTRE!$B:$B,$P$1,CADASTRE!$L:$L,A143)</f>
        <v>0</v>
      </c>
      <c r="Q143" s="22">
        <f>COUNTIFS(CADASTRE!$B:$B,$Q$1,CADASTRE!$L:$L,A143)</f>
        <v>2</v>
      </c>
      <c r="R143" s="22">
        <f>COUNTIFS(CADASTRE!$B:$B,$R$1,CADASTRE!$L:$L,A143)</f>
        <v>0</v>
      </c>
      <c r="S143" s="22">
        <f>COUNTIFS(CADASTRE!$B:$B,$S$1,CADASTRE!$L:$L,A143)</f>
        <v>0</v>
      </c>
      <c r="T143" s="22">
        <f>COUNTIFS(CADASTRE!$B:$B,$T$1,CADASTRE!$L:$L,A143)</f>
        <v>0</v>
      </c>
      <c r="U143" s="22">
        <f>COUNTIFS(CADASTRE!$B:$B,$U$1,CADASTRE!$L:$L,A143)</f>
        <v>1</v>
      </c>
      <c r="V143" s="22">
        <f>COUNTIFS(CADASTRE!$B:$B,$V$1,CADASTRE!$L:$L,A143)</f>
        <v>0</v>
      </c>
      <c r="W143" s="22">
        <f>COUNTIFS(CADASTRE!$B:$B,$W$1,CADASTRE!$L:$L,A143)</f>
        <v>0</v>
      </c>
      <c r="X143" s="22">
        <f>COUNTIFS(CADASTRE!$B:$B,$X$1,CADASTRE!$L:$L,A143)</f>
        <v>0</v>
      </c>
      <c r="Y143" s="22">
        <f>COUNTIFS(CADASTRE!$B:$B,$Y$1,CADASTRE!$L:$L,A143)</f>
        <v>0</v>
      </c>
      <c r="Z143" s="22">
        <f>COUNTIFS(CADASTRE!$B:$B,$Z$1,CADASTRE!$L:$L,A143)</f>
        <v>0</v>
      </c>
      <c r="AA143" s="22">
        <f t="shared" si="2"/>
        <v>3</v>
      </c>
      <c r="AB143" s="22"/>
      <c r="AC143" s="22"/>
      <c r="AD143" s="1"/>
      <c r="AE143" s="1"/>
    </row>
    <row r="144" spans="1:31" ht="30" customHeight="1" x14ac:dyDescent="0.3">
      <c r="A144" s="2" t="s">
        <v>4436</v>
      </c>
      <c r="B144" s="22">
        <f>COUNTIFS(CADASTRE!$B:$B,B$1,CADASTRE!L:L,A144)</f>
        <v>1</v>
      </c>
      <c r="C144" s="22">
        <f>COUNTIFS(CADASTRE!$B:$B,$C$1,CADASTRE!$L:$L,A144)</f>
        <v>0</v>
      </c>
      <c r="D144" s="22">
        <f>COUNTIFS(CADASTRE!$B:$B,$D$1,CADASTRE!$L:$L,A144)</f>
        <v>0</v>
      </c>
      <c r="E144" s="22">
        <f>COUNTIFS(CADASTRE!$B:$B,$E$1,CADASTRE!$L:$L,A144)</f>
        <v>0</v>
      </c>
      <c r="F144" s="22">
        <f>COUNTIFS(CADASTRE!$B:$B,$F$1,CADASTRE!$L:$L,A144)</f>
        <v>0</v>
      </c>
      <c r="G144" s="22">
        <f>COUNTIFS(CADASTRE!$B:$B,$G$1,CADASTRE!$L:$L,A144)</f>
        <v>0</v>
      </c>
      <c r="H144" s="22">
        <f>COUNTIFS(CADASTRE!$B:$B,$H$1,CADASTRE!$L:$L,A144)</f>
        <v>0</v>
      </c>
      <c r="I144" s="22">
        <f>COUNTIFS(CADASTRE!$B:$B,$I$1,CADASTRE!$L:$L,A144)</f>
        <v>0</v>
      </c>
      <c r="J144" s="22">
        <f>COUNTIFS(CADASTRE!$B:$B,$J$1,CADASTRE!$L:$L,A144)</f>
        <v>0</v>
      </c>
      <c r="K144" s="22">
        <f>COUNTIFS(CADASTRE!$B:$B,$K$1,CADASTRE!$L:$L,A144)</f>
        <v>0</v>
      </c>
      <c r="L144" s="22">
        <f>COUNTIFS(CADASTRE!$B:$B,$L$1,CADASTRE!$L:$L,A144)</f>
        <v>0</v>
      </c>
      <c r="M144" s="22">
        <f>COUNTIFS(CADASTRE!$B:$B,$M$1,CADASTRE!$L:$L,A144)</f>
        <v>0</v>
      </c>
      <c r="N144" s="22">
        <f>COUNTIFS(CADASTRE!$B:$B,$N$1,CADASTRE!$L:$L,A144)</f>
        <v>0</v>
      </c>
      <c r="O144" s="22">
        <f>COUNTIFS(CADASTRE!$B:$B,$O$1,CADASTRE!$L:$L,A144)</f>
        <v>0</v>
      </c>
      <c r="P144" s="22">
        <f>COUNTIFS(CADASTRE!$B:$B,$P$1,CADASTRE!$L:$L,A144)</f>
        <v>0</v>
      </c>
      <c r="Q144" s="22">
        <f>COUNTIFS(CADASTRE!$B:$B,$Q$1,CADASTRE!$L:$L,A144)</f>
        <v>0</v>
      </c>
      <c r="R144" s="22">
        <f>COUNTIFS(CADASTRE!$B:$B,$R$1,CADASTRE!$L:$L,A144)</f>
        <v>0</v>
      </c>
      <c r="S144" s="22">
        <f>COUNTIFS(CADASTRE!$B:$B,$S$1,CADASTRE!$L:$L,A144)</f>
        <v>0</v>
      </c>
      <c r="T144" s="22">
        <f>COUNTIFS(CADASTRE!$B:$B,$T$1,CADASTRE!$L:$L,A144)</f>
        <v>0</v>
      </c>
      <c r="U144" s="22">
        <f>COUNTIFS(CADASTRE!$B:$B,$U$1,CADASTRE!$L:$L,A144)</f>
        <v>0</v>
      </c>
      <c r="V144" s="22">
        <f>COUNTIFS(CADASTRE!$B:$B,$V$1,CADASTRE!$L:$L,A144)</f>
        <v>0</v>
      </c>
      <c r="W144" s="22">
        <f>COUNTIFS(CADASTRE!$B:$B,$W$1,CADASTRE!$L:$L,A144)</f>
        <v>0</v>
      </c>
      <c r="X144" s="22">
        <f>COUNTIFS(CADASTRE!$B:$B,$X$1,CADASTRE!$L:$L,A144)</f>
        <v>0</v>
      </c>
      <c r="Y144" s="22">
        <f>COUNTIFS(CADASTRE!$B:$B,$Y$1,CADASTRE!$L:$L,A144)</f>
        <v>0</v>
      </c>
      <c r="Z144" s="22">
        <f>COUNTIFS(CADASTRE!$B:$B,$Z$1,CADASTRE!$L:$L,A144)</f>
        <v>0</v>
      </c>
      <c r="AA144" s="22">
        <f t="shared" si="2"/>
        <v>1</v>
      </c>
      <c r="AB144" s="22"/>
      <c r="AC144" s="22"/>
      <c r="AD144" s="1"/>
      <c r="AE144" s="1"/>
    </row>
    <row r="145" spans="1:31" ht="30" customHeight="1" x14ac:dyDescent="0.3">
      <c r="A145" s="2" t="s">
        <v>3884</v>
      </c>
      <c r="B145" s="22">
        <f>COUNTIFS(CADASTRE!$B:$B,B$1,CADASTRE!L:L,A145)</f>
        <v>0</v>
      </c>
      <c r="C145" s="22">
        <f>COUNTIFS(CADASTRE!$B:$B,$C$1,CADASTRE!$L:$L,A145)</f>
        <v>0</v>
      </c>
      <c r="D145" s="22">
        <f>COUNTIFS(CADASTRE!$B:$B,$D$1,CADASTRE!$L:$L,A145)</f>
        <v>0</v>
      </c>
      <c r="E145" s="22">
        <f>COUNTIFS(CADASTRE!$B:$B,$E$1,CADASTRE!$L:$L,A145)</f>
        <v>0</v>
      </c>
      <c r="F145" s="22">
        <f>COUNTIFS(CADASTRE!$B:$B,$F$1,CADASTRE!$L:$L,A145)</f>
        <v>0</v>
      </c>
      <c r="G145" s="22">
        <f>COUNTIFS(CADASTRE!$B:$B,$G$1,CADASTRE!$L:$L,A145)</f>
        <v>0</v>
      </c>
      <c r="H145" s="22">
        <f>COUNTIFS(CADASTRE!$B:$B,$H$1,CADASTRE!$L:$L,A145)</f>
        <v>0</v>
      </c>
      <c r="I145" s="22">
        <f>COUNTIFS(CADASTRE!$B:$B,$I$1,CADASTRE!$L:$L,A145)</f>
        <v>0</v>
      </c>
      <c r="J145" s="22">
        <f>COUNTIFS(CADASTRE!$B:$B,$J$1,CADASTRE!$L:$L,A145)</f>
        <v>0</v>
      </c>
      <c r="K145" s="22">
        <f>COUNTIFS(CADASTRE!$B:$B,$K$1,CADASTRE!$L:$L,A145)</f>
        <v>0</v>
      </c>
      <c r="L145" s="22">
        <f>COUNTIFS(CADASTRE!$B:$B,$L$1,CADASTRE!$L:$L,A145)</f>
        <v>0</v>
      </c>
      <c r="M145" s="22">
        <f>COUNTIFS(CADASTRE!$B:$B,$M$1,CADASTRE!$L:$L,A145)</f>
        <v>0</v>
      </c>
      <c r="N145" s="22">
        <f>COUNTIFS(CADASTRE!$B:$B,$N$1,CADASTRE!$L:$L,A145)</f>
        <v>0</v>
      </c>
      <c r="O145" s="22">
        <f>COUNTIFS(CADASTRE!$B:$B,$O$1,CADASTRE!$L:$L,A145)</f>
        <v>0</v>
      </c>
      <c r="P145" s="22">
        <f>COUNTIFS(CADASTRE!$B:$B,$P$1,CADASTRE!$L:$L,A145)</f>
        <v>0</v>
      </c>
      <c r="Q145" s="22">
        <f>COUNTIFS(CADASTRE!$B:$B,$Q$1,CADASTRE!$L:$L,A145)</f>
        <v>0</v>
      </c>
      <c r="R145" s="22">
        <f>COUNTIFS(CADASTRE!$B:$B,$R$1,CADASTRE!$L:$L,A145)</f>
        <v>0</v>
      </c>
      <c r="S145" s="22">
        <f>COUNTIFS(CADASTRE!$B:$B,$S$1,CADASTRE!$L:$L,A145)</f>
        <v>0</v>
      </c>
      <c r="T145" s="22">
        <f>COUNTIFS(CADASTRE!$B:$B,$T$1,CADASTRE!$L:$L,A145)</f>
        <v>0</v>
      </c>
      <c r="U145" s="22">
        <f>COUNTIFS(CADASTRE!$B:$B,$U$1,CADASTRE!$L:$L,A145)</f>
        <v>0</v>
      </c>
      <c r="V145" s="22">
        <f>COUNTIFS(CADASTRE!$B:$B,$V$1,CADASTRE!$L:$L,A145)</f>
        <v>0</v>
      </c>
      <c r="W145" s="22">
        <f>COUNTIFS(CADASTRE!$B:$B,$W$1,CADASTRE!$L:$L,A145)</f>
        <v>0</v>
      </c>
      <c r="X145" s="22">
        <f>COUNTIFS(CADASTRE!$B:$B,$X$1,CADASTRE!$L:$L,A145)</f>
        <v>0</v>
      </c>
      <c r="Y145" s="22">
        <f>COUNTIFS(CADASTRE!$B:$B,$Y$1,CADASTRE!$L:$L,A145)</f>
        <v>1</v>
      </c>
      <c r="Z145" s="22">
        <f>COUNTIFS(CADASTRE!$B:$B,$Z$1,CADASTRE!$L:$L,A145)</f>
        <v>0</v>
      </c>
      <c r="AA145" s="22">
        <f t="shared" si="2"/>
        <v>1</v>
      </c>
      <c r="AB145" s="22"/>
      <c r="AC145" s="22"/>
      <c r="AD145" s="1"/>
      <c r="AE145" s="1"/>
    </row>
    <row r="146" spans="1:31" ht="30" customHeight="1" x14ac:dyDescent="0.3">
      <c r="A146" s="2" t="s">
        <v>4444</v>
      </c>
      <c r="B146" s="22">
        <f>COUNTIFS(CADASTRE!$B:$B,B$1,CADASTRE!L:L,A146)</f>
        <v>0</v>
      </c>
      <c r="C146" s="22">
        <f>COUNTIFS(CADASTRE!$B:$B,$C$1,CADASTRE!$L:$L,A146)</f>
        <v>0</v>
      </c>
      <c r="D146" s="22">
        <f>COUNTIFS(CADASTRE!$B:$B,$D$1,CADASTRE!$L:$L,A146)</f>
        <v>0</v>
      </c>
      <c r="E146" s="22">
        <f>COUNTIFS(CADASTRE!$B:$B,$E$1,CADASTRE!$L:$L,A146)</f>
        <v>0</v>
      </c>
      <c r="F146" s="22">
        <f>COUNTIFS(CADASTRE!$B:$B,$F$1,CADASTRE!$L:$L,A146)</f>
        <v>0</v>
      </c>
      <c r="G146" s="22">
        <f>COUNTIFS(CADASTRE!$B:$B,$G$1,CADASTRE!$L:$L,A146)</f>
        <v>0</v>
      </c>
      <c r="H146" s="22">
        <f>COUNTIFS(CADASTRE!$B:$B,$H$1,CADASTRE!$L:$L,A146)</f>
        <v>0</v>
      </c>
      <c r="I146" s="22">
        <f>COUNTIFS(CADASTRE!$B:$B,$I$1,CADASTRE!$L:$L,A146)</f>
        <v>1</v>
      </c>
      <c r="J146" s="22">
        <f>COUNTIFS(CADASTRE!$B:$B,$J$1,CADASTRE!$L:$L,A146)</f>
        <v>0</v>
      </c>
      <c r="K146" s="22">
        <f>COUNTIFS(CADASTRE!$B:$B,$K$1,CADASTRE!$L:$L,A146)</f>
        <v>0</v>
      </c>
      <c r="L146" s="22">
        <f>COUNTIFS(CADASTRE!$B:$B,$L$1,CADASTRE!$L:$L,A146)</f>
        <v>0</v>
      </c>
      <c r="M146" s="22">
        <f>COUNTIFS(CADASTRE!$B:$B,$M$1,CADASTRE!$L:$L,A146)</f>
        <v>0</v>
      </c>
      <c r="N146" s="22">
        <f>COUNTIFS(CADASTRE!$B:$B,$N$1,CADASTRE!$L:$L,A146)</f>
        <v>0</v>
      </c>
      <c r="O146" s="22">
        <f>COUNTIFS(CADASTRE!$B:$B,$O$1,CADASTRE!$L:$L,A146)</f>
        <v>0</v>
      </c>
      <c r="P146" s="22">
        <f>COUNTIFS(CADASTRE!$B:$B,$P$1,CADASTRE!$L:$L,A146)</f>
        <v>0</v>
      </c>
      <c r="Q146" s="22">
        <f>COUNTIFS(CADASTRE!$B:$B,$Q$1,CADASTRE!$L:$L,A146)</f>
        <v>0</v>
      </c>
      <c r="R146" s="22">
        <f>COUNTIFS(CADASTRE!$B:$B,$R$1,CADASTRE!$L:$L,A146)</f>
        <v>0</v>
      </c>
      <c r="S146" s="22">
        <f>COUNTIFS(CADASTRE!$B:$B,$S$1,CADASTRE!$L:$L,A146)</f>
        <v>0</v>
      </c>
      <c r="T146" s="22">
        <f>COUNTIFS(CADASTRE!$B:$B,$T$1,CADASTRE!$L:$L,A146)</f>
        <v>0</v>
      </c>
      <c r="U146" s="22">
        <f>COUNTIFS(CADASTRE!$B:$B,$U$1,CADASTRE!$L:$L,A146)</f>
        <v>0</v>
      </c>
      <c r="V146" s="22">
        <f>COUNTIFS(CADASTRE!$B:$B,$V$1,CADASTRE!$L:$L,A146)</f>
        <v>0</v>
      </c>
      <c r="W146" s="22">
        <f>COUNTIFS(CADASTRE!$B:$B,$W$1,CADASTRE!$L:$L,A146)</f>
        <v>0</v>
      </c>
      <c r="X146" s="22">
        <f>COUNTIFS(CADASTRE!$B:$B,$X$1,CADASTRE!$L:$L,A146)</f>
        <v>0</v>
      </c>
      <c r="Y146" s="22">
        <f>COUNTIFS(CADASTRE!$B:$B,$Y$1,CADASTRE!$L:$L,A146)</f>
        <v>0</v>
      </c>
      <c r="Z146" s="22">
        <f>COUNTIFS(CADASTRE!$B:$B,$Z$1,CADASTRE!$L:$L,A146)</f>
        <v>0</v>
      </c>
      <c r="AA146" s="22">
        <f t="shared" si="2"/>
        <v>1</v>
      </c>
      <c r="AB146" s="22"/>
      <c r="AC146" s="22"/>
      <c r="AD146" s="1"/>
      <c r="AE146" s="1"/>
    </row>
    <row r="147" spans="1:31" ht="30" customHeight="1" x14ac:dyDescent="0.3">
      <c r="A147" s="2" t="s">
        <v>785</v>
      </c>
      <c r="B147" s="22">
        <f>COUNTIFS(CADASTRE!$B:$B,B$1,CADASTRE!L:L,A147)</f>
        <v>0</v>
      </c>
      <c r="C147" s="22">
        <f>COUNTIFS(CADASTRE!$B:$B,$C$1,CADASTRE!$L:$L,A147)</f>
        <v>0</v>
      </c>
      <c r="D147" s="22">
        <f>COUNTIFS(CADASTRE!$B:$B,$D$1,CADASTRE!$L:$L,A147)</f>
        <v>0</v>
      </c>
      <c r="E147" s="22">
        <f>COUNTIFS(CADASTRE!$B:$B,$E$1,CADASTRE!$L:$L,A147)</f>
        <v>0</v>
      </c>
      <c r="F147" s="22">
        <f>COUNTIFS(CADASTRE!$B:$B,$F$1,CADASTRE!$L:$L,A147)</f>
        <v>0</v>
      </c>
      <c r="G147" s="22">
        <f>COUNTIFS(CADASTRE!$B:$B,$G$1,CADASTRE!$L:$L,A147)</f>
        <v>0</v>
      </c>
      <c r="H147" s="22">
        <f>COUNTIFS(CADASTRE!$B:$B,$H$1,CADASTRE!$L:$L,A147)</f>
        <v>0</v>
      </c>
      <c r="I147" s="22">
        <f>COUNTIFS(CADASTRE!$B:$B,$I$1,CADASTRE!$L:$L,A147)</f>
        <v>0</v>
      </c>
      <c r="J147" s="22">
        <f>COUNTIFS(CADASTRE!$B:$B,$J$1,CADASTRE!$L:$L,A147)</f>
        <v>0</v>
      </c>
      <c r="K147" s="22">
        <f>COUNTIFS(CADASTRE!$B:$B,$K$1,CADASTRE!$L:$L,A147)</f>
        <v>0</v>
      </c>
      <c r="L147" s="22">
        <f>COUNTIFS(CADASTRE!$B:$B,$L$1,CADASTRE!$L:$L,A147)</f>
        <v>0</v>
      </c>
      <c r="M147" s="22">
        <f>COUNTIFS(CADASTRE!$B:$B,$M$1,CADASTRE!$L:$L,A147)</f>
        <v>0</v>
      </c>
      <c r="N147" s="22">
        <f>COUNTIFS(CADASTRE!$B:$B,$N$1,CADASTRE!$L:$L,A147)</f>
        <v>0</v>
      </c>
      <c r="O147" s="22">
        <f>COUNTIFS(CADASTRE!$B:$B,$O$1,CADASTRE!$L:$L,A147)</f>
        <v>0</v>
      </c>
      <c r="P147" s="22">
        <f>COUNTIFS(CADASTRE!$B:$B,$P$1,CADASTRE!$L:$L,A147)</f>
        <v>0</v>
      </c>
      <c r="Q147" s="22">
        <f>COUNTIFS(CADASTRE!$B:$B,$Q$1,CADASTRE!$L:$L,A147)</f>
        <v>0</v>
      </c>
      <c r="R147" s="22">
        <f>COUNTIFS(CADASTRE!$B:$B,$R$1,CADASTRE!$L:$L,A147)</f>
        <v>0</v>
      </c>
      <c r="S147" s="22">
        <f>COUNTIFS(CADASTRE!$B:$B,$S$1,CADASTRE!$L:$L,A147)</f>
        <v>1</v>
      </c>
      <c r="T147" s="22">
        <f>COUNTIFS(CADASTRE!$B:$B,$T$1,CADASTRE!$L:$L,A147)</f>
        <v>0</v>
      </c>
      <c r="U147" s="22">
        <f>COUNTIFS(CADASTRE!$B:$B,$U$1,CADASTRE!$L:$L,A147)</f>
        <v>0</v>
      </c>
      <c r="V147" s="22">
        <f>COUNTIFS(CADASTRE!$B:$B,$V$1,CADASTRE!$L:$L,A147)</f>
        <v>0</v>
      </c>
      <c r="W147" s="22">
        <f>COUNTIFS(CADASTRE!$B:$B,$W$1,CADASTRE!$L:$L,A147)</f>
        <v>0</v>
      </c>
      <c r="X147" s="22">
        <f>COUNTIFS(CADASTRE!$B:$B,$X$1,CADASTRE!$L:$L,A147)</f>
        <v>0</v>
      </c>
      <c r="Y147" s="22">
        <f>COUNTIFS(CADASTRE!$B:$B,$Y$1,CADASTRE!$L:$L,A147)</f>
        <v>0</v>
      </c>
      <c r="Z147" s="22">
        <f>COUNTIFS(CADASTRE!$B:$B,$Z$1,CADASTRE!$L:$L,A147)</f>
        <v>0</v>
      </c>
      <c r="AA147" s="22">
        <f t="shared" si="2"/>
        <v>1</v>
      </c>
      <c r="AB147" s="22"/>
      <c r="AC147" s="22"/>
      <c r="AD147" s="1"/>
      <c r="AE147" s="1"/>
    </row>
    <row r="148" spans="1:31" ht="30" customHeight="1" x14ac:dyDescent="0.3">
      <c r="A148" s="2" t="s">
        <v>1365</v>
      </c>
      <c r="B148" s="22">
        <f>COUNTIFS(CADASTRE!$B:$B,B$1,CADASTRE!L:L,A148)</f>
        <v>0</v>
      </c>
      <c r="C148" s="22">
        <f>COUNTIFS(CADASTRE!$B:$B,$C$1,CADASTRE!$L:$L,A148)</f>
        <v>0</v>
      </c>
      <c r="D148" s="22">
        <f>COUNTIFS(CADASTRE!$B:$B,$D$1,CADASTRE!$L:$L,A148)</f>
        <v>0</v>
      </c>
      <c r="E148" s="22">
        <f>COUNTIFS(CADASTRE!$B:$B,$E$1,CADASTRE!$L:$L,A148)</f>
        <v>0</v>
      </c>
      <c r="F148" s="22">
        <f>COUNTIFS(CADASTRE!$B:$B,$F$1,CADASTRE!$L:$L,A148)</f>
        <v>0</v>
      </c>
      <c r="G148" s="22">
        <f>COUNTIFS(CADASTRE!$B:$B,$G$1,CADASTRE!$L:$L,A148)</f>
        <v>0</v>
      </c>
      <c r="H148" s="22">
        <f>COUNTIFS(CADASTRE!$B:$B,$H$1,CADASTRE!$L:$L,A148)</f>
        <v>0</v>
      </c>
      <c r="I148" s="22">
        <f>COUNTIFS(CADASTRE!$B:$B,$I$1,CADASTRE!$L:$L,A148)</f>
        <v>0</v>
      </c>
      <c r="J148" s="22">
        <f>COUNTIFS(CADASTRE!$B:$B,$J$1,CADASTRE!$L:$L,A148)</f>
        <v>1</v>
      </c>
      <c r="K148" s="22">
        <f>COUNTIFS(CADASTRE!$B:$B,$K$1,CADASTRE!$L:$L,A148)</f>
        <v>0</v>
      </c>
      <c r="L148" s="22">
        <f>COUNTIFS(CADASTRE!$B:$B,$L$1,CADASTRE!$L:$L,A148)</f>
        <v>0</v>
      </c>
      <c r="M148" s="22">
        <f>COUNTIFS(CADASTRE!$B:$B,$M$1,CADASTRE!$L:$L,A148)</f>
        <v>0</v>
      </c>
      <c r="N148" s="22">
        <f>COUNTIFS(CADASTRE!$B:$B,$N$1,CADASTRE!$L:$L,A148)</f>
        <v>0</v>
      </c>
      <c r="O148" s="22">
        <f>COUNTIFS(CADASTRE!$B:$B,$O$1,CADASTRE!$L:$L,A148)</f>
        <v>0</v>
      </c>
      <c r="P148" s="22">
        <f>COUNTIFS(CADASTRE!$B:$B,$P$1,CADASTRE!$L:$L,A148)</f>
        <v>0</v>
      </c>
      <c r="Q148" s="22">
        <f>COUNTIFS(CADASTRE!$B:$B,$Q$1,CADASTRE!$L:$L,A148)</f>
        <v>0</v>
      </c>
      <c r="R148" s="22">
        <f>COUNTIFS(CADASTRE!$B:$B,$R$1,CADASTRE!$L:$L,A148)</f>
        <v>0</v>
      </c>
      <c r="S148" s="22">
        <f>COUNTIFS(CADASTRE!$B:$B,$S$1,CADASTRE!$L:$L,A148)</f>
        <v>0</v>
      </c>
      <c r="T148" s="22">
        <f>COUNTIFS(CADASTRE!$B:$B,$T$1,CADASTRE!$L:$L,A148)</f>
        <v>0</v>
      </c>
      <c r="U148" s="22">
        <f>COUNTIFS(CADASTRE!$B:$B,$U$1,CADASTRE!$L:$L,A148)</f>
        <v>0</v>
      </c>
      <c r="V148" s="22">
        <f>COUNTIFS(CADASTRE!$B:$B,$V$1,CADASTRE!$L:$L,A148)</f>
        <v>0</v>
      </c>
      <c r="W148" s="22">
        <f>COUNTIFS(CADASTRE!$B:$B,$W$1,CADASTRE!$L:$L,A148)</f>
        <v>0</v>
      </c>
      <c r="X148" s="22">
        <f>COUNTIFS(CADASTRE!$B:$B,$X$1,CADASTRE!$L:$L,A148)</f>
        <v>0</v>
      </c>
      <c r="Y148" s="22">
        <f>COUNTIFS(CADASTRE!$B:$B,$Y$1,CADASTRE!$L:$L,A148)</f>
        <v>0</v>
      </c>
      <c r="Z148" s="22">
        <f>COUNTIFS(CADASTRE!$B:$B,$Z$1,CADASTRE!$L:$L,A148)</f>
        <v>0</v>
      </c>
      <c r="AA148" s="22">
        <f t="shared" si="2"/>
        <v>1</v>
      </c>
      <c r="AB148" s="22"/>
      <c r="AC148" s="22"/>
      <c r="AD148" s="1"/>
      <c r="AE148" s="1"/>
    </row>
    <row r="149" spans="1:31" ht="30" customHeight="1" x14ac:dyDescent="0.3">
      <c r="A149" s="2" t="s">
        <v>4449</v>
      </c>
      <c r="B149" s="22">
        <f>COUNTIFS(CADASTRE!$B:$B,B$1,CADASTRE!L:L,A149)</f>
        <v>0</v>
      </c>
      <c r="C149" s="22">
        <f>COUNTIFS(CADASTRE!$B:$B,$C$1,CADASTRE!$L:$L,A149)</f>
        <v>0</v>
      </c>
      <c r="D149" s="22">
        <f>COUNTIFS(CADASTRE!$B:$B,$D$1,CADASTRE!$L:$L,A149)</f>
        <v>0</v>
      </c>
      <c r="E149" s="22">
        <f>COUNTIFS(CADASTRE!$B:$B,$E$1,CADASTRE!$L:$L,A149)</f>
        <v>0</v>
      </c>
      <c r="F149" s="22">
        <f>COUNTIFS(CADASTRE!$B:$B,$F$1,CADASTRE!$L:$L,A149)</f>
        <v>0</v>
      </c>
      <c r="G149" s="22">
        <f>COUNTIFS(CADASTRE!$B:$B,$G$1,CADASTRE!$L:$L,A149)</f>
        <v>0</v>
      </c>
      <c r="H149" s="22">
        <f>COUNTIFS(CADASTRE!$B:$B,$H$1,CADASTRE!$L:$L,A149)</f>
        <v>0</v>
      </c>
      <c r="I149" s="22">
        <f>COUNTIFS(CADASTRE!$B:$B,$I$1,CADASTRE!$L:$L,A149)</f>
        <v>0</v>
      </c>
      <c r="J149" s="22">
        <f>COUNTIFS(CADASTRE!$B:$B,$J$1,CADASTRE!$L:$L,A149)</f>
        <v>0</v>
      </c>
      <c r="K149" s="22">
        <f>COUNTIFS(CADASTRE!$B:$B,$K$1,CADASTRE!$L:$L,A149)</f>
        <v>0</v>
      </c>
      <c r="L149" s="22">
        <f>COUNTIFS(CADASTRE!$B:$B,$L$1,CADASTRE!$L:$L,A149)</f>
        <v>0</v>
      </c>
      <c r="M149" s="22">
        <f>COUNTIFS(CADASTRE!$B:$B,$M$1,CADASTRE!$L:$L,A149)</f>
        <v>0</v>
      </c>
      <c r="N149" s="22">
        <f>COUNTIFS(CADASTRE!$B:$B,$N$1,CADASTRE!$L:$L,A149)</f>
        <v>0</v>
      </c>
      <c r="O149" s="22">
        <f>COUNTIFS(CADASTRE!$B:$B,$O$1,CADASTRE!$L:$L,A149)</f>
        <v>0</v>
      </c>
      <c r="P149" s="22">
        <f>COUNTIFS(CADASTRE!$B:$B,$P$1,CADASTRE!$L:$L,A149)</f>
        <v>0</v>
      </c>
      <c r="Q149" s="22">
        <f>COUNTIFS(CADASTRE!$B:$B,$Q$1,CADASTRE!$L:$L,A149)</f>
        <v>1</v>
      </c>
      <c r="R149" s="22">
        <f>COUNTIFS(CADASTRE!$B:$B,$R$1,CADASTRE!$L:$L,A149)</f>
        <v>0</v>
      </c>
      <c r="S149" s="22">
        <f>COUNTIFS(CADASTRE!$B:$B,$S$1,CADASTRE!$L:$L,A149)</f>
        <v>0</v>
      </c>
      <c r="T149" s="22">
        <f>COUNTIFS(CADASTRE!$B:$B,$T$1,CADASTRE!$L:$L,A149)</f>
        <v>0</v>
      </c>
      <c r="U149" s="22">
        <f>COUNTIFS(CADASTRE!$B:$B,$U$1,CADASTRE!$L:$L,A149)</f>
        <v>0</v>
      </c>
      <c r="V149" s="22">
        <f>COUNTIFS(CADASTRE!$B:$B,$V$1,CADASTRE!$L:$L,A149)</f>
        <v>0</v>
      </c>
      <c r="W149" s="22">
        <f>COUNTIFS(CADASTRE!$B:$B,$W$1,CADASTRE!$L:$L,A149)</f>
        <v>0</v>
      </c>
      <c r="X149" s="22">
        <f>COUNTIFS(CADASTRE!$B:$B,$X$1,CADASTRE!$L:$L,A149)</f>
        <v>0</v>
      </c>
      <c r="Y149" s="22">
        <f>COUNTIFS(CADASTRE!$B:$B,$Y$1,CADASTRE!$L:$L,A149)</f>
        <v>0</v>
      </c>
      <c r="Z149" s="22">
        <f>COUNTIFS(CADASTRE!$B:$B,$Z$1,CADASTRE!$L:$L,A149)</f>
        <v>0</v>
      </c>
      <c r="AA149" s="22">
        <f t="shared" si="2"/>
        <v>1</v>
      </c>
      <c r="AB149" s="22"/>
      <c r="AC149" s="22"/>
      <c r="AD149" s="1"/>
      <c r="AE149" s="1"/>
    </row>
    <row r="150" spans="1:31" ht="30" customHeight="1" x14ac:dyDescent="0.3">
      <c r="A150" s="2" t="s">
        <v>2258</v>
      </c>
      <c r="B150" s="22">
        <f>COUNTIFS(CADASTRE!$B:$B,B$1,CADASTRE!L:L,A150)</f>
        <v>0</v>
      </c>
      <c r="C150" s="22">
        <f>COUNTIFS(CADASTRE!$B:$B,$C$1,CADASTRE!$L:$L,A150)</f>
        <v>0</v>
      </c>
      <c r="D150" s="22">
        <f>COUNTIFS(CADASTRE!$B:$B,$D$1,CADASTRE!$L:$L,A150)</f>
        <v>0</v>
      </c>
      <c r="E150" s="22">
        <f>COUNTIFS(CADASTRE!$B:$B,$E$1,CADASTRE!$L:$L,A150)</f>
        <v>0</v>
      </c>
      <c r="F150" s="22">
        <f>COUNTIFS(CADASTRE!$B:$B,$F$1,CADASTRE!$L:$L,A150)</f>
        <v>0</v>
      </c>
      <c r="G150" s="22">
        <f>COUNTIFS(CADASTRE!$B:$B,$G$1,CADASTRE!$L:$L,A150)</f>
        <v>0</v>
      </c>
      <c r="H150" s="22">
        <f>COUNTIFS(CADASTRE!$B:$B,$H$1,CADASTRE!$L:$L,A150)</f>
        <v>0</v>
      </c>
      <c r="I150" s="22">
        <f>COUNTIFS(CADASTRE!$B:$B,$I$1,CADASTRE!$L:$L,A150)</f>
        <v>0</v>
      </c>
      <c r="J150" s="22">
        <f>COUNTIFS(CADASTRE!$B:$B,$J$1,CADASTRE!$L:$L,A150)</f>
        <v>0</v>
      </c>
      <c r="K150" s="22">
        <f>COUNTIFS(CADASTRE!$B:$B,$K$1,CADASTRE!$L:$L,A150)</f>
        <v>0</v>
      </c>
      <c r="L150" s="22">
        <f>COUNTIFS(CADASTRE!$B:$B,$L$1,CADASTRE!$L:$L,A150)</f>
        <v>0</v>
      </c>
      <c r="M150" s="22">
        <f>COUNTIFS(CADASTRE!$B:$B,$M$1,CADASTRE!$L:$L,A150)</f>
        <v>0</v>
      </c>
      <c r="N150" s="22">
        <f>COUNTIFS(CADASTRE!$B:$B,$N$1,CADASTRE!$L:$L,A150)</f>
        <v>1</v>
      </c>
      <c r="O150" s="22">
        <f>COUNTIFS(CADASTRE!$B:$B,$O$1,CADASTRE!$L:$L,A150)</f>
        <v>0</v>
      </c>
      <c r="P150" s="22">
        <f>COUNTIFS(CADASTRE!$B:$B,$P$1,CADASTRE!$L:$L,A150)</f>
        <v>0</v>
      </c>
      <c r="Q150" s="22">
        <f>COUNTIFS(CADASTRE!$B:$B,$Q$1,CADASTRE!$L:$L,A150)</f>
        <v>0</v>
      </c>
      <c r="R150" s="22">
        <f>COUNTIFS(CADASTRE!$B:$B,$R$1,CADASTRE!$L:$L,A150)</f>
        <v>0</v>
      </c>
      <c r="S150" s="22">
        <f>COUNTIFS(CADASTRE!$B:$B,$S$1,CADASTRE!$L:$L,A150)</f>
        <v>0</v>
      </c>
      <c r="T150" s="22">
        <f>COUNTIFS(CADASTRE!$B:$B,$T$1,CADASTRE!$L:$L,A150)</f>
        <v>0</v>
      </c>
      <c r="U150" s="22">
        <f>COUNTIFS(CADASTRE!$B:$B,$U$1,CADASTRE!$L:$L,A150)</f>
        <v>0</v>
      </c>
      <c r="V150" s="22">
        <f>COUNTIFS(CADASTRE!$B:$B,$V$1,CADASTRE!$L:$L,A150)</f>
        <v>0</v>
      </c>
      <c r="W150" s="22">
        <f>COUNTIFS(CADASTRE!$B:$B,$W$1,CADASTRE!$L:$L,A150)</f>
        <v>0</v>
      </c>
      <c r="X150" s="22">
        <f>COUNTIFS(CADASTRE!$B:$B,$X$1,CADASTRE!$L:$L,A150)</f>
        <v>0</v>
      </c>
      <c r="Y150" s="22">
        <f>COUNTIFS(CADASTRE!$B:$B,$Y$1,CADASTRE!$L:$L,A150)</f>
        <v>0</v>
      </c>
      <c r="Z150" s="22">
        <f>COUNTIFS(CADASTRE!$B:$B,$Z$1,CADASTRE!$L:$L,A150)</f>
        <v>0</v>
      </c>
      <c r="AA150" s="22">
        <f t="shared" si="2"/>
        <v>1</v>
      </c>
      <c r="AB150" s="22"/>
      <c r="AC150" s="22"/>
      <c r="AD150" s="1"/>
      <c r="AE150" s="1"/>
    </row>
    <row r="151" spans="1:31" ht="30" customHeight="1" x14ac:dyDescent="0.3">
      <c r="A151" s="2" t="s">
        <v>2265</v>
      </c>
      <c r="B151" s="22">
        <f>COUNTIFS(CADASTRE!$B:$B,B$1,CADASTRE!L:L,A151)</f>
        <v>0</v>
      </c>
      <c r="C151" s="22">
        <f>COUNTIFS(CADASTRE!$B:$B,$C$1,CADASTRE!$L:$L,A151)</f>
        <v>0</v>
      </c>
      <c r="D151" s="22">
        <f>COUNTIFS(CADASTRE!$B:$B,$D$1,CADASTRE!$L:$L,A151)</f>
        <v>0</v>
      </c>
      <c r="E151" s="22">
        <f>COUNTIFS(CADASTRE!$B:$B,$E$1,CADASTRE!$L:$L,A151)</f>
        <v>0</v>
      </c>
      <c r="F151" s="22">
        <f>COUNTIFS(CADASTRE!$B:$B,$F$1,CADASTRE!$L:$L,A151)</f>
        <v>0</v>
      </c>
      <c r="G151" s="22">
        <f>COUNTIFS(CADASTRE!$B:$B,$G$1,CADASTRE!$L:$L,A151)</f>
        <v>1</v>
      </c>
      <c r="H151" s="22">
        <f>COUNTIFS(CADASTRE!$B:$B,$H$1,CADASTRE!$L:$L,A151)</f>
        <v>0</v>
      </c>
      <c r="I151" s="22">
        <f>COUNTIFS(CADASTRE!$B:$B,$I$1,CADASTRE!$L:$L,A151)</f>
        <v>0</v>
      </c>
      <c r="J151" s="22">
        <f>COUNTIFS(CADASTRE!$B:$B,$J$1,CADASTRE!$L:$L,A151)</f>
        <v>0</v>
      </c>
      <c r="K151" s="22">
        <f>COUNTIFS(CADASTRE!$B:$B,$K$1,CADASTRE!$L:$L,A151)</f>
        <v>0</v>
      </c>
      <c r="L151" s="22">
        <f>COUNTIFS(CADASTRE!$B:$B,$L$1,CADASTRE!$L:$L,A151)</f>
        <v>0</v>
      </c>
      <c r="M151" s="22">
        <f>COUNTIFS(CADASTRE!$B:$B,$M$1,CADASTRE!$L:$L,A151)</f>
        <v>0</v>
      </c>
      <c r="N151" s="22">
        <f>COUNTIFS(CADASTRE!$B:$B,$N$1,CADASTRE!$L:$L,A151)</f>
        <v>0</v>
      </c>
      <c r="O151" s="22">
        <f>COUNTIFS(CADASTRE!$B:$B,$O$1,CADASTRE!$L:$L,A151)</f>
        <v>0</v>
      </c>
      <c r="P151" s="22">
        <f>COUNTIFS(CADASTRE!$B:$B,$P$1,CADASTRE!$L:$L,A151)</f>
        <v>0</v>
      </c>
      <c r="Q151" s="22">
        <f>COUNTIFS(CADASTRE!$B:$B,$Q$1,CADASTRE!$L:$L,A151)</f>
        <v>0</v>
      </c>
      <c r="R151" s="22">
        <f>COUNTIFS(CADASTRE!$B:$B,$R$1,CADASTRE!$L:$L,A151)</f>
        <v>0</v>
      </c>
      <c r="S151" s="22">
        <f>COUNTIFS(CADASTRE!$B:$B,$S$1,CADASTRE!$L:$L,A151)</f>
        <v>0</v>
      </c>
      <c r="T151" s="22">
        <f>COUNTIFS(CADASTRE!$B:$B,$T$1,CADASTRE!$L:$L,A151)</f>
        <v>0</v>
      </c>
      <c r="U151" s="22">
        <f>COUNTIFS(CADASTRE!$B:$B,$U$1,CADASTRE!$L:$L,A151)</f>
        <v>0</v>
      </c>
      <c r="V151" s="22">
        <f>COUNTIFS(CADASTRE!$B:$B,$V$1,CADASTRE!$L:$L,A151)</f>
        <v>0</v>
      </c>
      <c r="W151" s="22">
        <f>COUNTIFS(CADASTRE!$B:$B,$W$1,CADASTRE!$L:$L,A151)</f>
        <v>0</v>
      </c>
      <c r="X151" s="22">
        <f>COUNTIFS(CADASTRE!$B:$B,$X$1,CADASTRE!$L:$L,A151)</f>
        <v>0</v>
      </c>
      <c r="Y151" s="22">
        <f>COUNTIFS(CADASTRE!$B:$B,$Y$1,CADASTRE!$L:$L,A151)</f>
        <v>0</v>
      </c>
      <c r="Z151" s="22">
        <f>COUNTIFS(CADASTRE!$B:$B,$Z$1,CADASTRE!$L:$L,A151)</f>
        <v>0</v>
      </c>
      <c r="AA151" s="22">
        <f t="shared" si="2"/>
        <v>1</v>
      </c>
      <c r="AB151" s="22"/>
      <c r="AC151" s="22"/>
      <c r="AD151" s="1"/>
      <c r="AE151" s="1"/>
    </row>
    <row r="152" spans="1:31" ht="30" customHeight="1" x14ac:dyDescent="0.3">
      <c r="A152" s="2" t="s">
        <v>3896</v>
      </c>
      <c r="B152" s="22">
        <f>COUNTIFS(CADASTRE!$B:$B,B$1,CADASTRE!L:L,A152)</f>
        <v>0</v>
      </c>
      <c r="C152" s="22">
        <f>COUNTIFS(CADASTRE!$B:$B,$C$1,CADASTRE!$L:$L,A152)</f>
        <v>0</v>
      </c>
      <c r="D152" s="22">
        <f>COUNTIFS(CADASTRE!$B:$B,$D$1,CADASTRE!$L:$L,A152)</f>
        <v>0</v>
      </c>
      <c r="E152" s="22">
        <f>COUNTIFS(CADASTRE!$B:$B,$E$1,CADASTRE!$L:$L,A152)</f>
        <v>0</v>
      </c>
      <c r="F152" s="22">
        <f>COUNTIFS(CADASTRE!$B:$B,$F$1,CADASTRE!$L:$L,A152)</f>
        <v>0</v>
      </c>
      <c r="G152" s="22">
        <f>COUNTIFS(CADASTRE!$B:$B,$G$1,CADASTRE!$L:$L,A152)</f>
        <v>0</v>
      </c>
      <c r="H152" s="22">
        <f>COUNTIFS(CADASTRE!$B:$B,$H$1,CADASTRE!$L:$L,A152)</f>
        <v>0</v>
      </c>
      <c r="I152" s="22">
        <f>COUNTIFS(CADASTRE!$B:$B,$I$1,CADASTRE!$L:$L,A152)</f>
        <v>0</v>
      </c>
      <c r="J152" s="22">
        <f>COUNTIFS(CADASTRE!$B:$B,$J$1,CADASTRE!$L:$L,A152)</f>
        <v>0</v>
      </c>
      <c r="K152" s="22">
        <f>COUNTIFS(CADASTRE!$B:$B,$K$1,CADASTRE!$L:$L,A152)</f>
        <v>0</v>
      </c>
      <c r="L152" s="22">
        <f>COUNTIFS(CADASTRE!$B:$B,$L$1,CADASTRE!$L:$L,A152)</f>
        <v>0</v>
      </c>
      <c r="M152" s="22">
        <f>COUNTIFS(CADASTRE!$B:$B,$M$1,CADASTRE!$L:$L,A152)</f>
        <v>0</v>
      </c>
      <c r="N152" s="22">
        <f>COUNTIFS(CADASTRE!$B:$B,$N$1,CADASTRE!$L:$L,A152)</f>
        <v>0</v>
      </c>
      <c r="O152" s="22">
        <f>COUNTIFS(CADASTRE!$B:$B,$O$1,CADASTRE!$L:$L,A152)</f>
        <v>0</v>
      </c>
      <c r="P152" s="22">
        <f>COUNTIFS(CADASTRE!$B:$B,$P$1,CADASTRE!$L:$L,A152)</f>
        <v>0</v>
      </c>
      <c r="Q152" s="22">
        <f>COUNTIFS(CADASTRE!$B:$B,$Q$1,CADASTRE!$L:$L,A152)</f>
        <v>0</v>
      </c>
      <c r="R152" s="22">
        <f>COUNTIFS(CADASTRE!$B:$B,$R$1,CADASTRE!$L:$L,A152)</f>
        <v>0</v>
      </c>
      <c r="S152" s="22">
        <f>COUNTIFS(CADASTRE!$B:$B,$S$1,CADASTRE!$L:$L,A152)</f>
        <v>1</v>
      </c>
      <c r="T152" s="22">
        <f>COUNTIFS(CADASTRE!$B:$B,$T$1,CADASTRE!$L:$L,A152)</f>
        <v>0</v>
      </c>
      <c r="U152" s="22">
        <f>COUNTIFS(CADASTRE!$B:$B,$U$1,CADASTRE!$L:$L,A152)</f>
        <v>1</v>
      </c>
      <c r="V152" s="22">
        <f>COUNTIFS(CADASTRE!$B:$B,$V$1,CADASTRE!$L:$L,A152)</f>
        <v>0</v>
      </c>
      <c r="W152" s="22">
        <f>COUNTIFS(CADASTRE!$B:$B,$W$1,CADASTRE!$L:$L,A152)</f>
        <v>1</v>
      </c>
      <c r="X152" s="22">
        <f>COUNTIFS(CADASTRE!$B:$B,$X$1,CADASTRE!$L:$L,A152)</f>
        <v>0</v>
      </c>
      <c r="Y152" s="22">
        <f>COUNTIFS(CADASTRE!$B:$B,$Y$1,CADASTRE!$L:$L,A152)</f>
        <v>0</v>
      </c>
      <c r="Z152" s="22">
        <f>COUNTIFS(CADASTRE!$B:$B,$Z$1,CADASTRE!$L:$L,A152)</f>
        <v>0</v>
      </c>
      <c r="AA152" s="22">
        <f t="shared" si="2"/>
        <v>3</v>
      </c>
      <c r="AB152" s="22"/>
      <c r="AC152" s="22"/>
      <c r="AD152" s="1"/>
      <c r="AE152" s="1"/>
    </row>
    <row r="153" spans="1:31" ht="30" customHeight="1" x14ac:dyDescent="0.3">
      <c r="A153" s="2" t="s">
        <v>615</v>
      </c>
      <c r="B153" s="22">
        <f>COUNTIFS(CADASTRE!$B:$B,B$1,CADASTRE!L:L,A153)</f>
        <v>0</v>
      </c>
      <c r="C153" s="22">
        <f>COUNTIFS(CADASTRE!$B:$B,$C$1,CADASTRE!$L:$L,A153)</f>
        <v>0</v>
      </c>
      <c r="D153" s="22">
        <f>COUNTIFS(CADASTRE!$B:$B,$D$1,CADASTRE!$L:$L,A153)</f>
        <v>0</v>
      </c>
      <c r="E153" s="22">
        <f>COUNTIFS(CADASTRE!$B:$B,$E$1,CADASTRE!$L:$L,A153)</f>
        <v>0</v>
      </c>
      <c r="F153" s="22">
        <f>COUNTIFS(CADASTRE!$B:$B,$F$1,CADASTRE!$L:$L,A153)</f>
        <v>0</v>
      </c>
      <c r="G153" s="22">
        <f>COUNTIFS(CADASTRE!$B:$B,$G$1,CADASTRE!$L:$L,A153)</f>
        <v>0</v>
      </c>
      <c r="H153" s="22">
        <f>COUNTIFS(CADASTRE!$B:$B,$H$1,CADASTRE!$L:$L,A153)</f>
        <v>3</v>
      </c>
      <c r="I153" s="22">
        <f>COUNTIFS(CADASTRE!$B:$B,$I$1,CADASTRE!$L:$L,A153)</f>
        <v>0</v>
      </c>
      <c r="J153" s="22">
        <f>COUNTIFS(CADASTRE!$B:$B,$J$1,CADASTRE!$L:$L,A153)</f>
        <v>0</v>
      </c>
      <c r="K153" s="22">
        <f>COUNTIFS(CADASTRE!$B:$B,$K$1,CADASTRE!$L:$L,A153)</f>
        <v>0</v>
      </c>
      <c r="L153" s="22">
        <f>COUNTIFS(CADASTRE!$B:$B,$L$1,CADASTRE!$L:$L,A153)</f>
        <v>0</v>
      </c>
      <c r="M153" s="22">
        <f>COUNTIFS(CADASTRE!$B:$B,$M$1,CADASTRE!$L:$L,A153)</f>
        <v>0</v>
      </c>
      <c r="N153" s="22">
        <f>COUNTIFS(CADASTRE!$B:$B,$N$1,CADASTRE!$L:$L,A153)</f>
        <v>0</v>
      </c>
      <c r="O153" s="22">
        <f>COUNTIFS(CADASTRE!$B:$B,$O$1,CADASTRE!$L:$L,A153)</f>
        <v>0</v>
      </c>
      <c r="P153" s="22">
        <f>COUNTIFS(CADASTRE!$B:$B,$P$1,CADASTRE!$L:$L,A153)</f>
        <v>0</v>
      </c>
      <c r="Q153" s="22">
        <f>COUNTIFS(CADASTRE!$B:$B,$Q$1,CADASTRE!$L:$L,A153)</f>
        <v>0</v>
      </c>
      <c r="R153" s="22">
        <f>COUNTIFS(CADASTRE!$B:$B,$R$1,CADASTRE!$L:$L,A153)</f>
        <v>0</v>
      </c>
      <c r="S153" s="22">
        <f>COUNTIFS(CADASTRE!$B:$B,$S$1,CADASTRE!$L:$L,A153)</f>
        <v>0</v>
      </c>
      <c r="T153" s="22">
        <f>COUNTIFS(CADASTRE!$B:$B,$T$1,CADASTRE!$L:$L,A153)</f>
        <v>0</v>
      </c>
      <c r="U153" s="22">
        <f>COUNTIFS(CADASTRE!$B:$B,$U$1,CADASTRE!$L:$L,A153)</f>
        <v>0</v>
      </c>
      <c r="V153" s="22">
        <f>COUNTIFS(CADASTRE!$B:$B,$V$1,CADASTRE!$L:$L,A153)</f>
        <v>0</v>
      </c>
      <c r="W153" s="22">
        <f>COUNTIFS(CADASTRE!$B:$B,$W$1,CADASTRE!$L:$L,A153)</f>
        <v>0</v>
      </c>
      <c r="X153" s="22">
        <f>COUNTIFS(CADASTRE!$B:$B,$X$1,CADASTRE!$L:$L,A153)</f>
        <v>0</v>
      </c>
      <c r="Y153" s="22">
        <f>COUNTIFS(CADASTRE!$B:$B,$Y$1,CADASTRE!$L:$L,A153)</f>
        <v>0</v>
      </c>
      <c r="Z153" s="22">
        <f>COUNTIFS(CADASTRE!$B:$B,$Z$1,CADASTRE!$L:$L,A153)</f>
        <v>0</v>
      </c>
      <c r="AA153" s="22">
        <f t="shared" si="2"/>
        <v>3</v>
      </c>
      <c r="AB153" s="22"/>
      <c r="AC153" s="22"/>
      <c r="AD153" s="1"/>
      <c r="AE153" s="1"/>
    </row>
    <row r="154" spans="1:31" ht="30" customHeight="1" x14ac:dyDescent="0.3">
      <c r="A154" s="2" t="s">
        <v>947</v>
      </c>
      <c r="B154" s="22">
        <f>COUNTIFS(CADASTRE!$B:$B,B$1,CADASTRE!L:L,A154)</f>
        <v>0</v>
      </c>
      <c r="C154" s="22">
        <f>COUNTIFS(CADASTRE!$B:$B,$C$1,CADASTRE!$L:$L,A154)</f>
        <v>0</v>
      </c>
      <c r="D154" s="22">
        <f>COUNTIFS(CADASTRE!$B:$B,$D$1,CADASTRE!$L:$L,A154)</f>
        <v>0</v>
      </c>
      <c r="E154" s="22">
        <f>COUNTIFS(CADASTRE!$B:$B,$E$1,CADASTRE!$L:$L,A154)</f>
        <v>0</v>
      </c>
      <c r="F154" s="22">
        <f>COUNTIFS(CADASTRE!$B:$B,$F$1,CADASTRE!$L:$L,A154)</f>
        <v>0</v>
      </c>
      <c r="G154" s="22">
        <f>COUNTIFS(CADASTRE!$B:$B,$G$1,CADASTRE!$L:$L,A154)</f>
        <v>0</v>
      </c>
      <c r="H154" s="22">
        <f>COUNTIFS(CADASTRE!$B:$B,$H$1,CADASTRE!$L:$L,A154)</f>
        <v>1</v>
      </c>
      <c r="I154" s="22">
        <f>COUNTIFS(CADASTRE!$B:$B,$I$1,CADASTRE!$L:$L,A154)</f>
        <v>0</v>
      </c>
      <c r="J154" s="22">
        <f>COUNTIFS(CADASTRE!$B:$B,$J$1,CADASTRE!$L:$L,A154)</f>
        <v>0</v>
      </c>
      <c r="K154" s="22">
        <f>COUNTIFS(CADASTRE!$B:$B,$K$1,CADASTRE!$L:$L,A154)</f>
        <v>0</v>
      </c>
      <c r="L154" s="22">
        <f>COUNTIFS(CADASTRE!$B:$B,$L$1,CADASTRE!$L:$L,A154)</f>
        <v>0</v>
      </c>
      <c r="M154" s="22">
        <f>COUNTIFS(CADASTRE!$B:$B,$M$1,CADASTRE!$L:$L,A154)</f>
        <v>0</v>
      </c>
      <c r="N154" s="22">
        <f>COUNTIFS(CADASTRE!$B:$B,$N$1,CADASTRE!$L:$L,A154)</f>
        <v>0</v>
      </c>
      <c r="O154" s="22">
        <f>COUNTIFS(CADASTRE!$B:$B,$O$1,CADASTRE!$L:$L,A154)</f>
        <v>0</v>
      </c>
      <c r="P154" s="22">
        <f>COUNTIFS(CADASTRE!$B:$B,$P$1,CADASTRE!$L:$L,A154)</f>
        <v>0</v>
      </c>
      <c r="Q154" s="22">
        <f>COUNTIFS(CADASTRE!$B:$B,$Q$1,CADASTRE!$L:$L,A154)</f>
        <v>1</v>
      </c>
      <c r="R154" s="22">
        <f>COUNTIFS(CADASTRE!$B:$B,$R$1,CADASTRE!$L:$L,A154)</f>
        <v>0</v>
      </c>
      <c r="S154" s="22">
        <f>COUNTIFS(CADASTRE!$B:$B,$S$1,CADASTRE!$L:$L,A154)</f>
        <v>0</v>
      </c>
      <c r="T154" s="22">
        <f>COUNTIFS(CADASTRE!$B:$B,$T$1,CADASTRE!$L:$L,A154)</f>
        <v>0</v>
      </c>
      <c r="U154" s="22">
        <f>COUNTIFS(CADASTRE!$B:$B,$U$1,CADASTRE!$L:$L,A154)</f>
        <v>0</v>
      </c>
      <c r="V154" s="22">
        <f>COUNTIFS(CADASTRE!$B:$B,$V$1,CADASTRE!$L:$L,A154)</f>
        <v>0</v>
      </c>
      <c r="W154" s="22">
        <f>COUNTIFS(CADASTRE!$B:$B,$W$1,CADASTRE!$L:$L,A154)</f>
        <v>0</v>
      </c>
      <c r="X154" s="22">
        <f>COUNTIFS(CADASTRE!$B:$B,$X$1,CADASTRE!$L:$L,A154)</f>
        <v>0</v>
      </c>
      <c r="Y154" s="22">
        <f>COUNTIFS(CADASTRE!$B:$B,$Y$1,CADASTRE!$L:$L,A154)</f>
        <v>0</v>
      </c>
      <c r="Z154" s="22">
        <f>COUNTIFS(CADASTRE!$B:$B,$Z$1,CADASTRE!$L:$L,A154)</f>
        <v>0</v>
      </c>
      <c r="AA154" s="22">
        <f t="shared" si="2"/>
        <v>2</v>
      </c>
      <c r="AB154" s="22"/>
      <c r="AC154" s="22"/>
      <c r="AD154" s="1"/>
      <c r="AE154" s="1"/>
    </row>
    <row r="155" spans="1:31" ht="30" customHeight="1" x14ac:dyDescent="0.3">
      <c r="A155" s="2" t="s">
        <v>2817</v>
      </c>
      <c r="B155" s="22">
        <f>COUNTIFS(CADASTRE!$B:$B,B$1,CADASTRE!L:L,A155)</f>
        <v>0</v>
      </c>
      <c r="C155" s="22">
        <f>COUNTIFS(CADASTRE!$B:$B,$C$1,CADASTRE!$L:$L,A155)</f>
        <v>0</v>
      </c>
      <c r="D155" s="22">
        <f>COUNTIFS(CADASTRE!$B:$B,$D$1,CADASTRE!$L:$L,A155)</f>
        <v>0</v>
      </c>
      <c r="E155" s="22">
        <f>COUNTIFS(CADASTRE!$B:$B,$E$1,CADASTRE!$L:$L,A155)</f>
        <v>0</v>
      </c>
      <c r="F155" s="22">
        <f>COUNTIFS(CADASTRE!$B:$B,$F$1,CADASTRE!$L:$L,A155)</f>
        <v>0</v>
      </c>
      <c r="G155" s="22">
        <f>COUNTIFS(CADASTRE!$B:$B,$G$1,CADASTRE!$L:$L,A155)</f>
        <v>1</v>
      </c>
      <c r="H155" s="22">
        <f>COUNTIFS(CADASTRE!$B:$B,$H$1,CADASTRE!$L:$L,A155)</f>
        <v>0</v>
      </c>
      <c r="I155" s="22">
        <f>COUNTIFS(CADASTRE!$B:$B,$I$1,CADASTRE!$L:$L,A155)</f>
        <v>0</v>
      </c>
      <c r="J155" s="22">
        <f>COUNTIFS(CADASTRE!$B:$B,$J$1,CADASTRE!$L:$L,A155)</f>
        <v>0</v>
      </c>
      <c r="K155" s="22">
        <f>COUNTIFS(CADASTRE!$B:$B,$K$1,CADASTRE!$L:$L,A155)</f>
        <v>0</v>
      </c>
      <c r="L155" s="22">
        <f>COUNTIFS(CADASTRE!$B:$B,$L$1,CADASTRE!$L:$L,A155)</f>
        <v>0</v>
      </c>
      <c r="M155" s="22">
        <f>COUNTIFS(CADASTRE!$B:$B,$M$1,CADASTRE!$L:$L,A155)</f>
        <v>0</v>
      </c>
      <c r="N155" s="22">
        <f>COUNTIFS(CADASTRE!$B:$B,$N$1,CADASTRE!$L:$L,A155)</f>
        <v>0</v>
      </c>
      <c r="O155" s="22">
        <f>COUNTIFS(CADASTRE!$B:$B,$O$1,CADASTRE!$L:$L,A155)</f>
        <v>0</v>
      </c>
      <c r="P155" s="22">
        <f>COUNTIFS(CADASTRE!$B:$B,$P$1,CADASTRE!$L:$L,A155)</f>
        <v>0</v>
      </c>
      <c r="Q155" s="22">
        <f>COUNTIFS(CADASTRE!$B:$B,$Q$1,CADASTRE!$L:$L,A155)</f>
        <v>0</v>
      </c>
      <c r="R155" s="22">
        <f>COUNTIFS(CADASTRE!$B:$B,$R$1,CADASTRE!$L:$L,A155)</f>
        <v>0</v>
      </c>
      <c r="S155" s="22">
        <f>COUNTIFS(CADASTRE!$B:$B,$S$1,CADASTRE!$L:$L,A155)</f>
        <v>0</v>
      </c>
      <c r="T155" s="22">
        <f>COUNTIFS(CADASTRE!$B:$B,$T$1,CADASTRE!$L:$L,A155)</f>
        <v>0</v>
      </c>
      <c r="U155" s="22">
        <f>COUNTIFS(CADASTRE!$B:$B,$U$1,CADASTRE!$L:$L,A155)</f>
        <v>0</v>
      </c>
      <c r="V155" s="22">
        <f>COUNTIFS(CADASTRE!$B:$B,$V$1,CADASTRE!$L:$L,A155)</f>
        <v>0</v>
      </c>
      <c r="W155" s="22">
        <f>COUNTIFS(CADASTRE!$B:$B,$W$1,CADASTRE!$L:$L,A155)</f>
        <v>0</v>
      </c>
      <c r="X155" s="22">
        <f>COUNTIFS(CADASTRE!$B:$B,$X$1,CADASTRE!$L:$L,A155)</f>
        <v>0</v>
      </c>
      <c r="Y155" s="22">
        <f>COUNTIFS(CADASTRE!$B:$B,$Y$1,CADASTRE!$L:$L,A155)</f>
        <v>0</v>
      </c>
      <c r="Z155" s="22">
        <f>COUNTIFS(CADASTRE!$B:$B,$Z$1,CADASTRE!$L:$L,A155)</f>
        <v>0</v>
      </c>
      <c r="AA155" s="22">
        <f t="shared" si="2"/>
        <v>1</v>
      </c>
      <c r="AB155" s="22"/>
      <c r="AC155" s="22"/>
      <c r="AD155" s="1"/>
      <c r="AE155" s="1"/>
    </row>
    <row r="156" spans="1:31" ht="30" customHeight="1" x14ac:dyDescent="0.3">
      <c r="A156" s="2" t="s">
        <v>692</v>
      </c>
      <c r="B156" s="22">
        <f>COUNTIFS(CADASTRE!$B:$B,B$1,CADASTRE!L:L,A156)</f>
        <v>1</v>
      </c>
      <c r="C156" s="22">
        <f>COUNTIFS(CADASTRE!$B:$B,$C$1,CADASTRE!$L:$L,A156)</f>
        <v>0</v>
      </c>
      <c r="D156" s="22">
        <f>COUNTIFS(CADASTRE!$B:$B,$D$1,CADASTRE!$L:$L,A156)</f>
        <v>0</v>
      </c>
      <c r="E156" s="22">
        <f>COUNTIFS(CADASTRE!$B:$B,$E$1,CADASTRE!$L:$L,A156)</f>
        <v>0</v>
      </c>
      <c r="F156" s="22">
        <f>COUNTIFS(CADASTRE!$B:$B,$F$1,CADASTRE!$L:$L,A156)</f>
        <v>0</v>
      </c>
      <c r="G156" s="22">
        <f>COUNTIFS(CADASTRE!$B:$B,$G$1,CADASTRE!$L:$L,A156)</f>
        <v>0</v>
      </c>
      <c r="H156" s="22">
        <f>COUNTIFS(CADASTRE!$B:$B,$H$1,CADASTRE!$L:$L,A156)</f>
        <v>1</v>
      </c>
      <c r="I156" s="22">
        <f>COUNTIFS(CADASTRE!$B:$B,$I$1,CADASTRE!$L:$L,A156)</f>
        <v>0</v>
      </c>
      <c r="J156" s="22">
        <f>COUNTIFS(CADASTRE!$B:$B,$J$1,CADASTRE!$L:$L,A156)</f>
        <v>0</v>
      </c>
      <c r="K156" s="22">
        <f>COUNTIFS(CADASTRE!$B:$B,$K$1,CADASTRE!$L:$L,A156)</f>
        <v>0</v>
      </c>
      <c r="L156" s="22">
        <f>COUNTIFS(CADASTRE!$B:$B,$L$1,CADASTRE!$L:$L,A156)</f>
        <v>0</v>
      </c>
      <c r="M156" s="22">
        <f>COUNTIFS(CADASTRE!$B:$B,$M$1,CADASTRE!$L:$L,A156)</f>
        <v>0</v>
      </c>
      <c r="N156" s="22">
        <f>COUNTIFS(CADASTRE!$B:$B,$N$1,CADASTRE!$L:$L,A156)</f>
        <v>0</v>
      </c>
      <c r="O156" s="22">
        <f>COUNTIFS(CADASTRE!$B:$B,$O$1,CADASTRE!$L:$L,A156)</f>
        <v>0</v>
      </c>
      <c r="P156" s="22">
        <f>COUNTIFS(CADASTRE!$B:$B,$P$1,CADASTRE!$L:$L,A156)</f>
        <v>0</v>
      </c>
      <c r="Q156" s="22">
        <f>COUNTIFS(CADASTRE!$B:$B,$Q$1,CADASTRE!$L:$L,A156)</f>
        <v>1</v>
      </c>
      <c r="R156" s="22">
        <f>COUNTIFS(CADASTRE!$B:$B,$R$1,CADASTRE!$L:$L,A156)</f>
        <v>0</v>
      </c>
      <c r="S156" s="22">
        <f>COUNTIFS(CADASTRE!$B:$B,$S$1,CADASTRE!$L:$L,A156)</f>
        <v>0</v>
      </c>
      <c r="T156" s="22">
        <f>COUNTIFS(CADASTRE!$B:$B,$T$1,CADASTRE!$L:$L,A156)</f>
        <v>0</v>
      </c>
      <c r="U156" s="22">
        <f>COUNTIFS(CADASTRE!$B:$B,$U$1,CADASTRE!$L:$L,A156)</f>
        <v>0</v>
      </c>
      <c r="V156" s="22">
        <f>COUNTIFS(CADASTRE!$B:$B,$V$1,CADASTRE!$L:$L,A156)</f>
        <v>0</v>
      </c>
      <c r="W156" s="22">
        <f>COUNTIFS(CADASTRE!$B:$B,$W$1,CADASTRE!$L:$L,A156)</f>
        <v>0</v>
      </c>
      <c r="X156" s="22">
        <f>COUNTIFS(CADASTRE!$B:$B,$X$1,CADASTRE!$L:$L,A156)</f>
        <v>1</v>
      </c>
      <c r="Y156" s="22">
        <f>COUNTIFS(CADASTRE!$B:$B,$Y$1,CADASTRE!$L:$L,A156)</f>
        <v>0</v>
      </c>
      <c r="Z156" s="22">
        <f>COUNTIFS(CADASTRE!$B:$B,$Z$1,CADASTRE!$L:$L,A156)</f>
        <v>0</v>
      </c>
      <c r="AA156" s="22">
        <f t="shared" si="2"/>
        <v>4</v>
      </c>
      <c r="AB156" s="22"/>
      <c r="AC156" s="22"/>
      <c r="AD156" s="1"/>
      <c r="AE156" s="1"/>
    </row>
    <row r="157" spans="1:31" ht="30" customHeight="1" x14ac:dyDescent="0.3">
      <c r="A157" s="2" t="s">
        <v>1676</v>
      </c>
      <c r="B157" s="22">
        <f>COUNTIFS(CADASTRE!$B:$B,B$1,CADASTRE!L:L,A157)</f>
        <v>0</v>
      </c>
      <c r="C157" s="22">
        <f>COUNTIFS(CADASTRE!$B:$B,$C$1,CADASTRE!$L:$L,A157)</f>
        <v>0</v>
      </c>
      <c r="D157" s="22">
        <f>COUNTIFS(CADASTRE!$B:$B,$D$1,CADASTRE!$L:$L,A157)</f>
        <v>0</v>
      </c>
      <c r="E157" s="22">
        <f>COUNTIFS(CADASTRE!$B:$B,$E$1,CADASTRE!$L:$L,A157)</f>
        <v>0</v>
      </c>
      <c r="F157" s="22">
        <f>COUNTIFS(CADASTRE!$B:$B,$F$1,CADASTRE!$L:$L,A157)</f>
        <v>0</v>
      </c>
      <c r="G157" s="22">
        <f>COUNTIFS(CADASTRE!$B:$B,$G$1,CADASTRE!$L:$L,A157)</f>
        <v>0</v>
      </c>
      <c r="H157" s="22">
        <f>COUNTIFS(CADASTRE!$B:$B,$H$1,CADASTRE!$L:$L,A157)</f>
        <v>0</v>
      </c>
      <c r="I157" s="22">
        <f>COUNTIFS(CADASTRE!$B:$B,$I$1,CADASTRE!$L:$L,A157)</f>
        <v>0</v>
      </c>
      <c r="J157" s="22">
        <f>COUNTIFS(CADASTRE!$B:$B,$J$1,CADASTRE!$L:$L,A157)</f>
        <v>0</v>
      </c>
      <c r="K157" s="22">
        <f>COUNTIFS(CADASTRE!$B:$B,$K$1,CADASTRE!$L:$L,A157)</f>
        <v>0</v>
      </c>
      <c r="L157" s="22">
        <f>COUNTIFS(CADASTRE!$B:$B,$L$1,CADASTRE!$L:$L,A157)</f>
        <v>0</v>
      </c>
      <c r="M157" s="22">
        <f>COUNTIFS(CADASTRE!$B:$B,$M$1,CADASTRE!$L:$L,A157)</f>
        <v>0</v>
      </c>
      <c r="N157" s="22">
        <f>COUNTIFS(CADASTRE!$B:$B,$N$1,CADASTRE!$L:$L,A157)</f>
        <v>2</v>
      </c>
      <c r="O157" s="22">
        <f>COUNTIFS(CADASTRE!$B:$B,$O$1,CADASTRE!$L:$L,A157)</f>
        <v>0</v>
      </c>
      <c r="P157" s="22">
        <f>COUNTIFS(CADASTRE!$B:$B,$P$1,CADASTRE!$L:$L,A157)</f>
        <v>0</v>
      </c>
      <c r="Q157" s="22">
        <f>COUNTIFS(CADASTRE!$B:$B,$Q$1,CADASTRE!$L:$L,A157)</f>
        <v>1</v>
      </c>
      <c r="R157" s="22">
        <f>COUNTIFS(CADASTRE!$B:$B,$R$1,CADASTRE!$L:$L,A157)</f>
        <v>1</v>
      </c>
      <c r="S157" s="22">
        <f>COUNTIFS(CADASTRE!$B:$B,$S$1,CADASTRE!$L:$L,A157)</f>
        <v>0</v>
      </c>
      <c r="T157" s="22">
        <f>COUNTIFS(CADASTRE!$B:$B,$T$1,CADASTRE!$L:$L,A157)</f>
        <v>0</v>
      </c>
      <c r="U157" s="22">
        <f>COUNTIFS(CADASTRE!$B:$B,$U$1,CADASTRE!$L:$L,A157)</f>
        <v>0</v>
      </c>
      <c r="V157" s="22">
        <f>COUNTIFS(CADASTRE!$B:$B,$V$1,CADASTRE!$L:$L,A157)</f>
        <v>0</v>
      </c>
      <c r="W157" s="22">
        <f>COUNTIFS(CADASTRE!$B:$B,$W$1,CADASTRE!$L:$L,A157)</f>
        <v>0</v>
      </c>
      <c r="X157" s="22">
        <f>COUNTIFS(CADASTRE!$B:$B,$X$1,CADASTRE!$L:$L,A157)</f>
        <v>5</v>
      </c>
      <c r="Y157" s="22">
        <f>COUNTIFS(CADASTRE!$B:$B,$Y$1,CADASTRE!$L:$L,A157)</f>
        <v>0</v>
      </c>
      <c r="Z157" s="22">
        <f>COUNTIFS(CADASTRE!$B:$B,$Z$1,CADASTRE!$L:$L,A157)</f>
        <v>0</v>
      </c>
      <c r="AA157" s="22">
        <f t="shared" si="2"/>
        <v>9</v>
      </c>
      <c r="AB157" s="22"/>
      <c r="AC157" s="22"/>
      <c r="AD157" s="1"/>
      <c r="AE157" s="1"/>
    </row>
    <row r="158" spans="1:31" ht="30" customHeight="1" x14ac:dyDescent="0.3">
      <c r="A158" s="2" t="s">
        <v>1749</v>
      </c>
      <c r="B158" s="22">
        <f>COUNTIFS(CADASTRE!$B:$B,B$1,CADASTRE!L:L,A158)</f>
        <v>0</v>
      </c>
      <c r="C158" s="22">
        <f>COUNTIFS(CADASTRE!$B:$B,$C$1,CADASTRE!$L:$L,A158)</f>
        <v>0</v>
      </c>
      <c r="D158" s="22">
        <f>COUNTIFS(CADASTRE!$B:$B,$D$1,CADASTRE!$L:$L,A158)</f>
        <v>1</v>
      </c>
      <c r="E158" s="22">
        <f>COUNTIFS(CADASTRE!$B:$B,$E$1,CADASTRE!$L:$L,A158)</f>
        <v>0</v>
      </c>
      <c r="F158" s="22">
        <f>COUNTIFS(CADASTRE!$B:$B,$F$1,CADASTRE!$L:$L,A158)</f>
        <v>0</v>
      </c>
      <c r="G158" s="22">
        <f>COUNTIFS(CADASTRE!$B:$B,$G$1,CADASTRE!$L:$L,A158)</f>
        <v>1</v>
      </c>
      <c r="H158" s="22">
        <f>COUNTIFS(CADASTRE!$B:$B,$H$1,CADASTRE!$L:$L,A158)</f>
        <v>0</v>
      </c>
      <c r="I158" s="22">
        <f>COUNTIFS(CADASTRE!$B:$B,$I$1,CADASTRE!$L:$L,A158)</f>
        <v>2</v>
      </c>
      <c r="J158" s="22">
        <f>COUNTIFS(CADASTRE!$B:$B,$J$1,CADASTRE!$L:$L,A158)</f>
        <v>0</v>
      </c>
      <c r="K158" s="22">
        <f>COUNTIFS(CADASTRE!$B:$B,$K$1,CADASTRE!$L:$L,A158)</f>
        <v>1</v>
      </c>
      <c r="L158" s="22">
        <f>COUNTIFS(CADASTRE!$B:$B,$L$1,CADASTRE!$L:$L,A158)</f>
        <v>0</v>
      </c>
      <c r="M158" s="22">
        <f>COUNTIFS(CADASTRE!$B:$B,$M$1,CADASTRE!$L:$L,A158)</f>
        <v>0</v>
      </c>
      <c r="N158" s="22">
        <f>COUNTIFS(CADASTRE!$B:$B,$N$1,CADASTRE!$L:$L,A158)</f>
        <v>0</v>
      </c>
      <c r="O158" s="22">
        <f>COUNTIFS(CADASTRE!$B:$B,$O$1,CADASTRE!$L:$L,A158)</f>
        <v>0</v>
      </c>
      <c r="P158" s="22">
        <f>COUNTIFS(CADASTRE!$B:$B,$P$1,CADASTRE!$L:$L,A158)</f>
        <v>0</v>
      </c>
      <c r="Q158" s="22">
        <f>COUNTIFS(CADASTRE!$B:$B,$Q$1,CADASTRE!$L:$L,A158)</f>
        <v>0</v>
      </c>
      <c r="R158" s="22">
        <f>COUNTIFS(CADASTRE!$B:$B,$R$1,CADASTRE!$L:$L,A158)</f>
        <v>0</v>
      </c>
      <c r="S158" s="22">
        <f>COUNTIFS(CADASTRE!$B:$B,$S$1,CADASTRE!$L:$L,A158)</f>
        <v>0</v>
      </c>
      <c r="T158" s="22">
        <f>COUNTIFS(CADASTRE!$B:$B,$T$1,CADASTRE!$L:$L,A158)</f>
        <v>0</v>
      </c>
      <c r="U158" s="22">
        <f>COUNTIFS(CADASTRE!$B:$B,$U$1,CADASTRE!$L:$L,A158)</f>
        <v>0</v>
      </c>
      <c r="V158" s="22">
        <f>COUNTIFS(CADASTRE!$B:$B,$V$1,CADASTRE!$L:$L,A158)</f>
        <v>0</v>
      </c>
      <c r="W158" s="22">
        <f>COUNTIFS(CADASTRE!$B:$B,$W$1,CADASTRE!$L:$L,A158)</f>
        <v>0</v>
      </c>
      <c r="X158" s="22">
        <f>COUNTIFS(CADASTRE!$B:$B,$X$1,CADASTRE!$L:$L,A158)</f>
        <v>0</v>
      </c>
      <c r="Y158" s="22">
        <f>COUNTIFS(CADASTRE!$B:$B,$Y$1,CADASTRE!$L:$L,A158)</f>
        <v>0</v>
      </c>
      <c r="Z158" s="22">
        <f>COUNTIFS(CADASTRE!$B:$B,$Z$1,CADASTRE!$L:$L,A158)</f>
        <v>0</v>
      </c>
      <c r="AA158" s="22">
        <f t="shared" si="2"/>
        <v>5</v>
      </c>
      <c r="AB158" s="22"/>
      <c r="AC158" s="22"/>
      <c r="AD158" s="1"/>
      <c r="AE158" s="1"/>
    </row>
    <row r="159" spans="1:31" ht="30" customHeight="1" x14ac:dyDescent="0.3">
      <c r="A159" s="2" t="s">
        <v>4455</v>
      </c>
      <c r="B159" s="22">
        <f>COUNTIFS(CADASTRE!$B:$B,B$1,CADASTRE!L:L,A159)</f>
        <v>0</v>
      </c>
      <c r="C159" s="22">
        <f>COUNTIFS(CADASTRE!$B:$B,$C$1,CADASTRE!$L:$L,A159)</f>
        <v>0</v>
      </c>
      <c r="D159" s="22">
        <f>COUNTIFS(CADASTRE!$B:$B,$D$1,CADASTRE!$L:$L,A159)</f>
        <v>0</v>
      </c>
      <c r="E159" s="22">
        <f>COUNTIFS(CADASTRE!$B:$B,$E$1,CADASTRE!$L:$L,A159)</f>
        <v>0</v>
      </c>
      <c r="F159" s="22">
        <f>COUNTIFS(CADASTRE!$B:$B,$F$1,CADASTRE!$L:$L,A159)</f>
        <v>0</v>
      </c>
      <c r="G159" s="22">
        <f>COUNTIFS(CADASTRE!$B:$B,$G$1,CADASTRE!$L:$L,A159)</f>
        <v>0</v>
      </c>
      <c r="H159" s="22">
        <f>COUNTIFS(CADASTRE!$B:$B,$H$1,CADASTRE!$L:$L,A159)</f>
        <v>0</v>
      </c>
      <c r="I159" s="22">
        <f>COUNTIFS(CADASTRE!$B:$B,$I$1,CADASTRE!$L:$L,A159)</f>
        <v>0</v>
      </c>
      <c r="J159" s="22">
        <f>COUNTIFS(CADASTRE!$B:$B,$J$1,CADASTRE!$L:$L,A159)</f>
        <v>0</v>
      </c>
      <c r="K159" s="22">
        <f>COUNTIFS(CADASTRE!$B:$B,$K$1,CADASTRE!$L:$L,A159)</f>
        <v>0</v>
      </c>
      <c r="L159" s="22">
        <f>COUNTIFS(CADASTRE!$B:$B,$L$1,CADASTRE!$L:$L,A159)</f>
        <v>0</v>
      </c>
      <c r="M159" s="22">
        <f>COUNTIFS(CADASTRE!$B:$B,$M$1,CADASTRE!$L:$L,A159)</f>
        <v>0</v>
      </c>
      <c r="N159" s="22">
        <f>COUNTIFS(CADASTRE!$B:$B,$N$1,CADASTRE!$L:$L,A159)</f>
        <v>0</v>
      </c>
      <c r="O159" s="22">
        <f>COUNTIFS(CADASTRE!$B:$B,$O$1,CADASTRE!$L:$L,A159)</f>
        <v>0</v>
      </c>
      <c r="P159" s="22">
        <f>COUNTIFS(CADASTRE!$B:$B,$P$1,CADASTRE!$L:$L,A159)</f>
        <v>1</v>
      </c>
      <c r="Q159" s="22">
        <f>COUNTIFS(CADASTRE!$B:$B,$Q$1,CADASTRE!$L:$L,A159)</f>
        <v>0</v>
      </c>
      <c r="R159" s="22">
        <f>COUNTIFS(CADASTRE!$B:$B,$R$1,CADASTRE!$L:$L,A159)</f>
        <v>0</v>
      </c>
      <c r="S159" s="22">
        <f>COUNTIFS(CADASTRE!$B:$B,$S$1,CADASTRE!$L:$L,A159)</f>
        <v>0</v>
      </c>
      <c r="T159" s="22">
        <f>COUNTIFS(CADASTRE!$B:$B,$T$1,CADASTRE!$L:$L,A159)</f>
        <v>0</v>
      </c>
      <c r="U159" s="22">
        <f>COUNTIFS(CADASTRE!$B:$B,$U$1,CADASTRE!$L:$L,A159)</f>
        <v>0</v>
      </c>
      <c r="V159" s="22">
        <f>COUNTIFS(CADASTRE!$B:$B,$V$1,CADASTRE!$L:$L,A159)</f>
        <v>0</v>
      </c>
      <c r="W159" s="22">
        <f>COUNTIFS(CADASTRE!$B:$B,$W$1,CADASTRE!$L:$L,A159)</f>
        <v>0</v>
      </c>
      <c r="X159" s="22">
        <f>COUNTIFS(CADASTRE!$B:$B,$X$1,CADASTRE!$L:$L,A159)</f>
        <v>0</v>
      </c>
      <c r="Y159" s="22">
        <f>COUNTIFS(CADASTRE!$B:$B,$Y$1,CADASTRE!$L:$L,A159)</f>
        <v>0</v>
      </c>
      <c r="Z159" s="22">
        <f>COUNTIFS(CADASTRE!$B:$B,$Z$1,CADASTRE!$L:$L,A159)</f>
        <v>0</v>
      </c>
      <c r="AA159" s="22">
        <f t="shared" si="2"/>
        <v>1</v>
      </c>
      <c r="AB159" s="22"/>
      <c r="AC159" s="22"/>
      <c r="AD159" s="1"/>
      <c r="AE159" s="1"/>
    </row>
    <row r="160" spans="1:31" ht="30" customHeight="1" x14ac:dyDescent="0.3">
      <c r="A160" s="2" t="s">
        <v>3318</v>
      </c>
      <c r="B160" s="22">
        <f>COUNTIFS(CADASTRE!$B:$B,B$1,CADASTRE!L:L,A160)</f>
        <v>0</v>
      </c>
      <c r="C160" s="22">
        <f>COUNTIFS(CADASTRE!$B:$B,$C$1,CADASTRE!$L:$L,A160)</f>
        <v>0</v>
      </c>
      <c r="D160" s="22">
        <f>COUNTIFS(CADASTRE!$B:$B,$D$1,CADASTRE!$L:$L,A160)</f>
        <v>0</v>
      </c>
      <c r="E160" s="22">
        <f>COUNTIFS(CADASTRE!$B:$B,$E$1,CADASTRE!$L:$L,A160)</f>
        <v>0</v>
      </c>
      <c r="F160" s="22">
        <f>COUNTIFS(CADASTRE!$B:$B,$F$1,CADASTRE!$L:$L,A160)</f>
        <v>0</v>
      </c>
      <c r="G160" s="22">
        <f>COUNTIFS(CADASTRE!$B:$B,$G$1,CADASTRE!$L:$L,A160)</f>
        <v>0</v>
      </c>
      <c r="H160" s="22">
        <f>COUNTIFS(CADASTRE!$B:$B,$H$1,CADASTRE!$L:$L,A160)</f>
        <v>1</v>
      </c>
      <c r="I160" s="22">
        <f>COUNTIFS(CADASTRE!$B:$B,$I$1,CADASTRE!$L:$L,A160)</f>
        <v>0</v>
      </c>
      <c r="J160" s="22">
        <f>COUNTIFS(CADASTRE!$B:$B,$J$1,CADASTRE!$L:$L,A160)</f>
        <v>0</v>
      </c>
      <c r="K160" s="22">
        <f>COUNTIFS(CADASTRE!$B:$B,$K$1,CADASTRE!$L:$L,A160)</f>
        <v>0</v>
      </c>
      <c r="L160" s="22">
        <f>COUNTIFS(CADASTRE!$B:$B,$L$1,CADASTRE!$L:$L,A160)</f>
        <v>0</v>
      </c>
      <c r="M160" s="22">
        <f>COUNTIFS(CADASTRE!$B:$B,$M$1,CADASTRE!$L:$L,A160)</f>
        <v>0</v>
      </c>
      <c r="N160" s="22">
        <f>COUNTIFS(CADASTRE!$B:$B,$N$1,CADASTRE!$L:$L,A160)</f>
        <v>0</v>
      </c>
      <c r="O160" s="22">
        <f>COUNTIFS(CADASTRE!$B:$B,$O$1,CADASTRE!$L:$L,A160)</f>
        <v>0</v>
      </c>
      <c r="P160" s="22">
        <f>COUNTIFS(CADASTRE!$B:$B,$P$1,CADASTRE!$L:$L,A160)</f>
        <v>0</v>
      </c>
      <c r="Q160" s="22">
        <f>COUNTIFS(CADASTRE!$B:$B,$Q$1,CADASTRE!$L:$L,A160)</f>
        <v>0</v>
      </c>
      <c r="R160" s="22">
        <f>COUNTIFS(CADASTRE!$B:$B,$R$1,CADASTRE!$L:$L,A160)</f>
        <v>0</v>
      </c>
      <c r="S160" s="22">
        <f>COUNTIFS(CADASTRE!$B:$B,$S$1,CADASTRE!$L:$L,A160)</f>
        <v>0</v>
      </c>
      <c r="T160" s="22">
        <f>COUNTIFS(CADASTRE!$B:$B,$T$1,CADASTRE!$L:$L,A160)</f>
        <v>0</v>
      </c>
      <c r="U160" s="22">
        <f>COUNTIFS(CADASTRE!$B:$B,$U$1,CADASTRE!$L:$L,A160)</f>
        <v>0</v>
      </c>
      <c r="V160" s="22">
        <f>COUNTIFS(CADASTRE!$B:$B,$V$1,CADASTRE!$L:$L,A160)</f>
        <v>0</v>
      </c>
      <c r="W160" s="22">
        <f>COUNTIFS(CADASTRE!$B:$B,$W$1,CADASTRE!$L:$L,A160)</f>
        <v>0</v>
      </c>
      <c r="X160" s="22">
        <f>COUNTIFS(CADASTRE!$B:$B,$X$1,CADASTRE!$L:$L,A160)</f>
        <v>0</v>
      </c>
      <c r="Y160" s="22">
        <f>COUNTIFS(CADASTRE!$B:$B,$Y$1,CADASTRE!$L:$L,A160)</f>
        <v>0</v>
      </c>
      <c r="Z160" s="22">
        <f>COUNTIFS(CADASTRE!$B:$B,$Z$1,CADASTRE!$L:$L,A160)</f>
        <v>0</v>
      </c>
      <c r="AA160" s="22">
        <f t="shared" si="2"/>
        <v>1</v>
      </c>
      <c r="AB160" s="22"/>
      <c r="AC160" s="22"/>
      <c r="AD160" s="1"/>
      <c r="AE160" s="1"/>
    </row>
    <row r="161" spans="1:31" ht="30" customHeight="1" x14ac:dyDescent="0.3">
      <c r="A161" s="2" t="s">
        <v>3921</v>
      </c>
      <c r="B161" s="22">
        <f>COUNTIFS(CADASTRE!$B:$B,B$1,CADASTRE!L:L,A161)</f>
        <v>0</v>
      </c>
      <c r="C161" s="22">
        <f>COUNTIFS(CADASTRE!$B:$B,$C$1,CADASTRE!$L:$L,A161)</f>
        <v>0</v>
      </c>
      <c r="D161" s="22">
        <f>COUNTIFS(CADASTRE!$B:$B,$D$1,CADASTRE!$L:$L,A161)</f>
        <v>0</v>
      </c>
      <c r="E161" s="22">
        <f>COUNTIFS(CADASTRE!$B:$B,$E$1,CADASTRE!$L:$L,A161)</f>
        <v>0</v>
      </c>
      <c r="F161" s="22">
        <f>COUNTIFS(CADASTRE!$B:$B,$F$1,CADASTRE!$L:$L,A161)</f>
        <v>0</v>
      </c>
      <c r="G161" s="22">
        <f>COUNTIFS(CADASTRE!$B:$B,$G$1,CADASTRE!$L:$L,A161)</f>
        <v>0</v>
      </c>
      <c r="H161" s="22">
        <f>COUNTIFS(CADASTRE!$B:$B,$H$1,CADASTRE!$L:$L,A161)</f>
        <v>0</v>
      </c>
      <c r="I161" s="22">
        <f>COUNTIFS(CADASTRE!$B:$B,$I$1,CADASTRE!$L:$L,A161)</f>
        <v>0</v>
      </c>
      <c r="J161" s="22">
        <f>COUNTIFS(CADASTRE!$B:$B,$J$1,CADASTRE!$L:$L,A161)</f>
        <v>0</v>
      </c>
      <c r="K161" s="22">
        <f>COUNTIFS(CADASTRE!$B:$B,$K$1,CADASTRE!$L:$L,A161)</f>
        <v>0</v>
      </c>
      <c r="L161" s="22">
        <f>COUNTIFS(CADASTRE!$B:$B,$L$1,CADASTRE!$L:$L,A161)</f>
        <v>0</v>
      </c>
      <c r="M161" s="22">
        <f>COUNTIFS(CADASTRE!$B:$B,$M$1,CADASTRE!$L:$L,A161)</f>
        <v>0</v>
      </c>
      <c r="N161" s="22">
        <f>COUNTIFS(CADASTRE!$B:$B,$N$1,CADASTRE!$L:$L,A161)</f>
        <v>1</v>
      </c>
      <c r="O161" s="22">
        <f>COUNTIFS(CADASTRE!$B:$B,$O$1,CADASTRE!$L:$L,A161)</f>
        <v>0</v>
      </c>
      <c r="P161" s="22">
        <f>COUNTIFS(CADASTRE!$B:$B,$P$1,CADASTRE!$L:$L,A161)</f>
        <v>0</v>
      </c>
      <c r="Q161" s="22">
        <f>COUNTIFS(CADASTRE!$B:$B,$Q$1,CADASTRE!$L:$L,A161)</f>
        <v>1</v>
      </c>
      <c r="R161" s="22">
        <f>COUNTIFS(CADASTRE!$B:$B,$R$1,CADASTRE!$L:$L,A161)</f>
        <v>0</v>
      </c>
      <c r="S161" s="22">
        <f>COUNTIFS(CADASTRE!$B:$B,$S$1,CADASTRE!$L:$L,A161)</f>
        <v>0</v>
      </c>
      <c r="T161" s="22">
        <f>COUNTIFS(CADASTRE!$B:$B,$T$1,CADASTRE!$L:$L,A161)</f>
        <v>0</v>
      </c>
      <c r="U161" s="22">
        <f>COUNTIFS(CADASTRE!$B:$B,$U$1,CADASTRE!$L:$L,A161)</f>
        <v>0</v>
      </c>
      <c r="V161" s="22">
        <f>COUNTIFS(CADASTRE!$B:$B,$V$1,CADASTRE!$L:$L,A161)</f>
        <v>0</v>
      </c>
      <c r="W161" s="22">
        <f>COUNTIFS(CADASTRE!$B:$B,$W$1,CADASTRE!$L:$L,A161)</f>
        <v>0</v>
      </c>
      <c r="X161" s="22">
        <f>COUNTIFS(CADASTRE!$B:$B,$X$1,CADASTRE!$L:$L,A161)</f>
        <v>0</v>
      </c>
      <c r="Y161" s="22">
        <f>COUNTIFS(CADASTRE!$B:$B,$Y$1,CADASTRE!$L:$L,A161)</f>
        <v>0</v>
      </c>
      <c r="Z161" s="22">
        <f>COUNTIFS(CADASTRE!$B:$B,$Z$1,CADASTRE!$L:$L,A161)</f>
        <v>0</v>
      </c>
      <c r="AA161" s="22">
        <f t="shared" si="2"/>
        <v>2</v>
      </c>
      <c r="AB161" s="22"/>
      <c r="AC161" s="22"/>
      <c r="AD161" s="1"/>
      <c r="AE161" s="1"/>
    </row>
    <row r="162" spans="1:31" ht="30" customHeight="1" x14ac:dyDescent="0.3">
      <c r="A162" s="2" t="s">
        <v>1200</v>
      </c>
      <c r="B162" s="22">
        <f>COUNTIFS(CADASTRE!$B:$B,B$1,CADASTRE!L:L,A162)</f>
        <v>0</v>
      </c>
      <c r="C162" s="22">
        <f>COUNTIFS(CADASTRE!$B:$B,$C$1,CADASTRE!$L:$L,A162)</f>
        <v>0</v>
      </c>
      <c r="D162" s="22">
        <f>COUNTIFS(CADASTRE!$B:$B,$D$1,CADASTRE!$L:$L,A162)</f>
        <v>0</v>
      </c>
      <c r="E162" s="22">
        <f>COUNTIFS(CADASTRE!$B:$B,$E$1,CADASTRE!$L:$L,A162)</f>
        <v>0</v>
      </c>
      <c r="F162" s="22">
        <f>COUNTIFS(CADASTRE!$B:$B,$F$1,CADASTRE!$L:$L,A162)</f>
        <v>0</v>
      </c>
      <c r="G162" s="22">
        <f>COUNTIFS(CADASTRE!$B:$B,$G$1,CADASTRE!$L:$L,A162)</f>
        <v>0</v>
      </c>
      <c r="H162" s="22">
        <f>COUNTIFS(CADASTRE!$B:$B,$H$1,CADASTRE!$L:$L,A162)</f>
        <v>0</v>
      </c>
      <c r="I162" s="22">
        <f>COUNTIFS(CADASTRE!$B:$B,$I$1,CADASTRE!$L:$L,A162)</f>
        <v>0</v>
      </c>
      <c r="J162" s="22">
        <f>COUNTIFS(CADASTRE!$B:$B,$J$1,CADASTRE!$L:$L,A162)</f>
        <v>0</v>
      </c>
      <c r="K162" s="22">
        <f>COUNTIFS(CADASTRE!$B:$B,$K$1,CADASTRE!$L:$L,A162)</f>
        <v>0</v>
      </c>
      <c r="L162" s="22">
        <f>COUNTIFS(CADASTRE!$B:$B,$L$1,CADASTRE!$L:$L,A162)</f>
        <v>0</v>
      </c>
      <c r="M162" s="22">
        <f>COUNTIFS(CADASTRE!$B:$B,$M$1,CADASTRE!$L:$L,A162)</f>
        <v>0</v>
      </c>
      <c r="N162" s="22">
        <f>COUNTIFS(CADASTRE!$B:$B,$N$1,CADASTRE!$L:$L,A162)</f>
        <v>0</v>
      </c>
      <c r="O162" s="22">
        <f>COUNTIFS(CADASTRE!$B:$B,$O$1,CADASTRE!$L:$L,A162)</f>
        <v>0</v>
      </c>
      <c r="P162" s="22">
        <f>COUNTIFS(CADASTRE!$B:$B,$P$1,CADASTRE!$L:$L,A162)</f>
        <v>0</v>
      </c>
      <c r="Q162" s="22">
        <f>COUNTIFS(CADASTRE!$B:$B,$Q$1,CADASTRE!$L:$L,A162)</f>
        <v>0</v>
      </c>
      <c r="R162" s="22">
        <f>COUNTIFS(CADASTRE!$B:$B,$R$1,CADASTRE!$L:$L,A162)</f>
        <v>0</v>
      </c>
      <c r="S162" s="22">
        <f>COUNTIFS(CADASTRE!$B:$B,$S$1,CADASTRE!$L:$L,A162)</f>
        <v>0</v>
      </c>
      <c r="T162" s="22">
        <f>COUNTIFS(CADASTRE!$B:$B,$T$1,CADASTRE!$L:$L,A162)</f>
        <v>1</v>
      </c>
      <c r="U162" s="22">
        <f>COUNTIFS(CADASTRE!$B:$B,$U$1,CADASTRE!$L:$L,A162)</f>
        <v>0</v>
      </c>
      <c r="V162" s="22">
        <f>COUNTIFS(CADASTRE!$B:$B,$V$1,CADASTRE!$L:$L,A162)</f>
        <v>0</v>
      </c>
      <c r="W162" s="22">
        <f>COUNTIFS(CADASTRE!$B:$B,$W$1,CADASTRE!$L:$L,A162)</f>
        <v>0</v>
      </c>
      <c r="X162" s="22">
        <f>COUNTIFS(CADASTRE!$B:$B,$X$1,CADASTRE!$L:$L,A162)</f>
        <v>0</v>
      </c>
      <c r="Y162" s="22">
        <f>COUNTIFS(CADASTRE!$B:$B,$Y$1,CADASTRE!$L:$L,A162)</f>
        <v>0</v>
      </c>
      <c r="Z162" s="22">
        <f>COUNTIFS(CADASTRE!$B:$B,$Z$1,CADASTRE!$L:$L,A162)</f>
        <v>0</v>
      </c>
      <c r="AA162" s="22">
        <f t="shared" si="2"/>
        <v>1</v>
      </c>
      <c r="AB162" s="22"/>
      <c r="AC162" s="22"/>
      <c r="AD162" s="1"/>
      <c r="AE162" s="1"/>
    </row>
    <row r="163" spans="1:31" ht="30" customHeight="1" x14ac:dyDescent="0.3">
      <c r="A163" s="2" t="s">
        <v>2283</v>
      </c>
      <c r="B163" s="22">
        <f>COUNTIFS(CADASTRE!$B:$B,B$1,CADASTRE!L:L,A163)</f>
        <v>0</v>
      </c>
      <c r="C163" s="22">
        <f>COUNTIFS(CADASTRE!$B:$B,$C$1,CADASTRE!$L:$L,A163)</f>
        <v>0</v>
      </c>
      <c r="D163" s="22">
        <f>COUNTIFS(CADASTRE!$B:$B,$D$1,CADASTRE!$L:$L,A163)</f>
        <v>0</v>
      </c>
      <c r="E163" s="22">
        <f>COUNTIFS(CADASTRE!$B:$B,$E$1,CADASTRE!$L:$L,A163)</f>
        <v>0</v>
      </c>
      <c r="F163" s="22">
        <f>COUNTIFS(CADASTRE!$B:$B,$F$1,CADASTRE!$L:$L,A163)</f>
        <v>0</v>
      </c>
      <c r="G163" s="22">
        <f>COUNTIFS(CADASTRE!$B:$B,$G$1,CADASTRE!$L:$L,A163)</f>
        <v>0</v>
      </c>
      <c r="H163" s="22">
        <f>COUNTIFS(CADASTRE!$B:$B,$H$1,CADASTRE!$L:$L,A163)</f>
        <v>0</v>
      </c>
      <c r="I163" s="22">
        <f>COUNTIFS(CADASTRE!$B:$B,$I$1,CADASTRE!$L:$L,A163)</f>
        <v>0</v>
      </c>
      <c r="J163" s="22">
        <f>COUNTIFS(CADASTRE!$B:$B,$J$1,CADASTRE!$L:$L,A163)</f>
        <v>0</v>
      </c>
      <c r="K163" s="22">
        <f>COUNTIFS(CADASTRE!$B:$B,$K$1,CADASTRE!$L:$L,A163)</f>
        <v>0</v>
      </c>
      <c r="L163" s="22">
        <f>COUNTIFS(CADASTRE!$B:$B,$L$1,CADASTRE!$L:$L,A163)</f>
        <v>0</v>
      </c>
      <c r="M163" s="22">
        <f>COUNTIFS(CADASTRE!$B:$B,$M$1,CADASTRE!$L:$L,A163)</f>
        <v>0</v>
      </c>
      <c r="N163" s="22">
        <f>COUNTIFS(CADASTRE!$B:$B,$N$1,CADASTRE!$L:$L,A163)</f>
        <v>1</v>
      </c>
      <c r="O163" s="22">
        <f>COUNTIFS(CADASTRE!$B:$B,$O$1,CADASTRE!$L:$L,A163)</f>
        <v>0</v>
      </c>
      <c r="P163" s="22">
        <f>COUNTIFS(CADASTRE!$B:$B,$P$1,CADASTRE!$L:$L,A163)</f>
        <v>0</v>
      </c>
      <c r="Q163" s="22">
        <f>COUNTIFS(CADASTRE!$B:$B,$Q$1,CADASTRE!$L:$L,A163)</f>
        <v>0</v>
      </c>
      <c r="R163" s="22">
        <f>COUNTIFS(CADASTRE!$B:$B,$R$1,CADASTRE!$L:$L,A163)</f>
        <v>0</v>
      </c>
      <c r="S163" s="22">
        <f>COUNTIFS(CADASTRE!$B:$B,$S$1,CADASTRE!$L:$L,A163)</f>
        <v>0</v>
      </c>
      <c r="T163" s="22">
        <f>COUNTIFS(CADASTRE!$B:$B,$T$1,CADASTRE!$L:$L,A163)</f>
        <v>0</v>
      </c>
      <c r="U163" s="22">
        <f>COUNTIFS(CADASTRE!$B:$B,$U$1,CADASTRE!$L:$L,A163)</f>
        <v>0</v>
      </c>
      <c r="V163" s="22">
        <f>COUNTIFS(CADASTRE!$B:$B,$V$1,CADASTRE!$L:$L,A163)</f>
        <v>0</v>
      </c>
      <c r="W163" s="22">
        <f>COUNTIFS(CADASTRE!$B:$B,$W$1,CADASTRE!$L:$L,A163)</f>
        <v>0</v>
      </c>
      <c r="X163" s="22">
        <f>COUNTIFS(CADASTRE!$B:$B,$X$1,CADASTRE!$L:$L,A163)</f>
        <v>0</v>
      </c>
      <c r="Y163" s="22">
        <f>COUNTIFS(CADASTRE!$B:$B,$Y$1,CADASTRE!$L:$L,A163)</f>
        <v>0</v>
      </c>
      <c r="Z163" s="22">
        <f>COUNTIFS(CADASTRE!$B:$B,$Z$1,CADASTRE!$L:$L,A163)</f>
        <v>0</v>
      </c>
      <c r="AA163" s="22">
        <f t="shared" si="2"/>
        <v>1</v>
      </c>
      <c r="AB163" s="22"/>
      <c r="AC163" s="22"/>
      <c r="AD163" s="1"/>
      <c r="AE163" s="1"/>
    </row>
    <row r="164" spans="1:31" ht="30" customHeight="1" x14ac:dyDescent="0.3">
      <c r="A164" s="2" t="s">
        <v>1329</v>
      </c>
      <c r="B164" s="22">
        <f>COUNTIFS(CADASTRE!$B:$B,B$1,CADASTRE!L:L,A164)</f>
        <v>0</v>
      </c>
      <c r="C164" s="22">
        <f>COUNTIFS(CADASTRE!$B:$B,$C$1,CADASTRE!$L:$L,A164)</f>
        <v>0</v>
      </c>
      <c r="D164" s="22">
        <f>COUNTIFS(CADASTRE!$B:$B,$D$1,CADASTRE!$L:$L,A164)</f>
        <v>0</v>
      </c>
      <c r="E164" s="22">
        <f>COUNTIFS(CADASTRE!$B:$B,$E$1,CADASTRE!$L:$L,A164)</f>
        <v>0</v>
      </c>
      <c r="F164" s="22">
        <f>COUNTIFS(CADASTRE!$B:$B,$F$1,CADASTRE!$L:$L,A164)</f>
        <v>0</v>
      </c>
      <c r="G164" s="22">
        <f>COUNTIFS(CADASTRE!$B:$B,$G$1,CADASTRE!$L:$L,A164)</f>
        <v>0</v>
      </c>
      <c r="H164" s="22">
        <f>COUNTIFS(CADASTRE!$B:$B,$H$1,CADASTRE!$L:$L,A164)</f>
        <v>1</v>
      </c>
      <c r="I164" s="22">
        <f>COUNTIFS(CADASTRE!$B:$B,$I$1,CADASTRE!$L:$L,A164)</f>
        <v>0</v>
      </c>
      <c r="J164" s="22">
        <f>COUNTIFS(CADASTRE!$B:$B,$J$1,CADASTRE!$L:$L,A164)</f>
        <v>0</v>
      </c>
      <c r="K164" s="22">
        <f>COUNTIFS(CADASTRE!$B:$B,$K$1,CADASTRE!$L:$L,A164)</f>
        <v>0</v>
      </c>
      <c r="L164" s="22">
        <f>COUNTIFS(CADASTRE!$B:$B,$L$1,CADASTRE!$L:$L,A164)</f>
        <v>0</v>
      </c>
      <c r="M164" s="22">
        <f>COUNTIFS(CADASTRE!$B:$B,$M$1,CADASTRE!$L:$L,A164)</f>
        <v>0</v>
      </c>
      <c r="N164" s="22">
        <f>COUNTIFS(CADASTRE!$B:$B,$N$1,CADASTRE!$L:$L,A164)</f>
        <v>0</v>
      </c>
      <c r="O164" s="22">
        <f>COUNTIFS(CADASTRE!$B:$B,$O$1,CADASTRE!$L:$L,A164)</f>
        <v>0</v>
      </c>
      <c r="P164" s="22">
        <f>COUNTIFS(CADASTRE!$B:$B,$P$1,CADASTRE!$L:$L,A164)</f>
        <v>0</v>
      </c>
      <c r="Q164" s="22">
        <f>COUNTIFS(CADASTRE!$B:$B,$Q$1,CADASTRE!$L:$L,A164)</f>
        <v>0</v>
      </c>
      <c r="R164" s="22">
        <f>COUNTIFS(CADASTRE!$B:$B,$R$1,CADASTRE!$L:$L,A164)</f>
        <v>0</v>
      </c>
      <c r="S164" s="22">
        <f>COUNTIFS(CADASTRE!$B:$B,$S$1,CADASTRE!$L:$L,A164)</f>
        <v>0</v>
      </c>
      <c r="T164" s="22">
        <f>COUNTIFS(CADASTRE!$B:$B,$T$1,CADASTRE!$L:$L,A164)</f>
        <v>0</v>
      </c>
      <c r="U164" s="22">
        <f>COUNTIFS(CADASTRE!$B:$B,$U$1,CADASTRE!$L:$L,A164)</f>
        <v>0</v>
      </c>
      <c r="V164" s="22">
        <f>COUNTIFS(CADASTRE!$B:$B,$V$1,CADASTRE!$L:$L,A164)</f>
        <v>0</v>
      </c>
      <c r="W164" s="22">
        <f>COUNTIFS(CADASTRE!$B:$B,$W$1,CADASTRE!$L:$L,A164)</f>
        <v>0</v>
      </c>
      <c r="X164" s="22">
        <f>COUNTIFS(CADASTRE!$B:$B,$X$1,CADASTRE!$L:$L,A164)</f>
        <v>0</v>
      </c>
      <c r="Y164" s="22">
        <f>COUNTIFS(CADASTRE!$B:$B,$Y$1,CADASTRE!$L:$L,A164)</f>
        <v>0</v>
      </c>
      <c r="Z164" s="22">
        <f>COUNTIFS(CADASTRE!$B:$B,$Z$1,CADASTRE!$L:$L,A164)</f>
        <v>0</v>
      </c>
      <c r="AA164" s="22">
        <f t="shared" si="2"/>
        <v>1</v>
      </c>
      <c r="AB164" s="22"/>
      <c r="AC164" s="22"/>
      <c r="AD164" s="1"/>
      <c r="AE164" s="1"/>
    </row>
    <row r="165" spans="1:31" ht="30" customHeight="1" x14ac:dyDescent="0.3">
      <c r="A165" s="2" t="s">
        <v>2287</v>
      </c>
      <c r="B165" s="22">
        <f>COUNTIFS(CADASTRE!$B:$B,B$1,CADASTRE!L:L,A165)</f>
        <v>0</v>
      </c>
      <c r="C165" s="22">
        <f>COUNTIFS(CADASTRE!$B:$B,$C$1,CADASTRE!$L:$L,A165)</f>
        <v>0</v>
      </c>
      <c r="D165" s="22">
        <f>COUNTIFS(CADASTRE!$B:$B,$D$1,CADASTRE!$L:$L,A165)</f>
        <v>0</v>
      </c>
      <c r="E165" s="22">
        <f>COUNTIFS(CADASTRE!$B:$B,$E$1,CADASTRE!$L:$L,A165)</f>
        <v>0</v>
      </c>
      <c r="F165" s="22">
        <f>COUNTIFS(CADASTRE!$B:$B,$F$1,CADASTRE!$L:$L,A165)</f>
        <v>0</v>
      </c>
      <c r="G165" s="22">
        <f>COUNTIFS(CADASTRE!$B:$B,$G$1,CADASTRE!$L:$L,A165)</f>
        <v>0</v>
      </c>
      <c r="H165" s="22">
        <f>COUNTIFS(CADASTRE!$B:$B,$H$1,CADASTRE!$L:$L,A165)</f>
        <v>0</v>
      </c>
      <c r="I165" s="22">
        <f>COUNTIFS(CADASTRE!$B:$B,$I$1,CADASTRE!$L:$L,A165)</f>
        <v>0</v>
      </c>
      <c r="J165" s="22">
        <f>COUNTIFS(CADASTRE!$B:$B,$J$1,CADASTRE!$L:$L,A165)</f>
        <v>0</v>
      </c>
      <c r="K165" s="22">
        <f>COUNTIFS(CADASTRE!$B:$B,$K$1,CADASTRE!$L:$L,A165)</f>
        <v>0</v>
      </c>
      <c r="L165" s="22">
        <f>COUNTIFS(CADASTRE!$B:$B,$L$1,CADASTRE!$L:$L,A165)</f>
        <v>0</v>
      </c>
      <c r="M165" s="22">
        <f>COUNTIFS(CADASTRE!$B:$B,$M$1,CADASTRE!$L:$L,A165)</f>
        <v>0</v>
      </c>
      <c r="N165" s="22">
        <f>COUNTIFS(CADASTRE!$B:$B,$N$1,CADASTRE!$L:$L,A165)</f>
        <v>0</v>
      </c>
      <c r="O165" s="22">
        <f>COUNTIFS(CADASTRE!$B:$B,$O$1,CADASTRE!$L:$L,A165)</f>
        <v>0</v>
      </c>
      <c r="P165" s="22">
        <f>COUNTIFS(CADASTRE!$B:$B,$P$1,CADASTRE!$L:$L,A165)</f>
        <v>0</v>
      </c>
      <c r="Q165" s="22">
        <f>COUNTIFS(CADASTRE!$B:$B,$Q$1,CADASTRE!$L:$L,A165)</f>
        <v>0</v>
      </c>
      <c r="R165" s="22">
        <f>COUNTIFS(CADASTRE!$B:$B,$R$1,CADASTRE!$L:$L,A165)</f>
        <v>0</v>
      </c>
      <c r="S165" s="22">
        <f>COUNTIFS(CADASTRE!$B:$B,$S$1,CADASTRE!$L:$L,A165)</f>
        <v>0</v>
      </c>
      <c r="T165" s="22">
        <f>COUNTIFS(CADASTRE!$B:$B,$T$1,CADASTRE!$L:$L,A165)</f>
        <v>0</v>
      </c>
      <c r="U165" s="22">
        <f>COUNTIFS(CADASTRE!$B:$B,$U$1,CADASTRE!$L:$L,A165)</f>
        <v>0</v>
      </c>
      <c r="V165" s="22">
        <f>COUNTIFS(CADASTRE!$B:$B,$V$1,CADASTRE!$L:$L,A165)</f>
        <v>0</v>
      </c>
      <c r="W165" s="22">
        <f>COUNTIFS(CADASTRE!$B:$B,$W$1,CADASTRE!$L:$L,A165)</f>
        <v>0</v>
      </c>
      <c r="X165" s="22">
        <f>COUNTIFS(CADASTRE!$B:$B,$X$1,CADASTRE!$L:$L,A165)</f>
        <v>0</v>
      </c>
      <c r="Y165" s="22">
        <f>COUNTIFS(CADASTRE!$B:$B,$Y$1,CADASTRE!$L:$L,A165)</f>
        <v>2</v>
      </c>
      <c r="Z165" s="22">
        <f>COUNTIFS(CADASTRE!$B:$B,$Z$1,CADASTRE!$L:$L,A165)</f>
        <v>0</v>
      </c>
      <c r="AA165" s="22">
        <f t="shared" si="2"/>
        <v>2</v>
      </c>
      <c r="AB165" s="22"/>
      <c r="AC165" s="22"/>
      <c r="AD165" s="1"/>
      <c r="AE165" s="1"/>
    </row>
    <row r="166" spans="1:31" ht="30" customHeight="1" x14ac:dyDescent="0.3">
      <c r="A166" s="2" t="s">
        <v>2291</v>
      </c>
      <c r="B166" s="22">
        <f>COUNTIFS(CADASTRE!$B:$B,B$1,CADASTRE!L:L,A166)</f>
        <v>0</v>
      </c>
      <c r="C166" s="22">
        <f>COUNTIFS(CADASTRE!$B:$B,$C$1,CADASTRE!$L:$L,A166)</f>
        <v>0</v>
      </c>
      <c r="D166" s="22">
        <f>COUNTIFS(CADASTRE!$B:$B,$D$1,CADASTRE!$L:$L,A166)</f>
        <v>0</v>
      </c>
      <c r="E166" s="22">
        <f>COUNTIFS(CADASTRE!$B:$B,$E$1,CADASTRE!$L:$L,A166)</f>
        <v>0</v>
      </c>
      <c r="F166" s="22">
        <f>COUNTIFS(CADASTRE!$B:$B,$F$1,CADASTRE!$L:$L,A166)</f>
        <v>0</v>
      </c>
      <c r="G166" s="22">
        <f>COUNTIFS(CADASTRE!$B:$B,$G$1,CADASTRE!$L:$L,A166)</f>
        <v>0</v>
      </c>
      <c r="H166" s="22">
        <f>COUNTIFS(CADASTRE!$B:$B,$H$1,CADASTRE!$L:$L,A166)</f>
        <v>1</v>
      </c>
      <c r="I166" s="22">
        <f>COUNTIFS(CADASTRE!$B:$B,$I$1,CADASTRE!$L:$L,A166)</f>
        <v>0</v>
      </c>
      <c r="J166" s="22">
        <f>COUNTIFS(CADASTRE!$B:$B,$J$1,CADASTRE!$L:$L,A166)</f>
        <v>0</v>
      </c>
      <c r="K166" s="22">
        <f>COUNTIFS(CADASTRE!$B:$B,$K$1,CADASTRE!$L:$L,A166)</f>
        <v>0</v>
      </c>
      <c r="L166" s="22">
        <f>COUNTIFS(CADASTRE!$B:$B,$L$1,CADASTRE!$L:$L,A166)</f>
        <v>0</v>
      </c>
      <c r="M166" s="22">
        <f>COUNTIFS(CADASTRE!$B:$B,$M$1,CADASTRE!$L:$L,A166)</f>
        <v>0</v>
      </c>
      <c r="N166" s="22">
        <f>COUNTIFS(CADASTRE!$B:$B,$N$1,CADASTRE!$L:$L,A166)</f>
        <v>1</v>
      </c>
      <c r="O166" s="22">
        <f>COUNTIFS(CADASTRE!$B:$B,$O$1,CADASTRE!$L:$L,A166)</f>
        <v>0</v>
      </c>
      <c r="P166" s="22">
        <f>COUNTIFS(CADASTRE!$B:$B,$P$1,CADASTRE!$L:$L,A166)</f>
        <v>0</v>
      </c>
      <c r="Q166" s="22">
        <f>COUNTIFS(CADASTRE!$B:$B,$Q$1,CADASTRE!$L:$L,A166)</f>
        <v>0</v>
      </c>
      <c r="R166" s="22">
        <f>COUNTIFS(CADASTRE!$B:$B,$R$1,CADASTRE!$L:$L,A166)</f>
        <v>0</v>
      </c>
      <c r="S166" s="22">
        <f>COUNTIFS(CADASTRE!$B:$B,$S$1,CADASTRE!$L:$L,A166)</f>
        <v>0</v>
      </c>
      <c r="T166" s="22">
        <f>COUNTIFS(CADASTRE!$B:$B,$T$1,CADASTRE!$L:$L,A166)</f>
        <v>1</v>
      </c>
      <c r="U166" s="22">
        <f>COUNTIFS(CADASTRE!$B:$B,$U$1,CADASTRE!$L:$L,A166)</f>
        <v>0</v>
      </c>
      <c r="V166" s="22">
        <f>COUNTIFS(CADASTRE!$B:$B,$V$1,CADASTRE!$L:$L,A166)</f>
        <v>0</v>
      </c>
      <c r="W166" s="22">
        <f>COUNTIFS(CADASTRE!$B:$B,$W$1,CADASTRE!$L:$L,A166)</f>
        <v>0</v>
      </c>
      <c r="X166" s="22">
        <f>COUNTIFS(CADASTRE!$B:$B,$X$1,CADASTRE!$L:$L,A166)</f>
        <v>0</v>
      </c>
      <c r="Y166" s="22">
        <f>COUNTIFS(CADASTRE!$B:$B,$Y$1,CADASTRE!$L:$L,A166)</f>
        <v>3</v>
      </c>
      <c r="Z166" s="22">
        <f>COUNTIFS(CADASTRE!$B:$B,$Z$1,CADASTRE!$L:$L,A166)</f>
        <v>0</v>
      </c>
      <c r="AA166" s="22">
        <f t="shared" si="2"/>
        <v>6</v>
      </c>
      <c r="AB166" s="22"/>
      <c r="AC166" s="22"/>
      <c r="AD166" s="1"/>
      <c r="AE166" s="1"/>
    </row>
    <row r="167" spans="1:31" ht="30" customHeight="1" x14ac:dyDescent="0.3">
      <c r="A167" s="2" t="s">
        <v>2299</v>
      </c>
      <c r="B167" s="22">
        <f>COUNTIFS(CADASTRE!$B:$B,B$1,CADASTRE!L:L,A167)</f>
        <v>0</v>
      </c>
      <c r="C167" s="22">
        <f>COUNTIFS(CADASTRE!$B:$B,$C$1,CADASTRE!$L:$L,A167)</f>
        <v>0</v>
      </c>
      <c r="D167" s="22">
        <f>COUNTIFS(CADASTRE!$B:$B,$D$1,CADASTRE!$L:$L,A167)</f>
        <v>0</v>
      </c>
      <c r="E167" s="22">
        <f>COUNTIFS(CADASTRE!$B:$B,$E$1,CADASTRE!$L:$L,A167)</f>
        <v>0</v>
      </c>
      <c r="F167" s="22">
        <f>COUNTIFS(CADASTRE!$B:$B,$F$1,CADASTRE!$L:$L,A167)</f>
        <v>0</v>
      </c>
      <c r="G167" s="22">
        <f>COUNTIFS(CADASTRE!$B:$B,$G$1,CADASTRE!$L:$L,A167)</f>
        <v>0</v>
      </c>
      <c r="H167" s="22">
        <f>COUNTIFS(CADASTRE!$B:$B,$H$1,CADASTRE!$L:$L,A167)</f>
        <v>0</v>
      </c>
      <c r="I167" s="22">
        <f>COUNTIFS(CADASTRE!$B:$B,$I$1,CADASTRE!$L:$L,A167)</f>
        <v>0</v>
      </c>
      <c r="J167" s="22">
        <f>COUNTIFS(CADASTRE!$B:$B,$J$1,CADASTRE!$L:$L,A167)</f>
        <v>0</v>
      </c>
      <c r="K167" s="22">
        <f>COUNTIFS(CADASTRE!$B:$B,$K$1,CADASTRE!$L:$L,A167)</f>
        <v>0</v>
      </c>
      <c r="L167" s="22">
        <f>COUNTIFS(CADASTRE!$B:$B,$L$1,CADASTRE!$L:$L,A167)</f>
        <v>0</v>
      </c>
      <c r="M167" s="22">
        <f>COUNTIFS(CADASTRE!$B:$B,$M$1,CADASTRE!$L:$L,A167)</f>
        <v>0</v>
      </c>
      <c r="N167" s="22">
        <f>COUNTIFS(CADASTRE!$B:$B,$N$1,CADASTRE!$L:$L,A167)</f>
        <v>0</v>
      </c>
      <c r="O167" s="22">
        <f>COUNTIFS(CADASTRE!$B:$B,$O$1,CADASTRE!$L:$L,A167)</f>
        <v>0</v>
      </c>
      <c r="P167" s="22">
        <f>COUNTIFS(CADASTRE!$B:$B,$P$1,CADASTRE!$L:$L,A167)</f>
        <v>0</v>
      </c>
      <c r="Q167" s="22">
        <f>COUNTIFS(CADASTRE!$B:$B,$Q$1,CADASTRE!$L:$L,A167)</f>
        <v>0</v>
      </c>
      <c r="R167" s="22">
        <f>COUNTIFS(CADASTRE!$B:$B,$R$1,CADASTRE!$L:$L,A167)</f>
        <v>0</v>
      </c>
      <c r="S167" s="22">
        <f>COUNTIFS(CADASTRE!$B:$B,$S$1,CADASTRE!$L:$L,A167)</f>
        <v>0</v>
      </c>
      <c r="T167" s="22">
        <f>COUNTIFS(CADASTRE!$B:$B,$T$1,CADASTRE!$L:$L,A167)</f>
        <v>0</v>
      </c>
      <c r="U167" s="22">
        <f>COUNTIFS(CADASTRE!$B:$B,$U$1,CADASTRE!$L:$L,A167)</f>
        <v>1</v>
      </c>
      <c r="V167" s="22">
        <f>COUNTIFS(CADASTRE!$B:$B,$V$1,CADASTRE!$L:$L,A167)</f>
        <v>0</v>
      </c>
      <c r="W167" s="22">
        <f>COUNTIFS(CADASTRE!$B:$B,$W$1,CADASTRE!$L:$L,A167)</f>
        <v>0</v>
      </c>
      <c r="X167" s="22">
        <f>COUNTIFS(CADASTRE!$B:$B,$X$1,CADASTRE!$L:$L,A167)</f>
        <v>0</v>
      </c>
      <c r="Y167" s="22">
        <f>COUNTIFS(CADASTRE!$B:$B,$Y$1,CADASTRE!$L:$L,A167)</f>
        <v>0</v>
      </c>
      <c r="Z167" s="22">
        <f>COUNTIFS(CADASTRE!$B:$B,$Z$1,CADASTRE!$L:$L,A167)</f>
        <v>0</v>
      </c>
      <c r="AA167" s="22">
        <f t="shared" si="2"/>
        <v>1</v>
      </c>
      <c r="AB167" s="22"/>
      <c r="AC167" s="22"/>
      <c r="AD167" s="1"/>
      <c r="AE167" s="1"/>
    </row>
    <row r="168" spans="1:31" ht="30" customHeight="1" x14ac:dyDescent="0.3">
      <c r="A168" s="2" t="s">
        <v>2307</v>
      </c>
      <c r="B168" s="22">
        <f>COUNTIFS(CADASTRE!$B:$B,B$1,CADASTRE!L:L,A168)</f>
        <v>0</v>
      </c>
      <c r="C168" s="22">
        <f>COUNTIFS(CADASTRE!$B:$B,$C$1,CADASTRE!$L:$L,A168)</f>
        <v>0</v>
      </c>
      <c r="D168" s="22">
        <f>COUNTIFS(CADASTRE!$B:$B,$D$1,CADASTRE!$L:$L,A168)</f>
        <v>0</v>
      </c>
      <c r="E168" s="22">
        <f>COUNTIFS(CADASTRE!$B:$B,$E$1,CADASTRE!$L:$L,A168)</f>
        <v>0</v>
      </c>
      <c r="F168" s="22">
        <f>COUNTIFS(CADASTRE!$B:$B,$F$1,CADASTRE!$L:$L,A168)</f>
        <v>0</v>
      </c>
      <c r="G168" s="22">
        <f>COUNTIFS(CADASTRE!$B:$B,$G$1,CADASTRE!$L:$L,A168)</f>
        <v>0</v>
      </c>
      <c r="H168" s="22">
        <f>COUNTIFS(CADASTRE!$B:$B,$H$1,CADASTRE!$L:$L,A168)</f>
        <v>0</v>
      </c>
      <c r="I168" s="22">
        <f>COUNTIFS(CADASTRE!$B:$B,$I$1,CADASTRE!$L:$L,A168)</f>
        <v>0</v>
      </c>
      <c r="J168" s="22">
        <f>COUNTIFS(CADASTRE!$B:$B,$J$1,CADASTRE!$L:$L,A168)</f>
        <v>0</v>
      </c>
      <c r="K168" s="22">
        <f>COUNTIFS(CADASTRE!$B:$B,$K$1,CADASTRE!$L:$L,A168)</f>
        <v>0</v>
      </c>
      <c r="L168" s="22">
        <f>COUNTIFS(CADASTRE!$B:$B,$L$1,CADASTRE!$L:$L,A168)</f>
        <v>0</v>
      </c>
      <c r="M168" s="22">
        <f>COUNTIFS(CADASTRE!$B:$B,$M$1,CADASTRE!$L:$L,A168)</f>
        <v>0</v>
      </c>
      <c r="N168" s="22">
        <f>COUNTIFS(CADASTRE!$B:$B,$N$1,CADASTRE!$L:$L,A168)</f>
        <v>0</v>
      </c>
      <c r="O168" s="22">
        <f>COUNTIFS(CADASTRE!$B:$B,$O$1,CADASTRE!$L:$L,A168)</f>
        <v>0</v>
      </c>
      <c r="P168" s="22">
        <f>COUNTIFS(CADASTRE!$B:$B,$P$1,CADASTRE!$L:$L,A168)</f>
        <v>0</v>
      </c>
      <c r="Q168" s="22">
        <f>COUNTIFS(CADASTRE!$B:$B,$Q$1,CADASTRE!$L:$L,A168)</f>
        <v>0</v>
      </c>
      <c r="R168" s="22">
        <f>COUNTIFS(CADASTRE!$B:$B,$R$1,CADASTRE!$L:$L,A168)</f>
        <v>0</v>
      </c>
      <c r="S168" s="22">
        <f>COUNTIFS(CADASTRE!$B:$B,$S$1,CADASTRE!$L:$L,A168)</f>
        <v>0</v>
      </c>
      <c r="T168" s="22">
        <f>COUNTIFS(CADASTRE!$B:$B,$T$1,CADASTRE!$L:$L,A168)</f>
        <v>0</v>
      </c>
      <c r="U168" s="22">
        <f>COUNTIFS(CADASTRE!$B:$B,$U$1,CADASTRE!$L:$L,A168)</f>
        <v>0</v>
      </c>
      <c r="V168" s="22">
        <f>COUNTIFS(CADASTRE!$B:$B,$V$1,CADASTRE!$L:$L,A168)</f>
        <v>0</v>
      </c>
      <c r="W168" s="22">
        <f>COUNTIFS(CADASTRE!$B:$B,$W$1,CADASTRE!$L:$L,A168)</f>
        <v>0</v>
      </c>
      <c r="X168" s="22">
        <f>COUNTIFS(CADASTRE!$B:$B,$X$1,CADASTRE!$L:$L,A168)</f>
        <v>1</v>
      </c>
      <c r="Y168" s="22">
        <f>COUNTIFS(CADASTRE!$B:$B,$Y$1,CADASTRE!$L:$L,A168)</f>
        <v>0</v>
      </c>
      <c r="Z168" s="22">
        <f>COUNTIFS(CADASTRE!$B:$B,$Z$1,CADASTRE!$L:$L,A168)</f>
        <v>0</v>
      </c>
      <c r="AA168" s="22">
        <f t="shared" si="2"/>
        <v>1</v>
      </c>
      <c r="AB168" s="22"/>
      <c r="AC168" s="22"/>
      <c r="AD168" s="1"/>
      <c r="AE168" s="1"/>
    </row>
    <row r="169" spans="1:31" ht="30" customHeight="1" x14ac:dyDescent="0.3">
      <c r="A169" s="2" t="s">
        <v>4853</v>
      </c>
      <c r="B169" s="22">
        <f>COUNTIFS(CADASTRE!$B:$B,B$1,CADASTRE!L:L,A169)</f>
        <v>0</v>
      </c>
      <c r="C169" s="22">
        <f>COUNTIFS(CADASTRE!$B:$B,$C$1,CADASTRE!$L:$L,A169)</f>
        <v>0</v>
      </c>
      <c r="D169" s="22">
        <f>COUNTIFS(CADASTRE!$B:$B,$D$1,CADASTRE!$L:$L,A169)</f>
        <v>0</v>
      </c>
      <c r="E169" s="22">
        <f>COUNTIFS(CADASTRE!$B:$B,$E$1,CADASTRE!$L:$L,A169)</f>
        <v>0</v>
      </c>
      <c r="F169" s="22">
        <f>COUNTIFS(CADASTRE!$B:$B,$F$1,CADASTRE!$L:$L,A169)</f>
        <v>0</v>
      </c>
      <c r="G169" s="22">
        <f>COUNTIFS(CADASTRE!$B:$B,$G$1,CADASTRE!$L:$L,A169)</f>
        <v>0</v>
      </c>
      <c r="H169" s="22">
        <f>COUNTIFS(CADASTRE!$B:$B,$H$1,CADASTRE!$L:$L,A169)</f>
        <v>0</v>
      </c>
      <c r="I169" s="22">
        <f>COUNTIFS(CADASTRE!$B:$B,$I$1,CADASTRE!$L:$L,A169)</f>
        <v>0</v>
      </c>
      <c r="J169" s="22">
        <f>COUNTIFS(CADASTRE!$B:$B,$J$1,CADASTRE!$L:$L,A169)</f>
        <v>0</v>
      </c>
      <c r="K169" s="22">
        <f>COUNTIFS(CADASTRE!$B:$B,$K$1,CADASTRE!$L:$L,A169)</f>
        <v>0</v>
      </c>
      <c r="L169" s="22">
        <f>COUNTIFS(CADASTRE!$B:$B,$L$1,CADASTRE!$L:$L,A169)</f>
        <v>0</v>
      </c>
      <c r="M169" s="22">
        <f>COUNTIFS(CADASTRE!$B:$B,$M$1,CADASTRE!$L:$L,A169)</f>
        <v>0</v>
      </c>
      <c r="N169" s="22">
        <f>COUNTIFS(CADASTRE!$B:$B,$N$1,CADASTRE!$L:$L,A169)</f>
        <v>0</v>
      </c>
      <c r="O169" s="22">
        <f>COUNTIFS(CADASTRE!$B:$B,$O$1,CADASTRE!$L:$L,A169)</f>
        <v>0</v>
      </c>
      <c r="P169" s="22">
        <f>COUNTIFS(CADASTRE!$B:$B,$P$1,CADASTRE!$L:$L,A169)</f>
        <v>0</v>
      </c>
      <c r="Q169" s="22">
        <f>COUNTIFS(CADASTRE!$B:$B,$Q$1,CADASTRE!$L:$L,A169)</f>
        <v>1</v>
      </c>
      <c r="R169" s="22">
        <f>COUNTIFS(CADASTRE!$B:$B,$R$1,CADASTRE!$L:$L,A169)</f>
        <v>0</v>
      </c>
      <c r="S169" s="22">
        <f>COUNTIFS(CADASTRE!$B:$B,$S$1,CADASTRE!$L:$L,A169)</f>
        <v>0</v>
      </c>
      <c r="T169" s="22">
        <f>COUNTIFS(CADASTRE!$B:$B,$T$1,CADASTRE!$L:$L,A169)</f>
        <v>0</v>
      </c>
      <c r="U169" s="22">
        <f>COUNTIFS(CADASTRE!$B:$B,$U$1,CADASTRE!$L:$L,A169)</f>
        <v>0</v>
      </c>
      <c r="V169" s="22">
        <f>COUNTIFS(CADASTRE!$B:$B,$V$1,CADASTRE!$L:$L,A169)</f>
        <v>0</v>
      </c>
      <c r="W169" s="22">
        <f>COUNTIFS(CADASTRE!$B:$B,$W$1,CADASTRE!$L:$L,A169)</f>
        <v>0</v>
      </c>
      <c r="X169" s="22">
        <f>COUNTIFS(CADASTRE!$B:$B,$X$1,CADASTRE!$L:$L,A169)</f>
        <v>0</v>
      </c>
      <c r="Y169" s="22">
        <f>COUNTIFS(CADASTRE!$B:$B,$Y$1,CADASTRE!$L:$L,A169)</f>
        <v>0</v>
      </c>
      <c r="Z169" s="22">
        <f>COUNTIFS(CADASTRE!$B:$B,$Z$1,CADASTRE!$L:$L,A169)</f>
        <v>0</v>
      </c>
      <c r="AA169" s="22">
        <f t="shared" si="2"/>
        <v>1</v>
      </c>
      <c r="AB169" s="22"/>
      <c r="AC169" s="22"/>
      <c r="AD169" s="1"/>
      <c r="AE169" s="1"/>
    </row>
    <row r="170" spans="1:31" ht="30" customHeight="1" x14ac:dyDescent="0.3">
      <c r="A170" s="2" t="s">
        <v>3937</v>
      </c>
      <c r="B170" s="22">
        <f>COUNTIFS(CADASTRE!$B:$B,B$1,CADASTRE!L:L,A170)</f>
        <v>0</v>
      </c>
      <c r="C170" s="22">
        <f>COUNTIFS(CADASTRE!$B:$B,$C$1,CADASTRE!$L:$L,A170)</f>
        <v>0</v>
      </c>
      <c r="D170" s="22">
        <f>COUNTIFS(CADASTRE!$B:$B,$D$1,CADASTRE!$L:$L,A170)</f>
        <v>0</v>
      </c>
      <c r="E170" s="22">
        <f>COUNTIFS(CADASTRE!$B:$B,$E$1,CADASTRE!$L:$L,A170)</f>
        <v>0</v>
      </c>
      <c r="F170" s="22">
        <f>COUNTIFS(CADASTRE!$B:$B,$F$1,CADASTRE!$L:$L,A170)</f>
        <v>0</v>
      </c>
      <c r="G170" s="22">
        <f>COUNTIFS(CADASTRE!$B:$B,$G$1,CADASTRE!$L:$L,A170)</f>
        <v>0</v>
      </c>
      <c r="H170" s="22">
        <f>COUNTIFS(CADASTRE!$B:$B,$H$1,CADASTRE!$L:$L,A170)</f>
        <v>0</v>
      </c>
      <c r="I170" s="22">
        <f>COUNTIFS(CADASTRE!$B:$B,$I$1,CADASTRE!$L:$L,A170)</f>
        <v>0</v>
      </c>
      <c r="J170" s="22">
        <f>COUNTIFS(CADASTRE!$B:$B,$J$1,CADASTRE!$L:$L,A170)</f>
        <v>0</v>
      </c>
      <c r="K170" s="22">
        <f>COUNTIFS(CADASTRE!$B:$B,$K$1,CADASTRE!$L:$L,A170)</f>
        <v>0</v>
      </c>
      <c r="L170" s="22">
        <f>COUNTIFS(CADASTRE!$B:$B,$L$1,CADASTRE!$L:$L,A170)</f>
        <v>0</v>
      </c>
      <c r="M170" s="22">
        <f>COUNTIFS(CADASTRE!$B:$B,$M$1,CADASTRE!$L:$L,A170)</f>
        <v>0</v>
      </c>
      <c r="N170" s="22">
        <f>COUNTIFS(CADASTRE!$B:$B,$N$1,CADASTRE!$L:$L,A170)</f>
        <v>0</v>
      </c>
      <c r="O170" s="22">
        <f>COUNTIFS(CADASTRE!$B:$B,$O$1,CADASTRE!$L:$L,A170)</f>
        <v>0</v>
      </c>
      <c r="P170" s="22">
        <f>COUNTIFS(CADASTRE!$B:$B,$P$1,CADASTRE!$L:$L,A170)</f>
        <v>0</v>
      </c>
      <c r="Q170" s="22">
        <f>COUNTIFS(CADASTRE!$B:$B,$Q$1,CADASTRE!$L:$L,A170)</f>
        <v>0</v>
      </c>
      <c r="R170" s="22">
        <f>COUNTIFS(CADASTRE!$B:$B,$R$1,CADASTRE!$L:$L,A170)</f>
        <v>0</v>
      </c>
      <c r="S170" s="22">
        <f>COUNTIFS(CADASTRE!$B:$B,$S$1,CADASTRE!$L:$L,A170)</f>
        <v>0</v>
      </c>
      <c r="T170" s="22">
        <f>COUNTIFS(CADASTRE!$B:$B,$T$1,CADASTRE!$L:$L,A170)</f>
        <v>1</v>
      </c>
      <c r="U170" s="22">
        <f>COUNTIFS(CADASTRE!$B:$B,$U$1,CADASTRE!$L:$L,A170)</f>
        <v>0</v>
      </c>
      <c r="V170" s="22">
        <f>COUNTIFS(CADASTRE!$B:$B,$V$1,CADASTRE!$L:$L,A170)</f>
        <v>0</v>
      </c>
      <c r="W170" s="22">
        <f>COUNTIFS(CADASTRE!$B:$B,$W$1,CADASTRE!$L:$L,A170)</f>
        <v>0</v>
      </c>
      <c r="X170" s="22">
        <f>COUNTIFS(CADASTRE!$B:$B,$X$1,CADASTRE!$L:$L,A170)</f>
        <v>0</v>
      </c>
      <c r="Y170" s="22">
        <f>COUNTIFS(CADASTRE!$B:$B,$Y$1,CADASTRE!$L:$L,A170)</f>
        <v>0</v>
      </c>
      <c r="Z170" s="22">
        <f>COUNTIFS(CADASTRE!$B:$B,$Z$1,CADASTRE!$L:$L,A170)</f>
        <v>0</v>
      </c>
      <c r="AA170" s="22">
        <f t="shared" si="2"/>
        <v>1</v>
      </c>
      <c r="AB170" s="22"/>
      <c r="AC170" s="22"/>
      <c r="AD170" s="1"/>
      <c r="AE170" s="1"/>
    </row>
    <row r="171" spans="1:31" ht="30" customHeight="1" x14ac:dyDescent="0.3">
      <c r="A171" s="2" t="s">
        <v>3371</v>
      </c>
      <c r="B171" s="22">
        <f>COUNTIFS(CADASTRE!$B:$B,B$1,CADASTRE!L:L,A171)</f>
        <v>0</v>
      </c>
      <c r="C171" s="22">
        <f>COUNTIFS(CADASTRE!$B:$B,$C$1,CADASTRE!$L:$L,A171)</f>
        <v>0</v>
      </c>
      <c r="D171" s="22">
        <f>COUNTIFS(CADASTRE!$B:$B,$D$1,CADASTRE!$L:$L,A171)</f>
        <v>0</v>
      </c>
      <c r="E171" s="22">
        <f>COUNTIFS(CADASTRE!$B:$B,$E$1,CADASTRE!$L:$L,A171)</f>
        <v>0</v>
      </c>
      <c r="F171" s="22">
        <f>COUNTIFS(CADASTRE!$B:$B,$F$1,CADASTRE!$L:$L,A171)</f>
        <v>0</v>
      </c>
      <c r="G171" s="22">
        <f>COUNTIFS(CADASTRE!$B:$B,$G$1,CADASTRE!$L:$L,A171)</f>
        <v>0</v>
      </c>
      <c r="H171" s="22">
        <f>COUNTIFS(CADASTRE!$B:$B,$H$1,CADASTRE!$L:$L,A171)</f>
        <v>1</v>
      </c>
      <c r="I171" s="22">
        <f>COUNTIFS(CADASTRE!$B:$B,$I$1,CADASTRE!$L:$L,A171)</f>
        <v>0</v>
      </c>
      <c r="J171" s="22">
        <f>COUNTIFS(CADASTRE!$B:$B,$J$1,CADASTRE!$L:$L,A171)</f>
        <v>0</v>
      </c>
      <c r="K171" s="22">
        <f>COUNTIFS(CADASTRE!$B:$B,$K$1,CADASTRE!$L:$L,A171)</f>
        <v>0</v>
      </c>
      <c r="L171" s="22">
        <f>COUNTIFS(CADASTRE!$B:$B,$L$1,CADASTRE!$L:$L,A171)</f>
        <v>0</v>
      </c>
      <c r="M171" s="22">
        <f>COUNTIFS(CADASTRE!$B:$B,$M$1,CADASTRE!$L:$L,A171)</f>
        <v>0</v>
      </c>
      <c r="N171" s="22">
        <f>COUNTIFS(CADASTRE!$B:$B,$N$1,CADASTRE!$L:$L,A171)</f>
        <v>0</v>
      </c>
      <c r="O171" s="22">
        <f>COUNTIFS(CADASTRE!$B:$B,$O$1,CADASTRE!$L:$L,A171)</f>
        <v>0</v>
      </c>
      <c r="P171" s="22">
        <f>COUNTIFS(CADASTRE!$B:$B,$P$1,CADASTRE!$L:$L,A171)</f>
        <v>0</v>
      </c>
      <c r="Q171" s="22">
        <f>COUNTIFS(CADASTRE!$B:$B,$Q$1,CADASTRE!$L:$L,A171)</f>
        <v>1</v>
      </c>
      <c r="R171" s="22">
        <f>COUNTIFS(CADASTRE!$B:$B,$R$1,CADASTRE!$L:$L,A171)</f>
        <v>0</v>
      </c>
      <c r="S171" s="22">
        <f>COUNTIFS(CADASTRE!$B:$B,$S$1,CADASTRE!$L:$L,A171)</f>
        <v>0</v>
      </c>
      <c r="T171" s="22">
        <f>COUNTIFS(CADASTRE!$B:$B,$T$1,CADASTRE!$L:$L,A171)</f>
        <v>0</v>
      </c>
      <c r="U171" s="22">
        <f>COUNTIFS(CADASTRE!$B:$B,$U$1,CADASTRE!$L:$L,A171)</f>
        <v>0</v>
      </c>
      <c r="V171" s="22">
        <f>COUNTIFS(CADASTRE!$B:$B,$V$1,CADASTRE!$L:$L,A171)</f>
        <v>0</v>
      </c>
      <c r="W171" s="22">
        <f>COUNTIFS(CADASTRE!$B:$B,$W$1,CADASTRE!$L:$L,A171)</f>
        <v>1</v>
      </c>
      <c r="X171" s="22">
        <f>COUNTIFS(CADASTRE!$B:$B,$X$1,CADASTRE!$L:$L,A171)</f>
        <v>1</v>
      </c>
      <c r="Y171" s="22">
        <f>COUNTIFS(CADASTRE!$B:$B,$Y$1,CADASTRE!$L:$L,A171)</f>
        <v>0</v>
      </c>
      <c r="Z171" s="22">
        <f>COUNTIFS(CADASTRE!$B:$B,$Z$1,CADASTRE!$L:$L,A171)</f>
        <v>1</v>
      </c>
      <c r="AA171" s="22">
        <f t="shared" si="2"/>
        <v>5</v>
      </c>
      <c r="AB171" s="22"/>
      <c r="AC171" s="22"/>
      <c r="AD171" s="1"/>
      <c r="AE171" s="1"/>
    </row>
    <row r="172" spans="1:31" ht="30" customHeight="1" x14ac:dyDescent="0.3">
      <c r="A172" s="2" t="s">
        <v>880</v>
      </c>
      <c r="B172" s="22">
        <f>COUNTIFS(CADASTRE!$B:$B,B$1,CADASTRE!L:L,A172)</f>
        <v>0</v>
      </c>
      <c r="C172" s="22">
        <f>COUNTIFS(CADASTRE!$B:$B,$C$1,CADASTRE!$L:$L,A172)</f>
        <v>0</v>
      </c>
      <c r="D172" s="22">
        <f>COUNTIFS(CADASTRE!$B:$B,$D$1,CADASTRE!$L:$L,A172)</f>
        <v>0</v>
      </c>
      <c r="E172" s="22">
        <f>COUNTIFS(CADASTRE!$B:$B,$E$1,CADASTRE!$L:$L,A172)</f>
        <v>0</v>
      </c>
      <c r="F172" s="22">
        <f>COUNTIFS(CADASTRE!$B:$B,$F$1,CADASTRE!$L:$L,A172)</f>
        <v>0</v>
      </c>
      <c r="G172" s="22">
        <f>COUNTIFS(CADASTRE!$B:$B,$G$1,CADASTRE!$L:$L,A172)</f>
        <v>0</v>
      </c>
      <c r="H172" s="22">
        <f>COUNTIFS(CADASTRE!$B:$B,$H$1,CADASTRE!$L:$L,A172)</f>
        <v>0</v>
      </c>
      <c r="I172" s="22">
        <f>COUNTIFS(CADASTRE!$B:$B,$I$1,CADASTRE!$L:$L,A172)</f>
        <v>0</v>
      </c>
      <c r="J172" s="22">
        <f>COUNTIFS(CADASTRE!$B:$B,$J$1,CADASTRE!$L:$L,A172)</f>
        <v>0</v>
      </c>
      <c r="K172" s="22">
        <f>COUNTIFS(CADASTRE!$B:$B,$K$1,CADASTRE!$L:$L,A172)</f>
        <v>0</v>
      </c>
      <c r="L172" s="22">
        <f>COUNTIFS(CADASTRE!$B:$B,$L$1,CADASTRE!$L:$L,A172)</f>
        <v>0</v>
      </c>
      <c r="M172" s="22">
        <f>COUNTIFS(CADASTRE!$B:$B,$M$1,CADASTRE!$L:$L,A172)</f>
        <v>0</v>
      </c>
      <c r="N172" s="22">
        <f>COUNTIFS(CADASTRE!$B:$B,$N$1,CADASTRE!$L:$L,A172)</f>
        <v>1</v>
      </c>
      <c r="O172" s="22">
        <f>COUNTIFS(CADASTRE!$B:$B,$O$1,CADASTRE!$L:$L,A172)</f>
        <v>0</v>
      </c>
      <c r="P172" s="22">
        <f>COUNTIFS(CADASTRE!$B:$B,$P$1,CADASTRE!$L:$L,A172)</f>
        <v>0</v>
      </c>
      <c r="Q172" s="22">
        <f>COUNTIFS(CADASTRE!$B:$B,$Q$1,CADASTRE!$L:$L,A172)</f>
        <v>0</v>
      </c>
      <c r="R172" s="22">
        <f>COUNTIFS(CADASTRE!$B:$B,$R$1,CADASTRE!$L:$L,A172)</f>
        <v>0</v>
      </c>
      <c r="S172" s="22">
        <f>COUNTIFS(CADASTRE!$B:$B,$S$1,CADASTRE!$L:$L,A172)</f>
        <v>0</v>
      </c>
      <c r="T172" s="22">
        <f>COUNTIFS(CADASTRE!$B:$B,$T$1,CADASTRE!$L:$L,A172)</f>
        <v>0</v>
      </c>
      <c r="U172" s="22">
        <f>COUNTIFS(CADASTRE!$B:$B,$U$1,CADASTRE!$L:$L,A172)</f>
        <v>0</v>
      </c>
      <c r="V172" s="22">
        <f>COUNTIFS(CADASTRE!$B:$B,$V$1,CADASTRE!$L:$L,A172)</f>
        <v>0</v>
      </c>
      <c r="W172" s="22">
        <f>COUNTIFS(CADASTRE!$B:$B,$W$1,CADASTRE!$L:$L,A172)</f>
        <v>0</v>
      </c>
      <c r="X172" s="22">
        <f>COUNTIFS(CADASTRE!$B:$B,$X$1,CADASTRE!$L:$L,A172)</f>
        <v>0</v>
      </c>
      <c r="Y172" s="22">
        <f>COUNTIFS(CADASTRE!$B:$B,$Y$1,CADASTRE!$L:$L,A172)</f>
        <v>0</v>
      </c>
      <c r="Z172" s="22">
        <f>COUNTIFS(CADASTRE!$B:$B,$Z$1,CADASTRE!$L:$L,A172)</f>
        <v>0</v>
      </c>
      <c r="AA172" s="22">
        <f t="shared" si="2"/>
        <v>1</v>
      </c>
      <c r="AB172" s="22"/>
      <c r="AC172" s="22"/>
      <c r="AD172" s="1"/>
      <c r="AE172" s="1"/>
    </row>
    <row r="173" spans="1:31" ht="30" customHeight="1" x14ac:dyDescent="0.3">
      <c r="A173" s="2" t="s">
        <v>4022</v>
      </c>
      <c r="B173" s="22">
        <f>COUNTIFS(CADASTRE!$B:$B,B$1,CADASTRE!L:L,A173)</f>
        <v>0</v>
      </c>
      <c r="C173" s="22">
        <f>COUNTIFS(CADASTRE!$B:$B,$C$1,CADASTRE!$L:$L,A173)</f>
        <v>0</v>
      </c>
      <c r="D173" s="22">
        <f>COUNTIFS(CADASTRE!$B:$B,$D$1,CADASTRE!$L:$L,A173)</f>
        <v>0</v>
      </c>
      <c r="E173" s="22">
        <f>COUNTIFS(CADASTRE!$B:$B,$E$1,CADASTRE!$L:$L,A173)</f>
        <v>0</v>
      </c>
      <c r="F173" s="22">
        <f>COUNTIFS(CADASTRE!$B:$B,$F$1,CADASTRE!$L:$L,A173)</f>
        <v>0</v>
      </c>
      <c r="G173" s="22">
        <f>COUNTIFS(CADASTRE!$B:$B,$G$1,CADASTRE!$L:$L,A173)</f>
        <v>0</v>
      </c>
      <c r="H173" s="22">
        <f>COUNTIFS(CADASTRE!$B:$B,$H$1,CADASTRE!$L:$L,A173)</f>
        <v>1</v>
      </c>
      <c r="I173" s="22">
        <f>COUNTIFS(CADASTRE!$B:$B,$I$1,CADASTRE!$L:$L,A173)</f>
        <v>0</v>
      </c>
      <c r="J173" s="22">
        <f>COUNTIFS(CADASTRE!$B:$B,$J$1,CADASTRE!$L:$L,A173)</f>
        <v>0</v>
      </c>
      <c r="K173" s="22">
        <f>COUNTIFS(CADASTRE!$B:$B,$K$1,CADASTRE!$L:$L,A173)</f>
        <v>0</v>
      </c>
      <c r="L173" s="22">
        <f>COUNTIFS(CADASTRE!$B:$B,$L$1,CADASTRE!$L:$L,A173)</f>
        <v>0</v>
      </c>
      <c r="M173" s="22">
        <f>COUNTIFS(CADASTRE!$B:$B,$M$1,CADASTRE!$L:$L,A173)</f>
        <v>0</v>
      </c>
      <c r="N173" s="22">
        <f>COUNTIFS(CADASTRE!$B:$B,$N$1,CADASTRE!$L:$L,A173)</f>
        <v>0</v>
      </c>
      <c r="O173" s="22">
        <f>COUNTIFS(CADASTRE!$B:$B,$O$1,CADASTRE!$L:$L,A173)</f>
        <v>0</v>
      </c>
      <c r="P173" s="22">
        <f>COUNTIFS(CADASTRE!$B:$B,$P$1,CADASTRE!$L:$L,A173)</f>
        <v>0</v>
      </c>
      <c r="Q173" s="22">
        <f>COUNTIFS(CADASTRE!$B:$B,$Q$1,CADASTRE!$L:$L,A173)</f>
        <v>0</v>
      </c>
      <c r="R173" s="22">
        <f>COUNTIFS(CADASTRE!$B:$B,$R$1,CADASTRE!$L:$L,A173)</f>
        <v>0</v>
      </c>
      <c r="S173" s="22">
        <f>COUNTIFS(CADASTRE!$B:$B,$S$1,CADASTRE!$L:$L,A173)</f>
        <v>0</v>
      </c>
      <c r="T173" s="22">
        <f>COUNTIFS(CADASTRE!$B:$B,$T$1,CADASTRE!$L:$L,A173)</f>
        <v>0</v>
      </c>
      <c r="U173" s="22">
        <f>COUNTIFS(CADASTRE!$B:$B,$U$1,CADASTRE!$L:$L,A173)</f>
        <v>0</v>
      </c>
      <c r="V173" s="22">
        <f>COUNTIFS(CADASTRE!$B:$B,$V$1,CADASTRE!$L:$L,A173)</f>
        <v>0</v>
      </c>
      <c r="W173" s="22">
        <f>COUNTIFS(CADASTRE!$B:$B,$W$1,CADASTRE!$L:$L,A173)</f>
        <v>0</v>
      </c>
      <c r="X173" s="22">
        <f>COUNTIFS(CADASTRE!$B:$B,$X$1,CADASTRE!$L:$L,A173)</f>
        <v>0</v>
      </c>
      <c r="Y173" s="22">
        <f>COUNTIFS(CADASTRE!$B:$B,$Y$1,CADASTRE!$L:$L,A173)</f>
        <v>0</v>
      </c>
      <c r="Z173" s="22">
        <f>COUNTIFS(CADASTRE!$B:$B,$Z$1,CADASTRE!$L:$L,A173)</f>
        <v>0</v>
      </c>
      <c r="AA173" s="22">
        <f t="shared" si="2"/>
        <v>1</v>
      </c>
      <c r="AB173" s="22"/>
      <c r="AC173" s="22"/>
      <c r="AD173" s="1"/>
      <c r="AE173" s="1"/>
    </row>
    <row r="174" spans="1:31" ht="30" customHeight="1" x14ac:dyDescent="0.3">
      <c r="A174" s="2" t="s">
        <v>80</v>
      </c>
      <c r="B174" s="22">
        <f>COUNTIFS(CADASTRE!$B:$B,B$1,CADASTRE!L:L,A174)</f>
        <v>0</v>
      </c>
      <c r="C174" s="22">
        <f>COUNTIFS(CADASTRE!$B:$B,$C$1,CADASTRE!$L:$L,A174)</f>
        <v>0</v>
      </c>
      <c r="D174" s="22">
        <f>COUNTIFS(CADASTRE!$B:$B,$D$1,CADASTRE!$L:$L,A174)</f>
        <v>0</v>
      </c>
      <c r="E174" s="22">
        <f>COUNTIFS(CADASTRE!$B:$B,$E$1,CADASTRE!$L:$L,A174)</f>
        <v>0</v>
      </c>
      <c r="F174" s="22">
        <f>COUNTIFS(CADASTRE!$B:$B,$F$1,CADASTRE!$L:$L,A174)</f>
        <v>0</v>
      </c>
      <c r="G174" s="22">
        <f>COUNTIFS(CADASTRE!$B:$B,$G$1,CADASTRE!$L:$L,A174)</f>
        <v>0</v>
      </c>
      <c r="H174" s="22">
        <f>COUNTIFS(CADASTRE!$B:$B,$H$1,CADASTRE!$L:$L,A174)</f>
        <v>0</v>
      </c>
      <c r="I174" s="22">
        <f>COUNTIFS(CADASTRE!$B:$B,$I$1,CADASTRE!$L:$L,A174)</f>
        <v>0</v>
      </c>
      <c r="J174" s="22">
        <f>COUNTIFS(CADASTRE!$B:$B,$J$1,CADASTRE!$L:$L,A174)</f>
        <v>0</v>
      </c>
      <c r="K174" s="22">
        <f>COUNTIFS(CADASTRE!$B:$B,$K$1,CADASTRE!$L:$L,A174)</f>
        <v>0</v>
      </c>
      <c r="L174" s="22">
        <f>COUNTIFS(CADASTRE!$B:$B,$L$1,CADASTRE!$L:$L,A174)</f>
        <v>0</v>
      </c>
      <c r="M174" s="22">
        <f>COUNTIFS(CADASTRE!$B:$B,$M$1,CADASTRE!$L:$L,A174)</f>
        <v>0</v>
      </c>
      <c r="N174" s="22">
        <f>COUNTIFS(CADASTRE!$B:$B,$N$1,CADASTRE!$L:$L,A174)</f>
        <v>0</v>
      </c>
      <c r="O174" s="22">
        <f>COUNTIFS(CADASTRE!$B:$B,$O$1,CADASTRE!$L:$L,A174)</f>
        <v>0</v>
      </c>
      <c r="P174" s="22">
        <f>COUNTIFS(CADASTRE!$B:$B,$P$1,CADASTRE!$L:$L,A174)</f>
        <v>1</v>
      </c>
      <c r="Q174" s="22">
        <f>COUNTIFS(CADASTRE!$B:$B,$Q$1,CADASTRE!$L:$L,A174)</f>
        <v>2</v>
      </c>
      <c r="R174" s="22">
        <f>COUNTIFS(CADASTRE!$B:$B,$R$1,CADASTRE!$L:$L,A174)</f>
        <v>0</v>
      </c>
      <c r="S174" s="22">
        <f>COUNTIFS(CADASTRE!$B:$B,$S$1,CADASTRE!$L:$L,A174)</f>
        <v>0</v>
      </c>
      <c r="T174" s="22">
        <f>COUNTIFS(CADASTRE!$B:$B,$T$1,CADASTRE!$L:$L,A174)</f>
        <v>0</v>
      </c>
      <c r="U174" s="22">
        <f>COUNTIFS(CADASTRE!$B:$B,$U$1,CADASTRE!$L:$L,A174)</f>
        <v>0</v>
      </c>
      <c r="V174" s="22">
        <f>COUNTIFS(CADASTRE!$B:$B,$V$1,CADASTRE!$L:$L,A174)</f>
        <v>1</v>
      </c>
      <c r="W174" s="22">
        <f>COUNTIFS(CADASTRE!$B:$B,$W$1,CADASTRE!$L:$L,A174)</f>
        <v>0</v>
      </c>
      <c r="X174" s="22">
        <f>COUNTIFS(CADASTRE!$B:$B,$X$1,CADASTRE!$L:$L,A174)</f>
        <v>0</v>
      </c>
      <c r="Y174" s="22">
        <f>COUNTIFS(CADASTRE!$B:$B,$Y$1,CADASTRE!$L:$L,A174)</f>
        <v>1</v>
      </c>
      <c r="Z174" s="22">
        <f>COUNTIFS(CADASTRE!$B:$B,$Z$1,CADASTRE!$L:$L,A174)</f>
        <v>0</v>
      </c>
      <c r="AA174" s="22">
        <f t="shared" si="2"/>
        <v>5</v>
      </c>
      <c r="AB174" s="22"/>
      <c r="AC174" s="22"/>
      <c r="AD174" s="1"/>
      <c r="AE174" s="1"/>
    </row>
    <row r="175" spans="1:31" ht="30" customHeight="1" x14ac:dyDescent="0.3">
      <c r="A175" s="2" t="s">
        <v>2318</v>
      </c>
      <c r="B175" s="22">
        <f>COUNTIFS(CADASTRE!$B:$B,B$1,CADASTRE!L:L,A175)</f>
        <v>0</v>
      </c>
      <c r="C175" s="22">
        <f>COUNTIFS(CADASTRE!$B:$B,$C$1,CADASTRE!$L:$L,A175)</f>
        <v>0</v>
      </c>
      <c r="D175" s="22">
        <f>COUNTIFS(CADASTRE!$B:$B,$D$1,CADASTRE!$L:$L,A175)</f>
        <v>0</v>
      </c>
      <c r="E175" s="22">
        <f>COUNTIFS(CADASTRE!$B:$B,$E$1,CADASTRE!$L:$L,A175)</f>
        <v>2</v>
      </c>
      <c r="F175" s="22">
        <f>COUNTIFS(CADASTRE!$B:$B,$F$1,CADASTRE!$L:$L,A175)</f>
        <v>0</v>
      </c>
      <c r="G175" s="22">
        <f>COUNTIFS(CADASTRE!$B:$B,$G$1,CADASTRE!$L:$L,A175)</f>
        <v>0</v>
      </c>
      <c r="H175" s="22">
        <f>COUNTIFS(CADASTRE!$B:$B,$H$1,CADASTRE!$L:$L,A175)</f>
        <v>0</v>
      </c>
      <c r="I175" s="22">
        <f>COUNTIFS(CADASTRE!$B:$B,$I$1,CADASTRE!$L:$L,A175)</f>
        <v>0</v>
      </c>
      <c r="J175" s="22">
        <f>COUNTIFS(CADASTRE!$B:$B,$J$1,CADASTRE!$L:$L,A175)</f>
        <v>0</v>
      </c>
      <c r="K175" s="22">
        <f>COUNTIFS(CADASTRE!$B:$B,$K$1,CADASTRE!$L:$L,A175)</f>
        <v>0</v>
      </c>
      <c r="L175" s="22">
        <f>COUNTIFS(CADASTRE!$B:$B,$L$1,CADASTRE!$L:$L,A175)</f>
        <v>0</v>
      </c>
      <c r="M175" s="22">
        <f>COUNTIFS(CADASTRE!$B:$B,$M$1,CADASTRE!$L:$L,A175)</f>
        <v>0</v>
      </c>
      <c r="N175" s="22">
        <f>COUNTIFS(CADASTRE!$B:$B,$N$1,CADASTRE!$L:$L,A175)</f>
        <v>0</v>
      </c>
      <c r="O175" s="22">
        <f>COUNTIFS(CADASTRE!$B:$B,$O$1,CADASTRE!$L:$L,A175)</f>
        <v>0</v>
      </c>
      <c r="P175" s="22">
        <f>COUNTIFS(CADASTRE!$B:$B,$P$1,CADASTRE!$L:$L,A175)</f>
        <v>0</v>
      </c>
      <c r="Q175" s="22">
        <f>COUNTIFS(CADASTRE!$B:$B,$Q$1,CADASTRE!$L:$L,A175)</f>
        <v>0</v>
      </c>
      <c r="R175" s="22">
        <f>COUNTIFS(CADASTRE!$B:$B,$R$1,CADASTRE!$L:$L,A175)</f>
        <v>0</v>
      </c>
      <c r="S175" s="22">
        <f>COUNTIFS(CADASTRE!$B:$B,$S$1,CADASTRE!$L:$L,A175)</f>
        <v>0</v>
      </c>
      <c r="T175" s="22">
        <f>COUNTIFS(CADASTRE!$B:$B,$T$1,CADASTRE!$L:$L,A175)</f>
        <v>0</v>
      </c>
      <c r="U175" s="22">
        <f>COUNTIFS(CADASTRE!$B:$B,$U$1,CADASTRE!$L:$L,A175)</f>
        <v>0</v>
      </c>
      <c r="V175" s="22">
        <f>COUNTIFS(CADASTRE!$B:$B,$V$1,CADASTRE!$L:$L,A175)</f>
        <v>0</v>
      </c>
      <c r="W175" s="22">
        <f>COUNTIFS(CADASTRE!$B:$B,$W$1,CADASTRE!$L:$L,A175)</f>
        <v>0</v>
      </c>
      <c r="X175" s="22">
        <f>COUNTIFS(CADASTRE!$B:$B,$X$1,CADASTRE!$L:$L,A175)</f>
        <v>0</v>
      </c>
      <c r="Y175" s="22">
        <f>COUNTIFS(CADASTRE!$B:$B,$Y$1,CADASTRE!$L:$L,A175)</f>
        <v>0</v>
      </c>
      <c r="Z175" s="22">
        <f>COUNTIFS(CADASTRE!$B:$B,$Z$1,CADASTRE!$L:$L,A175)</f>
        <v>0</v>
      </c>
      <c r="AA175" s="22">
        <f t="shared" si="2"/>
        <v>2</v>
      </c>
      <c r="AB175" s="22"/>
      <c r="AC175" s="22"/>
      <c r="AD175" s="1"/>
      <c r="AE175" s="1"/>
    </row>
    <row r="176" spans="1:31" ht="30" customHeight="1" x14ac:dyDescent="0.3">
      <c r="A176" s="2" t="s">
        <v>1765</v>
      </c>
      <c r="B176" s="22">
        <f>COUNTIFS(CADASTRE!$B:$B,B$1,CADASTRE!L:L,A176)</f>
        <v>0</v>
      </c>
      <c r="C176" s="22">
        <f>COUNTIFS(CADASTRE!$B:$B,$C$1,CADASTRE!$L:$L,A176)</f>
        <v>0</v>
      </c>
      <c r="D176" s="22">
        <f>COUNTIFS(CADASTRE!$B:$B,$D$1,CADASTRE!$L:$L,A176)</f>
        <v>0</v>
      </c>
      <c r="E176" s="22">
        <f>COUNTIFS(CADASTRE!$B:$B,$E$1,CADASTRE!$L:$L,A176)</f>
        <v>2</v>
      </c>
      <c r="F176" s="22">
        <f>COUNTIFS(CADASTRE!$B:$B,$F$1,CADASTRE!$L:$L,A176)</f>
        <v>0</v>
      </c>
      <c r="G176" s="22">
        <f>COUNTIFS(CADASTRE!$B:$B,$G$1,CADASTRE!$L:$L,A176)</f>
        <v>0</v>
      </c>
      <c r="H176" s="22">
        <f>COUNTIFS(CADASTRE!$B:$B,$H$1,CADASTRE!$L:$L,A176)</f>
        <v>0</v>
      </c>
      <c r="I176" s="22">
        <f>COUNTIFS(CADASTRE!$B:$B,$I$1,CADASTRE!$L:$L,A176)</f>
        <v>0</v>
      </c>
      <c r="J176" s="22">
        <f>COUNTIFS(CADASTRE!$B:$B,$J$1,CADASTRE!$L:$L,A176)</f>
        <v>0</v>
      </c>
      <c r="K176" s="22">
        <f>COUNTIFS(CADASTRE!$B:$B,$K$1,CADASTRE!$L:$L,A176)</f>
        <v>0</v>
      </c>
      <c r="L176" s="22">
        <f>COUNTIFS(CADASTRE!$B:$B,$L$1,CADASTRE!$L:$L,A176)</f>
        <v>0</v>
      </c>
      <c r="M176" s="22">
        <f>COUNTIFS(CADASTRE!$B:$B,$M$1,CADASTRE!$L:$L,A176)</f>
        <v>0</v>
      </c>
      <c r="N176" s="22">
        <f>COUNTIFS(CADASTRE!$B:$B,$N$1,CADASTRE!$L:$L,A176)</f>
        <v>1</v>
      </c>
      <c r="O176" s="22">
        <f>COUNTIFS(CADASTRE!$B:$B,$O$1,CADASTRE!$L:$L,A176)</f>
        <v>0</v>
      </c>
      <c r="P176" s="22">
        <f>COUNTIFS(CADASTRE!$B:$B,$P$1,CADASTRE!$L:$L,A176)</f>
        <v>3</v>
      </c>
      <c r="Q176" s="22">
        <f>COUNTIFS(CADASTRE!$B:$B,$Q$1,CADASTRE!$L:$L,A176)</f>
        <v>1</v>
      </c>
      <c r="R176" s="22">
        <f>COUNTIFS(CADASTRE!$B:$B,$R$1,CADASTRE!$L:$L,A176)</f>
        <v>0</v>
      </c>
      <c r="S176" s="22">
        <f>COUNTIFS(CADASTRE!$B:$B,$S$1,CADASTRE!$L:$L,A176)</f>
        <v>0</v>
      </c>
      <c r="T176" s="22">
        <f>COUNTIFS(CADASTRE!$B:$B,$T$1,CADASTRE!$L:$L,A176)</f>
        <v>0</v>
      </c>
      <c r="U176" s="22">
        <f>COUNTIFS(CADASTRE!$B:$B,$U$1,CADASTRE!$L:$L,A176)</f>
        <v>0</v>
      </c>
      <c r="V176" s="22">
        <f>COUNTIFS(CADASTRE!$B:$B,$V$1,CADASTRE!$L:$L,A176)</f>
        <v>0</v>
      </c>
      <c r="W176" s="22">
        <f>COUNTIFS(CADASTRE!$B:$B,$W$1,CADASTRE!$L:$L,A176)</f>
        <v>0</v>
      </c>
      <c r="X176" s="22">
        <f>COUNTIFS(CADASTRE!$B:$B,$X$1,CADASTRE!$L:$L,A176)</f>
        <v>1</v>
      </c>
      <c r="Y176" s="22">
        <f>COUNTIFS(CADASTRE!$B:$B,$Y$1,CADASTRE!$L:$L,A176)</f>
        <v>0</v>
      </c>
      <c r="Z176" s="22">
        <f>COUNTIFS(CADASTRE!$B:$B,$Z$1,CADASTRE!$L:$L,A176)</f>
        <v>0</v>
      </c>
      <c r="AA176" s="22">
        <f t="shared" si="2"/>
        <v>8</v>
      </c>
      <c r="AB176" s="22"/>
      <c r="AC176" s="22"/>
      <c r="AD176" s="1"/>
      <c r="AE176" s="1"/>
    </row>
    <row r="177" spans="1:31" ht="30" customHeight="1" x14ac:dyDescent="0.3">
      <c r="A177" s="2" t="s">
        <v>462</v>
      </c>
      <c r="B177" s="22">
        <f>COUNTIFS(CADASTRE!$B:$B,B$1,CADASTRE!L:L,A177)</f>
        <v>0</v>
      </c>
      <c r="C177" s="22">
        <f>COUNTIFS(CADASTRE!$B:$B,$C$1,CADASTRE!$L:$L,A177)</f>
        <v>0</v>
      </c>
      <c r="D177" s="22">
        <f>COUNTIFS(CADASTRE!$B:$B,$D$1,CADASTRE!$L:$L,A177)</f>
        <v>1</v>
      </c>
      <c r="E177" s="22">
        <f>COUNTIFS(CADASTRE!$B:$B,$E$1,CADASTRE!$L:$L,A177)</f>
        <v>10</v>
      </c>
      <c r="F177" s="22">
        <f>COUNTIFS(CADASTRE!$B:$B,$F$1,CADASTRE!$L:$L,A177)</f>
        <v>0</v>
      </c>
      <c r="G177" s="22">
        <f>COUNTIFS(CADASTRE!$B:$B,$G$1,CADASTRE!$L:$L,A177)</f>
        <v>2</v>
      </c>
      <c r="H177" s="22">
        <f>COUNTIFS(CADASTRE!$B:$B,$H$1,CADASTRE!$L:$L,A177)</f>
        <v>0</v>
      </c>
      <c r="I177" s="22">
        <f>COUNTIFS(CADASTRE!$B:$B,$I$1,CADASTRE!$L:$L,A177)</f>
        <v>0</v>
      </c>
      <c r="J177" s="22">
        <f>COUNTIFS(CADASTRE!$B:$B,$J$1,CADASTRE!$L:$L,A177)</f>
        <v>0</v>
      </c>
      <c r="K177" s="22">
        <f>COUNTIFS(CADASTRE!$B:$B,$K$1,CADASTRE!$L:$L,A177)</f>
        <v>0</v>
      </c>
      <c r="L177" s="22">
        <f>COUNTIFS(CADASTRE!$B:$B,$L$1,CADASTRE!$L:$L,A177)</f>
        <v>0</v>
      </c>
      <c r="M177" s="22">
        <f>COUNTIFS(CADASTRE!$B:$B,$M$1,CADASTRE!$L:$L,A177)</f>
        <v>0</v>
      </c>
      <c r="N177" s="22">
        <f>COUNTIFS(CADASTRE!$B:$B,$N$1,CADASTRE!$L:$L,A177)</f>
        <v>0</v>
      </c>
      <c r="O177" s="22">
        <f>COUNTIFS(CADASTRE!$B:$B,$O$1,CADASTRE!$L:$L,A177)</f>
        <v>1</v>
      </c>
      <c r="P177" s="22">
        <f>COUNTIFS(CADASTRE!$B:$B,$P$1,CADASTRE!$L:$L,A177)</f>
        <v>3</v>
      </c>
      <c r="Q177" s="22">
        <f>COUNTIFS(CADASTRE!$B:$B,$Q$1,CADASTRE!$L:$L,A177)</f>
        <v>2</v>
      </c>
      <c r="R177" s="22">
        <f>COUNTIFS(CADASTRE!$B:$B,$R$1,CADASTRE!$L:$L,A177)</f>
        <v>0</v>
      </c>
      <c r="S177" s="22">
        <f>COUNTIFS(CADASTRE!$B:$B,$S$1,CADASTRE!$L:$L,A177)</f>
        <v>0</v>
      </c>
      <c r="T177" s="22">
        <f>COUNTIFS(CADASTRE!$B:$B,$T$1,CADASTRE!$L:$L,A177)</f>
        <v>0</v>
      </c>
      <c r="U177" s="22">
        <f>COUNTIFS(CADASTRE!$B:$B,$U$1,CADASTRE!$L:$L,A177)</f>
        <v>0</v>
      </c>
      <c r="V177" s="22">
        <f>COUNTIFS(CADASTRE!$B:$B,$V$1,CADASTRE!$L:$L,A177)</f>
        <v>3</v>
      </c>
      <c r="W177" s="22">
        <f>COUNTIFS(CADASTRE!$B:$B,$W$1,CADASTRE!$L:$L,A177)</f>
        <v>0</v>
      </c>
      <c r="X177" s="22">
        <f>COUNTIFS(CADASTRE!$B:$B,$X$1,CADASTRE!$L:$L,A177)</f>
        <v>6</v>
      </c>
      <c r="Y177" s="22">
        <f>COUNTIFS(CADASTRE!$B:$B,$Y$1,CADASTRE!$L:$L,A177)</f>
        <v>12</v>
      </c>
      <c r="Z177" s="22">
        <f>COUNTIFS(CADASTRE!$B:$B,$Z$1,CADASTRE!$L:$L,A177)</f>
        <v>10</v>
      </c>
      <c r="AA177" s="22">
        <f t="shared" si="2"/>
        <v>50</v>
      </c>
      <c r="AB177" s="22"/>
      <c r="AC177" s="22"/>
      <c r="AD177" s="1"/>
      <c r="AE177" s="1"/>
    </row>
    <row r="178" spans="1:31" ht="30" customHeight="1" x14ac:dyDescent="0.3">
      <c r="A178" s="2" t="s">
        <v>1844</v>
      </c>
      <c r="B178" s="22">
        <f>COUNTIFS(CADASTRE!$B:$B,B$1,CADASTRE!L:L,A178)</f>
        <v>0</v>
      </c>
      <c r="C178" s="22">
        <f>COUNTIFS(CADASTRE!$B:$B,$C$1,CADASTRE!$L:$L,A178)</f>
        <v>0</v>
      </c>
      <c r="D178" s="22">
        <f>COUNTIFS(CADASTRE!$B:$B,$D$1,CADASTRE!$L:$L,A178)</f>
        <v>0</v>
      </c>
      <c r="E178" s="22">
        <f>COUNTIFS(CADASTRE!$B:$B,$E$1,CADASTRE!$L:$L,A178)</f>
        <v>0</v>
      </c>
      <c r="F178" s="22">
        <f>COUNTIFS(CADASTRE!$B:$B,$F$1,CADASTRE!$L:$L,A178)</f>
        <v>0</v>
      </c>
      <c r="G178" s="22">
        <f>COUNTIFS(CADASTRE!$B:$B,$G$1,CADASTRE!$L:$L,A178)</f>
        <v>1</v>
      </c>
      <c r="H178" s="22">
        <f>COUNTIFS(CADASTRE!$B:$B,$H$1,CADASTRE!$L:$L,A178)</f>
        <v>0</v>
      </c>
      <c r="I178" s="22">
        <f>COUNTIFS(CADASTRE!$B:$B,$I$1,CADASTRE!$L:$L,A178)</f>
        <v>1</v>
      </c>
      <c r="J178" s="22">
        <f>COUNTIFS(CADASTRE!$B:$B,$J$1,CADASTRE!$L:$L,A178)</f>
        <v>0</v>
      </c>
      <c r="K178" s="22">
        <f>COUNTIFS(CADASTRE!$B:$B,$K$1,CADASTRE!$L:$L,A178)</f>
        <v>2</v>
      </c>
      <c r="L178" s="22">
        <f>COUNTIFS(CADASTRE!$B:$B,$L$1,CADASTRE!$L:$L,A178)</f>
        <v>0</v>
      </c>
      <c r="M178" s="22">
        <f>COUNTIFS(CADASTRE!$B:$B,$M$1,CADASTRE!$L:$L,A178)</f>
        <v>0</v>
      </c>
      <c r="N178" s="22">
        <f>COUNTIFS(CADASTRE!$B:$B,$N$1,CADASTRE!$L:$L,A178)</f>
        <v>0</v>
      </c>
      <c r="O178" s="22">
        <f>COUNTIFS(CADASTRE!$B:$B,$O$1,CADASTRE!$L:$L,A178)</f>
        <v>0</v>
      </c>
      <c r="P178" s="22">
        <f>COUNTIFS(CADASTRE!$B:$B,$P$1,CADASTRE!$L:$L,A178)</f>
        <v>0</v>
      </c>
      <c r="Q178" s="22">
        <f>COUNTIFS(CADASTRE!$B:$B,$Q$1,CADASTRE!$L:$L,A178)</f>
        <v>0</v>
      </c>
      <c r="R178" s="22">
        <f>COUNTIFS(CADASTRE!$B:$B,$R$1,CADASTRE!$L:$L,A178)</f>
        <v>0</v>
      </c>
      <c r="S178" s="22">
        <f>COUNTIFS(CADASTRE!$B:$B,$S$1,CADASTRE!$L:$L,A178)</f>
        <v>0</v>
      </c>
      <c r="T178" s="22">
        <f>COUNTIFS(CADASTRE!$B:$B,$T$1,CADASTRE!$L:$L,A178)</f>
        <v>0</v>
      </c>
      <c r="U178" s="22">
        <f>COUNTIFS(CADASTRE!$B:$B,$U$1,CADASTRE!$L:$L,A178)</f>
        <v>0</v>
      </c>
      <c r="V178" s="22">
        <f>COUNTIFS(CADASTRE!$B:$B,$V$1,CADASTRE!$L:$L,A178)</f>
        <v>0</v>
      </c>
      <c r="W178" s="22">
        <f>COUNTIFS(CADASTRE!$B:$B,$W$1,CADASTRE!$L:$L,A178)</f>
        <v>0</v>
      </c>
      <c r="X178" s="22">
        <f>COUNTIFS(CADASTRE!$B:$B,$X$1,CADASTRE!$L:$L,A178)</f>
        <v>0</v>
      </c>
      <c r="Y178" s="22">
        <f>COUNTIFS(CADASTRE!$B:$B,$Y$1,CADASTRE!$L:$L,A178)</f>
        <v>0</v>
      </c>
      <c r="Z178" s="22">
        <f>COUNTIFS(CADASTRE!$B:$B,$Z$1,CADASTRE!$L:$L,A178)</f>
        <v>3</v>
      </c>
      <c r="AA178" s="22">
        <f t="shared" si="2"/>
        <v>7</v>
      </c>
      <c r="AB178" s="22"/>
      <c r="AC178" s="22"/>
      <c r="AD178" s="1"/>
      <c r="AE178" s="1"/>
    </row>
    <row r="179" spans="1:31" ht="30" customHeight="1" x14ac:dyDescent="0.3">
      <c r="A179" s="2" t="s">
        <v>3386</v>
      </c>
      <c r="B179" s="22">
        <f>COUNTIFS(CADASTRE!$B:$B,B$1,CADASTRE!L:L,A179)</f>
        <v>0</v>
      </c>
      <c r="C179" s="22">
        <f>COUNTIFS(CADASTRE!$B:$B,$C$1,CADASTRE!$L:$L,A179)</f>
        <v>0</v>
      </c>
      <c r="D179" s="22">
        <f>COUNTIFS(CADASTRE!$B:$B,$D$1,CADASTRE!$L:$L,A179)</f>
        <v>0</v>
      </c>
      <c r="E179" s="22">
        <f>COUNTIFS(CADASTRE!$B:$B,$E$1,CADASTRE!$L:$L,A179)</f>
        <v>0</v>
      </c>
      <c r="F179" s="22">
        <f>COUNTIFS(CADASTRE!$B:$B,$F$1,CADASTRE!$L:$L,A179)</f>
        <v>0</v>
      </c>
      <c r="G179" s="22">
        <f>COUNTIFS(CADASTRE!$B:$B,$G$1,CADASTRE!$L:$L,A179)</f>
        <v>0</v>
      </c>
      <c r="H179" s="22">
        <f>COUNTIFS(CADASTRE!$B:$B,$H$1,CADASTRE!$L:$L,A179)</f>
        <v>0</v>
      </c>
      <c r="I179" s="22">
        <f>COUNTIFS(CADASTRE!$B:$B,$I$1,CADASTRE!$L:$L,A179)</f>
        <v>0</v>
      </c>
      <c r="J179" s="22">
        <f>COUNTIFS(CADASTRE!$B:$B,$J$1,CADASTRE!$L:$L,A179)</f>
        <v>1</v>
      </c>
      <c r="K179" s="22">
        <f>COUNTIFS(CADASTRE!$B:$B,$K$1,CADASTRE!$L:$L,A179)</f>
        <v>0</v>
      </c>
      <c r="L179" s="22">
        <f>COUNTIFS(CADASTRE!$B:$B,$L$1,CADASTRE!$L:$L,A179)</f>
        <v>0</v>
      </c>
      <c r="M179" s="22">
        <f>COUNTIFS(CADASTRE!$B:$B,$M$1,CADASTRE!$L:$L,A179)</f>
        <v>0</v>
      </c>
      <c r="N179" s="22">
        <f>COUNTIFS(CADASTRE!$B:$B,$N$1,CADASTRE!$L:$L,A179)</f>
        <v>0</v>
      </c>
      <c r="O179" s="22">
        <f>COUNTIFS(CADASTRE!$B:$B,$O$1,CADASTRE!$L:$L,A179)</f>
        <v>1</v>
      </c>
      <c r="P179" s="22">
        <f>COUNTIFS(CADASTRE!$B:$B,$P$1,CADASTRE!$L:$L,A179)</f>
        <v>0</v>
      </c>
      <c r="Q179" s="22">
        <f>COUNTIFS(CADASTRE!$B:$B,$Q$1,CADASTRE!$L:$L,A179)</f>
        <v>0</v>
      </c>
      <c r="R179" s="22">
        <f>COUNTIFS(CADASTRE!$B:$B,$R$1,CADASTRE!$L:$L,A179)</f>
        <v>0</v>
      </c>
      <c r="S179" s="22">
        <f>COUNTIFS(CADASTRE!$B:$B,$S$1,CADASTRE!$L:$L,A179)</f>
        <v>0</v>
      </c>
      <c r="T179" s="22">
        <f>COUNTIFS(CADASTRE!$B:$B,$T$1,CADASTRE!$L:$L,A179)</f>
        <v>0</v>
      </c>
      <c r="U179" s="22">
        <f>COUNTIFS(CADASTRE!$B:$B,$U$1,CADASTRE!$L:$L,A179)</f>
        <v>0</v>
      </c>
      <c r="V179" s="22">
        <f>COUNTIFS(CADASTRE!$B:$B,$V$1,CADASTRE!$L:$L,A179)</f>
        <v>0</v>
      </c>
      <c r="W179" s="22">
        <f>COUNTIFS(CADASTRE!$B:$B,$W$1,CADASTRE!$L:$L,A179)</f>
        <v>0</v>
      </c>
      <c r="X179" s="22">
        <f>COUNTIFS(CADASTRE!$B:$B,$X$1,CADASTRE!$L:$L,A179)</f>
        <v>0</v>
      </c>
      <c r="Y179" s="22">
        <f>COUNTIFS(CADASTRE!$B:$B,$Y$1,CADASTRE!$L:$L,A179)</f>
        <v>1</v>
      </c>
      <c r="Z179" s="22">
        <f>COUNTIFS(CADASTRE!$B:$B,$Z$1,CADASTRE!$L:$L,A179)</f>
        <v>0</v>
      </c>
      <c r="AA179" s="22">
        <f t="shared" si="2"/>
        <v>3</v>
      </c>
      <c r="AB179" s="22"/>
      <c r="AC179" s="22"/>
      <c r="AD179" s="1"/>
      <c r="AE179" s="1"/>
    </row>
    <row r="180" spans="1:31" ht="30" customHeight="1" x14ac:dyDescent="0.3">
      <c r="A180" s="2" t="s">
        <v>3977</v>
      </c>
      <c r="B180" s="22">
        <f>COUNTIFS(CADASTRE!$B:$B,B$1,CADASTRE!L:L,A180)</f>
        <v>0</v>
      </c>
      <c r="C180" s="22">
        <f>COUNTIFS(CADASTRE!$B:$B,$C$1,CADASTRE!$L:$L,A180)</f>
        <v>0</v>
      </c>
      <c r="D180" s="22">
        <f>COUNTIFS(CADASTRE!$B:$B,$D$1,CADASTRE!$L:$L,A180)</f>
        <v>0</v>
      </c>
      <c r="E180" s="22">
        <f>COUNTIFS(CADASTRE!$B:$B,$E$1,CADASTRE!$L:$L,A180)</f>
        <v>0</v>
      </c>
      <c r="F180" s="22">
        <f>COUNTIFS(CADASTRE!$B:$B,$F$1,CADASTRE!$L:$L,A180)</f>
        <v>0</v>
      </c>
      <c r="G180" s="22">
        <f>COUNTIFS(CADASTRE!$B:$B,$G$1,CADASTRE!$L:$L,A180)</f>
        <v>0</v>
      </c>
      <c r="H180" s="22">
        <f>COUNTIFS(CADASTRE!$B:$B,$H$1,CADASTRE!$L:$L,A180)</f>
        <v>0</v>
      </c>
      <c r="I180" s="22">
        <f>COUNTIFS(CADASTRE!$B:$B,$I$1,CADASTRE!$L:$L,A180)</f>
        <v>0</v>
      </c>
      <c r="J180" s="22">
        <f>COUNTIFS(CADASTRE!$B:$B,$J$1,CADASTRE!$L:$L,A180)</f>
        <v>1</v>
      </c>
      <c r="K180" s="22">
        <f>COUNTIFS(CADASTRE!$B:$B,$K$1,CADASTRE!$L:$L,A180)</f>
        <v>0</v>
      </c>
      <c r="L180" s="22">
        <f>COUNTIFS(CADASTRE!$B:$B,$L$1,CADASTRE!$L:$L,A180)</f>
        <v>0</v>
      </c>
      <c r="M180" s="22">
        <f>COUNTIFS(CADASTRE!$B:$B,$M$1,CADASTRE!$L:$L,A180)</f>
        <v>0</v>
      </c>
      <c r="N180" s="22">
        <f>COUNTIFS(CADASTRE!$B:$B,$N$1,CADASTRE!$L:$L,A180)</f>
        <v>0</v>
      </c>
      <c r="O180" s="22">
        <f>COUNTIFS(CADASTRE!$B:$B,$O$1,CADASTRE!$L:$L,A180)</f>
        <v>0</v>
      </c>
      <c r="P180" s="22">
        <f>COUNTIFS(CADASTRE!$B:$B,$P$1,CADASTRE!$L:$L,A180)</f>
        <v>0</v>
      </c>
      <c r="Q180" s="22">
        <f>COUNTIFS(CADASTRE!$B:$B,$Q$1,CADASTRE!$L:$L,A180)</f>
        <v>0</v>
      </c>
      <c r="R180" s="22">
        <f>COUNTIFS(CADASTRE!$B:$B,$R$1,CADASTRE!$L:$L,A180)</f>
        <v>0</v>
      </c>
      <c r="S180" s="22">
        <f>COUNTIFS(CADASTRE!$B:$B,$S$1,CADASTRE!$L:$L,A180)</f>
        <v>0</v>
      </c>
      <c r="T180" s="22">
        <f>COUNTIFS(CADASTRE!$B:$B,$T$1,CADASTRE!$L:$L,A180)</f>
        <v>0</v>
      </c>
      <c r="U180" s="22">
        <f>COUNTIFS(CADASTRE!$B:$B,$U$1,CADASTRE!$L:$L,A180)</f>
        <v>0</v>
      </c>
      <c r="V180" s="22">
        <f>COUNTIFS(CADASTRE!$B:$B,$V$1,CADASTRE!$L:$L,A180)</f>
        <v>0</v>
      </c>
      <c r="W180" s="22">
        <f>COUNTIFS(CADASTRE!$B:$B,$W$1,CADASTRE!$L:$L,A180)</f>
        <v>0</v>
      </c>
      <c r="X180" s="22">
        <f>COUNTIFS(CADASTRE!$B:$B,$X$1,CADASTRE!$L:$L,A180)</f>
        <v>0</v>
      </c>
      <c r="Y180" s="22">
        <f>COUNTIFS(CADASTRE!$B:$B,$Y$1,CADASTRE!$L:$L,A180)</f>
        <v>0</v>
      </c>
      <c r="Z180" s="22">
        <f>COUNTIFS(CADASTRE!$B:$B,$Z$1,CADASTRE!$L:$L,A180)</f>
        <v>0</v>
      </c>
      <c r="AA180" s="22">
        <f t="shared" si="2"/>
        <v>1</v>
      </c>
      <c r="AB180" s="22"/>
      <c r="AC180" s="22"/>
      <c r="AD180" s="1"/>
      <c r="AE180" s="1"/>
    </row>
    <row r="181" spans="1:31" ht="30" customHeight="1" x14ac:dyDescent="0.3">
      <c r="A181" s="2" t="s">
        <v>1872</v>
      </c>
      <c r="B181" s="22">
        <f>COUNTIFS(CADASTRE!$B:$B,B$1,CADASTRE!L:L,A181)</f>
        <v>0</v>
      </c>
      <c r="C181" s="22">
        <f>COUNTIFS(CADASTRE!$B:$B,$C$1,CADASTRE!$L:$L,A181)</f>
        <v>0</v>
      </c>
      <c r="D181" s="22">
        <f>COUNTIFS(CADASTRE!$B:$B,$D$1,CADASTRE!$L:$L,A181)</f>
        <v>0</v>
      </c>
      <c r="E181" s="22">
        <f>COUNTIFS(CADASTRE!$B:$B,$E$1,CADASTRE!$L:$L,A181)</f>
        <v>0</v>
      </c>
      <c r="F181" s="22">
        <f>COUNTIFS(CADASTRE!$B:$B,$F$1,CADASTRE!$L:$L,A181)</f>
        <v>0</v>
      </c>
      <c r="G181" s="22">
        <f>COUNTIFS(CADASTRE!$B:$B,$G$1,CADASTRE!$L:$L,A181)</f>
        <v>0</v>
      </c>
      <c r="H181" s="22">
        <f>COUNTIFS(CADASTRE!$B:$B,$H$1,CADASTRE!$L:$L,A181)</f>
        <v>0</v>
      </c>
      <c r="I181" s="22">
        <f>COUNTIFS(CADASTRE!$B:$B,$I$1,CADASTRE!$L:$L,A181)</f>
        <v>0</v>
      </c>
      <c r="J181" s="22">
        <f>COUNTIFS(CADASTRE!$B:$B,$J$1,CADASTRE!$L:$L,A181)</f>
        <v>0</v>
      </c>
      <c r="K181" s="22">
        <f>COUNTIFS(CADASTRE!$B:$B,$K$1,CADASTRE!$L:$L,A181)</f>
        <v>0</v>
      </c>
      <c r="L181" s="22">
        <f>COUNTIFS(CADASTRE!$B:$B,$L$1,CADASTRE!$L:$L,A181)</f>
        <v>0</v>
      </c>
      <c r="M181" s="22">
        <f>COUNTIFS(CADASTRE!$B:$B,$M$1,CADASTRE!$L:$L,A181)</f>
        <v>0</v>
      </c>
      <c r="N181" s="22">
        <f>COUNTIFS(CADASTRE!$B:$B,$N$1,CADASTRE!$L:$L,A181)</f>
        <v>0</v>
      </c>
      <c r="O181" s="22">
        <f>COUNTIFS(CADASTRE!$B:$B,$O$1,CADASTRE!$L:$L,A181)</f>
        <v>0</v>
      </c>
      <c r="P181" s="22">
        <f>COUNTIFS(CADASTRE!$B:$B,$P$1,CADASTRE!$L:$L,A181)</f>
        <v>0</v>
      </c>
      <c r="Q181" s="22">
        <f>COUNTIFS(CADASTRE!$B:$B,$Q$1,CADASTRE!$L:$L,A181)</f>
        <v>0</v>
      </c>
      <c r="R181" s="22">
        <f>COUNTIFS(CADASTRE!$B:$B,$R$1,CADASTRE!$L:$L,A181)</f>
        <v>0</v>
      </c>
      <c r="S181" s="22">
        <f>COUNTIFS(CADASTRE!$B:$B,$S$1,CADASTRE!$L:$L,A181)</f>
        <v>0</v>
      </c>
      <c r="T181" s="22">
        <f>COUNTIFS(CADASTRE!$B:$B,$T$1,CADASTRE!$L:$L,A181)</f>
        <v>0</v>
      </c>
      <c r="U181" s="22">
        <f>COUNTIFS(CADASTRE!$B:$B,$U$1,CADASTRE!$L:$L,A181)</f>
        <v>0</v>
      </c>
      <c r="V181" s="22">
        <f>COUNTIFS(CADASTRE!$B:$B,$V$1,CADASTRE!$L:$L,A181)</f>
        <v>0</v>
      </c>
      <c r="W181" s="22">
        <f>COUNTIFS(CADASTRE!$B:$B,$W$1,CADASTRE!$L:$L,A181)</f>
        <v>0</v>
      </c>
      <c r="X181" s="22">
        <f>COUNTIFS(CADASTRE!$B:$B,$X$1,CADASTRE!$L:$L,A181)</f>
        <v>0</v>
      </c>
      <c r="Y181" s="22">
        <f>COUNTIFS(CADASTRE!$B:$B,$Y$1,CADASTRE!$L:$L,A181)</f>
        <v>1</v>
      </c>
      <c r="Z181" s="22">
        <f>COUNTIFS(CADASTRE!$B:$B,$Z$1,CADASTRE!$L:$L,A181)</f>
        <v>0</v>
      </c>
      <c r="AA181" s="22">
        <f t="shared" si="2"/>
        <v>1</v>
      </c>
      <c r="AB181" s="22"/>
      <c r="AC181" s="22"/>
      <c r="AD181" s="1"/>
      <c r="AE181" s="1"/>
    </row>
    <row r="182" spans="1:31" ht="30" customHeight="1" x14ac:dyDescent="0.3">
      <c r="A182" s="2" t="s">
        <v>3994</v>
      </c>
      <c r="B182" s="22">
        <f>COUNTIFS(CADASTRE!$B:$B,B$1,CADASTRE!L:L,A182)</f>
        <v>0</v>
      </c>
      <c r="C182" s="22">
        <f>COUNTIFS(CADASTRE!$B:$B,$C$1,CADASTRE!$L:$L,A182)</f>
        <v>0</v>
      </c>
      <c r="D182" s="22">
        <f>COUNTIFS(CADASTRE!$B:$B,$D$1,CADASTRE!$L:$L,A182)</f>
        <v>0</v>
      </c>
      <c r="E182" s="22">
        <f>COUNTIFS(CADASTRE!$B:$B,$E$1,CADASTRE!$L:$L,A182)</f>
        <v>0</v>
      </c>
      <c r="F182" s="22">
        <f>COUNTIFS(CADASTRE!$B:$B,$F$1,CADASTRE!$L:$L,A182)</f>
        <v>0</v>
      </c>
      <c r="G182" s="22">
        <f>COUNTIFS(CADASTRE!$B:$B,$G$1,CADASTRE!$L:$L,A182)</f>
        <v>0</v>
      </c>
      <c r="H182" s="22">
        <f>COUNTIFS(CADASTRE!$B:$B,$H$1,CADASTRE!$L:$L,A182)</f>
        <v>0</v>
      </c>
      <c r="I182" s="22">
        <f>COUNTIFS(CADASTRE!$B:$B,$I$1,CADASTRE!$L:$L,A182)</f>
        <v>0</v>
      </c>
      <c r="J182" s="22">
        <f>COUNTIFS(CADASTRE!$B:$B,$J$1,CADASTRE!$L:$L,A182)</f>
        <v>0</v>
      </c>
      <c r="K182" s="22">
        <f>COUNTIFS(CADASTRE!$B:$B,$K$1,CADASTRE!$L:$L,A182)</f>
        <v>0</v>
      </c>
      <c r="L182" s="22">
        <f>COUNTIFS(CADASTRE!$B:$B,$L$1,CADASTRE!$L:$L,A182)</f>
        <v>0</v>
      </c>
      <c r="M182" s="22">
        <f>COUNTIFS(CADASTRE!$B:$B,$M$1,CADASTRE!$L:$L,A182)</f>
        <v>0</v>
      </c>
      <c r="N182" s="22">
        <f>COUNTIFS(CADASTRE!$B:$B,$N$1,CADASTRE!$L:$L,A182)</f>
        <v>0</v>
      </c>
      <c r="O182" s="22">
        <f>COUNTIFS(CADASTRE!$B:$B,$O$1,CADASTRE!$L:$L,A182)</f>
        <v>0</v>
      </c>
      <c r="P182" s="22">
        <f>COUNTIFS(CADASTRE!$B:$B,$P$1,CADASTRE!$L:$L,A182)</f>
        <v>0</v>
      </c>
      <c r="Q182" s="22">
        <f>COUNTIFS(CADASTRE!$B:$B,$Q$1,CADASTRE!$L:$L,A182)</f>
        <v>0</v>
      </c>
      <c r="R182" s="22">
        <f>COUNTIFS(CADASTRE!$B:$B,$R$1,CADASTRE!$L:$L,A182)</f>
        <v>0</v>
      </c>
      <c r="S182" s="22">
        <f>COUNTIFS(CADASTRE!$B:$B,$S$1,CADASTRE!$L:$L,A182)</f>
        <v>0</v>
      </c>
      <c r="T182" s="22">
        <f>COUNTIFS(CADASTRE!$B:$B,$T$1,CADASTRE!$L:$L,A182)</f>
        <v>0</v>
      </c>
      <c r="U182" s="22">
        <f>COUNTIFS(CADASTRE!$B:$B,$U$1,CADASTRE!$L:$L,A182)</f>
        <v>0</v>
      </c>
      <c r="V182" s="22">
        <f>COUNTIFS(CADASTRE!$B:$B,$V$1,CADASTRE!$L:$L,A182)</f>
        <v>0</v>
      </c>
      <c r="W182" s="22">
        <f>COUNTIFS(CADASTRE!$B:$B,$W$1,CADASTRE!$L:$L,A182)</f>
        <v>0</v>
      </c>
      <c r="X182" s="22">
        <f>COUNTIFS(CADASTRE!$B:$B,$X$1,CADASTRE!$L:$L,A182)</f>
        <v>1</v>
      </c>
      <c r="Y182" s="22">
        <f>COUNTIFS(CADASTRE!$B:$B,$Y$1,CADASTRE!$L:$L,A182)</f>
        <v>0</v>
      </c>
      <c r="Z182" s="22">
        <f>COUNTIFS(CADASTRE!$B:$B,$Z$1,CADASTRE!$L:$L,A182)</f>
        <v>0</v>
      </c>
      <c r="AA182" s="22">
        <f t="shared" si="2"/>
        <v>1</v>
      </c>
      <c r="AB182" s="22"/>
      <c r="AC182" s="22"/>
      <c r="AD182" s="1"/>
      <c r="AE182" s="1"/>
    </row>
    <row r="183" spans="1:31" ht="30" customHeight="1" x14ac:dyDescent="0.3">
      <c r="A183" s="2" t="s">
        <v>2367</v>
      </c>
      <c r="B183" s="22">
        <f>COUNTIFS(CADASTRE!$B:$B,B$1,CADASTRE!L:L,A183)</f>
        <v>0</v>
      </c>
      <c r="C183" s="22">
        <f>COUNTIFS(CADASTRE!$B:$B,$C$1,CADASTRE!$L:$L,A183)</f>
        <v>0</v>
      </c>
      <c r="D183" s="22">
        <f>COUNTIFS(CADASTRE!$B:$B,$D$1,CADASTRE!$L:$L,A183)</f>
        <v>0</v>
      </c>
      <c r="E183" s="22">
        <f>COUNTIFS(CADASTRE!$B:$B,$E$1,CADASTRE!$L:$L,A183)</f>
        <v>0</v>
      </c>
      <c r="F183" s="22">
        <f>COUNTIFS(CADASTRE!$B:$B,$F$1,CADASTRE!$L:$L,A183)</f>
        <v>0</v>
      </c>
      <c r="G183" s="22">
        <f>COUNTIFS(CADASTRE!$B:$B,$G$1,CADASTRE!$L:$L,A183)</f>
        <v>0</v>
      </c>
      <c r="H183" s="22">
        <f>COUNTIFS(CADASTRE!$B:$B,$H$1,CADASTRE!$L:$L,A183)</f>
        <v>0</v>
      </c>
      <c r="I183" s="22">
        <f>COUNTIFS(CADASTRE!$B:$B,$I$1,CADASTRE!$L:$L,A183)</f>
        <v>0</v>
      </c>
      <c r="J183" s="22">
        <f>COUNTIFS(CADASTRE!$B:$B,$J$1,CADASTRE!$L:$L,A183)</f>
        <v>0</v>
      </c>
      <c r="K183" s="22">
        <f>COUNTIFS(CADASTRE!$B:$B,$K$1,CADASTRE!$L:$L,A183)</f>
        <v>0</v>
      </c>
      <c r="L183" s="22">
        <f>COUNTIFS(CADASTRE!$B:$B,$L$1,CADASTRE!$L:$L,A183)</f>
        <v>0</v>
      </c>
      <c r="M183" s="22">
        <f>COUNTIFS(CADASTRE!$B:$B,$M$1,CADASTRE!$L:$L,A183)</f>
        <v>0</v>
      </c>
      <c r="N183" s="22">
        <f>COUNTIFS(CADASTRE!$B:$B,$N$1,CADASTRE!$L:$L,A183)</f>
        <v>0</v>
      </c>
      <c r="O183" s="22">
        <f>COUNTIFS(CADASTRE!$B:$B,$O$1,CADASTRE!$L:$L,A183)</f>
        <v>0</v>
      </c>
      <c r="P183" s="22">
        <f>COUNTIFS(CADASTRE!$B:$B,$P$1,CADASTRE!$L:$L,A183)</f>
        <v>0</v>
      </c>
      <c r="Q183" s="22">
        <f>COUNTIFS(CADASTRE!$B:$B,$Q$1,CADASTRE!$L:$L,A183)</f>
        <v>0</v>
      </c>
      <c r="R183" s="22">
        <f>COUNTIFS(CADASTRE!$B:$B,$R$1,CADASTRE!$L:$L,A183)</f>
        <v>0</v>
      </c>
      <c r="S183" s="22">
        <f>COUNTIFS(CADASTRE!$B:$B,$S$1,CADASTRE!$L:$L,A183)</f>
        <v>0</v>
      </c>
      <c r="T183" s="22">
        <f>COUNTIFS(CADASTRE!$B:$B,$T$1,CADASTRE!$L:$L,A183)</f>
        <v>2</v>
      </c>
      <c r="U183" s="22">
        <f>COUNTIFS(CADASTRE!$B:$B,$U$1,CADASTRE!$L:$L,A183)</f>
        <v>0</v>
      </c>
      <c r="V183" s="22">
        <f>COUNTIFS(CADASTRE!$B:$B,$V$1,CADASTRE!$L:$L,A183)</f>
        <v>0</v>
      </c>
      <c r="W183" s="22">
        <f>COUNTIFS(CADASTRE!$B:$B,$W$1,CADASTRE!$L:$L,A183)</f>
        <v>0</v>
      </c>
      <c r="X183" s="22">
        <f>COUNTIFS(CADASTRE!$B:$B,$X$1,CADASTRE!$L:$L,A183)</f>
        <v>0</v>
      </c>
      <c r="Y183" s="22">
        <f>COUNTIFS(CADASTRE!$B:$B,$Y$1,CADASTRE!$L:$L,A183)</f>
        <v>0</v>
      </c>
      <c r="Z183" s="22">
        <f>COUNTIFS(CADASTRE!$B:$B,$Z$1,CADASTRE!$L:$L,A183)</f>
        <v>0</v>
      </c>
      <c r="AA183" s="22">
        <f t="shared" si="2"/>
        <v>2</v>
      </c>
      <c r="AB183" s="22"/>
      <c r="AC183" s="22"/>
      <c r="AD183" s="1"/>
      <c r="AE183" s="1"/>
    </row>
    <row r="184" spans="1:31" ht="30" customHeight="1" x14ac:dyDescent="0.3">
      <c r="A184" s="2" t="s">
        <v>2860</v>
      </c>
      <c r="B184" s="22">
        <f>COUNTIFS(CADASTRE!$B:$B,B$1,CADASTRE!L:L,A184)</f>
        <v>0</v>
      </c>
      <c r="C184" s="22">
        <f>COUNTIFS(CADASTRE!$B:$B,$C$1,CADASTRE!$L:$L,A184)</f>
        <v>0</v>
      </c>
      <c r="D184" s="22">
        <f>COUNTIFS(CADASTRE!$B:$B,$D$1,CADASTRE!$L:$L,A184)</f>
        <v>0</v>
      </c>
      <c r="E184" s="22">
        <f>COUNTIFS(CADASTRE!$B:$B,$E$1,CADASTRE!$L:$L,A184)</f>
        <v>0</v>
      </c>
      <c r="F184" s="22">
        <f>COUNTIFS(CADASTRE!$B:$B,$F$1,CADASTRE!$L:$L,A184)</f>
        <v>0</v>
      </c>
      <c r="G184" s="22">
        <f>COUNTIFS(CADASTRE!$B:$B,$G$1,CADASTRE!$L:$L,A184)</f>
        <v>0</v>
      </c>
      <c r="H184" s="22">
        <f>COUNTIFS(CADASTRE!$B:$B,$H$1,CADASTRE!$L:$L,A184)</f>
        <v>0</v>
      </c>
      <c r="I184" s="22">
        <f>COUNTIFS(CADASTRE!$B:$B,$I$1,CADASTRE!$L:$L,A184)</f>
        <v>0</v>
      </c>
      <c r="J184" s="22">
        <f>COUNTIFS(CADASTRE!$B:$B,$J$1,CADASTRE!$L:$L,A184)</f>
        <v>0</v>
      </c>
      <c r="K184" s="22">
        <f>COUNTIFS(CADASTRE!$B:$B,$K$1,CADASTRE!$L:$L,A184)</f>
        <v>0</v>
      </c>
      <c r="L184" s="22">
        <f>COUNTIFS(CADASTRE!$B:$B,$L$1,CADASTRE!$L:$L,A184)</f>
        <v>0</v>
      </c>
      <c r="M184" s="22">
        <f>COUNTIFS(CADASTRE!$B:$B,$M$1,CADASTRE!$L:$L,A184)</f>
        <v>0</v>
      </c>
      <c r="N184" s="22">
        <f>COUNTIFS(CADASTRE!$B:$B,$N$1,CADASTRE!$L:$L,A184)</f>
        <v>0</v>
      </c>
      <c r="O184" s="22">
        <f>COUNTIFS(CADASTRE!$B:$B,$O$1,CADASTRE!$L:$L,A184)</f>
        <v>1</v>
      </c>
      <c r="P184" s="22">
        <f>COUNTIFS(CADASTRE!$B:$B,$P$1,CADASTRE!$L:$L,A184)</f>
        <v>0</v>
      </c>
      <c r="Q184" s="22">
        <f>COUNTIFS(CADASTRE!$B:$B,$Q$1,CADASTRE!$L:$L,A184)</f>
        <v>0</v>
      </c>
      <c r="R184" s="22">
        <f>COUNTIFS(CADASTRE!$B:$B,$R$1,CADASTRE!$L:$L,A184)</f>
        <v>0</v>
      </c>
      <c r="S184" s="22">
        <f>COUNTIFS(CADASTRE!$B:$B,$S$1,CADASTRE!$L:$L,A184)</f>
        <v>0</v>
      </c>
      <c r="T184" s="22">
        <f>COUNTIFS(CADASTRE!$B:$B,$T$1,CADASTRE!$L:$L,A184)</f>
        <v>0</v>
      </c>
      <c r="U184" s="22">
        <f>COUNTIFS(CADASTRE!$B:$B,$U$1,CADASTRE!$L:$L,A184)</f>
        <v>0</v>
      </c>
      <c r="V184" s="22">
        <f>COUNTIFS(CADASTRE!$B:$B,$V$1,CADASTRE!$L:$L,A184)</f>
        <v>0</v>
      </c>
      <c r="W184" s="22">
        <f>COUNTIFS(CADASTRE!$B:$B,$W$1,CADASTRE!$L:$L,A184)</f>
        <v>1</v>
      </c>
      <c r="X184" s="22">
        <f>COUNTIFS(CADASTRE!$B:$B,$X$1,CADASTRE!$L:$L,A184)</f>
        <v>0</v>
      </c>
      <c r="Y184" s="22">
        <f>COUNTIFS(CADASTRE!$B:$B,$Y$1,CADASTRE!$L:$L,A184)</f>
        <v>0</v>
      </c>
      <c r="Z184" s="22">
        <f>COUNTIFS(CADASTRE!$B:$B,$Z$1,CADASTRE!$L:$L,A184)</f>
        <v>0</v>
      </c>
      <c r="AA184" s="22">
        <f t="shared" si="2"/>
        <v>2</v>
      </c>
      <c r="AB184" s="22"/>
      <c r="AC184" s="22"/>
      <c r="AD184" s="1"/>
      <c r="AE184" s="1"/>
    </row>
    <row r="185" spans="1:31" ht="30" customHeight="1" x14ac:dyDescent="0.3">
      <c r="A185" s="2" t="s">
        <v>4655</v>
      </c>
      <c r="B185" s="22">
        <f>COUNTIFS(CADASTRE!$B:$B,B$1,CADASTRE!L:L,A185)</f>
        <v>0</v>
      </c>
      <c r="C185" s="22">
        <f>COUNTIFS(CADASTRE!$B:$B,$C$1,CADASTRE!$L:$L,A185)</f>
        <v>0</v>
      </c>
      <c r="D185" s="22">
        <f>COUNTIFS(CADASTRE!$B:$B,$D$1,CADASTRE!$L:$L,A185)</f>
        <v>0</v>
      </c>
      <c r="E185" s="22">
        <f>COUNTIFS(CADASTRE!$B:$B,$E$1,CADASTRE!$L:$L,A185)</f>
        <v>0</v>
      </c>
      <c r="F185" s="22">
        <f>COUNTIFS(CADASTRE!$B:$B,$F$1,CADASTRE!$L:$L,A185)</f>
        <v>0</v>
      </c>
      <c r="G185" s="22">
        <f>COUNTIFS(CADASTRE!$B:$B,$G$1,CADASTRE!$L:$L,A185)</f>
        <v>0</v>
      </c>
      <c r="H185" s="22">
        <f>COUNTIFS(CADASTRE!$B:$B,$H$1,CADASTRE!$L:$L,A185)</f>
        <v>0</v>
      </c>
      <c r="I185" s="22">
        <f>COUNTIFS(CADASTRE!$B:$B,$I$1,CADASTRE!$L:$L,A185)</f>
        <v>1</v>
      </c>
      <c r="J185" s="22">
        <f>COUNTIFS(CADASTRE!$B:$B,$J$1,CADASTRE!$L:$L,A185)</f>
        <v>0</v>
      </c>
      <c r="K185" s="22">
        <f>COUNTIFS(CADASTRE!$B:$B,$K$1,CADASTRE!$L:$L,A185)</f>
        <v>0</v>
      </c>
      <c r="L185" s="22">
        <f>COUNTIFS(CADASTRE!$B:$B,$L$1,CADASTRE!$L:$L,A185)</f>
        <v>0</v>
      </c>
      <c r="M185" s="22">
        <f>COUNTIFS(CADASTRE!$B:$B,$M$1,CADASTRE!$L:$L,A185)</f>
        <v>0</v>
      </c>
      <c r="N185" s="22">
        <f>COUNTIFS(CADASTRE!$B:$B,$N$1,CADASTRE!$L:$L,A185)</f>
        <v>0</v>
      </c>
      <c r="O185" s="22">
        <f>COUNTIFS(CADASTRE!$B:$B,$O$1,CADASTRE!$L:$L,A185)</f>
        <v>0</v>
      </c>
      <c r="P185" s="22">
        <f>COUNTIFS(CADASTRE!$B:$B,$P$1,CADASTRE!$L:$L,A185)</f>
        <v>0</v>
      </c>
      <c r="Q185" s="22">
        <f>COUNTIFS(CADASTRE!$B:$B,$Q$1,CADASTRE!$L:$L,A185)</f>
        <v>0</v>
      </c>
      <c r="R185" s="22">
        <f>COUNTIFS(CADASTRE!$B:$B,$R$1,CADASTRE!$L:$L,A185)</f>
        <v>0</v>
      </c>
      <c r="S185" s="22">
        <f>COUNTIFS(CADASTRE!$B:$B,$S$1,CADASTRE!$L:$L,A185)</f>
        <v>0</v>
      </c>
      <c r="T185" s="22">
        <f>COUNTIFS(CADASTRE!$B:$B,$T$1,CADASTRE!$L:$L,A185)</f>
        <v>0</v>
      </c>
      <c r="U185" s="22">
        <f>COUNTIFS(CADASTRE!$B:$B,$U$1,CADASTRE!$L:$L,A185)</f>
        <v>0</v>
      </c>
      <c r="V185" s="22">
        <f>COUNTIFS(CADASTRE!$B:$B,$V$1,CADASTRE!$L:$L,A185)</f>
        <v>0</v>
      </c>
      <c r="W185" s="22">
        <f>COUNTIFS(CADASTRE!$B:$B,$W$1,CADASTRE!$L:$L,A185)</f>
        <v>0</v>
      </c>
      <c r="X185" s="22">
        <f>COUNTIFS(CADASTRE!$B:$B,$X$1,CADASTRE!$L:$L,A185)</f>
        <v>0</v>
      </c>
      <c r="Y185" s="22">
        <f>COUNTIFS(CADASTRE!$B:$B,$Y$1,CADASTRE!$L:$L,A185)</f>
        <v>0</v>
      </c>
      <c r="Z185" s="22">
        <f>COUNTIFS(CADASTRE!$B:$B,$Z$1,CADASTRE!$L:$L,A185)</f>
        <v>0</v>
      </c>
      <c r="AA185" s="22">
        <f t="shared" si="2"/>
        <v>1</v>
      </c>
      <c r="AB185" s="22"/>
      <c r="AC185" s="22"/>
      <c r="AD185" s="1"/>
      <c r="AE185" s="1"/>
    </row>
    <row r="186" spans="1:31" ht="30" customHeight="1" x14ac:dyDescent="0.3">
      <c r="A186" s="2" t="s">
        <v>2865</v>
      </c>
      <c r="B186" s="22">
        <f>COUNTIFS(CADASTRE!$B:$B,B$1,CADASTRE!L:L,A186)</f>
        <v>0</v>
      </c>
      <c r="C186" s="22">
        <f>COUNTIFS(CADASTRE!$B:$B,$C$1,CADASTRE!$L:$L,A186)</f>
        <v>0</v>
      </c>
      <c r="D186" s="22">
        <f>COUNTIFS(CADASTRE!$B:$B,$D$1,CADASTRE!$L:$L,A186)</f>
        <v>0</v>
      </c>
      <c r="E186" s="22">
        <f>COUNTIFS(CADASTRE!$B:$B,$E$1,CADASTRE!$L:$L,A186)</f>
        <v>0</v>
      </c>
      <c r="F186" s="22">
        <f>COUNTIFS(CADASTRE!$B:$B,$F$1,CADASTRE!$L:$L,A186)</f>
        <v>0</v>
      </c>
      <c r="G186" s="22">
        <f>COUNTIFS(CADASTRE!$B:$B,$G$1,CADASTRE!$L:$L,A186)</f>
        <v>0</v>
      </c>
      <c r="H186" s="22">
        <f>COUNTIFS(CADASTRE!$B:$B,$H$1,CADASTRE!$L:$L,A186)</f>
        <v>0</v>
      </c>
      <c r="I186" s="22">
        <f>COUNTIFS(CADASTRE!$B:$B,$I$1,CADASTRE!$L:$L,A186)</f>
        <v>0</v>
      </c>
      <c r="J186" s="22">
        <f>COUNTIFS(CADASTRE!$B:$B,$J$1,CADASTRE!$L:$L,A186)</f>
        <v>0</v>
      </c>
      <c r="K186" s="22">
        <f>COUNTIFS(CADASTRE!$B:$B,$K$1,CADASTRE!$L:$L,A186)</f>
        <v>0</v>
      </c>
      <c r="L186" s="22">
        <f>COUNTIFS(CADASTRE!$B:$B,$L$1,CADASTRE!$L:$L,A186)</f>
        <v>2</v>
      </c>
      <c r="M186" s="22">
        <f>COUNTIFS(CADASTRE!$B:$B,$M$1,CADASTRE!$L:$L,A186)</f>
        <v>0</v>
      </c>
      <c r="N186" s="22">
        <f>COUNTIFS(CADASTRE!$B:$B,$N$1,CADASTRE!$L:$L,A186)</f>
        <v>0</v>
      </c>
      <c r="O186" s="22">
        <f>COUNTIFS(CADASTRE!$B:$B,$O$1,CADASTRE!$L:$L,A186)</f>
        <v>0</v>
      </c>
      <c r="P186" s="22">
        <f>COUNTIFS(CADASTRE!$B:$B,$P$1,CADASTRE!$L:$L,A186)</f>
        <v>0</v>
      </c>
      <c r="Q186" s="22">
        <f>COUNTIFS(CADASTRE!$B:$B,$Q$1,CADASTRE!$L:$L,A186)</f>
        <v>0</v>
      </c>
      <c r="R186" s="22">
        <f>COUNTIFS(CADASTRE!$B:$B,$R$1,CADASTRE!$L:$L,A186)</f>
        <v>0</v>
      </c>
      <c r="S186" s="22">
        <f>COUNTIFS(CADASTRE!$B:$B,$S$1,CADASTRE!$L:$L,A186)</f>
        <v>0</v>
      </c>
      <c r="T186" s="22">
        <f>COUNTIFS(CADASTRE!$B:$B,$T$1,CADASTRE!$L:$L,A186)</f>
        <v>0</v>
      </c>
      <c r="U186" s="22">
        <f>COUNTIFS(CADASTRE!$B:$B,$U$1,CADASTRE!$L:$L,A186)</f>
        <v>0</v>
      </c>
      <c r="V186" s="22">
        <f>COUNTIFS(CADASTRE!$B:$B,$V$1,CADASTRE!$L:$L,A186)</f>
        <v>0</v>
      </c>
      <c r="W186" s="22">
        <f>COUNTIFS(CADASTRE!$B:$B,$W$1,CADASTRE!$L:$L,A186)</f>
        <v>0</v>
      </c>
      <c r="X186" s="22">
        <f>COUNTIFS(CADASTRE!$B:$B,$X$1,CADASTRE!$L:$L,A186)</f>
        <v>0</v>
      </c>
      <c r="Y186" s="22">
        <f>COUNTIFS(CADASTRE!$B:$B,$Y$1,CADASTRE!$L:$L,A186)</f>
        <v>0</v>
      </c>
      <c r="Z186" s="22">
        <f>COUNTIFS(CADASTRE!$B:$B,$Z$1,CADASTRE!$L:$L,A186)</f>
        <v>0</v>
      </c>
      <c r="AA186" s="22">
        <f t="shared" si="2"/>
        <v>2</v>
      </c>
      <c r="AB186" s="22"/>
      <c r="AC186" s="22"/>
      <c r="AD186" s="1"/>
      <c r="AE186" s="1"/>
    </row>
    <row r="187" spans="1:31" ht="30" customHeight="1" x14ac:dyDescent="0.3">
      <c r="A187" s="2" t="s">
        <v>2807</v>
      </c>
      <c r="B187" s="22">
        <f>COUNTIFS(CADASTRE!$B:$B,B$1,CADASTRE!L:L,A187)</f>
        <v>0</v>
      </c>
      <c r="C187" s="22">
        <f>COUNTIFS(CADASTRE!$B:$B,$C$1,CADASTRE!$L:$L,A187)</f>
        <v>0</v>
      </c>
      <c r="D187" s="22">
        <f>COUNTIFS(CADASTRE!$B:$B,$D$1,CADASTRE!$L:$L,A187)</f>
        <v>0</v>
      </c>
      <c r="E187" s="22">
        <f>COUNTIFS(CADASTRE!$B:$B,$E$1,CADASTRE!$L:$L,A187)</f>
        <v>0</v>
      </c>
      <c r="F187" s="22">
        <f>COUNTIFS(CADASTRE!$B:$B,$F$1,CADASTRE!$L:$L,A187)</f>
        <v>0</v>
      </c>
      <c r="G187" s="22">
        <f>COUNTIFS(CADASTRE!$B:$B,$G$1,CADASTRE!$L:$L,A187)</f>
        <v>0</v>
      </c>
      <c r="H187" s="22">
        <f>COUNTIFS(CADASTRE!$B:$B,$H$1,CADASTRE!$L:$L,A187)</f>
        <v>1</v>
      </c>
      <c r="I187" s="22">
        <f>COUNTIFS(CADASTRE!$B:$B,$I$1,CADASTRE!$L:$L,A187)</f>
        <v>0</v>
      </c>
      <c r="J187" s="22">
        <f>COUNTIFS(CADASTRE!$B:$B,$J$1,CADASTRE!$L:$L,A187)</f>
        <v>0</v>
      </c>
      <c r="K187" s="22">
        <f>COUNTIFS(CADASTRE!$B:$B,$K$1,CADASTRE!$L:$L,A187)</f>
        <v>0</v>
      </c>
      <c r="L187" s="22">
        <f>COUNTIFS(CADASTRE!$B:$B,$L$1,CADASTRE!$L:$L,A187)</f>
        <v>0</v>
      </c>
      <c r="M187" s="22">
        <f>COUNTIFS(CADASTRE!$B:$B,$M$1,CADASTRE!$L:$L,A187)</f>
        <v>0</v>
      </c>
      <c r="N187" s="22">
        <f>COUNTIFS(CADASTRE!$B:$B,$N$1,CADASTRE!$L:$L,A187)</f>
        <v>0</v>
      </c>
      <c r="O187" s="22">
        <f>COUNTIFS(CADASTRE!$B:$B,$O$1,CADASTRE!$L:$L,A187)</f>
        <v>0</v>
      </c>
      <c r="P187" s="22">
        <f>COUNTIFS(CADASTRE!$B:$B,$P$1,CADASTRE!$L:$L,A187)</f>
        <v>0</v>
      </c>
      <c r="Q187" s="22">
        <f>COUNTIFS(CADASTRE!$B:$B,$Q$1,CADASTRE!$L:$L,A187)</f>
        <v>0</v>
      </c>
      <c r="R187" s="22">
        <f>COUNTIFS(CADASTRE!$B:$B,$R$1,CADASTRE!$L:$L,A187)</f>
        <v>0</v>
      </c>
      <c r="S187" s="22">
        <f>COUNTIFS(CADASTRE!$B:$B,$S$1,CADASTRE!$L:$L,A187)</f>
        <v>0</v>
      </c>
      <c r="T187" s="22">
        <f>COUNTIFS(CADASTRE!$B:$B,$T$1,CADASTRE!$L:$L,A187)</f>
        <v>0</v>
      </c>
      <c r="U187" s="22">
        <f>COUNTIFS(CADASTRE!$B:$B,$U$1,CADASTRE!$L:$L,A187)</f>
        <v>0</v>
      </c>
      <c r="V187" s="22">
        <f>COUNTIFS(CADASTRE!$B:$B,$V$1,CADASTRE!$L:$L,A187)</f>
        <v>0</v>
      </c>
      <c r="W187" s="22">
        <f>COUNTIFS(CADASTRE!$B:$B,$W$1,CADASTRE!$L:$L,A187)</f>
        <v>0</v>
      </c>
      <c r="X187" s="22">
        <f>COUNTIFS(CADASTRE!$B:$B,$X$1,CADASTRE!$L:$L,A187)</f>
        <v>0</v>
      </c>
      <c r="Y187" s="22">
        <f>COUNTIFS(CADASTRE!$B:$B,$Y$1,CADASTRE!$L:$L,A187)</f>
        <v>0</v>
      </c>
      <c r="Z187" s="22">
        <f>COUNTIFS(CADASTRE!$B:$B,$Z$1,CADASTRE!$L:$L,A187)</f>
        <v>0</v>
      </c>
      <c r="AA187" s="22">
        <f t="shared" si="2"/>
        <v>1</v>
      </c>
      <c r="AB187" s="22"/>
      <c r="AC187" s="22"/>
      <c r="AD187" s="1"/>
      <c r="AE187" s="1"/>
    </row>
    <row r="188" spans="1:31" ht="30" customHeight="1" x14ac:dyDescent="0.3">
      <c r="A188" s="2" t="s">
        <v>2372</v>
      </c>
      <c r="B188" s="22">
        <f>COUNTIFS(CADASTRE!$B:$B,B$1,CADASTRE!L:L,A188)</f>
        <v>0</v>
      </c>
      <c r="C188" s="22">
        <f>COUNTIFS(CADASTRE!$B:$B,$C$1,CADASTRE!$L:$L,A188)</f>
        <v>0</v>
      </c>
      <c r="D188" s="22">
        <f>COUNTIFS(CADASTRE!$B:$B,$D$1,CADASTRE!$L:$L,A188)</f>
        <v>0</v>
      </c>
      <c r="E188" s="22">
        <f>COUNTIFS(CADASTRE!$B:$B,$E$1,CADASTRE!$L:$L,A188)</f>
        <v>0</v>
      </c>
      <c r="F188" s="22">
        <f>COUNTIFS(CADASTRE!$B:$B,$F$1,CADASTRE!$L:$L,A188)</f>
        <v>0</v>
      </c>
      <c r="G188" s="22">
        <f>COUNTIFS(CADASTRE!$B:$B,$G$1,CADASTRE!$L:$L,A188)</f>
        <v>0</v>
      </c>
      <c r="H188" s="22">
        <f>COUNTIFS(CADASTRE!$B:$B,$H$1,CADASTRE!$L:$L,A188)</f>
        <v>0</v>
      </c>
      <c r="I188" s="22">
        <f>COUNTIFS(CADASTRE!$B:$B,$I$1,CADASTRE!$L:$L,A188)</f>
        <v>0</v>
      </c>
      <c r="J188" s="22">
        <f>COUNTIFS(CADASTRE!$B:$B,$J$1,CADASTRE!$L:$L,A188)</f>
        <v>0</v>
      </c>
      <c r="K188" s="22">
        <f>COUNTIFS(CADASTRE!$B:$B,$K$1,CADASTRE!$L:$L,A188)</f>
        <v>0</v>
      </c>
      <c r="L188" s="22">
        <f>COUNTIFS(CADASTRE!$B:$B,$L$1,CADASTRE!$L:$L,A188)</f>
        <v>0</v>
      </c>
      <c r="M188" s="22">
        <f>COUNTIFS(CADASTRE!$B:$B,$M$1,CADASTRE!$L:$L,A188)</f>
        <v>0</v>
      </c>
      <c r="N188" s="22">
        <f>COUNTIFS(CADASTRE!$B:$B,$N$1,CADASTRE!$L:$L,A188)</f>
        <v>0</v>
      </c>
      <c r="O188" s="22">
        <f>COUNTIFS(CADASTRE!$B:$B,$O$1,CADASTRE!$L:$L,A188)</f>
        <v>0</v>
      </c>
      <c r="P188" s="22">
        <f>COUNTIFS(CADASTRE!$B:$B,$P$1,CADASTRE!$L:$L,A188)</f>
        <v>0</v>
      </c>
      <c r="Q188" s="22">
        <f>COUNTIFS(CADASTRE!$B:$B,$Q$1,CADASTRE!$L:$L,A188)</f>
        <v>0</v>
      </c>
      <c r="R188" s="22">
        <f>COUNTIFS(CADASTRE!$B:$B,$R$1,CADASTRE!$L:$L,A188)</f>
        <v>0</v>
      </c>
      <c r="S188" s="22">
        <f>COUNTIFS(CADASTRE!$B:$B,$S$1,CADASTRE!$L:$L,A188)</f>
        <v>0</v>
      </c>
      <c r="T188" s="22">
        <f>COUNTIFS(CADASTRE!$B:$B,$T$1,CADASTRE!$L:$L,A188)</f>
        <v>0</v>
      </c>
      <c r="U188" s="22">
        <f>COUNTIFS(CADASTRE!$B:$B,$U$1,CADASTRE!$L:$L,A188)</f>
        <v>1</v>
      </c>
      <c r="V188" s="22">
        <f>COUNTIFS(CADASTRE!$B:$B,$V$1,CADASTRE!$L:$L,A188)</f>
        <v>0</v>
      </c>
      <c r="W188" s="22">
        <f>COUNTIFS(CADASTRE!$B:$B,$W$1,CADASTRE!$L:$L,A188)</f>
        <v>0</v>
      </c>
      <c r="X188" s="22">
        <f>COUNTIFS(CADASTRE!$B:$B,$X$1,CADASTRE!$L:$L,A188)</f>
        <v>0</v>
      </c>
      <c r="Y188" s="22">
        <f>COUNTIFS(CADASTRE!$B:$B,$Y$1,CADASTRE!$L:$L,A188)</f>
        <v>0</v>
      </c>
      <c r="Z188" s="22">
        <f>COUNTIFS(CADASTRE!$B:$B,$Z$1,CADASTRE!$L:$L,A188)</f>
        <v>0</v>
      </c>
      <c r="AA188" s="22">
        <f t="shared" si="2"/>
        <v>1</v>
      </c>
      <c r="AB188" s="22"/>
      <c r="AC188" s="22"/>
      <c r="AD188" s="1"/>
      <c r="AE188" s="1"/>
    </row>
    <row r="189" spans="1:31" ht="30" customHeight="1" x14ac:dyDescent="0.3">
      <c r="A189" s="2" t="s">
        <v>913</v>
      </c>
      <c r="B189" s="22">
        <f>COUNTIFS(CADASTRE!$B:$B,B$1,CADASTRE!L:L,A189)</f>
        <v>0</v>
      </c>
      <c r="C189" s="22">
        <f>COUNTIFS(CADASTRE!$B:$B,$C$1,CADASTRE!$L:$L,A189)</f>
        <v>0</v>
      </c>
      <c r="D189" s="22">
        <f>COUNTIFS(CADASTRE!$B:$B,$D$1,CADASTRE!$L:$L,A189)</f>
        <v>0</v>
      </c>
      <c r="E189" s="22">
        <f>COUNTIFS(CADASTRE!$B:$B,$E$1,CADASTRE!$L:$L,A189)</f>
        <v>0</v>
      </c>
      <c r="F189" s="22">
        <f>COUNTIFS(CADASTRE!$B:$B,$F$1,CADASTRE!$L:$L,A189)</f>
        <v>0</v>
      </c>
      <c r="G189" s="22">
        <f>COUNTIFS(CADASTRE!$B:$B,$G$1,CADASTRE!$L:$L,A189)</f>
        <v>0</v>
      </c>
      <c r="H189" s="22">
        <f>COUNTIFS(CADASTRE!$B:$B,$H$1,CADASTRE!$L:$L,A189)</f>
        <v>0</v>
      </c>
      <c r="I189" s="22">
        <f>COUNTIFS(CADASTRE!$B:$B,$I$1,CADASTRE!$L:$L,A189)</f>
        <v>0</v>
      </c>
      <c r="J189" s="22">
        <f>COUNTIFS(CADASTRE!$B:$B,$J$1,CADASTRE!$L:$L,A189)</f>
        <v>0</v>
      </c>
      <c r="K189" s="22">
        <f>COUNTIFS(CADASTRE!$B:$B,$K$1,CADASTRE!$L:$L,A189)</f>
        <v>0</v>
      </c>
      <c r="L189" s="22">
        <f>COUNTIFS(CADASTRE!$B:$B,$L$1,CADASTRE!$L:$L,A189)</f>
        <v>0</v>
      </c>
      <c r="M189" s="22">
        <f>COUNTIFS(CADASTRE!$B:$B,$M$1,CADASTRE!$L:$L,A189)</f>
        <v>0</v>
      </c>
      <c r="N189" s="22">
        <f>COUNTIFS(CADASTRE!$B:$B,$N$1,CADASTRE!$L:$L,A189)</f>
        <v>1</v>
      </c>
      <c r="O189" s="22">
        <f>COUNTIFS(CADASTRE!$B:$B,$O$1,CADASTRE!$L:$L,A189)</f>
        <v>0</v>
      </c>
      <c r="P189" s="22">
        <f>COUNTIFS(CADASTRE!$B:$B,$P$1,CADASTRE!$L:$L,A189)</f>
        <v>1</v>
      </c>
      <c r="Q189" s="22">
        <f>COUNTIFS(CADASTRE!$B:$B,$Q$1,CADASTRE!$L:$L,A189)</f>
        <v>0</v>
      </c>
      <c r="R189" s="22">
        <f>COUNTIFS(CADASTRE!$B:$B,$R$1,CADASTRE!$L:$L,A189)</f>
        <v>0</v>
      </c>
      <c r="S189" s="22">
        <f>COUNTIFS(CADASTRE!$B:$B,$S$1,CADASTRE!$L:$L,A189)</f>
        <v>0</v>
      </c>
      <c r="T189" s="22">
        <f>COUNTIFS(CADASTRE!$B:$B,$T$1,CADASTRE!$L:$L,A189)</f>
        <v>0</v>
      </c>
      <c r="U189" s="22">
        <f>COUNTIFS(CADASTRE!$B:$B,$U$1,CADASTRE!$L:$L,A189)</f>
        <v>0</v>
      </c>
      <c r="V189" s="22">
        <f>COUNTIFS(CADASTRE!$B:$B,$V$1,CADASTRE!$L:$L,A189)</f>
        <v>0</v>
      </c>
      <c r="W189" s="22">
        <f>COUNTIFS(CADASTRE!$B:$B,$W$1,CADASTRE!$L:$L,A189)</f>
        <v>0</v>
      </c>
      <c r="X189" s="22">
        <f>COUNTIFS(CADASTRE!$B:$B,$X$1,CADASTRE!$L:$L,A189)</f>
        <v>0</v>
      </c>
      <c r="Y189" s="22">
        <f>COUNTIFS(CADASTRE!$B:$B,$Y$1,CADASTRE!$L:$L,A189)</f>
        <v>1</v>
      </c>
      <c r="Z189" s="22">
        <f>COUNTIFS(CADASTRE!$B:$B,$Z$1,CADASTRE!$L:$L,A189)</f>
        <v>0</v>
      </c>
      <c r="AA189" s="22">
        <f t="shared" si="2"/>
        <v>3</v>
      </c>
      <c r="AB189" s="22"/>
      <c r="AC189" s="22"/>
      <c r="AD189" s="1"/>
      <c r="AE189" s="1"/>
    </row>
    <row r="190" spans="1:31" ht="30" customHeight="1" x14ac:dyDescent="0.3">
      <c r="A190" s="2" t="s">
        <v>2380</v>
      </c>
      <c r="B190" s="22">
        <f>COUNTIFS(CADASTRE!$B:$B,B$1,CADASTRE!L:L,A190)</f>
        <v>0</v>
      </c>
      <c r="C190" s="22">
        <f>COUNTIFS(CADASTRE!$B:$B,$C$1,CADASTRE!$L:$L,A190)</f>
        <v>0</v>
      </c>
      <c r="D190" s="22">
        <f>COUNTIFS(CADASTRE!$B:$B,$D$1,CADASTRE!$L:$L,A190)</f>
        <v>0</v>
      </c>
      <c r="E190" s="22">
        <f>COUNTIFS(CADASTRE!$B:$B,$E$1,CADASTRE!$L:$L,A190)</f>
        <v>1</v>
      </c>
      <c r="F190" s="22">
        <f>COUNTIFS(CADASTRE!$B:$B,$F$1,CADASTRE!$L:$L,A190)</f>
        <v>0</v>
      </c>
      <c r="G190" s="22">
        <f>COUNTIFS(CADASTRE!$B:$B,$G$1,CADASTRE!$L:$L,A190)</f>
        <v>0</v>
      </c>
      <c r="H190" s="22">
        <f>COUNTIFS(CADASTRE!$B:$B,$H$1,CADASTRE!$L:$L,A190)</f>
        <v>0</v>
      </c>
      <c r="I190" s="22">
        <f>COUNTIFS(CADASTRE!$B:$B,$I$1,CADASTRE!$L:$L,A190)</f>
        <v>0</v>
      </c>
      <c r="J190" s="22">
        <f>COUNTIFS(CADASTRE!$B:$B,$J$1,CADASTRE!$L:$L,A190)</f>
        <v>0</v>
      </c>
      <c r="K190" s="22">
        <f>COUNTIFS(CADASTRE!$B:$B,$K$1,CADASTRE!$L:$L,A190)</f>
        <v>0</v>
      </c>
      <c r="L190" s="22">
        <f>COUNTIFS(CADASTRE!$B:$B,$L$1,CADASTRE!$L:$L,A190)</f>
        <v>0</v>
      </c>
      <c r="M190" s="22">
        <f>COUNTIFS(CADASTRE!$B:$B,$M$1,CADASTRE!$L:$L,A190)</f>
        <v>0</v>
      </c>
      <c r="N190" s="22">
        <f>COUNTIFS(CADASTRE!$B:$B,$N$1,CADASTRE!$L:$L,A190)</f>
        <v>0</v>
      </c>
      <c r="O190" s="22">
        <f>COUNTIFS(CADASTRE!$B:$B,$O$1,CADASTRE!$L:$L,A190)</f>
        <v>0</v>
      </c>
      <c r="P190" s="22">
        <f>COUNTIFS(CADASTRE!$B:$B,$P$1,CADASTRE!$L:$L,A190)</f>
        <v>0</v>
      </c>
      <c r="Q190" s="22">
        <f>COUNTIFS(CADASTRE!$B:$B,$Q$1,CADASTRE!$L:$L,A190)</f>
        <v>0</v>
      </c>
      <c r="R190" s="22">
        <f>COUNTIFS(CADASTRE!$B:$B,$R$1,CADASTRE!$L:$L,A190)</f>
        <v>0</v>
      </c>
      <c r="S190" s="22">
        <f>COUNTIFS(CADASTRE!$B:$B,$S$1,CADASTRE!$L:$L,A190)</f>
        <v>0</v>
      </c>
      <c r="T190" s="22">
        <f>COUNTIFS(CADASTRE!$B:$B,$T$1,CADASTRE!$L:$L,A190)</f>
        <v>0</v>
      </c>
      <c r="U190" s="22">
        <f>COUNTIFS(CADASTRE!$B:$B,$U$1,CADASTRE!$L:$L,A190)</f>
        <v>0</v>
      </c>
      <c r="V190" s="22">
        <f>COUNTIFS(CADASTRE!$B:$B,$V$1,CADASTRE!$L:$L,A190)</f>
        <v>0</v>
      </c>
      <c r="W190" s="22">
        <f>COUNTIFS(CADASTRE!$B:$B,$W$1,CADASTRE!$L:$L,A190)</f>
        <v>0</v>
      </c>
      <c r="X190" s="22">
        <f>COUNTIFS(CADASTRE!$B:$B,$X$1,CADASTRE!$L:$L,A190)</f>
        <v>0</v>
      </c>
      <c r="Y190" s="22">
        <f>COUNTIFS(CADASTRE!$B:$B,$Y$1,CADASTRE!$L:$L,A190)</f>
        <v>0</v>
      </c>
      <c r="Z190" s="22">
        <f>COUNTIFS(CADASTRE!$B:$B,$Z$1,CADASTRE!$L:$L,A190)</f>
        <v>0</v>
      </c>
      <c r="AA190" s="22">
        <f t="shared" si="2"/>
        <v>1</v>
      </c>
      <c r="AB190" s="22"/>
      <c r="AC190" s="22"/>
      <c r="AD190" s="1"/>
      <c r="AE190" s="1"/>
    </row>
    <row r="191" spans="1:31" ht="30" customHeight="1" x14ac:dyDescent="0.3">
      <c r="A191" s="2" t="s">
        <v>2387</v>
      </c>
      <c r="B191" s="22">
        <f>COUNTIFS(CADASTRE!$B:$B,B$1,CADASTRE!L:L,A191)</f>
        <v>0</v>
      </c>
      <c r="C191" s="22">
        <f>COUNTIFS(CADASTRE!$B:$B,$C$1,CADASTRE!$L:$L,A191)</f>
        <v>0</v>
      </c>
      <c r="D191" s="22">
        <f>COUNTIFS(CADASTRE!$B:$B,$D$1,CADASTRE!$L:$L,A191)</f>
        <v>0</v>
      </c>
      <c r="E191" s="22">
        <f>COUNTIFS(CADASTRE!$B:$B,$E$1,CADASTRE!$L:$L,A191)</f>
        <v>0</v>
      </c>
      <c r="F191" s="22">
        <f>COUNTIFS(CADASTRE!$B:$B,$F$1,CADASTRE!$L:$L,A191)</f>
        <v>0</v>
      </c>
      <c r="G191" s="22">
        <f>COUNTIFS(CADASTRE!$B:$B,$G$1,CADASTRE!$L:$L,A191)</f>
        <v>0</v>
      </c>
      <c r="H191" s="22">
        <f>COUNTIFS(CADASTRE!$B:$B,$H$1,CADASTRE!$L:$L,A191)</f>
        <v>0</v>
      </c>
      <c r="I191" s="22">
        <f>COUNTIFS(CADASTRE!$B:$B,$I$1,CADASTRE!$L:$L,A191)</f>
        <v>0</v>
      </c>
      <c r="J191" s="22">
        <f>COUNTIFS(CADASTRE!$B:$B,$J$1,CADASTRE!$L:$L,A191)</f>
        <v>0</v>
      </c>
      <c r="K191" s="22">
        <f>COUNTIFS(CADASTRE!$B:$B,$K$1,CADASTRE!$L:$L,A191)</f>
        <v>0</v>
      </c>
      <c r="L191" s="22">
        <f>COUNTIFS(CADASTRE!$B:$B,$L$1,CADASTRE!$L:$L,A191)</f>
        <v>0</v>
      </c>
      <c r="M191" s="22">
        <f>COUNTIFS(CADASTRE!$B:$B,$M$1,CADASTRE!$L:$L,A191)</f>
        <v>0</v>
      </c>
      <c r="N191" s="22">
        <f>COUNTIFS(CADASTRE!$B:$B,$N$1,CADASTRE!$L:$L,A191)</f>
        <v>0</v>
      </c>
      <c r="O191" s="22">
        <f>COUNTIFS(CADASTRE!$B:$B,$O$1,CADASTRE!$L:$L,A191)</f>
        <v>0</v>
      </c>
      <c r="P191" s="22">
        <f>COUNTIFS(CADASTRE!$B:$B,$P$1,CADASTRE!$L:$L,A191)</f>
        <v>0</v>
      </c>
      <c r="Q191" s="22">
        <f>COUNTIFS(CADASTRE!$B:$B,$Q$1,CADASTRE!$L:$L,A191)</f>
        <v>1</v>
      </c>
      <c r="R191" s="22">
        <f>COUNTIFS(CADASTRE!$B:$B,$R$1,CADASTRE!$L:$L,A191)</f>
        <v>0</v>
      </c>
      <c r="S191" s="22">
        <f>COUNTIFS(CADASTRE!$B:$B,$S$1,CADASTRE!$L:$L,A191)</f>
        <v>0</v>
      </c>
      <c r="T191" s="22">
        <f>COUNTIFS(CADASTRE!$B:$B,$T$1,CADASTRE!$L:$L,A191)</f>
        <v>0</v>
      </c>
      <c r="U191" s="22">
        <f>COUNTIFS(CADASTRE!$B:$B,$U$1,CADASTRE!$L:$L,A191)</f>
        <v>0</v>
      </c>
      <c r="V191" s="22">
        <f>COUNTIFS(CADASTRE!$B:$B,$V$1,CADASTRE!$L:$L,A191)</f>
        <v>0</v>
      </c>
      <c r="W191" s="22">
        <f>COUNTIFS(CADASTRE!$B:$B,$W$1,CADASTRE!$L:$L,A191)</f>
        <v>0</v>
      </c>
      <c r="X191" s="22">
        <f>COUNTIFS(CADASTRE!$B:$B,$X$1,CADASTRE!$L:$L,A191)</f>
        <v>0</v>
      </c>
      <c r="Y191" s="22">
        <f>COUNTIFS(CADASTRE!$B:$B,$Y$1,CADASTRE!$L:$L,A191)</f>
        <v>0</v>
      </c>
      <c r="Z191" s="22">
        <f>COUNTIFS(CADASTRE!$B:$B,$Z$1,CADASTRE!$L:$L,A191)</f>
        <v>0</v>
      </c>
      <c r="AA191" s="22">
        <f t="shared" si="2"/>
        <v>1</v>
      </c>
      <c r="AB191" s="22"/>
      <c r="AC191" s="22"/>
      <c r="AD191" s="1"/>
      <c r="AE191" s="1"/>
    </row>
    <row r="192" spans="1:31" ht="30" customHeight="1" x14ac:dyDescent="0.3">
      <c r="A192" s="2" t="s">
        <v>1849</v>
      </c>
      <c r="B192" s="22">
        <f>COUNTIFS(CADASTRE!$B:$B,B$1,CADASTRE!L:L,A192)</f>
        <v>0</v>
      </c>
      <c r="C192" s="22">
        <f>COUNTIFS(CADASTRE!$B:$B,$C$1,CADASTRE!$L:$L,A192)</f>
        <v>0</v>
      </c>
      <c r="D192" s="22">
        <f>COUNTIFS(CADASTRE!$B:$B,$D$1,CADASTRE!$L:$L,A192)</f>
        <v>0</v>
      </c>
      <c r="E192" s="22">
        <f>COUNTIFS(CADASTRE!$B:$B,$E$1,CADASTRE!$L:$L,A192)</f>
        <v>0</v>
      </c>
      <c r="F192" s="22">
        <f>COUNTIFS(CADASTRE!$B:$B,$F$1,CADASTRE!$L:$L,A192)</f>
        <v>0</v>
      </c>
      <c r="G192" s="22">
        <f>COUNTIFS(CADASTRE!$B:$B,$G$1,CADASTRE!$L:$L,A192)</f>
        <v>0</v>
      </c>
      <c r="H192" s="22">
        <f>COUNTIFS(CADASTRE!$B:$B,$H$1,CADASTRE!$L:$L,A192)</f>
        <v>0</v>
      </c>
      <c r="I192" s="22">
        <f>COUNTIFS(CADASTRE!$B:$B,$I$1,CADASTRE!$L:$L,A192)</f>
        <v>0</v>
      </c>
      <c r="J192" s="22">
        <f>COUNTIFS(CADASTRE!$B:$B,$J$1,CADASTRE!$L:$L,A192)</f>
        <v>0</v>
      </c>
      <c r="K192" s="22">
        <f>COUNTIFS(CADASTRE!$B:$B,$K$1,CADASTRE!$L:$L,A192)</f>
        <v>0</v>
      </c>
      <c r="L192" s="22">
        <f>COUNTIFS(CADASTRE!$B:$B,$L$1,CADASTRE!$L:$L,A192)</f>
        <v>0</v>
      </c>
      <c r="M192" s="22">
        <f>COUNTIFS(CADASTRE!$B:$B,$M$1,CADASTRE!$L:$L,A192)</f>
        <v>0</v>
      </c>
      <c r="N192" s="22">
        <f>COUNTIFS(CADASTRE!$B:$B,$N$1,CADASTRE!$L:$L,A192)</f>
        <v>0</v>
      </c>
      <c r="O192" s="22">
        <f>COUNTIFS(CADASTRE!$B:$B,$O$1,CADASTRE!$L:$L,A192)</f>
        <v>0</v>
      </c>
      <c r="P192" s="22">
        <f>COUNTIFS(CADASTRE!$B:$B,$P$1,CADASTRE!$L:$L,A192)</f>
        <v>0</v>
      </c>
      <c r="Q192" s="22">
        <f>COUNTIFS(CADASTRE!$B:$B,$Q$1,CADASTRE!$L:$L,A192)</f>
        <v>0</v>
      </c>
      <c r="R192" s="22">
        <f>COUNTIFS(CADASTRE!$B:$B,$R$1,CADASTRE!$L:$L,A192)</f>
        <v>0</v>
      </c>
      <c r="S192" s="22">
        <f>COUNTIFS(CADASTRE!$B:$B,$S$1,CADASTRE!$L:$L,A192)</f>
        <v>1</v>
      </c>
      <c r="T192" s="22">
        <f>COUNTIFS(CADASTRE!$B:$B,$T$1,CADASTRE!$L:$L,A192)</f>
        <v>0</v>
      </c>
      <c r="U192" s="22">
        <f>COUNTIFS(CADASTRE!$B:$B,$U$1,CADASTRE!$L:$L,A192)</f>
        <v>0</v>
      </c>
      <c r="V192" s="22">
        <f>COUNTIFS(CADASTRE!$B:$B,$V$1,CADASTRE!$L:$L,A192)</f>
        <v>0</v>
      </c>
      <c r="W192" s="22">
        <f>COUNTIFS(CADASTRE!$B:$B,$W$1,CADASTRE!$L:$L,A192)</f>
        <v>0</v>
      </c>
      <c r="X192" s="22">
        <f>COUNTIFS(CADASTRE!$B:$B,$X$1,CADASTRE!$L:$L,A192)</f>
        <v>0</v>
      </c>
      <c r="Y192" s="22">
        <f>COUNTIFS(CADASTRE!$B:$B,$Y$1,CADASTRE!$L:$L,A192)</f>
        <v>0</v>
      </c>
      <c r="Z192" s="22">
        <f>COUNTIFS(CADASTRE!$B:$B,$Z$1,CADASTRE!$L:$L,A192)</f>
        <v>0</v>
      </c>
      <c r="AA192" s="22">
        <f t="shared" si="2"/>
        <v>1</v>
      </c>
      <c r="AB192" s="22"/>
      <c r="AC192" s="22"/>
      <c r="AD192" s="1"/>
      <c r="AE192" s="1"/>
    </row>
    <row r="193" spans="1:31" ht="30" customHeight="1" x14ac:dyDescent="0.3">
      <c r="A193" s="2" t="s">
        <v>4660</v>
      </c>
      <c r="B193" s="22">
        <f>COUNTIFS(CADASTRE!$B:$B,B$1,CADASTRE!L:L,A193)</f>
        <v>0</v>
      </c>
      <c r="C193" s="22">
        <f>COUNTIFS(CADASTRE!$B:$B,$C$1,CADASTRE!$L:$L,A193)</f>
        <v>0</v>
      </c>
      <c r="D193" s="22">
        <f>COUNTIFS(CADASTRE!$B:$B,$D$1,CADASTRE!$L:$L,A193)</f>
        <v>0</v>
      </c>
      <c r="E193" s="22">
        <f>COUNTIFS(CADASTRE!$B:$B,$E$1,CADASTRE!$L:$L,A193)</f>
        <v>0</v>
      </c>
      <c r="F193" s="22">
        <f>COUNTIFS(CADASTRE!$B:$B,$F$1,CADASTRE!$L:$L,A193)</f>
        <v>0</v>
      </c>
      <c r="G193" s="22">
        <f>COUNTIFS(CADASTRE!$B:$B,$G$1,CADASTRE!$L:$L,A193)</f>
        <v>0</v>
      </c>
      <c r="H193" s="22">
        <f>COUNTIFS(CADASTRE!$B:$B,$H$1,CADASTRE!$L:$L,A193)</f>
        <v>0</v>
      </c>
      <c r="I193" s="22">
        <f>COUNTIFS(CADASTRE!$B:$B,$I$1,CADASTRE!$L:$L,A193)</f>
        <v>0</v>
      </c>
      <c r="J193" s="22">
        <f>COUNTIFS(CADASTRE!$B:$B,$J$1,CADASTRE!$L:$L,A193)</f>
        <v>0</v>
      </c>
      <c r="K193" s="22">
        <f>COUNTIFS(CADASTRE!$B:$B,$K$1,CADASTRE!$L:$L,A193)</f>
        <v>0</v>
      </c>
      <c r="L193" s="22">
        <f>COUNTIFS(CADASTRE!$B:$B,$L$1,CADASTRE!$L:$L,A193)</f>
        <v>0</v>
      </c>
      <c r="M193" s="22">
        <f>COUNTIFS(CADASTRE!$B:$B,$M$1,CADASTRE!$L:$L,A193)</f>
        <v>0</v>
      </c>
      <c r="N193" s="22">
        <f>COUNTIFS(CADASTRE!$B:$B,$N$1,CADASTRE!$L:$L,A193)</f>
        <v>0</v>
      </c>
      <c r="O193" s="22">
        <f>COUNTIFS(CADASTRE!$B:$B,$O$1,CADASTRE!$L:$L,A193)</f>
        <v>0</v>
      </c>
      <c r="P193" s="22">
        <f>COUNTIFS(CADASTRE!$B:$B,$P$1,CADASTRE!$L:$L,A193)</f>
        <v>0</v>
      </c>
      <c r="Q193" s="22">
        <f>COUNTIFS(CADASTRE!$B:$B,$Q$1,CADASTRE!$L:$L,A193)</f>
        <v>0</v>
      </c>
      <c r="R193" s="22">
        <f>COUNTIFS(CADASTRE!$B:$B,$R$1,CADASTRE!$L:$L,A193)</f>
        <v>0</v>
      </c>
      <c r="S193" s="22">
        <f>COUNTIFS(CADASTRE!$B:$B,$S$1,CADASTRE!$L:$L,A193)</f>
        <v>0</v>
      </c>
      <c r="T193" s="22">
        <f>COUNTIFS(CADASTRE!$B:$B,$T$1,CADASTRE!$L:$L,A193)</f>
        <v>0</v>
      </c>
      <c r="U193" s="22">
        <f>COUNTIFS(CADASTRE!$B:$B,$U$1,CADASTRE!$L:$L,A193)</f>
        <v>0</v>
      </c>
      <c r="V193" s="22">
        <f>COUNTIFS(CADASTRE!$B:$B,$V$1,CADASTRE!$L:$L,A193)</f>
        <v>0</v>
      </c>
      <c r="W193" s="22">
        <f>COUNTIFS(CADASTRE!$B:$B,$W$1,CADASTRE!$L:$L,A193)</f>
        <v>0</v>
      </c>
      <c r="X193" s="22">
        <f>COUNTIFS(CADASTRE!$B:$B,$X$1,CADASTRE!$L:$L,A193)</f>
        <v>1</v>
      </c>
      <c r="Y193" s="22">
        <f>COUNTIFS(CADASTRE!$B:$B,$Y$1,CADASTRE!$L:$L,A193)</f>
        <v>0</v>
      </c>
      <c r="Z193" s="22">
        <f>COUNTIFS(CADASTRE!$B:$B,$Z$1,CADASTRE!$L:$L,A193)</f>
        <v>0</v>
      </c>
      <c r="AA193" s="22">
        <f t="shared" si="2"/>
        <v>1</v>
      </c>
      <c r="AB193" s="22"/>
      <c r="AC193" s="22"/>
      <c r="AD193" s="1"/>
      <c r="AE193" s="1"/>
    </row>
    <row r="194" spans="1:31" ht="30" customHeight="1" x14ac:dyDescent="0.3">
      <c r="A194" s="2" t="s">
        <v>2870</v>
      </c>
      <c r="B194" s="22">
        <f>COUNTIFS(CADASTRE!$B:$B,B$1,CADASTRE!L:L,A194)</f>
        <v>0</v>
      </c>
      <c r="C194" s="22">
        <f>COUNTIFS(CADASTRE!$B:$B,$C$1,CADASTRE!$L:$L,A194)</f>
        <v>0</v>
      </c>
      <c r="D194" s="22">
        <f>COUNTIFS(CADASTRE!$B:$B,$D$1,CADASTRE!$L:$L,A194)</f>
        <v>0</v>
      </c>
      <c r="E194" s="22">
        <f>COUNTIFS(CADASTRE!$B:$B,$E$1,CADASTRE!$L:$L,A194)</f>
        <v>0</v>
      </c>
      <c r="F194" s="22">
        <f>COUNTIFS(CADASTRE!$B:$B,$F$1,CADASTRE!$L:$L,A194)</f>
        <v>0</v>
      </c>
      <c r="G194" s="22">
        <f>COUNTIFS(CADASTRE!$B:$B,$G$1,CADASTRE!$L:$L,A194)</f>
        <v>2</v>
      </c>
      <c r="H194" s="22">
        <f>COUNTIFS(CADASTRE!$B:$B,$H$1,CADASTRE!$L:$L,A194)</f>
        <v>0</v>
      </c>
      <c r="I194" s="22">
        <f>COUNTIFS(CADASTRE!$B:$B,$I$1,CADASTRE!$L:$L,A194)</f>
        <v>0</v>
      </c>
      <c r="J194" s="22">
        <f>COUNTIFS(CADASTRE!$B:$B,$J$1,CADASTRE!$L:$L,A194)</f>
        <v>0</v>
      </c>
      <c r="K194" s="22">
        <f>COUNTIFS(CADASTRE!$B:$B,$K$1,CADASTRE!$L:$L,A194)</f>
        <v>0</v>
      </c>
      <c r="L194" s="22">
        <f>COUNTIFS(CADASTRE!$B:$B,$L$1,CADASTRE!$L:$L,A194)</f>
        <v>0</v>
      </c>
      <c r="M194" s="22">
        <f>COUNTIFS(CADASTRE!$B:$B,$M$1,CADASTRE!$L:$L,A194)</f>
        <v>0</v>
      </c>
      <c r="N194" s="22">
        <f>COUNTIFS(CADASTRE!$B:$B,$N$1,CADASTRE!$L:$L,A194)</f>
        <v>0</v>
      </c>
      <c r="O194" s="22">
        <f>COUNTIFS(CADASTRE!$B:$B,$O$1,CADASTRE!$L:$L,A194)</f>
        <v>0</v>
      </c>
      <c r="P194" s="22">
        <f>COUNTIFS(CADASTRE!$B:$B,$P$1,CADASTRE!$L:$L,A194)</f>
        <v>0</v>
      </c>
      <c r="Q194" s="22">
        <f>COUNTIFS(CADASTRE!$B:$B,$Q$1,CADASTRE!$L:$L,A194)</f>
        <v>0</v>
      </c>
      <c r="R194" s="22">
        <f>COUNTIFS(CADASTRE!$B:$B,$R$1,CADASTRE!$L:$L,A194)</f>
        <v>0</v>
      </c>
      <c r="S194" s="22">
        <f>COUNTIFS(CADASTRE!$B:$B,$S$1,CADASTRE!$L:$L,A194)</f>
        <v>0</v>
      </c>
      <c r="T194" s="22">
        <f>COUNTIFS(CADASTRE!$B:$B,$T$1,CADASTRE!$L:$L,A194)</f>
        <v>0</v>
      </c>
      <c r="U194" s="22">
        <f>COUNTIFS(CADASTRE!$B:$B,$U$1,CADASTRE!$L:$L,A194)</f>
        <v>0</v>
      </c>
      <c r="V194" s="22">
        <f>COUNTIFS(CADASTRE!$B:$B,$V$1,CADASTRE!$L:$L,A194)</f>
        <v>0</v>
      </c>
      <c r="W194" s="22">
        <f>COUNTIFS(CADASTRE!$B:$B,$W$1,CADASTRE!$L:$L,A194)</f>
        <v>0</v>
      </c>
      <c r="X194" s="22">
        <f>COUNTIFS(CADASTRE!$B:$B,$X$1,CADASTRE!$L:$L,A194)</f>
        <v>0</v>
      </c>
      <c r="Y194" s="22">
        <f>COUNTIFS(CADASTRE!$B:$B,$Y$1,CADASTRE!$L:$L,A194)</f>
        <v>0</v>
      </c>
      <c r="Z194" s="22">
        <f>COUNTIFS(CADASTRE!$B:$B,$Z$1,CADASTRE!$L:$L,A194)</f>
        <v>0</v>
      </c>
      <c r="AA194" s="22">
        <f t="shared" ref="AA194:AA257" si="3">SUM(B194:Z194)</f>
        <v>2</v>
      </c>
      <c r="AB194" s="22"/>
      <c r="AC194" s="22"/>
      <c r="AD194" s="1"/>
      <c r="AE194" s="1"/>
    </row>
    <row r="195" spans="1:31" ht="30" customHeight="1" x14ac:dyDescent="0.3">
      <c r="A195" s="2" t="s">
        <v>1857</v>
      </c>
      <c r="B195" s="22">
        <f>COUNTIFS(CADASTRE!$B:$B,B$1,CADASTRE!L:L,A195)</f>
        <v>0</v>
      </c>
      <c r="C195" s="22">
        <f>COUNTIFS(CADASTRE!$B:$B,$C$1,CADASTRE!$L:$L,A195)</f>
        <v>0</v>
      </c>
      <c r="D195" s="22">
        <f>COUNTIFS(CADASTRE!$B:$B,$D$1,CADASTRE!$L:$L,A195)</f>
        <v>0</v>
      </c>
      <c r="E195" s="22">
        <f>COUNTIFS(CADASTRE!$B:$B,$E$1,CADASTRE!$L:$L,A195)</f>
        <v>1</v>
      </c>
      <c r="F195" s="22">
        <f>COUNTIFS(CADASTRE!$B:$B,$F$1,CADASTRE!$L:$L,A195)</f>
        <v>0</v>
      </c>
      <c r="G195" s="22">
        <f>COUNTIFS(CADASTRE!$B:$B,$G$1,CADASTRE!$L:$L,A195)</f>
        <v>0</v>
      </c>
      <c r="H195" s="22">
        <f>COUNTIFS(CADASTRE!$B:$B,$H$1,CADASTRE!$L:$L,A195)</f>
        <v>0</v>
      </c>
      <c r="I195" s="22">
        <f>COUNTIFS(CADASTRE!$B:$B,$I$1,CADASTRE!$L:$L,A195)</f>
        <v>0</v>
      </c>
      <c r="J195" s="22">
        <f>COUNTIFS(CADASTRE!$B:$B,$J$1,CADASTRE!$L:$L,A195)</f>
        <v>0</v>
      </c>
      <c r="K195" s="22">
        <f>COUNTIFS(CADASTRE!$B:$B,$K$1,CADASTRE!$L:$L,A195)</f>
        <v>0</v>
      </c>
      <c r="L195" s="22">
        <f>COUNTIFS(CADASTRE!$B:$B,$L$1,CADASTRE!$L:$L,A195)</f>
        <v>0</v>
      </c>
      <c r="M195" s="22">
        <f>COUNTIFS(CADASTRE!$B:$B,$M$1,CADASTRE!$L:$L,A195)</f>
        <v>0</v>
      </c>
      <c r="N195" s="22">
        <f>COUNTIFS(CADASTRE!$B:$B,$N$1,CADASTRE!$L:$L,A195)</f>
        <v>0</v>
      </c>
      <c r="O195" s="22">
        <f>COUNTIFS(CADASTRE!$B:$B,$O$1,CADASTRE!$L:$L,A195)</f>
        <v>0</v>
      </c>
      <c r="P195" s="22">
        <f>COUNTIFS(CADASTRE!$B:$B,$P$1,CADASTRE!$L:$L,A195)</f>
        <v>0</v>
      </c>
      <c r="Q195" s="22">
        <f>COUNTIFS(CADASTRE!$B:$B,$Q$1,CADASTRE!$L:$L,A195)</f>
        <v>0</v>
      </c>
      <c r="R195" s="22">
        <f>COUNTIFS(CADASTRE!$B:$B,$R$1,CADASTRE!$L:$L,A195)</f>
        <v>0</v>
      </c>
      <c r="S195" s="22">
        <f>COUNTIFS(CADASTRE!$B:$B,$S$1,CADASTRE!$L:$L,A195)</f>
        <v>0</v>
      </c>
      <c r="T195" s="22">
        <f>COUNTIFS(CADASTRE!$B:$B,$T$1,CADASTRE!$L:$L,A195)</f>
        <v>0</v>
      </c>
      <c r="U195" s="22">
        <f>COUNTIFS(CADASTRE!$B:$B,$U$1,CADASTRE!$L:$L,A195)</f>
        <v>0</v>
      </c>
      <c r="V195" s="22">
        <f>COUNTIFS(CADASTRE!$B:$B,$V$1,CADASTRE!$L:$L,A195)</f>
        <v>0</v>
      </c>
      <c r="W195" s="22">
        <f>COUNTIFS(CADASTRE!$B:$B,$W$1,CADASTRE!$L:$L,A195)</f>
        <v>0</v>
      </c>
      <c r="X195" s="22">
        <f>COUNTIFS(CADASTRE!$B:$B,$X$1,CADASTRE!$L:$L,A195)</f>
        <v>0</v>
      </c>
      <c r="Y195" s="22">
        <f>COUNTIFS(CADASTRE!$B:$B,$Y$1,CADASTRE!$L:$L,A195)</f>
        <v>0</v>
      </c>
      <c r="Z195" s="22">
        <f>COUNTIFS(CADASTRE!$B:$B,$Z$1,CADASTRE!$L:$L,A195)</f>
        <v>0</v>
      </c>
      <c r="AA195" s="22">
        <f t="shared" si="3"/>
        <v>1</v>
      </c>
      <c r="AB195" s="22"/>
      <c r="AC195" s="22"/>
      <c r="AD195" s="1"/>
      <c r="AE195" s="1"/>
    </row>
    <row r="196" spans="1:31" ht="30" customHeight="1" x14ac:dyDescent="0.3">
      <c r="A196" s="2" t="s">
        <v>3404</v>
      </c>
      <c r="B196" s="22">
        <f>COUNTIFS(CADASTRE!$B:$B,B$1,CADASTRE!L:L,A196)</f>
        <v>0</v>
      </c>
      <c r="C196" s="22">
        <f>COUNTIFS(CADASTRE!$B:$B,$C$1,CADASTRE!$L:$L,A196)</f>
        <v>0</v>
      </c>
      <c r="D196" s="22">
        <f>COUNTIFS(CADASTRE!$B:$B,$D$1,CADASTRE!$L:$L,A196)</f>
        <v>0</v>
      </c>
      <c r="E196" s="22">
        <f>COUNTIFS(CADASTRE!$B:$B,$E$1,CADASTRE!$L:$L,A196)</f>
        <v>0</v>
      </c>
      <c r="F196" s="22">
        <f>COUNTIFS(CADASTRE!$B:$B,$F$1,CADASTRE!$L:$L,A196)</f>
        <v>0</v>
      </c>
      <c r="G196" s="22">
        <f>COUNTIFS(CADASTRE!$B:$B,$G$1,CADASTRE!$L:$L,A196)</f>
        <v>0</v>
      </c>
      <c r="H196" s="22">
        <f>COUNTIFS(CADASTRE!$B:$B,$H$1,CADASTRE!$L:$L,A196)</f>
        <v>0</v>
      </c>
      <c r="I196" s="22">
        <f>COUNTIFS(CADASTRE!$B:$B,$I$1,CADASTRE!$L:$L,A196)</f>
        <v>0</v>
      </c>
      <c r="J196" s="22">
        <f>COUNTIFS(CADASTRE!$B:$B,$J$1,CADASTRE!$L:$L,A196)</f>
        <v>0</v>
      </c>
      <c r="K196" s="22">
        <f>COUNTIFS(CADASTRE!$B:$B,$K$1,CADASTRE!$L:$L,A196)</f>
        <v>0</v>
      </c>
      <c r="L196" s="22">
        <f>COUNTIFS(CADASTRE!$B:$B,$L$1,CADASTRE!$L:$L,A196)</f>
        <v>0</v>
      </c>
      <c r="M196" s="22">
        <f>COUNTIFS(CADASTRE!$B:$B,$M$1,CADASTRE!$L:$L,A196)</f>
        <v>0</v>
      </c>
      <c r="N196" s="22">
        <f>COUNTIFS(CADASTRE!$B:$B,$N$1,CADASTRE!$L:$L,A196)</f>
        <v>0</v>
      </c>
      <c r="O196" s="22">
        <f>COUNTIFS(CADASTRE!$B:$B,$O$1,CADASTRE!$L:$L,A196)</f>
        <v>0</v>
      </c>
      <c r="P196" s="22">
        <f>COUNTIFS(CADASTRE!$B:$B,$P$1,CADASTRE!$L:$L,A196)</f>
        <v>0</v>
      </c>
      <c r="Q196" s="22">
        <f>COUNTIFS(CADASTRE!$B:$B,$Q$1,CADASTRE!$L:$L,A196)</f>
        <v>0</v>
      </c>
      <c r="R196" s="22">
        <f>COUNTIFS(CADASTRE!$B:$B,$R$1,CADASTRE!$L:$L,A196)</f>
        <v>0</v>
      </c>
      <c r="S196" s="22">
        <f>COUNTIFS(CADASTRE!$B:$B,$S$1,CADASTRE!$L:$L,A196)</f>
        <v>0</v>
      </c>
      <c r="T196" s="22">
        <f>COUNTIFS(CADASTRE!$B:$B,$T$1,CADASTRE!$L:$L,A196)</f>
        <v>1</v>
      </c>
      <c r="U196" s="22">
        <f>COUNTIFS(CADASTRE!$B:$B,$U$1,CADASTRE!$L:$L,A196)</f>
        <v>0</v>
      </c>
      <c r="V196" s="22">
        <f>COUNTIFS(CADASTRE!$B:$B,$V$1,CADASTRE!$L:$L,A196)</f>
        <v>0</v>
      </c>
      <c r="W196" s="22">
        <f>COUNTIFS(CADASTRE!$B:$B,$W$1,CADASTRE!$L:$L,A196)</f>
        <v>0</v>
      </c>
      <c r="X196" s="22">
        <f>COUNTIFS(CADASTRE!$B:$B,$X$1,CADASTRE!$L:$L,A196)</f>
        <v>0</v>
      </c>
      <c r="Y196" s="22">
        <f>COUNTIFS(CADASTRE!$B:$B,$Y$1,CADASTRE!$L:$L,A196)</f>
        <v>0</v>
      </c>
      <c r="Z196" s="22">
        <f>COUNTIFS(CADASTRE!$B:$B,$Z$1,CADASTRE!$L:$L,A196)</f>
        <v>0</v>
      </c>
      <c r="AA196" s="22">
        <f t="shared" si="3"/>
        <v>1</v>
      </c>
      <c r="AB196" s="22"/>
      <c r="AC196" s="22"/>
      <c r="AD196" s="1"/>
      <c r="AE196" s="1"/>
    </row>
    <row r="197" spans="1:31" ht="30" customHeight="1" x14ac:dyDescent="0.3">
      <c r="A197" s="2" t="s">
        <v>4003</v>
      </c>
      <c r="B197" s="22">
        <f>COUNTIFS(CADASTRE!$B:$B,B$1,CADASTRE!L:L,A197)</f>
        <v>0</v>
      </c>
      <c r="C197" s="22">
        <f>COUNTIFS(CADASTRE!$B:$B,$C$1,CADASTRE!$L:$L,A197)</f>
        <v>0</v>
      </c>
      <c r="D197" s="22">
        <f>COUNTIFS(CADASTRE!$B:$B,$D$1,CADASTRE!$L:$L,A197)</f>
        <v>1</v>
      </c>
      <c r="E197" s="22">
        <f>COUNTIFS(CADASTRE!$B:$B,$E$1,CADASTRE!$L:$L,A197)</f>
        <v>0</v>
      </c>
      <c r="F197" s="22">
        <f>COUNTIFS(CADASTRE!$B:$B,$F$1,CADASTRE!$L:$L,A197)</f>
        <v>0</v>
      </c>
      <c r="G197" s="22">
        <f>COUNTIFS(CADASTRE!$B:$B,$G$1,CADASTRE!$L:$L,A197)</f>
        <v>0</v>
      </c>
      <c r="H197" s="22">
        <f>COUNTIFS(CADASTRE!$B:$B,$H$1,CADASTRE!$L:$L,A197)</f>
        <v>0</v>
      </c>
      <c r="I197" s="22">
        <f>COUNTIFS(CADASTRE!$B:$B,$I$1,CADASTRE!$L:$L,A197)</f>
        <v>0</v>
      </c>
      <c r="J197" s="22">
        <f>COUNTIFS(CADASTRE!$B:$B,$J$1,CADASTRE!$L:$L,A197)</f>
        <v>0</v>
      </c>
      <c r="K197" s="22">
        <f>COUNTIFS(CADASTRE!$B:$B,$K$1,CADASTRE!$L:$L,A197)</f>
        <v>0</v>
      </c>
      <c r="L197" s="22">
        <f>COUNTIFS(CADASTRE!$B:$B,$L$1,CADASTRE!$L:$L,A197)</f>
        <v>0</v>
      </c>
      <c r="M197" s="22">
        <f>COUNTIFS(CADASTRE!$B:$B,$M$1,CADASTRE!$L:$L,A197)</f>
        <v>0</v>
      </c>
      <c r="N197" s="22">
        <f>COUNTIFS(CADASTRE!$B:$B,$N$1,CADASTRE!$L:$L,A197)</f>
        <v>0</v>
      </c>
      <c r="O197" s="22">
        <f>COUNTIFS(CADASTRE!$B:$B,$O$1,CADASTRE!$L:$L,A197)</f>
        <v>0</v>
      </c>
      <c r="P197" s="22">
        <f>COUNTIFS(CADASTRE!$B:$B,$P$1,CADASTRE!$L:$L,A197)</f>
        <v>0</v>
      </c>
      <c r="Q197" s="22">
        <f>COUNTIFS(CADASTRE!$B:$B,$Q$1,CADASTRE!$L:$L,A197)</f>
        <v>0</v>
      </c>
      <c r="R197" s="22">
        <f>COUNTIFS(CADASTRE!$B:$B,$R$1,CADASTRE!$L:$L,A197)</f>
        <v>0</v>
      </c>
      <c r="S197" s="22">
        <f>COUNTIFS(CADASTRE!$B:$B,$S$1,CADASTRE!$L:$L,A197)</f>
        <v>0</v>
      </c>
      <c r="T197" s="22">
        <f>COUNTIFS(CADASTRE!$B:$B,$T$1,CADASTRE!$L:$L,A197)</f>
        <v>0</v>
      </c>
      <c r="U197" s="22">
        <f>COUNTIFS(CADASTRE!$B:$B,$U$1,CADASTRE!$L:$L,A197)</f>
        <v>0</v>
      </c>
      <c r="V197" s="22">
        <f>COUNTIFS(CADASTRE!$B:$B,$V$1,CADASTRE!$L:$L,A197)</f>
        <v>0</v>
      </c>
      <c r="W197" s="22">
        <f>COUNTIFS(CADASTRE!$B:$B,$W$1,CADASTRE!$L:$L,A197)</f>
        <v>0</v>
      </c>
      <c r="X197" s="22">
        <f>COUNTIFS(CADASTRE!$B:$B,$X$1,CADASTRE!$L:$L,A197)</f>
        <v>0</v>
      </c>
      <c r="Y197" s="22">
        <f>COUNTIFS(CADASTRE!$B:$B,$Y$1,CADASTRE!$L:$L,A197)</f>
        <v>0</v>
      </c>
      <c r="Z197" s="22">
        <f>COUNTIFS(CADASTRE!$B:$B,$Z$1,CADASTRE!$L:$L,A197)</f>
        <v>0</v>
      </c>
      <c r="AA197" s="22">
        <f t="shared" si="3"/>
        <v>1</v>
      </c>
      <c r="AB197" s="22"/>
      <c r="AC197" s="22"/>
      <c r="AD197" s="1"/>
      <c r="AE197" s="1"/>
    </row>
    <row r="198" spans="1:31" ht="30" customHeight="1" x14ac:dyDescent="0.3">
      <c r="A198" s="2" t="s">
        <v>132</v>
      </c>
      <c r="B198" s="22">
        <f>COUNTIFS(CADASTRE!$B:$B,B$1,CADASTRE!L:L,A198)</f>
        <v>0</v>
      </c>
      <c r="C198" s="22">
        <f>COUNTIFS(CADASTRE!$B:$B,$C$1,CADASTRE!$L:$L,A198)</f>
        <v>0</v>
      </c>
      <c r="D198" s="22">
        <f>COUNTIFS(CADASTRE!$B:$B,$D$1,CADASTRE!$L:$L,A198)</f>
        <v>1</v>
      </c>
      <c r="E198" s="22">
        <f>COUNTIFS(CADASTRE!$B:$B,$E$1,CADASTRE!$L:$L,A198)</f>
        <v>2</v>
      </c>
      <c r="F198" s="22">
        <f>COUNTIFS(CADASTRE!$B:$B,$F$1,CADASTRE!$L:$L,A198)</f>
        <v>0</v>
      </c>
      <c r="G198" s="22">
        <f>COUNTIFS(CADASTRE!$B:$B,$G$1,CADASTRE!$L:$L,A198)</f>
        <v>2</v>
      </c>
      <c r="H198" s="22">
        <f>COUNTIFS(CADASTRE!$B:$B,$H$1,CADASTRE!$L:$L,A198)</f>
        <v>0</v>
      </c>
      <c r="I198" s="22">
        <f>COUNTIFS(CADASTRE!$B:$B,$I$1,CADASTRE!$L:$L,A198)</f>
        <v>0</v>
      </c>
      <c r="J198" s="22">
        <f>COUNTIFS(CADASTRE!$B:$B,$J$1,CADASTRE!$L:$L,A198)</f>
        <v>0</v>
      </c>
      <c r="K198" s="22">
        <f>COUNTIFS(CADASTRE!$B:$B,$K$1,CADASTRE!$L:$L,A198)</f>
        <v>0</v>
      </c>
      <c r="L198" s="22">
        <f>COUNTIFS(CADASTRE!$B:$B,$L$1,CADASTRE!$L:$L,A198)</f>
        <v>0</v>
      </c>
      <c r="M198" s="22">
        <f>COUNTIFS(CADASTRE!$B:$B,$M$1,CADASTRE!$L:$L,A198)</f>
        <v>0</v>
      </c>
      <c r="N198" s="22">
        <f>COUNTIFS(CADASTRE!$B:$B,$N$1,CADASTRE!$L:$L,A198)</f>
        <v>0</v>
      </c>
      <c r="O198" s="22">
        <f>COUNTIFS(CADASTRE!$B:$B,$O$1,CADASTRE!$L:$L,A198)</f>
        <v>3</v>
      </c>
      <c r="P198" s="22">
        <f>COUNTIFS(CADASTRE!$B:$B,$P$1,CADASTRE!$L:$L,A198)</f>
        <v>0</v>
      </c>
      <c r="Q198" s="22">
        <f>COUNTIFS(CADASTRE!$B:$B,$Q$1,CADASTRE!$L:$L,A198)</f>
        <v>6</v>
      </c>
      <c r="R198" s="22">
        <f>COUNTIFS(CADASTRE!$B:$B,$R$1,CADASTRE!$L:$L,A198)</f>
        <v>0</v>
      </c>
      <c r="S198" s="22">
        <f>COUNTIFS(CADASTRE!$B:$B,$S$1,CADASTRE!$L:$L,A198)</f>
        <v>0</v>
      </c>
      <c r="T198" s="22">
        <f>COUNTIFS(CADASTRE!$B:$B,$T$1,CADASTRE!$L:$L,A198)</f>
        <v>0</v>
      </c>
      <c r="U198" s="22">
        <f>COUNTIFS(CADASTRE!$B:$B,$U$1,CADASTRE!$L:$L,A198)</f>
        <v>0</v>
      </c>
      <c r="V198" s="22">
        <f>COUNTIFS(CADASTRE!$B:$B,$V$1,CADASTRE!$L:$L,A198)</f>
        <v>0</v>
      </c>
      <c r="W198" s="22">
        <f>COUNTIFS(CADASTRE!$B:$B,$W$1,CADASTRE!$L:$L,A198)</f>
        <v>0</v>
      </c>
      <c r="X198" s="22">
        <f>COUNTIFS(CADASTRE!$B:$B,$X$1,CADASTRE!$L:$L,A198)</f>
        <v>0</v>
      </c>
      <c r="Y198" s="22">
        <f>COUNTIFS(CADASTRE!$B:$B,$Y$1,CADASTRE!$L:$L,A198)</f>
        <v>24</v>
      </c>
      <c r="Z198" s="22">
        <f>COUNTIFS(CADASTRE!$B:$B,$Z$1,CADASTRE!$L:$L,A198)</f>
        <v>0</v>
      </c>
      <c r="AA198" s="22">
        <f t="shared" si="3"/>
        <v>38</v>
      </c>
      <c r="AB198" s="22"/>
      <c r="AC198" s="22"/>
      <c r="AD198" s="1"/>
      <c r="AE198" s="1"/>
    </row>
    <row r="199" spans="1:31" ht="30" customHeight="1" x14ac:dyDescent="0.3">
      <c r="A199" s="2" t="s">
        <v>402</v>
      </c>
      <c r="B199" s="22">
        <f>COUNTIFS(CADASTRE!$B:$B,B$1,CADASTRE!L:L,A199)</f>
        <v>0</v>
      </c>
      <c r="C199" s="22">
        <f>COUNTIFS(CADASTRE!$B:$B,$C$1,CADASTRE!$L:$L,A199)</f>
        <v>0</v>
      </c>
      <c r="D199" s="22">
        <f>COUNTIFS(CADASTRE!$B:$B,$D$1,CADASTRE!$L:$L,A199)</f>
        <v>0</v>
      </c>
      <c r="E199" s="22">
        <f>COUNTIFS(CADASTRE!$B:$B,$E$1,CADASTRE!$L:$L,A199)</f>
        <v>0</v>
      </c>
      <c r="F199" s="22">
        <f>COUNTIFS(CADASTRE!$B:$B,$F$1,CADASTRE!$L:$L,A199)</f>
        <v>0</v>
      </c>
      <c r="G199" s="22">
        <f>COUNTIFS(CADASTRE!$B:$B,$G$1,CADASTRE!$L:$L,A199)</f>
        <v>0</v>
      </c>
      <c r="H199" s="22">
        <f>COUNTIFS(CADASTRE!$B:$B,$H$1,CADASTRE!$L:$L,A199)</f>
        <v>0</v>
      </c>
      <c r="I199" s="22">
        <f>COUNTIFS(CADASTRE!$B:$B,$I$1,CADASTRE!$L:$L,A199)</f>
        <v>0</v>
      </c>
      <c r="J199" s="22">
        <f>COUNTIFS(CADASTRE!$B:$B,$J$1,CADASTRE!$L:$L,A199)</f>
        <v>0</v>
      </c>
      <c r="K199" s="22">
        <f>COUNTIFS(CADASTRE!$B:$B,$K$1,CADASTRE!$L:$L,A199)</f>
        <v>0</v>
      </c>
      <c r="L199" s="22">
        <f>COUNTIFS(CADASTRE!$B:$B,$L$1,CADASTRE!$L:$L,A199)</f>
        <v>0</v>
      </c>
      <c r="M199" s="22">
        <f>COUNTIFS(CADASTRE!$B:$B,$M$1,CADASTRE!$L:$L,A199)</f>
        <v>0</v>
      </c>
      <c r="N199" s="22">
        <f>COUNTIFS(CADASTRE!$B:$B,$N$1,CADASTRE!$L:$L,A199)</f>
        <v>0</v>
      </c>
      <c r="O199" s="22">
        <f>COUNTIFS(CADASTRE!$B:$B,$O$1,CADASTRE!$L:$L,A199)</f>
        <v>0</v>
      </c>
      <c r="P199" s="22">
        <f>COUNTIFS(CADASTRE!$B:$B,$P$1,CADASTRE!$L:$L,A199)</f>
        <v>0</v>
      </c>
      <c r="Q199" s="22">
        <f>COUNTIFS(CADASTRE!$B:$B,$Q$1,CADASTRE!$L:$L,A199)</f>
        <v>0</v>
      </c>
      <c r="R199" s="22">
        <f>COUNTIFS(CADASTRE!$B:$B,$R$1,CADASTRE!$L:$L,A199)</f>
        <v>0</v>
      </c>
      <c r="S199" s="22">
        <f>COUNTIFS(CADASTRE!$B:$B,$S$1,CADASTRE!$L:$L,A199)</f>
        <v>0</v>
      </c>
      <c r="T199" s="22">
        <f>COUNTIFS(CADASTRE!$B:$B,$T$1,CADASTRE!$L:$L,A199)</f>
        <v>0</v>
      </c>
      <c r="U199" s="22">
        <f>COUNTIFS(CADASTRE!$B:$B,$U$1,CADASTRE!$L:$L,A199)</f>
        <v>0</v>
      </c>
      <c r="V199" s="22">
        <f>COUNTIFS(CADASTRE!$B:$B,$V$1,CADASTRE!$L:$L,A199)</f>
        <v>0</v>
      </c>
      <c r="W199" s="22">
        <f>COUNTIFS(CADASTRE!$B:$B,$W$1,CADASTRE!$L:$L,A199)</f>
        <v>0</v>
      </c>
      <c r="X199" s="22">
        <f>COUNTIFS(CADASTRE!$B:$B,$X$1,CADASTRE!$L:$L,A199)</f>
        <v>0</v>
      </c>
      <c r="Y199" s="22">
        <f>COUNTIFS(CADASTRE!$B:$B,$Y$1,CADASTRE!$L:$L,A199)</f>
        <v>1</v>
      </c>
      <c r="Z199" s="22">
        <f>COUNTIFS(CADASTRE!$B:$B,$Z$1,CADASTRE!$L:$L,A199)</f>
        <v>0</v>
      </c>
      <c r="AA199" s="22">
        <f t="shared" si="3"/>
        <v>1</v>
      </c>
      <c r="AB199" s="22"/>
      <c r="AC199" s="22"/>
      <c r="AD199" s="1"/>
      <c r="AE199" s="1"/>
    </row>
    <row r="200" spans="1:31" ht="30" customHeight="1" x14ac:dyDescent="0.3">
      <c r="A200" s="2" t="s">
        <v>2390</v>
      </c>
      <c r="B200" s="22">
        <f>COUNTIFS(CADASTRE!$B:$B,B$1,CADASTRE!L:L,A200)</f>
        <v>0</v>
      </c>
      <c r="C200" s="22">
        <f>COUNTIFS(CADASTRE!$B:$B,$C$1,CADASTRE!$L:$L,A200)</f>
        <v>0</v>
      </c>
      <c r="D200" s="22">
        <f>COUNTIFS(CADASTRE!$B:$B,$D$1,CADASTRE!$L:$L,A200)</f>
        <v>0</v>
      </c>
      <c r="E200" s="22">
        <f>COUNTIFS(CADASTRE!$B:$B,$E$1,CADASTRE!$L:$L,A200)</f>
        <v>0</v>
      </c>
      <c r="F200" s="22">
        <f>COUNTIFS(CADASTRE!$B:$B,$F$1,CADASTRE!$L:$L,A200)</f>
        <v>0</v>
      </c>
      <c r="G200" s="22">
        <f>COUNTIFS(CADASTRE!$B:$B,$G$1,CADASTRE!$L:$L,A200)</f>
        <v>0</v>
      </c>
      <c r="H200" s="22">
        <f>COUNTIFS(CADASTRE!$B:$B,$H$1,CADASTRE!$L:$L,A200)</f>
        <v>0</v>
      </c>
      <c r="I200" s="22">
        <f>COUNTIFS(CADASTRE!$B:$B,$I$1,CADASTRE!$L:$L,A200)</f>
        <v>0</v>
      </c>
      <c r="J200" s="22">
        <f>COUNTIFS(CADASTRE!$B:$B,$J$1,CADASTRE!$L:$L,A200)</f>
        <v>2</v>
      </c>
      <c r="K200" s="22">
        <f>COUNTIFS(CADASTRE!$B:$B,$K$1,CADASTRE!$L:$L,A200)</f>
        <v>0</v>
      </c>
      <c r="L200" s="22">
        <f>COUNTIFS(CADASTRE!$B:$B,$L$1,CADASTRE!$L:$L,A200)</f>
        <v>0</v>
      </c>
      <c r="M200" s="22">
        <f>COUNTIFS(CADASTRE!$B:$B,$M$1,CADASTRE!$L:$L,A200)</f>
        <v>0</v>
      </c>
      <c r="N200" s="22">
        <f>COUNTIFS(CADASTRE!$B:$B,$N$1,CADASTRE!$L:$L,A200)</f>
        <v>0</v>
      </c>
      <c r="O200" s="22">
        <f>COUNTIFS(CADASTRE!$B:$B,$O$1,CADASTRE!$L:$L,A200)</f>
        <v>0</v>
      </c>
      <c r="P200" s="22">
        <f>COUNTIFS(CADASTRE!$B:$B,$P$1,CADASTRE!$L:$L,A200)</f>
        <v>0</v>
      </c>
      <c r="Q200" s="22">
        <f>COUNTIFS(CADASTRE!$B:$B,$Q$1,CADASTRE!$L:$L,A200)</f>
        <v>0</v>
      </c>
      <c r="R200" s="22">
        <f>COUNTIFS(CADASTRE!$B:$B,$R$1,CADASTRE!$L:$L,A200)</f>
        <v>0</v>
      </c>
      <c r="S200" s="22">
        <f>COUNTIFS(CADASTRE!$B:$B,$S$1,CADASTRE!$L:$L,A200)</f>
        <v>0</v>
      </c>
      <c r="T200" s="22">
        <f>COUNTIFS(CADASTRE!$B:$B,$T$1,CADASTRE!$L:$L,A200)</f>
        <v>0</v>
      </c>
      <c r="U200" s="22">
        <f>COUNTIFS(CADASTRE!$B:$B,$U$1,CADASTRE!$L:$L,A200)</f>
        <v>0</v>
      </c>
      <c r="V200" s="22">
        <f>COUNTIFS(CADASTRE!$B:$B,$V$1,CADASTRE!$L:$L,A200)</f>
        <v>0</v>
      </c>
      <c r="W200" s="22">
        <f>COUNTIFS(CADASTRE!$B:$B,$W$1,CADASTRE!$L:$L,A200)</f>
        <v>0</v>
      </c>
      <c r="X200" s="22">
        <f>COUNTIFS(CADASTRE!$B:$B,$X$1,CADASTRE!$L:$L,A200)</f>
        <v>0</v>
      </c>
      <c r="Y200" s="22">
        <f>COUNTIFS(CADASTRE!$B:$B,$Y$1,CADASTRE!$L:$L,A200)</f>
        <v>0</v>
      </c>
      <c r="Z200" s="22">
        <f>COUNTIFS(CADASTRE!$B:$B,$Z$1,CADASTRE!$L:$L,A200)</f>
        <v>0</v>
      </c>
      <c r="AA200" s="22">
        <f t="shared" si="3"/>
        <v>2</v>
      </c>
      <c r="AB200" s="22"/>
      <c r="AC200" s="22"/>
      <c r="AD200" s="1"/>
      <c r="AE200" s="1"/>
    </row>
    <row r="201" spans="1:31" ht="30" customHeight="1" x14ac:dyDescent="0.3">
      <c r="A201" s="2" t="s">
        <v>1388</v>
      </c>
      <c r="B201" s="22">
        <f>COUNTIFS(CADASTRE!$B:$B,B$1,CADASTRE!L:L,A201)</f>
        <v>0</v>
      </c>
      <c r="C201" s="22">
        <f>COUNTIFS(CADASTRE!$B:$B,$C$1,CADASTRE!$L:$L,A201)</f>
        <v>0</v>
      </c>
      <c r="D201" s="22">
        <f>COUNTIFS(CADASTRE!$B:$B,$D$1,CADASTRE!$L:$L,A201)</f>
        <v>1</v>
      </c>
      <c r="E201" s="22">
        <f>COUNTIFS(CADASTRE!$B:$B,$E$1,CADASTRE!$L:$L,A201)</f>
        <v>0</v>
      </c>
      <c r="F201" s="22">
        <f>COUNTIFS(CADASTRE!$B:$B,$F$1,CADASTRE!$L:$L,A201)</f>
        <v>0</v>
      </c>
      <c r="G201" s="22">
        <f>COUNTIFS(CADASTRE!$B:$B,$G$1,CADASTRE!$L:$L,A201)</f>
        <v>0</v>
      </c>
      <c r="H201" s="22">
        <f>COUNTIFS(CADASTRE!$B:$B,$H$1,CADASTRE!$L:$L,A201)</f>
        <v>0</v>
      </c>
      <c r="I201" s="22">
        <f>COUNTIFS(CADASTRE!$B:$B,$I$1,CADASTRE!$L:$L,A201)</f>
        <v>0</v>
      </c>
      <c r="J201" s="22">
        <f>COUNTIFS(CADASTRE!$B:$B,$J$1,CADASTRE!$L:$L,A201)</f>
        <v>0</v>
      </c>
      <c r="K201" s="22">
        <f>COUNTIFS(CADASTRE!$B:$B,$K$1,CADASTRE!$L:$L,A201)</f>
        <v>0</v>
      </c>
      <c r="L201" s="22">
        <f>COUNTIFS(CADASTRE!$B:$B,$L$1,CADASTRE!$L:$L,A201)</f>
        <v>0</v>
      </c>
      <c r="M201" s="22">
        <f>COUNTIFS(CADASTRE!$B:$B,$M$1,CADASTRE!$L:$L,A201)</f>
        <v>0</v>
      </c>
      <c r="N201" s="22">
        <f>COUNTIFS(CADASTRE!$B:$B,$N$1,CADASTRE!$L:$L,A201)</f>
        <v>0</v>
      </c>
      <c r="O201" s="22">
        <f>COUNTIFS(CADASTRE!$B:$B,$O$1,CADASTRE!$L:$L,A201)</f>
        <v>0</v>
      </c>
      <c r="P201" s="22">
        <f>COUNTIFS(CADASTRE!$B:$B,$P$1,CADASTRE!$L:$L,A201)</f>
        <v>0</v>
      </c>
      <c r="Q201" s="22">
        <f>COUNTIFS(CADASTRE!$B:$B,$Q$1,CADASTRE!$L:$L,A201)</f>
        <v>0</v>
      </c>
      <c r="R201" s="22">
        <f>COUNTIFS(CADASTRE!$B:$B,$R$1,CADASTRE!$L:$L,A201)</f>
        <v>0</v>
      </c>
      <c r="S201" s="22">
        <f>COUNTIFS(CADASTRE!$B:$B,$S$1,CADASTRE!$L:$L,A201)</f>
        <v>0</v>
      </c>
      <c r="T201" s="22">
        <f>COUNTIFS(CADASTRE!$B:$B,$T$1,CADASTRE!$L:$L,A201)</f>
        <v>0</v>
      </c>
      <c r="U201" s="22">
        <f>COUNTIFS(CADASTRE!$B:$B,$U$1,CADASTRE!$L:$L,A201)</f>
        <v>0</v>
      </c>
      <c r="V201" s="22">
        <f>COUNTIFS(CADASTRE!$B:$B,$V$1,CADASTRE!$L:$L,A201)</f>
        <v>0</v>
      </c>
      <c r="W201" s="22">
        <f>COUNTIFS(CADASTRE!$B:$B,$W$1,CADASTRE!$L:$L,A201)</f>
        <v>0</v>
      </c>
      <c r="X201" s="22">
        <f>COUNTIFS(CADASTRE!$B:$B,$X$1,CADASTRE!$L:$L,A201)</f>
        <v>0</v>
      </c>
      <c r="Y201" s="22">
        <f>COUNTIFS(CADASTRE!$B:$B,$Y$1,CADASTRE!$L:$L,A201)</f>
        <v>0</v>
      </c>
      <c r="Z201" s="22">
        <f>COUNTIFS(CADASTRE!$B:$B,$Z$1,CADASTRE!$L:$L,A201)</f>
        <v>0</v>
      </c>
      <c r="AA201" s="22">
        <f t="shared" si="3"/>
        <v>1</v>
      </c>
      <c r="AB201" s="22"/>
      <c r="AC201" s="22"/>
      <c r="AD201" s="1"/>
      <c r="AE201" s="1"/>
    </row>
    <row r="202" spans="1:31" ht="30" customHeight="1" x14ac:dyDescent="0.3">
      <c r="A202" s="2" t="s">
        <v>1876</v>
      </c>
      <c r="B202" s="22">
        <f>COUNTIFS(CADASTRE!$B:$B,B$1,CADASTRE!L:L,A202)</f>
        <v>0</v>
      </c>
      <c r="C202" s="22">
        <f>COUNTIFS(CADASTRE!$B:$B,$C$1,CADASTRE!$L:$L,A202)</f>
        <v>0</v>
      </c>
      <c r="D202" s="22">
        <f>COUNTIFS(CADASTRE!$B:$B,$D$1,CADASTRE!$L:$L,A202)</f>
        <v>0</v>
      </c>
      <c r="E202" s="22">
        <f>COUNTIFS(CADASTRE!$B:$B,$E$1,CADASTRE!$L:$L,A202)</f>
        <v>0</v>
      </c>
      <c r="F202" s="22">
        <f>COUNTIFS(CADASTRE!$B:$B,$F$1,CADASTRE!$L:$L,A202)</f>
        <v>0</v>
      </c>
      <c r="G202" s="22">
        <f>COUNTIFS(CADASTRE!$B:$B,$G$1,CADASTRE!$L:$L,A202)</f>
        <v>0</v>
      </c>
      <c r="H202" s="22">
        <f>COUNTIFS(CADASTRE!$B:$B,$H$1,CADASTRE!$L:$L,A202)</f>
        <v>0</v>
      </c>
      <c r="I202" s="22">
        <f>COUNTIFS(CADASTRE!$B:$B,$I$1,CADASTRE!$L:$L,A202)</f>
        <v>0</v>
      </c>
      <c r="J202" s="22">
        <f>COUNTIFS(CADASTRE!$B:$B,$J$1,CADASTRE!$L:$L,A202)</f>
        <v>0</v>
      </c>
      <c r="K202" s="22">
        <f>COUNTIFS(CADASTRE!$B:$B,$K$1,CADASTRE!$L:$L,A202)</f>
        <v>0</v>
      </c>
      <c r="L202" s="22">
        <f>COUNTIFS(CADASTRE!$B:$B,$L$1,CADASTRE!$L:$L,A202)</f>
        <v>0</v>
      </c>
      <c r="M202" s="22">
        <f>COUNTIFS(CADASTRE!$B:$B,$M$1,CADASTRE!$L:$L,A202)</f>
        <v>0</v>
      </c>
      <c r="N202" s="22">
        <f>COUNTIFS(CADASTRE!$B:$B,$N$1,CADASTRE!$L:$L,A202)</f>
        <v>0</v>
      </c>
      <c r="O202" s="22">
        <f>COUNTIFS(CADASTRE!$B:$B,$O$1,CADASTRE!$L:$L,A202)</f>
        <v>0</v>
      </c>
      <c r="P202" s="22">
        <f>COUNTIFS(CADASTRE!$B:$B,$P$1,CADASTRE!$L:$L,A202)</f>
        <v>0</v>
      </c>
      <c r="Q202" s="22">
        <f>COUNTIFS(CADASTRE!$B:$B,$Q$1,CADASTRE!$L:$L,A202)</f>
        <v>1</v>
      </c>
      <c r="R202" s="22">
        <f>COUNTIFS(CADASTRE!$B:$B,$R$1,CADASTRE!$L:$L,A202)</f>
        <v>0</v>
      </c>
      <c r="S202" s="22">
        <f>COUNTIFS(CADASTRE!$B:$B,$S$1,CADASTRE!$L:$L,A202)</f>
        <v>0</v>
      </c>
      <c r="T202" s="22">
        <f>COUNTIFS(CADASTRE!$B:$B,$T$1,CADASTRE!$L:$L,A202)</f>
        <v>0</v>
      </c>
      <c r="U202" s="22">
        <f>COUNTIFS(CADASTRE!$B:$B,$U$1,CADASTRE!$L:$L,A202)</f>
        <v>0</v>
      </c>
      <c r="V202" s="22">
        <f>COUNTIFS(CADASTRE!$B:$B,$V$1,CADASTRE!$L:$L,A202)</f>
        <v>0</v>
      </c>
      <c r="W202" s="22">
        <f>COUNTIFS(CADASTRE!$B:$B,$W$1,CADASTRE!$L:$L,A202)</f>
        <v>0</v>
      </c>
      <c r="X202" s="22">
        <f>COUNTIFS(CADASTRE!$B:$B,$X$1,CADASTRE!$L:$L,A202)</f>
        <v>0</v>
      </c>
      <c r="Y202" s="22">
        <f>COUNTIFS(CADASTRE!$B:$B,$Y$1,CADASTRE!$L:$L,A202)</f>
        <v>1</v>
      </c>
      <c r="Z202" s="22">
        <f>COUNTIFS(CADASTRE!$B:$B,$Z$1,CADASTRE!$L:$L,A202)</f>
        <v>0</v>
      </c>
      <c r="AA202" s="22">
        <f t="shared" si="3"/>
        <v>2</v>
      </c>
      <c r="AB202" s="22"/>
      <c r="AC202" s="22"/>
      <c r="AD202" s="1"/>
      <c r="AE202" s="1"/>
    </row>
    <row r="203" spans="1:31" ht="30" customHeight="1" x14ac:dyDescent="0.3">
      <c r="A203" s="2" t="s">
        <v>3410</v>
      </c>
      <c r="B203" s="22">
        <f>COUNTIFS(CADASTRE!$B:$B,B$1,CADASTRE!L:L,A203)</f>
        <v>0</v>
      </c>
      <c r="C203" s="22">
        <f>COUNTIFS(CADASTRE!$B:$B,$C$1,CADASTRE!$L:$L,A203)</f>
        <v>0</v>
      </c>
      <c r="D203" s="22">
        <f>COUNTIFS(CADASTRE!$B:$B,$D$1,CADASTRE!$L:$L,A203)</f>
        <v>0</v>
      </c>
      <c r="E203" s="22">
        <f>COUNTIFS(CADASTRE!$B:$B,$E$1,CADASTRE!$L:$L,A203)</f>
        <v>0</v>
      </c>
      <c r="F203" s="22">
        <f>COUNTIFS(CADASTRE!$B:$B,$F$1,CADASTRE!$L:$L,A203)</f>
        <v>0</v>
      </c>
      <c r="G203" s="22">
        <f>COUNTIFS(CADASTRE!$B:$B,$G$1,CADASTRE!$L:$L,A203)</f>
        <v>0</v>
      </c>
      <c r="H203" s="22">
        <f>COUNTIFS(CADASTRE!$B:$B,$H$1,CADASTRE!$L:$L,A203)</f>
        <v>0</v>
      </c>
      <c r="I203" s="22">
        <f>COUNTIFS(CADASTRE!$B:$B,$I$1,CADASTRE!$L:$L,A203)</f>
        <v>0</v>
      </c>
      <c r="J203" s="22">
        <f>COUNTIFS(CADASTRE!$B:$B,$J$1,CADASTRE!$L:$L,A203)</f>
        <v>0</v>
      </c>
      <c r="K203" s="22">
        <f>COUNTIFS(CADASTRE!$B:$B,$K$1,CADASTRE!$L:$L,A203)</f>
        <v>0</v>
      </c>
      <c r="L203" s="22">
        <f>COUNTIFS(CADASTRE!$B:$B,$L$1,CADASTRE!$L:$L,A203)</f>
        <v>0</v>
      </c>
      <c r="M203" s="22">
        <f>COUNTIFS(CADASTRE!$B:$B,$M$1,CADASTRE!$L:$L,A203)</f>
        <v>0</v>
      </c>
      <c r="N203" s="22">
        <f>COUNTIFS(CADASTRE!$B:$B,$N$1,CADASTRE!$L:$L,A203)</f>
        <v>0</v>
      </c>
      <c r="O203" s="22">
        <f>COUNTIFS(CADASTRE!$B:$B,$O$1,CADASTRE!$L:$L,A203)</f>
        <v>0</v>
      </c>
      <c r="P203" s="22">
        <f>COUNTIFS(CADASTRE!$B:$B,$P$1,CADASTRE!$L:$L,A203)</f>
        <v>0</v>
      </c>
      <c r="Q203" s="22">
        <f>COUNTIFS(CADASTRE!$B:$B,$Q$1,CADASTRE!$L:$L,A203)</f>
        <v>1</v>
      </c>
      <c r="R203" s="22">
        <f>COUNTIFS(CADASTRE!$B:$B,$R$1,CADASTRE!$L:$L,A203)</f>
        <v>0</v>
      </c>
      <c r="S203" s="22">
        <f>COUNTIFS(CADASTRE!$B:$B,$S$1,CADASTRE!$L:$L,A203)</f>
        <v>0</v>
      </c>
      <c r="T203" s="22">
        <f>COUNTIFS(CADASTRE!$B:$B,$T$1,CADASTRE!$L:$L,A203)</f>
        <v>0</v>
      </c>
      <c r="U203" s="22">
        <f>COUNTIFS(CADASTRE!$B:$B,$U$1,CADASTRE!$L:$L,A203)</f>
        <v>0</v>
      </c>
      <c r="V203" s="22">
        <f>COUNTIFS(CADASTRE!$B:$B,$V$1,CADASTRE!$L:$L,A203)</f>
        <v>0</v>
      </c>
      <c r="W203" s="22">
        <f>COUNTIFS(CADASTRE!$B:$B,$W$1,CADASTRE!$L:$L,A203)</f>
        <v>0</v>
      </c>
      <c r="X203" s="22">
        <f>COUNTIFS(CADASTRE!$B:$B,$X$1,CADASTRE!$L:$L,A203)</f>
        <v>0</v>
      </c>
      <c r="Y203" s="22">
        <f>COUNTIFS(CADASTRE!$B:$B,$Y$1,CADASTRE!$L:$L,A203)</f>
        <v>0</v>
      </c>
      <c r="Z203" s="22">
        <f>COUNTIFS(CADASTRE!$B:$B,$Z$1,CADASTRE!$L:$L,A203)</f>
        <v>0</v>
      </c>
      <c r="AA203" s="22">
        <f t="shared" si="3"/>
        <v>1</v>
      </c>
      <c r="AB203" s="22"/>
      <c r="AC203" s="22"/>
      <c r="AD203" s="1"/>
      <c r="AE203" s="1"/>
    </row>
    <row r="204" spans="1:31" ht="30" customHeight="1" x14ac:dyDescent="0.3">
      <c r="A204" s="2" t="s">
        <v>3416</v>
      </c>
      <c r="B204" s="22">
        <f>COUNTIFS(CADASTRE!$B:$B,B$1,CADASTRE!L:L,A204)</f>
        <v>0</v>
      </c>
      <c r="C204" s="22">
        <f>COUNTIFS(CADASTRE!$B:$B,$C$1,CADASTRE!$L:$L,A204)</f>
        <v>0</v>
      </c>
      <c r="D204" s="22">
        <f>COUNTIFS(CADASTRE!$B:$B,$D$1,CADASTRE!$L:$L,A204)</f>
        <v>0</v>
      </c>
      <c r="E204" s="22">
        <f>COUNTIFS(CADASTRE!$B:$B,$E$1,CADASTRE!$L:$L,A204)</f>
        <v>0</v>
      </c>
      <c r="F204" s="22">
        <f>COUNTIFS(CADASTRE!$B:$B,$F$1,CADASTRE!$L:$L,A204)</f>
        <v>0</v>
      </c>
      <c r="G204" s="22">
        <f>COUNTIFS(CADASTRE!$B:$B,$G$1,CADASTRE!$L:$L,A204)</f>
        <v>0</v>
      </c>
      <c r="H204" s="22">
        <f>COUNTIFS(CADASTRE!$B:$B,$H$1,CADASTRE!$L:$L,A204)</f>
        <v>0</v>
      </c>
      <c r="I204" s="22">
        <f>COUNTIFS(CADASTRE!$B:$B,$I$1,CADASTRE!$L:$L,A204)</f>
        <v>0</v>
      </c>
      <c r="J204" s="22">
        <f>COUNTIFS(CADASTRE!$B:$B,$J$1,CADASTRE!$L:$L,A204)</f>
        <v>0</v>
      </c>
      <c r="K204" s="22">
        <f>COUNTIFS(CADASTRE!$B:$B,$K$1,CADASTRE!$L:$L,A204)</f>
        <v>0</v>
      </c>
      <c r="L204" s="22">
        <f>COUNTIFS(CADASTRE!$B:$B,$L$1,CADASTRE!$L:$L,A204)</f>
        <v>0</v>
      </c>
      <c r="M204" s="22">
        <f>COUNTIFS(CADASTRE!$B:$B,$M$1,CADASTRE!$L:$L,A204)</f>
        <v>0</v>
      </c>
      <c r="N204" s="22">
        <f>COUNTIFS(CADASTRE!$B:$B,$N$1,CADASTRE!$L:$L,A204)</f>
        <v>0</v>
      </c>
      <c r="O204" s="22">
        <f>COUNTIFS(CADASTRE!$B:$B,$O$1,CADASTRE!$L:$L,A204)</f>
        <v>0</v>
      </c>
      <c r="P204" s="22">
        <f>COUNTIFS(CADASTRE!$B:$B,$P$1,CADASTRE!$L:$L,A204)</f>
        <v>0</v>
      </c>
      <c r="Q204" s="22">
        <f>COUNTIFS(CADASTRE!$B:$B,$Q$1,CADASTRE!$L:$L,A204)</f>
        <v>1</v>
      </c>
      <c r="R204" s="22">
        <f>COUNTIFS(CADASTRE!$B:$B,$R$1,CADASTRE!$L:$L,A204)</f>
        <v>0</v>
      </c>
      <c r="S204" s="22">
        <f>COUNTIFS(CADASTRE!$B:$B,$S$1,CADASTRE!$L:$L,A204)</f>
        <v>0</v>
      </c>
      <c r="T204" s="22">
        <f>COUNTIFS(CADASTRE!$B:$B,$T$1,CADASTRE!$L:$L,A204)</f>
        <v>0</v>
      </c>
      <c r="U204" s="22">
        <f>COUNTIFS(CADASTRE!$B:$B,$U$1,CADASTRE!$L:$L,A204)</f>
        <v>0</v>
      </c>
      <c r="V204" s="22">
        <f>COUNTIFS(CADASTRE!$B:$B,$V$1,CADASTRE!$L:$L,A204)</f>
        <v>0</v>
      </c>
      <c r="W204" s="22">
        <f>COUNTIFS(CADASTRE!$B:$B,$W$1,CADASTRE!$L:$L,A204)</f>
        <v>0</v>
      </c>
      <c r="X204" s="22">
        <f>COUNTIFS(CADASTRE!$B:$B,$X$1,CADASTRE!$L:$L,A204)</f>
        <v>0</v>
      </c>
      <c r="Y204" s="22">
        <f>COUNTIFS(CADASTRE!$B:$B,$Y$1,CADASTRE!$L:$L,A204)</f>
        <v>0</v>
      </c>
      <c r="Z204" s="22">
        <f>COUNTIFS(CADASTRE!$B:$B,$Z$1,CADASTRE!$L:$L,A204)</f>
        <v>0</v>
      </c>
      <c r="AA204" s="22">
        <f t="shared" si="3"/>
        <v>1</v>
      </c>
      <c r="AB204" s="22"/>
      <c r="AC204" s="22"/>
      <c r="AD204" s="1"/>
      <c r="AE204" s="1"/>
    </row>
    <row r="205" spans="1:31" ht="30" customHeight="1" x14ac:dyDescent="0.3">
      <c r="A205" s="2" t="s">
        <v>321</v>
      </c>
      <c r="B205" s="22">
        <f>COUNTIFS(CADASTRE!$B:$B,B$1,CADASTRE!L:L,A205)</f>
        <v>0</v>
      </c>
      <c r="C205" s="22">
        <f>COUNTIFS(CADASTRE!$B:$B,$C$1,CADASTRE!$L:$L,A205)</f>
        <v>0</v>
      </c>
      <c r="D205" s="22">
        <f>COUNTIFS(CADASTRE!$B:$B,$D$1,CADASTRE!$L:$L,A205)</f>
        <v>0</v>
      </c>
      <c r="E205" s="22">
        <f>COUNTIFS(CADASTRE!$B:$B,$E$1,CADASTRE!$L:$L,A205)</f>
        <v>0</v>
      </c>
      <c r="F205" s="22">
        <f>COUNTIFS(CADASTRE!$B:$B,$F$1,CADASTRE!$L:$L,A205)</f>
        <v>0</v>
      </c>
      <c r="G205" s="22">
        <f>COUNTIFS(CADASTRE!$B:$B,$G$1,CADASTRE!$L:$L,A205)</f>
        <v>0</v>
      </c>
      <c r="H205" s="22">
        <f>COUNTIFS(CADASTRE!$B:$B,$H$1,CADASTRE!$L:$L,A205)</f>
        <v>0</v>
      </c>
      <c r="I205" s="22">
        <f>COUNTIFS(CADASTRE!$B:$B,$I$1,CADASTRE!$L:$L,A205)</f>
        <v>0</v>
      </c>
      <c r="J205" s="22">
        <f>COUNTIFS(CADASTRE!$B:$B,$J$1,CADASTRE!$L:$L,A205)</f>
        <v>0</v>
      </c>
      <c r="K205" s="22">
        <f>COUNTIFS(CADASTRE!$B:$B,$K$1,CADASTRE!$L:$L,A205)</f>
        <v>0</v>
      </c>
      <c r="L205" s="22">
        <f>COUNTIFS(CADASTRE!$B:$B,$L$1,CADASTRE!$L:$L,A205)</f>
        <v>0</v>
      </c>
      <c r="M205" s="22">
        <f>COUNTIFS(CADASTRE!$B:$B,$M$1,CADASTRE!$L:$L,A205)</f>
        <v>0</v>
      </c>
      <c r="N205" s="22">
        <f>COUNTIFS(CADASTRE!$B:$B,$N$1,CADASTRE!$L:$L,A205)</f>
        <v>0</v>
      </c>
      <c r="O205" s="22">
        <f>COUNTIFS(CADASTRE!$B:$B,$O$1,CADASTRE!$L:$L,A205)</f>
        <v>0</v>
      </c>
      <c r="P205" s="22">
        <f>COUNTIFS(CADASTRE!$B:$B,$P$1,CADASTRE!$L:$L,A205)</f>
        <v>1</v>
      </c>
      <c r="Q205" s="22">
        <f>COUNTIFS(CADASTRE!$B:$B,$Q$1,CADASTRE!$L:$L,A205)</f>
        <v>1</v>
      </c>
      <c r="R205" s="22">
        <f>COUNTIFS(CADASTRE!$B:$B,$R$1,CADASTRE!$L:$L,A205)</f>
        <v>0</v>
      </c>
      <c r="S205" s="22">
        <f>COUNTIFS(CADASTRE!$B:$B,$S$1,CADASTRE!$L:$L,A205)</f>
        <v>0</v>
      </c>
      <c r="T205" s="22">
        <f>COUNTIFS(CADASTRE!$B:$B,$T$1,CADASTRE!$L:$L,A205)</f>
        <v>0</v>
      </c>
      <c r="U205" s="22">
        <f>COUNTIFS(CADASTRE!$B:$B,$U$1,CADASTRE!$L:$L,A205)</f>
        <v>0</v>
      </c>
      <c r="V205" s="22">
        <f>COUNTIFS(CADASTRE!$B:$B,$V$1,CADASTRE!$L:$L,A205)</f>
        <v>0</v>
      </c>
      <c r="W205" s="22">
        <f>COUNTIFS(CADASTRE!$B:$B,$W$1,CADASTRE!$L:$L,A205)</f>
        <v>0</v>
      </c>
      <c r="X205" s="22">
        <f>COUNTIFS(CADASTRE!$B:$B,$X$1,CADASTRE!$L:$L,A205)</f>
        <v>0</v>
      </c>
      <c r="Y205" s="22">
        <f>COUNTIFS(CADASTRE!$B:$B,$Y$1,CADASTRE!$L:$L,A205)</f>
        <v>7</v>
      </c>
      <c r="Z205" s="22">
        <f>COUNTIFS(CADASTRE!$B:$B,$Z$1,CADASTRE!$L:$L,A205)</f>
        <v>0</v>
      </c>
      <c r="AA205" s="22">
        <f t="shared" si="3"/>
        <v>9</v>
      </c>
      <c r="AB205" s="22"/>
      <c r="AC205" s="22"/>
      <c r="AD205" s="1"/>
      <c r="AE205" s="1"/>
    </row>
    <row r="206" spans="1:31" ht="30" customHeight="1" x14ac:dyDescent="0.3">
      <c r="A206" s="2" t="s">
        <v>2883</v>
      </c>
      <c r="B206" s="22">
        <f>COUNTIFS(CADASTRE!$B:$B,B$1,CADASTRE!L:L,A206)</f>
        <v>0</v>
      </c>
      <c r="C206" s="22">
        <f>COUNTIFS(CADASTRE!$B:$B,$C$1,CADASTRE!$L:$L,A206)</f>
        <v>0</v>
      </c>
      <c r="D206" s="22">
        <f>COUNTIFS(CADASTRE!$B:$B,$D$1,CADASTRE!$L:$L,A206)</f>
        <v>0</v>
      </c>
      <c r="E206" s="22">
        <f>COUNTIFS(CADASTRE!$B:$B,$E$1,CADASTRE!$L:$L,A206)</f>
        <v>0</v>
      </c>
      <c r="F206" s="22">
        <f>COUNTIFS(CADASTRE!$B:$B,$F$1,CADASTRE!$L:$L,A206)</f>
        <v>0</v>
      </c>
      <c r="G206" s="22">
        <f>COUNTIFS(CADASTRE!$B:$B,$G$1,CADASTRE!$L:$L,A206)</f>
        <v>0</v>
      </c>
      <c r="H206" s="22">
        <f>COUNTIFS(CADASTRE!$B:$B,$H$1,CADASTRE!$L:$L,A206)</f>
        <v>0</v>
      </c>
      <c r="I206" s="22">
        <f>COUNTIFS(CADASTRE!$B:$B,$I$1,CADASTRE!$L:$L,A206)</f>
        <v>0</v>
      </c>
      <c r="J206" s="22">
        <f>COUNTIFS(CADASTRE!$B:$B,$J$1,CADASTRE!$L:$L,A206)</f>
        <v>1</v>
      </c>
      <c r="K206" s="22">
        <f>COUNTIFS(CADASTRE!$B:$B,$K$1,CADASTRE!$L:$L,A206)</f>
        <v>0</v>
      </c>
      <c r="L206" s="22">
        <f>COUNTIFS(CADASTRE!$B:$B,$L$1,CADASTRE!$L:$L,A206)</f>
        <v>0</v>
      </c>
      <c r="M206" s="22">
        <f>COUNTIFS(CADASTRE!$B:$B,$M$1,CADASTRE!$L:$L,A206)</f>
        <v>0</v>
      </c>
      <c r="N206" s="22">
        <f>COUNTIFS(CADASTRE!$B:$B,$N$1,CADASTRE!$L:$L,A206)</f>
        <v>0</v>
      </c>
      <c r="O206" s="22">
        <f>COUNTIFS(CADASTRE!$B:$B,$O$1,CADASTRE!$L:$L,A206)</f>
        <v>0</v>
      </c>
      <c r="P206" s="22">
        <f>COUNTIFS(CADASTRE!$B:$B,$P$1,CADASTRE!$L:$L,A206)</f>
        <v>0</v>
      </c>
      <c r="Q206" s="22">
        <f>COUNTIFS(CADASTRE!$B:$B,$Q$1,CADASTRE!$L:$L,A206)</f>
        <v>0</v>
      </c>
      <c r="R206" s="22">
        <f>COUNTIFS(CADASTRE!$B:$B,$R$1,CADASTRE!$L:$L,A206)</f>
        <v>0</v>
      </c>
      <c r="S206" s="22">
        <f>COUNTIFS(CADASTRE!$B:$B,$S$1,CADASTRE!$L:$L,A206)</f>
        <v>0</v>
      </c>
      <c r="T206" s="22">
        <f>COUNTIFS(CADASTRE!$B:$B,$T$1,CADASTRE!$L:$L,A206)</f>
        <v>0</v>
      </c>
      <c r="U206" s="22">
        <f>COUNTIFS(CADASTRE!$B:$B,$U$1,CADASTRE!$L:$L,A206)</f>
        <v>0</v>
      </c>
      <c r="V206" s="22">
        <f>COUNTIFS(CADASTRE!$B:$B,$V$1,CADASTRE!$L:$L,A206)</f>
        <v>0</v>
      </c>
      <c r="W206" s="22">
        <f>COUNTIFS(CADASTRE!$B:$B,$W$1,CADASTRE!$L:$L,A206)</f>
        <v>0</v>
      </c>
      <c r="X206" s="22">
        <f>COUNTIFS(CADASTRE!$B:$B,$X$1,CADASTRE!$L:$L,A206)</f>
        <v>0</v>
      </c>
      <c r="Y206" s="22">
        <f>COUNTIFS(CADASTRE!$B:$B,$Y$1,CADASTRE!$L:$L,A206)</f>
        <v>0</v>
      </c>
      <c r="Z206" s="22">
        <f>COUNTIFS(CADASTRE!$B:$B,$Z$1,CADASTRE!$L:$L,A206)</f>
        <v>0</v>
      </c>
      <c r="AA206" s="22">
        <f t="shared" si="3"/>
        <v>1</v>
      </c>
      <c r="AB206" s="22"/>
      <c r="AC206" s="22"/>
      <c r="AD206" s="1"/>
      <c r="AE206" s="1"/>
    </row>
    <row r="207" spans="1:31" ht="30" customHeight="1" x14ac:dyDescent="0.3">
      <c r="A207" s="2" t="s">
        <v>980</v>
      </c>
      <c r="B207" s="22">
        <f>COUNTIFS(CADASTRE!$B:$B,B$1,CADASTRE!L:L,A207)</f>
        <v>0</v>
      </c>
      <c r="C207" s="22">
        <f>COUNTIFS(CADASTRE!$B:$B,$C$1,CADASTRE!$L:$L,A207)</f>
        <v>0</v>
      </c>
      <c r="D207" s="22">
        <f>COUNTIFS(CADASTRE!$B:$B,$D$1,CADASTRE!$L:$L,A207)</f>
        <v>0</v>
      </c>
      <c r="E207" s="22">
        <f>COUNTIFS(CADASTRE!$B:$B,$E$1,CADASTRE!$L:$L,A207)</f>
        <v>2</v>
      </c>
      <c r="F207" s="22">
        <f>COUNTIFS(CADASTRE!$B:$B,$F$1,CADASTRE!$L:$L,A207)</f>
        <v>1</v>
      </c>
      <c r="G207" s="22">
        <f>COUNTIFS(CADASTRE!$B:$B,$G$1,CADASTRE!$L:$L,A207)</f>
        <v>2</v>
      </c>
      <c r="H207" s="22">
        <f>COUNTIFS(CADASTRE!$B:$B,$H$1,CADASTRE!$L:$L,A207)</f>
        <v>0</v>
      </c>
      <c r="I207" s="22">
        <f>COUNTIFS(CADASTRE!$B:$B,$I$1,CADASTRE!$L:$L,A207)</f>
        <v>0</v>
      </c>
      <c r="J207" s="22">
        <f>COUNTIFS(CADASTRE!$B:$B,$J$1,CADASTRE!$L:$L,A207)</f>
        <v>0</v>
      </c>
      <c r="K207" s="22">
        <f>COUNTIFS(CADASTRE!$B:$B,$K$1,CADASTRE!$L:$L,A207)</f>
        <v>0</v>
      </c>
      <c r="L207" s="22">
        <f>COUNTIFS(CADASTRE!$B:$B,$L$1,CADASTRE!$L:$L,A207)</f>
        <v>0</v>
      </c>
      <c r="M207" s="22">
        <f>COUNTIFS(CADASTRE!$B:$B,$M$1,CADASTRE!$L:$L,A207)</f>
        <v>0</v>
      </c>
      <c r="N207" s="22">
        <f>COUNTIFS(CADASTRE!$B:$B,$N$1,CADASTRE!$L:$L,A207)</f>
        <v>0</v>
      </c>
      <c r="O207" s="22">
        <f>COUNTIFS(CADASTRE!$B:$B,$O$1,CADASTRE!$L:$L,A207)</f>
        <v>0</v>
      </c>
      <c r="P207" s="22">
        <f>COUNTIFS(CADASTRE!$B:$B,$P$1,CADASTRE!$L:$L,A207)</f>
        <v>0</v>
      </c>
      <c r="Q207" s="22">
        <f>COUNTIFS(CADASTRE!$B:$B,$Q$1,CADASTRE!$L:$L,A207)</f>
        <v>1</v>
      </c>
      <c r="R207" s="22">
        <f>COUNTIFS(CADASTRE!$B:$B,$R$1,CADASTRE!$L:$L,A207)</f>
        <v>0</v>
      </c>
      <c r="S207" s="22">
        <f>COUNTIFS(CADASTRE!$B:$B,$S$1,CADASTRE!$L:$L,A207)</f>
        <v>0</v>
      </c>
      <c r="T207" s="22">
        <f>COUNTIFS(CADASTRE!$B:$B,$T$1,CADASTRE!$L:$L,A207)</f>
        <v>0</v>
      </c>
      <c r="U207" s="22">
        <f>COUNTIFS(CADASTRE!$B:$B,$U$1,CADASTRE!$L:$L,A207)</f>
        <v>0</v>
      </c>
      <c r="V207" s="22">
        <f>COUNTIFS(CADASTRE!$B:$B,$V$1,CADASTRE!$L:$L,A207)</f>
        <v>0</v>
      </c>
      <c r="W207" s="22">
        <f>COUNTIFS(CADASTRE!$B:$B,$W$1,CADASTRE!$L:$L,A207)</f>
        <v>0</v>
      </c>
      <c r="X207" s="22">
        <f>COUNTIFS(CADASTRE!$B:$B,$X$1,CADASTRE!$L:$L,A207)</f>
        <v>0</v>
      </c>
      <c r="Y207" s="22">
        <f>COUNTIFS(CADASTRE!$B:$B,$Y$1,CADASTRE!$L:$L,A207)</f>
        <v>0</v>
      </c>
      <c r="Z207" s="22">
        <f>COUNTIFS(CADASTRE!$B:$B,$Z$1,CADASTRE!$L:$L,A207)</f>
        <v>0</v>
      </c>
      <c r="AA207" s="22">
        <f t="shared" si="3"/>
        <v>6</v>
      </c>
      <c r="AB207" s="22"/>
      <c r="AC207" s="22"/>
      <c r="AD207" s="1"/>
      <c r="AE207" s="1"/>
    </row>
    <row r="208" spans="1:31" ht="30" customHeight="1" x14ac:dyDescent="0.3">
      <c r="A208" s="2" t="s">
        <v>2211</v>
      </c>
      <c r="B208" s="22">
        <f>COUNTIFS(CADASTRE!$B:$B,B$1,CADASTRE!L:L,A208)</f>
        <v>0</v>
      </c>
      <c r="C208" s="22">
        <f>COUNTIFS(CADASTRE!$B:$B,$C$1,CADASTRE!$L:$L,A208)</f>
        <v>0</v>
      </c>
      <c r="D208" s="22">
        <f>COUNTIFS(CADASTRE!$B:$B,$D$1,CADASTRE!$L:$L,A208)</f>
        <v>0</v>
      </c>
      <c r="E208" s="22">
        <f>COUNTIFS(CADASTRE!$B:$B,$E$1,CADASTRE!$L:$L,A208)</f>
        <v>0</v>
      </c>
      <c r="F208" s="22">
        <f>COUNTIFS(CADASTRE!$B:$B,$F$1,CADASTRE!$L:$L,A208)</f>
        <v>0</v>
      </c>
      <c r="G208" s="22">
        <f>COUNTIFS(CADASTRE!$B:$B,$G$1,CADASTRE!$L:$L,A208)</f>
        <v>0</v>
      </c>
      <c r="H208" s="22">
        <f>COUNTIFS(CADASTRE!$B:$B,$H$1,CADASTRE!$L:$L,A208)</f>
        <v>1</v>
      </c>
      <c r="I208" s="22">
        <f>COUNTIFS(CADASTRE!$B:$B,$I$1,CADASTRE!$L:$L,A208)</f>
        <v>0</v>
      </c>
      <c r="J208" s="22">
        <f>COUNTIFS(CADASTRE!$B:$B,$J$1,CADASTRE!$L:$L,A208)</f>
        <v>0</v>
      </c>
      <c r="K208" s="22">
        <f>COUNTIFS(CADASTRE!$B:$B,$K$1,CADASTRE!$L:$L,A208)</f>
        <v>0</v>
      </c>
      <c r="L208" s="22">
        <f>COUNTIFS(CADASTRE!$B:$B,$L$1,CADASTRE!$L:$L,A208)</f>
        <v>0</v>
      </c>
      <c r="M208" s="22">
        <f>COUNTIFS(CADASTRE!$B:$B,$M$1,CADASTRE!$L:$L,A208)</f>
        <v>0</v>
      </c>
      <c r="N208" s="22">
        <f>COUNTIFS(CADASTRE!$B:$B,$N$1,CADASTRE!$L:$L,A208)</f>
        <v>0</v>
      </c>
      <c r="O208" s="22">
        <f>COUNTIFS(CADASTRE!$B:$B,$O$1,CADASTRE!$L:$L,A208)</f>
        <v>0</v>
      </c>
      <c r="P208" s="22">
        <f>COUNTIFS(CADASTRE!$B:$B,$P$1,CADASTRE!$L:$L,A208)</f>
        <v>0</v>
      </c>
      <c r="Q208" s="22">
        <f>COUNTIFS(CADASTRE!$B:$B,$Q$1,CADASTRE!$L:$L,A208)</f>
        <v>0</v>
      </c>
      <c r="R208" s="22">
        <f>COUNTIFS(CADASTRE!$B:$B,$R$1,CADASTRE!$L:$L,A208)</f>
        <v>0</v>
      </c>
      <c r="S208" s="22">
        <f>COUNTIFS(CADASTRE!$B:$B,$S$1,CADASTRE!$L:$L,A208)</f>
        <v>0</v>
      </c>
      <c r="T208" s="22">
        <f>COUNTIFS(CADASTRE!$B:$B,$T$1,CADASTRE!$L:$L,A208)</f>
        <v>0</v>
      </c>
      <c r="U208" s="22">
        <f>COUNTIFS(CADASTRE!$B:$B,$U$1,CADASTRE!$L:$L,A208)</f>
        <v>0</v>
      </c>
      <c r="V208" s="22">
        <f>COUNTIFS(CADASTRE!$B:$B,$V$1,CADASTRE!$L:$L,A208)</f>
        <v>0</v>
      </c>
      <c r="W208" s="22">
        <f>COUNTIFS(CADASTRE!$B:$B,$W$1,CADASTRE!$L:$L,A208)</f>
        <v>0</v>
      </c>
      <c r="X208" s="22">
        <f>COUNTIFS(CADASTRE!$B:$B,$X$1,CADASTRE!$L:$L,A208)</f>
        <v>0</v>
      </c>
      <c r="Y208" s="22">
        <f>COUNTIFS(CADASTRE!$B:$B,$Y$1,CADASTRE!$L:$L,A208)</f>
        <v>0</v>
      </c>
      <c r="Z208" s="22">
        <f>COUNTIFS(CADASTRE!$B:$B,$Z$1,CADASTRE!$L:$L,A208)</f>
        <v>0</v>
      </c>
      <c r="AA208" s="22">
        <f t="shared" si="3"/>
        <v>1</v>
      </c>
      <c r="AB208" s="22"/>
      <c r="AC208" s="22"/>
      <c r="AD208" s="1"/>
      <c r="AE208" s="1"/>
    </row>
    <row r="209" spans="1:31" ht="30" customHeight="1" x14ac:dyDescent="0.3">
      <c r="A209" s="2" t="s">
        <v>1212</v>
      </c>
      <c r="B209" s="22">
        <f>COUNTIFS(CADASTRE!$B:$B,B$1,CADASTRE!L:L,A209)</f>
        <v>4</v>
      </c>
      <c r="C209" s="22">
        <f>COUNTIFS(CADASTRE!$B:$B,$C$1,CADASTRE!$L:$L,A209)</f>
        <v>0</v>
      </c>
      <c r="D209" s="22">
        <f>COUNTIFS(CADASTRE!$B:$B,$D$1,CADASTRE!$L:$L,A209)</f>
        <v>0</v>
      </c>
      <c r="E209" s="22">
        <f>COUNTIFS(CADASTRE!$B:$B,$E$1,CADASTRE!$L:$L,A209)</f>
        <v>0</v>
      </c>
      <c r="F209" s="22">
        <f>COUNTIFS(CADASTRE!$B:$B,$F$1,CADASTRE!$L:$L,A209)</f>
        <v>0</v>
      </c>
      <c r="G209" s="22">
        <f>COUNTIFS(CADASTRE!$B:$B,$G$1,CADASTRE!$L:$L,A209)</f>
        <v>0</v>
      </c>
      <c r="H209" s="22">
        <f>COUNTIFS(CADASTRE!$B:$B,$H$1,CADASTRE!$L:$L,A209)</f>
        <v>0</v>
      </c>
      <c r="I209" s="22">
        <f>COUNTIFS(CADASTRE!$B:$B,$I$1,CADASTRE!$L:$L,A209)</f>
        <v>0</v>
      </c>
      <c r="J209" s="22">
        <f>COUNTIFS(CADASTRE!$B:$B,$J$1,CADASTRE!$L:$L,A209)</f>
        <v>0</v>
      </c>
      <c r="K209" s="22">
        <f>COUNTIFS(CADASTRE!$B:$B,$K$1,CADASTRE!$L:$L,A209)</f>
        <v>0</v>
      </c>
      <c r="L209" s="22">
        <f>COUNTIFS(CADASTRE!$B:$B,$L$1,CADASTRE!$L:$L,A209)</f>
        <v>0</v>
      </c>
      <c r="M209" s="22">
        <f>COUNTIFS(CADASTRE!$B:$B,$M$1,CADASTRE!$L:$L,A209)</f>
        <v>0</v>
      </c>
      <c r="N209" s="22">
        <f>COUNTIFS(CADASTRE!$B:$B,$N$1,CADASTRE!$L:$L,A209)</f>
        <v>0</v>
      </c>
      <c r="O209" s="22">
        <f>COUNTIFS(CADASTRE!$B:$B,$O$1,CADASTRE!$L:$L,A209)</f>
        <v>0</v>
      </c>
      <c r="P209" s="22">
        <f>COUNTIFS(CADASTRE!$B:$B,$P$1,CADASTRE!$L:$L,A209)</f>
        <v>0</v>
      </c>
      <c r="Q209" s="22">
        <f>COUNTIFS(CADASTRE!$B:$B,$Q$1,CADASTRE!$L:$L,A209)</f>
        <v>0</v>
      </c>
      <c r="R209" s="22">
        <f>COUNTIFS(CADASTRE!$B:$B,$R$1,CADASTRE!$L:$L,A209)</f>
        <v>0</v>
      </c>
      <c r="S209" s="22">
        <f>COUNTIFS(CADASTRE!$B:$B,$S$1,CADASTRE!$L:$L,A209)</f>
        <v>0</v>
      </c>
      <c r="T209" s="22">
        <f>COUNTIFS(CADASTRE!$B:$B,$T$1,CADASTRE!$L:$L,A209)</f>
        <v>0</v>
      </c>
      <c r="U209" s="22">
        <f>COUNTIFS(CADASTRE!$B:$B,$U$1,CADASTRE!$L:$L,A209)</f>
        <v>0</v>
      </c>
      <c r="V209" s="22">
        <f>COUNTIFS(CADASTRE!$B:$B,$V$1,CADASTRE!$L:$L,A209)</f>
        <v>0</v>
      </c>
      <c r="W209" s="22">
        <f>COUNTIFS(CADASTRE!$B:$B,$W$1,CADASTRE!$L:$L,A209)</f>
        <v>0</v>
      </c>
      <c r="X209" s="22">
        <f>COUNTIFS(CADASTRE!$B:$B,$X$1,CADASTRE!$L:$L,A209)</f>
        <v>0</v>
      </c>
      <c r="Y209" s="22">
        <f>COUNTIFS(CADASTRE!$B:$B,$Y$1,CADASTRE!$L:$L,A209)</f>
        <v>0</v>
      </c>
      <c r="Z209" s="22">
        <f>COUNTIFS(CADASTRE!$B:$B,$Z$1,CADASTRE!$L:$L,A209)</f>
        <v>0</v>
      </c>
      <c r="AA209" s="22">
        <f t="shared" si="3"/>
        <v>4</v>
      </c>
      <c r="AB209" s="22"/>
      <c r="AC209" s="22"/>
      <c r="AD209" s="1"/>
      <c r="AE209" s="1"/>
    </row>
    <row r="210" spans="1:31" ht="30" customHeight="1" x14ac:dyDescent="0.3">
      <c r="A210" s="2" t="s">
        <v>2746</v>
      </c>
      <c r="B210" s="22">
        <f>COUNTIFS(CADASTRE!$B:$B,B$1,CADASTRE!L:L,A210)</f>
        <v>0</v>
      </c>
      <c r="C210" s="22">
        <f>COUNTIFS(CADASTRE!$B:$B,$C$1,CADASTRE!$L:$L,A210)</f>
        <v>0</v>
      </c>
      <c r="D210" s="22">
        <f>COUNTIFS(CADASTRE!$B:$B,$D$1,CADASTRE!$L:$L,A210)</f>
        <v>0</v>
      </c>
      <c r="E210" s="22">
        <f>COUNTIFS(CADASTRE!$B:$B,$E$1,CADASTRE!$L:$L,A210)</f>
        <v>0</v>
      </c>
      <c r="F210" s="22">
        <f>COUNTIFS(CADASTRE!$B:$B,$F$1,CADASTRE!$L:$L,A210)</f>
        <v>0</v>
      </c>
      <c r="G210" s="22">
        <f>COUNTIFS(CADASTRE!$B:$B,$G$1,CADASTRE!$L:$L,A210)</f>
        <v>0</v>
      </c>
      <c r="H210" s="22">
        <f>COUNTIFS(CADASTRE!$B:$B,$H$1,CADASTRE!$L:$L,A210)</f>
        <v>1</v>
      </c>
      <c r="I210" s="22">
        <f>COUNTIFS(CADASTRE!$B:$B,$I$1,CADASTRE!$L:$L,A210)</f>
        <v>0</v>
      </c>
      <c r="J210" s="22">
        <f>COUNTIFS(CADASTRE!$B:$B,$J$1,CADASTRE!$L:$L,A210)</f>
        <v>0</v>
      </c>
      <c r="K210" s="22">
        <f>COUNTIFS(CADASTRE!$B:$B,$K$1,CADASTRE!$L:$L,A210)</f>
        <v>0</v>
      </c>
      <c r="L210" s="22">
        <f>COUNTIFS(CADASTRE!$B:$B,$L$1,CADASTRE!$L:$L,A210)</f>
        <v>0</v>
      </c>
      <c r="M210" s="22">
        <f>COUNTIFS(CADASTRE!$B:$B,$M$1,CADASTRE!$L:$L,A210)</f>
        <v>0</v>
      </c>
      <c r="N210" s="22">
        <f>COUNTIFS(CADASTRE!$B:$B,$N$1,CADASTRE!$L:$L,A210)</f>
        <v>0</v>
      </c>
      <c r="O210" s="22">
        <f>COUNTIFS(CADASTRE!$B:$B,$O$1,CADASTRE!$L:$L,A210)</f>
        <v>0</v>
      </c>
      <c r="P210" s="22">
        <f>COUNTIFS(CADASTRE!$B:$B,$P$1,CADASTRE!$L:$L,A210)</f>
        <v>0</v>
      </c>
      <c r="Q210" s="22">
        <f>COUNTIFS(CADASTRE!$B:$B,$Q$1,CADASTRE!$L:$L,A210)</f>
        <v>0</v>
      </c>
      <c r="R210" s="22">
        <f>COUNTIFS(CADASTRE!$B:$B,$R$1,CADASTRE!$L:$L,A210)</f>
        <v>0</v>
      </c>
      <c r="S210" s="22">
        <f>COUNTIFS(CADASTRE!$B:$B,$S$1,CADASTRE!$L:$L,A210)</f>
        <v>0</v>
      </c>
      <c r="T210" s="22">
        <f>COUNTIFS(CADASTRE!$B:$B,$T$1,CADASTRE!$L:$L,A210)</f>
        <v>0</v>
      </c>
      <c r="U210" s="22">
        <f>COUNTIFS(CADASTRE!$B:$B,$U$1,CADASTRE!$L:$L,A210)</f>
        <v>0</v>
      </c>
      <c r="V210" s="22">
        <f>COUNTIFS(CADASTRE!$B:$B,$V$1,CADASTRE!$L:$L,A210)</f>
        <v>0</v>
      </c>
      <c r="W210" s="22">
        <f>COUNTIFS(CADASTRE!$B:$B,$W$1,CADASTRE!$L:$L,A210)</f>
        <v>0</v>
      </c>
      <c r="X210" s="22">
        <f>COUNTIFS(CADASTRE!$B:$B,$X$1,CADASTRE!$L:$L,A210)</f>
        <v>0</v>
      </c>
      <c r="Y210" s="22">
        <f>COUNTIFS(CADASTRE!$B:$B,$Y$1,CADASTRE!$L:$L,A210)</f>
        <v>0</v>
      </c>
      <c r="Z210" s="22">
        <f>COUNTIFS(CADASTRE!$B:$B,$Z$1,CADASTRE!$L:$L,A210)</f>
        <v>0</v>
      </c>
      <c r="AA210" s="22">
        <f t="shared" si="3"/>
        <v>1</v>
      </c>
      <c r="AB210" s="22"/>
      <c r="AC210" s="22"/>
      <c r="AD210" s="1"/>
      <c r="AE210" s="1"/>
    </row>
    <row r="211" spans="1:31" ht="30" customHeight="1" x14ac:dyDescent="0.3">
      <c r="A211" s="2" t="s">
        <v>1883</v>
      </c>
      <c r="B211" s="22">
        <f>COUNTIFS(CADASTRE!$B:$B,B$1,CADASTRE!L:L,A211)</f>
        <v>0</v>
      </c>
      <c r="C211" s="22">
        <f>COUNTIFS(CADASTRE!$B:$B,$C$1,CADASTRE!$L:$L,A211)</f>
        <v>0</v>
      </c>
      <c r="D211" s="22">
        <f>COUNTIFS(CADASTRE!$B:$B,$D$1,CADASTRE!$L:$L,A211)</f>
        <v>0</v>
      </c>
      <c r="E211" s="22">
        <f>COUNTIFS(CADASTRE!$B:$B,$E$1,CADASTRE!$L:$L,A211)</f>
        <v>0</v>
      </c>
      <c r="F211" s="22">
        <f>COUNTIFS(CADASTRE!$B:$B,$F$1,CADASTRE!$L:$L,A211)</f>
        <v>0</v>
      </c>
      <c r="G211" s="22">
        <f>COUNTIFS(CADASTRE!$B:$B,$G$1,CADASTRE!$L:$L,A211)</f>
        <v>0</v>
      </c>
      <c r="H211" s="22">
        <f>COUNTIFS(CADASTRE!$B:$B,$H$1,CADASTRE!$L:$L,A211)</f>
        <v>0</v>
      </c>
      <c r="I211" s="22">
        <f>COUNTIFS(CADASTRE!$B:$B,$I$1,CADASTRE!$L:$L,A211)</f>
        <v>0</v>
      </c>
      <c r="J211" s="22">
        <f>COUNTIFS(CADASTRE!$B:$B,$J$1,CADASTRE!$L:$L,A211)</f>
        <v>0</v>
      </c>
      <c r="K211" s="22">
        <f>COUNTIFS(CADASTRE!$B:$B,$K$1,CADASTRE!$L:$L,A211)</f>
        <v>1</v>
      </c>
      <c r="L211" s="22">
        <f>COUNTIFS(CADASTRE!$B:$B,$L$1,CADASTRE!$L:$L,A211)</f>
        <v>0</v>
      </c>
      <c r="M211" s="22">
        <f>COUNTIFS(CADASTRE!$B:$B,$M$1,CADASTRE!$L:$L,A211)</f>
        <v>0</v>
      </c>
      <c r="N211" s="22">
        <f>COUNTIFS(CADASTRE!$B:$B,$N$1,CADASTRE!$L:$L,A211)</f>
        <v>0</v>
      </c>
      <c r="O211" s="22">
        <f>COUNTIFS(CADASTRE!$B:$B,$O$1,CADASTRE!$L:$L,A211)</f>
        <v>0</v>
      </c>
      <c r="P211" s="22">
        <f>COUNTIFS(CADASTRE!$B:$B,$P$1,CADASTRE!$L:$L,A211)</f>
        <v>0</v>
      </c>
      <c r="Q211" s="22">
        <f>COUNTIFS(CADASTRE!$B:$B,$Q$1,CADASTRE!$L:$L,A211)</f>
        <v>0</v>
      </c>
      <c r="R211" s="22">
        <f>COUNTIFS(CADASTRE!$B:$B,$R$1,CADASTRE!$L:$L,A211)</f>
        <v>0</v>
      </c>
      <c r="S211" s="22">
        <f>COUNTIFS(CADASTRE!$B:$B,$S$1,CADASTRE!$L:$L,A211)</f>
        <v>0</v>
      </c>
      <c r="T211" s="22">
        <f>COUNTIFS(CADASTRE!$B:$B,$T$1,CADASTRE!$L:$L,A211)</f>
        <v>0</v>
      </c>
      <c r="U211" s="22">
        <f>COUNTIFS(CADASTRE!$B:$B,$U$1,CADASTRE!$L:$L,A211)</f>
        <v>0</v>
      </c>
      <c r="V211" s="22">
        <f>COUNTIFS(CADASTRE!$B:$B,$V$1,CADASTRE!$L:$L,A211)</f>
        <v>0</v>
      </c>
      <c r="W211" s="22">
        <f>COUNTIFS(CADASTRE!$B:$B,$W$1,CADASTRE!$L:$L,A211)</f>
        <v>0</v>
      </c>
      <c r="X211" s="22">
        <f>COUNTIFS(CADASTRE!$B:$B,$X$1,CADASTRE!$L:$L,A211)</f>
        <v>0</v>
      </c>
      <c r="Y211" s="22">
        <f>COUNTIFS(CADASTRE!$B:$B,$Y$1,CADASTRE!$L:$L,A211)</f>
        <v>0</v>
      </c>
      <c r="Z211" s="22">
        <f>COUNTIFS(CADASTRE!$B:$B,$Z$1,CADASTRE!$L:$L,A211)</f>
        <v>0</v>
      </c>
      <c r="AA211" s="22">
        <f t="shared" si="3"/>
        <v>1</v>
      </c>
      <c r="AB211" s="22"/>
      <c r="AC211" s="22"/>
      <c r="AD211" s="1"/>
      <c r="AE211" s="1"/>
    </row>
    <row r="212" spans="1:31" ht="30" customHeight="1" x14ac:dyDescent="0.3">
      <c r="A212" s="2" t="s">
        <v>920</v>
      </c>
      <c r="B212" s="22">
        <f>COUNTIFS(CADASTRE!$B:$B,B$1,CADASTRE!L:L,A212)</f>
        <v>0</v>
      </c>
      <c r="C212" s="22">
        <f>COUNTIFS(CADASTRE!$B:$B,$C$1,CADASTRE!$L:$L,A212)</f>
        <v>0</v>
      </c>
      <c r="D212" s="22">
        <f>COUNTIFS(CADASTRE!$B:$B,$D$1,CADASTRE!$L:$L,A212)</f>
        <v>0</v>
      </c>
      <c r="E212" s="22">
        <f>COUNTIFS(CADASTRE!$B:$B,$E$1,CADASTRE!$L:$L,A212)</f>
        <v>0</v>
      </c>
      <c r="F212" s="22">
        <f>COUNTIFS(CADASTRE!$B:$B,$F$1,CADASTRE!$L:$L,A212)</f>
        <v>0</v>
      </c>
      <c r="G212" s="22">
        <f>COUNTIFS(CADASTRE!$B:$B,$G$1,CADASTRE!$L:$L,A212)</f>
        <v>0</v>
      </c>
      <c r="H212" s="22">
        <f>COUNTIFS(CADASTRE!$B:$B,$H$1,CADASTRE!$L:$L,A212)</f>
        <v>0</v>
      </c>
      <c r="I212" s="22">
        <f>COUNTIFS(CADASTRE!$B:$B,$I$1,CADASTRE!$L:$L,A212)</f>
        <v>0</v>
      </c>
      <c r="J212" s="22">
        <f>COUNTIFS(CADASTRE!$B:$B,$J$1,CADASTRE!$L:$L,A212)</f>
        <v>0</v>
      </c>
      <c r="K212" s="22">
        <f>COUNTIFS(CADASTRE!$B:$B,$K$1,CADASTRE!$L:$L,A212)</f>
        <v>0</v>
      </c>
      <c r="L212" s="22">
        <f>COUNTIFS(CADASTRE!$B:$B,$L$1,CADASTRE!$L:$L,A212)</f>
        <v>0</v>
      </c>
      <c r="M212" s="22">
        <f>COUNTIFS(CADASTRE!$B:$B,$M$1,CADASTRE!$L:$L,A212)</f>
        <v>0</v>
      </c>
      <c r="N212" s="22">
        <f>COUNTIFS(CADASTRE!$B:$B,$N$1,CADASTRE!$L:$L,A212)</f>
        <v>0</v>
      </c>
      <c r="O212" s="22">
        <f>COUNTIFS(CADASTRE!$B:$B,$O$1,CADASTRE!$L:$L,A212)</f>
        <v>0</v>
      </c>
      <c r="P212" s="22">
        <f>COUNTIFS(CADASTRE!$B:$B,$P$1,CADASTRE!$L:$L,A212)</f>
        <v>0</v>
      </c>
      <c r="Q212" s="22">
        <f>COUNTIFS(CADASTRE!$B:$B,$Q$1,CADASTRE!$L:$L,A212)</f>
        <v>0</v>
      </c>
      <c r="R212" s="22">
        <f>COUNTIFS(CADASTRE!$B:$B,$R$1,CADASTRE!$L:$L,A212)</f>
        <v>0</v>
      </c>
      <c r="S212" s="22">
        <f>COUNTIFS(CADASTRE!$B:$B,$S$1,CADASTRE!$L:$L,A212)</f>
        <v>0</v>
      </c>
      <c r="T212" s="22">
        <f>COUNTIFS(CADASTRE!$B:$B,$T$1,CADASTRE!$L:$L,A212)</f>
        <v>0</v>
      </c>
      <c r="U212" s="22">
        <f>COUNTIFS(CADASTRE!$B:$B,$U$1,CADASTRE!$L:$L,A212)</f>
        <v>0</v>
      </c>
      <c r="V212" s="22">
        <f>COUNTIFS(CADASTRE!$B:$B,$V$1,CADASTRE!$L:$L,A212)</f>
        <v>0</v>
      </c>
      <c r="W212" s="22">
        <f>COUNTIFS(CADASTRE!$B:$B,$W$1,CADASTRE!$L:$L,A212)</f>
        <v>0</v>
      </c>
      <c r="X212" s="22">
        <f>COUNTIFS(CADASTRE!$B:$B,$X$1,CADASTRE!$L:$L,A212)</f>
        <v>0</v>
      </c>
      <c r="Y212" s="22">
        <f>COUNTIFS(CADASTRE!$B:$B,$Y$1,CADASTRE!$L:$L,A212)</f>
        <v>0</v>
      </c>
      <c r="Z212" s="22">
        <f>COUNTIFS(CADASTRE!$B:$B,$Z$1,CADASTRE!$L:$L,A212)</f>
        <v>3</v>
      </c>
      <c r="AA212" s="22">
        <f t="shared" si="3"/>
        <v>3</v>
      </c>
      <c r="AB212" s="22"/>
      <c r="AC212" s="22"/>
      <c r="AD212" s="1"/>
      <c r="AE212" s="1"/>
    </row>
    <row r="213" spans="1:31" ht="30" customHeight="1" x14ac:dyDescent="0.3">
      <c r="A213" s="2" t="s">
        <v>4485</v>
      </c>
      <c r="B213" s="22">
        <f>COUNTIFS(CADASTRE!$B:$B,B$1,CADASTRE!L:L,A213)</f>
        <v>0</v>
      </c>
      <c r="C213" s="22">
        <f>COUNTIFS(CADASTRE!$B:$B,$C$1,CADASTRE!$L:$L,A213)</f>
        <v>0</v>
      </c>
      <c r="D213" s="22">
        <f>COUNTIFS(CADASTRE!$B:$B,$D$1,CADASTRE!$L:$L,A213)</f>
        <v>0</v>
      </c>
      <c r="E213" s="22">
        <f>COUNTIFS(CADASTRE!$B:$B,$E$1,CADASTRE!$L:$L,A213)</f>
        <v>0</v>
      </c>
      <c r="F213" s="22">
        <f>COUNTIFS(CADASTRE!$B:$B,$F$1,CADASTRE!$L:$L,A213)</f>
        <v>0</v>
      </c>
      <c r="G213" s="22">
        <f>COUNTIFS(CADASTRE!$B:$B,$G$1,CADASTRE!$L:$L,A213)</f>
        <v>0</v>
      </c>
      <c r="H213" s="22">
        <f>COUNTIFS(CADASTRE!$B:$B,$H$1,CADASTRE!$L:$L,A213)</f>
        <v>0</v>
      </c>
      <c r="I213" s="22">
        <f>COUNTIFS(CADASTRE!$B:$B,$I$1,CADASTRE!$L:$L,A213)</f>
        <v>0</v>
      </c>
      <c r="J213" s="22">
        <f>COUNTIFS(CADASTRE!$B:$B,$J$1,CADASTRE!$L:$L,A213)</f>
        <v>0</v>
      </c>
      <c r="K213" s="22">
        <f>COUNTIFS(CADASTRE!$B:$B,$K$1,CADASTRE!$L:$L,A213)</f>
        <v>0</v>
      </c>
      <c r="L213" s="22">
        <f>COUNTIFS(CADASTRE!$B:$B,$L$1,CADASTRE!$L:$L,A213)</f>
        <v>2</v>
      </c>
      <c r="M213" s="22">
        <f>COUNTIFS(CADASTRE!$B:$B,$M$1,CADASTRE!$L:$L,A213)</f>
        <v>0</v>
      </c>
      <c r="N213" s="22">
        <f>COUNTIFS(CADASTRE!$B:$B,$N$1,CADASTRE!$L:$L,A213)</f>
        <v>0</v>
      </c>
      <c r="O213" s="22">
        <f>COUNTIFS(CADASTRE!$B:$B,$O$1,CADASTRE!$L:$L,A213)</f>
        <v>0</v>
      </c>
      <c r="P213" s="22">
        <f>COUNTIFS(CADASTRE!$B:$B,$P$1,CADASTRE!$L:$L,A213)</f>
        <v>0</v>
      </c>
      <c r="Q213" s="22">
        <f>COUNTIFS(CADASTRE!$B:$B,$Q$1,CADASTRE!$L:$L,A213)</f>
        <v>0</v>
      </c>
      <c r="R213" s="22">
        <f>COUNTIFS(CADASTRE!$B:$B,$R$1,CADASTRE!$L:$L,A213)</f>
        <v>0</v>
      </c>
      <c r="S213" s="22">
        <f>COUNTIFS(CADASTRE!$B:$B,$S$1,CADASTRE!$L:$L,A213)</f>
        <v>0</v>
      </c>
      <c r="T213" s="22">
        <f>COUNTIFS(CADASTRE!$B:$B,$T$1,CADASTRE!$L:$L,A213)</f>
        <v>0</v>
      </c>
      <c r="U213" s="22">
        <f>COUNTIFS(CADASTRE!$B:$B,$U$1,CADASTRE!$L:$L,A213)</f>
        <v>0</v>
      </c>
      <c r="V213" s="22">
        <f>COUNTIFS(CADASTRE!$B:$B,$V$1,CADASTRE!$L:$L,A213)</f>
        <v>0</v>
      </c>
      <c r="W213" s="22">
        <f>COUNTIFS(CADASTRE!$B:$B,$W$1,CADASTRE!$L:$L,A213)</f>
        <v>0</v>
      </c>
      <c r="X213" s="22">
        <f>COUNTIFS(CADASTRE!$B:$B,$X$1,CADASTRE!$L:$L,A213)</f>
        <v>0</v>
      </c>
      <c r="Y213" s="22">
        <f>COUNTIFS(CADASTRE!$B:$B,$Y$1,CADASTRE!$L:$L,A213)</f>
        <v>0</v>
      </c>
      <c r="Z213" s="22">
        <f>COUNTIFS(CADASTRE!$B:$B,$Z$1,CADASTRE!$L:$L,A213)</f>
        <v>0</v>
      </c>
      <c r="AA213" s="22">
        <f t="shared" si="3"/>
        <v>2</v>
      </c>
      <c r="AB213" s="22"/>
      <c r="AC213" s="22"/>
      <c r="AD213" s="1"/>
      <c r="AE213" s="1"/>
    </row>
    <row r="214" spans="1:31" ht="30" customHeight="1" x14ac:dyDescent="0.3">
      <c r="A214" s="2" t="s">
        <v>1889</v>
      </c>
      <c r="B214" s="22">
        <f>COUNTIFS(CADASTRE!$B:$B,B$1,CADASTRE!L:L,A214)</f>
        <v>0</v>
      </c>
      <c r="C214" s="22">
        <f>COUNTIFS(CADASTRE!$B:$B,$C$1,CADASTRE!$L:$L,A214)</f>
        <v>0</v>
      </c>
      <c r="D214" s="22">
        <f>COUNTIFS(CADASTRE!$B:$B,$D$1,CADASTRE!$L:$L,A214)</f>
        <v>0</v>
      </c>
      <c r="E214" s="22">
        <f>COUNTIFS(CADASTRE!$B:$B,$E$1,CADASTRE!$L:$L,A214)</f>
        <v>0</v>
      </c>
      <c r="F214" s="22">
        <f>COUNTIFS(CADASTRE!$B:$B,$F$1,CADASTRE!$L:$L,A214)</f>
        <v>0</v>
      </c>
      <c r="G214" s="22">
        <f>COUNTIFS(CADASTRE!$B:$B,$G$1,CADASTRE!$L:$L,A214)</f>
        <v>0</v>
      </c>
      <c r="H214" s="22">
        <f>COUNTIFS(CADASTRE!$B:$B,$H$1,CADASTRE!$L:$L,A214)</f>
        <v>0</v>
      </c>
      <c r="I214" s="22">
        <f>COUNTIFS(CADASTRE!$B:$B,$I$1,CADASTRE!$L:$L,A214)</f>
        <v>0</v>
      </c>
      <c r="J214" s="22">
        <f>COUNTIFS(CADASTRE!$B:$B,$J$1,CADASTRE!$L:$L,A214)</f>
        <v>0</v>
      </c>
      <c r="K214" s="22">
        <f>COUNTIFS(CADASTRE!$B:$B,$K$1,CADASTRE!$L:$L,A214)</f>
        <v>0</v>
      </c>
      <c r="L214" s="22">
        <f>COUNTIFS(CADASTRE!$B:$B,$L$1,CADASTRE!$L:$L,A214)</f>
        <v>0</v>
      </c>
      <c r="M214" s="22">
        <f>COUNTIFS(CADASTRE!$B:$B,$M$1,CADASTRE!$L:$L,A214)</f>
        <v>0</v>
      </c>
      <c r="N214" s="22">
        <f>COUNTIFS(CADASTRE!$B:$B,$N$1,CADASTRE!$L:$L,A214)</f>
        <v>0</v>
      </c>
      <c r="O214" s="22">
        <f>COUNTIFS(CADASTRE!$B:$B,$O$1,CADASTRE!$L:$L,A214)</f>
        <v>0</v>
      </c>
      <c r="P214" s="22">
        <f>COUNTIFS(CADASTRE!$B:$B,$P$1,CADASTRE!$L:$L,A214)</f>
        <v>0</v>
      </c>
      <c r="Q214" s="22">
        <f>COUNTIFS(CADASTRE!$B:$B,$Q$1,CADASTRE!$L:$L,A214)</f>
        <v>0</v>
      </c>
      <c r="R214" s="22">
        <f>COUNTIFS(CADASTRE!$B:$B,$R$1,CADASTRE!$L:$L,A214)</f>
        <v>0</v>
      </c>
      <c r="S214" s="22">
        <f>COUNTIFS(CADASTRE!$B:$B,$S$1,CADASTRE!$L:$L,A214)</f>
        <v>0</v>
      </c>
      <c r="T214" s="22">
        <f>COUNTIFS(CADASTRE!$B:$B,$T$1,CADASTRE!$L:$L,A214)</f>
        <v>0</v>
      </c>
      <c r="U214" s="22">
        <f>COUNTIFS(CADASTRE!$B:$B,$U$1,CADASTRE!$L:$L,A214)</f>
        <v>0</v>
      </c>
      <c r="V214" s="22">
        <f>COUNTIFS(CADASTRE!$B:$B,$V$1,CADASTRE!$L:$L,A214)</f>
        <v>0</v>
      </c>
      <c r="W214" s="22">
        <f>COUNTIFS(CADASTRE!$B:$B,$W$1,CADASTRE!$L:$L,A214)</f>
        <v>0</v>
      </c>
      <c r="X214" s="22">
        <f>COUNTIFS(CADASTRE!$B:$B,$X$1,CADASTRE!$L:$L,A214)</f>
        <v>0</v>
      </c>
      <c r="Y214" s="22">
        <f>COUNTIFS(CADASTRE!$B:$B,$Y$1,CADASTRE!$L:$L,A214)</f>
        <v>0</v>
      </c>
      <c r="Z214" s="22">
        <f>COUNTIFS(CADASTRE!$B:$B,$Z$1,CADASTRE!$L:$L,A214)</f>
        <v>3</v>
      </c>
      <c r="AA214" s="22">
        <f t="shared" si="3"/>
        <v>3</v>
      </c>
      <c r="AB214" s="22"/>
      <c r="AC214" s="22"/>
      <c r="AD214" s="1"/>
      <c r="AE214" s="1"/>
    </row>
    <row r="215" spans="1:31" ht="30" customHeight="1" x14ac:dyDescent="0.3">
      <c r="A215" s="2" t="s">
        <v>4669</v>
      </c>
      <c r="B215" s="22">
        <f>COUNTIFS(CADASTRE!$B:$B,B$1,CADASTRE!L:L,A215)</f>
        <v>0</v>
      </c>
      <c r="C215" s="22">
        <f>COUNTIFS(CADASTRE!$B:$B,$C$1,CADASTRE!$L:$L,A215)</f>
        <v>0</v>
      </c>
      <c r="D215" s="22">
        <f>COUNTIFS(CADASTRE!$B:$B,$D$1,CADASTRE!$L:$L,A215)</f>
        <v>0</v>
      </c>
      <c r="E215" s="22">
        <f>COUNTIFS(CADASTRE!$B:$B,$E$1,CADASTRE!$L:$L,A215)</f>
        <v>0</v>
      </c>
      <c r="F215" s="22">
        <f>COUNTIFS(CADASTRE!$B:$B,$F$1,CADASTRE!$L:$L,A215)</f>
        <v>0</v>
      </c>
      <c r="G215" s="22">
        <f>COUNTIFS(CADASTRE!$B:$B,$G$1,CADASTRE!$L:$L,A215)</f>
        <v>1</v>
      </c>
      <c r="H215" s="22">
        <f>COUNTIFS(CADASTRE!$B:$B,$H$1,CADASTRE!$L:$L,A215)</f>
        <v>0</v>
      </c>
      <c r="I215" s="22">
        <f>COUNTIFS(CADASTRE!$B:$B,$I$1,CADASTRE!$L:$L,A215)</f>
        <v>0</v>
      </c>
      <c r="J215" s="22">
        <f>COUNTIFS(CADASTRE!$B:$B,$J$1,CADASTRE!$L:$L,A215)</f>
        <v>0</v>
      </c>
      <c r="K215" s="22">
        <f>COUNTIFS(CADASTRE!$B:$B,$K$1,CADASTRE!$L:$L,A215)</f>
        <v>0</v>
      </c>
      <c r="L215" s="22">
        <f>COUNTIFS(CADASTRE!$B:$B,$L$1,CADASTRE!$L:$L,A215)</f>
        <v>0</v>
      </c>
      <c r="M215" s="22">
        <f>COUNTIFS(CADASTRE!$B:$B,$M$1,CADASTRE!$L:$L,A215)</f>
        <v>0</v>
      </c>
      <c r="N215" s="22">
        <f>COUNTIFS(CADASTRE!$B:$B,$N$1,CADASTRE!$L:$L,A215)</f>
        <v>0</v>
      </c>
      <c r="O215" s="22">
        <f>COUNTIFS(CADASTRE!$B:$B,$O$1,CADASTRE!$L:$L,A215)</f>
        <v>0</v>
      </c>
      <c r="P215" s="22">
        <f>COUNTIFS(CADASTRE!$B:$B,$P$1,CADASTRE!$L:$L,A215)</f>
        <v>0</v>
      </c>
      <c r="Q215" s="22">
        <f>COUNTIFS(CADASTRE!$B:$B,$Q$1,CADASTRE!$L:$L,A215)</f>
        <v>0</v>
      </c>
      <c r="R215" s="22">
        <f>COUNTIFS(CADASTRE!$B:$B,$R$1,CADASTRE!$L:$L,A215)</f>
        <v>0</v>
      </c>
      <c r="S215" s="22">
        <f>COUNTIFS(CADASTRE!$B:$B,$S$1,CADASTRE!$L:$L,A215)</f>
        <v>0</v>
      </c>
      <c r="T215" s="22">
        <f>COUNTIFS(CADASTRE!$B:$B,$T$1,CADASTRE!$L:$L,A215)</f>
        <v>0</v>
      </c>
      <c r="U215" s="22">
        <f>COUNTIFS(CADASTRE!$B:$B,$U$1,CADASTRE!$L:$L,A215)</f>
        <v>0</v>
      </c>
      <c r="V215" s="22">
        <f>COUNTIFS(CADASTRE!$B:$B,$V$1,CADASTRE!$L:$L,A215)</f>
        <v>0</v>
      </c>
      <c r="W215" s="22">
        <f>COUNTIFS(CADASTRE!$B:$B,$W$1,CADASTRE!$L:$L,A215)</f>
        <v>0</v>
      </c>
      <c r="X215" s="22">
        <f>COUNTIFS(CADASTRE!$B:$B,$X$1,CADASTRE!$L:$L,A215)</f>
        <v>0</v>
      </c>
      <c r="Y215" s="22">
        <f>COUNTIFS(CADASTRE!$B:$B,$Y$1,CADASTRE!$L:$L,A215)</f>
        <v>0</v>
      </c>
      <c r="Z215" s="22">
        <f>COUNTIFS(CADASTRE!$B:$B,$Z$1,CADASTRE!$L:$L,A215)</f>
        <v>0</v>
      </c>
      <c r="AA215" s="22">
        <f t="shared" si="3"/>
        <v>1</v>
      </c>
      <c r="AB215" s="22"/>
      <c r="AC215" s="22"/>
      <c r="AD215" s="1"/>
      <c r="AE215" s="1"/>
    </row>
    <row r="216" spans="1:31" ht="30" customHeight="1" x14ac:dyDescent="0.3">
      <c r="A216" s="2" t="s">
        <v>2414</v>
      </c>
      <c r="B216" s="22">
        <f>COUNTIFS(CADASTRE!$B:$B,B$1,CADASTRE!L:L,A216)</f>
        <v>0</v>
      </c>
      <c r="C216" s="22">
        <f>COUNTIFS(CADASTRE!$B:$B,$C$1,CADASTRE!$L:$L,A216)</f>
        <v>0</v>
      </c>
      <c r="D216" s="22">
        <f>COUNTIFS(CADASTRE!$B:$B,$D$1,CADASTRE!$L:$L,A216)</f>
        <v>0</v>
      </c>
      <c r="E216" s="22">
        <f>COUNTIFS(CADASTRE!$B:$B,$E$1,CADASTRE!$L:$L,A216)</f>
        <v>1</v>
      </c>
      <c r="F216" s="22">
        <f>COUNTIFS(CADASTRE!$B:$B,$F$1,CADASTRE!$L:$L,A216)</f>
        <v>0</v>
      </c>
      <c r="G216" s="22">
        <f>COUNTIFS(CADASTRE!$B:$B,$G$1,CADASTRE!$L:$L,A216)</f>
        <v>0</v>
      </c>
      <c r="H216" s="22">
        <f>COUNTIFS(CADASTRE!$B:$B,$H$1,CADASTRE!$L:$L,A216)</f>
        <v>0</v>
      </c>
      <c r="I216" s="22">
        <f>COUNTIFS(CADASTRE!$B:$B,$I$1,CADASTRE!$L:$L,A216)</f>
        <v>0</v>
      </c>
      <c r="J216" s="22">
        <f>COUNTIFS(CADASTRE!$B:$B,$J$1,CADASTRE!$L:$L,A216)</f>
        <v>0</v>
      </c>
      <c r="K216" s="22">
        <f>COUNTIFS(CADASTRE!$B:$B,$K$1,CADASTRE!$L:$L,A216)</f>
        <v>0</v>
      </c>
      <c r="L216" s="22">
        <f>COUNTIFS(CADASTRE!$B:$B,$L$1,CADASTRE!$L:$L,A216)</f>
        <v>0</v>
      </c>
      <c r="M216" s="22">
        <f>COUNTIFS(CADASTRE!$B:$B,$M$1,CADASTRE!$L:$L,A216)</f>
        <v>0</v>
      </c>
      <c r="N216" s="22">
        <f>COUNTIFS(CADASTRE!$B:$B,$N$1,CADASTRE!$L:$L,A216)</f>
        <v>0</v>
      </c>
      <c r="O216" s="22">
        <f>COUNTIFS(CADASTRE!$B:$B,$O$1,CADASTRE!$L:$L,A216)</f>
        <v>0</v>
      </c>
      <c r="P216" s="22">
        <f>COUNTIFS(CADASTRE!$B:$B,$P$1,CADASTRE!$L:$L,A216)</f>
        <v>0</v>
      </c>
      <c r="Q216" s="22">
        <f>COUNTIFS(CADASTRE!$B:$B,$Q$1,CADASTRE!$L:$L,A216)</f>
        <v>0</v>
      </c>
      <c r="R216" s="22">
        <f>COUNTIFS(CADASTRE!$B:$B,$R$1,CADASTRE!$L:$L,A216)</f>
        <v>0</v>
      </c>
      <c r="S216" s="22">
        <f>COUNTIFS(CADASTRE!$B:$B,$S$1,CADASTRE!$L:$L,A216)</f>
        <v>0</v>
      </c>
      <c r="T216" s="22">
        <f>COUNTIFS(CADASTRE!$B:$B,$T$1,CADASTRE!$L:$L,A216)</f>
        <v>0</v>
      </c>
      <c r="U216" s="22">
        <f>COUNTIFS(CADASTRE!$B:$B,$U$1,CADASTRE!$L:$L,A216)</f>
        <v>0</v>
      </c>
      <c r="V216" s="22">
        <f>COUNTIFS(CADASTRE!$B:$B,$V$1,CADASTRE!$L:$L,A216)</f>
        <v>0</v>
      </c>
      <c r="W216" s="22">
        <f>COUNTIFS(CADASTRE!$B:$B,$W$1,CADASTRE!$L:$L,A216)</f>
        <v>0</v>
      </c>
      <c r="X216" s="22">
        <f>COUNTIFS(CADASTRE!$B:$B,$X$1,CADASTRE!$L:$L,A216)</f>
        <v>0</v>
      </c>
      <c r="Y216" s="22">
        <f>COUNTIFS(CADASTRE!$B:$B,$Y$1,CADASTRE!$L:$L,A216)</f>
        <v>0</v>
      </c>
      <c r="Z216" s="22">
        <f>COUNTIFS(CADASTRE!$B:$B,$Z$1,CADASTRE!$L:$L,A216)</f>
        <v>0</v>
      </c>
      <c r="AA216" s="22">
        <f t="shared" si="3"/>
        <v>1</v>
      </c>
      <c r="AB216" s="22"/>
      <c r="AC216" s="22"/>
      <c r="AD216" s="1"/>
      <c r="AE216" s="1"/>
    </row>
    <row r="217" spans="1:31" ht="30" customHeight="1" x14ac:dyDescent="0.3">
      <c r="A217" s="2" t="s">
        <v>2422</v>
      </c>
      <c r="B217" s="22">
        <f>COUNTIFS(CADASTRE!$B:$B,B$1,CADASTRE!L:L,A217)</f>
        <v>0</v>
      </c>
      <c r="C217" s="22">
        <f>COUNTIFS(CADASTRE!$B:$B,$C$1,CADASTRE!$L:$L,A217)</f>
        <v>0</v>
      </c>
      <c r="D217" s="22">
        <f>COUNTIFS(CADASTRE!$B:$B,$D$1,CADASTRE!$L:$L,A217)</f>
        <v>0</v>
      </c>
      <c r="E217" s="22">
        <f>COUNTIFS(CADASTRE!$B:$B,$E$1,CADASTRE!$L:$L,A217)</f>
        <v>0</v>
      </c>
      <c r="F217" s="22">
        <f>COUNTIFS(CADASTRE!$B:$B,$F$1,CADASTRE!$L:$L,A217)</f>
        <v>0</v>
      </c>
      <c r="G217" s="22">
        <f>COUNTIFS(CADASTRE!$B:$B,$G$1,CADASTRE!$L:$L,A217)</f>
        <v>0</v>
      </c>
      <c r="H217" s="22">
        <f>COUNTIFS(CADASTRE!$B:$B,$H$1,CADASTRE!$L:$L,A217)</f>
        <v>0</v>
      </c>
      <c r="I217" s="22">
        <f>COUNTIFS(CADASTRE!$B:$B,$I$1,CADASTRE!$L:$L,A217)</f>
        <v>0</v>
      </c>
      <c r="J217" s="22">
        <f>COUNTIFS(CADASTRE!$B:$B,$J$1,CADASTRE!$L:$L,A217)</f>
        <v>0</v>
      </c>
      <c r="K217" s="22">
        <f>COUNTIFS(CADASTRE!$B:$B,$K$1,CADASTRE!$L:$L,A217)</f>
        <v>0</v>
      </c>
      <c r="L217" s="22">
        <f>COUNTIFS(CADASTRE!$B:$B,$L$1,CADASTRE!$L:$L,A217)</f>
        <v>0</v>
      </c>
      <c r="M217" s="22">
        <f>COUNTIFS(CADASTRE!$B:$B,$M$1,CADASTRE!$L:$L,A217)</f>
        <v>0</v>
      </c>
      <c r="N217" s="22">
        <f>COUNTIFS(CADASTRE!$B:$B,$N$1,CADASTRE!$L:$L,A217)</f>
        <v>0</v>
      </c>
      <c r="O217" s="22">
        <f>COUNTIFS(CADASTRE!$B:$B,$O$1,CADASTRE!$L:$L,A217)</f>
        <v>1</v>
      </c>
      <c r="P217" s="22">
        <f>COUNTIFS(CADASTRE!$B:$B,$P$1,CADASTRE!$L:$L,A217)</f>
        <v>0</v>
      </c>
      <c r="Q217" s="22">
        <f>COUNTIFS(CADASTRE!$B:$B,$Q$1,CADASTRE!$L:$L,A217)</f>
        <v>0</v>
      </c>
      <c r="R217" s="22">
        <f>COUNTIFS(CADASTRE!$B:$B,$R$1,CADASTRE!$L:$L,A217)</f>
        <v>0</v>
      </c>
      <c r="S217" s="22">
        <f>COUNTIFS(CADASTRE!$B:$B,$S$1,CADASTRE!$L:$L,A217)</f>
        <v>0</v>
      </c>
      <c r="T217" s="22">
        <f>COUNTIFS(CADASTRE!$B:$B,$T$1,CADASTRE!$L:$L,A217)</f>
        <v>0</v>
      </c>
      <c r="U217" s="22">
        <f>COUNTIFS(CADASTRE!$B:$B,$U$1,CADASTRE!$L:$L,A217)</f>
        <v>0</v>
      </c>
      <c r="V217" s="22">
        <f>COUNTIFS(CADASTRE!$B:$B,$V$1,CADASTRE!$L:$L,A217)</f>
        <v>0</v>
      </c>
      <c r="W217" s="22">
        <f>COUNTIFS(CADASTRE!$B:$B,$W$1,CADASTRE!$L:$L,A217)</f>
        <v>0</v>
      </c>
      <c r="X217" s="22">
        <f>COUNTIFS(CADASTRE!$B:$B,$X$1,CADASTRE!$L:$L,A217)</f>
        <v>0</v>
      </c>
      <c r="Y217" s="22">
        <f>COUNTIFS(CADASTRE!$B:$B,$Y$1,CADASTRE!$L:$L,A217)</f>
        <v>0</v>
      </c>
      <c r="Z217" s="22">
        <f>COUNTIFS(CADASTRE!$B:$B,$Z$1,CADASTRE!$L:$L,A217)</f>
        <v>0</v>
      </c>
      <c r="AA217" s="22">
        <f t="shared" si="3"/>
        <v>1</v>
      </c>
      <c r="AB217" s="22"/>
      <c r="AC217" s="22"/>
      <c r="AD217" s="1"/>
      <c r="AE217" s="1"/>
    </row>
    <row r="218" spans="1:31" ht="30" customHeight="1" x14ac:dyDescent="0.3">
      <c r="A218" s="2" t="s">
        <v>4497</v>
      </c>
      <c r="B218" s="22">
        <f>COUNTIFS(CADASTRE!$B:$B,B$1,CADASTRE!L:L,A218)</f>
        <v>0</v>
      </c>
      <c r="C218" s="22">
        <f>COUNTIFS(CADASTRE!$B:$B,$C$1,CADASTRE!$L:$L,A218)</f>
        <v>0</v>
      </c>
      <c r="D218" s="22">
        <f>COUNTIFS(CADASTRE!$B:$B,$D$1,CADASTRE!$L:$L,A218)</f>
        <v>0</v>
      </c>
      <c r="E218" s="22">
        <f>COUNTIFS(CADASTRE!$B:$B,$E$1,CADASTRE!$L:$L,A218)</f>
        <v>0</v>
      </c>
      <c r="F218" s="22">
        <f>COUNTIFS(CADASTRE!$B:$B,$F$1,CADASTRE!$L:$L,A218)</f>
        <v>0</v>
      </c>
      <c r="G218" s="22">
        <f>COUNTIFS(CADASTRE!$B:$B,$G$1,CADASTRE!$L:$L,A218)</f>
        <v>0</v>
      </c>
      <c r="H218" s="22">
        <f>COUNTIFS(CADASTRE!$B:$B,$H$1,CADASTRE!$L:$L,A218)</f>
        <v>0</v>
      </c>
      <c r="I218" s="22">
        <f>COUNTIFS(CADASTRE!$B:$B,$I$1,CADASTRE!$L:$L,A218)</f>
        <v>0</v>
      </c>
      <c r="J218" s="22">
        <f>COUNTIFS(CADASTRE!$B:$B,$J$1,CADASTRE!$L:$L,A218)</f>
        <v>0</v>
      </c>
      <c r="K218" s="22">
        <f>COUNTIFS(CADASTRE!$B:$B,$K$1,CADASTRE!$L:$L,A218)</f>
        <v>0</v>
      </c>
      <c r="L218" s="22">
        <f>COUNTIFS(CADASTRE!$B:$B,$L$1,CADASTRE!$L:$L,A218)</f>
        <v>0</v>
      </c>
      <c r="M218" s="22">
        <f>COUNTIFS(CADASTRE!$B:$B,$M$1,CADASTRE!$L:$L,A218)</f>
        <v>0</v>
      </c>
      <c r="N218" s="22">
        <f>COUNTIFS(CADASTRE!$B:$B,$N$1,CADASTRE!$L:$L,A218)</f>
        <v>0</v>
      </c>
      <c r="O218" s="22">
        <f>COUNTIFS(CADASTRE!$B:$B,$O$1,CADASTRE!$L:$L,A218)</f>
        <v>0</v>
      </c>
      <c r="P218" s="22">
        <f>COUNTIFS(CADASTRE!$B:$B,$P$1,CADASTRE!$L:$L,A218)</f>
        <v>0</v>
      </c>
      <c r="Q218" s="22">
        <f>COUNTIFS(CADASTRE!$B:$B,$Q$1,CADASTRE!$L:$L,A218)</f>
        <v>0</v>
      </c>
      <c r="R218" s="22">
        <f>COUNTIFS(CADASTRE!$B:$B,$R$1,CADASTRE!$L:$L,A218)</f>
        <v>0</v>
      </c>
      <c r="S218" s="22">
        <f>COUNTIFS(CADASTRE!$B:$B,$S$1,CADASTRE!$L:$L,A218)</f>
        <v>0</v>
      </c>
      <c r="T218" s="22">
        <f>COUNTIFS(CADASTRE!$B:$B,$T$1,CADASTRE!$L:$L,A218)</f>
        <v>0</v>
      </c>
      <c r="U218" s="22">
        <f>COUNTIFS(CADASTRE!$B:$B,$U$1,CADASTRE!$L:$L,A218)</f>
        <v>0</v>
      </c>
      <c r="V218" s="22">
        <f>COUNTIFS(CADASTRE!$B:$B,$V$1,CADASTRE!$L:$L,A218)</f>
        <v>0</v>
      </c>
      <c r="W218" s="22">
        <f>COUNTIFS(CADASTRE!$B:$B,$W$1,CADASTRE!$L:$L,A218)</f>
        <v>0</v>
      </c>
      <c r="X218" s="22">
        <f>COUNTIFS(CADASTRE!$B:$B,$X$1,CADASTRE!$L:$L,A218)</f>
        <v>0</v>
      </c>
      <c r="Y218" s="22">
        <f>COUNTIFS(CADASTRE!$B:$B,$Y$1,CADASTRE!$L:$L,A218)</f>
        <v>0</v>
      </c>
      <c r="Z218" s="22">
        <f>COUNTIFS(CADASTRE!$B:$B,$Z$1,CADASTRE!$L:$L,A218)</f>
        <v>1</v>
      </c>
      <c r="AA218" s="22">
        <f t="shared" si="3"/>
        <v>1</v>
      </c>
      <c r="AB218" s="22"/>
      <c r="AC218" s="22"/>
      <c r="AD218" s="1"/>
      <c r="AE218" s="1"/>
    </row>
    <row r="219" spans="1:31" ht="30" customHeight="1" x14ac:dyDescent="0.3">
      <c r="A219" s="2" t="s">
        <v>2896</v>
      </c>
      <c r="B219" s="22">
        <f>COUNTIFS(CADASTRE!$B:$B,B$1,CADASTRE!L:L,A219)</f>
        <v>1</v>
      </c>
      <c r="C219" s="22">
        <f>COUNTIFS(CADASTRE!$B:$B,$C$1,CADASTRE!$L:$L,A219)</f>
        <v>0</v>
      </c>
      <c r="D219" s="22">
        <f>COUNTIFS(CADASTRE!$B:$B,$D$1,CADASTRE!$L:$L,A219)</f>
        <v>0</v>
      </c>
      <c r="E219" s="22">
        <f>COUNTIFS(CADASTRE!$B:$B,$E$1,CADASTRE!$L:$L,A219)</f>
        <v>0</v>
      </c>
      <c r="F219" s="22">
        <f>COUNTIFS(CADASTRE!$B:$B,$F$1,CADASTRE!$L:$L,A219)</f>
        <v>0</v>
      </c>
      <c r="G219" s="22">
        <f>COUNTIFS(CADASTRE!$B:$B,$G$1,CADASTRE!$L:$L,A219)</f>
        <v>0</v>
      </c>
      <c r="H219" s="22">
        <f>COUNTIFS(CADASTRE!$B:$B,$H$1,CADASTRE!$L:$L,A219)</f>
        <v>0</v>
      </c>
      <c r="I219" s="22">
        <f>COUNTIFS(CADASTRE!$B:$B,$I$1,CADASTRE!$L:$L,A219)</f>
        <v>0</v>
      </c>
      <c r="J219" s="22">
        <f>COUNTIFS(CADASTRE!$B:$B,$J$1,CADASTRE!$L:$L,A219)</f>
        <v>0</v>
      </c>
      <c r="K219" s="22">
        <f>COUNTIFS(CADASTRE!$B:$B,$K$1,CADASTRE!$L:$L,A219)</f>
        <v>0</v>
      </c>
      <c r="L219" s="22">
        <f>COUNTIFS(CADASTRE!$B:$B,$L$1,CADASTRE!$L:$L,A219)</f>
        <v>0</v>
      </c>
      <c r="M219" s="22">
        <f>COUNTIFS(CADASTRE!$B:$B,$M$1,CADASTRE!$L:$L,A219)</f>
        <v>0</v>
      </c>
      <c r="N219" s="22">
        <f>COUNTIFS(CADASTRE!$B:$B,$N$1,CADASTRE!$L:$L,A219)</f>
        <v>0</v>
      </c>
      <c r="O219" s="22">
        <f>COUNTIFS(CADASTRE!$B:$B,$O$1,CADASTRE!$L:$L,A219)</f>
        <v>0</v>
      </c>
      <c r="P219" s="22">
        <f>COUNTIFS(CADASTRE!$B:$B,$P$1,CADASTRE!$L:$L,A219)</f>
        <v>1</v>
      </c>
      <c r="Q219" s="22">
        <f>COUNTIFS(CADASTRE!$B:$B,$Q$1,CADASTRE!$L:$L,A219)</f>
        <v>0</v>
      </c>
      <c r="R219" s="22">
        <f>COUNTIFS(CADASTRE!$B:$B,$R$1,CADASTRE!$L:$L,A219)</f>
        <v>0</v>
      </c>
      <c r="S219" s="22">
        <f>COUNTIFS(CADASTRE!$B:$B,$S$1,CADASTRE!$L:$L,A219)</f>
        <v>0</v>
      </c>
      <c r="T219" s="22">
        <f>COUNTIFS(CADASTRE!$B:$B,$T$1,CADASTRE!$L:$L,A219)</f>
        <v>0</v>
      </c>
      <c r="U219" s="22">
        <f>COUNTIFS(CADASTRE!$B:$B,$U$1,CADASTRE!$L:$L,A219)</f>
        <v>0</v>
      </c>
      <c r="V219" s="22">
        <f>COUNTIFS(CADASTRE!$B:$B,$V$1,CADASTRE!$L:$L,A219)</f>
        <v>0</v>
      </c>
      <c r="W219" s="22">
        <f>COUNTIFS(CADASTRE!$B:$B,$W$1,CADASTRE!$L:$L,A219)</f>
        <v>0</v>
      </c>
      <c r="X219" s="22">
        <f>COUNTIFS(CADASTRE!$B:$B,$X$1,CADASTRE!$L:$L,A219)</f>
        <v>0</v>
      </c>
      <c r="Y219" s="22">
        <f>COUNTIFS(CADASTRE!$B:$B,$Y$1,CADASTRE!$L:$L,A219)</f>
        <v>0</v>
      </c>
      <c r="Z219" s="22">
        <f>COUNTIFS(CADASTRE!$B:$B,$Z$1,CADASTRE!$L:$L,A219)</f>
        <v>0</v>
      </c>
      <c r="AA219" s="22">
        <f t="shared" si="3"/>
        <v>2</v>
      </c>
      <c r="AB219" s="22"/>
      <c r="AC219" s="22"/>
      <c r="AD219" s="1"/>
      <c r="AE219" s="1"/>
    </row>
    <row r="220" spans="1:31" ht="30" customHeight="1" x14ac:dyDescent="0.3">
      <c r="A220" s="2" t="s">
        <v>498</v>
      </c>
      <c r="B220" s="22">
        <f>COUNTIFS(CADASTRE!$B:$B,B$1,CADASTRE!L:L,A220)</f>
        <v>0</v>
      </c>
      <c r="C220" s="22">
        <f>COUNTIFS(CADASTRE!$B:$B,$C$1,CADASTRE!$L:$L,A220)</f>
        <v>0</v>
      </c>
      <c r="D220" s="22">
        <f>COUNTIFS(CADASTRE!$B:$B,$D$1,CADASTRE!$L:$L,A220)</f>
        <v>0</v>
      </c>
      <c r="E220" s="22">
        <f>COUNTIFS(CADASTRE!$B:$B,$E$1,CADASTRE!$L:$L,A220)</f>
        <v>0</v>
      </c>
      <c r="F220" s="22">
        <f>COUNTIFS(CADASTRE!$B:$B,$F$1,CADASTRE!$L:$L,A220)</f>
        <v>0</v>
      </c>
      <c r="G220" s="22">
        <f>COUNTIFS(CADASTRE!$B:$B,$G$1,CADASTRE!$L:$L,A220)</f>
        <v>0</v>
      </c>
      <c r="H220" s="22">
        <f>COUNTIFS(CADASTRE!$B:$B,$H$1,CADASTRE!$L:$L,A220)</f>
        <v>0</v>
      </c>
      <c r="I220" s="22">
        <f>COUNTIFS(CADASTRE!$B:$B,$I$1,CADASTRE!$L:$L,A220)</f>
        <v>0</v>
      </c>
      <c r="J220" s="22">
        <f>COUNTIFS(CADASTRE!$B:$B,$J$1,CADASTRE!$L:$L,A220)</f>
        <v>1</v>
      </c>
      <c r="K220" s="22">
        <f>COUNTIFS(CADASTRE!$B:$B,$K$1,CADASTRE!$L:$L,A220)</f>
        <v>0</v>
      </c>
      <c r="L220" s="22">
        <f>COUNTIFS(CADASTRE!$B:$B,$L$1,CADASTRE!$L:$L,A220)</f>
        <v>0</v>
      </c>
      <c r="M220" s="22">
        <f>COUNTIFS(CADASTRE!$B:$B,$M$1,CADASTRE!$L:$L,A220)</f>
        <v>0</v>
      </c>
      <c r="N220" s="22">
        <f>COUNTIFS(CADASTRE!$B:$B,$N$1,CADASTRE!$L:$L,A220)</f>
        <v>0</v>
      </c>
      <c r="O220" s="22">
        <f>COUNTIFS(CADASTRE!$B:$B,$O$1,CADASTRE!$L:$L,A220)</f>
        <v>0</v>
      </c>
      <c r="P220" s="22">
        <f>COUNTIFS(CADASTRE!$B:$B,$P$1,CADASTRE!$L:$L,A220)</f>
        <v>0</v>
      </c>
      <c r="Q220" s="22">
        <f>COUNTIFS(CADASTRE!$B:$B,$Q$1,CADASTRE!$L:$L,A220)</f>
        <v>0</v>
      </c>
      <c r="R220" s="22">
        <f>COUNTIFS(CADASTRE!$B:$B,$R$1,CADASTRE!$L:$L,A220)</f>
        <v>0</v>
      </c>
      <c r="S220" s="22">
        <f>COUNTIFS(CADASTRE!$B:$B,$S$1,CADASTRE!$L:$L,A220)</f>
        <v>0</v>
      </c>
      <c r="T220" s="22">
        <f>COUNTIFS(CADASTRE!$B:$B,$T$1,CADASTRE!$L:$L,A220)</f>
        <v>0</v>
      </c>
      <c r="U220" s="22">
        <f>COUNTIFS(CADASTRE!$B:$B,$U$1,CADASTRE!$L:$L,A220)</f>
        <v>0</v>
      </c>
      <c r="V220" s="22">
        <f>COUNTIFS(CADASTRE!$B:$B,$V$1,CADASTRE!$L:$L,A220)</f>
        <v>0</v>
      </c>
      <c r="W220" s="22">
        <f>COUNTIFS(CADASTRE!$B:$B,$W$1,CADASTRE!$L:$L,A220)</f>
        <v>0</v>
      </c>
      <c r="X220" s="22">
        <f>COUNTIFS(CADASTRE!$B:$B,$X$1,CADASTRE!$L:$L,A220)</f>
        <v>0</v>
      </c>
      <c r="Y220" s="22">
        <f>COUNTIFS(CADASTRE!$B:$B,$Y$1,CADASTRE!$L:$L,A220)</f>
        <v>0</v>
      </c>
      <c r="Z220" s="22">
        <f>COUNTIFS(CADASTRE!$B:$B,$Z$1,CADASTRE!$L:$L,A220)</f>
        <v>0</v>
      </c>
      <c r="AA220" s="22">
        <f t="shared" si="3"/>
        <v>1</v>
      </c>
      <c r="AB220" s="22"/>
      <c r="AC220" s="22"/>
      <c r="AD220" s="1"/>
      <c r="AE220" s="1"/>
    </row>
    <row r="221" spans="1:31" ht="30" customHeight="1" x14ac:dyDescent="0.3">
      <c r="A221" s="2" t="s">
        <v>3452</v>
      </c>
      <c r="B221" s="22">
        <f>COUNTIFS(CADASTRE!$B:$B,B$1,CADASTRE!L:L,A221)</f>
        <v>0</v>
      </c>
      <c r="C221" s="22">
        <f>COUNTIFS(CADASTRE!$B:$B,$C$1,CADASTRE!$L:$L,A221)</f>
        <v>0</v>
      </c>
      <c r="D221" s="22">
        <f>COUNTIFS(CADASTRE!$B:$B,$D$1,CADASTRE!$L:$L,A221)</f>
        <v>0</v>
      </c>
      <c r="E221" s="22">
        <f>COUNTIFS(CADASTRE!$B:$B,$E$1,CADASTRE!$L:$L,A221)</f>
        <v>0</v>
      </c>
      <c r="F221" s="22">
        <f>COUNTIFS(CADASTRE!$B:$B,$F$1,CADASTRE!$L:$L,A221)</f>
        <v>0</v>
      </c>
      <c r="G221" s="22">
        <f>COUNTIFS(CADASTRE!$B:$B,$G$1,CADASTRE!$L:$L,A221)</f>
        <v>0</v>
      </c>
      <c r="H221" s="22">
        <f>COUNTIFS(CADASTRE!$B:$B,$H$1,CADASTRE!$L:$L,A221)</f>
        <v>0</v>
      </c>
      <c r="I221" s="22">
        <f>COUNTIFS(CADASTRE!$B:$B,$I$1,CADASTRE!$L:$L,A221)</f>
        <v>0</v>
      </c>
      <c r="J221" s="22">
        <f>COUNTIFS(CADASTRE!$B:$B,$J$1,CADASTRE!$L:$L,A221)</f>
        <v>0</v>
      </c>
      <c r="K221" s="22">
        <f>COUNTIFS(CADASTRE!$B:$B,$K$1,CADASTRE!$L:$L,A221)</f>
        <v>0</v>
      </c>
      <c r="L221" s="22">
        <f>COUNTIFS(CADASTRE!$B:$B,$L$1,CADASTRE!$L:$L,A221)</f>
        <v>0</v>
      </c>
      <c r="M221" s="22">
        <f>COUNTIFS(CADASTRE!$B:$B,$M$1,CADASTRE!$L:$L,A221)</f>
        <v>0</v>
      </c>
      <c r="N221" s="22">
        <f>COUNTIFS(CADASTRE!$B:$B,$N$1,CADASTRE!$L:$L,A221)</f>
        <v>0</v>
      </c>
      <c r="O221" s="22">
        <f>COUNTIFS(CADASTRE!$B:$B,$O$1,CADASTRE!$L:$L,A221)</f>
        <v>0</v>
      </c>
      <c r="P221" s="22">
        <f>COUNTIFS(CADASTRE!$B:$B,$P$1,CADASTRE!$L:$L,A221)</f>
        <v>0</v>
      </c>
      <c r="Q221" s="22">
        <f>COUNTIFS(CADASTRE!$B:$B,$Q$1,CADASTRE!$L:$L,A221)</f>
        <v>1</v>
      </c>
      <c r="R221" s="22">
        <f>COUNTIFS(CADASTRE!$B:$B,$R$1,CADASTRE!$L:$L,A221)</f>
        <v>0</v>
      </c>
      <c r="S221" s="22">
        <f>COUNTIFS(CADASTRE!$B:$B,$S$1,CADASTRE!$L:$L,A221)</f>
        <v>0</v>
      </c>
      <c r="T221" s="22">
        <f>COUNTIFS(CADASTRE!$B:$B,$T$1,CADASTRE!$L:$L,A221)</f>
        <v>0</v>
      </c>
      <c r="U221" s="22">
        <f>COUNTIFS(CADASTRE!$B:$B,$U$1,CADASTRE!$L:$L,A221)</f>
        <v>0</v>
      </c>
      <c r="V221" s="22">
        <f>COUNTIFS(CADASTRE!$B:$B,$V$1,CADASTRE!$L:$L,A221)</f>
        <v>0</v>
      </c>
      <c r="W221" s="22">
        <f>COUNTIFS(CADASTRE!$B:$B,$W$1,CADASTRE!$L:$L,A221)</f>
        <v>0</v>
      </c>
      <c r="X221" s="22">
        <f>COUNTIFS(CADASTRE!$B:$B,$X$1,CADASTRE!$L:$L,A221)</f>
        <v>0</v>
      </c>
      <c r="Y221" s="22">
        <f>COUNTIFS(CADASTRE!$B:$B,$Y$1,CADASTRE!$L:$L,A221)</f>
        <v>0</v>
      </c>
      <c r="Z221" s="22">
        <f>COUNTIFS(CADASTRE!$B:$B,$Z$1,CADASTRE!$L:$L,A221)</f>
        <v>0</v>
      </c>
      <c r="AA221" s="22">
        <f t="shared" si="3"/>
        <v>1</v>
      </c>
      <c r="AB221" s="22"/>
      <c r="AC221" s="22"/>
      <c r="AD221" s="1"/>
      <c r="AE221" s="1"/>
    </row>
    <row r="222" spans="1:31" ht="30" customHeight="1" x14ac:dyDescent="0.3">
      <c r="A222" s="2" t="s">
        <v>2903</v>
      </c>
      <c r="B222" s="22">
        <f>COUNTIFS(CADASTRE!$B:$B,B$1,CADASTRE!L:L,A222)</f>
        <v>0</v>
      </c>
      <c r="C222" s="22">
        <f>COUNTIFS(CADASTRE!$B:$B,$C$1,CADASTRE!$L:$L,A222)</f>
        <v>0</v>
      </c>
      <c r="D222" s="22">
        <f>COUNTIFS(CADASTRE!$B:$B,$D$1,CADASTRE!$L:$L,A222)</f>
        <v>0</v>
      </c>
      <c r="E222" s="22">
        <f>COUNTIFS(CADASTRE!$B:$B,$E$1,CADASTRE!$L:$L,A222)</f>
        <v>0</v>
      </c>
      <c r="F222" s="22">
        <f>COUNTIFS(CADASTRE!$B:$B,$F$1,CADASTRE!$L:$L,A222)</f>
        <v>0</v>
      </c>
      <c r="G222" s="22">
        <f>COUNTIFS(CADASTRE!$B:$B,$G$1,CADASTRE!$L:$L,A222)</f>
        <v>0</v>
      </c>
      <c r="H222" s="22">
        <f>COUNTIFS(CADASTRE!$B:$B,$H$1,CADASTRE!$L:$L,A222)</f>
        <v>0</v>
      </c>
      <c r="I222" s="22">
        <f>COUNTIFS(CADASTRE!$B:$B,$I$1,CADASTRE!$L:$L,A222)</f>
        <v>0</v>
      </c>
      <c r="J222" s="22">
        <f>COUNTIFS(CADASTRE!$B:$B,$J$1,CADASTRE!$L:$L,A222)</f>
        <v>0</v>
      </c>
      <c r="K222" s="22">
        <f>COUNTIFS(CADASTRE!$B:$B,$K$1,CADASTRE!$L:$L,A222)</f>
        <v>0</v>
      </c>
      <c r="L222" s="22">
        <f>COUNTIFS(CADASTRE!$B:$B,$L$1,CADASTRE!$L:$L,A222)</f>
        <v>0</v>
      </c>
      <c r="M222" s="22">
        <f>COUNTIFS(CADASTRE!$B:$B,$M$1,CADASTRE!$L:$L,A222)</f>
        <v>0</v>
      </c>
      <c r="N222" s="22">
        <f>COUNTIFS(CADASTRE!$B:$B,$N$1,CADASTRE!$L:$L,A222)</f>
        <v>1</v>
      </c>
      <c r="O222" s="22">
        <f>COUNTIFS(CADASTRE!$B:$B,$O$1,CADASTRE!$L:$L,A222)</f>
        <v>0</v>
      </c>
      <c r="P222" s="22">
        <f>COUNTIFS(CADASTRE!$B:$B,$P$1,CADASTRE!$L:$L,A222)</f>
        <v>0</v>
      </c>
      <c r="Q222" s="22">
        <f>COUNTIFS(CADASTRE!$B:$B,$Q$1,CADASTRE!$L:$L,A222)</f>
        <v>0</v>
      </c>
      <c r="R222" s="22">
        <f>COUNTIFS(CADASTRE!$B:$B,$R$1,CADASTRE!$L:$L,A222)</f>
        <v>0</v>
      </c>
      <c r="S222" s="22">
        <f>COUNTIFS(CADASTRE!$B:$B,$S$1,CADASTRE!$L:$L,A222)</f>
        <v>0</v>
      </c>
      <c r="T222" s="22">
        <f>COUNTIFS(CADASTRE!$B:$B,$T$1,CADASTRE!$L:$L,A222)</f>
        <v>0</v>
      </c>
      <c r="U222" s="22">
        <f>COUNTIFS(CADASTRE!$B:$B,$U$1,CADASTRE!$L:$L,A222)</f>
        <v>0</v>
      </c>
      <c r="V222" s="22">
        <f>COUNTIFS(CADASTRE!$B:$B,$V$1,CADASTRE!$L:$L,A222)</f>
        <v>0</v>
      </c>
      <c r="W222" s="22">
        <f>COUNTIFS(CADASTRE!$B:$B,$W$1,CADASTRE!$L:$L,A222)</f>
        <v>0</v>
      </c>
      <c r="X222" s="22">
        <f>COUNTIFS(CADASTRE!$B:$B,$X$1,CADASTRE!$L:$L,A222)</f>
        <v>0</v>
      </c>
      <c r="Y222" s="22">
        <f>COUNTIFS(CADASTRE!$B:$B,$Y$1,CADASTRE!$L:$L,A222)</f>
        <v>0</v>
      </c>
      <c r="Z222" s="22">
        <f>COUNTIFS(CADASTRE!$B:$B,$Z$1,CADASTRE!$L:$L,A222)</f>
        <v>0</v>
      </c>
      <c r="AA222" s="22">
        <f t="shared" si="3"/>
        <v>1</v>
      </c>
      <c r="AB222" s="22"/>
      <c r="AC222" s="22"/>
      <c r="AD222" s="1"/>
      <c r="AE222" s="1"/>
    </row>
    <row r="223" spans="1:31" ht="30" customHeight="1" x14ac:dyDescent="0.3">
      <c r="A223" s="2" t="s">
        <v>2910</v>
      </c>
      <c r="B223" s="22">
        <f>COUNTIFS(CADASTRE!$B:$B,B$1,CADASTRE!L:L,A223)</f>
        <v>0</v>
      </c>
      <c r="C223" s="22">
        <f>COUNTIFS(CADASTRE!$B:$B,$C$1,CADASTRE!$L:$L,A223)</f>
        <v>0</v>
      </c>
      <c r="D223" s="22">
        <f>COUNTIFS(CADASTRE!$B:$B,$D$1,CADASTRE!$L:$L,A223)</f>
        <v>0</v>
      </c>
      <c r="E223" s="22">
        <f>COUNTIFS(CADASTRE!$B:$B,$E$1,CADASTRE!$L:$L,A223)</f>
        <v>0</v>
      </c>
      <c r="F223" s="22">
        <f>COUNTIFS(CADASTRE!$B:$B,$F$1,CADASTRE!$L:$L,A223)</f>
        <v>0</v>
      </c>
      <c r="G223" s="22">
        <f>COUNTIFS(CADASTRE!$B:$B,$G$1,CADASTRE!$L:$L,A223)</f>
        <v>0</v>
      </c>
      <c r="H223" s="22">
        <f>COUNTIFS(CADASTRE!$B:$B,$H$1,CADASTRE!$L:$L,A223)</f>
        <v>0</v>
      </c>
      <c r="I223" s="22">
        <f>COUNTIFS(CADASTRE!$B:$B,$I$1,CADASTRE!$L:$L,A223)</f>
        <v>0</v>
      </c>
      <c r="J223" s="22">
        <f>COUNTIFS(CADASTRE!$B:$B,$J$1,CADASTRE!$L:$L,A223)</f>
        <v>0</v>
      </c>
      <c r="K223" s="22">
        <f>COUNTIFS(CADASTRE!$B:$B,$K$1,CADASTRE!$L:$L,A223)</f>
        <v>0</v>
      </c>
      <c r="L223" s="22">
        <f>COUNTIFS(CADASTRE!$B:$B,$L$1,CADASTRE!$L:$L,A223)</f>
        <v>0</v>
      </c>
      <c r="M223" s="22">
        <f>COUNTIFS(CADASTRE!$B:$B,$M$1,CADASTRE!$L:$L,A223)</f>
        <v>0</v>
      </c>
      <c r="N223" s="22">
        <f>COUNTIFS(CADASTRE!$B:$B,$N$1,CADASTRE!$L:$L,A223)</f>
        <v>0</v>
      </c>
      <c r="O223" s="22">
        <f>COUNTIFS(CADASTRE!$B:$B,$O$1,CADASTRE!$L:$L,A223)</f>
        <v>0</v>
      </c>
      <c r="P223" s="22">
        <f>COUNTIFS(CADASTRE!$B:$B,$P$1,CADASTRE!$L:$L,A223)</f>
        <v>0</v>
      </c>
      <c r="Q223" s="22">
        <f>COUNTIFS(CADASTRE!$B:$B,$Q$1,CADASTRE!$L:$L,A223)</f>
        <v>0</v>
      </c>
      <c r="R223" s="22">
        <f>COUNTIFS(CADASTRE!$B:$B,$R$1,CADASTRE!$L:$L,A223)</f>
        <v>0</v>
      </c>
      <c r="S223" s="22">
        <f>COUNTIFS(CADASTRE!$B:$B,$S$1,CADASTRE!$L:$L,A223)</f>
        <v>1</v>
      </c>
      <c r="T223" s="22">
        <f>COUNTIFS(CADASTRE!$B:$B,$T$1,CADASTRE!$L:$L,A223)</f>
        <v>0</v>
      </c>
      <c r="U223" s="22">
        <f>COUNTIFS(CADASTRE!$B:$B,$U$1,CADASTRE!$L:$L,A223)</f>
        <v>0</v>
      </c>
      <c r="V223" s="22">
        <f>COUNTIFS(CADASTRE!$B:$B,$V$1,CADASTRE!$L:$L,A223)</f>
        <v>0</v>
      </c>
      <c r="W223" s="22">
        <f>COUNTIFS(CADASTRE!$B:$B,$W$1,CADASTRE!$L:$L,A223)</f>
        <v>2</v>
      </c>
      <c r="X223" s="22">
        <f>COUNTIFS(CADASTRE!$B:$B,$X$1,CADASTRE!$L:$L,A223)</f>
        <v>0</v>
      </c>
      <c r="Y223" s="22">
        <f>COUNTIFS(CADASTRE!$B:$B,$Y$1,CADASTRE!$L:$L,A223)</f>
        <v>0</v>
      </c>
      <c r="Z223" s="22">
        <f>COUNTIFS(CADASTRE!$B:$B,$Z$1,CADASTRE!$L:$L,A223)</f>
        <v>0</v>
      </c>
      <c r="AA223" s="22">
        <f t="shared" si="3"/>
        <v>3</v>
      </c>
      <c r="AB223" s="22"/>
      <c r="AC223" s="22"/>
      <c r="AD223" s="1"/>
      <c r="AE223" s="1"/>
    </row>
    <row r="224" spans="1:31" ht="30" customHeight="1" x14ac:dyDescent="0.3">
      <c r="A224" s="2" t="s">
        <v>3460</v>
      </c>
      <c r="B224" s="22">
        <f>COUNTIFS(CADASTRE!$B:$B,B$1,CADASTRE!L:L,A224)</f>
        <v>0</v>
      </c>
      <c r="C224" s="22">
        <f>COUNTIFS(CADASTRE!$B:$B,$C$1,CADASTRE!$L:$L,A224)</f>
        <v>0</v>
      </c>
      <c r="D224" s="22">
        <f>COUNTIFS(CADASTRE!$B:$B,$D$1,CADASTRE!$L:$L,A224)</f>
        <v>0</v>
      </c>
      <c r="E224" s="22">
        <f>COUNTIFS(CADASTRE!$B:$B,$E$1,CADASTRE!$L:$L,A224)</f>
        <v>1</v>
      </c>
      <c r="F224" s="22">
        <f>COUNTIFS(CADASTRE!$B:$B,$F$1,CADASTRE!$L:$L,A224)</f>
        <v>0</v>
      </c>
      <c r="G224" s="22">
        <f>COUNTIFS(CADASTRE!$B:$B,$G$1,CADASTRE!$L:$L,A224)</f>
        <v>0</v>
      </c>
      <c r="H224" s="22">
        <f>COUNTIFS(CADASTRE!$B:$B,$H$1,CADASTRE!$L:$L,A224)</f>
        <v>0</v>
      </c>
      <c r="I224" s="22">
        <f>COUNTIFS(CADASTRE!$B:$B,$I$1,CADASTRE!$L:$L,A224)</f>
        <v>0</v>
      </c>
      <c r="J224" s="22">
        <f>COUNTIFS(CADASTRE!$B:$B,$J$1,CADASTRE!$L:$L,A224)</f>
        <v>0</v>
      </c>
      <c r="K224" s="22">
        <f>COUNTIFS(CADASTRE!$B:$B,$K$1,CADASTRE!$L:$L,A224)</f>
        <v>0</v>
      </c>
      <c r="L224" s="22">
        <f>COUNTIFS(CADASTRE!$B:$B,$L$1,CADASTRE!$L:$L,A224)</f>
        <v>0</v>
      </c>
      <c r="M224" s="22">
        <f>COUNTIFS(CADASTRE!$B:$B,$M$1,CADASTRE!$L:$L,A224)</f>
        <v>0</v>
      </c>
      <c r="N224" s="22">
        <f>COUNTIFS(CADASTRE!$B:$B,$N$1,CADASTRE!$L:$L,A224)</f>
        <v>0</v>
      </c>
      <c r="O224" s="22">
        <f>COUNTIFS(CADASTRE!$B:$B,$O$1,CADASTRE!$L:$L,A224)</f>
        <v>0</v>
      </c>
      <c r="P224" s="22">
        <f>COUNTIFS(CADASTRE!$B:$B,$P$1,CADASTRE!$L:$L,A224)</f>
        <v>0</v>
      </c>
      <c r="Q224" s="22">
        <f>COUNTIFS(CADASTRE!$B:$B,$Q$1,CADASTRE!$L:$L,A224)</f>
        <v>0</v>
      </c>
      <c r="R224" s="22">
        <f>COUNTIFS(CADASTRE!$B:$B,$R$1,CADASTRE!$L:$L,A224)</f>
        <v>0</v>
      </c>
      <c r="S224" s="22">
        <f>COUNTIFS(CADASTRE!$B:$B,$S$1,CADASTRE!$L:$L,A224)</f>
        <v>0</v>
      </c>
      <c r="T224" s="22">
        <f>COUNTIFS(CADASTRE!$B:$B,$T$1,CADASTRE!$L:$L,A224)</f>
        <v>0</v>
      </c>
      <c r="U224" s="22">
        <f>COUNTIFS(CADASTRE!$B:$B,$U$1,CADASTRE!$L:$L,A224)</f>
        <v>0</v>
      </c>
      <c r="V224" s="22">
        <f>COUNTIFS(CADASTRE!$B:$B,$V$1,CADASTRE!$L:$L,A224)</f>
        <v>0</v>
      </c>
      <c r="W224" s="22">
        <f>COUNTIFS(CADASTRE!$B:$B,$W$1,CADASTRE!$L:$L,A224)</f>
        <v>0</v>
      </c>
      <c r="X224" s="22">
        <f>COUNTIFS(CADASTRE!$B:$B,$X$1,CADASTRE!$L:$L,A224)</f>
        <v>0</v>
      </c>
      <c r="Y224" s="22">
        <f>COUNTIFS(CADASTRE!$B:$B,$Y$1,CADASTRE!$L:$L,A224)</f>
        <v>0</v>
      </c>
      <c r="Z224" s="22">
        <f>COUNTIFS(CADASTRE!$B:$B,$Z$1,CADASTRE!$L:$L,A224)</f>
        <v>0</v>
      </c>
      <c r="AA224" s="22">
        <f t="shared" si="3"/>
        <v>1</v>
      </c>
      <c r="AB224" s="22"/>
      <c r="AC224" s="22"/>
      <c r="AD224" s="1"/>
      <c r="AE224" s="1"/>
    </row>
    <row r="225" spans="1:31" ht="30" customHeight="1" x14ac:dyDescent="0.3">
      <c r="A225" s="2" t="s">
        <v>573</v>
      </c>
      <c r="B225" s="22">
        <f>COUNTIFS(CADASTRE!$B:$B,B$1,CADASTRE!L:L,A225)</f>
        <v>0</v>
      </c>
      <c r="C225" s="22">
        <f>COUNTIFS(CADASTRE!$B:$B,$C$1,CADASTRE!$L:$L,A225)</f>
        <v>0</v>
      </c>
      <c r="D225" s="22">
        <f>COUNTIFS(CADASTRE!$B:$B,$D$1,CADASTRE!$L:$L,A225)</f>
        <v>0</v>
      </c>
      <c r="E225" s="22">
        <f>COUNTIFS(CADASTRE!$B:$B,$E$1,CADASTRE!$L:$L,A225)</f>
        <v>0</v>
      </c>
      <c r="F225" s="22">
        <f>COUNTIFS(CADASTRE!$B:$B,$F$1,CADASTRE!$L:$L,A225)</f>
        <v>0</v>
      </c>
      <c r="G225" s="22">
        <f>COUNTIFS(CADASTRE!$B:$B,$G$1,CADASTRE!$L:$L,A225)</f>
        <v>1</v>
      </c>
      <c r="H225" s="22">
        <f>COUNTIFS(CADASTRE!$B:$B,$H$1,CADASTRE!$L:$L,A225)</f>
        <v>0</v>
      </c>
      <c r="I225" s="22">
        <f>COUNTIFS(CADASTRE!$B:$B,$I$1,CADASTRE!$L:$L,A225)</f>
        <v>0</v>
      </c>
      <c r="J225" s="22">
        <f>COUNTIFS(CADASTRE!$B:$B,$J$1,CADASTRE!$L:$L,A225)</f>
        <v>0</v>
      </c>
      <c r="K225" s="22">
        <f>COUNTIFS(CADASTRE!$B:$B,$K$1,CADASTRE!$L:$L,A225)</f>
        <v>0</v>
      </c>
      <c r="L225" s="22">
        <f>COUNTIFS(CADASTRE!$B:$B,$L$1,CADASTRE!$L:$L,A225)</f>
        <v>0</v>
      </c>
      <c r="M225" s="22">
        <f>COUNTIFS(CADASTRE!$B:$B,$M$1,CADASTRE!$L:$L,A225)</f>
        <v>0</v>
      </c>
      <c r="N225" s="22">
        <f>COUNTIFS(CADASTRE!$B:$B,$N$1,CADASTRE!$L:$L,A225)</f>
        <v>0</v>
      </c>
      <c r="O225" s="22">
        <f>COUNTIFS(CADASTRE!$B:$B,$O$1,CADASTRE!$L:$L,A225)</f>
        <v>0</v>
      </c>
      <c r="P225" s="22">
        <f>COUNTIFS(CADASTRE!$B:$B,$P$1,CADASTRE!$L:$L,A225)</f>
        <v>0</v>
      </c>
      <c r="Q225" s="22">
        <f>COUNTIFS(CADASTRE!$B:$B,$Q$1,CADASTRE!$L:$L,A225)</f>
        <v>0</v>
      </c>
      <c r="R225" s="22">
        <f>COUNTIFS(CADASTRE!$B:$B,$R$1,CADASTRE!$L:$L,A225)</f>
        <v>0</v>
      </c>
      <c r="S225" s="22">
        <f>COUNTIFS(CADASTRE!$B:$B,$S$1,CADASTRE!$L:$L,A225)</f>
        <v>0</v>
      </c>
      <c r="T225" s="22">
        <f>COUNTIFS(CADASTRE!$B:$B,$T$1,CADASTRE!$L:$L,A225)</f>
        <v>0</v>
      </c>
      <c r="U225" s="22">
        <f>COUNTIFS(CADASTRE!$B:$B,$U$1,CADASTRE!$L:$L,A225)</f>
        <v>0</v>
      </c>
      <c r="V225" s="22">
        <f>COUNTIFS(CADASTRE!$B:$B,$V$1,CADASTRE!$L:$L,A225)</f>
        <v>0</v>
      </c>
      <c r="W225" s="22">
        <f>COUNTIFS(CADASTRE!$B:$B,$W$1,CADASTRE!$L:$L,A225)</f>
        <v>0</v>
      </c>
      <c r="X225" s="22">
        <f>COUNTIFS(CADASTRE!$B:$B,$X$1,CADASTRE!$L:$L,A225)</f>
        <v>0</v>
      </c>
      <c r="Y225" s="22">
        <f>COUNTIFS(CADASTRE!$B:$B,$Y$1,CADASTRE!$L:$L,A225)</f>
        <v>0</v>
      </c>
      <c r="Z225" s="22">
        <f>COUNTIFS(CADASTRE!$B:$B,$Z$1,CADASTRE!$L:$L,A225)</f>
        <v>0</v>
      </c>
      <c r="AA225" s="22">
        <f t="shared" si="3"/>
        <v>1</v>
      </c>
      <c r="AB225" s="22"/>
      <c r="AC225" s="22"/>
      <c r="AD225" s="1"/>
      <c r="AE225" s="1"/>
    </row>
    <row r="226" spans="1:31" ht="30" customHeight="1" x14ac:dyDescent="0.3">
      <c r="A226" s="2" t="s">
        <v>3465</v>
      </c>
      <c r="B226" s="22">
        <f>COUNTIFS(CADASTRE!$B:$B,B$1,CADASTRE!L:L,A226)</f>
        <v>0</v>
      </c>
      <c r="C226" s="22">
        <f>COUNTIFS(CADASTRE!$B:$B,$C$1,CADASTRE!$L:$L,A226)</f>
        <v>0</v>
      </c>
      <c r="D226" s="22">
        <f>COUNTIFS(CADASTRE!$B:$B,$D$1,CADASTRE!$L:$L,A226)</f>
        <v>0</v>
      </c>
      <c r="E226" s="22">
        <f>COUNTIFS(CADASTRE!$B:$B,$E$1,CADASTRE!$L:$L,A226)</f>
        <v>0</v>
      </c>
      <c r="F226" s="22">
        <f>COUNTIFS(CADASTRE!$B:$B,$F$1,CADASTRE!$L:$L,A226)</f>
        <v>0</v>
      </c>
      <c r="G226" s="22">
        <f>COUNTIFS(CADASTRE!$B:$B,$G$1,CADASTRE!$L:$L,A226)</f>
        <v>0</v>
      </c>
      <c r="H226" s="22">
        <f>COUNTIFS(CADASTRE!$B:$B,$H$1,CADASTRE!$L:$L,A226)</f>
        <v>0</v>
      </c>
      <c r="I226" s="22">
        <f>COUNTIFS(CADASTRE!$B:$B,$I$1,CADASTRE!$L:$L,A226)</f>
        <v>0</v>
      </c>
      <c r="J226" s="22">
        <f>COUNTIFS(CADASTRE!$B:$B,$J$1,CADASTRE!$L:$L,A226)</f>
        <v>0</v>
      </c>
      <c r="K226" s="22">
        <f>COUNTIFS(CADASTRE!$B:$B,$K$1,CADASTRE!$L:$L,A226)</f>
        <v>0</v>
      </c>
      <c r="L226" s="22">
        <f>COUNTIFS(CADASTRE!$B:$B,$L$1,CADASTRE!$L:$L,A226)</f>
        <v>0</v>
      </c>
      <c r="M226" s="22">
        <f>COUNTIFS(CADASTRE!$B:$B,$M$1,CADASTRE!$L:$L,A226)</f>
        <v>0</v>
      </c>
      <c r="N226" s="22">
        <f>COUNTIFS(CADASTRE!$B:$B,$N$1,CADASTRE!$L:$L,A226)</f>
        <v>0</v>
      </c>
      <c r="O226" s="22">
        <f>COUNTIFS(CADASTRE!$B:$B,$O$1,CADASTRE!$L:$L,A226)</f>
        <v>0</v>
      </c>
      <c r="P226" s="22">
        <f>COUNTIFS(CADASTRE!$B:$B,$P$1,CADASTRE!$L:$L,A226)</f>
        <v>0</v>
      </c>
      <c r="Q226" s="22">
        <f>COUNTIFS(CADASTRE!$B:$B,$Q$1,CADASTRE!$L:$L,A226)</f>
        <v>0</v>
      </c>
      <c r="R226" s="22">
        <f>COUNTIFS(CADASTRE!$B:$B,$R$1,CADASTRE!$L:$L,A226)</f>
        <v>0</v>
      </c>
      <c r="S226" s="22">
        <f>COUNTIFS(CADASTRE!$B:$B,$S$1,CADASTRE!$L:$L,A226)</f>
        <v>0</v>
      </c>
      <c r="T226" s="22">
        <f>COUNTIFS(CADASTRE!$B:$B,$T$1,CADASTRE!$L:$L,A226)</f>
        <v>0</v>
      </c>
      <c r="U226" s="22">
        <f>COUNTIFS(CADASTRE!$B:$B,$U$1,CADASTRE!$L:$L,A226)</f>
        <v>0</v>
      </c>
      <c r="V226" s="22">
        <f>COUNTIFS(CADASTRE!$B:$B,$V$1,CADASTRE!$L:$L,A226)</f>
        <v>0</v>
      </c>
      <c r="W226" s="22">
        <f>COUNTIFS(CADASTRE!$B:$B,$W$1,CADASTRE!$L:$L,A226)</f>
        <v>1</v>
      </c>
      <c r="X226" s="22">
        <f>COUNTIFS(CADASTRE!$B:$B,$X$1,CADASTRE!$L:$L,A226)</f>
        <v>0</v>
      </c>
      <c r="Y226" s="22">
        <f>COUNTIFS(CADASTRE!$B:$B,$Y$1,CADASTRE!$L:$L,A226)</f>
        <v>0</v>
      </c>
      <c r="Z226" s="22">
        <f>COUNTIFS(CADASTRE!$B:$B,$Z$1,CADASTRE!$L:$L,A226)</f>
        <v>0</v>
      </c>
      <c r="AA226" s="22">
        <f t="shared" si="3"/>
        <v>1</v>
      </c>
      <c r="AB226" s="22"/>
      <c r="AC226" s="22"/>
      <c r="AD226" s="1"/>
      <c r="AE226" s="1"/>
    </row>
    <row r="227" spans="1:31" ht="30" customHeight="1" x14ac:dyDescent="0.3">
      <c r="A227" s="2" t="s">
        <v>4502</v>
      </c>
      <c r="B227" s="22">
        <f>COUNTIFS(CADASTRE!$B:$B,B$1,CADASTRE!L:L,A227)</f>
        <v>0</v>
      </c>
      <c r="C227" s="22">
        <f>COUNTIFS(CADASTRE!$B:$B,$C$1,CADASTRE!$L:$L,A227)</f>
        <v>0</v>
      </c>
      <c r="D227" s="22">
        <f>COUNTIFS(CADASTRE!$B:$B,$D$1,CADASTRE!$L:$L,A227)</f>
        <v>0</v>
      </c>
      <c r="E227" s="22">
        <f>COUNTIFS(CADASTRE!$B:$B,$E$1,CADASTRE!$L:$L,A227)</f>
        <v>0</v>
      </c>
      <c r="F227" s="22">
        <f>COUNTIFS(CADASTRE!$B:$B,$F$1,CADASTRE!$L:$L,A227)</f>
        <v>0</v>
      </c>
      <c r="G227" s="22">
        <f>COUNTIFS(CADASTRE!$B:$B,$G$1,CADASTRE!$L:$L,A227)</f>
        <v>0</v>
      </c>
      <c r="H227" s="22">
        <f>COUNTIFS(CADASTRE!$B:$B,$H$1,CADASTRE!$L:$L,A227)</f>
        <v>0</v>
      </c>
      <c r="I227" s="22">
        <f>COUNTIFS(CADASTRE!$B:$B,$I$1,CADASTRE!$L:$L,A227)</f>
        <v>0</v>
      </c>
      <c r="J227" s="22">
        <f>COUNTIFS(CADASTRE!$B:$B,$J$1,CADASTRE!$L:$L,A227)</f>
        <v>0</v>
      </c>
      <c r="K227" s="22">
        <f>COUNTIFS(CADASTRE!$B:$B,$K$1,CADASTRE!$L:$L,A227)</f>
        <v>1</v>
      </c>
      <c r="L227" s="22">
        <f>COUNTIFS(CADASTRE!$B:$B,$L$1,CADASTRE!$L:$L,A227)</f>
        <v>0</v>
      </c>
      <c r="M227" s="22">
        <f>COUNTIFS(CADASTRE!$B:$B,$M$1,CADASTRE!$L:$L,A227)</f>
        <v>0</v>
      </c>
      <c r="N227" s="22">
        <f>COUNTIFS(CADASTRE!$B:$B,$N$1,CADASTRE!$L:$L,A227)</f>
        <v>0</v>
      </c>
      <c r="O227" s="22">
        <f>COUNTIFS(CADASTRE!$B:$B,$O$1,CADASTRE!$L:$L,A227)</f>
        <v>0</v>
      </c>
      <c r="P227" s="22">
        <f>COUNTIFS(CADASTRE!$B:$B,$P$1,CADASTRE!$L:$L,A227)</f>
        <v>0</v>
      </c>
      <c r="Q227" s="22">
        <f>COUNTIFS(CADASTRE!$B:$B,$Q$1,CADASTRE!$L:$L,A227)</f>
        <v>1</v>
      </c>
      <c r="R227" s="22">
        <f>COUNTIFS(CADASTRE!$B:$B,$R$1,CADASTRE!$L:$L,A227)</f>
        <v>0</v>
      </c>
      <c r="S227" s="22">
        <f>COUNTIFS(CADASTRE!$B:$B,$S$1,CADASTRE!$L:$L,A227)</f>
        <v>0</v>
      </c>
      <c r="T227" s="22">
        <f>COUNTIFS(CADASTRE!$B:$B,$T$1,CADASTRE!$L:$L,A227)</f>
        <v>0</v>
      </c>
      <c r="U227" s="22">
        <f>COUNTIFS(CADASTRE!$B:$B,$U$1,CADASTRE!$L:$L,A227)</f>
        <v>0</v>
      </c>
      <c r="V227" s="22">
        <f>COUNTIFS(CADASTRE!$B:$B,$V$1,CADASTRE!$L:$L,A227)</f>
        <v>0</v>
      </c>
      <c r="W227" s="22">
        <f>COUNTIFS(CADASTRE!$B:$B,$W$1,CADASTRE!$L:$L,A227)</f>
        <v>0</v>
      </c>
      <c r="X227" s="22">
        <f>COUNTIFS(CADASTRE!$B:$B,$X$1,CADASTRE!$L:$L,A227)</f>
        <v>0</v>
      </c>
      <c r="Y227" s="22">
        <f>COUNTIFS(CADASTRE!$B:$B,$Y$1,CADASTRE!$L:$L,A227)</f>
        <v>0</v>
      </c>
      <c r="Z227" s="22">
        <f>COUNTIFS(CADASTRE!$B:$B,$Z$1,CADASTRE!$L:$L,A227)</f>
        <v>0</v>
      </c>
      <c r="AA227" s="22">
        <f t="shared" si="3"/>
        <v>2</v>
      </c>
      <c r="AB227" s="22"/>
      <c r="AC227" s="22"/>
      <c r="AD227" s="1"/>
      <c r="AE227" s="1"/>
    </row>
    <row r="228" spans="1:31" ht="30" customHeight="1" x14ac:dyDescent="0.3">
      <c r="A228" s="2" t="s">
        <v>3472</v>
      </c>
      <c r="B228" s="22">
        <f>COUNTIFS(CADASTRE!$B:$B,B$1,CADASTRE!L:L,A228)</f>
        <v>0</v>
      </c>
      <c r="C228" s="22">
        <f>COUNTIFS(CADASTRE!$B:$B,$C$1,CADASTRE!$L:$L,A228)</f>
        <v>0</v>
      </c>
      <c r="D228" s="22">
        <f>COUNTIFS(CADASTRE!$B:$B,$D$1,CADASTRE!$L:$L,A228)</f>
        <v>0</v>
      </c>
      <c r="E228" s="22">
        <f>COUNTIFS(CADASTRE!$B:$B,$E$1,CADASTRE!$L:$L,A228)</f>
        <v>0</v>
      </c>
      <c r="F228" s="22">
        <f>COUNTIFS(CADASTRE!$B:$B,$F$1,CADASTRE!$L:$L,A228)</f>
        <v>0</v>
      </c>
      <c r="G228" s="22">
        <f>COUNTIFS(CADASTRE!$B:$B,$G$1,CADASTRE!$L:$L,A228)</f>
        <v>0</v>
      </c>
      <c r="H228" s="22">
        <f>COUNTIFS(CADASTRE!$B:$B,$H$1,CADASTRE!$L:$L,A228)</f>
        <v>0</v>
      </c>
      <c r="I228" s="22">
        <f>COUNTIFS(CADASTRE!$B:$B,$I$1,CADASTRE!$L:$L,A228)</f>
        <v>0</v>
      </c>
      <c r="J228" s="22">
        <f>COUNTIFS(CADASTRE!$B:$B,$J$1,CADASTRE!$L:$L,A228)</f>
        <v>0</v>
      </c>
      <c r="K228" s="22">
        <f>COUNTIFS(CADASTRE!$B:$B,$K$1,CADASTRE!$L:$L,A228)</f>
        <v>0</v>
      </c>
      <c r="L228" s="22">
        <f>COUNTIFS(CADASTRE!$B:$B,$L$1,CADASTRE!$L:$L,A228)</f>
        <v>0</v>
      </c>
      <c r="M228" s="22">
        <f>COUNTIFS(CADASTRE!$B:$B,$M$1,CADASTRE!$L:$L,A228)</f>
        <v>0</v>
      </c>
      <c r="N228" s="22">
        <f>COUNTIFS(CADASTRE!$B:$B,$N$1,CADASTRE!$L:$L,A228)</f>
        <v>0</v>
      </c>
      <c r="O228" s="22">
        <f>COUNTIFS(CADASTRE!$B:$B,$O$1,CADASTRE!$L:$L,A228)</f>
        <v>1</v>
      </c>
      <c r="P228" s="22">
        <f>COUNTIFS(CADASTRE!$B:$B,$P$1,CADASTRE!$L:$L,A228)</f>
        <v>0</v>
      </c>
      <c r="Q228" s="22">
        <f>COUNTIFS(CADASTRE!$B:$B,$Q$1,CADASTRE!$L:$L,A228)</f>
        <v>0</v>
      </c>
      <c r="R228" s="22">
        <f>COUNTIFS(CADASTRE!$B:$B,$R$1,CADASTRE!$L:$L,A228)</f>
        <v>0</v>
      </c>
      <c r="S228" s="22">
        <f>COUNTIFS(CADASTRE!$B:$B,$S$1,CADASTRE!$L:$L,A228)</f>
        <v>0</v>
      </c>
      <c r="T228" s="22">
        <f>COUNTIFS(CADASTRE!$B:$B,$T$1,CADASTRE!$L:$L,A228)</f>
        <v>0</v>
      </c>
      <c r="U228" s="22">
        <f>COUNTIFS(CADASTRE!$B:$B,$U$1,CADASTRE!$L:$L,A228)</f>
        <v>0</v>
      </c>
      <c r="V228" s="22">
        <f>COUNTIFS(CADASTRE!$B:$B,$V$1,CADASTRE!$L:$L,A228)</f>
        <v>0</v>
      </c>
      <c r="W228" s="22">
        <f>COUNTIFS(CADASTRE!$B:$B,$W$1,CADASTRE!$L:$L,A228)</f>
        <v>0</v>
      </c>
      <c r="X228" s="22">
        <f>COUNTIFS(CADASTRE!$B:$B,$X$1,CADASTRE!$L:$L,A228)</f>
        <v>0</v>
      </c>
      <c r="Y228" s="22">
        <f>COUNTIFS(CADASTRE!$B:$B,$Y$1,CADASTRE!$L:$L,A228)</f>
        <v>0</v>
      </c>
      <c r="Z228" s="22">
        <f>COUNTIFS(CADASTRE!$B:$B,$Z$1,CADASTRE!$L:$L,A228)</f>
        <v>0</v>
      </c>
      <c r="AA228" s="22">
        <f t="shared" si="3"/>
        <v>1</v>
      </c>
      <c r="AB228" s="22"/>
      <c r="AC228" s="22"/>
      <c r="AD228" s="1"/>
      <c r="AE228" s="1"/>
    </row>
    <row r="229" spans="1:31" ht="30" customHeight="1" x14ac:dyDescent="0.3">
      <c r="A229" s="2" t="s">
        <v>297</v>
      </c>
      <c r="B229" s="22">
        <f>COUNTIFS(CADASTRE!$B:$B,B$1,CADASTRE!L:L,A229)</f>
        <v>0</v>
      </c>
      <c r="C229" s="22">
        <f>COUNTIFS(CADASTRE!$B:$B,$C$1,CADASTRE!$L:$L,A229)</f>
        <v>0</v>
      </c>
      <c r="D229" s="22">
        <f>COUNTIFS(CADASTRE!$B:$B,$D$1,CADASTRE!$L:$L,A229)</f>
        <v>0</v>
      </c>
      <c r="E229" s="22">
        <f>COUNTIFS(CADASTRE!$B:$B,$E$1,CADASTRE!$L:$L,A229)</f>
        <v>0</v>
      </c>
      <c r="F229" s="22">
        <f>COUNTIFS(CADASTRE!$B:$B,$F$1,CADASTRE!$L:$L,A229)</f>
        <v>0</v>
      </c>
      <c r="G229" s="22">
        <f>COUNTIFS(CADASTRE!$B:$B,$G$1,CADASTRE!$L:$L,A229)</f>
        <v>0</v>
      </c>
      <c r="H229" s="22">
        <f>COUNTIFS(CADASTRE!$B:$B,$H$1,CADASTRE!$L:$L,A229)</f>
        <v>0</v>
      </c>
      <c r="I229" s="22">
        <f>COUNTIFS(CADASTRE!$B:$B,$I$1,CADASTRE!$L:$L,A229)</f>
        <v>0</v>
      </c>
      <c r="J229" s="22">
        <f>COUNTIFS(CADASTRE!$B:$B,$J$1,CADASTRE!$L:$L,A229)</f>
        <v>0</v>
      </c>
      <c r="K229" s="22">
        <f>COUNTIFS(CADASTRE!$B:$B,$K$1,CADASTRE!$L:$L,A229)</f>
        <v>0</v>
      </c>
      <c r="L229" s="22">
        <f>COUNTIFS(CADASTRE!$B:$B,$L$1,CADASTRE!$L:$L,A229)</f>
        <v>0</v>
      </c>
      <c r="M229" s="22">
        <f>COUNTIFS(CADASTRE!$B:$B,$M$1,CADASTRE!$L:$L,A229)</f>
        <v>0</v>
      </c>
      <c r="N229" s="22">
        <f>COUNTIFS(CADASTRE!$B:$B,$N$1,CADASTRE!$L:$L,A229)</f>
        <v>0</v>
      </c>
      <c r="O229" s="22">
        <f>COUNTIFS(CADASTRE!$B:$B,$O$1,CADASTRE!$L:$L,A229)</f>
        <v>0</v>
      </c>
      <c r="P229" s="22">
        <f>COUNTIFS(CADASTRE!$B:$B,$P$1,CADASTRE!$L:$L,A229)</f>
        <v>0</v>
      </c>
      <c r="Q229" s="22">
        <f>COUNTIFS(CADASTRE!$B:$B,$Q$1,CADASTRE!$L:$L,A229)</f>
        <v>0</v>
      </c>
      <c r="R229" s="22">
        <f>COUNTIFS(CADASTRE!$B:$B,$R$1,CADASTRE!$L:$L,A229)</f>
        <v>0</v>
      </c>
      <c r="S229" s="22">
        <f>COUNTIFS(CADASTRE!$B:$B,$S$1,CADASTRE!$L:$L,A229)</f>
        <v>0</v>
      </c>
      <c r="T229" s="22">
        <f>COUNTIFS(CADASTRE!$B:$B,$T$1,CADASTRE!$L:$L,A229)</f>
        <v>0</v>
      </c>
      <c r="U229" s="22">
        <f>COUNTIFS(CADASTRE!$B:$B,$U$1,CADASTRE!$L:$L,A229)</f>
        <v>0</v>
      </c>
      <c r="V229" s="22">
        <f>COUNTIFS(CADASTRE!$B:$B,$V$1,CADASTRE!$L:$L,A229)</f>
        <v>0</v>
      </c>
      <c r="W229" s="22">
        <f>COUNTIFS(CADASTRE!$B:$B,$W$1,CADASTRE!$L:$L,A229)</f>
        <v>0</v>
      </c>
      <c r="X229" s="22">
        <f>COUNTIFS(CADASTRE!$B:$B,$X$1,CADASTRE!$L:$L,A229)</f>
        <v>0</v>
      </c>
      <c r="Y229" s="22">
        <f>COUNTIFS(CADASTRE!$B:$B,$Y$1,CADASTRE!$L:$L,A229)</f>
        <v>0</v>
      </c>
      <c r="Z229" s="22">
        <f>COUNTIFS(CADASTRE!$B:$B,$Z$1,CADASTRE!$L:$L,A229)</f>
        <v>3</v>
      </c>
      <c r="AA229" s="22">
        <f t="shared" si="3"/>
        <v>3</v>
      </c>
      <c r="AB229" s="22"/>
      <c r="AC229" s="22"/>
      <c r="AD229" s="1"/>
      <c r="AE229" s="1"/>
    </row>
    <row r="230" spans="1:31" ht="30" customHeight="1" x14ac:dyDescent="0.3">
      <c r="A230" s="2" t="s">
        <v>344</v>
      </c>
      <c r="B230" s="22">
        <f>COUNTIFS(CADASTRE!$B:$B,B$1,CADASTRE!L:L,A230)</f>
        <v>0</v>
      </c>
      <c r="C230" s="22">
        <f>COUNTIFS(CADASTRE!$B:$B,$C$1,CADASTRE!$L:$L,A230)</f>
        <v>0</v>
      </c>
      <c r="D230" s="22">
        <f>COUNTIFS(CADASTRE!$B:$B,$D$1,CADASTRE!$L:$L,A230)</f>
        <v>0</v>
      </c>
      <c r="E230" s="22">
        <f>COUNTIFS(CADASTRE!$B:$B,$E$1,CADASTRE!$L:$L,A230)</f>
        <v>0</v>
      </c>
      <c r="F230" s="22">
        <f>COUNTIFS(CADASTRE!$B:$B,$F$1,CADASTRE!$L:$L,A230)</f>
        <v>0</v>
      </c>
      <c r="G230" s="22">
        <f>COUNTIFS(CADASTRE!$B:$B,$G$1,CADASTRE!$L:$L,A230)</f>
        <v>0</v>
      </c>
      <c r="H230" s="22">
        <f>COUNTIFS(CADASTRE!$B:$B,$H$1,CADASTRE!$L:$L,A230)</f>
        <v>0</v>
      </c>
      <c r="I230" s="22">
        <f>COUNTIFS(CADASTRE!$B:$B,$I$1,CADASTRE!$L:$L,A230)</f>
        <v>0</v>
      </c>
      <c r="J230" s="22">
        <f>COUNTIFS(CADASTRE!$B:$B,$J$1,CADASTRE!$L:$L,A230)</f>
        <v>0</v>
      </c>
      <c r="K230" s="22">
        <f>COUNTIFS(CADASTRE!$B:$B,$K$1,CADASTRE!$L:$L,A230)</f>
        <v>0</v>
      </c>
      <c r="L230" s="22">
        <f>COUNTIFS(CADASTRE!$B:$B,$L$1,CADASTRE!$L:$L,A230)</f>
        <v>0</v>
      </c>
      <c r="M230" s="22">
        <f>COUNTIFS(CADASTRE!$B:$B,$M$1,CADASTRE!$L:$L,A230)</f>
        <v>0</v>
      </c>
      <c r="N230" s="22">
        <f>COUNTIFS(CADASTRE!$B:$B,$N$1,CADASTRE!$L:$L,A230)</f>
        <v>0</v>
      </c>
      <c r="O230" s="22">
        <f>COUNTIFS(CADASTRE!$B:$B,$O$1,CADASTRE!$L:$L,A230)</f>
        <v>0</v>
      </c>
      <c r="P230" s="22">
        <f>COUNTIFS(CADASTRE!$B:$B,$P$1,CADASTRE!$L:$L,A230)</f>
        <v>0</v>
      </c>
      <c r="Q230" s="22">
        <f>COUNTIFS(CADASTRE!$B:$B,$Q$1,CADASTRE!$L:$L,A230)</f>
        <v>0</v>
      </c>
      <c r="R230" s="22">
        <f>COUNTIFS(CADASTRE!$B:$B,$R$1,CADASTRE!$L:$L,A230)</f>
        <v>0</v>
      </c>
      <c r="S230" s="22">
        <f>COUNTIFS(CADASTRE!$B:$B,$S$1,CADASTRE!$L:$L,A230)</f>
        <v>1</v>
      </c>
      <c r="T230" s="22">
        <f>COUNTIFS(CADASTRE!$B:$B,$T$1,CADASTRE!$L:$L,A230)</f>
        <v>0</v>
      </c>
      <c r="U230" s="22">
        <f>COUNTIFS(CADASTRE!$B:$B,$U$1,CADASTRE!$L:$L,A230)</f>
        <v>0</v>
      </c>
      <c r="V230" s="22">
        <f>COUNTIFS(CADASTRE!$B:$B,$V$1,CADASTRE!$L:$L,A230)</f>
        <v>0</v>
      </c>
      <c r="W230" s="22">
        <f>COUNTIFS(CADASTRE!$B:$B,$W$1,CADASTRE!$L:$L,A230)</f>
        <v>0</v>
      </c>
      <c r="X230" s="22">
        <f>COUNTIFS(CADASTRE!$B:$B,$X$1,CADASTRE!$L:$L,A230)</f>
        <v>0</v>
      </c>
      <c r="Y230" s="22">
        <f>COUNTIFS(CADASTRE!$B:$B,$Y$1,CADASTRE!$L:$L,A230)</f>
        <v>0</v>
      </c>
      <c r="Z230" s="22">
        <f>COUNTIFS(CADASTRE!$B:$B,$Z$1,CADASTRE!$L:$L,A230)</f>
        <v>0</v>
      </c>
      <c r="AA230" s="22">
        <f t="shared" si="3"/>
        <v>1</v>
      </c>
      <c r="AB230" s="22"/>
      <c r="AC230" s="22"/>
      <c r="AD230" s="1"/>
      <c r="AE230" s="1"/>
    </row>
    <row r="231" spans="1:31" ht="30" customHeight="1" x14ac:dyDescent="0.3">
      <c r="A231" s="2" t="s">
        <v>726</v>
      </c>
      <c r="B231" s="22">
        <f>COUNTIFS(CADASTRE!$B:$B,B$1,CADASTRE!L:L,A231)</f>
        <v>0</v>
      </c>
      <c r="C231" s="22">
        <f>COUNTIFS(CADASTRE!$B:$B,$C$1,CADASTRE!$L:$L,A231)</f>
        <v>0</v>
      </c>
      <c r="D231" s="22">
        <f>COUNTIFS(CADASTRE!$B:$B,$D$1,CADASTRE!$L:$L,A231)</f>
        <v>0</v>
      </c>
      <c r="E231" s="22">
        <f>COUNTIFS(CADASTRE!$B:$B,$E$1,CADASTRE!$L:$L,A231)</f>
        <v>0</v>
      </c>
      <c r="F231" s="22">
        <f>COUNTIFS(CADASTRE!$B:$B,$F$1,CADASTRE!$L:$L,A231)</f>
        <v>0</v>
      </c>
      <c r="G231" s="22">
        <f>COUNTIFS(CADASTRE!$B:$B,$G$1,CADASTRE!$L:$L,A231)</f>
        <v>0</v>
      </c>
      <c r="H231" s="22">
        <f>COUNTIFS(CADASTRE!$B:$B,$H$1,CADASTRE!$L:$L,A231)</f>
        <v>0</v>
      </c>
      <c r="I231" s="22">
        <f>COUNTIFS(CADASTRE!$B:$B,$I$1,CADASTRE!$L:$L,A231)</f>
        <v>0</v>
      </c>
      <c r="J231" s="22">
        <f>COUNTIFS(CADASTRE!$B:$B,$J$1,CADASTRE!$L:$L,A231)</f>
        <v>0</v>
      </c>
      <c r="K231" s="22">
        <f>COUNTIFS(CADASTRE!$B:$B,$K$1,CADASTRE!$L:$L,A231)</f>
        <v>0</v>
      </c>
      <c r="L231" s="22">
        <f>COUNTIFS(CADASTRE!$B:$B,$L$1,CADASTRE!$L:$L,A231)</f>
        <v>0</v>
      </c>
      <c r="M231" s="22">
        <f>COUNTIFS(CADASTRE!$B:$B,$M$1,CADASTRE!$L:$L,A231)</f>
        <v>0</v>
      </c>
      <c r="N231" s="22">
        <f>COUNTIFS(CADASTRE!$B:$B,$N$1,CADASTRE!$L:$L,A231)</f>
        <v>0</v>
      </c>
      <c r="O231" s="22">
        <f>COUNTIFS(CADASTRE!$B:$B,$O$1,CADASTRE!$L:$L,A231)</f>
        <v>0</v>
      </c>
      <c r="P231" s="22">
        <f>COUNTIFS(CADASTRE!$B:$B,$P$1,CADASTRE!$L:$L,A231)</f>
        <v>0</v>
      </c>
      <c r="Q231" s="22">
        <f>COUNTIFS(CADASTRE!$B:$B,$Q$1,CADASTRE!$L:$L,A231)</f>
        <v>0</v>
      </c>
      <c r="R231" s="22">
        <f>COUNTIFS(CADASTRE!$B:$B,$R$1,CADASTRE!$L:$L,A231)</f>
        <v>0</v>
      </c>
      <c r="S231" s="22">
        <f>COUNTIFS(CADASTRE!$B:$B,$S$1,CADASTRE!$L:$L,A231)</f>
        <v>0</v>
      </c>
      <c r="T231" s="22">
        <f>COUNTIFS(CADASTRE!$B:$B,$T$1,CADASTRE!$L:$L,A231)</f>
        <v>0</v>
      </c>
      <c r="U231" s="22">
        <f>COUNTIFS(CADASTRE!$B:$B,$U$1,CADASTRE!$L:$L,A231)</f>
        <v>0</v>
      </c>
      <c r="V231" s="22">
        <f>COUNTIFS(CADASTRE!$B:$B,$V$1,CADASTRE!$L:$L,A231)</f>
        <v>0</v>
      </c>
      <c r="W231" s="22">
        <f>COUNTIFS(CADASTRE!$B:$B,$W$1,CADASTRE!$L:$L,A231)</f>
        <v>0</v>
      </c>
      <c r="X231" s="22">
        <f>COUNTIFS(CADASTRE!$B:$B,$X$1,CADASTRE!$L:$L,A231)</f>
        <v>0</v>
      </c>
      <c r="Y231" s="22">
        <f>COUNTIFS(CADASTRE!$B:$B,$Y$1,CADASTRE!$L:$L,A231)</f>
        <v>0</v>
      </c>
      <c r="Z231" s="22">
        <f>COUNTIFS(CADASTRE!$B:$B,$Z$1,CADASTRE!$L:$L,A231)</f>
        <v>1</v>
      </c>
      <c r="AA231" s="22">
        <f t="shared" si="3"/>
        <v>1</v>
      </c>
      <c r="AB231" s="22"/>
      <c r="AC231" s="22"/>
      <c r="AD231" s="1"/>
      <c r="AE231" s="1"/>
    </row>
    <row r="232" spans="1:31" ht="30" customHeight="1" x14ac:dyDescent="0.3">
      <c r="A232" s="2" t="s">
        <v>1896</v>
      </c>
      <c r="B232" s="22">
        <f>COUNTIFS(CADASTRE!$B:$B,B$1,CADASTRE!L:L,A232)</f>
        <v>0</v>
      </c>
      <c r="C232" s="22">
        <f>COUNTIFS(CADASTRE!$B:$B,$C$1,CADASTRE!$L:$L,A232)</f>
        <v>0</v>
      </c>
      <c r="D232" s="22">
        <f>COUNTIFS(CADASTRE!$B:$B,$D$1,CADASTRE!$L:$L,A232)</f>
        <v>0</v>
      </c>
      <c r="E232" s="22">
        <f>COUNTIFS(CADASTRE!$B:$B,$E$1,CADASTRE!$L:$L,A232)</f>
        <v>0</v>
      </c>
      <c r="F232" s="22">
        <f>COUNTIFS(CADASTRE!$B:$B,$F$1,CADASTRE!$L:$L,A232)</f>
        <v>0</v>
      </c>
      <c r="G232" s="22">
        <f>COUNTIFS(CADASTRE!$B:$B,$G$1,CADASTRE!$L:$L,A232)</f>
        <v>0</v>
      </c>
      <c r="H232" s="22">
        <f>COUNTIFS(CADASTRE!$B:$B,$H$1,CADASTRE!$L:$L,A232)</f>
        <v>0</v>
      </c>
      <c r="I232" s="22">
        <f>COUNTIFS(CADASTRE!$B:$B,$I$1,CADASTRE!$L:$L,A232)</f>
        <v>0</v>
      </c>
      <c r="J232" s="22">
        <f>COUNTIFS(CADASTRE!$B:$B,$J$1,CADASTRE!$L:$L,A232)</f>
        <v>0</v>
      </c>
      <c r="K232" s="22">
        <f>COUNTIFS(CADASTRE!$B:$B,$K$1,CADASTRE!$L:$L,A232)</f>
        <v>0</v>
      </c>
      <c r="L232" s="22">
        <f>COUNTIFS(CADASTRE!$B:$B,$L$1,CADASTRE!$L:$L,A232)</f>
        <v>0</v>
      </c>
      <c r="M232" s="22">
        <f>COUNTIFS(CADASTRE!$B:$B,$M$1,CADASTRE!$L:$L,A232)</f>
        <v>0</v>
      </c>
      <c r="N232" s="22">
        <f>COUNTIFS(CADASTRE!$B:$B,$N$1,CADASTRE!$L:$L,A232)</f>
        <v>0</v>
      </c>
      <c r="O232" s="22">
        <f>COUNTIFS(CADASTRE!$B:$B,$O$1,CADASTRE!$L:$L,A232)</f>
        <v>0</v>
      </c>
      <c r="P232" s="22">
        <f>COUNTIFS(CADASTRE!$B:$B,$P$1,CADASTRE!$L:$L,A232)</f>
        <v>0</v>
      </c>
      <c r="Q232" s="22">
        <f>COUNTIFS(CADASTRE!$B:$B,$Q$1,CADASTRE!$L:$L,A232)</f>
        <v>0</v>
      </c>
      <c r="R232" s="22">
        <f>COUNTIFS(CADASTRE!$B:$B,$R$1,CADASTRE!$L:$L,A232)</f>
        <v>0</v>
      </c>
      <c r="S232" s="22">
        <f>COUNTIFS(CADASTRE!$B:$B,$S$1,CADASTRE!$L:$L,A232)</f>
        <v>0</v>
      </c>
      <c r="T232" s="22">
        <f>COUNTIFS(CADASTRE!$B:$B,$T$1,CADASTRE!$L:$L,A232)</f>
        <v>1</v>
      </c>
      <c r="U232" s="22">
        <f>COUNTIFS(CADASTRE!$B:$B,$U$1,CADASTRE!$L:$L,A232)</f>
        <v>0</v>
      </c>
      <c r="V232" s="22">
        <f>COUNTIFS(CADASTRE!$B:$B,$V$1,CADASTRE!$L:$L,A232)</f>
        <v>0</v>
      </c>
      <c r="W232" s="22">
        <f>COUNTIFS(CADASTRE!$B:$B,$W$1,CADASTRE!$L:$L,A232)</f>
        <v>0</v>
      </c>
      <c r="X232" s="22">
        <f>COUNTIFS(CADASTRE!$B:$B,$X$1,CADASTRE!$L:$L,A232)</f>
        <v>0</v>
      </c>
      <c r="Y232" s="22">
        <f>COUNTIFS(CADASTRE!$B:$B,$Y$1,CADASTRE!$L:$L,A232)</f>
        <v>0</v>
      </c>
      <c r="Z232" s="22">
        <f>COUNTIFS(CADASTRE!$B:$B,$Z$1,CADASTRE!$L:$L,A232)</f>
        <v>0</v>
      </c>
      <c r="AA232" s="22">
        <f t="shared" si="3"/>
        <v>1</v>
      </c>
      <c r="AB232" s="22"/>
      <c r="AC232" s="22"/>
      <c r="AD232" s="1"/>
      <c r="AE232" s="1"/>
    </row>
    <row r="233" spans="1:31" ht="30" customHeight="1" x14ac:dyDescent="0.3">
      <c r="A233" s="2" t="s">
        <v>680</v>
      </c>
      <c r="B233" s="22">
        <f>COUNTIFS(CADASTRE!$B:$B,B$1,CADASTRE!L:L,A233)</f>
        <v>0</v>
      </c>
      <c r="C233" s="22">
        <f>COUNTIFS(CADASTRE!$B:$B,$C$1,CADASTRE!$L:$L,A233)</f>
        <v>0</v>
      </c>
      <c r="D233" s="22">
        <f>COUNTIFS(CADASTRE!$B:$B,$D$1,CADASTRE!$L:$L,A233)</f>
        <v>0</v>
      </c>
      <c r="E233" s="22">
        <f>COUNTIFS(CADASTRE!$B:$B,$E$1,CADASTRE!$L:$L,A233)</f>
        <v>0</v>
      </c>
      <c r="F233" s="22">
        <f>COUNTIFS(CADASTRE!$B:$B,$F$1,CADASTRE!$L:$L,A233)</f>
        <v>0</v>
      </c>
      <c r="G233" s="22">
        <f>COUNTIFS(CADASTRE!$B:$B,$G$1,CADASTRE!$L:$L,A233)</f>
        <v>0</v>
      </c>
      <c r="H233" s="22">
        <f>COUNTIFS(CADASTRE!$B:$B,$H$1,CADASTRE!$L:$L,A233)</f>
        <v>0</v>
      </c>
      <c r="I233" s="22">
        <f>COUNTIFS(CADASTRE!$B:$B,$I$1,CADASTRE!$L:$L,A233)</f>
        <v>0</v>
      </c>
      <c r="J233" s="22">
        <f>COUNTIFS(CADASTRE!$B:$B,$J$1,CADASTRE!$L:$L,A233)</f>
        <v>0</v>
      </c>
      <c r="K233" s="22">
        <f>COUNTIFS(CADASTRE!$B:$B,$K$1,CADASTRE!$L:$L,A233)</f>
        <v>0</v>
      </c>
      <c r="L233" s="22">
        <f>COUNTIFS(CADASTRE!$B:$B,$L$1,CADASTRE!$L:$L,A233)</f>
        <v>0</v>
      </c>
      <c r="M233" s="22">
        <f>COUNTIFS(CADASTRE!$B:$B,$M$1,CADASTRE!$L:$L,A233)</f>
        <v>0</v>
      </c>
      <c r="N233" s="22">
        <f>COUNTIFS(CADASTRE!$B:$B,$N$1,CADASTRE!$L:$L,A233)</f>
        <v>0</v>
      </c>
      <c r="O233" s="22">
        <f>COUNTIFS(CADASTRE!$B:$B,$O$1,CADASTRE!$L:$L,A233)</f>
        <v>0</v>
      </c>
      <c r="P233" s="22">
        <f>COUNTIFS(CADASTRE!$B:$B,$P$1,CADASTRE!$L:$L,A233)</f>
        <v>0</v>
      </c>
      <c r="Q233" s="22">
        <f>COUNTIFS(CADASTRE!$B:$B,$Q$1,CADASTRE!$L:$L,A233)</f>
        <v>2</v>
      </c>
      <c r="R233" s="22">
        <f>COUNTIFS(CADASTRE!$B:$B,$R$1,CADASTRE!$L:$L,A233)</f>
        <v>0</v>
      </c>
      <c r="S233" s="22">
        <f>COUNTIFS(CADASTRE!$B:$B,$S$1,CADASTRE!$L:$L,A233)</f>
        <v>0</v>
      </c>
      <c r="T233" s="22">
        <f>COUNTIFS(CADASTRE!$B:$B,$T$1,CADASTRE!$L:$L,A233)</f>
        <v>0</v>
      </c>
      <c r="U233" s="22">
        <f>COUNTIFS(CADASTRE!$B:$B,$U$1,CADASTRE!$L:$L,A233)</f>
        <v>0</v>
      </c>
      <c r="V233" s="22">
        <f>COUNTIFS(CADASTRE!$B:$B,$V$1,CADASTRE!$L:$L,A233)</f>
        <v>0</v>
      </c>
      <c r="W233" s="22">
        <f>COUNTIFS(CADASTRE!$B:$B,$W$1,CADASTRE!$L:$L,A233)</f>
        <v>0</v>
      </c>
      <c r="X233" s="22">
        <f>COUNTIFS(CADASTRE!$B:$B,$X$1,CADASTRE!$L:$L,A233)</f>
        <v>0</v>
      </c>
      <c r="Y233" s="22">
        <f>COUNTIFS(CADASTRE!$B:$B,$Y$1,CADASTRE!$L:$L,A233)</f>
        <v>0</v>
      </c>
      <c r="Z233" s="22">
        <f>COUNTIFS(CADASTRE!$B:$B,$Z$1,CADASTRE!$L:$L,A233)</f>
        <v>0</v>
      </c>
      <c r="AA233" s="22">
        <f t="shared" si="3"/>
        <v>2</v>
      </c>
      <c r="AB233" s="22"/>
      <c r="AC233" s="22"/>
      <c r="AD233" s="1"/>
      <c r="AE233" s="1"/>
    </row>
    <row r="234" spans="1:31" ht="30" customHeight="1" x14ac:dyDescent="0.3">
      <c r="A234" s="2" t="s">
        <v>4029</v>
      </c>
      <c r="B234" s="22">
        <f>COUNTIFS(CADASTRE!$B:$B,B$1,CADASTRE!L:L,A234)</f>
        <v>0</v>
      </c>
      <c r="C234" s="22">
        <f>COUNTIFS(CADASTRE!$B:$B,$C$1,CADASTRE!$L:$L,A234)</f>
        <v>0</v>
      </c>
      <c r="D234" s="22">
        <f>COUNTIFS(CADASTRE!$B:$B,$D$1,CADASTRE!$L:$L,A234)</f>
        <v>0</v>
      </c>
      <c r="E234" s="22">
        <f>COUNTIFS(CADASTRE!$B:$B,$E$1,CADASTRE!$L:$L,A234)</f>
        <v>0</v>
      </c>
      <c r="F234" s="22">
        <f>COUNTIFS(CADASTRE!$B:$B,$F$1,CADASTRE!$L:$L,A234)</f>
        <v>0</v>
      </c>
      <c r="G234" s="22">
        <f>COUNTIFS(CADASTRE!$B:$B,$G$1,CADASTRE!$L:$L,A234)</f>
        <v>0</v>
      </c>
      <c r="H234" s="22">
        <f>COUNTIFS(CADASTRE!$B:$B,$H$1,CADASTRE!$L:$L,A234)</f>
        <v>0</v>
      </c>
      <c r="I234" s="22">
        <f>COUNTIFS(CADASTRE!$B:$B,$I$1,CADASTRE!$L:$L,A234)</f>
        <v>0</v>
      </c>
      <c r="J234" s="22">
        <f>COUNTIFS(CADASTRE!$B:$B,$J$1,CADASTRE!$L:$L,A234)</f>
        <v>0</v>
      </c>
      <c r="K234" s="22">
        <f>COUNTIFS(CADASTRE!$B:$B,$K$1,CADASTRE!$L:$L,A234)</f>
        <v>0</v>
      </c>
      <c r="L234" s="22">
        <f>COUNTIFS(CADASTRE!$B:$B,$L$1,CADASTRE!$L:$L,A234)</f>
        <v>0</v>
      </c>
      <c r="M234" s="22">
        <f>COUNTIFS(CADASTRE!$B:$B,$M$1,CADASTRE!$L:$L,A234)</f>
        <v>0</v>
      </c>
      <c r="N234" s="22">
        <f>COUNTIFS(CADASTRE!$B:$B,$N$1,CADASTRE!$L:$L,A234)</f>
        <v>0</v>
      </c>
      <c r="O234" s="22">
        <f>COUNTIFS(CADASTRE!$B:$B,$O$1,CADASTRE!$L:$L,A234)</f>
        <v>0</v>
      </c>
      <c r="P234" s="22">
        <f>COUNTIFS(CADASTRE!$B:$B,$P$1,CADASTRE!$L:$L,A234)</f>
        <v>0</v>
      </c>
      <c r="Q234" s="22">
        <f>COUNTIFS(CADASTRE!$B:$B,$Q$1,CADASTRE!$L:$L,A234)</f>
        <v>0</v>
      </c>
      <c r="R234" s="22">
        <f>COUNTIFS(CADASTRE!$B:$B,$R$1,CADASTRE!$L:$L,A234)</f>
        <v>0</v>
      </c>
      <c r="S234" s="22">
        <f>COUNTIFS(CADASTRE!$B:$B,$S$1,CADASTRE!$L:$L,A234)</f>
        <v>0</v>
      </c>
      <c r="T234" s="22">
        <f>COUNTIFS(CADASTRE!$B:$B,$T$1,CADASTRE!$L:$L,A234)</f>
        <v>0</v>
      </c>
      <c r="U234" s="22">
        <f>COUNTIFS(CADASTRE!$B:$B,$U$1,CADASTRE!$L:$L,A234)</f>
        <v>0</v>
      </c>
      <c r="V234" s="22">
        <f>COUNTIFS(CADASTRE!$B:$B,$V$1,CADASTRE!$L:$L,A234)</f>
        <v>0</v>
      </c>
      <c r="W234" s="22">
        <f>COUNTIFS(CADASTRE!$B:$B,$W$1,CADASTRE!$L:$L,A234)</f>
        <v>0</v>
      </c>
      <c r="X234" s="22">
        <f>COUNTIFS(CADASTRE!$B:$B,$X$1,CADASTRE!$L:$L,A234)</f>
        <v>1</v>
      </c>
      <c r="Y234" s="22">
        <f>COUNTIFS(CADASTRE!$B:$B,$Y$1,CADASTRE!$L:$L,A234)</f>
        <v>0</v>
      </c>
      <c r="Z234" s="22">
        <f>COUNTIFS(CADASTRE!$B:$B,$Z$1,CADASTRE!$L:$L,A234)</f>
        <v>0</v>
      </c>
      <c r="AA234" s="22">
        <f t="shared" si="3"/>
        <v>1</v>
      </c>
      <c r="AB234" s="22"/>
      <c r="AC234" s="22"/>
      <c r="AD234" s="1"/>
      <c r="AE234" s="1"/>
    </row>
    <row r="235" spans="1:31" ht="30" customHeight="1" x14ac:dyDescent="0.3">
      <c r="A235" s="2" t="s">
        <v>2428</v>
      </c>
      <c r="B235" s="22">
        <f>COUNTIFS(CADASTRE!$B:$B,B$1,CADASTRE!L:L,A235)</f>
        <v>0</v>
      </c>
      <c r="C235" s="22">
        <f>COUNTIFS(CADASTRE!$B:$B,$C$1,CADASTRE!$L:$L,A235)</f>
        <v>0</v>
      </c>
      <c r="D235" s="22">
        <f>COUNTIFS(CADASTRE!$B:$B,$D$1,CADASTRE!$L:$L,A235)</f>
        <v>0</v>
      </c>
      <c r="E235" s="22">
        <f>COUNTIFS(CADASTRE!$B:$B,$E$1,CADASTRE!$L:$L,A235)</f>
        <v>0</v>
      </c>
      <c r="F235" s="22">
        <f>COUNTIFS(CADASTRE!$B:$B,$F$1,CADASTRE!$L:$L,A235)</f>
        <v>0</v>
      </c>
      <c r="G235" s="22">
        <f>COUNTIFS(CADASTRE!$B:$B,$G$1,CADASTRE!$L:$L,A235)</f>
        <v>0</v>
      </c>
      <c r="H235" s="22">
        <f>COUNTIFS(CADASTRE!$B:$B,$H$1,CADASTRE!$L:$L,A235)</f>
        <v>0</v>
      </c>
      <c r="I235" s="22">
        <f>COUNTIFS(CADASTRE!$B:$B,$I$1,CADASTRE!$L:$L,A235)</f>
        <v>0</v>
      </c>
      <c r="J235" s="22">
        <f>COUNTIFS(CADASTRE!$B:$B,$J$1,CADASTRE!$L:$L,A235)</f>
        <v>0</v>
      </c>
      <c r="K235" s="22">
        <f>COUNTIFS(CADASTRE!$B:$B,$K$1,CADASTRE!$L:$L,A235)</f>
        <v>0</v>
      </c>
      <c r="L235" s="22">
        <f>COUNTIFS(CADASTRE!$B:$B,$L$1,CADASTRE!$L:$L,A235)</f>
        <v>0</v>
      </c>
      <c r="M235" s="22">
        <f>COUNTIFS(CADASTRE!$B:$B,$M$1,CADASTRE!$L:$L,A235)</f>
        <v>0</v>
      </c>
      <c r="N235" s="22">
        <f>COUNTIFS(CADASTRE!$B:$B,$N$1,CADASTRE!$L:$L,A235)</f>
        <v>0</v>
      </c>
      <c r="O235" s="22">
        <f>COUNTIFS(CADASTRE!$B:$B,$O$1,CADASTRE!$L:$L,A235)</f>
        <v>1</v>
      </c>
      <c r="P235" s="22">
        <f>COUNTIFS(CADASTRE!$B:$B,$P$1,CADASTRE!$L:$L,A235)</f>
        <v>0</v>
      </c>
      <c r="Q235" s="22">
        <f>COUNTIFS(CADASTRE!$B:$B,$Q$1,CADASTRE!$L:$L,A235)</f>
        <v>0</v>
      </c>
      <c r="R235" s="22">
        <f>COUNTIFS(CADASTRE!$B:$B,$R$1,CADASTRE!$L:$L,A235)</f>
        <v>0</v>
      </c>
      <c r="S235" s="22">
        <f>COUNTIFS(CADASTRE!$B:$B,$S$1,CADASTRE!$L:$L,A235)</f>
        <v>0</v>
      </c>
      <c r="T235" s="22">
        <f>COUNTIFS(CADASTRE!$B:$B,$T$1,CADASTRE!$L:$L,A235)</f>
        <v>0</v>
      </c>
      <c r="U235" s="22">
        <f>COUNTIFS(CADASTRE!$B:$B,$U$1,CADASTRE!$L:$L,A235)</f>
        <v>0</v>
      </c>
      <c r="V235" s="22">
        <f>COUNTIFS(CADASTRE!$B:$B,$V$1,CADASTRE!$L:$L,A235)</f>
        <v>0</v>
      </c>
      <c r="W235" s="22">
        <f>COUNTIFS(CADASTRE!$B:$B,$W$1,CADASTRE!$L:$L,A235)</f>
        <v>0</v>
      </c>
      <c r="X235" s="22">
        <f>COUNTIFS(CADASTRE!$B:$B,$X$1,CADASTRE!$L:$L,A235)</f>
        <v>0</v>
      </c>
      <c r="Y235" s="22">
        <f>COUNTIFS(CADASTRE!$B:$B,$Y$1,CADASTRE!$L:$L,A235)</f>
        <v>0</v>
      </c>
      <c r="Z235" s="22">
        <f>COUNTIFS(CADASTRE!$B:$B,$Z$1,CADASTRE!$L:$L,A235)</f>
        <v>0</v>
      </c>
      <c r="AA235" s="22">
        <f t="shared" si="3"/>
        <v>1</v>
      </c>
      <c r="AB235" s="22"/>
      <c r="AC235" s="22"/>
      <c r="AD235" s="1"/>
      <c r="AE235" s="1"/>
    </row>
    <row r="236" spans="1:31" ht="30" customHeight="1" x14ac:dyDescent="0.3">
      <c r="A236" s="2" t="s">
        <v>3479</v>
      </c>
      <c r="B236" s="22">
        <f>COUNTIFS(CADASTRE!$B:$B,B$1,CADASTRE!L:L,A236)</f>
        <v>0</v>
      </c>
      <c r="C236" s="22">
        <f>COUNTIFS(CADASTRE!$B:$B,$C$1,CADASTRE!$L:$L,A236)</f>
        <v>0</v>
      </c>
      <c r="D236" s="22">
        <f>COUNTIFS(CADASTRE!$B:$B,$D$1,CADASTRE!$L:$L,A236)</f>
        <v>0</v>
      </c>
      <c r="E236" s="22">
        <f>COUNTIFS(CADASTRE!$B:$B,$E$1,CADASTRE!$L:$L,A236)</f>
        <v>0</v>
      </c>
      <c r="F236" s="22">
        <f>COUNTIFS(CADASTRE!$B:$B,$F$1,CADASTRE!$L:$L,A236)</f>
        <v>0</v>
      </c>
      <c r="G236" s="22">
        <f>COUNTIFS(CADASTRE!$B:$B,$G$1,CADASTRE!$L:$L,A236)</f>
        <v>1</v>
      </c>
      <c r="H236" s="22">
        <f>COUNTIFS(CADASTRE!$B:$B,$H$1,CADASTRE!$L:$L,A236)</f>
        <v>0</v>
      </c>
      <c r="I236" s="22">
        <f>COUNTIFS(CADASTRE!$B:$B,$I$1,CADASTRE!$L:$L,A236)</f>
        <v>0</v>
      </c>
      <c r="J236" s="22">
        <f>COUNTIFS(CADASTRE!$B:$B,$J$1,CADASTRE!$L:$L,A236)</f>
        <v>0</v>
      </c>
      <c r="K236" s="22">
        <f>COUNTIFS(CADASTRE!$B:$B,$K$1,CADASTRE!$L:$L,A236)</f>
        <v>0</v>
      </c>
      <c r="L236" s="22">
        <f>COUNTIFS(CADASTRE!$B:$B,$L$1,CADASTRE!$L:$L,A236)</f>
        <v>0</v>
      </c>
      <c r="M236" s="22">
        <f>COUNTIFS(CADASTRE!$B:$B,$M$1,CADASTRE!$L:$L,A236)</f>
        <v>0</v>
      </c>
      <c r="N236" s="22">
        <f>COUNTIFS(CADASTRE!$B:$B,$N$1,CADASTRE!$L:$L,A236)</f>
        <v>0</v>
      </c>
      <c r="O236" s="22">
        <f>COUNTIFS(CADASTRE!$B:$B,$O$1,CADASTRE!$L:$L,A236)</f>
        <v>0</v>
      </c>
      <c r="P236" s="22">
        <f>COUNTIFS(CADASTRE!$B:$B,$P$1,CADASTRE!$L:$L,A236)</f>
        <v>0</v>
      </c>
      <c r="Q236" s="22">
        <f>COUNTIFS(CADASTRE!$B:$B,$Q$1,CADASTRE!$L:$L,A236)</f>
        <v>0</v>
      </c>
      <c r="R236" s="22">
        <f>COUNTIFS(CADASTRE!$B:$B,$R$1,CADASTRE!$L:$L,A236)</f>
        <v>0</v>
      </c>
      <c r="S236" s="22">
        <f>COUNTIFS(CADASTRE!$B:$B,$S$1,CADASTRE!$L:$L,A236)</f>
        <v>0</v>
      </c>
      <c r="T236" s="22">
        <f>COUNTIFS(CADASTRE!$B:$B,$T$1,CADASTRE!$L:$L,A236)</f>
        <v>0</v>
      </c>
      <c r="U236" s="22">
        <f>COUNTIFS(CADASTRE!$B:$B,$U$1,CADASTRE!$L:$L,A236)</f>
        <v>0</v>
      </c>
      <c r="V236" s="22">
        <f>COUNTIFS(CADASTRE!$B:$B,$V$1,CADASTRE!$L:$L,A236)</f>
        <v>0</v>
      </c>
      <c r="W236" s="22">
        <f>COUNTIFS(CADASTRE!$B:$B,$W$1,CADASTRE!$L:$L,A236)</f>
        <v>0</v>
      </c>
      <c r="X236" s="22">
        <f>COUNTIFS(CADASTRE!$B:$B,$X$1,CADASTRE!$L:$L,A236)</f>
        <v>0</v>
      </c>
      <c r="Y236" s="22">
        <f>COUNTIFS(CADASTRE!$B:$B,$Y$1,CADASTRE!$L:$L,A236)</f>
        <v>0</v>
      </c>
      <c r="Z236" s="22">
        <f>COUNTIFS(CADASTRE!$B:$B,$Z$1,CADASTRE!$L:$L,A236)</f>
        <v>0</v>
      </c>
      <c r="AA236" s="22">
        <f t="shared" si="3"/>
        <v>1</v>
      </c>
      <c r="AB236" s="22"/>
      <c r="AC236" s="22"/>
      <c r="AD236" s="1"/>
      <c r="AE236" s="1"/>
    </row>
    <row r="237" spans="1:31" ht="30" customHeight="1" x14ac:dyDescent="0.3">
      <c r="A237" s="2" t="s">
        <v>4035</v>
      </c>
      <c r="B237" s="22">
        <f>COUNTIFS(CADASTRE!$B:$B,B$1,CADASTRE!L:L,A237)</f>
        <v>0</v>
      </c>
      <c r="C237" s="22">
        <f>COUNTIFS(CADASTRE!$B:$B,$C$1,CADASTRE!$L:$L,A237)</f>
        <v>0</v>
      </c>
      <c r="D237" s="22">
        <f>COUNTIFS(CADASTRE!$B:$B,$D$1,CADASTRE!$L:$L,A237)</f>
        <v>0</v>
      </c>
      <c r="E237" s="22">
        <f>COUNTIFS(CADASTRE!$B:$B,$E$1,CADASTRE!$L:$L,A237)</f>
        <v>0</v>
      </c>
      <c r="F237" s="22">
        <f>COUNTIFS(CADASTRE!$B:$B,$F$1,CADASTRE!$L:$L,A237)</f>
        <v>0</v>
      </c>
      <c r="G237" s="22">
        <f>COUNTIFS(CADASTRE!$B:$B,$G$1,CADASTRE!$L:$L,A237)</f>
        <v>0</v>
      </c>
      <c r="H237" s="22">
        <f>COUNTIFS(CADASTRE!$B:$B,$H$1,CADASTRE!$L:$L,A237)</f>
        <v>0</v>
      </c>
      <c r="I237" s="22">
        <f>COUNTIFS(CADASTRE!$B:$B,$I$1,CADASTRE!$L:$L,A237)</f>
        <v>0</v>
      </c>
      <c r="J237" s="22">
        <f>COUNTIFS(CADASTRE!$B:$B,$J$1,CADASTRE!$L:$L,A237)</f>
        <v>0</v>
      </c>
      <c r="K237" s="22">
        <f>COUNTIFS(CADASTRE!$B:$B,$K$1,CADASTRE!$L:$L,A237)</f>
        <v>0</v>
      </c>
      <c r="L237" s="22">
        <f>COUNTIFS(CADASTRE!$B:$B,$L$1,CADASTRE!$L:$L,A237)</f>
        <v>0</v>
      </c>
      <c r="M237" s="22">
        <f>COUNTIFS(CADASTRE!$B:$B,$M$1,CADASTRE!$L:$L,A237)</f>
        <v>0</v>
      </c>
      <c r="N237" s="22">
        <f>COUNTIFS(CADASTRE!$B:$B,$N$1,CADASTRE!$L:$L,A237)</f>
        <v>0</v>
      </c>
      <c r="O237" s="22">
        <f>COUNTIFS(CADASTRE!$B:$B,$O$1,CADASTRE!$L:$L,A237)</f>
        <v>1</v>
      </c>
      <c r="P237" s="22">
        <f>COUNTIFS(CADASTRE!$B:$B,$P$1,CADASTRE!$L:$L,A237)</f>
        <v>0</v>
      </c>
      <c r="Q237" s="22">
        <f>COUNTIFS(CADASTRE!$B:$B,$Q$1,CADASTRE!$L:$L,A237)</f>
        <v>0</v>
      </c>
      <c r="R237" s="22">
        <f>COUNTIFS(CADASTRE!$B:$B,$R$1,CADASTRE!$L:$L,A237)</f>
        <v>0</v>
      </c>
      <c r="S237" s="22">
        <f>COUNTIFS(CADASTRE!$B:$B,$S$1,CADASTRE!$L:$L,A237)</f>
        <v>0</v>
      </c>
      <c r="T237" s="22">
        <f>COUNTIFS(CADASTRE!$B:$B,$T$1,CADASTRE!$L:$L,A237)</f>
        <v>0</v>
      </c>
      <c r="U237" s="22">
        <f>COUNTIFS(CADASTRE!$B:$B,$U$1,CADASTRE!$L:$L,A237)</f>
        <v>0</v>
      </c>
      <c r="V237" s="22">
        <f>COUNTIFS(CADASTRE!$B:$B,$V$1,CADASTRE!$L:$L,A237)</f>
        <v>0</v>
      </c>
      <c r="W237" s="22">
        <f>COUNTIFS(CADASTRE!$B:$B,$W$1,CADASTRE!$L:$L,A237)</f>
        <v>0</v>
      </c>
      <c r="X237" s="22">
        <f>COUNTIFS(CADASTRE!$B:$B,$X$1,CADASTRE!$L:$L,A237)</f>
        <v>0</v>
      </c>
      <c r="Y237" s="22">
        <f>COUNTIFS(CADASTRE!$B:$B,$Y$1,CADASTRE!$L:$L,A237)</f>
        <v>0</v>
      </c>
      <c r="Z237" s="22">
        <f>COUNTIFS(CADASTRE!$B:$B,$Z$1,CADASTRE!$L:$L,A237)</f>
        <v>0</v>
      </c>
      <c r="AA237" s="22">
        <f t="shared" si="3"/>
        <v>1</v>
      </c>
      <c r="AB237" s="22"/>
      <c r="AC237" s="22"/>
      <c r="AD237" s="1"/>
      <c r="AE237" s="1"/>
    </row>
    <row r="238" spans="1:31" ht="30" customHeight="1" x14ac:dyDescent="0.3">
      <c r="A238" s="2" t="s">
        <v>3489</v>
      </c>
      <c r="B238" s="22">
        <f>COUNTIFS(CADASTRE!$B:$B,B$1,CADASTRE!L:L,A238)</f>
        <v>0</v>
      </c>
      <c r="C238" s="22">
        <f>COUNTIFS(CADASTRE!$B:$B,$C$1,CADASTRE!$L:$L,A238)</f>
        <v>0</v>
      </c>
      <c r="D238" s="22">
        <f>COUNTIFS(CADASTRE!$B:$B,$D$1,CADASTRE!$L:$L,A238)</f>
        <v>0</v>
      </c>
      <c r="E238" s="22">
        <f>COUNTIFS(CADASTRE!$B:$B,$E$1,CADASTRE!$L:$L,A238)</f>
        <v>0</v>
      </c>
      <c r="F238" s="22">
        <f>COUNTIFS(CADASTRE!$B:$B,$F$1,CADASTRE!$L:$L,A238)</f>
        <v>0</v>
      </c>
      <c r="G238" s="22">
        <f>COUNTIFS(CADASTRE!$B:$B,$G$1,CADASTRE!$L:$L,A238)</f>
        <v>0</v>
      </c>
      <c r="H238" s="22">
        <f>COUNTIFS(CADASTRE!$B:$B,$H$1,CADASTRE!$L:$L,A238)</f>
        <v>0</v>
      </c>
      <c r="I238" s="22">
        <f>COUNTIFS(CADASTRE!$B:$B,$I$1,CADASTRE!$L:$L,A238)</f>
        <v>1</v>
      </c>
      <c r="J238" s="22">
        <f>COUNTIFS(CADASTRE!$B:$B,$J$1,CADASTRE!$L:$L,A238)</f>
        <v>0</v>
      </c>
      <c r="K238" s="22">
        <f>COUNTIFS(CADASTRE!$B:$B,$K$1,CADASTRE!$L:$L,A238)</f>
        <v>0</v>
      </c>
      <c r="L238" s="22">
        <f>COUNTIFS(CADASTRE!$B:$B,$L$1,CADASTRE!$L:$L,A238)</f>
        <v>0</v>
      </c>
      <c r="M238" s="22">
        <f>COUNTIFS(CADASTRE!$B:$B,$M$1,CADASTRE!$L:$L,A238)</f>
        <v>0</v>
      </c>
      <c r="N238" s="22">
        <f>COUNTIFS(CADASTRE!$B:$B,$N$1,CADASTRE!$L:$L,A238)</f>
        <v>0</v>
      </c>
      <c r="O238" s="22">
        <f>COUNTIFS(CADASTRE!$B:$B,$O$1,CADASTRE!$L:$L,A238)</f>
        <v>0</v>
      </c>
      <c r="P238" s="22">
        <f>COUNTIFS(CADASTRE!$B:$B,$P$1,CADASTRE!$L:$L,A238)</f>
        <v>0</v>
      </c>
      <c r="Q238" s="22">
        <f>COUNTIFS(CADASTRE!$B:$B,$Q$1,CADASTRE!$L:$L,A238)</f>
        <v>0</v>
      </c>
      <c r="R238" s="22">
        <f>COUNTIFS(CADASTRE!$B:$B,$R$1,CADASTRE!$L:$L,A238)</f>
        <v>0</v>
      </c>
      <c r="S238" s="22">
        <f>COUNTIFS(CADASTRE!$B:$B,$S$1,CADASTRE!$L:$L,A238)</f>
        <v>0</v>
      </c>
      <c r="T238" s="22">
        <f>COUNTIFS(CADASTRE!$B:$B,$T$1,CADASTRE!$L:$L,A238)</f>
        <v>0</v>
      </c>
      <c r="U238" s="22">
        <f>COUNTIFS(CADASTRE!$B:$B,$U$1,CADASTRE!$L:$L,A238)</f>
        <v>0</v>
      </c>
      <c r="V238" s="22">
        <f>COUNTIFS(CADASTRE!$B:$B,$V$1,CADASTRE!$L:$L,A238)</f>
        <v>0</v>
      </c>
      <c r="W238" s="22">
        <f>COUNTIFS(CADASTRE!$B:$B,$W$1,CADASTRE!$L:$L,A238)</f>
        <v>0</v>
      </c>
      <c r="X238" s="22">
        <f>COUNTIFS(CADASTRE!$B:$B,$X$1,CADASTRE!$L:$L,A238)</f>
        <v>0</v>
      </c>
      <c r="Y238" s="22">
        <f>COUNTIFS(CADASTRE!$B:$B,$Y$1,CADASTRE!$L:$L,A238)</f>
        <v>2</v>
      </c>
      <c r="Z238" s="22">
        <f>COUNTIFS(CADASTRE!$B:$B,$Z$1,CADASTRE!$L:$L,A238)</f>
        <v>0</v>
      </c>
      <c r="AA238" s="22">
        <f t="shared" si="3"/>
        <v>3</v>
      </c>
      <c r="AB238" s="22"/>
      <c r="AC238" s="22"/>
      <c r="AD238" s="1"/>
      <c r="AE238" s="1"/>
    </row>
    <row r="239" spans="1:31" ht="30" customHeight="1" x14ac:dyDescent="0.3">
      <c r="A239" s="2" t="s">
        <v>4510</v>
      </c>
      <c r="B239" s="22">
        <f>COUNTIFS(CADASTRE!$B:$B,B$1,CADASTRE!L:L,A239)</f>
        <v>0</v>
      </c>
      <c r="C239" s="22">
        <f>COUNTIFS(CADASTRE!$B:$B,$C$1,CADASTRE!$L:$L,A239)</f>
        <v>0</v>
      </c>
      <c r="D239" s="22">
        <f>COUNTIFS(CADASTRE!$B:$B,$D$1,CADASTRE!$L:$L,A239)</f>
        <v>0</v>
      </c>
      <c r="E239" s="22">
        <f>COUNTIFS(CADASTRE!$B:$B,$E$1,CADASTRE!$L:$L,A239)</f>
        <v>0</v>
      </c>
      <c r="F239" s="22">
        <f>COUNTIFS(CADASTRE!$B:$B,$F$1,CADASTRE!$L:$L,A239)</f>
        <v>0</v>
      </c>
      <c r="G239" s="22">
        <f>COUNTIFS(CADASTRE!$B:$B,$G$1,CADASTRE!$L:$L,A239)</f>
        <v>0</v>
      </c>
      <c r="H239" s="22">
        <f>COUNTIFS(CADASTRE!$B:$B,$H$1,CADASTRE!$L:$L,A239)</f>
        <v>0</v>
      </c>
      <c r="I239" s="22">
        <f>COUNTIFS(CADASTRE!$B:$B,$I$1,CADASTRE!$L:$L,A239)</f>
        <v>0</v>
      </c>
      <c r="J239" s="22">
        <f>COUNTIFS(CADASTRE!$B:$B,$J$1,CADASTRE!$L:$L,A239)</f>
        <v>0</v>
      </c>
      <c r="K239" s="22">
        <f>COUNTIFS(CADASTRE!$B:$B,$K$1,CADASTRE!$L:$L,A239)</f>
        <v>0</v>
      </c>
      <c r="L239" s="22">
        <f>COUNTIFS(CADASTRE!$B:$B,$L$1,CADASTRE!$L:$L,A239)</f>
        <v>0</v>
      </c>
      <c r="M239" s="22">
        <f>COUNTIFS(CADASTRE!$B:$B,$M$1,CADASTRE!$L:$L,A239)</f>
        <v>0</v>
      </c>
      <c r="N239" s="22">
        <f>COUNTIFS(CADASTRE!$B:$B,$N$1,CADASTRE!$L:$L,A239)</f>
        <v>0</v>
      </c>
      <c r="O239" s="22">
        <f>COUNTIFS(CADASTRE!$B:$B,$O$1,CADASTRE!$L:$L,A239)</f>
        <v>0</v>
      </c>
      <c r="P239" s="22">
        <f>COUNTIFS(CADASTRE!$B:$B,$P$1,CADASTRE!$L:$L,A239)</f>
        <v>0</v>
      </c>
      <c r="Q239" s="22">
        <f>COUNTIFS(CADASTRE!$B:$B,$Q$1,CADASTRE!$L:$L,A239)</f>
        <v>1</v>
      </c>
      <c r="R239" s="22">
        <f>COUNTIFS(CADASTRE!$B:$B,$R$1,CADASTRE!$L:$L,A239)</f>
        <v>0</v>
      </c>
      <c r="S239" s="22">
        <f>COUNTIFS(CADASTRE!$B:$B,$S$1,CADASTRE!$L:$L,A239)</f>
        <v>0</v>
      </c>
      <c r="T239" s="22">
        <f>COUNTIFS(CADASTRE!$B:$B,$T$1,CADASTRE!$L:$L,A239)</f>
        <v>0</v>
      </c>
      <c r="U239" s="22">
        <f>COUNTIFS(CADASTRE!$B:$B,$U$1,CADASTRE!$L:$L,A239)</f>
        <v>0</v>
      </c>
      <c r="V239" s="22">
        <f>COUNTIFS(CADASTRE!$B:$B,$V$1,CADASTRE!$L:$L,A239)</f>
        <v>0</v>
      </c>
      <c r="W239" s="22">
        <f>COUNTIFS(CADASTRE!$B:$B,$W$1,CADASTRE!$L:$L,A239)</f>
        <v>0</v>
      </c>
      <c r="X239" s="22">
        <f>COUNTIFS(CADASTRE!$B:$B,$X$1,CADASTRE!$L:$L,A239)</f>
        <v>0</v>
      </c>
      <c r="Y239" s="22">
        <f>COUNTIFS(CADASTRE!$B:$B,$Y$1,CADASTRE!$L:$L,A239)</f>
        <v>0</v>
      </c>
      <c r="Z239" s="22">
        <f>COUNTIFS(CADASTRE!$B:$B,$Z$1,CADASTRE!$L:$L,A239)</f>
        <v>0</v>
      </c>
      <c r="AA239" s="22">
        <f t="shared" si="3"/>
        <v>1</v>
      </c>
      <c r="AB239" s="22"/>
      <c r="AC239" s="22"/>
      <c r="AD239" s="1"/>
      <c r="AE239" s="1"/>
    </row>
    <row r="240" spans="1:31" ht="30" customHeight="1" x14ac:dyDescent="0.3">
      <c r="A240" s="2" t="s">
        <v>2432</v>
      </c>
      <c r="B240" s="22">
        <f>COUNTIFS(CADASTRE!$B:$B,B$1,CADASTRE!L:L,A240)</f>
        <v>0</v>
      </c>
      <c r="C240" s="22">
        <f>COUNTIFS(CADASTRE!$B:$B,$C$1,CADASTRE!$L:$L,A240)</f>
        <v>0</v>
      </c>
      <c r="D240" s="22">
        <f>COUNTIFS(CADASTRE!$B:$B,$D$1,CADASTRE!$L:$L,A240)</f>
        <v>0</v>
      </c>
      <c r="E240" s="22">
        <f>COUNTIFS(CADASTRE!$B:$B,$E$1,CADASTRE!$L:$L,A240)</f>
        <v>0</v>
      </c>
      <c r="F240" s="22">
        <f>COUNTIFS(CADASTRE!$B:$B,$F$1,CADASTRE!$L:$L,A240)</f>
        <v>0</v>
      </c>
      <c r="G240" s="22">
        <f>COUNTIFS(CADASTRE!$B:$B,$G$1,CADASTRE!$L:$L,A240)</f>
        <v>0</v>
      </c>
      <c r="H240" s="22">
        <f>COUNTIFS(CADASTRE!$B:$B,$H$1,CADASTRE!$L:$L,A240)</f>
        <v>0</v>
      </c>
      <c r="I240" s="22">
        <f>COUNTIFS(CADASTRE!$B:$B,$I$1,CADASTRE!$L:$L,A240)</f>
        <v>0</v>
      </c>
      <c r="J240" s="22">
        <f>COUNTIFS(CADASTRE!$B:$B,$J$1,CADASTRE!$L:$L,A240)</f>
        <v>0</v>
      </c>
      <c r="K240" s="22">
        <f>COUNTIFS(CADASTRE!$B:$B,$K$1,CADASTRE!$L:$L,A240)</f>
        <v>0</v>
      </c>
      <c r="L240" s="22">
        <f>COUNTIFS(CADASTRE!$B:$B,$L$1,CADASTRE!$L:$L,A240)</f>
        <v>0</v>
      </c>
      <c r="M240" s="22">
        <f>COUNTIFS(CADASTRE!$B:$B,$M$1,CADASTRE!$L:$L,A240)</f>
        <v>0</v>
      </c>
      <c r="N240" s="22">
        <f>COUNTIFS(CADASTRE!$B:$B,$N$1,CADASTRE!$L:$L,A240)</f>
        <v>0</v>
      </c>
      <c r="O240" s="22">
        <f>COUNTIFS(CADASTRE!$B:$B,$O$1,CADASTRE!$L:$L,A240)</f>
        <v>0</v>
      </c>
      <c r="P240" s="22">
        <f>COUNTIFS(CADASTRE!$B:$B,$P$1,CADASTRE!$L:$L,A240)</f>
        <v>3</v>
      </c>
      <c r="Q240" s="22">
        <f>COUNTIFS(CADASTRE!$B:$B,$Q$1,CADASTRE!$L:$L,A240)</f>
        <v>2</v>
      </c>
      <c r="R240" s="22">
        <f>COUNTIFS(CADASTRE!$B:$B,$R$1,CADASTRE!$L:$L,A240)</f>
        <v>0</v>
      </c>
      <c r="S240" s="22">
        <f>COUNTIFS(CADASTRE!$B:$B,$S$1,CADASTRE!$L:$L,A240)</f>
        <v>0</v>
      </c>
      <c r="T240" s="22">
        <f>COUNTIFS(CADASTRE!$B:$B,$T$1,CADASTRE!$L:$L,A240)</f>
        <v>0</v>
      </c>
      <c r="U240" s="22">
        <f>COUNTIFS(CADASTRE!$B:$B,$U$1,CADASTRE!$L:$L,A240)</f>
        <v>0</v>
      </c>
      <c r="V240" s="22">
        <f>COUNTIFS(CADASTRE!$B:$B,$V$1,CADASTRE!$L:$L,A240)</f>
        <v>0</v>
      </c>
      <c r="W240" s="22">
        <f>COUNTIFS(CADASTRE!$B:$B,$W$1,CADASTRE!$L:$L,A240)</f>
        <v>0</v>
      </c>
      <c r="X240" s="22">
        <f>COUNTIFS(CADASTRE!$B:$B,$X$1,CADASTRE!$L:$L,A240)</f>
        <v>0</v>
      </c>
      <c r="Y240" s="22">
        <f>COUNTIFS(CADASTRE!$B:$B,$Y$1,CADASTRE!$L:$L,A240)</f>
        <v>0</v>
      </c>
      <c r="Z240" s="22">
        <f>COUNTIFS(CADASTRE!$B:$B,$Z$1,CADASTRE!$L:$L,A240)</f>
        <v>0</v>
      </c>
      <c r="AA240" s="22">
        <f t="shared" si="3"/>
        <v>5</v>
      </c>
      <c r="AB240" s="22"/>
      <c r="AC240" s="22"/>
      <c r="AD240" s="1"/>
      <c r="AE240" s="1"/>
    </row>
    <row r="241" spans="1:31" ht="30" customHeight="1" x14ac:dyDescent="0.3">
      <c r="A241" s="2" t="s">
        <v>3505</v>
      </c>
      <c r="B241" s="22">
        <f>COUNTIFS(CADASTRE!$B:$B,B$1,CADASTRE!L:L,A241)</f>
        <v>1</v>
      </c>
      <c r="C241" s="22">
        <f>COUNTIFS(CADASTRE!$B:$B,$C$1,CADASTRE!$L:$L,A241)</f>
        <v>0</v>
      </c>
      <c r="D241" s="22">
        <f>COUNTIFS(CADASTRE!$B:$B,$D$1,CADASTRE!$L:$L,A241)</f>
        <v>0</v>
      </c>
      <c r="E241" s="22">
        <f>COUNTIFS(CADASTRE!$B:$B,$E$1,CADASTRE!$L:$L,A241)</f>
        <v>0</v>
      </c>
      <c r="F241" s="22">
        <f>COUNTIFS(CADASTRE!$B:$B,$F$1,CADASTRE!$L:$L,A241)</f>
        <v>0</v>
      </c>
      <c r="G241" s="22">
        <f>COUNTIFS(CADASTRE!$B:$B,$G$1,CADASTRE!$L:$L,A241)</f>
        <v>0</v>
      </c>
      <c r="H241" s="22">
        <f>COUNTIFS(CADASTRE!$B:$B,$H$1,CADASTRE!$L:$L,A241)</f>
        <v>0</v>
      </c>
      <c r="I241" s="22">
        <f>COUNTIFS(CADASTRE!$B:$B,$I$1,CADASTRE!$L:$L,A241)</f>
        <v>0</v>
      </c>
      <c r="J241" s="22">
        <f>COUNTIFS(CADASTRE!$B:$B,$J$1,CADASTRE!$L:$L,A241)</f>
        <v>0</v>
      </c>
      <c r="K241" s="22">
        <f>COUNTIFS(CADASTRE!$B:$B,$K$1,CADASTRE!$L:$L,A241)</f>
        <v>0</v>
      </c>
      <c r="L241" s="22">
        <f>COUNTIFS(CADASTRE!$B:$B,$L$1,CADASTRE!$L:$L,A241)</f>
        <v>0</v>
      </c>
      <c r="M241" s="22">
        <f>COUNTIFS(CADASTRE!$B:$B,$M$1,CADASTRE!$L:$L,A241)</f>
        <v>0</v>
      </c>
      <c r="N241" s="22">
        <f>COUNTIFS(CADASTRE!$B:$B,$N$1,CADASTRE!$L:$L,A241)</f>
        <v>0</v>
      </c>
      <c r="O241" s="22">
        <f>COUNTIFS(CADASTRE!$B:$B,$O$1,CADASTRE!$L:$L,A241)</f>
        <v>0</v>
      </c>
      <c r="P241" s="22">
        <f>COUNTIFS(CADASTRE!$B:$B,$P$1,CADASTRE!$L:$L,A241)</f>
        <v>0</v>
      </c>
      <c r="Q241" s="22">
        <f>COUNTIFS(CADASTRE!$B:$B,$Q$1,CADASTRE!$L:$L,A241)</f>
        <v>0</v>
      </c>
      <c r="R241" s="22">
        <f>COUNTIFS(CADASTRE!$B:$B,$R$1,CADASTRE!$L:$L,A241)</f>
        <v>0</v>
      </c>
      <c r="S241" s="22">
        <f>COUNTIFS(CADASTRE!$B:$B,$S$1,CADASTRE!$L:$L,A241)</f>
        <v>0</v>
      </c>
      <c r="T241" s="22">
        <f>COUNTIFS(CADASTRE!$B:$B,$T$1,CADASTRE!$L:$L,A241)</f>
        <v>0</v>
      </c>
      <c r="U241" s="22">
        <f>COUNTIFS(CADASTRE!$B:$B,$U$1,CADASTRE!$L:$L,A241)</f>
        <v>0</v>
      </c>
      <c r="V241" s="22">
        <f>COUNTIFS(CADASTRE!$B:$B,$V$1,CADASTRE!$L:$L,A241)</f>
        <v>0</v>
      </c>
      <c r="W241" s="22">
        <f>COUNTIFS(CADASTRE!$B:$B,$W$1,CADASTRE!$L:$L,A241)</f>
        <v>0</v>
      </c>
      <c r="X241" s="22">
        <f>COUNTIFS(CADASTRE!$B:$B,$X$1,CADASTRE!$L:$L,A241)</f>
        <v>0</v>
      </c>
      <c r="Y241" s="22">
        <f>COUNTIFS(CADASTRE!$B:$B,$Y$1,CADASTRE!$L:$L,A241)</f>
        <v>0</v>
      </c>
      <c r="Z241" s="22">
        <f>COUNTIFS(CADASTRE!$B:$B,$Z$1,CADASTRE!$L:$L,A241)</f>
        <v>0</v>
      </c>
      <c r="AA241" s="22">
        <f t="shared" si="3"/>
        <v>1</v>
      </c>
      <c r="AB241" s="22"/>
      <c r="AC241" s="22"/>
      <c r="AD241" s="1"/>
      <c r="AE241" s="1"/>
    </row>
    <row r="242" spans="1:31" ht="30" customHeight="1" x14ac:dyDescent="0.3">
      <c r="A242" s="2" t="s">
        <v>2437</v>
      </c>
      <c r="B242" s="22">
        <f>COUNTIFS(CADASTRE!$B:$B,B$1,CADASTRE!L:L,A242)</f>
        <v>0</v>
      </c>
      <c r="C242" s="22">
        <f>COUNTIFS(CADASTRE!$B:$B,$C$1,CADASTRE!$L:$L,A242)</f>
        <v>0</v>
      </c>
      <c r="D242" s="22">
        <f>COUNTIFS(CADASTRE!$B:$B,$D$1,CADASTRE!$L:$L,A242)</f>
        <v>0</v>
      </c>
      <c r="E242" s="22">
        <f>COUNTIFS(CADASTRE!$B:$B,$E$1,CADASTRE!$L:$L,A242)</f>
        <v>0</v>
      </c>
      <c r="F242" s="22">
        <f>COUNTIFS(CADASTRE!$B:$B,$F$1,CADASTRE!$L:$L,A242)</f>
        <v>0</v>
      </c>
      <c r="G242" s="22">
        <f>COUNTIFS(CADASTRE!$B:$B,$G$1,CADASTRE!$L:$L,A242)</f>
        <v>0</v>
      </c>
      <c r="H242" s="22">
        <f>COUNTIFS(CADASTRE!$B:$B,$H$1,CADASTRE!$L:$L,A242)</f>
        <v>0</v>
      </c>
      <c r="I242" s="22">
        <f>COUNTIFS(CADASTRE!$B:$B,$I$1,CADASTRE!$L:$L,A242)</f>
        <v>0</v>
      </c>
      <c r="J242" s="22">
        <f>COUNTIFS(CADASTRE!$B:$B,$J$1,CADASTRE!$L:$L,A242)</f>
        <v>0</v>
      </c>
      <c r="K242" s="22">
        <f>COUNTIFS(CADASTRE!$B:$B,$K$1,CADASTRE!$L:$L,A242)</f>
        <v>0</v>
      </c>
      <c r="L242" s="22">
        <f>COUNTIFS(CADASTRE!$B:$B,$L$1,CADASTRE!$L:$L,A242)</f>
        <v>0</v>
      </c>
      <c r="M242" s="22">
        <f>COUNTIFS(CADASTRE!$B:$B,$M$1,CADASTRE!$L:$L,A242)</f>
        <v>0</v>
      </c>
      <c r="N242" s="22">
        <f>COUNTIFS(CADASTRE!$B:$B,$N$1,CADASTRE!$L:$L,A242)</f>
        <v>0</v>
      </c>
      <c r="O242" s="22">
        <f>COUNTIFS(CADASTRE!$B:$B,$O$1,CADASTRE!$L:$L,A242)</f>
        <v>0</v>
      </c>
      <c r="P242" s="22">
        <f>COUNTIFS(CADASTRE!$B:$B,$P$1,CADASTRE!$L:$L,A242)</f>
        <v>0</v>
      </c>
      <c r="Q242" s="22">
        <f>COUNTIFS(CADASTRE!$B:$B,$Q$1,CADASTRE!$L:$L,A242)</f>
        <v>4</v>
      </c>
      <c r="R242" s="22">
        <f>COUNTIFS(CADASTRE!$B:$B,$R$1,CADASTRE!$L:$L,A242)</f>
        <v>0</v>
      </c>
      <c r="S242" s="22">
        <f>COUNTIFS(CADASTRE!$B:$B,$S$1,CADASTRE!$L:$L,A242)</f>
        <v>0</v>
      </c>
      <c r="T242" s="22">
        <f>COUNTIFS(CADASTRE!$B:$B,$T$1,CADASTRE!$L:$L,A242)</f>
        <v>0</v>
      </c>
      <c r="U242" s="22">
        <f>COUNTIFS(CADASTRE!$B:$B,$U$1,CADASTRE!$L:$L,A242)</f>
        <v>0</v>
      </c>
      <c r="V242" s="22">
        <f>COUNTIFS(CADASTRE!$B:$B,$V$1,CADASTRE!$L:$L,A242)</f>
        <v>0</v>
      </c>
      <c r="W242" s="22">
        <f>COUNTIFS(CADASTRE!$B:$B,$W$1,CADASTRE!$L:$L,A242)</f>
        <v>0</v>
      </c>
      <c r="X242" s="22">
        <f>COUNTIFS(CADASTRE!$B:$B,$X$1,CADASTRE!$L:$L,A242)</f>
        <v>0</v>
      </c>
      <c r="Y242" s="22">
        <f>COUNTIFS(CADASTRE!$B:$B,$Y$1,CADASTRE!$L:$L,A242)</f>
        <v>0</v>
      </c>
      <c r="Z242" s="22">
        <f>COUNTIFS(CADASTRE!$B:$B,$Z$1,CADASTRE!$L:$L,A242)</f>
        <v>0</v>
      </c>
      <c r="AA242" s="22">
        <f t="shared" si="3"/>
        <v>4</v>
      </c>
      <c r="AB242" s="22"/>
      <c r="AC242" s="22"/>
      <c r="AD242" s="1"/>
      <c r="AE242" s="1"/>
    </row>
    <row r="243" spans="1:31" ht="30" customHeight="1" x14ac:dyDescent="0.3">
      <c r="A243" s="2" t="s">
        <v>1403</v>
      </c>
      <c r="B243" s="22">
        <f>COUNTIFS(CADASTRE!$B:$B,B$1,CADASTRE!L:L,A243)</f>
        <v>0</v>
      </c>
      <c r="C243" s="22">
        <f>COUNTIFS(CADASTRE!$B:$B,$C$1,CADASTRE!$L:$L,A243)</f>
        <v>0</v>
      </c>
      <c r="D243" s="22">
        <f>COUNTIFS(CADASTRE!$B:$B,$D$1,CADASTRE!$L:$L,A243)</f>
        <v>0</v>
      </c>
      <c r="E243" s="22">
        <f>COUNTIFS(CADASTRE!$B:$B,$E$1,CADASTRE!$L:$L,A243)</f>
        <v>0</v>
      </c>
      <c r="F243" s="22">
        <f>COUNTIFS(CADASTRE!$B:$B,$F$1,CADASTRE!$L:$L,A243)</f>
        <v>0</v>
      </c>
      <c r="G243" s="22">
        <f>COUNTIFS(CADASTRE!$B:$B,$G$1,CADASTRE!$L:$L,A243)</f>
        <v>0</v>
      </c>
      <c r="H243" s="22">
        <f>COUNTIFS(CADASTRE!$B:$B,$H$1,CADASTRE!$L:$L,A243)</f>
        <v>0</v>
      </c>
      <c r="I243" s="22">
        <f>COUNTIFS(CADASTRE!$B:$B,$I$1,CADASTRE!$L:$L,A243)</f>
        <v>0</v>
      </c>
      <c r="J243" s="22">
        <f>COUNTIFS(CADASTRE!$B:$B,$J$1,CADASTRE!$L:$L,A243)</f>
        <v>0</v>
      </c>
      <c r="K243" s="22">
        <f>COUNTIFS(CADASTRE!$B:$B,$K$1,CADASTRE!$L:$L,A243)</f>
        <v>0</v>
      </c>
      <c r="L243" s="22">
        <f>COUNTIFS(CADASTRE!$B:$B,$L$1,CADASTRE!$L:$L,A243)</f>
        <v>0</v>
      </c>
      <c r="M243" s="22">
        <f>COUNTIFS(CADASTRE!$B:$B,$M$1,CADASTRE!$L:$L,A243)</f>
        <v>0</v>
      </c>
      <c r="N243" s="22">
        <f>COUNTIFS(CADASTRE!$B:$B,$N$1,CADASTRE!$L:$L,A243)</f>
        <v>0</v>
      </c>
      <c r="O243" s="22">
        <f>COUNTIFS(CADASTRE!$B:$B,$O$1,CADASTRE!$L:$L,A243)</f>
        <v>0</v>
      </c>
      <c r="P243" s="22">
        <f>COUNTIFS(CADASTRE!$B:$B,$P$1,CADASTRE!$L:$L,A243)</f>
        <v>0</v>
      </c>
      <c r="Q243" s="22">
        <f>COUNTIFS(CADASTRE!$B:$B,$Q$1,CADASTRE!$L:$L,A243)</f>
        <v>1</v>
      </c>
      <c r="R243" s="22">
        <f>COUNTIFS(CADASTRE!$B:$B,$R$1,CADASTRE!$L:$L,A243)</f>
        <v>0</v>
      </c>
      <c r="S243" s="22">
        <f>COUNTIFS(CADASTRE!$B:$B,$S$1,CADASTRE!$L:$L,A243)</f>
        <v>0</v>
      </c>
      <c r="T243" s="22">
        <f>COUNTIFS(CADASTRE!$B:$B,$T$1,CADASTRE!$L:$L,A243)</f>
        <v>2</v>
      </c>
      <c r="U243" s="22">
        <f>COUNTIFS(CADASTRE!$B:$B,$U$1,CADASTRE!$L:$L,A243)</f>
        <v>0</v>
      </c>
      <c r="V243" s="22">
        <f>COUNTIFS(CADASTRE!$B:$B,$V$1,CADASTRE!$L:$L,A243)</f>
        <v>0</v>
      </c>
      <c r="W243" s="22">
        <f>COUNTIFS(CADASTRE!$B:$B,$W$1,CADASTRE!$L:$L,A243)</f>
        <v>0</v>
      </c>
      <c r="X243" s="22">
        <f>COUNTIFS(CADASTRE!$B:$B,$X$1,CADASTRE!$L:$L,A243)</f>
        <v>0</v>
      </c>
      <c r="Y243" s="22">
        <f>COUNTIFS(CADASTRE!$B:$B,$Y$1,CADASTRE!$L:$L,A243)</f>
        <v>0</v>
      </c>
      <c r="Z243" s="22">
        <f>COUNTIFS(CADASTRE!$B:$B,$Z$1,CADASTRE!$L:$L,A243)</f>
        <v>0</v>
      </c>
      <c r="AA243" s="22">
        <f t="shared" si="3"/>
        <v>3</v>
      </c>
      <c r="AB243" s="22"/>
      <c r="AC243" s="22"/>
      <c r="AD243" s="1"/>
      <c r="AE243" s="1"/>
    </row>
    <row r="244" spans="1:31" ht="30" customHeight="1" x14ac:dyDescent="0.3">
      <c r="A244" s="2" t="s">
        <v>1903</v>
      </c>
      <c r="B244" s="22">
        <f>COUNTIFS(CADASTRE!$B:$B,B$1,CADASTRE!L:L,A244)</f>
        <v>0</v>
      </c>
      <c r="C244" s="22">
        <f>COUNTIFS(CADASTRE!$B:$B,$C$1,CADASTRE!$L:$L,A244)</f>
        <v>0</v>
      </c>
      <c r="D244" s="22">
        <f>COUNTIFS(CADASTRE!$B:$B,$D$1,CADASTRE!$L:$L,A244)</f>
        <v>0</v>
      </c>
      <c r="E244" s="22">
        <f>COUNTIFS(CADASTRE!$B:$B,$E$1,CADASTRE!$L:$L,A244)</f>
        <v>4</v>
      </c>
      <c r="F244" s="22">
        <f>COUNTIFS(CADASTRE!$B:$B,$F$1,CADASTRE!$L:$L,A244)</f>
        <v>0</v>
      </c>
      <c r="G244" s="22">
        <f>COUNTIFS(CADASTRE!$B:$B,$G$1,CADASTRE!$L:$L,A244)</f>
        <v>0</v>
      </c>
      <c r="H244" s="22">
        <f>COUNTIFS(CADASTRE!$B:$B,$H$1,CADASTRE!$L:$L,A244)</f>
        <v>0</v>
      </c>
      <c r="I244" s="22">
        <f>COUNTIFS(CADASTRE!$B:$B,$I$1,CADASTRE!$L:$L,A244)</f>
        <v>0</v>
      </c>
      <c r="J244" s="22">
        <f>COUNTIFS(CADASTRE!$B:$B,$J$1,CADASTRE!$L:$L,A244)</f>
        <v>0</v>
      </c>
      <c r="K244" s="22">
        <f>COUNTIFS(CADASTRE!$B:$B,$K$1,CADASTRE!$L:$L,A244)</f>
        <v>0</v>
      </c>
      <c r="L244" s="22">
        <f>COUNTIFS(CADASTRE!$B:$B,$L$1,CADASTRE!$L:$L,A244)</f>
        <v>0</v>
      </c>
      <c r="M244" s="22">
        <f>COUNTIFS(CADASTRE!$B:$B,$M$1,CADASTRE!$L:$L,A244)</f>
        <v>0</v>
      </c>
      <c r="N244" s="22">
        <f>COUNTIFS(CADASTRE!$B:$B,$N$1,CADASTRE!$L:$L,A244)</f>
        <v>0</v>
      </c>
      <c r="O244" s="22">
        <f>COUNTIFS(CADASTRE!$B:$B,$O$1,CADASTRE!$L:$L,A244)</f>
        <v>0</v>
      </c>
      <c r="P244" s="22">
        <f>COUNTIFS(CADASTRE!$B:$B,$P$1,CADASTRE!$L:$L,A244)</f>
        <v>0</v>
      </c>
      <c r="Q244" s="22">
        <f>COUNTIFS(CADASTRE!$B:$B,$Q$1,CADASTRE!$L:$L,A244)</f>
        <v>0</v>
      </c>
      <c r="R244" s="22">
        <f>COUNTIFS(CADASTRE!$B:$B,$R$1,CADASTRE!$L:$L,A244)</f>
        <v>0</v>
      </c>
      <c r="S244" s="22">
        <f>COUNTIFS(CADASTRE!$B:$B,$S$1,CADASTRE!$L:$L,A244)</f>
        <v>0</v>
      </c>
      <c r="T244" s="22">
        <f>COUNTIFS(CADASTRE!$B:$B,$T$1,CADASTRE!$L:$L,A244)</f>
        <v>0</v>
      </c>
      <c r="U244" s="22">
        <f>COUNTIFS(CADASTRE!$B:$B,$U$1,CADASTRE!$L:$L,A244)</f>
        <v>0</v>
      </c>
      <c r="V244" s="22">
        <f>COUNTIFS(CADASTRE!$B:$B,$V$1,CADASTRE!$L:$L,A244)</f>
        <v>0</v>
      </c>
      <c r="W244" s="22">
        <f>COUNTIFS(CADASTRE!$B:$B,$W$1,CADASTRE!$L:$L,A244)</f>
        <v>0</v>
      </c>
      <c r="X244" s="22">
        <f>COUNTIFS(CADASTRE!$B:$B,$X$1,CADASTRE!$L:$L,A244)</f>
        <v>2</v>
      </c>
      <c r="Y244" s="22">
        <f>COUNTIFS(CADASTRE!$B:$B,$Y$1,CADASTRE!$L:$L,A244)</f>
        <v>0</v>
      </c>
      <c r="Z244" s="22">
        <f>COUNTIFS(CADASTRE!$B:$B,$Z$1,CADASTRE!$L:$L,A244)</f>
        <v>0</v>
      </c>
      <c r="AA244" s="22">
        <f t="shared" si="3"/>
        <v>6</v>
      </c>
      <c r="AB244" s="22"/>
      <c r="AC244" s="22"/>
      <c r="AD244" s="1"/>
      <c r="AE244" s="1"/>
    </row>
    <row r="245" spans="1:31" ht="30" customHeight="1" x14ac:dyDescent="0.3">
      <c r="A245" s="2" t="s">
        <v>3531</v>
      </c>
      <c r="B245" s="22">
        <f>COUNTIFS(CADASTRE!$B:$B,B$1,CADASTRE!L:L,A245)</f>
        <v>0</v>
      </c>
      <c r="C245" s="22">
        <f>COUNTIFS(CADASTRE!$B:$B,$C$1,CADASTRE!$L:$L,A245)</f>
        <v>0</v>
      </c>
      <c r="D245" s="22">
        <f>COUNTIFS(CADASTRE!$B:$B,$D$1,CADASTRE!$L:$L,A245)</f>
        <v>0</v>
      </c>
      <c r="E245" s="22">
        <f>COUNTIFS(CADASTRE!$B:$B,$E$1,CADASTRE!$L:$L,A245)</f>
        <v>1</v>
      </c>
      <c r="F245" s="22">
        <f>COUNTIFS(CADASTRE!$B:$B,$F$1,CADASTRE!$L:$L,A245)</f>
        <v>0</v>
      </c>
      <c r="G245" s="22">
        <f>COUNTIFS(CADASTRE!$B:$B,$G$1,CADASTRE!$L:$L,A245)</f>
        <v>0</v>
      </c>
      <c r="H245" s="22">
        <f>COUNTIFS(CADASTRE!$B:$B,$H$1,CADASTRE!$L:$L,A245)</f>
        <v>0</v>
      </c>
      <c r="I245" s="22">
        <f>COUNTIFS(CADASTRE!$B:$B,$I$1,CADASTRE!$L:$L,A245)</f>
        <v>0</v>
      </c>
      <c r="J245" s="22">
        <f>COUNTIFS(CADASTRE!$B:$B,$J$1,CADASTRE!$L:$L,A245)</f>
        <v>0</v>
      </c>
      <c r="K245" s="22">
        <f>COUNTIFS(CADASTRE!$B:$B,$K$1,CADASTRE!$L:$L,A245)</f>
        <v>0</v>
      </c>
      <c r="L245" s="22">
        <f>COUNTIFS(CADASTRE!$B:$B,$L$1,CADASTRE!$L:$L,A245)</f>
        <v>0</v>
      </c>
      <c r="M245" s="22">
        <f>COUNTIFS(CADASTRE!$B:$B,$M$1,CADASTRE!$L:$L,A245)</f>
        <v>0</v>
      </c>
      <c r="N245" s="22">
        <f>COUNTIFS(CADASTRE!$B:$B,$N$1,CADASTRE!$L:$L,A245)</f>
        <v>0</v>
      </c>
      <c r="O245" s="22">
        <f>COUNTIFS(CADASTRE!$B:$B,$O$1,CADASTRE!$L:$L,A245)</f>
        <v>0</v>
      </c>
      <c r="P245" s="22">
        <f>COUNTIFS(CADASTRE!$B:$B,$P$1,CADASTRE!$L:$L,A245)</f>
        <v>0</v>
      </c>
      <c r="Q245" s="22">
        <f>COUNTIFS(CADASTRE!$B:$B,$Q$1,CADASTRE!$L:$L,A245)</f>
        <v>0</v>
      </c>
      <c r="R245" s="22">
        <f>COUNTIFS(CADASTRE!$B:$B,$R$1,CADASTRE!$L:$L,A245)</f>
        <v>0</v>
      </c>
      <c r="S245" s="22">
        <f>COUNTIFS(CADASTRE!$B:$B,$S$1,CADASTRE!$L:$L,A245)</f>
        <v>0</v>
      </c>
      <c r="T245" s="22">
        <f>COUNTIFS(CADASTRE!$B:$B,$T$1,CADASTRE!$L:$L,A245)</f>
        <v>0</v>
      </c>
      <c r="U245" s="22">
        <f>COUNTIFS(CADASTRE!$B:$B,$U$1,CADASTRE!$L:$L,A245)</f>
        <v>0</v>
      </c>
      <c r="V245" s="22">
        <f>COUNTIFS(CADASTRE!$B:$B,$V$1,CADASTRE!$L:$L,A245)</f>
        <v>0</v>
      </c>
      <c r="W245" s="22">
        <f>COUNTIFS(CADASTRE!$B:$B,$W$1,CADASTRE!$L:$L,A245)</f>
        <v>0</v>
      </c>
      <c r="X245" s="22">
        <f>COUNTIFS(CADASTRE!$B:$B,$X$1,CADASTRE!$L:$L,A245)</f>
        <v>0</v>
      </c>
      <c r="Y245" s="22">
        <f>COUNTIFS(CADASTRE!$B:$B,$Y$1,CADASTRE!$L:$L,A245)</f>
        <v>0</v>
      </c>
      <c r="Z245" s="22">
        <f>COUNTIFS(CADASTRE!$B:$B,$Z$1,CADASTRE!$L:$L,A245)</f>
        <v>0</v>
      </c>
      <c r="AA245" s="22">
        <f t="shared" si="3"/>
        <v>1</v>
      </c>
      <c r="AB245" s="22"/>
      <c r="AC245" s="22"/>
      <c r="AD245" s="1"/>
      <c r="AE245" s="1"/>
    </row>
    <row r="246" spans="1:31" ht="30" customHeight="1" x14ac:dyDescent="0.3">
      <c r="A246" s="2" t="s">
        <v>3537</v>
      </c>
      <c r="B246" s="22">
        <f>COUNTIFS(CADASTRE!$B:$B,B$1,CADASTRE!L:L,A246)</f>
        <v>0</v>
      </c>
      <c r="C246" s="22">
        <f>COUNTIFS(CADASTRE!$B:$B,$C$1,CADASTRE!$L:$L,A246)</f>
        <v>0</v>
      </c>
      <c r="D246" s="22">
        <f>COUNTIFS(CADASTRE!$B:$B,$D$1,CADASTRE!$L:$L,A246)</f>
        <v>0</v>
      </c>
      <c r="E246" s="22">
        <f>COUNTIFS(CADASTRE!$B:$B,$E$1,CADASTRE!$L:$L,A246)</f>
        <v>0</v>
      </c>
      <c r="F246" s="22">
        <f>COUNTIFS(CADASTRE!$B:$B,$F$1,CADASTRE!$L:$L,A246)</f>
        <v>0</v>
      </c>
      <c r="G246" s="22">
        <f>COUNTIFS(CADASTRE!$B:$B,$G$1,CADASTRE!$L:$L,A246)</f>
        <v>0</v>
      </c>
      <c r="H246" s="22">
        <f>COUNTIFS(CADASTRE!$B:$B,$H$1,CADASTRE!$L:$L,A246)</f>
        <v>0</v>
      </c>
      <c r="I246" s="22">
        <f>COUNTIFS(CADASTRE!$B:$B,$I$1,CADASTRE!$L:$L,A246)</f>
        <v>0</v>
      </c>
      <c r="J246" s="22">
        <f>COUNTIFS(CADASTRE!$B:$B,$J$1,CADASTRE!$L:$L,A246)</f>
        <v>0</v>
      </c>
      <c r="K246" s="22">
        <f>COUNTIFS(CADASTRE!$B:$B,$K$1,CADASTRE!$L:$L,A246)</f>
        <v>0</v>
      </c>
      <c r="L246" s="22">
        <f>COUNTIFS(CADASTRE!$B:$B,$L$1,CADASTRE!$L:$L,A246)</f>
        <v>0</v>
      </c>
      <c r="M246" s="22">
        <f>COUNTIFS(CADASTRE!$B:$B,$M$1,CADASTRE!$L:$L,A246)</f>
        <v>0</v>
      </c>
      <c r="N246" s="22">
        <f>COUNTIFS(CADASTRE!$B:$B,$N$1,CADASTRE!$L:$L,A246)</f>
        <v>0</v>
      </c>
      <c r="O246" s="22">
        <f>COUNTIFS(CADASTRE!$B:$B,$O$1,CADASTRE!$L:$L,A246)</f>
        <v>0</v>
      </c>
      <c r="P246" s="22">
        <f>COUNTIFS(CADASTRE!$B:$B,$P$1,CADASTRE!$L:$L,A246)</f>
        <v>0</v>
      </c>
      <c r="Q246" s="22">
        <f>COUNTIFS(CADASTRE!$B:$B,$Q$1,CADASTRE!$L:$L,A246)</f>
        <v>0</v>
      </c>
      <c r="R246" s="22">
        <f>COUNTIFS(CADASTRE!$B:$B,$R$1,CADASTRE!$L:$L,A246)</f>
        <v>0</v>
      </c>
      <c r="S246" s="22">
        <f>COUNTIFS(CADASTRE!$B:$B,$S$1,CADASTRE!$L:$L,A246)</f>
        <v>0</v>
      </c>
      <c r="T246" s="22">
        <f>COUNTIFS(CADASTRE!$B:$B,$T$1,CADASTRE!$L:$L,A246)</f>
        <v>0</v>
      </c>
      <c r="U246" s="22">
        <f>COUNTIFS(CADASTRE!$B:$B,$U$1,CADASTRE!$L:$L,A246)</f>
        <v>0</v>
      </c>
      <c r="V246" s="22">
        <f>COUNTIFS(CADASTRE!$B:$B,$V$1,CADASTRE!$L:$L,A246)</f>
        <v>0</v>
      </c>
      <c r="W246" s="22">
        <f>COUNTIFS(CADASTRE!$B:$B,$W$1,CADASTRE!$L:$L,A246)</f>
        <v>0</v>
      </c>
      <c r="X246" s="22">
        <f>COUNTIFS(CADASTRE!$B:$B,$X$1,CADASTRE!$L:$L,A246)</f>
        <v>0</v>
      </c>
      <c r="Y246" s="22">
        <f>COUNTIFS(CADASTRE!$B:$B,$Y$1,CADASTRE!$L:$L,A246)</f>
        <v>0</v>
      </c>
      <c r="Z246" s="22">
        <f>COUNTIFS(CADASTRE!$B:$B,$Z$1,CADASTRE!$L:$L,A246)</f>
        <v>1</v>
      </c>
      <c r="AA246" s="22">
        <f t="shared" si="3"/>
        <v>1</v>
      </c>
      <c r="AB246" s="22"/>
      <c r="AC246" s="22"/>
      <c r="AD246" s="1"/>
      <c r="AE246" s="1"/>
    </row>
    <row r="247" spans="1:31" ht="30" customHeight="1" x14ac:dyDescent="0.3">
      <c r="A247" s="2" t="s">
        <v>1911</v>
      </c>
      <c r="B247" s="22">
        <f>COUNTIFS(CADASTRE!$B:$B,B$1,CADASTRE!L:L,A247)</f>
        <v>0</v>
      </c>
      <c r="C247" s="22">
        <f>COUNTIFS(CADASTRE!$B:$B,$C$1,CADASTRE!$L:$L,A247)</f>
        <v>0</v>
      </c>
      <c r="D247" s="22">
        <f>COUNTIFS(CADASTRE!$B:$B,$D$1,CADASTRE!$L:$L,A247)</f>
        <v>0</v>
      </c>
      <c r="E247" s="22">
        <f>COUNTIFS(CADASTRE!$B:$B,$E$1,CADASTRE!$L:$L,A247)</f>
        <v>0</v>
      </c>
      <c r="F247" s="22">
        <f>COUNTIFS(CADASTRE!$B:$B,$F$1,CADASTRE!$L:$L,A247)</f>
        <v>0</v>
      </c>
      <c r="G247" s="22">
        <f>COUNTIFS(CADASTRE!$B:$B,$G$1,CADASTRE!$L:$L,A247)</f>
        <v>0</v>
      </c>
      <c r="H247" s="22">
        <f>COUNTIFS(CADASTRE!$B:$B,$H$1,CADASTRE!$L:$L,A247)</f>
        <v>0</v>
      </c>
      <c r="I247" s="22">
        <f>COUNTIFS(CADASTRE!$B:$B,$I$1,CADASTRE!$L:$L,A247)</f>
        <v>0</v>
      </c>
      <c r="J247" s="22">
        <f>COUNTIFS(CADASTRE!$B:$B,$J$1,CADASTRE!$L:$L,A247)</f>
        <v>0</v>
      </c>
      <c r="K247" s="22">
        <f>COUNTIFS(CADASTRE!$B:$B,$K$1,CADASTRE!$L:$L,A247)</f>
        <v>0</v>
      </c>
      <c r="L247" s="22">
        <f>COUNTIFS(CADASTRE!$B:$B,$L$1,CADASTRE!$L:$L,A247)</f>
        <v>0</v>
      </c>
      <c r="M247" s="22">
        <f>COUNTIFS(CADASTRE!$B:$B,$M$1,CADASTRE!$L:$L,A247)</f>
        <v>0</v>
      </c>
      <c r="N247" s="22">
        <f>COUNTIFS(CADASTRE!$B:$B,$N$1,CADASTRE!$L:$L,A247)</f>
        <v>0</v>
      </c>
      <c r="O247" s="22">
        <f>COUNTIFS(CADASTRE!$B:$B,$O$1,CADASTRE!$L:$L,A247)</f>
        <v>0</v>
      </c>
      <c r="P247" s="22">
        <f>COUNTIFS(CADASTRE!$B:$B,$P$1,CADASTRE!$L:$L,A247)</f>
        <v>0</v>
      </c>
      <c r="Q247" s="22">
        <f>COUNTIFS(CADASTRE!$B:$B,$Q$1,CADASTRE!$L:$L,A247)</f>
        <v>0</v>
      </c>
      <c r="R247" s="22">
        <f>COUNTIFS(CADASTRE!$B:$B,$R$1,CADASTRE!$L:$L,A247)</f>
        <v>0</v>
      </c>
      <c r="S247" s="22">
        <f>COUNTIFS(CADASTRE!$B:$B,$S$1,CADASTRE!$L:$L,A247)</f>
        <v>0</v>
      </c>
      <c r="T247" s="22">
        <f>COUNTIFS(CADASTRE!$B:$B,$T$1,CADASTRE!$L:$L,A247)</f>
        <v>0</v>
      </c>
      <c r="U247" s="22">
        <f>COUNTIFS(CADASTRE!$B:$B,$U$1,CADASTRE!$L:$L,A247)</f>
        <v>0</v>
      </c>
      <c r="V247" s="22">
        <f>COUNTIFS(CADASTRE!$B:$B,$V$1,CADASTRE!$L:$L,A247)</f>
        <v>0</v>
      </c>
      <c r="W247" s="22">
        <f>COUNTIFS(CADASTRE!$B:$B,$W$1,CADASTRE!$L:$L,A247)</f>
        <v>0</v>
      </c>
      <c r="X247" s="22">
        <f>COUNTIFS(CADASTRE!$B:$B,$X$1,CADASTRE!$L:$L,A247)</f>
        <v>0</v>
      </c>
      <c r="Y247" s="22">
        <f>COUNTIFS(CADASTRE!$B:$B,$Y$1,CADASTRE!$L:$L,A247)</f>
        <v>3</v>
      </c>
      <c r="Z247" s="22">
        <f>COUNTIFS(CADASTRE!$B:$B,$Z$1,CADASTRE!$L:$L,A247)</f>
        <v>0</v>
      </c>
      <c r="AA247" s="22">
        <f t="shared" si="3"/>
        <v>3</v>
      </c>
      <c r="AB247" s="22"/>
      <c r="AC247" s="22"/>
      <c r="AD247" s="1"/>
      <c r="AE247" s="1"/>
    </row>
    <row r="248" spans="1:31" ht="30" customHeight="1" x14ac:dyDescent="0.3">
      <c r="A248" s="2" t="s">
        <v>211</v>
      </c>
      <c r="B248" s="22">
        <f>COUNTIFS(CADASTRE!$B:$B,B$1,CADASTRE!L:L,A248)</f>
        <v>0</v>
      </c>
      <c r="C248" s="22">
        <f>COUNTIFS(CADASTRE!$B:$B,$C$1,CADASTRE!$L:$L,A248)</f>
        <v>0</v>
      </c>
      <c r="D248" s="22">
        <f>COUNTIFS(CADASTRE!$B:$B,$D$1,CADASTRE!$L:$L,A248)</f>
        <v>0</v>
      </c>
      <c r="E248" s="22">
        <f>COUNTIFS(CADASTRE!$B:$B,$E$1,CADASTRE!$L:$L,A248)</f>
        <v>0</v>
      </c>
      <c r="F248" s="22">
        <f>COUNTIFS(CADASTRE!$B:$B,$F$1,CADASTRE!$L:$L,A248)</f>
        <v>0</v>
      </c>
      <c r="G248" s="22">
        <f>COUNTIFS(CADASTRE!$B:$B,$G$1,CADASTRE!$L:$L,A248)</f>
        <v>0</v>
      </c>
      <c r="H248" s="22">
        <f>COUNTIFS(CADASTRE!$B:$B,$H$1,CADASTRE!$L:$L,A248)</f>
        <v>0</v>
      </c>
      <c r="I248" s="22">
        <f>COUNTIFS(CADASTRE!$B:$B,$I$1,CADASTRE!$L:$L,A248)</f>
        <v>0</v>
      </c>
      <c r="J248" s="22">
        <f>COUNTIFS(CADASTRE!$B:$B,$J$1,CADASTRE!$L:$L,A248)</f>
        <v>0</v>
      </c>
      <c r="K248" s="22">
        <f>COUNTIFS(CADASTRE!$B:$B,$K$1,CADASTRE!$L:$L,A248)</f>
        <v>0</v>
      </c>
      <c r="L248" s="22">
        <f>COUNTIFS(CADASTRE!$B:$B,$L$1,CADASTRE!$L:$L,A248)</f>
        <v>0</v>
      </c>
      <c r="M248" s="22">
        <f>COUNTIFS(CADASTRE!$B:$B,$M$1,CADASTRE!$L:$L,A248)</f>
        <v>0</v>
      </c>
      <c r="N248" s="22">
        <f>COUNTIFS(CADASTRE!$B:$B,$N$1,CADASTRE!$L:$L,A248)</f>
        <v>0</v>
      </c>
      <c r="O248" s="22">
        <f>COUNTIFS(CADASTRE!$B:$B,$O$1,CADASTRE!$L:$L,A248)</f>
        <v>0</v>
      </c>
      <c r="P248" s="22">
        <f>COUNTIFS(CADASTRE!$B:$B,$P$1,CADASTRE!$L:$L,A248)</f>
        <v>0</v>
      </c>
      <c r="Q248" s="22">
        <f>COUNTIFS(CADASTRE!$B:$B,$Q$1,CADASTRE!$L:$L,A248)</f>
        <v>1</v>
      </c>
      <c r="R248" s="22">
        <f>COUNTIFS(CADASTRE!$B:$B,$R$1,CADASTRE!$L:$L,A248)</f>
        <v>0</v>
      </c>
      <c r="S248" s="22">
        <f>COUNTIFS(CADASTRE!$B:$B,$S$1,CADASTRE!$L:$L,A248)</f>
        <v>0</v>
      </c>
      <c r="T248" s="22">
        <f>COUNTIFS(CADASTRE!$B:$B,$T$1,CADASTRE!$L:$L,A248)</f>
        <v>0</v>
      </c>
      <c r="U248" s="22">
        <f>COUNTIFS(CADASTRE!$B:$B,$U$1,CADASTRE!$L:$L,A248)</f>
        <v>0</v>
      </c>
      <c r="V248" s="22">
        <f>COUNTIFS(CADASTRE!$B:$B,$V$1,CADASTRE!$L:$L,A248)</f>
        <v>0</v>
      </c>
      <c r="W248" s="22">
        <f>COUNTIFS(CADASTRE!$B:$B,$W$1,CADASTRE!$L:$L,A248)</f>
        <v>0</v>
      </c>
      <c r="X248" s="22">
        <f>COUNTIFS(CADASTRE!$B:$B,$X$1,CADASTRE!$L:$L,A248)</f>
        <v>0</v>
      </c>
      <c r="Y248" s="22">
        <f>COUNTIFS(CADASTRE!$B:$B,$Y$1,CADASTRE!$L:$L,A248)</f>
        <v>0</v>
      </c>
      <c r="Z248" s="22">
        <f>COUNTIFS(CADASTRE!$B:$B,$Z$1,CADASTRE!$L:$L,A248)</f>
        <v>0</v>
      </c>
      <c r="AA248" s="22">
        <f t="shared" si="3"/>
        <v>1</v>
      </c>
      <c r="AB248" s="22"/>
      <c r="AC248" s="22"/>
      <c r="AD248" s="1"/>
      <c r="AE248" s="1"/>
    </row>
    <row r="249" spans="1:31" ht="30" customHeight="1" x14ac:dyDescent="0.3">
      <c r="A249" s="2" t="s">
        <v>1409</v>
      </c>
      <c r="B249" s="22">
        <f>COUNTIFS(CADASTRE!$B:$B,B$1,CADASTRE!L:L,A249)</f>
        <v>0</v>
      </c>
      <c r="C249" s="22">
        <f>COUNTIFS(CADASTRE!$B:$B,$C$1,CADASTRE!$L:$L,A249)</f>
        <v>0</v>
      </c>
      <c r="D249" s="22">
        <f>COUNTIFS(CADASTRE!$B:$B,$D$1,CADASTRE!$L:$L,A249)</f>
        <v>0</v>
      </c>
      <c r="E249" s="22">
        <f>COUNTIFS(CADASTRE!$B:$B,$E$1,CADASTRE!$L:$L,A249)</f>
        <v>0</v>
      </c>
      <c r="F249" s="22">
        <f>COUNTIFS(CADASTRE!$B:$B,$F$1,CADASTRE!$L:$L,A249)</f>
        <v>0</v>
      </c>
      <c r="G249" s="22">
        <f>COUNTIFS(CADASTRE!$B:$B,$G$1,CADASTRE!$L:$L,A249)</f>
        <v>0</v>
      </c>
      <c r="H249" s="22">
        <f>COUNTIFS(CADASTRE!$B:$B,$H$1,CADASTRE!$L:$L,A249)</f>
        <v>0</v>
      </c>
      <c r="I249" s="22">
        <f>COUNTIFS(CADASTRE!$B:$B,$I$1,CADASTRE!$L:$L,A249)</f>
        <v>0</v>
      </c>
      <c r="J249" s="22">
        <f>COUNTIFS(CADASTRE!$B:$B,$J$1,CADASTRE!$L:$L,A249)</f>
        <v>0</v>
      </c>
      <c r="K249" s="22">
        <f>COUNTIFS(CADASTRE!$B:$B,$K$1,CADASTRE!$L:$L,A249)</f>
        <v>0</v>
      </c>
      <c r="L249" s="22">
        <f>COUNTIFS(CADASTRE!$B:$B,$L$1,CADASTRE!$L:$L,A249)</f>
        <v>0</v>
      </c>
      <c r="M249" s="22">
        <f>COUNTIFS(CADASTRE!$B:$B,$M$1,CADASTRE!$L:$L,A249)</f>
        <v>0</v>
      </c>
      <c r="N249" s="22">
        <f>COUNTIFS(CADASTRE!$B:$B,$N$1,CADASTRE!$L:$L,A249)</f>
        <v>0</v>
      </c>
      <c r="O249" s="22">
        <f>COUNTIFS(CADASTRE!$B:$B,$O$1,CADASTRE!$L:$L,A249)</f>
        <v>0</v>
      </c>
      <c r="P249" s="22">
        <f>COUNTIFS(CADASTRE!$B:$B,$P$1,CADASTRE!$L:$L,A249)</f>
        <v>0</v>
      </c>
      <c r="Q249" s="22">
        <f>COUNTIFS(CADASTRE!$B:$B,$Q$1,CADASTRE!$L:$L,A249)</f>
        <v>0</v>
      </c>
      <c r="R249" s="22">
        <f>COUNTIFS(CADASTRE!$B:$B,$R$1,CADASTRE!$L:$L,A249)</f>
        <v>0</v>
      </c>
      <c r="S249" s="22">
        <f>COUNTIFS(CADASTRE!$B:$B,$S$1,CADASTRE!$L:$L,A249)</f>
        <v>0</v>
      </c>
      <c r="T249" s="22">
        <f>COUNTIFS(CADASTRE!$B:$B,$T$1,CADASTRE!$L:$L,A249)</f>
        <v>1</v>
      </c>
      <c r="U249" s="22">
        <f>COUNTIFS(CADASTRE!$B:$B,$U$1,CADASTRE!$L:$L,A249)</f>
        <v>0</v>
      </c>
      <c r="V249" s="22">
        <f>COUNTIFS(CADASTRE!$B:$B,$V$1,CADASTRE!$L:$L,A249)</f>
        <v>0</v>
      </c>
      <c r="W249" s="22">
        <f>COUNTIFS(CADASTRE!$B:$B,$W$1,CADASTRE!$L:$L,A249)</f>
        <v>0</v>
      </c>
      <c r="X249" s="22">
        <f>COUNTIFS(CADASTRE!$B:$B,$X$1,CADASTRE!$L:$L,A249)</f>
        <v>0</v>
      </c>
      <c r="Y249" s="22">
        <f>COUNTIFS(CADASTRE!$B:$B,$Y$1,CADASTRE!$L:$L,A249)</f>
        <v>1</v>
      </c>
      <c r="Z249" s="22">
        <f>COUNTIFS(CADASTRE!$B:$B,$Z$1,CADASTRE!$L:$L,A249)</f>
        <v>0</v>
      </c>
      <c r="AA249" s="22">
        <f t="shared" si="3"/>
        <v>2</v>
      </c>
      <c r="AB249" s="22"/>
      <c r="AC249" s="22"/>
      <c r="AD249" s="1"/>
      <c r="AE249" s="1"/>
    </row>
    <row r="250" spans="1:31" ht="30" customHeight="1" x14ac:dyDescent="0.3">
      <c r="A250" s="2" t="s">
        <v>2444</v>
      </c>
      <c r="B250" s="22">
        <f>COUNTIFS(CADASTRE!$B:$B,B$1,CADASTRE!L:L,A250)</f>
        <v>0</v>
      </c>
      <c r="C250" s="22">
        <f>COUNTIFS(CADASTRE!$B:$B,$C$1,CADASTRE!$L:$L,A250)</f>
        <v>0</v>
      </c>
      <c r="D250" s="22">
        <f>COUNTIFS(CADASTRE!$B:$B,$D$1,CADASTRE!$L:$L,A250)</f>
        <v>0</v>
      </c>
      <c r="E250" s="22">
        <f>COUNTIFS(CADASTRE!$B:$B,$E$1,CADASTRE!$L:$L,A250)</f>
        <v>0</v>
      </c>
      <c r="F250" s="22">
        <f>COUNTIFS(CADASTRE!$B:$B,$F$1,CADASTRE!$L:$L,A250)</f>
        <v>0</v>
      </c>
      <c r="G250" s="22">
        <f>COUNTIFS(CADASTRE!$B:$B,$G$1,CADASTRE!$L:$L,A250)</f>
        <v>0</v>
      </c>
      <c r="H250" s="22">
        <f>COUNTIFS(CADASTRE!$B:$B,$H$1,CADASTRE!$L:$L,A250)</f>
        <v>0</v>
      </c>
      <c r="I250" s="22">
        <f>COUNTIFS(CADASTRE!$B:$B,$I$1,CADASTRE!$L:$L,A250)</f>
        <v>0</v>
      </c>
      <c r="J250" s="22">
        <f>COUNTIFS(CADASTRE!$B:$B,$J$1,CADASTRE!$L:$L,A250)</f>
        <v>0</v>
      </c>
      <c r="K250" s="22">
        <f>COUNTIFS(CADASTRE!$B:$B,$K$1,CADASTRE!$L:$L,A250)</f>
        <v>0</v>
      </c>
      <c r="L250" s="22">
        <f>COUNTIFS(CADASTRE!$B:$B,$L$1,CADASTRE!$L:$L,A250)</f>
        <v>0</v>
      </c>
      <c r="M250" s="22">
        <f>COUNTIFS(CADASTRE!$B:$B,$M$1,CADASTRE!$L:$L,A250)</f>
        <v>0</v>
      </c>
      <c r="N250" s="22">
        <f>COUNTIFS(CADASTRE!$B:$B,$N$1,CADASTRE!$L:$L,A250)</f>
        <v>0</v>
      </c>
      <c r="O250" s="22">
        <f>COUNTIFS(CADASTRE!$B:$B,$O$1,CADASTRE!$L:$L,A250)</f>
        <v>0</v>
      </c>
      <c r="P250" s="22">
        <f>COUNTIFS(CADASTRE!$B:$B,$P$1,CADASTRE!$L:$L,A250)</f>
        <v>0</v>
      </c>
      <c r="Q250" s="22">
        <f>COUNTIFS(CADASTRE!$B:$B,$Q$1,CADASTRE!$L:$L,A250)</f>
        <v>0</v>
      </c>
      <c r="R250" s="22">
        <f>COUNTIFS(CADASTRE!$B:$B,$R$1,CADASTRE!$L:$L,A250)</f>
        <v>0</v>
      </c>
      <c r="S250" s="22">
        <f>COUNTIFS(CADASTRE!$B:$B,$S$1,CADASTRE!$L:$L,A250)</f>
        <v>0</v>
      </c>
      <c r="T250" s="22">
        <f>COUNTIFS(CADASTRE!$B:$B,$T$1,CADASTRE!$L:$L,A250)</f>
        <v>1</v>
      </c>
      <c r="U250" s="22">
        <f>COUNTIFS(CADASTRE!$B:$B,$U$1,CADASTRE!$L:$L,A250)</f>
        <v>0</v>
      </c>
      <c r="V250" s="22">
        <f>COUNTIFS(CADASTRE!$B:$B,$V$1,CADASTRE!$L:$L,A250)</f>
        <v>0</v>
      </c>
      <c r="W250" s="22">
        <f>COUNTIFS(CADASTRE!$B:$B,$W$1,CADASTRE!$L:$L,A250)</f>
        <v>0</v>
      </c>
      <c r="X250" s="22">
        <f>COUNTIFS(CADASTRE!$B:$B,$X$1,CADASTRE!$L:$L,A250)</f>
        <v>0</v>
      </c>
      <c r="Y250" s="22">
        <f>COUNTIFS(CADASTRE!$B:$B,$Y$1,CADASTRE!$L:$L,A250)</f>
        <v>0</v>
      </c>
      <c r="Z250" s="22">
        <f>COUNTIFS(CADASTRE!$B:$B,$Z$1,CADASTRE!$L:$L,A250)</f>
        <v>0</v>
      </c>
      <c r="AA250" s="22">
        <f t="shared" si="3"/>
        <v>1</v>
      </c>
      <c r="AB250" s="22"/>
      <c r="AC250" s="22"/>
      <c r="AD250" s="1"/>
      <c r="AE250" s="1"/>
    </row>
    <row r="251" spans="1:31" ht="30" customHeight="1" x14ac:dyDescent="0.3">
      <c r="A251" s="2" t="s">
        <v>4924</v>
      </c>
      <c r="B251" s="22">
        <f>COUNTIFS(CADASTRE!$B:$B,B$1,CADASTRE!L:L,A251)</f>
        <v>0</v>
      </c>
      <c r="C251" s="22">
        <f>COUNTIFS(CADASTRE!$B:$B,$C$1,CADASTRE!$L:$L,A251)</f>
        <v>0</v>
      </c>
      <c r="D251" s="22">
        <f>COUNTIFS(CADASTRE!$B:$B,$D$1,CADASTRE!$L:$L,A251)</f>
        <v>0</v>
      </c>
      <c r="E251" s="22">
        <f>COUNTIFS(CADASTRE!$B:$B,$E$1,CADASTRE!$L:$L,A251)</f>
        <v>0</v>
      </c>
      <c r="F251" s="22">
        <f>COUNTIFS(CADASTRE!$B:$B,$F$1,CADASTRE!$L:$L,A251)</f>
        <v>0</v>
      </c>
      <c r="G251" s="22">
        <f>COUNTIFS(CADASTRE!$B:$B,$G$1,CADASTRE!$L:$L,A251)</f>
        <v>0</v>
      </c>
      <c r="H251" s="22">
        <f>COUNTIFS(CADASTRE!$B:$B,$H$1,CADASTRE!$L:$L,A251)</f>
        <v>0</v>
      </c>
      <c r="I251" s="22">
        <f>COUNTIFS(CADASTRE!$B:$B,$I$1,CADASTRE!$L:$L,A251)</f>
        <v>1</v>
      </c>
      <c r="J251" s="22">
        <f>COUNTIFS(CADASTRE!$B:$B,$J$1,CADASTRE!$L:$L,A251)</f>
        <v>0</v>
      </c>
      <c r="K251" s="22">
        <f>COUNTIFS(CADASTRE!$B:$B,$K$1,CADASTRE!$L:$L,A251)</f>
        <v>0</v>
      </c>
      <c r="L251" s="22">
        <f>COUNTIFS(CADASTRE!$B:$B,$L$1,CADASTRE!$L:$L,A251)</f>
        <v>0</v>
      </c>
      <c r="M251" s="22">
        <f>COUNTIFS(CADASTRE!$B:$B,$M$1,CADASTRE!$L:$L,A251)</f>
        <v>0</v>
      </c>
      <c r="N251" s="22">
        <f>COUNTIFS(CADASTRE!$B:$B,$N$1,CADASTRE!$L:$L,A251)</f>
        <v>0</v>
      </c>
      <c r="O251" s="22">
        <f>COUNTIFS(CADASTRE!$B:$B,$O$1,CADASTRE!$L:$L,A251)</f>
        <v>0</v>
      </c>
      <c r="P251" s="22">
        <f>COUNTIFS(CADASTRE!$B:$B,$P$1,CADASTRE!$L:$L,A251)</f>
        <v>0</v>
      </c>
      <c r="Q251" s="22">
        <f>COUNTIFS(CADASTRE!$B:$B,$Q$1,CADASTRE!$L:$L,A251)</f>
        <v>0</v>
      </c>
      <c r="R251" s="22">
        <f>COUNTIFS(CADASTRE!$B:$B,$R$1,CADASTRE!$L:$L,A251)</f>
        <v>0</v>
      </c>
      <c r="S251" s="22">
        <f>COUNTIFS(CADASTRE!$B:$B,$S$1,CADASTRE!$L:$L,A251)</f>
        <v>0</v>
      </c>
      <c r="T251" s="22">
        <f>COUNTIFS(CADASTRE!$B:$B,$T$1,CADASTRE!$L:$L,A251)</f>
        <v>0</v>
      </c>
      <c r="U251" s="22">
        <f>COUNTIFS(CADASTRE!$B:$B,$U$1,CADASTRE!$L:$L,A251)</f>
        <v>0</v>
      </c>
      <c r="V251" s="22">
        <f>COUNTIFS(CADASTRE!$B:$B,$V$1,CADASTRE!$L:$L,A251)</f>
        <v>0</v>
      </c>
      <c r="W251" s="22">
        <f>COUNTIFS(CADASTRE!$B:$B,$W$1,CADASTRE!$L:$L,A251)</f>
        <v>0</v>
      </c>
      <c r="X251" s="22">
        <f>COUNTIFS(CADASTRE!$B:$B,$X$1,CADASTRE!$L:$L,A251)</f>
        <v>0</v>
      </c>
      <c r="Y251" s="22">
        <f>COUNTIFS(CADASTRE!$B:$B,$Y$1,CADASTRE!$L:$L,A251)</f>
        <v>0</v>
      </c>
      <c r="Z251" s="22">
        <f>COUNTIFS(CADASTRE!$B:$B,$Z$1,CADASTRE!$L:$L,A251)</f>
        <v>0</v>
      </c>
      <c r="AA251" s="22">
        <f t="shared" si="3"/>
        <v>1</v>
      </c>
      <c r="AB251" s="22"/>
      <c r="AC251" s="22"/>
      <c r="AD251" s="1"/>
      <c r="AE251" s="1"/>
    </row>
    <row r="252" spans="1:31" ht="30" customHeight="1" x14ac:dyDescent="0.3">
      <c r="A252" s="2" t="s">
        <v>1919</v>
      </c>
      <c r="B252" s="22">
        <f>COUNTIFS(CADASTRE!$B:$B,B$1,CADASTRE!L:L,A252)</f>
        <v>0</v>
      </c>
      <c r="C252" s="22">
        <f>COUNTIFS(CADASTRE!$B:$B,$C$1,CADASTRE!$L:$L,A252)</f>
        <v>0</v>
      </c>
      <c r="D252" s="22">
        <f>COUNTIFS(CADASTRE!$B:$B,$D$1,CADASTRE!$L:$L,A252)</f>
        <v>1</v>
      </c>
      <c r="E252" s="22">
        <f>COUNTIFS(CADASTRE!$B:$B,$E$1,CADASTRE!$L:$L,A252)</f>
        <v>0</v>
      </c>
      <c r="F252" s="22">
        <f>COUNTIFS(CADASTRE!$B:$B,$F$1,CADASTRE!$L:$L,A252)</f>
        <v>0</v>
      </c>
      <c r="G252" s="22">
        <f>COUNTIFS(CADASTRE!$B:$B,$G$1,CADASTRE!$L:$L,A252)</f>
        <v>0</v>
      </c>
      <c r="H252" s="22">
        <f>COUNTIFS(CADASTRE!$B:$B,$H$1,CADASTRE!$L:$L,A252)</f>
        <v>0</v>
      </c>
      <c r="I252" s="22">
        <f>COUNTIFS(CADASTRE!$B:$B,$I$1,CADASTRE!$L:$L,A252)</f>
        <v>0</v>
      </c>
      <c r="J252" s="22">
        <f>COUNTIFS(CADASTRE!$B:$B,$J$1,CADASTRE!$L:$L,A252)</f>
        <v>0</v>
      </c>
      <c r="K252" s="22">
        <f>COUNTIFS(CADASTRE!$B:$B,$K$1,CADASTRE!$L:$L,A252)</f>
        <v>0</v>
      </c>
      <c r="L252" s="22">
        <f>COUNTIFS(CADASTRE!$B:$B,$L$1,CADASTRE!$L:$L,A252)</f>
        <v>0</v>
      </c>
      <c r="M252" s="22">
        <f>COUNTIFS(CADASTRE!$B:$B,$M$1,CADASTRE!$L:$L,A252)</f>
        <v>0</v>
      </c>
      <c r="N252" s="22">
        <f>COUNTIFS(CADASTRE!$B:$B,$N$1,CADASTRE!$L:$L,A252)</f>
        <v>0</v>
      </c>
      <c r="O252" s="22">
        <f>COUNTIFS(CADASTRE!$B:$B,$O$1,CADASTRE!$L:$L,A252)</f>
        <v>0</v>
      </c>
      <c r="P252" s="22">
        <f>COUNTIFS(CADASTRE!$B:$B,$P$1,CADASTRE!$L:$L,A252)</f>
        <v>0</v>
      </c>
      <c r="Q252" s="22">
        <f>COUNTIFS(CADASTRE!$B:$B,$Q$1,CADASTRE!$L:$L,A252)</f>
        <v>0</v>
      </c>
      <c r="R252" s="22">
        <f>COUNTIFS(CADASTRE!$B:$B,$R$1,CADASTRE!$L:$L,A252)</f>
        <v>0</v>
      </c>
      <c r="S252" s="22">
        <f>COUNTIFS(CADASTRE!$B:$B,$S$1,CADASTRE!$L:$L,A252)</f>
        <v>0</v>
      </c>
      <c r="T252" s="22">
        <f>COUNTIFS(CADASTRE!$B:$B,$T$1,CADASTRE!$L:$L,A252)</f>
        <v>0</v>
      </c>
      <c r="U252" s="22">
        <f>COUNTIFS(CADASTRE!$B:$B,$U$1,CADASTRE!$L:$L,A252)</f>
        <v>0</v>
      </c>
      <c r="V252" s="22">
        <f>COUNTIFS(CADASTRE!$B:$B,$V$1,CADASTRE!$L:$L,A252)</f>
        <v>0</v>
      </c>
      <c r="W252" s="22">
        <f>COUNTIFS(CADASTRE!$B:$B,$W$1,CADASTRE!$L:$L,A252)</f>
        <v>0</v>
      </c>
      <c r="X252" s="22">
        <f>COUNTIFS(CADASTRE!$B:$B,$X$1,CADASTRE!$L:$L,A252)</f>
        <v>1</v>
      </c>
      <c r="Y252" s="22">
        <f>COUNTIFS(CADASTRE!$B:$B,$Y$1,CADASTRE!$L:$L,A252)</f>
        <v>0</v>
      </c>
      <c r="Z252" s="22">
        <f>COUNTIFS(CADASTRE!$B:$B,$Z$1,CADASTRE!$L:$L,A252)</f>
        <v>0</v>
      </c>
      <c r="AA252" s="22">
        <f t="shared" si="3"/>
        <v>2</v>
      </c>
      <c r="AB252" s="22"/>
      <c r="AC252" s="22"/>
      <c r="AD252" s="1"/>
      <c r="AE252" s="1"/>
    </row>
    <row r="253" spans="1:31" ht="30" customHeight="1" x14ac:dyDescent="0.3">
      <c r="A253" s="2" t="s">
        <v>1415</v>
      </c>
      <c r="B253" s="22">
        <f>COUNTIFS(CADASTRE!$B:$B,B$1,CADASTRE!L:L,A253)</f>
        <v>0</v>
      </c>
      <c r="C253" s="22">
        <f>COUNTIFS(CADASTRE!$B:$B,$C$1,CADASTRE!$L:$L,A253)</f>
        <v>0</v>
      </c>
      <c r="D253" s="22">
        <f>COUNTIFS(CADASTRE!$B:$B,$D$1,CADASTRE!$L:$L,A253)</f>
        <v>0</v>
      </c>
      <c r="E253" s="22">
        <f>COUNTIFS(CADASTRE!$B:$B,$E$1,CADASTRE!$L:$L,A253)</f>
        <v>0</v>
      </c>
      <c r="F253" s="22">
        <f>COUNTIFS(CADASTRE!$B:$B,$F$1,CADASTRE!$L:$L,A253)</f>
        <v>0</v>
      </c>
      <c r="G253" s="22">
        <f>COUNTIFS(CADASTRE!$B:$B,$G$1,CADASTRE!$L:$L,A253)</f>
        <v>0</v>
      </c>
      <c r="H253" s="22">
        <f>COUNTIFS(CADASTRE!$B:$B,$H$1,CADASTRE!$L:$L,A253)</f>
        <v>0</v>
      </c>
      <c r="I253" s="22">
        <f>COUNTIFS(CADASTRE!$B:$B,$I$1,CADASTRE!$L:$L,A253)</f>
        <v>0</v>
      </c>
      <c r="J253" s="22">
        <f>COUNTIFS(CADASTRE!$B:$B,$J$1,CADASTRE!$L:$L,A253)</f>
        <v>0</v>
      </c>
      <c r="K253" s="22">
        <f>COUNTIFS(CADASTRE!$B:$B,$K$1,CADASTRE!$L:$L,A253)</f>
        <v>0</v>
      </c>
      <c r="L253" s="22">
        <f>COUNTIFS(CADASTRE!$B:$B,$L$1,CADASTRE!$L:$L,A253)</f>
        <v>0</v>
      </c>
      <c r="M253" s="22">
        <f>COUNTIFS(CADASTRE!$B:$B,$M$1,CADASTRE!$L:$L,A253)</f>
        <v>0</v>
      </c>
      <c r="N253" s="22">
        <f>COUNTIFS(CADASTRE!$B:$B,$N$1,CADASTRE!$L:$L,A253)</f>
        <v>0</v>
      </c>
      <c r="O253" s="22">
        <f>COUNTIFS(CADASTRE!$B:$B,$O$1,CADASTRE!$L:$L,A253)</f>
        <v>0</v>
      </c>
      <c r="P253" s="22">
        <f>COUNTIFS(CADASTRE!$B:$B,$P$1,CADASTRE!$L:$L,A253)</f>
        <v>1</v>
      </c>
      <c r="Q253" s="22">
        <f>COUNTIFS(CADASTRE!$B:$B,$Q$1,CADASTRE!$L:$L,A253)</f>
        <v>0</v>
      </c>
      <c r="R253" s="22">
        <f>COUNTIFS(CADASTRE!$B:$B,$R$1,CADASTRE!$L:$L,A253)</f>
        <v>0</v>
      </c>
      <c r="S253" s="22">
        <f>COUNTIFS(CADASTRE!$B:$B,$S$1,CADASTRE!$L:$L,A253)</f>
        <v>0</v>
      </c>
      <c r="T253" s="22">
        <f>COUNTIFS(CADASTRE!$B:$B,$T$1,CADASTRE!$L:$L,A253)</f>
        <v>0</v>
      </c>
      <c r="U253" s="22">
        <f>COUNTIFS(CADASTRE!$B:$B,$U$1,CADASTRE!$L:$L,A253)</f>
        <v>0</v>
      </c>
      <c r="V253" s="22">
        <f>COUNTIFS(CADASTRE!$B:$B,$V$1,CADASTRE!$L:$L,A253)</f>
        <v>0</v>
      </c>
      <c r="W253" s="22">
        <f>COUNTIFS(CADASTRE!$B:$B,$W$1,CADASTRE!$L:$L,A253)</f>
        <v>0</v>
      </c>
      <c r="X253" s="22">
        <f>COUNTIFS(CADASTRE!$B:$B,$X$1,CADASTRE!$L:$L,A253)</f>
        <v>0</v>
      </c>
      <c r="Y253" s="22">
        <f>COUNTIFS(CADASTRE!$B:$B,$Y$1,CADASTRE!$L:$L,A253)</f>
        <v>0</v>
      </c>
      <c r="Z253" s="22">
        <f>COUNTIFS(CADASTRE!$B:$B,$Z$1,CADASTRE!$L:$L,A253)</f>
        <v>0</v>
      </c>
      <c r="AA253" s="22">
        <f t="shared" si="3"/>
        <v>1</v>
      </c>
      <c r="AB253" s="22"/>
      <c r="AC253" s="22"/>
      <c r="AD253" s="1"/>
      <c r="AE253" s="1"/>
    </row>
    <row r="254" spans="1:31" ht="30" customHeight="1" x14ac:dyDescent="0.3">
      <c r="A254" s="2" t="s">
        <v>3349</v>
      </c>
      <c r="B254" s="22">
        <f>COUNTIFS(CADASTRE!$B:$B,B$1,CADASTRE!L:L,A254)</f>
        <v>0</v>
      </c>
      <c r="C254" s="22">
        <f>COUNTIFS(CADASTRE!$B:$B,$C$1,CADASTRE!$L:$L,A254)</f>
        <v>0</v>
      </c>
      <c r="D254" s="22">
        <f>COUNTIFS(CADASTRE!$B:$B,$D$1,CADASTRE!$L:$L,A254)</f>
        <v>0</v>
      </c>
      <c r="E254" s="22">
        <f>COUNTIFS(CADASTRE!$B:$B,$E$1,CADASTRE!$L:$L,A254)</f>
        <v>0</v>
      </c>
      <c r="F254" s="22">
        <f>COUNTIFS(CADASTRE!$B:$B,$F$1,CADASTRE!$L:$L,A254)</f>
        <v>0</v>
      </c>
      <c r="G254" s="22">
        <f>COUNTIFS(CADASTRE!$B:$B,$G$1,CADASTRE!$L:$L,A254)</f>
        <v>0</v>
      </c>
      <c r="H254" s="22">
        <f>COUNTIFS(CADASTRE!$B:$B,$H$1,CADASTRE!$L:$L,A254)</f>
        <v>1</v>
      </c>
      <c r="I254" s="22">
        <f>COUNTIFS(CADASTRE!$B:$B,$I$1,CADASTRE!$L:$L,A254)</f>
        <v>0</v>
      </c>
      <c r="J254" s="22">
        <f>COUNTIFS(CADASTRE!$B:$B,$J$1,CADASTRE!$L:$L,A254)</f>
        <v>0</v>
      </c>
      <c r="K254" s="22">
        <f>COUNTIFS(CADASTRE!$B:$B,$K$1,CADASTRE!$L:$L,A254)</f>
        <v>0</v>
      </c>
      <c r="L254" s="22">
        <f>COUNTIFS(CADASTRE!$B:$B,$L$1,CADASTRE!$L:$L,A254)</f>
        <v>0</v>
      </c>
      <c r="M254" s="22">
        <f>COUNTIFS(CADASTRE!$B:$B,$M$1,CADASTRE!$L:$L,A254)</f>
        <v>0</v>
      </c>
      <c r="N254" s="22">
        <f>COUNTIFS(CADASTRE!$B:$B,$N$1,CADASTRE!$L:$L,A254)</f>
        <v>0</v>
      </c>
      <c r="O254" s="22">
        <f>COUNTIFS(CADASTRE!$B:$B,$O$1,CADASTRE!$L:$L,A254)</f>
        <v>0</v>
      </c>
      <c r="P254" s="22">
        <f>COUNTIFS(CADASTRE!$B:$B,$P$1,CADASTRE!$L:$L,A254)</f>
        <v>0</v>
      </c>
      <c r="Q254" s="22">
        <f>COUNTIFS(CADASTRE!$B:$B,$Q$1,CADASTRE!$L:$L,A254)</f>
        <v>0</v>
      </c>
      <c r="R254" s="22">
        <f>COUNTIFS(CADASTRE!$B:$B,$R$1,CADASTRE!$L:$L,A254)</f>
        <v>0</v>
      </c>
      <c r="S254" s="22">
        <f>COUNTIFS(CADASTRE!$B:$B,$S$1,CADASTRE!$L:$L,A254)</f>
        <v>0</v>
      </c>
      <c r="T254" s="22">
        <f>COUNTIFS(CADASTRE!$B:$B,$T$1,CADASTRE!$L:$L,A254)</f>
        <v>0</v>
      </c>
      <c r="U254" s="22">
        <f>COUNTIFS(CADASTRE!$B:$B,$U$1,CADASTRE!$L:$L,A254)</f>
        <v>0</v>
      </c>
      <c r="V254" s="22">
        <f>COUNTIFS(CADASTRE!$B:$B,$V$1,CADASTRE!$L:$L,A254)</f>
        <v>0</v>
      </c>
      <c r="W254" s="22">
        <f>COUNTIFS(CADASTRE!$B:$B,$W$1,CADASTRE!$L:$L,A254)</f>
        <v>0</v>
      </c>
      <c r="X254" s="22">
        <f>COUNTIFS(CADASTRE!$B:$B,$X$1,CADASTRE!$L:$L,A254)</f>
        <v>0</v>
      </c>
      <c r="Y254" s="22">
        <f>COUNTIFS(CADASTRE!$B:$B,$Y$1,CADASTRE!$L:$L,A254)</f>
        <v>0</v>
      </c>
      <c r="Z254" s="22">
        <f>COUNTIFS(CADASTRE!$B:$B,$Z$1,CADASTRE!$L:$L,A254)</f>
        <v>0</v>
      </c>
      <c r="AA254" s="22">
        <f t="shared" si="3"/>
        <v>1</v>
      </c>
      <c r="AB254" s="22"/>
      <c r="AC254" s="22"/>
      <c r="AD254" s="1"/>
      <c r="AE254" s="1"/>
    </row>
    <row r="255" spans="1:31" ht="30" customHeight="1" x14ac:dyDescent="0.3">
      <c r="A255" s="2" t="s">
        <v>4059</v>
      </c>
      <c r="B255" s="22">
        <f>COUNTIFS(CADASTRE!$B:$B,B$1,CADASTRE!L:L,A255)</f>
        <v>0</v>
      </c>
      <c r="C255" s="22">
        <f>COUNTIFS(CADASTRE!$B:$B,$C$1,CADASTRE!$L:$L,A255)</f>
        <v>0</v>
      </c>
      <c r="D255" s="22">
        <f>COUNTIFS(CADASTRE!$B:$B,$D$1,CADASTRE!$L:$L,A255)</f>
        <v>0</v>
      </c>
      <c r="E255" s="22">
        <f>COUNTIFS(CADASTRE!$B:$B,$E$1,CADASTRE!$L:$L,A255)</f>
        <v>0</v>
      </c>
      <c r="F255" s="22">
        <f>COUNTIFS(CADASTRE!$B:$B,$F$1,CADASTRE!$L:$L,A255)</f>
        <v>0</v>
      </c>
      <c r="G255" s="22">
        <f>COUNTIFS(CADASTRE!$B:$B,$G$1,CADASTRE!$L:$L,A255)</f>
        <v>0</v>
      </c>
      <c r="H255" s="22">
        <f>COUNTIFS(CADASTRE!$B:$B,$H$1,CADASTRE!$L:$L,A255)</f>
        <v>1</v>
      </c>
      <c r="I255" s="22">
        <f>COUNTIFS(CADASTRE!$B:$B,$I$1,CADASTRE!$L:$L,A255)</f>
        <v>0</v>
      </c>
      <c r="J255" s="22">
        <f>COUNTIFS(CADASTRE!$B:$B,$J$1,CADASTRE!$L:$L,A255)</f>
        <v>0</v>
      </c>
      <c r="K255" s="22">
        <f>COUNTIFS(CADASTRE!$B:$B,$K$1,CADASTRE!$L:$L,A255)</f>
        <v>0</v>
      </c>
      <c r="L255" s="22">
        <f>COUNTIFS(CADASTRE!$B:$B,$L$1,CADASTRE!$L:$L,A255)</f>
        <v>0</v>
      </c>
      <c r="M255" s="22">
        <f>COUNTIFS(CADASTRE!$B:$B,$M$1,CADASTRE!$L:$L,A255)</f>
        <v>0</v>
      </c>
      <c r="N255" s="22">
        <f>COUNTIFS(CADASTRE!$B:$B,$N$1,CADASTRE!$L:$L,A255)</f>
        <v>0</v>
      </c>
      <c r="O255" s="22">
        <f>COUNTIFS(CADASTRE!$B:$B,$O$1,CADASTRE!$L:$L,A255)</f>
        <v>0</v>
      </c>
      <c r="P255" s="22">
        <f>COUNTIFS(CADASTRE!$B:$B,$P$1,CADASTRE!$L:$L,A255)</f>
        <v>0</v>
      </c>
      <c r="Q255" s="22">
        <f>COUNTIFS(CADASTRE!$B:$B,$Q$1,CADASTRE!$L:$L,A255)</f>
        <v>0</v>
      </c>
      <c r="R255" s="22">
        <f>COUNTIFS(CADASTRE!$B:$B,$R$1,CADASTRE!$L:$L,A255)</f>
        <v>0</v>
      </c>
      <c r="S255" s="22">
        <f>COUNTIFS(CADASTRE!$B:$B,$S$1,CADASTRE!$L:$L,A255)</f>
        <v>0</v>
      </c>
      <c r="T255" s="22">
        <f>COUNTIFS(CADASTRE!$B:$B,$T$1,CADASTRE!$L:$L,A255)</f>
        <v>0</v>
      </c>
      <c r="U255" s="22">
        <f>COUNTIFS(CADASTRE!$B:$B,$U$1,CADASTRE!$L:$L,A255)</f>
        <v>0</v>
      </c>
      <c r="V255" s="22">
        <f>COUNTIFS(CADASTRE!$B:$B,$V$1,CADASTRE!$L:$L,A255)</f>
        <v>0</v>
      </c>
      <c r="W255" s="22">
        <f>COUNTIFS(CADASTRE!$B:$B,$W$1,CADASTRE!$L:$L,A255)</f>
        <v>0</v>
      </c>
      <c r="X255" s="22">
        <f>COUNTIFS(CADASTRE!$B:$B,$X$1,CADASTRE!$L:$L,A255)</f>
        <v>0</v>
      </c>
      <c r="Y255" s="22">
        <f>COUNTIFS(CADASTRE!$B:$B,$Y$1,CADASTRE!$L:$L,A255)</f>
        <v>0</v>
      </c>
      <c r="Z255" s="22">
        <f>COUNTIFS(CADASTRE!$B:$B,$Z$1,CADASTRE!$L:$L,A255)</f>
        <v>0</v>
      </c>
      <c r="AA255" s="22">
        <f t="shared" si="3"/>
        <v>1</v>
      </c>
      <c r="AB255" s="22"/>
      <c r="AC255" s="22"/>
      <c r="AD255" s="1"/>
      <c r="AE255" s="1"/>
    </row>
    <row r="256" spans="1:31" ht="30" customHeight="1" x14ac:dyDescent="0.3">
      <c r="A256" s="2" t="s">
        <v>3545</v>
      </c>
      <c r="B256" s="22">
        <f>COUNTIFS(CADASTRE!$B:$B,B$1,CADASTRE!L:L,A256)</f>
        <v>0</v>
      </c>
      <c r="C256" s="22">
        <f>COUNTIFS(CADASTRE!$B:$B,$C$1,CADASTRE!$L:$L,A256)</f>
        <v>0</v>
      </c>
      <c r="D256" s="22">
        <f>COUNTIFS(CADASTRE!$B:$B,$D$1,CADASTRE!$L:$L,A256)</f>
        <v>0</v>
      </c>
      <c r="E256" s="22">
        <f>COUNTIFS(CADASTRE!$B:$B,$E$1,CADASTRE!$L:$L,A256)</f>
        <v>0</v>
      </c>
      <c r="F256" s="22">
        <f>COUNTIFS(CADASTRE!$B:$B,$F$1,CADASTRE!$L:$L,A256)</f>
        <v>0</v>
      </c>
      <c r="G256" s="22">
        <f>COUNTIFS(CADASTRE!$B:$B,$G$1,CADASTRE!$L:$L,A256)</f>
        <v>0</v>
      </c>
      <c r="H256" s="22">
        <f>COUNTIFS(CADASTRE!$B:$B,$H$1,CADASTRE!$L:$L,A256)</f>
        <v>0</v>
      </c>
      <c r="I256" s="22">
        <f>COUNTIFS(CADASTRE!$B:$B,$I$1,CADASTRE!$L:$L,A256)</f>
        <v>0</v>
      </c>
      <c r="J256" s="22">
        <f>COUNTIFS(CADASTRE!$B:$B,$J$1,CADASTRE!$L:$L,A256)</f>
        <v>0</v>
      </c>
      <c r="K256" s="22">
        <f>COUNTIFS(CADASTRE!$B:$B,$K$1,CADASTRE!$L:$L,A256)</f>
        <v>0</v>
      </c>
      <c r="L256" s="22">
        <f>COUNTIFS(CADASTRE!$B:$B,$L$1,CADASTRE!$L:$L,A256)</f>
        <v>0</v>
      </c>
      <c r="M256" s="22">
        <f>COUNTIFS(CADASTRE!$B:$B,$M$1,CADASTRE!$L:$L,A256)</f>
        <v>0</v>
      </c>
      <c r="N256" s="22">
        <f>COUNTIFS(CADASTRE!$B:$B,$N$1,CADASTRE!$L:$L,A256)</f>
        <v>0</v>
      </c>
      <c r="O256" s="22">
        <f>COUNTIFS(CADASTRE!$B:$B,$O$1,CADASTRE!$L:$L,A256)</f>
        <v>0</v>
      </c>
      <c r="P256" s="22">
        <f>COUNTIFS(CADASTRE!$B:$B,$P$1,CADASTRE!$L:$L,A256)</f>
        <v>1</v>
      </c>
      <c r="Q256" s="22">
        <f>COUNTIFS(CADASTRE!$B:$B,$Q$1,CADASTRE!$L:$L,A256)</f>
        <v>0</v>
      </c>
      <c r="R256" s="22">
        <f>COUNTIFS(CADASTRE!$B:$B,$R$1,CADASTRE!$L:$L,A256)</f>
        <v>0</v>
      </c>
      <c r="S256" s="22">
        <f>COUNTIFS(CADASTRE!$B:$B,$S$1,CADASTRE!$L:$L,A256)</f>
        <v>0</v>
      </c>
      <c r="T256" s="22">
        <f>COUNTIFS(CADASTRE!$B:$B,$T$1,CADASTRE!$L:$L,A256)</f>
        <v>0</v>
      </c>
      <c r="U256" s="22">
        <f>COUNTIFS(CADASTRE!$B:$B,$U$1,CADASTRE!$L:$L,A256)</f>
        <v>0</v>
      </c>
      <c r="V256" s="22">
        <f>COUNTIFS(CADASTRE!$B:$B,$V$1,CADASTRE!$L:$L,A256)</f>
        <v>0</v>
      </c>
      <c r="W256" s="22">
        <f>COUNTIFS(CADASTRE!$B:$B,$W$1,CADASTRE!$L:$L,A256)</f>
        <v>0</v>
      </c>
      <c r="X256" s="22">
        <f>COUNTIFS(CADASTRE!$B:$B,$X$1,CADASTRE!$L:$L,A256)</f>
        <v>0</v>
      </c>
      <c r="Y256" s="22">
        <f>COUNTIFS(CADASTRE!$B:$B,$Y$1,CADASTRE!$L:$L,A256)</f>
        <v>0</v>
      </c>
      <c r="Z256" s="22">
        <f>COUNTIFS(CADASTRE!$B:$B,$Z$1,CADASTRE!$L:$L,A256)</f>
        <v>0</v>
      </c>
      <c r="AA256" s="22">
        <f t="shared" si="3"/>
        <v>1</v>
      </c>
      <c r="AB256" s="22"/>
      <c r="AC256" s="22"/>
      <c r="AD256" s="1"/>
      <c r="AE256" s="1"/>
    </row>
    <row r="257" spans="1:31" ht="30" customHeight="1" x14ac:dyDescent="0.3">
      <c r="A257" s="2" t="s">
        <v>4535</v>
      </c>
      <c r="B257" s="22">
        <f>COUNTIFS(CADASTRE!$B:$B,B$1,CADASTRE!L:L,A257)</f>
        <v>0</v>
      </c>
      <c r="C257" s="22">
        <f>COUNTIFS(CADASTRE!$B:$B,$C$1,CADASTRE!$L:$L,A257)</f>
        <v>0</v>
      </c>
      <c r="D257" s="22">
        <f>COUNTIFS(CADASTRE!$B:$B,$D$1,CADASTRE!$L:$L,A257)</f>
        <v>0</v>
      </c>
      <c r="E257" s="22">
        <f>COUNTIFS(CADASTRE!$B:$B,$E$1,CADASTRE!$L:$L,A257)</f>
        <v>0</v>
      </c>
      <c r="F257" s="22">
        <f>COUNTIFS(CADASTRE!$B:$B,$F$1,CADASTRE!$L:$L,A257)</f>
        <v>0</v>
      </c>
      <c r="G257" s="22">
        <f>COUNTIFS(CADASTRE!$B:$B,$G$1,CADASTRE!$L:$L,A257)</f>
        <v>0</v>
      </c>
      <c r="H257" s="22">
        <f>COUNTIFS(CADASTRE!$B:$B,$H$1,CADASTRE!$L:$L,A257)</f>
        <v>0</v>
      </c>
      <c r="I257" s="22">
        <f>COUNTIFS(CADASTRE!$B:$B,$I$1,CADASTRE!$L:$L,A257)</f>
        <v>0</v>
      </c>
      <c r="J257" s="22">
        <f>COUNTIFS(CADASTRE!$B:$B,$J$1,CADASTRE!$L:$L,A257)</f>
        <v>0</v>
      </c>
      <c r="K257" s="22">
        <f>COUNTIFS(CADASTRE!$B:$B,$K$1,CADASTRE!$L:$L,A257)</f>
        <v>0</v>
      </c>
      <c r="L257" s="22">
        <f>COUNTIFS(CADASTRE!$B:$B,$L$1,CADASTRE!$L:$L,A257)</f>
        <v>0</v>
      </c>
      <c r="M257" s="22">
        <f>COUNTIFS(CADASTRE!$B:$B,$M$1,CADASTRE!$L:$L,A257)</f>
        <v>0</v>
      </c>
      <c r="N257" s="22">
        <f>COUNTIFS(CADASTRE!$B:$B,$N$1,CADASTRE!$L:$L,A257)</f>
        <v>0</v>
      </c>
      <c r="O257" s="22">
        <f>COUNTIFS(CADASTRE!$B:$B,$O$1,CADASTRE!$L:$L,A257)</f>
        <v>0</v>
      </c>
      <c r="P257" s="22">
        <f>COUNTIFS(CADASTRE!$B:$B,$P$1,CADASTRE!$L:$L,A257)</f>
        <v>0</v>
      </c>
      <c r="Q257" s="22">
        <f>COUNTIFS(CADASTRE!$B:$B,$Q$1,CADASTRE!$L:$L,A257)</f>
        <v>0</v>
      </c>
      <c r="R257" s="22">
        <f>COUNTIFS(CADASTRE!$B:$B,$R$1,CADASTRE!$L:$L,A257)</f>
        <v>0</v>
      </c>
      <c r="S257" s="22">
        <f>COUNTIFS(CADASTRE!$B:$B,$S$1,CADASTRE!$L:$L,A257)</f>
        <v>1</v>
      </c>
      <c r="T257" s="22">
        <f>COUNTIFS(CADASTRE!$B:$B,$T$1,CADASTRE!$L:$L,A257)</f>
        <v>0</v>
      </c>
      <c r="U257" s="22">
        <f>COUNTIFS(CADASTRE!$B:$B,$U$1,CADASTRE!$L:$L,A257)</f>
        <v>0</v>
      </c>
      <c r="V257" s="22">
        <f>COUNTIFS(CADASTRE!$B:$B,$V$1,CADASTRE!$L:$L,A257)</f>
        <v>0</v>
      </c>
      <c r="W257" s="22">
        <f>COUNTIFS(CADASTRE!$B:$B,$W$1,CADASTRE!$L:$L,A257)</f>
        <v>0</v>
      </c>
      <c r="X257" s="22">
        <f>COUNTIFS(CADASTRE!$B:$B,$X$1,CADASTRE!$L:$L,A257)</f>
        <v>0</v>
      </c>
      <c r="Y257" s="22">
        <f>COUNTIFS(CADASTRE!$B:$B,$Y$1,CADASTRE!$L:$L,A257)</f>
        <v>0</v>
      </c>
      <c r="Z257" s="22">
        <f>COUNTIFS(CADASTRE!$B:$B,$Z$1,CADASTRE!$L:$L,A257)</f>
        <v>0</v>
      </c>
      <c r="AA257" s="22">
        <f t="shared" si="3"/>
        <v>1</v>
      </c>
      <c r="AB257" s="22"/>
      <c r="AC257" s="22"/>
      <c r="AD257" s="1"/>
      <c r="AE257" s="1"/>
    </row>
    <row r="258" spans="1:31" ht="30" customHeight="1" x14ac:dyDescent="0.3">
      <c r="A258" s="2" t="s">
        <v>194</v>
      </c>
      <c r="B258" s="22">
        <f>COUNTIFS(CADASTRE!$B:$B,B$1,CADASTRE!L:L,A258)</f>
        <v>0</v>
      </c>
      <c r="C258" s="22">
        <f>COUNTIFS(CADASTRE!$B:$B,$C$1,CADASTRE!$L:$L,A258)</f>
        <v>0</v>
      </c>
      <c r="D258" s="22">
        <f>COUNTIFS(CADASTRE!$B:$B,$D$1,CADASTRE!$L:$L,A258)</f>
        <v>0</v>
      </c>
      <c r="E258" s="22">
        <f>COUNTIFS(CADASTRE!$B:$B,$E$1,CADASTRE!$L:$L,A258)</f>
        <v>0</v>
      </c>
      <c r="F258" s="22">
        <f>COUNTIFS(CADASTRE!$B:$B,$F$1,CADASTRE!$L:$L,A258)</f>
        <v>0</v>
      </c>
      <c r="G258" s="22">
        <f>COUNTIFS(CADASTRE!$B:$B,$G$1,CADASTRE!$L:$L,A258)</f>
        <v>0</v>
      </c>
      <c r="H258" s="22">
        <f>COUNTIFS(CADASTRE!$B:$B,$H$1,CADASTRE!$L:$L,A258)</f>
        <v>0</v>
      </c>
      <c r="I258" s="22">
        <f>COUNTIFS(CADASTRE!$B:$B,$I$1,CADASTRE!$L:$L,A258)</f>
        <v>0</v>
      </c>
      <c r="J258" s="22">
        <f>COUNTIFS(CADASTRE!$B:$B,$J$1,CADASTRE!$L:$L,A258)</f>
        <v>0</v>
      </c>
      <c r="K258" s="22">
        <f>COUNTIFS(CADASTRE!$B:$B,$K$1,CADASTRE!$L:$L,A258)</f>
        <v>0</v>
      </c>
      <c r="L258" s="22">
        <f>COUNTIFS(CADASTRE!$B:$B,$L$1,CADASTRE!$L:$L,A258)</f>
        <v>0</v>
      </c>
      <c r="M258" s="22">
        <f>COUNTIFS(CADASTRE!$B:$B,$M$1,CADASTRE!$L:$L,A258)</f>
        <v>0</v>
      </c>
      <c r="N258" s="22">
        <f>COUNTIFS(CADASTRE!$B:$B,$N$1,CADASTRE!$L:$L,A258)</f>
        <v>0</v>
      </c>
      <c r="O258" s="22">
        <f>COUNTIFS(CADASTRE!$B:$B,$O$1,CADASTRE!$L:$L,A258)</f>
        <v>0</v>
      </c>
      <c r="P258" s="22">
        <f>COUNTIFS(CADASTRE!$B:$B,$P$1,CADASTRE!$L:$L,A258)</f>
        <v>0</v>
      </c>
      <c r="Q258" s="22">
        <f>COUNTIFS(CADASTRE!$B:$B,$Q$1,CADASTRE!$L:$L,A258)</f>
        <v>0</v>
      </c>
      <c r="R258" s="22">
        <f>COUNTIFS(CADASTRE!$B:$B,$R$1,CADASTRE!$L:$L,A258)</f>
        <v>0</v>
      </c>
      <c r="S258" s="22">
        <f>COUNTIFS(CADASTRE!$B:$B,$S$1,CADASTRE!$L:$L,A258)</f>
        <v>0</v>
      </c>
      <c r="T258" s="22">
        <f>COUNTIFS(CADASTRE!$B:$B,$T$1,CADASTRE!$L:$L,A258)</f>
        <v>0</v>
      </c>
      <c r="U258" s="22">
        <f>COUNTIFS(CADASTRE!$B:$B,$U$1,CADASTRE!$L:$L,A258)</f>
        <v>1</v>
      </c>
      <c r="V258" s="22">
        <f>COUNTIFS(CADASTRE!$B:$B,$V$1,CADASTRE!$L:$L,A258)</f>
        <v>0</v>
      </c>
      <c r="W258" s="22">
        <f>COUNTIFS(CADASTRE!$B:$B,$W$1,CADASTRE!$L:$L,A258)</f>
        <v>0</v>
      </c>
      <c r="X258" s="22">
        <f>COUNTIFS(CADASTRE!$B:$B,$X$1,CADASTRE!$L:$L,A258)</f>
        <v>0</v>
      </c>
      <c r="Y258" s="22">
        <f>COUNTIFS(CADASTRE!$B:$B,$Y$1,CADASTRE!$L:$L,A258)</f>
        <v>1</v>
      </c>
      <c r="Z258" s="22">
        <f>COUNTIFS(CADASTRE!$B:$B,$Z$1,CADASTRE!$L:$L,A258)</f>
        <v>0</v>
      </c>
      <c r="AA258" s="22">
        <f t="shared" ref="AA258:AA321" si="4">SUM(B258:Z258)</f>
        <v>2</v>
      </c>
      <c r="AB258" s="22"/>
      <c r="AC258" s="22"/>
      <c r="AD258" s="1"/>
      <c r="AE258" s="1"/>
    </row>
    <row r="259" spans="1:31" ht="30" customHeight="1" x14ac:dyDescent="0.3">
      <c r="A259" s="2" t="s">
        <v>4683</v>
      </c>
      <c r="B259" s="22">
        <f>COUNTIFS(CADASTRE!$B:$B,B$1,CADASTRE!L:L,A259)</f>
        <v>0</v>
      </c>
      <c r="C259" s="22">
        <f>COUNTIFS(CADASTRE!$B:$B,$C$1,CADASTRE!$L:$L,A259)</f>
        <v>0</v>
      </c>
      <c r="D259" s="22">
        <f>COUNTIFS(CADASTRE!$B:$B,$D$1,CADASTRE!$L:$L,A259)</f>
        <v>0</v>
      </c>
      <c r="E259" s="22">
        <f>COUNTIFS(CADASTRE!$B:$B,$E$1,CADASTRE!$L:$L,A259)</f>
        <v>0</v>
      </c>
      <c r="F259" s="22">
        <f>COUNTIFS(CADASTRE!$B:$B,$F$1,CADASTRE!$L:$L,A259)</f>
        <v>0</v>
      </c>
      <c r="G259" s="22">
        <f>COUNTIFS(CADASTRE!$B:$B,$G$1,CADASTRE!$L:$L,A259)</f>
        <v>0</v>
      </c>
      <c r="H259" s="22">
        <f>COUNTIFS(CADASTRE!$B:$B,$H$1,CADASTRE!$L:$L,A259)</f>
        <v>0</v>
      </c>
      <c r="I259" s="22">
        <f>COUNTIFS(CADASTRE!$B:$B,$I$1,CADASTRE!$L:$L,A259)</f>
        <v>0</v>
      </c>
      <c r="J259" s="22">
        <f>COUNTIFS(CADASTRE!$B:$B,$J$1,CADASTRE!$L:$L,A259)</f>
        <v>0</v>
      </c>
      <c r="K259" s="22">
        <f>COUNTIFS(CADASTRE!$B:$B,$K$1,CADASTRE!$L:$L,A259)</f>
        <v>0</v>
      </c>
      <c r="L259" s="22">
        <f>COUNTIFS(CADASTRE!$B:$B,$L$1,CADASTRE!$L:$L,A259)</f>
        <v>0</v>
      </c>
      <c r="M259" s="22">
        <f>COUNTIFS(CADASTRE!$B:$B,$M$1,CADASTRE!$L:$L,A259)</f>
        <v>0</v>
      </c>
      <c r="N259" s="22">
        <f>COUNTIFS(CADASTRE!$B:$B,$N$1,CADASTRE!$L:$L,A259)</f>
        <v>0</v>
      </c>
      <c r="O259" s="22">
        <f>COUNTIFS(CADASTRE!$B:$B,$O$1,CADASTRE!$L:$L,A259)</f>
        <v>0</v>
      </c>
      <c r="P259" s="22">
        <f>COUNTIFS(CADASTRE!$B:$B,$P$1,CADASTRE!$L:$L,A259)</f>
        <v>0</v>
      </c>
      <c r="Q259" s="22">
        <f>COUNTIFS(CADASTRE!$B:$B,$Q$1,CADASTRE!$L:$L,A259)</f>
        <v>0</v>
      </c>
      <c r="R259" s="22">
        <f>COUNTIFS(CADASTRE!$B:$B,$R$1,CADASTRE!$L:$L,A259)</f>
        <v>0</v>
      </c>
      <c r="S259" s="22">
        <f>COUNTIFS(CADASTRE!$B:$B,$S$1,CADASTRE!$L:$L,A259)</f>
        <v>1</v>
      </c>
      <c r="T259" s="22">
        <f>COUNTIFS(CADASTRE!$B:$B,$T$1,CADASTRE!$L:$L,A259)</f>
        <v>0</v>
      </c>
      <c r="U259" s="22">
        <f>COUNTIFS(CADASTRE!$B:$B,$U$1,CADASTRE!$L:$L,A259)</f>
        <v>0</v>
      </c>
      <c r="V259" s="22">
        <f>COUNTIFS(CADASTRE!$B:$B,$V$1,CADASTRE!$L:$L,A259)</f>
        <v>0</v>
      </c>
      <c r="W259" s="22">
        <f>COUNTIFS(CADASTRE!$B:$B,$W$1,CADASTRE!$L:$L,A259)</f>
        <v>0</v>
      </c>
      <c r="X259" s="22">
        <f>COUNTIFS(CADASTRE!$B:$B,$X$1,CADASTRE!$L:$L,A259)</f>
        <v>0</v>
      </c>
      <c r="Y259" s="22">
        <f>COUNTIFS(CADASTRE!$B:$B,$Y$1,CADASTRE!$L:$L,A259)</f>
        <v>0</v>
      </c>
      <c r="Z259" s="22">
        <f>COUNTIFS(CADASTRE!$B:$B,$Z$1,CADASTRE!$L:$L,A259)</f>
        <v>0</v>
      </c>
      <c r="AA259" s="22">
        <f t="shared" si="4"/>
        <v>1</v>
      </c>
      <c r="AB259" s="22"/>
      <c r="AC259" s="22"/>
      <c r="AD259" s="1"/>
      <c r="AE259" s="1"/>
    </row>
    <row r="260" spans="1:31" ht="30" customHeight="1" x14ac:dyDescent="0.3">
      <c r="A260" s="2" t="s">
        <v>2448</v>
      </c>
      <c r="B260" s="22">
        <f>COUNTIFS(CADASTRE!$B:$B,B$1,CADASTRE!L:L,A260)</f>
        <v>0</v>
      </c>
      <c r="C260" s="22">
        <f>COUNTIFS(CADASTRE!$B:$B,$C$1,CADASTRE!$L:$L,A260)</f>
        <v>0</v>
      </c>
      <c r="D260" s="22">
        <f>COUNTIFS(CADASTRE!$B:$B,$D$1,CADASTRE!$L:$L,A260)</f>
        <v>0</v>
      </c>
      <c r="E260" s="22">
        <f>COUNTIFS(CADASTRE!$B:$B,$E$1,CADASTRE!$L:$L,A260)</f>
        <v>0</v>
      </c>
      <c r="F260" s="22">
        <f>COUNTIFS(CADASTRE!$B:$B,$F$1,CADASTRE!$L:$L,A260)</f>
        <v>0</v>
      </c>
      <c r="G260" s="22">
        <f>COUNTIFS(CADASTRE!$B:$B,$G$1,CADASTRE!$L:$L,A260)</f>
        <v>0</v>
      </c>
      <c r="H260" s="22">
        <f>COUNTIFS(CADASTRE!$B:$B,$H$1,CADASTRE!$L:$L,A260)</f>
        <v>0</v>
      </c>
      <c r="I260" s="22">
        <f>COUNTIFS(CADASTRE!$B:$B,$I$1,CADASTRE!$L:$L,A260)</f>
        <v>0</v>
      </c>
      <c r="J260" s="22">
        <f>COUNTIFS(CADASTRE!$B:$B,$J$1,CADASTRE!$L:$L,A260)</f>
        <v>0</v>
      </c>
      <c r="K260" s="22">
        <f>COUNTIFS(CADASTRE!$B:$B,$K$1,CADASTRE!$L:$L,A260)</f>
        <v>0</v>
      </c>
      <c r="L260" s="22">
        <f>COUNTIFS(CADASTRE!$B:$B,$L$1,CADASTRE!$L:$L,A260)</f>
        <v>0</v>
      </c>
      <c r="M260" s="22">
        <f>COUNTIFS(CADASTRE!$B:$B,$M$1,CADASTRE!$L:$L,A260)</f>
        <v>0</v>
      </c>
      <c r="N260" s="22">
        <f>COUNTIFS(CADASTRE!$B:$B,$N$1,CADASTRE!$L:$L,A260)</f>
        <v>0</v>
      </c>
      <c r="O260" s="22">
        <f>COUNTIFS(CADASTRE!$B:$B,$O$1,CADASTRE!$L:$L,A260)</f>
        <v>0</v>
      </c>
      <c r="P260" s="22">
        <f>COUNTIFS(CADASTRE!$B:$B,$P$1,CADASTRE!$L:$L,A260)</f>
        <v>1</v>
      </c>
      <c r="Q260" s="22">
        <f>COUNTIFS(CADASTRE!$B:$B,$Q$1,CADASTRE!$L:$L,A260)</f>
        <v>0</v>
      </c>
      <c r="R260" s="22">
        <f>COUNTIFS(CADASTRE!$B:$B,$R$1,CADASTRE!$L:$L,A260)</f>
        <v>0</v>
      </c>
      <c r="S260" s="22">
        <f>COUNTIFS(CADASTRE!$B:$B,$S$1,CADASTRE!$L:$L,A260)</f>
        <v>0</v>
      </c>
      <c r="T260" s="22">
        <f>COUNTIFS(CADASTRE!$B:$B,$T$1,CADASTRE!$L:$L,A260)</f>
        <v>1</v>
      </c>
      <c r="U260" s="22">
        <f>COUNTIFS(CADASTRE!$B:$B,$U$1,CADASTRE!$L:$L,A260)</f>
        <v>0</v>
      </c>
      <c r="V260" s="22">
        <f>COUNTIFS(CADASTRE!$B:$B,$V$1,CADASTRE!$L:$L,A260)</f>
        <v>0</v>
      </c>
      <c r="W260" s="22">
        <f>COUNTIFS(CADASTRE!$B:$B,$W$1,CADASTRE!$L:$L,A260)</f>
        <v>0</v>
      </c>
      <c r="X260" s="22">
        <f>COUNTIFS(CADASTRE!$B:$B,$X$1,CADASTRE!$L:$L,A260)</f>
        <v>0</v>
      </c>
      <c r="Y260" s="22">
        <f>COUNTIFS(CADASTRE!$B:$B,$Y$1,CADASTRE!$L:$L,A260)</f>
        <v>0</v>
      </c>
      <c r="Z260" s="22">
        <f>COUNTIFS(CADASTRE!$B:$B,$Z$1,CADASTRE!$L:$L,A260)</f>
        <v>0</v>
      </c>
      <c r="AA260" s="22">
        <f t="shared" si="4"/>
        <v>2</v>
      </c>
      <c r="AB260" s="22"/>
      <c r="AC260" s="22"/>
      <c r="AD260" s="1"/>
      <c r="AE260" s="1"/>
    </row>
    <row r="261" spans="1:31" ht="30" customHeight="1" x14ac:dyDescent="0.3">
      <c r="A261" s="2" t="s">
        <v>1221</v>
      </c>
      <c r="B261" s="22">
        <f>COUNTIFS(CADASTRE!$B:$B,B$1,CADASTRE!L:L,A261)</f>
        <v>0</v>
      </c>
      <c r="C261" s="22">
        <f>COUNTIFS(CADASTRE!$B:$B,$C$1,CADASTRE!$L:$L,A261)</f>
        <v>0</v>
      </c>
      <c r="D261" s="22">
        <f>COUNTIFS(CADASTRE!$B:$B,$D$1,CADASTRE!$L:$L,A261)</f>
        <v>0</v>
      </c>
      <c r="E261" s="22">
        <f>COUNTIFS(CADASTRE!$B:$B,$E$1,CADASTRE!$L:$L,A261)</f>
        <v>0</v>
      </c>
      <c r="F261" s="22">
        <f>COUNTIFS(CADASTRE!$B:$B,$F$1,CADASTRE!$L:$L,A261)</f>
        <v>0</v>
      </c>
      <c r="G261" s="22">
        <f>COUNTIFS(CADASTRE!$B:$B,$G$1,CADASTRE!$L:$L,A261)</f>
        <v>0</v>
      </c>
      <c r="H261" s="22">
        <f>COUNTIFS(CADASTRE!$B:$B,$H$1,CADASTRE!$L:$L,A261)</f>
        <v>0</v>
      </c>
      <c r="I261" s="22">
        <f>COUNTIFS(CADASTRE!$B:$B,$I$1,CADASTRE!$L:$L,A261)</f>
        <v>0</v>
      </c>
      <c r="J261" s="22">
        <f>COUNTIFS(CADASTRE!$B:$B,$J$1,CADASTRE!$L:$L,A261)</f>
        <v>0</v>
      </c>
      <c r="K261" s="22">
        <f>COUNTIFS(CADASTRE!$B:$B,$K$1,CADASTRE!$L:$L,A261)</f>
        <v>2</v>
      </c>
      <c r="L261" s="22">
        <f>COUNTIFS(CADASTRE!$B:$B,$L$1,CADASTRE!$L:$L,A261)</f>
        <v>0</v>
      </c>
      <c r="M261" s="22">
        <f>COUNTIFS(CADASTRE!$B:$B,$M$1,CADASTRE!$L:$L,A261)</f>
        <v>0</v>
      </c>
      <c r="N261" s="22">
        <f>COUNTIFS(CADASTRE!$B:$B,$N$1,CADASTRE!$L:$L,A261)</f>
        <v>0</v>
      </c>
      <c r="O261" s="22">
        <f>COUNTIFS(CADASTRE!$B:$B,$O$1,CADASTRE!$L:$L,A261)</f>
        <v>0</v>
      </c>
      <c r="P261" s="22">
        <f>COUNTIFS(CADASTRE!$B:$B,$P$1,CADASTRE!$L:$L,A261)</f>
        <v>0</v>
      </c>
      <c r="Q261" s="22">
        <f>COUNTIFS(CADASTRE!$B:$B,$Q$1,CADASTRE!$L:$L,A261)</f>
        <v>0</v>
      </c>
      <c r="R261" s="22">
        <f>COUNTIFS(CADASTRE!$B:$B,$R$1,CADASTRE!$L:$L,A261)</f>
        <v>0</v>
      </c>
      <c r="S261" s="22">
        <f>COUNTIFS(CADASTRE!$B:$B,$S$1,CADASTRE!$L:$L,A261)</f>
        <v>0</v>
      </c>
      <c r="T261" s="22">
        <f>COUNTIFS(CADASTRE!$B:$B,$T$1,CADASTRE!$L:$L,A261)</f>
        <v>0</v>
      </c>
      <c r="U261" s="22">
        <f>COUNTIFS(CADASTRE!$B:$B,$U$1,CADASTRE!$L:$L,A261)</f>
        <v>0</v>
      </c>
      <c r="V261" s="22">
        <f>COUNTIFS(CADASTRE!$B:$B,$V$1,CADASTRE!$L:$L,A261)</f>
        <v>0</v>
      </c>
      <c r="W261" s="22">
        <f>COUNTIFS(CADASTRE!$B:$B,$W$1,CADASTRE!$L:$L,A261)</f>
        <v>0</v>
      </c>
      <c r="X261" s="22">
        <f>COUNTIFS(CADASTRE!$B:$B,$X$1,CADASTRE!$L:$L,A261)</f>
        <v>0</v>
      </c>
      <c r="Y261" s="22">
        <f>COUNTIFS(CADASTRE!$B:$B,$Y$1,CADASTRE!$L:$L,A261)</f>
        <v>0</v>
      </c>
      <c r="Z261" s="22">
        <f>COUNTIFS(CADASTRE!$B:$B,$Z$1,CADASTRE!$L:$L,A261)</f>
        <v>0</v>
      </c>
      <c r="AA261" s="22">
        <f t="shared" si="4"/>
        <v>2</v>
      </c>
      <c r="AB261" s="22"/>
      <c r="AC261" s="22"/>
      <c r="AD261" s="1"/>
      <c r="AE261" s="1"/>
    </row>
    <row r="262" spans="1:31" ht="30" customHeight="1" x14ac:dyDescent="0.3">
      <c r="A262" s="2" t="s">
        <v>2459</v>
      </c>
      <c r="B262" s="22">
        <f>COUNTIFS(CADASTRE!$B:$B,B$1,CADASTRE!L:L,A262)</f>
        <v>0</v>
      </c>
      <c r="C262" s="22">
        <f>COUNTIFS(CADASTRE!$B:$B,$C$1,CADASTRE!$L:$L,A262)</f>
        <v>0</v>
      </c>
      <c r="D262" s="22">
        <f>COUNTIFS(CADASTRE!$B:$B,$D$1,CADASTRE!$L:$L,A262)</f>
        <v>0</v>
      </c>
      <c r="E262" s="22">
        <f>COUNTIFS(CADASTRE!$B:$B,$E$1,CADASTRE!$L:$L,A262)</f>
        <v>0</v>
      </c>
      <c r="F262" s="22">
        <f>COUNTIFS(CADASTRE!$B:$B,$F$1,CADASTRE!$L:$L,A262)</f>
        <v>0</v>
      </c>
      <c r="G262" s="22">
        <f>COUNTIFS(CADASTRE!$B:$B,$G$1,CADASTRE!$L:$L,A262)</f>
        <v>0</v>
      </c>
      <c r="H262" s="22">
        <f>COUNTIFS(CADASTRE!$B:$B,$H$1,CADASTRE!$L:$L,A262)</f>
        <v>0</v>
      </c>
      <c r="I262" s="22">
        <f>COUNTIFS(CADASTRE!$B:$B,$I$1,CADASTRE!$L:$L,A262)</f>
        <v>0</v>
      </c>
      <c r="J262" s="22">
        <f>COUNTIFS(CADASTRE!$B:$B,$J$1,CADASTRE!$L:$L,A262)</f>
        <v>0</v>
      </c>
      <c r="K262" s="22">
        <f>COUNTIFS(CADASTRE!$B:$B,$K$1,CADASTRE!$L:$L,A262)</f>
        <v>0</v>
      </c>
      <c r="L262" s="22">
        <f>COUNTIFS(CADASTRE!$B:$B,$L$1,CADASTRE!$L:$L,A262)</f>
        <v>1</v>
      </c>
      <c r="M262" s="22">
        <f>COUNTIFS(CADASTRE!$B:$B,$M$1,CADASTRE!$L:$L,A262)</f>
        <v>0</v>
      </c>
      <c r="N262" s="22">
        <f>COUNTIFS(CADASTRE!$B:$B,$N$1,CADASTRE!$L:$L,A262)</f>
        <v>0</v>
      </c>
      <c r="O262" s="22">
        <f>COUNTIFS(CADASTRE!$B:$B,$O$1,CADASTRE!$L:$L,A262)</f>
        <v>0</v>
      </c>
      <c r="P262" s="22">
        <f>COUNTIFS(CADASTRE!$B:$B,$P$1,CADASTRE!$L:$L,A262)</f>
        <v>0</v>
      </c>
      <c r="Q262" s="22">
        <f>COUNTIFS(CADASTRE!$B:$B,$Q$1,CADASTRE!$L:$L,A262)</f>
        <v>0</v>
      </c>
      <c r="R262" s="22">
        <f>COUNTIFS(CADASTRE!$B:$B,$R$1,CADASTRE!$L:$L,A262)</f>
        <v>0</v>
      </c>
      <c r="S262" s="22">
        <f>COUNTIFS(CADASTRE!$B:$B,$S$1,CADASTRE!$L:$L,A262)</f>
        <v>0</v>
      </c>
      <c r="T262" s="22">
        <f>COUNTIFS(CADASTRE!$B:$B,$T$1,CADASTRE!$L:$L,A262)</f>
        <v>0</v>
      </c>
      <c r="U262" s="22">
        <f>COUNTIFS(CADASTRE!$B:$B,$U$1,CADASTRE!$L:$L,A262)</f>
        <v>0</v>
      </c>
      <c r="V262" s="22">
        <f>COUNTIFS(CADASTRE!$B:$B,$V$1,CADASTRE!$L:$L,A262)</f>
        <v>0</v>
      </c>
      <c r="W262" s="22">
        <f>COUNTIFS(CADASTRE!$B:$B,$W$1,CADASTRE!$L:$L,A262)</f>
        <v>0</v>
      </c>
      <c r="X262" s="22">
        <f>COUNTIFS(CADASTRE!$B:$B,$X$1,CADASTRE!$L:$L,A262)</f>
        <v>0</v>
      </c>
      <c r="Y262" s="22">
        <f>COUNTIFS(CADASTRE!$B:$B,$Y$1,CADASTRE!$L:$L,A262)</f>
        <v>0</v>
      </c>
      <c r="Z262" s="22">
        <f>COUNTIFS(CADASTRE!$B:$B,$Z$1,CADASTRE!$L:$L,A262)</f>
        <v>0</v>
      </c>
      <c r="AA262" s="22">
        <f t="shared" si="4"/>
        <v>1</v>
      </c>
      <c r="AB262" s="22"/>
      <c r="AC262" s="22"/>
      <c r="AD262" s="1"/>
      <c r="AE262" s="1"/>
    </row>
    <row r="263" spans="1:31" ht="30" customHeight="1" x14ac:dyDescent="0.3">
      <c r="A263" s="2" t="s">
        <v>259</v>
      </c>
      <c r="B263" s="22">
        <f>COUNTIFS(CADASTRE!$B:$B,B$1,CADASTRE!L:L,A263)</f>
        <v>0</v>
      </c>
      <c r="C263" s="22">
        <f>COUNTIFS(CADASTRE!$B:$B,$C$1,CADASTRE!$L:$L,A263)</f>
        <v>0</v>
      </c>
      <c r="D263" s="22">
        <f>COUNTIFS(CADASTRE!$B:$B,$D$1,CADASTRE!$L:$L,A263)</f>
        <v>0</v>
      </c>
      <c r="E263" s="22">
        <f>COUNTIFS(CADASTRE!$B:$B,$E$1,CADASTRE!$L:$L,A263)</f>
        <v>0</v>
      </c>
      <c r="F263" s="22">
        <f>COUNTIFS(CADASTRE!$B:$B,$F$1,CADASTRE!$L:$L,A263)</f>
        <v>0</v>
      </c>
      <c r="G263" s="22">
        <f>COUNTIFS(CADASTRE!$B:$B,$G$1,CADASTRE!$L:$L,A263)</f>
        <v>0</v>
      </c>
      <c r="H263" s="22">
        <f>COUNTIFS(CADASTRE!$B:$B,$H$1,CADASTRE!$L:$L,A263)</f>
        <v>0</v>
      </c>
      <c r="I263" s="22">
        <f>COUNTIFS(CADASTRE!$B:$B,$I$1,CADASTRE!$L:$L,A263)</f>
        <v>0</v>
      </c>
      <c r="J263" s="22">
        <f>COUNTIFS(CADASTRE!$B:$B,$J$1,CADASTRE!$L:$L,A263)</f>
        <v>0</v>
      </c>
      <c r="K263" s="22">
        <f>COUNTIFS(CADASTRE!$B:$B,$K$1,CADASTRE!$L:$L,A263)</f>
        <v>0</v>
      </c>
      <c r="L263" s="22">
        <f>COUNTIFS(CADASTRE!$B:$B,$L$1,CADASTRE!$L:$L,A263)</f>
        <v>0</v>
      </c>
      <c r="M263" s="22">
        <f>COUNTIFS(CADASTRE!$B:$B,$M$1,CADASTRE!$L:$L,A263)</f>
        <v>0</v>
      </c>
      <c r="N263" s="22">
        <f>COUNTIFS(CADASTRE!$B:$B,$N$1,CADASTRE!$L:$L,A263)</f>
        <v>0</v>
      </c>
      <c r="O263" s="22">
        <f>COUNTIFS(CADASTRE!$B:$B,$O$1,CADASTRE!$L:$L,A263)</f>
        <v>0</v>
      </c>
      <c r="P263" s="22">
        <f>COUNTIFS(CADASTRE!$B:$B,$P$1,CADASTRE!$L:$L,A263)</f>
        <v>0</v>
      </c>
      <c r="Q263" s="22">
        <f>COUNTIFS(CADASTRE!$B:$B,$Q$1,CADASTRE!$L:$L,A263)</f>
        <v>1</v>
      </c>
      <c r="R263" s="22">
        <f>COUNTIFS(CADASTRE!$B:$B,$R$1,CADASTRE!$L:$L,A263)</f>
        <v>0</v>
      </c>
      <c r="S263" s="22">
        <f>COUNTIFS(CADASTRE!$B:$B,$S$1,CADASTRE!$L:$L,A263)</f>
        <v>0</v>
      </c>
      <c r="T263" s="22">
        <f>COUNTIFS(CADASTRE!$B:$B,$T$1,CADASTRE!$L:$L,A263)</f>
        <v>0</v>
      </c>
      <c r="U263" s="22">
        <f>COUNTIFS(CADASTRE!$B:$B,$U$1,CADASTRE!$L:$L,A263)</f>
        <v>0</v>
      </c>
      <c r="V263" s="22">
        <f>COUNTIFS(CADASTRE!$B:$B,$V$1,CADASTRE!$L:$L,A263)</f>
        <v>0</v>
      </c>
      <c r="W263" s="22">
        <f>COUNTIFS(CADASTRE!$B:$B,$W$1,CADASTRE!$L:$L,A263)</f>
        <v>0</v>
      </c>
      <c r="X263" s="22">
        <f>COUNTIFS(CADASTRE!$B:$B,$X$1,CADASTRE!$L:$L,A263)</f>
        <v>0</v>
      </c>
      <c r="Y263" s="22">
        <f>COUNTIFS(CADASTRE!$B:$B,$Y$1,CADASTRE!$L:$L,A263)</f>
        <v>1</v>
      </c>
      <c r="Z263" s="22">
        <f>COUNTIFS(CADASTRE!$B:$B,$Z$1,CADASTRE!$L:$L,A263)</f>
        <v>0</v>
      </c>
      <c r="AA263" s="22">
        <f t="shared" si="4"/>
        <v>2</v>
      </c>
      <c r="AB263" s="22"/>
      <c r="AC263" s="22"/>
      <c r="AD263" s="1"/>
      <c r="AE263" s="1"/>
    </row>
    <row r="264" spans="1:31" ht="30" customHeight="1" x14ac:dyDescent="0.3">
      <c r="A264" s="2" t="s">
        <v>784</v>
      </c>
      <c r="B264" s="22">
        <f>COUNTIFS(CADASTRE!$B:$B,B$1,CADASTRE!L:L,A264)</f>
        <v>0</v>
      </c>
      <c r="C264" s="22">
        <f>COUNTIFS(CADASTRE!$B:$B,$C$1,CADASTRE!$L:$L,A264)</f>
        <v>0</v>
      </c>
      <c r="D264" s="22">
        <f>COUNTIFS(CADASTRE!$B:$B,$D$1,CADASTRE!$L:$L,A264)</f>
        <v>0</v>
      </c>
      <c r="E264" s="22">
        <f>COUNTIFS(CADASTRE!$B:$B,$E$1,CADASTRE!$L:$L,A264)</f>
        <v>0</v>
      </c>
      <c r="F264" s="22">
        <f>COUNTIFS(CADASTRE!$B:$B,$F$1,CADASTRE!$L:$L,A264)</f>
        <v>0</v>
      </c>
      <c r="G264" s="22">
        <f>COUNTIFS(CADASTRE!$B:$B,$G$1,CADASTRE!$L:$L,A264)</f>
        <v>0</v>
      </c>
      <c r="H264" s="22">
        <f>COUNTIFS(CADASTRE!$B:$B,$H$1,CADASTRE!$L:$L,A264)</f>
        <v>0</v>
      </c>
      <c r="I264" s="22">
        <f>COUNTIFS(CADASTRE!$B:$B,$I$1,CADASTRE!$L:$L,A264)</f>
        <v>0</v>
      </c>
      <c r="J264" s="22">
        <f>COUNTIFS(CADASTRE!$B:$B,$J$1,CADASTRE!$L:$L,A264)</f>
        <v>0</v>
      </c>
      <c r="K264" s="22">
        <f>COUNTIFS(CADASTRE!$B:$B,$K$1,CADASTRE!$L:$L,A264)</f>
        <v>0</v>
      </c>
      <c r="L264" s="22">
        <f>COUNTIFS(CADASTRE!$B:$B,$L$1,CADASTRE!$L:$L,A264)</f>
        <v>0</v>
      </c>
      <c r="M264" s="22">
        <f>COUNTIFS(CADASTRE!$B:$B,$M$1,CADASTRE!$L:$L,A264)</f>
        <v>0</v>
      </c>
      <c r="N264" s="22">
        <f>COUNTIFS(CADASTRE!$B:$B,$N$1,CADASTRE!$L:$L,A264)</f>
        <v>0</v>
      </c>
      <c r="O264" s="22">
        <f>COUNTIFS(CADASTRE!$B:$B,$O$1,CADASTRE!$L:$L,A264)</f>
        <v>1</v>
      </c>
      <c r="P264" s="22">
        <f>COUNTIFS(CADASTRE!$B:$B,$P$1,CADASTRE!$L:$L,A264)</f>
        <v>0</v>
      </c>
      <c r="Q264" s="22">
        <f>COUNTIFS(CADASTRE!$B:$B,$Q$1,CADASTRE!$L:$L,A264)</f>
        <v>0</v>
      </c>
      <c r="R264" s="22">
        <f>COUNTIFS(CADASTRE!$B:$B,$R$1,CADASTRE!$L:$L,A264)</f>
        <v>0</v>
      </c>
      <c r="S264" s="22">
        <f>COUNTIFS(CADASTRE!$B:$B,$S$1,CADASTRE!$L:$L,A264)</f>
        <v>0</v>
      </c>
      <c r="T264" s="22">
        <f>COUNTIFS(CADASTRE!$B:$B,$T$1,CADASTRE!$L:$L,A264)</f>
        <v>0</v>
      </c>
      <c r="U264" s="22">
        <f>COUNTIFS(CADASTRE!$B:$B,$U$1,CADASTRE!$L:$L,A264)</f>
        <v>0</v>
      </c>
      <c r="V264" s="22">
        <f>COUNTIFS(CADASTRE!$B:$B,$V$1,CADASTRE!$L:$L,A264)</f>
        <v>0</v>
      </c>
      <c r="W264" s="22">
        <f>COUNTIFS(CADASTRE!$B:$B,$W$1,CADASTRE!$L:$L,A264)</f>
        <v>0</v>
      </c>
      <c r="X264" s="22">
        <f>COUNTIFS(CADASTRE!$B:$B,$X$1,CADASTRE!$L:$L,A264)</f>
        <v>0</v>
      </c>
      <c r="Y264" s="22">
        <f>COUNTIFS(CADASTRE!$B:$B,$Y$1,CADASTRE!$L:$L,A264)</f>
        <v>0</v>
      </c>
      <c r="Z264" s="22">
        <f>COUNTIFS(CADASTRE!$B:$B,$Z$1,CADASTRE!$L:$L,A264)</f>
        <v>0</v>
      </c>
      <c r="AA264" s="22">
        <f t="shared" si="4"/>
        <v>1</v>
      </c>
      <c r="AB264" s="22"/>
      <c r="AC264" s="22"/>
      <c r="AD264" s="1"/>
      <c r="AE264" s="1"/>
    </row>
    <row r="265" spans="1:31" ht="30" customHeight="1" x14ac:dyDescent="0.3">
      <c r="A265" s="2" t="s">
        <v>4072</v>
      </c>
      <c r="B265" s="22">
        <f>COUNTIFS(CADASTRE!$B:$B,B$1,CADASTRE!L:L,A265)</f>
        <v>0</v>
      </c>
      <c r="C265" s="22">
        <f>COUNTIFS(CADASTRE!$B:$B,$C$1,CADASTRE!$L:$L,A265)</f>
        <v>0</v>
      </c>
      <c r="D265" s="22">
        <f>COUNTIFS(CADASTRE!$B:$B,$D$1,CADASTRE!$L:$L,A265)</f>
        <v>0</v>
      </c>
      <c r="E265" s="22">
        <f>COUNTIFS(CADASTRE!$B:$B,$E$1,CADASTRE!$L:$L,A265)</f>
        <v>0</v>
      </c>
      <c r="F265" s="22">
        <f>COUNTIFS(CADASTRE!$B:$B,$F$1,CADASTRE!$L:$L,A265)</f>
        <v>0</v>
      </c>
      <c r="G265" s="22">
        <f>COUNTIFS(CADASTRE!$B:$B,$G$1,CADASTRE!$L:$L,A265)</f>
        <v>1</v>
      </c>
      <c r="H265" s="22">
        <f>COUNTIFS(CADASTRE!$B:$B,$H$1,CADASTRE!$L:$L,A265)</f>
        <v>0</v>
      </c>
      <c r="I265" s="22">
        <f>COUNTIFS(CADASTRE!$B:$B,$I$1,CADASTRE!$L:$L,A265)</f>
        <v>0</v>
      </c>
      <c r="J265" s="22">
        <f>COUNTIFS(CADASTRE!$B:$B,$J$1,CADASTRE!$L:$L,A265)</f>
        <v>0</v>
      </c>
      <c r="K265" s="22">
        <f>COUNTIFS(CADASTRE!$B:$B,$K$1,CADASTRE!$L:$L,A265)</f>
        <v>0</v>
      </c>
      <c r="L265" s="22">
        <f>COUNTIFS(CADASTRE!$B:$B,$L$1,CADASTRE!$L:$L,A265)</f>
        <v>0</v>
      </c>
      <c r="M265" s="22">
        <f>COUNTIFS(CADASTRE!$B:$B,$M$1,CADASTRE!$L:$L,A265)</f>
        <v>0</v>
      </c>
      <c r="N265" s="22">
        <f>COUNTIFS(CADASTRE!$B:$B,$N$1,CADASTRE!$L:$L,A265)</f>
        <v>0</v>
      </c>
      <c r="O265" s="22">
        <f>COUNTIFS(CADASTRE!$B:$B,$O$1,CADASTRE!$L:$L,A265)</f>
        <v>0</v>
      </c>
      <c r="P265" s="22">
        <f>COUNTIFS(CADASTRE!$B:$B,$P$1,CADASTRE!$L:$L,A265)</f>
        <v>0</v>
      </c>
      <c r="Q265" s="22">
        <f>COUNTIFS(CADASTRE!$B:$B,$Q$1,CADASTRE!$L:$L,A265)</f>
        <v>0</v>
      </c>
      <c r="R265" s="22">
        <f>COUNTIFS(CADASTRE!$B:$B,$R$1,CADASTRE!$L:$L,A265)</f>
        <v>0</v>
      </c>
      <c r="S265" s="22">
        <f>COUNTIFS(CADASTRE!$B:$B,$S$1,CADASTRE!$L:$L,A265)</f>
        <v>0</v>
      </c>
      <c r="T265" s="22">
        <f>COUNTIFS(CADASTRE!$B:$B,$T$1,CADASTRE!$L:$L,A265)</f>
        <v>0</v>
      </c>
      <c r="U265" s="22">
        <f>COUNTIFS(CADASTRE!$B:$B,$U$1,CADASTRE!$L:$L,A265)</f>
        <v>0</v>
      </c>
      <c r="V265" s="22">
        <f>COUNTIFS(CADASTRE!$B:$B,$V$1,CADASTRE!$L:$L,A265)</f>
        <v>0</v>
      </c>
      <c r="W265" s="22">
        <f>COUNTIFS(CADASTRE!$B:$B,$W$1,CADASTRE!$L:$L,A265)</f>
        <v>0</v>
      </c>
      <c r="X265" s="22">
        <f>COUNTIFS(CADASTRE!$B:$B,$X$1,CADASTRE!$L:$L,A265)</f>
        <v>0</v>
      </c>
      <c r="Y265" s="22">
        <f>COUNTIFS(CADASTRE!$B:$B,$Y$1,CADASTRE!$L:$L,A265)</f>
        <v>0</v>
      </c>
      <c r="Z265" s="22">
        <f>COUNTIFS(CADASTRE!$B:$B,$Z$1,CADASTRE!$L:$L,A265)</f>
        <v>0</v>
      </c>
      <c r="AA265" s="22">
        <f t="shared" si="4"/>
        <v>1</v>
      </c>
      <c r="AB265" s="22"/>
      <c r="AC265" s="22"/>
      <c r="AD265" s="1"/>
      <c r="AE265" s="1"/>
    </row>
    <row r="266" spans="1:31" ht="30" customHeight="1" x14ac:dyDescent="0.3">
      <c r="A266" s="2" t="s">
        <v>4542</v>
      </c>
      <c r="B266" s="22">
        <f>COUNTIFS(CADASTRE!$B:$B,B$1,CADASTRE!L:L,A266)</f>
        <v>0</v>
      </c>
      <c r="C266" s="22">
        <f>COUNTIFS(CADASTRE!$B:$B,$C$1,CADASTRE!$L:$L,A266)</f>
        <v>0</v>
      </c>
      <c r="D266" s="22">
        <f>COUNTIFS(CADASTRE!$B:$B,$D$1,CADASTRE!$L:$L,A266)</f>
        <v>0</v>
      </c>
      <c r="E266" s="22">
        <f>COUNTIFS(CADASTRE!$B:$B,$E$1,CADASTRE!$L:$L,A266)</f>
        <v>1</v>
      </c>
      <c r="F266" s="22">
        <f>COUNTIFS(CADASTRE!$B:$B,$F$1,CADASTRE!$L:$L,A266)</f>
        <v>0</v>
      </c>
      <c r="G266" s="22">
        <f>COUNTIFS(CADASTRE!$B:$B,$G$1,CADASTRE!$L:$L,A266)</f>
        <v>0</v>
      </c>
      <c r="H266" s="22">
        <f>COUNTIFS(CADASTRE!$B:$B,$H$1,CADASTRE!$L:$L,A266)</f>
        <v>0</v>
      </c>
      <c r="I266" s="22">
        <f>COUNTIFS(CADASTRE!$B:$B,$I$1,CADASTRE!$L:$L,A266)</f>
        <v>0</v>
      </c>
      <c r="J266" s="22">
        <f>COUNTIFS(CADASTRE!$B:$B,$J$1,CADASTRE!$L:$L,A266)</f>
        <v>0</v>
      </c>
      <c r="K266" s="22">
        <f>COUNTIFS(CADASTRE!$B:$B,$K$1,CADASTRE!$L:$L,A266)</f>
        <v>0</v>
      </c>
      <c r="L266" s="22">
        <f>COUNTIFS(CADASTRE!$B:$B,$L$1,CADASTRE!$L:$L,A266)</f>
        <v>0</v>
      </c>
      <c r="M266" s="22">
        <f>COUNTIFS(CADASTRE!$B:$B,$M$1,CADASTRE!$L:$L,A266)</f>
        <v>0</v>
      </c>
      <c r="N266" s="22">
        <f>COUNTIFS(CADASTRE!$B:$B,$N$1,CADASTRE!$L:$L,A266)</f>
        <v>0</v>
      </c>
      <c r="O266" s="22">
        <f>COUNTIFS(CADASTRE!$B:$B,$O$1,CADASTRE!$L:$L,A266)</f>
        <v>0</v>
      </c>
      <c r="P266" s="22">
        <f>COUNTIFS(CADASTRE!$B:$B,$P$1,CADASTRE!$L:$L,A266)</f>
        <v>0</v>
      </c>
      <c r="Q266" s="22">
        <f>COUNTIFS(CADASTRE!$B:$B,$Q$1,CADASTRE!$L:$L,A266)</f>
        <v>0</v>
      </c>
      <c r="R266" s="22">
        <f>COUNTIFS(CADASTRE!$B:$B,$R$1,CADASTRE!$L:$L,A266)</f>
        <v>0</v>
      </c>
      <c r="S266" s="22">
        <f>COUNTIFS(CADASTRE!$B:$B,$S$1,CADASTRE!$L:$L,A266)</f>
        <v>0</v>
      </c>
      <c r="T266" s="22">
        <f>COUNTIFS(CADASTRE!$B:$B,$T$1,CADASTRE!$L:$L,A266)</f>
        <v>0</v>
      </c>
      <c r="U266" s="22">
        <f>COUNTIFS(CADASTRE!$B:$B,$U$1,CADASTRE!$L:$L,A266)</f>
        <v>0</v>
      </c>
      <c r="V266" s="22">
        <f>COUNTIFS(CADASTRE!$B:$B,$V$1,CADASTRE!$L:$L,A266)</f>
        <v>0</v>
      </c>
      <c r="W266" s="22">
        <f>COUNTIFS(CADASTRE!$B:$B,$W$1,CADASTRE!$L:$L,A266)</f>
        <v>0</v>
      </c>
      <c r="X266" s="22">
        <f>COUNTIFS(CADASTRE!$B:$B,$X$1,CADASTRE!$L:$L,A266)</f>
        <v>0</v>
      </c>
      <c r="Y266" s="22">
        <f>COUNTIFS(CADASTRE!$B:$B,$Y$1,CADASTRE!$L:$L,A266)</f>
        <v>0</v>
      </c>
      <c r="Z266" s="22">
        <f>COUNTIFS(CADASTRE!$B:$B,$Z$1,CADASTRE!$L:$L,A266)</f>
        <v>0</v>
      </c>
      <c r="AA266" s="22">
        <f t="shared" si="4"/>
        <v>1</v>
      </c>
      <c r="AB266" s="22"/>
      <c r="AC266" s="22"/>
      <c r="AD266" s="1"/>
      <c r="AE266" s="1"/>
    </row>
    <row r="267" spans="1:31" ht="30" customHeight="1" x14ac:dyDescent="0.3">
      <c r="A267" s="2" t="s">
        <v>360</v>
      </c>
      <c r="B267" s="22">
        <f>COUNTIFS(CADASTRE!$B:$B,B$1,CADASTRE!L:L,A267)</f>
        <v>0</v>
      </c>
      <c r="C267" s="22">
        <f>COUNTIFS(CADASTRE!$B:$B,$C$1,CADASTRE!$L:$L,A267)</f>
        <v>0</v>
      </c>
      <c r="D267" s="22">
        <f>COUNTIFS(CADASTRE!$B:$B,$D$1,CADASTRE!$L:$L,A267)</f>
        <v>0</v>
      </c>
      <c r="E267" s="22">
        <f>COUNTIFS(CADASTRE!$B:$B,$E$1,CADASTRE!$L:$L,A267)</f>
        <v>0</v>
      </c>
      <c r="F267" s="22">
        <f>COUNTIFS(CADASTRE!$B:$B,$F$1,CADASTRE!$L:$L,A267)</f>
        <v>0</v>
      </c>
      <c r="G267" s="22">
        <f>COUNTIFS(CADASTRE!$B:$B,$G$1,CADASTRE!$L:$L,A267)</f>
        <v>0</v>
      </c>
      <c r="H267" s="22">
        <f>COUNTIFS(CADASTRE!$B:$B,$H$1,CADASTRE!$L:$L,A267)</f>
        <v>0</v>
      </c>
      <c r="I267" s="22">
        <f>COUNTIFS(CADASTRE!$B:$B,$I$1,CADASTRE!$L:$L,A267)</f>
        <v>0</v>
      </c>
      <c r="J267" s="22">
        <f>COUNTIFS(CADASTRE!$B:$B,$J$1,CADASTRE!$L:$L,A267)</f>
        <v>1</v>
      </c>
      <c r="K267" s="22">
        <f>COUNTIFS(CADASTRE!$B:$B,$K$1,CADASTRE!$L:$L,A267)</f>
        <v>0</v>
      </c>
      <c r="L267" s="22">
        <f>COUNTIFS(CADASTRE!$B:$B,$L$1,CADASTRE!$L:$L,A267)</f>
        <v>0</v>
      </c>
      <c r="M267" s="22">
        <f>COUNTIFS(CADASTRE!$B:$B,$M$1,CADASTRE!$L:$L,A267)</f>
        <v>0</v>
      </c>
      <c r="N267" s="22">
        <f>COUNTIFS(CADASTRE!$B:$B,$N$1,CADASTRE!$L:$L,A267)</f>
        <v>0</v>
      </c>
      <c r="O267" s="22">
        <f>COUNTIFS(CADASTRE!$B:$B,$O$1,CADASTRE!$L:$L,A267)</f>
        <v>0</v>
      </c>
      <c r="P267" s="22">
        <f>COUNTIFS(CADASTRE!$B:$B,$P$1,CADASTRE!$L:$L,A267)</f>
        <v>0</v>
      </c>
      <c r="Q267" s="22">
        <f>COUNTIFS(CADASTRE!$B:$B,$Q$1,CADASTRE!$L:$L,A267)</f>
        <v>0</v>
      </c>
      <c r="R267" s="22">
        <f>COUNTIFS(CADASTRE!$B:$B,$R$1,CADASTRE!$L:$L,A267)</f>
        <v>0</v>
      </c>
      <c r="S267" s="22">
        <f>COUNTIFS(CADASTRE!$B:$B,$S$1,CADASTRE!$L:$L,A267)</f>
        <v>0</v>
      </c>
      <c r="T267" s="22">
        <f>COUNTIFS(CADASTRE!$B:$B,$T$1,CADASTRE!$L:$L,A267)</f>
        <v>0</v>
      </c>
      <c r="U267" s="22">
        <f>COUNTIFS(CADASTRE!$B:$B,$U$1,CADASTRE!$L:$L,A267)</f>
        <v>0</v>
      </c>
      <c r="V267" s="22">
        <f>COUNTIFS(CADASTRE!$B:$B,$V$1,CADASTRE!$L:$L,A267)</f>
        <v>0</v>
      </c>
      <c r="W267" s="22">
        <f>COUNTIFS(CADASTRE!$B:$B,$W$1,CADASTRE!$L:$L,A267)</f>
        <v>0</v>
      </c>
      <c r="X267" s="22">
        <f>COUNTIFS(CADASTRE!$B:$B,$X$1,CADASTRE!$L:$L,A267)</f>
        <v>0</v>
      </c>
      <c r="Y267" s="22">
        <f>COUNTIFS(CADASTRE!$B:$B,$Y$1,CADASTRE!$L:$L,A267)</f>
        <v>0</v>
      </c>
      <c r="Z267" s="22">
        <f>COUNTIFS(CADASTRE!$B:$B,$Z$1,CADASTRE!$L:$L,A267)</f>
        <v>0</v>
      </c>
      <c r="AA267" s="22">
        <f t="shared" si="4"/>
        <v>1</v>
      </c>
      <c r="AB267" s="22"/>
      <c r="AC267" s="22"/>
      <c r="AD267" s="1"/>
      <c r="AE267" s="1"/>
    </row>
    <row r="268" spans="1:31" ht="30" customHeight="1" x14ac:dyDescent="0.3">
      <c r="A268" s="2" t="s">
        <v>4932</v>
      </c>
      <c r="B268" s="22">
        <f>COUNTIFS(CADASTRE!$B:$B,B$1,CADASTRE!L:L,A268)</f>
        <v>0</v>
      </c>
      <c r="C268" s="22">
        <f>COUNTIFS(CADASTRE!$B:$B,$C$1,CADASTRE!$L:$L,A268)</f>
        <v>0</v>
      </c>
      <c r="D268" s="22">
        <f>COUNTIFS(CADASTRE!$B:$B,$D$1,CADASTRE!$L:$L,A268)</f>
        <v>0</v>
      </c>
      <c r="E268" s="22">
        <f>COUNTIFS(CADASTRE!$B:$B,$E$1,CADASTRE!$L:$L,A268)</f>
        <v>0</v>
      </c>
      <c r="F268" s="22">
        <f>COUNTIFS(CADASTRE!$B:$B,$F$1,CADASTRE!$L:$L,A268)</f>
        <v>0</v>
      </c>
      <c r="G268" s="22">
        <f>COUNTIFS(CADASTRE!$B:$B,$G$1,CADASTRE!$L:$L,A268)</f>
        <v>0</v>
      </c>
      <c r="H268" s="22">
        <f>COUNTIFS(CADASTRE!$B:$B,$H$1,CADASTRE!$L:$L,A268)</f>
        <v>0</v>
      </c>
      <c r="I268" s="22">
        <f>COUNTIFS(CADASTRE!$B:$B,$I$1,CADASTRE!$L:$L,A268)</f>
        <v>0</v>
      </c>
      <c r="J268" s="22">
        <f>COUNTIFS(CADASTRE!$B:$B,$J$1,CADASTRE!$L:$L,A268)</f>
        <v>0</v>
      </c>
      <c r="K268" s="22">
        <f>COUNTIFS(CADASTRE!$B:$B,$K$1,CADASTRE!$L:$L,A268)</f>
        <v>0</v>
      </c>
      <c r="L268" s="22">
        <f>COUNTIFS(CADASTRE!$B:$B,$L$1,CADASTRE!$L:$L,A268)</f>
        <v>0</v>
      </c>
      <c r="M268" s="22">
        <f>COUNTIFS(CADASTRE!$B:$B,$M$1,CADASTRE!$L:$L,A268)</f>
        <v>0</v>
      </c>
      <c r="N268" s="22">
        <f>COUNTIFS(CADASTRE!$B:$B,$N$1,CADASTRE!$L:$L,A268)</f>
        <v>0</v>
      </c>
      <c r="O268" s="22">
        <f>COUNTIFS(CADASTRE!$B:$B,$O$1,CADASTRE!$L:$L,A268)</f>
        <v>0</v>
      </c>
      <c r="P268" s="22">
        <f>COUNTIFS(CADASTRE!$B:$B,$P$1,CADASTRE!$L:$L,A268)</f>
        <v>0</v>
      </c>
      <c r="Q268" s="22">
        <f>COUNTIFS(CADASTRE!$B:$B,$Q$1,CADASTRE!$L:$L,A268)</f>
        <v>1</v>
      </c>
      <c r="R268" s="22">
        <f>COUNTIFS(CADASTRE!$B:$B,$R$1,CADASTRE!$L:$L,A268)</f>
        <v>0</v>
      </c>
      <c r="S268" s="22">
        <f>COUNTIFS(CADASTRE!$B:$B,$S$1,CADASTRE!$L:$L,A268)</f>
        <v>0</v>
      </c>
      <c r="T268" s="22">
        <f>COUNTIFS(CADASTRE!$B:$B,$T$1,CADASTRE!$L:$L,A268)</f>
        <v>0</v>
      </c>
      <c r="U268" s="22">
        <f>COUNTIFS(CADASTRE!$B:$B,$U$1,CADASTRE!$L:$L,A268)</f>
        <v>0</v>
      </c>
      <c r="V268" s="22">
        <f>COUNTIFS(CADASTRE!$B:$B,$V$1,CADASTRE!$L:$L,A268)</f>
        <v>0</v>
      </c>
      <c r="W268" s="22">
        <f>COUNTIFS(CADASTRE!$B:$B,$W$1,CADASTRE!$L:$L,A268)</f>
        <v>0</v>
      </c>
      <c r="X268" s="22">
        <f>COUNTIFS(CADASTRE!$B:$B,$X$1,CADASTRE!$L:$L,A268)</f>
        <v>0</v>
      </c>
      <c r="Y268" s="22">
        <f>COUNTIFS(CADASTRE!$B:$B,$Y$1,CADASTRE!$L:$L,A268)</f>
        <v>0</v>
      </c>
      <c r="Z268" s="22">
        <f>COUNTIFS(CADASTRE!$B:$B,$Z$1,CADASTRE!$L:$L,A268)</f>
        <v>0</v>
      </c>
      <c r="AA268" s="22">
        <f t="shared" si="4"/>
        <v>1</v>
      </c>
      <c r="AB268" s="22"/>
      <c r="AC268" s="22"/>
      <c r="AD268" s="1"/>
      <c r="AE268" s="1"/>
    </row>
    <row r="269" spans="1:31" ht="30" customHeight="1" x14ac:dyDescent="0.3">
      <c r="A269" s="2" t="s">
        <v>1924</v>
      </c>
      <c r="B269" s="22">
        <f>COUNTIFS(CADASTRE!$B:$B,B$1,CADASTRE!L:L,A269)</f>
        <v>0</v>
      </c>
      <c r="C269" s="22">
        <f>COUNTIFS(CADASTRE!$B:$B,$C$1,CADASTRE!$L:$L,A269)</f>
        <v>0</v>
      </c>
      <c r="D269" s="22">
        <f>COUNTIFS(CADASTRE!$B:$B,$D$1,CADASTRE!$L:$L,A269)</f>
        <v>0</v>
      </c>
      <c r="E269" s="22">
        <f>COUNTIFS(CADASTRE!$B:$B,$E$1,CADASTRE!$L:$L,A269)</f>
        <v>0</v>
      </c>
      <c r="F269" s="22">
        <f>COUNTIFS(CADASTRE!$B:$B,$F$1,CADASTRE!$L:$L,A269)</f>
        <v>0</v>
      </c>
      <c r="G269" s="22">
        <f>COUNTIFS(CADASTRE!$B:$B,$G$1,CADASTRE!$L:$L,A269)</f>
        <v>0</v>
      </c>
      <c r="H269" s="22">
        <f>COUNTIFS(CADASTRE!$B:$B,$H$1,CADASTRE!$L:$L,A269)</f>
        <v>0</v>
      </c>
      <c r="I269" s="22">
        <f>COUNTIFS(CADASTRE!$B:$B,$I$1,CADASTRE!$L:$L,A269)</f>
        <v>0</v>
      </c>
      <c r="J269" s="22">
        <f>COUNTIFS(CADASTRE!$B:$B,$J$1,CADASTRE!$L:$L,A269)</f>
        <v>0</v>
      </c>
      <c r="K269" s="22">
        <f>COUNTIFS(CADASTRE!$B:$B,$K$1,CADASTRE!$L:$L,A269)</f>
        <v>0</v>
      </c>
      <c r="L269" s="22">
        <f>COUNTIFS(CADASTRE!$B:$B,$L$1,CADASTRE!$L:$L,A269)</f>
        <v>0</v>
      </c>
      <c r="M269" s="22">
        <f>COUNTIFS(CADASTRE!$B:$B,$M$1,CADASTRE!$L:$L,A269)</f>
        <v>0</v>
      </c>
      <c r="N269" s="22">
        <f>COUNTIFS(CADASTRE!$B:$B,$N$1,CADASTRE!$L:$L,A269)</f>
        <v>0</v>
      </c>
      <c r="O269" s="22">
        <f>COUNTIFS(CADASTRE!$B:$B,$O$1,CADASTRE!$L:$L,A269)</f>
        <v>0</v>
      </c>
      <c r="P269" s="22">
        <f>COUNTIFS(CADASTRE!$B:$B,$P$1,CADASTRE!$L:$L,A269)</f>
        <v>0</v>
      </c>
      <c r="Q269" s="22">
        <f>COUNTIFS(CADASTRE!$B:$B,$Q$1,CADASTRE!$L:$L,A269)</f>
        <v>0</v>
      </c>
      <c r="R269" s="22">
        <f>COUNTIFS(CADASTRE!$B:$B,$R$1,CADASTRE!$L:$L,A269)</f>
        <v>1</v>
      </c>
      <c r="S269" s="22">
        <f>COUNTIFS(CADASTRE!$B:$B,$S$1,CADASTRE!$L:$L,A269)</f>
        <v>0</v>
      </c>
      <c r="T269" s="22">
        <f>COUNTIFS(CADASTRE!$B:$B,$T$1,CADASTRE!$L:$L,A269)</f>
        <v>0</v>
      </c>
      <c r="U269" s="22">
        <f>COUNTIFS(CADASTRE!$B:$B,$U$1,CADASTRE!$L:$L,A269)</f>
        <v>0</v>
      </c>
      <c r="V269" s="22">
        <f>COUNTIFS(CADASTRE!$B:$B,$V$1,CADASTRE!$L:$L,A269)</f>
        <v>0</v>
      </c>
      <c r="W269" s="22">
        <f>COUNTIFS(CADASTRE!$B:$B,$W$1,CADASTRE!$L:$L,A269)</f>
        <v>0</v>
      </c>
      <c r="X269" s="22">
        <f>COUNTIFS(CADASTRE!$B:$B,$X$1,CADASTRE!$L:$L,A269)</f>
        <v>0</v>
      </c>
      <c r="Y269" s="22">
        <f>COUNTIFS(CADASTRE!$B:$B,$Y$1,CADASTRE!$L:$L,A269)</f>
        <v>0</v>
      </c>
      <c r="Z269" s="22">
        <f>COUNTIFS(CADASTRE!$B:$B,$Z$1,CADASTRE!$L:$L,A269)</f>
        <v>0</v>
      </c>
      <c r="AA269" s="22">
        <f t="shared" si="4"/>
        <v>1</v>
      </c>
      <c r="AB269" s="22"/>
      <c r="AC269" s="22"/>
      <c r="AD269" s="1"/>
      <c r="AE269" s="1"/>
    </row>
    <row r="270" spans="1:31" ht="30" customHeight="1" x14ac:dyDescent="0.3">
      <c r="A270" s="2" t="s">
        <v>3553</v>
      </c>
      <c r="B270" s="22">
        <f>COUNTIFS(CADASTRE!$B:$B,B$1,CADASTRE!L:L,A270)</f>
        <v>0</v>
      </c>
      <c r="C270" s="22">
        <f>COUNTIFS(CADASTRE!$B:$B,$C$1,CADASTRE!$L:$L,A270)</f>
        <v>0</v>
      </c>
      <c r="D270" s="22">
        <f>COUNTIFS(CADASTRE!$B:$B,$D$1,CADASTRE!$L:$L,A270)</f>
        <v>1</v>
      </c>
      <c r="E270" s="22">
        <f>COUNTIFS(CADASTRE!$B:$B,$E$1,CADASTRE!$L:$L,A270)</f>
        <v>0</v>
      </c>
      <c r="F270" s="22">
        <f>COUNTIFS(CADASTRE!$B:$B,$F$1,CADASTRE!$L:$L,A270)</f>
        <v>0</v>
      </c>
      <c r="G270" s="22">
        <f>COUNTIFS(CADASTRE!$B:$B,$G$1,CADASTRE!$L:$L,A270)</f>
        <v>0</v>
      </c>
      <c r="H270" s="22">
        <f>COUNTIFS(CADASTRE!$B:$B,$H$1,CADASTRE!$L:$L,A270)</f>
        <v>0</v>
      </c>
      <c r="I270" s="22">
        <f>COUNTIFS(CADASTRE!$B:$B,$I$1,CADASTRE!$L:$L,A270)</f>
        <v>0</v>
      </c>
      <c r="J270" s="22">
        <f>COUNTIFS(CADASTRE!$B:$B,$J$1,CADASTRE!$L:$L,A270)</f>
        <v>0</v>
      </c>
      <c r="K270" s="22">
        <f>COUNTIFS(CADASTRE!$B:$B,$K$1,CADASTRE!$L:$L,A270)</f>
        <v>0</v>
      </c>
      <c r="L270" s="22">
        <f>COUNTIFS(CADASTRE!$B:$B,$L$1,CADASTRE!$L:$L,A270)</f>
        <v>0</v>
      </c>
      <c r="M270" s="22">
        <f>COUNTIFS(CADASTRE!$B:$B,$M$1,CADASTRE!$L:$L,A270)</f>
        <v>0</v>
      </c>
      <c r="N270" s="22">
        <f>COUNTIFS(CADASTRE!$B:$B,$N$1,CADASTRE!$L:$L,A270)</f>
        <v>0</v>
      </c>
      <c r="O270" s="22">
        <f>COUNTIFS(CADASTRE!$B:$B,$O$1,CADASTRE!$L:$L,A270)</f>
        <v>0</v>
      </c>
      <c r="P270" s="22">
        <f>COUNTIFS(CADASTRE!$B:$B,$P$1,CADASTRE!$L:$L,A270)</f>
        <v>0</v>
      </c>
      <c r="Q270" s="22">
        <f>COUNTIFS(CADASTRE!$B:$B,$Q$1,CADASTRE!$L:$L,A270)</f>
        <v>0</v>
      </c>
      <c r="R270" s="22">
        <f>COUNTIFS(CADASTRE!$B:$B,$R$1,CADASTRE!$L:$L,A270)</f>
        <v>0</v>
      </c>
      <c r="S270" s="22">
        <f>COUNTIFS(CADASTRE!$B:$B,$S$1,CADASTRE!$L:$L,A270)</f>
        <v>0</v>
      </c>
      <c r="T270" s="22">
        <f>COUNTIFS(CADASTRE!$B:$B,$T$1,CADASTRE!$L:$L,A270)</f>
        <v>0</v>
      </c>
      <c r="U270" s="22">
        <f>COUNTIFS(CADASTRE!$B:$B,$U$1,CADASTRE!$L:$L,A270)</f>
        <v>0</v>
      </c>
      <c r="V270" s="22">
        <f>COUNTIFS(CADASTRE!$B:$B,$V$1,CADASTRE!$L:$L,A270)</f>
        <v>0</v>
      </c>
      <c r="W270" s="22">
        <f>COUNTIFS(CADASTRE!$B:$B,$W$1,CADASTRE!$L:$L,A270)</f>
        <v>0</v>
      </c>
      <c r="X270" s="22">
        <f>COUNTIFS(CADASTRE!$B:$B,$X$1,CADASTRE!$L:$L,A270)</f>
        <v>0</v>
      </c>
      <c r="Y270" s="22">
        <f>COUNTIFS(CADASTRE!$B:$B,$Y$1,CADASTRE!$L:$L,A270)</f>
        <v>2</v>
      </c>
      <c r="Z270" s="22">
        <f>COUNTIFS(CADASTRE!$B:$B,$Z$1,CADASTRE!$L:$L,A270)</f>
        <v>0</v>
      </c>
      <c r="AA270" s="22">
        <f t="shared" si="4"/>
        <v>3</v>
      </c>
      <c r="AB270" s="22"/>
      <c r="AC270" s="22"/>
      <c r="AD270" s="1"/>
      <c r="AE270" s="1"/>
    </row>
    <row r="271" spans="1:31" ht="30" customHeight="1" x14ac:dyDescent="0.3">
      <c r="A271" s="2" t="s">
        <v>1232</v>
      </c>
      <c r="B271" s="22">
        <f>COUNTIFS(CADASTRE!$B:$B,B$1,CADASTRE!L:L,A271)</f>
        <v>0</v>
      </c>
      <c r="C271" s="22">
        <f>COUNTIFS(CADASTRE!$B:$B,$C$1,CADASTRE!$L:$L,A271)</f>
        <v>0</v>
      </c>
      <c r="D271" s="22">
        <f>COUNTIFS(CADASTRE!$B:$B,$D$1,CADASTRE!$L:$L,A271)</f>
        <v>0</v>
      </c>
      <c r="E271" s="22">
        <f>COUNTIFS(CADASTRE!$B:$B,$E$1,CADASTRE!$L:$L,A271)</f>
        <v>0</v>
      </c>
      <c r="F271" s="22">
        <f>COUNTIFS(CADASTRE!$B:$B,$F$1,CADASTRE!$L:$L,A271)</f>
        <v>0</v>
      </c>
      <c r="G271" s="22">
        <f>COUNTIFS(CADASTRE!$B:$B,$G$1,CADASTRE!$L:$L,A271)</f>
        <v>0</v>
      </c>
      <c r="H271" s="22">
        <f>COUNTIFS(CADASTRE!$B:$B,$H$1,CADASTRE!$L:$L,A271)</f>
        <v>0</v>
      </c>
      <c r="I271" s="22">
        <f>COUNTIFS(CADASTRE!$B:$B,$I$1,CADASTRE!$L:$L,A271)</f>
        <v>0</v>
      </c>
      <c r="J271" s="22">
        <f>COUNTIFS(CADASTRE!$B:$B,$J$1,CADASTRE!$L:$L,A271)</f>
        <v>2</v>
      </c>
      <c r="K271" s="22">
        <f>COUNTIFS(CADASTRE!$B:$B,$K$1,CADASTRE!$L:$L,A271)</f>
        <v>0</v>
      </c>
      <c r="L271" s="22">
        <f>COUNTIFS(CADASTRE!$B:$B,$L$1,CADASTRE!$L:$L,A271)</f>
        <v>0</v>
      </c>
      <c r="M271" s="22">
        <f>COUNTIFS(CADASTRE!$B:$B,$M$1,CADASTRE!$L:$L,A271)</f>
        <v>0</v>
      </c>
      <c r="N271" s="22">
        <f>COUNTIFS(CADASTRE!$B:$B,$N$1,CADASTRE!$L:$L,A271)</f>
        <v>0</v>
      </c>
      <c r="O271" s="22">
        <f>COUNTIFS(CADASTRE!$B:$B,$O$1,CADASTRE!$L:$L,A271)</f>
        <v>0</v>
      </c>
      <c r="P271" s="22">
        <f>COUNTIFS(CADASTRE!$B:$B,$P$1,CADASTRE!$L:$L,A271)</f>
        <v>0</v>
      </c>
      <c r="Q271" s="22">
        <f>COUNTIFS(CADASTRE!$B:$B,$Q$1,CADASTRE!$L:$L,A271)</f>
        <v>0</v>
      </c>
      <c r="R271" s="22">
        <f>COUNTIFS(CADASTRE!$B:$B,$R$1,CADASTRE!$L:$L,A271)</f>
        <v>0</v>
      </c>
      <c r="S271" s="22">
        <f>COUNTIFS(CADASTRE!$B:$B,$S$1,CADASTRE!$L:$L,A271)</f>
        <v>0</v>
      </c>
      <c r="T271" s="22">
        <f>COUNTIFS(CADASTRE!$B:$B,$T$1,CADASTRE!$L:$L,A271)</f>
        <v>0</v>
      </c>
      <c r="U271" s="22">
        <f>COUNTIFS(CADASTRE!$B:$B,$U$1,CADASTRE!$L:$L,A271)</f>
        <v>0</v>
      </c>
      <c r="V271" s="22">
        <f>COUNTIFS(CADASTRE!$B:$B,$V$1,CADASTRE!$L:$L,A271)</f>
        <v>0</v>
      </c>
      <c r="W271" s="22">
        <f>COUNTIFS(CADASTRE!$B:$B,$W$1,CADASTRE!$L:$L,A271)</f>
        <v>0</v>
      </c>
      <c r="X271" s="22">
        <f>COUNTIFS(CADASTRE!$B:$B,$X$1,CADASTRE!$L:$L,A271)</f>
        <v>0</v>
      </c>
      <c r="Y271" s="22">
        <f>COUNTIFS(CADASTRE!$B:$B,$Y$1,CADASTRE!$L:$L,A271)</f>
        <v>0</v>
      </c>
      <c r="Z271" s="22">
        <f>COUNTIFS(CADASTRE!$B:$B,$Z$1,CADASTRE!$L:$L,A271)</f>
        <v>0</v>
      </c>
      <c r="AA271" s="22">
        <f t="shared" si="4"/>
        <v>2</v>
      </c>
      <c r="AB271" s="22"/>
      <c r="AC271" s="22"/>
      <c r="AD271" s="1"/>
      <c r="AE271" s="1"/>
    </row>
    <row r="272" spans="1:31" ht="30" customHeight="1" x14ac:dyDescent="0.3">
      <c r="A272" s="2" t="s">
        <v>142</v>
      </c>
      <c r="B272" s="22">
        <f>COUNTIFS(CADASTRE!$B:$B,B$1,CADASTRE!L:L,A272)</f>
        <v>0</v>
      </c>
      <c r="C272" s="22">
        <f>COUNTIFS(CADASTRE!$B:$B,$C$1,CADASTRE!$L:$L,A272)</f>
        <v>0</v>
      </c>
      <c r="D272" s="22">
        <f>COUNTIFS(CADASTRE!$B:$B,$D$1,CADASTRE!$L:$L,A272)</f>
        <v>0</v>
      </c>
      <c r="E272" s="22">
        <f>COUNTIFS(CADASTRE!$B:$B,$E$1,CADASTRE!$L:$L,A272)</f>
        <v>0</v>
      </c>
      <c r="F272" s="22">
        <f>COUNTIFS(CADASTRE!$B:$B,$F$1,CADASTRE!$L:$L,A272)</f>
        <v>0</v>
      </c>
      <c r="G272" s="22">
        <f>COUNTIFS(CADASTRE!$B:$B,$G$1,CADASTRE!$L:$L,A272)</f>
        <v>0</v>
      </c>
      <c r="H272" s="22">
        <f>COUNTIFS(CADASTRE!$B:$B,$H$1,CADASTRE!$L:$L,A272)</f>
        <v>0</v>
      </c>
      <c r="I272" s="22">
        <f>COUNTIFS(CADASTRE!$B:$B,$I$1,CADASTRE!$L:$L,A272)</f>
        <v>0</v>
      </c>
      <c r="J272" s="22">
        <f>COUNTIFS(CADASTRE!$B:$B,$J$1,CADASTRE!$L:$L,A272)</f>
        <v>1</v>
      </c>
      <c r="K272" s="22">
        <f>COUNTIFS(CADASTRE!$B:$B,$K$1,CADASTRE!$L:$L,A272)</f>
        <v>0</v>
      </c>
      <c r="L272" s="22">
        <f>COUNTIFS(CADASTRE!$B:$B,$L$1,CADASTRE!$L:$L,A272)</f>
        <v>0</v>
      </c>
      <c r="M272" s="22">
        <f>COUNTIFS(CADASTRE!$B:$B,$M$1,CADASTRE!$L:$L,A272)</f>
        <v>0</v>
      </c>
      <c r="N272" s="22">
        <f>COUNTIFS(CADASTRE!$B:$B,$N$1,CADASTRE!$L:$L,A272)</f>
        <v>0</v>
      </c>
      <c r="O272" s="22">
        <f>COUNTIFS(CADASTRE!$B:$B,$O$1,CADASTRE!$L:$L,A272)</f>
        <v>0</v>
      </c>
      <c r="P272" s="22">
        <f>COUNTIFS(CADASTRE!$B:$B,$P$1,CADASTRE!$L:$L,A272)</f>
        <v>0</v>
      </c>
      <c r="Q272" s="22">
        <f>COUNTIFS(CADASTRE!$B:$B,$Q$1,CADASTRE!$L:$L,A272)</f>
        <v>0</v>
      </c>
      <c r="R272" s="22">
        <f>COUNTIFS(CADASTRE!$B:$B,$R$1,CADASTRE!$L:$L,A272)</f>
        <v>0</v>
      </c>
      <c r="S272" s="22">
        <f>COUNTIFS(CADASTRE!$B:$B,$S$1,CADASTRE!$L:$L,A272)</f>
        <v>0</v>
      </c>
      <c r="T272" s="22">
        <f>COUNTIFS(CADASTRE!$B:$B,$T$1,CADASTRE!$L:$L,A272)</f>
        <v>0</v>
      </c>
      <c r="U272" s="22">
        <f>COUNTIFS(CADASTRE!$B:$B,$U$1,CADASTRE!$L:$L,A272)</f>
        <v>0</v>
      </c>
      <c r="V272" s="22">
        <f>COUNTIFS(CADASTRE!$B:$B,$V$1,CADASTRE!$L:$L,A272)</f>
        <v>0</v>
      </c>
      <c r="W272" s="22">
        <f>COUNTIFS(CADASTRE!$B:$B,$W$1,CADASTRE!$L:$L,A272)</f>
        <v>0</v>
      </c>
      <c r="X272" s="22">
        <f>COUNTIFS(CADASTRE!$B:$B,$X$1,CADASTRE!$L:$L,A272)</f>
        <v>0</v>
      </c>
      <c r="Y272" s="22">
        <f>COUNTIFS(CADASTRE!$B:$B,$Y$1,CADASTRE!$L:$L,A272)</f>
        <v>0</v>
      </c>
      <c r="Z272" s="22">
        <f>COUNTIFS(CADASTRE!$B:$B,$Z$1,CADASTRE!$L:$L,A272)</f>
        <v>0</v>
      </c>
      <c r="AA272" s="22">
        <f t="shared" si="4"/>
        <v>1</v>
      </c>
      <c r="AB272" s="22"/>
      <c r="AC272" s="22"/>
      <c r="AD272" s="1"/>
      <c r="AE272" s="1"/>
    </row>
    <row r="273" spans="1:31" ht="30" customHeight="1" x14ac:dyDescent="0.3">
      <c r="A273" s="2" t="s">
        <v>505</v>
      </c>
      <c r="B273" s="22">
        <f>COUNTIFS(CADASTRE!$B:$B,B$1,CADASTRE!L:L,A273)</f>
        <v>0</v>
      </c>
      <c r="C273" s="22">
        <f>COUNTIFS(CADASTRE!$B:$B,$C$1,CADASTRE!$L:$L,A273)</f>
        <v>0</v>
      </c>
      <c r="D273" s="22">
        <f>COUNTIFS(CADASTRE!$B:$B,$D$1,CADASTRE!$L:$L,A273)</f>
        <v>0</v>
      </c>
      <c r="E273" s="22">
        <f>COUNTIFS(CADASTRE!$B:$B,$E$1,CADASTRE!$L:$L,A273)</f>
        <v>0</v>
      </c>
      <c r="F273" s="22">
        <f>COUNTIFS(CADASTRE!$B:$B,$F$1,CADASTRE!$L:$L,A273)</f>
        <v>0</v>
      </c>
      <c r="G273" s="22">
        <f>COUNTIFS(CADASTRE!$B:$B,$G$1,CADASTRE!$L:$L,A273)</f>
        <v>0</v>
      </c>
      <c r="H273" s="22">
        <f>COUNTIFS(CADASTRE!$B:$B,$H$1,CADASTRE!$L:$L,A273)</f>
        <v>0</v>
      </c>
      <c r="I273" s="22">
        <f>COUNTIFS(CADASTRE!$B:$B,$I$1,CADASTRE!$L:$L,A273)</f>
        <v>0</v>
      </c>
      <c r="J273" s="22">
        <f>COUNTIFS(CADASTRE!$B:$B,$J$1,CADASTRE!$L:$L,A273)</f>
        <v>0</v>
      </c>
      <c r="K273" s="22">
        <f>COUNTIFS(CADASTRE!$B:$B,$K$1,CADASTRE!$L:$L,A273)</f>
        <v>0</v>
      </c>
      <c r="L273" s="22">
        <f>COUNTIFS(CADASTRE!$B:$B,$L$1,CADASTRE!$L:$L,A273)</f>
        <v>0</v>
      </c>
      <c r="M273" s="22">
        <f>COUNTIFS(CADASTRE!$B:$B,$M$1,CADASTRE!$L:$L,A273)</f>
        <v>0</v>
      </c>
      <c r="N273" s="22">
        <f>COUNTIFS(CADASTRE!$B:$B,$N$1,CADASTRE!$L:$L,A273)</f>
        <v>0</v>
      </c>
      <c r="O273" s="22">
        <f>COUNTIFS(CADASTRE!$B:$B,$O$1,CADASTRE!$L:$L,A273)</f>
        <v>0</v>
      </c>
      <c r="P273" s="22">
        <f>COUNTIFS(CADASTRE!$B:$B,$P$1,CADASTRE!$L:$L,A273)</f>
        <v>0</v>
      </c>
      <c r="Q273" s="22">
        <f>COUNTIFS(CADASTRE!$B:$B,$Q$1,CADASTRE!$L:$L,A273)</f>
        <v>0</v>
      </c>
      <c r="R273" s="22">
        <f>COUNTIFS(CADASTRE!$B:$B,$R$1,CADASTRE!$L:$L,A273)</f>
        <v>3</v>
      </c>
      <c r="S273" s="22">
        <f>COUNTIFS(CADASTRE!$B:$B,$S$1,CADASTRE!$L:$L,A273)</f>
        <v>3</v>
      </c>
      <c r="T273" s="22">
        <f>COUNTIFS(CADASTRE!$B:$B,$T$1,CADASTRE!$L:$L,A273)</f>
        <v>0</v>
      </c>
      <c r="U273" s="22">
        <f>COUNTIFS(CADASTRE!$B:$B,$U$1,CADASTRE!$L:$L,A273)</f>
        <v>0</v>
      </c>
      <c r="V273" s="22">
        <f>COUNTIFS(CADASTRE!$B:$B,$V$1,CADASTRE!$L:$L,A273)</f>
        <v>0</v>
      </c>
      <c r="W273" s="22">
        <f>COUNTIFS(CADASTRE!$B:$B,$W$1,CADASTRE!$L:$L,A273)</f>
        <v>2</v>
      </c>
      <c r="X273" s="22">
        <f>COUNTIFS(CADASTRE!$B:$B,$X$1,CADASTRE!$L:$L,A273)</f>
        <v>0</v>
      </c>
      <c r="Y273" s="22">
        <f>COUNTIFS(CADASTRE!$B:$B,$Y$1,CADASTRE!$L:$L,A273)</f>
        <v>0</v>
      </c>
      <c r="Z273" s="22">
        <f>COUNTIFS(CADASTRE!$B:$B,$Z$1,CADASTRE!$L:$L,A273)</f>
        <v>2</v>
      </c>
      <c r="AA273" s="22">
        <f t="shared" si="4"/>
        <v>10</v>
      </c>
      <c r="AB273" s="22"/>
      <c r="AC273" s="22"/>
      <c r="AD273" s="1"/>
      <c r="AE273" s="1"/>
    </row>
    <row r="274" spans="1:31" ht="30" customHeight="1" x14ac:dyDescent="0.3">
      <c r="A274" s="2" t="s">
        <v>4550</v>
      </c>
      <c r="B274" s="22">
        <f>COUNTIFS(CADASTRE!$B:$B,B$1,CADASTRE!L:L,A274)</f>
        <v>0</v>
      </c>
      <c r="C274" s="22">
        <f>COUNTIFS(CADASTRE!$B:$B,$C$1,CADASTRE!$L:$L,A274)</f>
        <v>0</v>
      </c>
      <c r="D274" s="22">
        <f>COUNTIFS(CADASTRE!$B:$B,$D$1,CADASTRE!$L:$L,A274)</f>
        <v>0</v>
      </c>
      <c r="E274" s="22">
        <f>COUNTIFS(CADASTRE!$B:$B,$E$1,CADASTRE!$L:$L,A274)</f>
        <v>0</v>
      </c>
      <c r="F274" s="22">
        <f>COUNTIFS(CADASTRE!$B:$B,$F$1,CADASTRE!$L:$L,A274)</f>
        <v>0</v>
      </c>
      <c r="G274" s="22">
        <f>COUNTIFS(CADASTRE!$B:$B,$G$1,CADASTRE!$L:$L,A274)</f>
        <v>0</v>
      </c>
      <c r="H274" s="22">
        <f>COUNTIFS(CADASTRE!$B:$B,$H$1,CADASTRE!$L:$L,A274)</f>
        <v>0</v>
      </c>
      <c r="I274" s="22">
        <f>COUNTIFS(CADASTRE!$B:$B,$I$1,CADASTRE!$L:$L,A274)</f>
        <v>0</v>
      </c>
      <c r="J274" s="22">
        <f>COUNTIFS(CADASTRE!$B:$B,$J$1,CADASTRE!$L:$L,A274)</f>
        <v>0</v>
      </c>
      <c r="K274" s="22">
        <f>COUNTIFS(CADASTRE!$B:$B,$K$1,CADASTRE!$L:$L,A274)</f>
        <v>0</v>
      </c>
      <c r="L274" s="22">
        <f>COUNTIFS(CADASTRE!$B:$B,$L$1,CADASTRE!$L:$L,A274)</f>
        <v>0</v>
      </c>
      <c r="M274" s="22">
        <f>COUNTIFS(CADASTRE!$B:$B,$M$1,CADASTRE!$L:$L,A274)</f>
        <v>0</v>
      </c>
      <c r="N274" s="22">
        <f>COUNTIFS(CADASTRE!$B:$B,$N$1,CADASTRE!$L:$L,A274)</f>
        <v>0</v>
      </c>
      <c r="O274" s="22">
        <f>COUNTIFS(CADASTRE!$B:$B,$O$1,CADASTRE!$L:$L,A274)</f>
        <v>0</v>
      </c>
      <c r="P274" s="22">
        <f>COUNTIFS(CADASTRE!$B:$B,$P$1,CADASTRE!$L:$L,A274)</f>
        <v>0</v>
      </c>
      <c r="Q274" s="22">
        <f>COUNTIFS(CADASTRE!$B:$B,$Q$1,CADASTRE!$L:$L,A274)</f>
        <v>0</v>
      </c>
      <c r="R274" s="22">
        <f>COUNTIFS(CADASTRE!$B:$B,$R$1,CADASTRE!$L:$L,A274)</f>
        <v>0</v>
      </c>
      <c r="S274" s="22">
        <f>COUNTIFS(CADASTRE!$B:$B,$S$1,CADASTRE!$L:$L,A274)</f>
        <v>0</v>
      </c>
      <c r="T274" s="22">
        <f>COUNTIFS(CADASTRE!$B:$B,$T$1,CADASTRE!$L:$L,A274)</f>
        <v>0</v>
      </c>
      <c r="U274" s="22">
        <f>COUNTIFS(CADASTRE!$B:$B,$U$1,CADASTRE!$L:$L,A274)</f>
        <v>0</v>
      </c>
      <c r="V274" s="22">
        <f>COUNTIFS(CADASTRE!$B:$B,$V$1,CADASTRE!$L:$L,A274)</f>
        <v>0</v>
      </c>
      <c r="W274" s="22">
        <f>COUNTIFS(CADASTRE!$B:$B,$W$1,CADASTRE!$L:$L,A274)</f>
        <v>1</v>
      </c>
      <c r="X274" s="22">
        <f>COUNTIFS(CADASTRE!$B:$B,$X$1,CADASTRE!$L:$L,A274)</f>
        <v>0</v>
      </c>
      <c r="Y274" s="22">
        <f>COUNTIFS(CADASTRE!$B:$B,$Y$1,CADASTRE!$L:$L,A274)</f>
        <v>0</v>
      </c>
      <c r="Z274" s="22">
        <f>COUNTIFS(CADASTRE!$B:$B,$Z$1,CADASTRE!$L:$L,A274)</f>
        <v>0</v>
      </c>
      <c r="AA274" s="22">
        <f t="shared" si="4"/>
        <v>1</v>
      </c>
      <c r="AB274" s="22"/>
      <c r="AC274" s="22"/>
      <c r="AD274" s="1"/>
      <c r="AE274" s="1"/>
    </row>
    <row r="275" spans="1:31" ht="30" customHeight="1" x14ac:dyDescent="0.3">
      <c r="A275" s="2" t="s">
        <v>2483</v>
      </c>
      <c r="B275" s="22">
        <f>COUNTIFS(CADASTRE!$B:$B,B$1,CADASTRE!L:L,A275)</f>
        <v>0</v>
      </c>
      <c r="C275" s="22">
        <f>COUNTIFS(CADASTRE!$B:$B,$C$1,CADASTRE!$L:$L,A275)</f>
        <v>0</v>
      </c>
      <c r="D275" s="22">
        <f>COUNTIFS(CADASTRE!$B:$B,$D$1,CADASTRE!$L:$L,A275)</f>
        <v>0</v>
      </c>
      <c r="E275" s="22">
        <f>COUNTIFS(CADASTRE!$B:$B,$E$1,CADASTRE!$L:$L,A275)</f>
        <v>0</v>
      </c>
      <c r="F275" s="22">
        <f>COUNTIFS(CADASTRE!$B:$B,$F$1,CADASTRE!$L:$L,A275)</f>
        <v>0</v>
      </c>
      <c r="G275" s="22">
        <f>COUNTIFS(CADASTRE!$B:$B,$G$1,CADASTRE!$L:$L,A275)</f>
        <v>0</v>
      </c>
      <c r="H275" s="22">
        <f>COUNTIFS(CADASTRE!$B:$B,$H$1,CADASTRE!$L:$L,A275)</f>
        <v>0</v>
      </c>
      <c r="I275" s="22">
        <f>COUNTIFS(CADASTRE!$B:$B,$I$1,CADASTRE!$L:$L,A275)</f>
        <v>0</v>
      </c>
      <c r="J275" s="22">
        <f>COUNTIFS(CADASTRE!$B:$B,$J$1,CADASTRE!$L:$L,A275)</f>
        <v>0</v>
      </c>
      <c r="K275" s="22">
        <f>COUNTIFS(CADASTRE!$B:$B,$K$1,CADASTRE!$L:$L,A275)</f>
        <v>0</v>
      </c>
      <c r="L275" s="22">
        <f>COUNTIFS(CADASTRE!$B:$B,$L$1,CADASTRE!$L:$L,A275)</f>
        <v>0</v>
      </c>
      <c r="M275" s="22">
        <f>COUNTIFS(CADASTRE!$B:$B,$M$1,CADASTRE!$L:$L,A275)</f>
        <v>0</v>
      </c>
      <c r="N275" s="22">
        <f>COUNTIFS(CADASTRE!$B:$B,$N$1,CADASTRE!$L:$L,A275)</f>
        <v>0</v>
      </c>
      <c r="O275" s="22">
        <f>COUNTIFS(CADASTRE!$B:$B,$O$1,CADASTRE!$L:$L,A275)</f>
        <v>0</v>
      </c>
      <c r="P275" s="22">
        <f>COUNTIFS(CADASTRE!$B:$B,$P$1,CADASTRE!$L:$L,A275)</f>
        <v>0</v>
      </c>
      <c r="Q275" s="22">
        <f>COUNTIFS(CADASTRE!$B:$B,$Q$1,CADASTRE!$L:$L,A275)</f>
        <v>0</v>
      </c>
      <c r="R275" s="22">
        <f>COUNTIFS(CADASTRE!$B:$B,$R$1,CADASTRE!$L:$L,A275)</f>
        <v>0</v>
      </c>
      <c r="S275" s="22">
        <f>COUNTIFS(CADASTRE!$B:$B,$S$1,CADASTRE!$L:$L,A275)</f>
        <v>0</v>
      </c>
      <c r="T275" s="22">
        <f>COUNTIFS(CADASTRE!$B:$B,$T$1,CADASTRE!$L:$L,A275)</f>
        <v>0</v>
      </c>
      <c r="U275" s="22">
        <f>COUNTIFS(CADASTRE!$B:$B,$U$1,CADASTRE!$L:$L,A275)</f>
        <v>0</v>
      </c>
      <c r="V275" s="22">
        <f>COUNTIFS(CADASTRE!$B:$B,$V$1,CADASTRE!$L:$L,A275)</f>
        <v>0</v>
      </c>
      <c r="W275" s="22">
        <f>COUNTIFS(CADASTRE!$B:$B,$W$1,CADASTRE!$L:$L,A275)</f>
        <v>1</v>
      </c>
      <c r="X275" s="22">
        <f>COUNTIFS(CADASTRE!$B:$B,$X$1,CADASTRE!$L:$L,A275)</f>
        <v>0</v>
      </c>
      <c r="Y275" s="22">
        <f>COUNTIFS(CADASTRE!$B:$B,$Y$1,CADASTRE!$L:$L,A275)</f>
        <v>0</v>
      </c>
      <c r="Z275" s="22">
        <f>COUNTIFS(CADASTRE!$B:$B,$Z$1,CADASTRE!$L:$L,A275)</f>
        <v>0</v>
      </c>
      <c r="AA275" s="22">
        <f t="shared" si="4"/>
        <v>1</v>
      </c>
      <c r="AB275" s="22"/>
      <c r="AC275" s="22"/>
      <c r="AD275" s="1"/>
      <c r="AE275" s="1"/>
    </row>
    <row r="276" spans="1:31" ht="30" customHeight="1" x14ac:dyDescent="0.3">
      <c r="A276" s="2" t="s">
        <v>512</v>
      </c>
      <c r="B276" s="22">
        <f>COUNTIFS(CADASTRE!$B:$B,B$1,CADASTRE!L:L,A276)</f>
        <v>0</v>
      </c>
      <c r="C276" s="22">
        <f>COUNTIFS(CADASTRE!$B:$B,$C$1,CADASTRE!$L:$L,A276)</f>
        <v>0</v>
      </c>
      <c r="D276" s="22">
        <f>COUNTIFS(CADASTRE!$B:$B,$D$1,CADASTRE!$L:$L,A276)</f>
        <v>0</v>
      </c>
      <c r="E276" s="22">
        <f>COUNTIFS(CADASTRE!$B:$B,$E$1,CADASTRE!$L:$L,A276)</f>
        <v>0</v>
      </c>
      <c r="F276" s="22">
        <f>COUNTIFS(CADASTRE!$B:$B,$F$1,CADASTRE!$L:$L,A276)</f>
        <v>0</v>
      </c>
      <c r="G276" s="22">
        <f>COUNTIFS(CADASTRE!$B:$B,$G$1,CADASTRE!$L:$L,A276)</f>
        <v>0</v>
      </c>
      <c r="H276" s="22">
        <f>COUNTIFS(CADASTRE!$B:$B,$H$1,CADASTRE!$L:$L,A276)</f>
        <v>0</v>
      </c>
      <c r="I276" s="22">
        <f>COUNTIFS(CADASTRE!$B:$B,$I$1,CADASTRE!$L:$L,A276)</f>
        <v>0</v>
      </c>
      <c r="J276" s="22">
        <f>COUNTIFS(CADASTRE!$B:$B,$J$1,CADASTRE!$L:$L,A276)</f>
        <v>0</v>
      </c>
      <c r="K276" s="22">
        <f>COUNTIFS(CADASTRE!$B:$B,$K$1,CADASTRE!$L:$L,A276)</f>
        <v>0</v>
      </c>
      <c r="L276" s="22">
        <f>COUNTIFS(CADASTRE!$B:$B,$L$1,CADASTRE!$L:$L,A276)</f>
        <v>0</v>
      </c>
      <c r="M276" s="22">
        <f>COUNTIFS(CADASTRE!$B:$B,$M$1,CADASTRE!$L:$L,A276)</f>
        <v>0</v>
      </c>
      <c r="N276" s="22">
        <f>COUNTIFS(CADASTRE!$B:$B,$N$1,CADASTRE!$L:$L,A276)</f>
        <v>0</v>
      </c>
      <c r="O276" s="22">
        <f>COUNTIFS(CADASTRE!$B:$B,$O$1,CADASTRE!$L:$L,A276)</f>
        <v>0</v>
      </c>
      <c r="P276" s="22">
        <f>COUNTIFS(CADASTRE!$B:$B,$P$1,CADASTRE!$L:$L,A276)</f>
        <v>5</v>
      </c>
      <c r="Q276" s="22">
        <f>COUNTIFS(CADASTRE!$B:$B,$Q$1,CADASTRE!$L:$L,A276)</f>
        <v>1</v>
      </c>
      <c r="R276" s="22">
        <f>COUNTIFS(CADASTRE!$B:$B,$R$1,CADASTRE!$L:$L,A276)</f>
        <v>0</v>
      </c>
      <c r="S276" s="22">
        <f>COUNTIFS(CADASTRE!$B:$B,$S$1,CADASTRE!$L:$L,A276)</f>
        <v>0</v>
      </c>
      <c r="T276" s="22">
        <f>COUNTIFS(CADASTRE!$B:$B,$T$1,CADASTRE!$L:$L,A276)</f>
        <v>1</v>
      </c>
      <c r="U276" s="22">
        <f>COUNTIFS(CADASTRE!$B:$B,$U$1,CADASTRE!$L:$L,A276)</f>
        <v>0</v>
      </c>
      <c r="V276" s="22">
        <f>COUNTIFS(CADASTRE!$B:$B,$V$1,CADASTRE!$L:$L,A276)</f>
        <v>0</v>
      </c>
      <c r="W276" s="22">
        <f>COUNTIFS(CADASTRE!$B:$B,$W$1,CADASTRE!$L:$L,A276)</f>
        <v>0</v>
      </c>
      <c r="X276" s="22">
        <f>COUNTIFS(CADASTRE!$B:$B,$X$1,CADASTRE!$L:$L,A276)</f>
        <v>0</v>
      </c>
      <c r="Y276" s="22">
        <f>COUNTIFS(CADASTRE!$B:$B,$Y$1,CADASTRE!$L:$L,A276)</f>
        <v>0</v>
      </c>
      <c r="Z276" s="22">
        <f>COUNTIFS(CADASTRE!$B:$B,$Z$1,CADASTRE!$L:$L,A276)</f>
        <v>1</v>
      </c>
      <c r="AA276" s="22">
        <f t="shared" si="4"/>
        <v>8</v>
      </c>
      <c r="AB276" s="22"/>
      <c r="AC276" s="22"/>
      <c r="AD276" s="1"/>
      <c r="AE276" s="1"/>
    </row>
    <row r="277" spans="1:31" ht="30" customHeight="1" x14ac:dyDescent="0.3">
      <c r="A277" s="2" t="s">
        <v>3574</v>
      </c>
      <c r="B277" s="22">
        <f>COUNTIFS(CADASTRE!$B:$B,B$1,CADASTRE!L:L,A277)</f>
        <v>0</v>
      </c>
      <c r="C277" s="22">
        <f>COUNTIFS(CADASTRE!$B:$B,$C$1,CADASTRE!$L:$L,A277)</f>
        <v>0</v>
      </c>
      <c r="D277" s="22">
        <f>COUNTIFS(CADASTRE!$B:$B,$D$1,CADASTRE!$L:$L,A277)</f>
        <v>0</v>
      </c>
      <c r="E277" s="22">
        <f>COUNTIFS(CADASTRE!$B:$B,$E$1,CADASTRE!$L:$L,A277)</f>
        <v>0</v>
      </c>
      <c r="F277" s="22">
        <f>COUNTIFS(CADASTRE!$B:$B,$F$1,CADASTRE!$L:$L,A277)</f>
        <v>0</v>
      </c>
      <c r="G277" s="22">
        <f>COUNTIFS(CADASTRE!$B:$B,$G$1,CADASTRE!$L:$L,A277)</f>
        <v>0</v>
      </c>
      <c r="H277" s="22">
        <f>COUNTIFS(CADASTRE!$B:$B,$H$1,CADASTRE!$L:$L,A277)</f>
        <v>0</v>
      </c>
      <c r="I277" s="22">
        <f>COUNTIFS(CADASTRE!$B:$B,$I$1,CADASTRE!$L:$L,A277)</f>
        <v>0</v>
      </c>
      <c r="J277" s="22">
        <f>COUNTIFS(CADASTRE!$B:$B,$J$1,CADASTRE!$L:$L,A277)</f>
        <v>0</v>
      </c>
      <c r="K277" s="22">
        <f>COUNTIFS(CADASTRE!$B:$B,$K$1,CADASTRE!$L:$L,A277)</f>
        <v>0</v>
      </c>
      <c r="L277" s="22">
        <f>COUNTIFS(CADASTRE!$B:$B,$L$1,CADASTRE!$L:$L,A277)</f>
        <v>0</v>
      </c>
      <c r="M277" s="22">
        <f>COUNTIFS(CADASTRE!$B:$B,$M$1,CADASTRE!$L:$L,A277)</f>
        <v>0</v>
      </c>
      <c r="N277" s="22">
        <f>COUNTIFS(CADASTRE!$B:$B,$N$1,CADASTRE!$L:$L,A277)</f>
        <v>0</v>
      </c>
      <c r="O277" s="22">
        <f>COUNTIFS(CADASTRE!$B:$B,$O$1,CADASTRE!$L:$L,A277)</f>
        <v>0</v>
      </c>
      <c r="P277" s="22">
        <f>COUNTIFS(CADASTRE!$B:$B,$P$1,CADASTRE!$L:$L,A277)</f>
        <v>0</v>
      </c>
      <c r="Q277" s="22">
        <f>COUNTIFS(CADASTRE!$B:$B,$Q$1,CADASTRE!$L:$L,A277)</f>
        <v>1</v>
      </c>
      <c r="R277" s="22">
        <f>COUNTIFS(CADASTRE!$B:$B,$R$1,CADASTRE!$L:$L,A277)</f>
        <v>0</v>
      </c>
      <c r="S277" s="22">
        <f>COUNTIFS(CADASTRE!$B:$B,$S$1,CADASTRE!$L:$L,A277)</f>
        <v>0</v>
      </c>
      <c r="T277" s="22">
        <f>COUNTIFS(CADASTRE!$B:$B,$T$1,CADASTRE!$L:$L,A277)</f>
        <v>0</v>
      </c>
      <c r="U277" s="22">
        <f>COUNTIFS(CADASTRE!$B:$B,$U$1,CADASTRE!$L:$L,A277)</f>
        <v>0</v>
      </c>
      <c r="V277" s="22">
        <f>COUNTIFS(CADASTRE!$B:$B,$V$1,CADASTRE!$L:$L,A277)</f>
        <v>0</v>
      </c>
      <c r="W277" s="22">
        <f>COUNTIFS(CADASTRE!$B:$B,$W$1,CADASTRE!$L:$L,A277)</f>
        <v>0</v>
      </c>
      <c r="X277" s="22">
        <f>COUNTIFS(CADASTRE!$B:$B,$X$1,CADASTRE!$L:$L,A277)</f>
        <v>0</v>
      </c>
      <c r="Y277" s="22">
        <f>COUNTIFS(CADASTRE!$B:$B,$Y$1,CADASTRE!$L:$L,A277)</f>
        <v>0</v>
      </c>
      <c r="Z277" s="22">
        <f>COUNTIFS(CADASTRE!$B:$B,$Z$1,CADASTRE!$L:$L,A277)</f>
        <v>0</v>
      </c>
      <c r="AA277" s="22">
        <f t="shared" si="4"/>
        <v>1</v>
      </c>
      <c r="AB277" s="22"/>
      <c r="AC277" s="22"/>
      <c r="AD277" s="1"/>
      <c r="AE277" s="1"/>
    </row>
    <row r="278" spans="1:31" ht="30" customHeight="1" x14ac:dyDescent="0.3">
      <c r="A278" s="2" t="s">
        <v>131</v>
      </c>
      <c r="B278" s="22">
        <f>COUNTIFS(CADASTRE!$B:$B,B$1,CADASTRE!L:L,A278)</f>
        <v>0</v>
      </c>
      <c r="C278" s="22">
        <f>COUNTIFS(CADASTRE!$B:$B,$C$1,CADASTRE!$L:$L,A278)</f>
        <v>0</v>
      </c>
      <c r="D278" s="22">
        <f>COUNTIFS(CADASTRE!$B:$B,$D$1,CADASTRE!$L:$L,A278)</f>
        <v>0</v>
      </c>
      <c r="E278" s="22">
        <f>COUNTIFS(CADASTRE!$B:$B,$E$1,CADASTRE!$L:$L,A278)</f>
        <v>0</v>
      </c>
      <c r="F278" s="22">
        <f>COUNTIFS(CADASTRE!$B:$B,$F$1,CADASTRE!$L:$L,A278)</f>
        <v>0</v>
      </c>
      <c r="G278" s="22">
        <f>COUNTIFS(CADASTRE!$B:$B,$G$1,CADASTRE!$L:$L,A278)</f>
        <v>0</v>
      </c>
      <c r="H278" s="22">
        <f>COUNTIFS(CADASTRE!$B:$B,$H$1,CADASTRE!$L:$L,A278)</f>
        <v>0</v>
      </c>
      <c r="I278" s="22">
        <f>COUNTIFS(CADASTRE!$B:$B,$I$1,CADASTRE!$L:$L,A278)</f>
        <v>0</v>
      </c>
      <c r="J278" s="22">
        <f>COUNTIFS(CADASTRE!$B:$B,$J$1,CADASTRE!$L:$L,A278)</f>
        <v>0</v>
      </c>
      <c r="K278" s="22">
        <f>COUNTIFS(CADASTRE!$B:$B,$K$1,CADASTRE!$L:$L,A278)</f>
        <v>0</v>
      </c>
      <c r="L278" s="22">
        <f>COUNTIFS(CADASTRE!$B:$B,$L$1,CADASTRE!$L:$L,A278)</f>
        <v>0</v>
      </c>
      <c r="M278" s="22">
        <f>COUNTIFS(CADASTRE!$B:$B,$M$1,CADASTRE!$L:$L,A278)</f>
        <v>0</v>
      </c>
      <c r="N278" s="22">
        <f>COUNTIFS(CADASTRE!$B:$B,$N$1,CADASTRE!$L:$L,A278)</f>
        <v>0</v>
      </c>
      <c r="O278" s="22">
        <f>COUNTIFS(CADASTRE!$B:$B,$O$1,CADASTRE!$L:$L,A278)</f>
        <v>0</v>
      </c>
      <c r="P278" s="22">
        <f>COUNTIFS(CADASTRE!$B:$B,$P$1,CADASTRE!$L:$L,A278)</f>
        <v>0</v>
      </c>
      <c r="Q278" s="22">
        <f>COUNTIFS(CADASTRE!$B:$B,$Q$1,CADASTRE!$L:$L,A278)</f>
        <v>0</v>
      </c>
      <c r="R278" s="22">
        <f>COUNTIFS(CADASTRE!$B:$B,$R$1,CADASTRE!$L:$L,A278)</f>
        <v>0</v>
      </c>
      <c r="S278" s="22">
        <f>COUNTIFS(CADASTRE!$B:$B,$S$1,CADASTRE!$L:$L,A278)</f>
        <v>0</v>
      </c>
      <c r="T278" s="22">
        <f>COUNTIFS(CADASTRE!$B:$B,$T$1,CADASTRE!$L:$L,A278)</f>
        <v>0</v>
      </c>
      <c r="U278" s="22">
        <f>COUNTIFS(CADASTRE!$B:$B,$U$1,CADASTRE!$L:$L,A278)</f>
        <v>0</v>
      </c>
      <c r="V278" s="22">
        <f>COUNTIFS(CADASTRE!$B:$B,$V$1,CADASTRE!$L:$L,A278)</f>
        <v>0</v>
      </c>
      <c r="W278" s="22">
        <f>COUNTIFS(CADASTRE!$B:$B,$W$1,CADASTRE!$L:$L,A278)</f>
        <v>0</v>
      </c>
      <c r="X278" s="22">
        <f>COUNTIFS(CADASTRE!$B:$B,$X$1,CADASTRE!$L:$L,A278)</f>
        <v>0</v>
      </c>
      <c r="Y278" s="22">
        <f>COUNTIFS(CADASTRE!$B:$B,$Y$1,CADASTRE!$L:$L,A278)</f>
        <v>2</v>
      </c>
      <c r="Z278" s="22">
        <f>COUNTIFS(CADASTRE!$B:$B,$Z$1,CADASTRE!$L:$L,A278)</f>
        <v>0</v>
      </c>
      <c r="AA278" s="22">
        <f t="shared" si="4"/>
        <v>2</v>
      </c>
      <c r="AB278" s="22"/>
      <c r="AC278" s="22"/>
      <c r="AD278" s="1"/>
      <c r="AE278" s="1"/>
    </row>
    <row r="279" spans="1:31" ht="30" customHeight="1" x14ac:dyDescent="0.3">
      <c r="A279" s="2" t="s">
        <v>2499</v>
      </c>
      <c r="B279" s="22">
        <f>COUNTIFS(CADASTRE!$B:$B,B$1,CADASTRE!L:L,A279)</f>
        <v>0</v>
      </c>
      <c r="C279" s="22">
        <f>COUNTIFS(CADASTRE!$B:$B,$C$1,CADASTRE!$L:$L,A279)</f>
        <v>0</v>
      </c>
      <c r="D279" s="22">
        <f>COUNTIFS(CADASTRE!$B:$B,$D$1,CADASTRE!$L:$L,A279)</f>
        <v>0</v>
      </c>
      <c r="E279" s="22">
        <f>COUNTIFS(CADASTRE!$B:$B,$E$1,CADASTRE!$L:$L,A279)</f>
        <v>0</v>
      </c>
      <c r="F279" s="22">
        <f>COUNTIFS(CADASTRE!$B:$B,$F$1,CADASTRE!$L:$L,A279)</f>
        <v>0</v>
      </c>
      <c r="G279" s="22">
        <f>COUNTIFS(CADASTRE!$B:$B,$G$1,CADASTRE!$L:$L,A279)</f>
        <v>0</v>
      </c>
      <c r="H279" s="22">
        <f>COUNTIFS(CADASTRE!$B:$B,$H$1,CADASTRE!$L:$L,A279)</f>
        <v>0</v>
      </c>
      <c r="I279" s="22">
        <f>COUNTIFS(CADASTRE!$B:$B,$I$1,CADASTRE!$L:$L,A279)</f>
        <v>0</v>
      </c>
      <c r="J279" s="22">
        <f>COUNTIFS(CADASTRE!$B:$B,$J$1,CADASTRE!$L:$L,A279)</f>
        <v>0</v>
      </c>
      <c r="K279" s="22">
        <f>COUNTIFS(CADASTRE!$B:$B,$K$1,CADASTRE!$L:$L,A279)</f>
        <v>0</v>
      </c>
      <c r="L279" s="22">
        <f>COUNTIFS(CADASTRE!$B:$B,$L$1,CADASTRE!$L:$L,A279)</f>
        <v>0</v>
      </c>
      <c r="M279" s="22">
        <f>COUNTIFS(CADASTRE!$B:$B,$M$1,CADASTRE!$L:$L,A279)</f>
        <v>0</v>
      </c>
      <c r="N279" s="22">
        <f>COUNTIFS(CADASTRE!$B:$B,$N$1,CADASTRE!$L:$L,A279)</f>
        <v>0</v>
      </c>
      <c r="O279" s="22">
        <f>COUNTIFS(CADASTRE!$B:$B,$O$1,CADASTRE!$L:$L,A279)</f>
        <v>0</v>
      </c>
      <c r="P279" s="22">
        <f>COUNTIFS(CADASTRE!$B:$B,$P$1,CADASTRE!$L:$L,A279)</f>
        <v>0</v>
      </c>
      <c r="Q279" s="22">
        <f>COUNTIFS(CADASTRE!$B:$B,$Q$1,CADASTRE!$L:$L,A279)</f>
        <v>1</v>
      </c>
      <c r="R279" s="22">
        <f>COUNTIFS(CADASTRE!$B:$B,$R$1,CADASTRE!$L:$L,A279)</f>
        <v>0</v>
      </c>
      <c r="S279" s="22">
        <f>COUNTIFS(CADASTRE!$B:$B,$S$1,CADASTRE!$L:$L,A279)</f>
        <v>0</v>
      </c>
      <c r="T279" s="22">
        <f>COUNTIFS(CADASTRE!$B:$B,$T$1,CADASTRE!$L:$L,A279)</f>
        <v>0</v>
      </c>
      <c r="U279" s="22">
        <f>COUNTIFS(CADASTRE!$B:$B,$U$1,CADASTRE!$L:$L,A279)</f>
        <v>0</v>
      </c>
      <c r="V279" s="22">
        <f>COUNTIFS(CADASTRE!$B:$B,$V$1,CADASTRE!$L:$L,A279)</f>
        <v>0</v>
      </c>
      <c r="W279" s="22">
        <f>COUNTIFS(CADASTRE!$B:$B,$W$1,CADASTRE!$L:$L,A279)</f>
        <v>0</v>
      </c>
      <c r="X279" s="22">
        <f>COUNTIFS(CADASTRE!$B:$B,$X$1,CADASTRE!$L:$L,A279)</f>
        <v>0</v>
      </c>
      <c r="Y279" s="22">
        <f>COUNTIFS(CADASTRE!$B:$B,$Y$1,CADASTRE!$L:$L,A279)</f>
        <v>0</v>
      </c>
      <c r="Z279" s="22">
        <f>COUNTIFS(CADASTRE!$B:$B,$Z$1,CADASTRE!$L:$L,A279)</f>
        <v>0</v>
      </c>
      <c r="AA279" s="22">
        <f t="shared" si="4"/>
        <v>1</v>
      </c>
      <c r="AB279" s="22"/>
      <c r="AC279" s="22"/>
      <c r="AD279" s="1"/>
      <c r="AE279" s="1"/>
    </row>
    <row r="280" spans="1:31" ht="30" customHeight="1" x14ac:dyDescent="0.3">
      <c r="A280" s="2" t="s">
        <v>1257</v>
      </c>
      <c r="B280" s="22">
        <f>COUNTIFS(CADASTRE!$B:$B,B$1,CADASTRE!L:L,A280)</f>
        <v>0</v>
      </c>
      <c r="C280" s="22">
        <f>COUNTIFS(CADASTRE!$B:$B,$C$1,CADASTRE!$L:$L,A280)</f>
        <v>0</v>
      </c>
      <c r="D280" s="22">
        <f>COUNTIFS(CADASTRE!$B:$B,$D$1,CADASTRE!$L:$L,A280)</f>
        <v>0</v>
      </c>
      <c r="E280" s="22">
        <f>COUNTIFS(CADASTRE!$B:$B,$E$1,CADASTRE!$L:$L,A280)</f>
        <v>0</v>
      </c>
      <c r="F280" s="22">
        <f>COUNTIFS(CADASTRE!$B:$B,$F$1,CADASTRE!$L:$L,A280)</f>
        <v>0</v>
      </c>
      <c r="G280" s="22">
        <f>COUNTIFS(CADASTRE!$B:$B,$G$1,CADASTRE!$L:$L,A280)</f>
        <v>0</v>
      </c>
      <c r="H280" s="22">
        <f>COUNTIFS(CADASTRE!$B:$B,$H$1,CADASTRE!$L:$L,A280)</f>
        <v>0</v>
      </c>
      <c r="I280" s="22">
        <f>COUNTIFS(CADASTRE!$B:$B,$I$1,CADASTRE!$L:$L,A280)</f>
        <v>0</v>
      </c>
      <c r="J280" s="22">
        <f>COUNTIFS(CADASTRE!$B:$B,$J$1,CADASTRE!$L:$L,A280)</f>
        <v>0</v>
      </c>
      <c r="K280" s="22">
        <f>COUNTIFS(CADASTRE!$B:$B,$K$1,CADASTRE!$L:$L,A280)</f>
        <v>0</v>
      </c>
      <c r="L280" s="22">
        <f>COUNTIFS(CADASTRE!$B:$B,$L$1,CADASTRE!$L:$L,A280)</f>
        <v>0</v>
      </c>
      <c r="M280" s="22">
        <f>COUNTIFS(CADASTRE!$B:$B,$M$1,CADASTRE!$L:$L,A280)</f>
        <v>0</v>
      </c>
      <c r="N280" s="22">
        <f>COUNTIFS(CADASTRE!$B:$B,$N$1,CADASTRE!$L:$L,A280)</f>
        <v>0</v>
      </c>
      <c r="O280" s="22">
        <f>COUNTIFS(CADASTRE!$B:$B,$O$1,CADASTRE!$L:$L,A280)</f>
        <v>0</v>
      </c>
      <c r="P280" s="22">
        <f>COUNTIFS(CADASTRE!$B:$B,$P$1,CADASTRE!$L:$L,A280)</f>
        <v>0</v>
      </c>
      <c r="Q280" s="22">
        <f>COUNTIFS(CADASTRE!$B:$B,$Q$1,CADASTRE!$L:$L,A280)</f>
        <v>0</v>
      </c>
      <c r="R280" s="22">
        <f>COUNTIFS(CADASTRE!$B:$B,$R$1,CADASTRE!$L:$L,A280)</f>
        <v>0</v>
      </c>
      <c r="S280" s="22">
        <f>COUNTIFS(CADASTRE!$B:$B,$S$1,CADASTRE!$L:$L,A280)</f>
        <v>0</v>
      </c>
      <c r="T280" s="22">
        <f>COUNTIFS(CADASTRE!$B:$B,$T$1,CADASTRE!$L:$L,A280)</f>
        <v>0</v>
      </c>
      <c r="U280" s="22">
        <f>COUNTIFS(CADASTRE!$B:$B,$U$1,CADASTRE!$L:$L,A280)</f>
        <v>0</v>
      </c>
      <c r="V280" s="22">
        <f>COUNTIFS(CADASTRE!$B:$B,$V$1,CADASTRE!$L:$L,A280)</f>
        <v>0</v>
      </c>
      <c r="W280" s="22">
        <f>COUNTIFS(CADASTRE!$B:$B,$W$1,CADASTRE!$L:$L,A280)</f>
        <v>0</v>
      </c>
      <c r="X280" s="22">
        <f>COUNTIFS(CADASTRE!$B:$B,$X$1,CADASTRE!$L:$L,A280)</f>
        <v>1</v>
      </c>
      <c r="Y280" s="22">
        <f>COUNTIFS(CADASTRE!$B:$B,$Y$1,CADASTRE!$L:$L,A280)</f>
        <v>0</v>
      </c>
      <c r="Z280" s="22">
        <f>COUNTIFS(CADASTRE!$B:$B,$Z$1,CADASTRE!$L:$L,A280)</f>
        <v>0</v>
      </c>
      <c r="AA280" s="22">
        <f t="shared" si="4"/>
        <v>1</v>
      </c>
      <c r="AB280" s="22"/>
      <c r="AC280" s="22"/>
      <c r="AD280" s="1"/>
      <c r="AE280" s="1"/>
    </row>
    <row r="281" spans="1:31" ht="30" customHeight="1" x14ac:dyDescent="0.3">
      <c r="A281" s="2" t="s">
        <v>1934</v>
      </c>
      <c r="B281" s="22">
        <f>COUNTIFS(CADASTRE!$B:$B,B$1,CADASTRE!L:L,A281)</f>
        <v>0</v>
      </c>
      <c r="C281" s="22">
        <f>COUNTIFS(CADASTRE!$B:$B,$C$1,CADASTRE!$L:$L,A281)</f>
        <v>0</v>
      </c>
      <c r="D281" s="22">
        <f>COUNTIFS(CADASTRE!$B:$B,$D$1,CADASTRE!$L:$L,A281)</f>
        <v>0</v>
      </c>
      <c r="E281" s="22">
        <f>COUNTIFS(CADASTRE!$B:$B,$E$1,CADASTRE!$L:$L,A281)</f>
        <v>0</v>
      </c>
      <c r="F281" s="22">
        <f>COUNTIFS(CADASTRE!$B:$B,$F$1,CADASTRE!$L:$L,A281)</f>
        <v>0</v>
      </c>
      <c r="G281" s="22">
        <f>COUNTIFS(CADASTRE!$B:$B,$G$1,CADASTRE!$L:$L,A281)</f>
        <v>0</v>
      </c>
      <c r="H281" s="22">
        <f>COUNTIFS(CADASTRE!$B:$B,$H$1,CADASTRE!$L:$L,A281)</f>
        <v>0</v>
      </c>
      <c r="I281" s="22">
        <f>COUNTIFS(CADASTRE!$B:$B,$I$1,CADASTRE!$L:$L,A281)</f>
        <v>0</v>
      </c>
      <c r="J281" s="22">
        <f>COUNTIFS(CADASTRE!$B:$B,$J$1,CADASTRE!$L:$L,A281)</f>
        <v>0</v>
      </c>
      <c r="K281" s="22">
        <f>COUNTIFS(CADASTRE!$B:$B,$K$1,CADASTRE!$L:$L,A281)</f>
        <v>0</v>
      </c>
      <c r="L281" s="22">
        <f>COUNTIFS(CADASTRE!$B:$B,$L$1,CADASTRE!$L:$L,A281)</f>
        <v>0</v>
      </c>
      <c r="M281" s="22">
        <f>COUNTIFS(CADASTRE!$B:$B,$M$1,CADASTRE!$L:$L,A281)</f>
        <v>0</v>
      </c>
      <c r="N281" s="22">
        <f>COUNTIFS(CADASTRE!$B:$B,$N$1,CADASTRE!$L:$L,A281)</f>
        <v>0</v>
      </c>
      <c r="O281" s="22">
        <f>COUNTIFS(CADASTRE!$B:$B,$O$1,CADASTRE!$L:$L,A281)</f>
        <v>0</v>
      </c>
      <c r="P281" s="22">
        <f>COUNTIFS(CADASTRE!$B:$B,$P$1,CADASTRE!$L:$L,A281)</f>
        <v>0</v>
      </c>
      <c r="Q281" s="22">
        <f>COUNTIFS(CADASTRE!$B:$B,$Q$1,CADASTRE!$L:$L,A281)</f>
        <v>3</v>
      </c>
      <c r="R281" s="22">
        <f>COUNTIFS(CADASTRE!$B:$B,$R$1,CADASTRE!$L:$L,A281)</f>
        <v>0</v>
      </c>
      <c r="S281" s="22">
        <f>COUNTIFS(CADASTRE!$B:$B,$S$1,CADASTRE!$L:$L,A281)</f>
        <v>0</v>
      </c>
      <c r="T281" s="22">
        <f>COUNTIFS(CADASTRE!$B:$B,$T$1,CADASTRE!$L:$L,A281)</f>
        <v>0</v>
      </c>
      <c r="U281" s="22">
        <f>COUNTIFS(CADASTRE!$B:$B,$U$1,CADASTRE!$L:$L,A281)</f>
        <v>0</v>
      </c>
      <c r="V281" s="22">
        <f>COUNTIFS(CADASTRE!$B:$B,$V$1,CADASTRE!$L:$L,A281)</f>
        <v>0</v>
      </c>
      <c r="W281" s="22">
        <f>COUNTIFS(CADASTRE!$B:$B,$W$1,CADASTRE!$L:$L,A281)</f>
        <v>0</v>
      </c>
      <c r="X281" s="22">
        <f>COUNTIFS(CADASTRE!$B:$B,$X$1,CADASTRE!$L:$L,A281)</f>
        <v>0</v>
      </c>
      <c r="Y281" s="22">
        <f>COUNTIFS(CADASTRE!$B:$B,$Y$1,CADASTRE!$L:$L,A281)</f>
        <v>1</v>
      </c>
      <c r="Z281" s="22">
        <f>COUNTIFS(CADASTRE!$B:$B,$Z$1,CADASTRE!$L:$L,A281)</f>
        <v>0</v>
      </c>
      <c r="AA281" s="22">
        <f t="shared" si="4"/>
        <v>4</v>
      </c>
      <c r="AB281" s="22"/>
      <c r="AC281" s="22"/>
      <c r="AD281" s="1"/>
      <c r="AE281" s="1"/>
    </row>
    <row r="282" spans="1:31" ht="30" customHeight="1" x14ac:dyDescent="0.3">
      <c r="A282" s="2" t="s">
        <v>2941</v>
      </c>
      <c r="B282" s="22">
        <f>COUNTIFS(CADASTRE!$B:$B,B$1,CADASTRE!L:L,A282)</f>
        <v>0</v>
      </c>
      <c r="C282" s="22">
        <f>COUNTIFS(CADASTRE!$B:$B,$C$1,CADASTRE!$L:$L,A282)</f>
        <v>0</v>
      </c>
      <c r="D282" s="22">
        <f>COUNTIFS(CADASTRE!$B:$B,$D$1,CADASTRE!$L:$L,A282)</f>
        <v>0</v>
      </c>
      <c r="E282" s="22">
        <f>COUNTIFS(CADASTRE!$B:$B,$E$1,CADASTRE!$L:$L,A282)</f>
        <v>0</v>
      </c>
      <c r="F282" s="22">
        <f>COUNTIFS(CADASTRE!$B:$B,$F$1,CADASTRE!$L:$L,A282)</f>
        <v>0</v>
      </c>
      <c r="G282" s="22">
        <f>COUNTIFS(CADASTRE!$B:$B,$G$1,CADASTRE!$L:$L,A282)</f>
        <v>0</v>
      </c>
      <c r="H282" s="22">
        <f>COUNTIFS(CADASTRE!$B:$B,$H$1,CADASTRE!$L:$L,A282)</f>
        <v>0</v>
      </c>
      <c r="I282" s="22">
        <f>COUNTIFS(CADASTRE!$B:$B,$I$1,CADASTRE!$L:$L,A282)</f>
        <v>0</v>
      </c>
      <c r="J282" s="22">
        <f>COUNTIFS(CADASTRE!$B:$B,$J$1,CADASTRE!$L:$L,A282)</f>
        <v>0</v>
      </c>
      <c r="K282" s="22">
        <f>COUNTIFS(CADASTRE!$B:$B,$K$1,CADASTRE!$L:$L,A282)</f>
        <v>0</v>
      </c>
      <c r="L282" s="22">
        <f>COUNTIFS(CADASTRE!$B:$B,$L$1,CADASTRE!$L:$L,A282)</f>
        <v>0</v>
      </c>
      <c r="M282" s="22">
        <f>COUNTIFS(CADASTRE!$B:$B,$M$1,CADASTRE!$L:$L,A282)</f>
        <v>0</v>
      </c>
      <c r="N282" s="22">
        <f>COUNTIFS(CADASTRE!$B:$B,$N$1,CADASTRE!$L:$L,A282)</f>
        <v>0</v>
      </c>
      <c r="O282" s="22">
        <f>COUNTIFS(CADASTRE!$B:$B,$O$1,CADASTRE!$L:$L,A282)</f>
        <v>0</v>
      </c>
      <c r="P282" s="22">
        <f>COUNTIFS(CADASTRE!$B:$B,$P$1,CADASTRE!$L:$L,A282)</f>
        <v>0</v>
      </c>
      <c r="Q282" s="22">
        <f>COUNTIFS(CADASTRE!$B:$B,$Q$1,CADASTRE!$L:$L,A282)</f>
        <v>0</v>
      </c>
      <c r="R282" s="22">
        <f>COUNTIFS(CADASTRE!$B:$B,$R$1,CADASTRE!$L:$L,A282)</f>
        <v>0</v>
      </c>
      <c r="S282" s="22">
        <f>COUNTIFS(CADASTRE!$B:$B,$S$1,CADASTRE!$L:$L,A282)</f>
        <v>1</v>
      </c>
      <c r="T282" s="22">
        <f>COUNTIFS(CADASTRE!$B:$B,$T$1,CADASTRE!$L:$L,A282)</f>
        <v>0</v>
      </c>
      <c r="U282" s="22">
        <f>COUNTIFS(CADASTRE!$B:$B,$U$1,CADASTRE!$L:$L,A282)</f>
        <v>0</v>
      </c>
      <c r="V282" s="22">
        <f>COUNTIFS(CADASTRE!$B:$B,$V$1,CADASTRE!$L:$L,A282)</f>
        <v>0</v>
      </c>
      <c r="W282" s="22">
        <f>COUNTIFS(CADASTRE!$B:$B,$W$1,CADASTRE!$L:$L,A282)</f>
        <v>0</v>
      </c>
      <c r="X282" s="22">
        <f>COUNTIFS(CADASTRE!$B:$B,$X$1,CADASTRE!$L:$L,A282)</f>
        <v>0</v>
      </c>
      <c r="Y282" s="22">
        <f>COUNTIFS(CADASTRE!$B:$B,$Y$1,CADASTRE!$L:$L,A282)</f>
        <v>0</v>
      </c>
      <c r="Z282" s="22">
        <f>COUNTIFS(CADASTRE!$B:$B,$Z$1,CADASTRE!$L:$L,A282)</f>
        <v>0</v>
      </c>
      <c r="AA282" s="22">
        <f t="shared" si="4"/>
        <v>1</v>
      </c>
      <c r="AB282" s="22"/>
      <c r="AC282" s="22"/>
      <c r="AD282" s="1"/>
      <c r="AE282" s="1"/>
    </row>
    <row r="283" spans="1:31" ht="30" customHeight="1" x14ac:dyDescent="0.3">
      <c r="A283" s="2" t="s">
        <v>2946</v>
      </c>
      <c r="B283" s="22">
        <f>COUNTIFS(CADASTRE!$B:$B,B$1,CADASTRE!L:L,A283)</f>
        <v>0</v>
      </c>
      <c r="C283" s="22">
        <f>COUNTIFS(CADASTRE!$B:$B,$C$1,CADASTRE!$L:$L,A283)</f>
        <v>0</v>
      </c>
      <c r="D283" s="22">
        <f>COUNTIFS(CADASTRE!$B:$B,$D$1,CADASTRE!$L:$L,A283)</f>
        <v>0</v>
      </c>
      <c r="E283" s="22">
        <f>COUNTIFS(CADASTRE!$B:$B,$E$1,CADASTRE!$L:$L,A283)</f>
        <v>0</v>
      </c>
      <c r="F283" s="22">
        <f>COUNTIFS(CADASTRE!$B:$B,$F$1,CADASTRE!$L:$L,A283)</f>
        <v>0</v>
      </c>
      <c r="G283" s="22">
        <f>COUNTIFS(CADASTRE!$B:$B,$G$1,CADASTRE!$L:$L,A283)</f>
        <v>0</v>
      </c>
      <c r="H283" s="22">
        <f>COUNTIFS(CADASTRE!$B:$B,$H$1,CADASTRE!$L:$L,A283)</f>
        <v>0</v>
      </c>
      <c r="I283" s="22">
        <f>COUNTIFS(CADASTRE!$B:$B,$I$1,CADASTRE!$L:$L,A283)</f>
        <v>0</v>
      </c>
      <c r="J283" s="22">
        <f>COUNTIFS(CADASTRE!$B:$B,$J$1,CADASTRE!$L:$L,A283)</f>
        <v>0</v>
      </c>
      <c r="K283" s="22">
        <f>COUNTIFS(CADASTRE!$B:$B,$K$1,CADASTRE!$L:$L,A283)</f>
        <v>0</v>
      </c>
      <c r="L283" s="22">
        <f>COUNTIFS(CADASTRE!$B:$B,$L$1,CADASTRE!$L:$L,A283)</f>
        <v>0</v>
      </c>
      <c r="M283" s="22">
        <f>COUNTIFS(CADASTRE!$B:$B,$M$1,CADASTRE!$L:$L,A283)</f>
        <v>0</v>
      </c>
      <c r="N283" s="22">
        <f>COUNTIFS(CADASTRE!$B:$B,$N$1,CADASTRE!$L:$L,A283)</f>
        <v>0</v>
      </c>
      <c r="O283" s="22">
        <f>COUNTIFS(CADASTRE!$B:$B,$O$1,CADASTRE!$L:$L,A283)</f>
        <v>0</v>
      </c>
      <c r="P283" s="22">
        <f>COUNTIFS(CADASTRE!$B:$B,$P$1,CADASTRE!$L:$L,A283)</f>
        <v>1</v>
      </c>
      <c r="Q283" s="22">
        <f>COUNTIFS(CADASTRE!$B:$B,$Q$1,CADASTRE!$L:$L,A283)</f>
        <v>0</v>
      </c>
      <c r="R283" s="22">
        <f>COUNTIFS(CADASTRE!$B:$B,$R$1,CADASTRE!$L:$L,A283)</f>
        <v>0</v>
      </c>
      <c r="S283" s="22">
        <f>COUNTIFS(CADASTRE!$B:$B,$S$1,CADASTRE!$L:$L,A283)</f>
        <v>0</v>
      </c>
      <c r="T283" s="22">
        <f>COUNTIFS(CADASTRE!$B:$B,$T$1,CADASTRE!$L:$L,A283)</f>
        <v>0</v>
      </c>
      <c r="U283" s="22">
        <f>COUNTIFS(CADASTRE!$B:$B,$U$1,CADASTRE!$L:$L,A283)</f>
        <v>0</v>
      </c>
      <c r="V283" s="22">
        <f>COUNTIFS(CADASTRE!$B:$B,$V$1,CADASTRE!$L:$L,A283)</f>
        <v>0</v>
      </c>
      <c r="W283" s="22">
        <f>COUNTIFS(CADASTRE!$B:$B,$W$1,CADASTRE!$L:$L,A283)</f>
        <v>0</v>
      </c>
      <c r="X283" s="22">
        <f>COUNTIFS(CADASTRE!$B:$B,$X$1,CADASTRE!$L:$L,A283)</f>
        <v>0</v>
      </c>
      <c r="Y283" s="22">
        <f>COUNTIFS(CADASTRE!$B:$B,$Y$1,CADASTRE!$L:$L,A283)</f>
        <v>0</v>
      </c>
      <c r="Z283" s="22">
        <f>COUNTIFS(CADASTRE!$B:$B,$Z$1,CADASTRE!$L:$L,A283)</f>
        <v>0</v>
      </c>
      <c r="AA283" s="22">
        <f t="shared" si="4"/>
        <v>1</v>
      </c>
      <c r="AB283" s="22"/>
      <c r="AC283" s="22"/>
      <c r="AD283" s="1"/>
      <c r="AE283" s="1"/>
    </row>
    <row r="284" spans="1:31" ht="30" customHeight="1" x14ac:dyDescent="0.3">
      <c r="A284" s="2" t="s">
        <v>522</v>
      </c>
      <c r="B284" s="22">
        <f>COUNTIFS(CADASTRE!$B:$B,B$1,CADASTRE!L:L,A284)</f>
        <v>0</v>
      </c>
      <c r="C284" s="22">
        <f>COUNTIFS(CADASTRE!$B:$B,$C$1,CADASTRE!$L:$L,A284)</f>
        <v>0</v>
      </c>
      <c r="D284" s="22">
        <f>COUNTIFS(CADASTRE!$B:$B,$D$1,CADASTRE!$L:$L,A284)</f>
        <v>0</v>
      </c>
      <c r="E284" s="22">
        <f>COUNTIFS(CADASTRE!$B:$B,$E$1,CADASTRE!$L:$L,A284)</f>
        <v>0</v>
      </c>
      <c r="F284" s="22">
        <f>COUNTIFS(CADASTRE!$B:$B,$F$1,CADASTRE!$L:$L,A284)</f>
        <v>0</v>
      </c>
      <c r="G284" s="22">
        <f>COUNTIFS(CADASTRE!$B:$B,$G$1,CADASTRE!$L:$L,A284)</f>
        <v>0</v>
      </c>
      <c r="H284" s="22">
        <f>COUNTIFS(CADASTRE!$B:$B,$H$1,CADASTRE!$L:$L,A284)</f>
        <v>0</v>
      </c>
      <c r="I284" s="22">
        <f>COUNTIFS(CADASTRE!$B:$B,$I$1,CADASTRE!$L:$L,A284)</f>
        <v>0</v>
      </c>
      <c r="J284" s="22">
        <f>COUNTIFS(CADASTRE!$B:$B,$J$1,CADASTRE!$L:$L,A284)</f>
        <v>0</v>
      </c>
      <c r="K284" s="22">
        <f>COUNTIFS(CADASTRE!$B:$B,$K$1,CADASTRE!$L:$L,A284)</f>
        <v>0</v>
      </c>
      <c r="L284" s="22">
        <f>COUNTIFS(CADASTRE!$B:$B,$L$1,CADASTRE!$L:$L,A284)</f>
        <v>0</v>
      </c>
      <c r="M284" s="22">
        <f>COUNTIFS(CADASTRE!$B:$B,$M$1,CADASTRE!$L:$L,A284)</f>
        <v>0</v>
      </c>
      <c r="N284" s="22">
        <f>COUNTIFS(CADASTRE!$B:$B,$N$1,CADASTRE!$L:$L,A284)</f>
        <v>0</v>
      </c>
      <c r="O284" s="22">
        <f>COUNTIFS(CADASTRE!$B:$B,$O$1,CADASTRE!$L:$L,A284)</f>
        <v>0</v>
      </c>
      <c r="P284" s="22">
        <f>COUNTIFS(CADASTRE!$B:$B,$P$1,CADASTRE!$L:$L,A284)</f>
        <v>0</v>
      </c>
      <c r="Q284" s="22">
        <f>COUNTIFS(CADASTRE!$B:$B,$Q$1,CADASTRE!$L:$L,A284)</f>
        <v>0</v>
      </c>
      <c r="R284" s="22">
        <f>COUNTIFS(CADASTRE!$B:$B,$R$1,CADASTRE!$L:$L,A284)</f>
        <v>0</v>
      </c>
      <c r="S284" s="22">
        <f>COUNTIFS(CADASTRE!$B:$B,$S$1,CADASTRE!$L:$L,A284)</f>
        <v>0</v>
      </c>
      <c r="T284" s="22">
        <f>COUNTIFS(CADASTRE!$B:$B,$T$1,CADASTRE!$L:$L,A284)</f>
        <v>0</v>
      </c>
      <c r="U284" s="22">
        <f>COUNTIFS(CADASTRE!$B:$B,$U$1,CADASTRE!$L:$L,A284)</f>
        <v>0</v>
      </c>
      <c r="V284" s="22">
        <f>COUNTIFS(CADASTRE!$B:$B,$V$1,CADASTRE!$L:$L,A284)</f>
        <v>0</v>
      </c>
      <c r="W284" s="22">
        <f>COUNTIFS(CADASTRE!$B:$B,$W$1,CADASTRE!$L:$L,A284)</f>
        <v>2</v>
      </c>
      <c r="X284" s="22">
        <f>COUNTIFS(CADASTRE!$B:$B,$X$1,CADASTRE!$L:$L,A284)</f>
        <v>1</v>
      </c>
      <c r="Y284" s="22">
        <f>COUNTIFS(CADASTRE!$B:$B,$Y$1,CADASTRE!$L:$L,A284)</f>
        <v>0</v>
      </c>
      <c r="Z284" s="22">
        <f>COUNTIFS(CADASTRE!$B:$B,$Z$1,CADASTRE!$L:$L,A284)</f>
        <v>0</v>
      </c>
      <c r="AA284" s="22">
        <f t="shared" si="4"/>
        <v>3</v>
      </c>
      <c r="AB284" s="22"/>
      <c r="AC284" s="22"/>
      <c r="AD284" s="1"/>
      <c r="AE284" s="1"/>
    </row>
    <row r="285" spans="1:31" ht="30" customHeight="1" x14ac:dyDescent="0.3">
      <c r="A285" s="2" t="s">
        <v>1265</v>
      </c>
      <c r="B285" s="22">
        <f>COUNTIFS(CADASTRE!$B:$B,B$1,CADASTRE!L:L,A285)</f>
        <v>0</v>
      </c>
      <c r="C285" s="22">
        <f>COUNTIFS(CADASTRE!$B:$B,$C$1,CADASTRE!$L:$L,A285)</f>
        <v>0</v>
      </c>
      <c r="D285" s="22">
        <f>COUNTIFS(CADASTRE!$B:$B,$D$1,CADASTRE!$L:$L,A285)</f>
        <v>0</v>
      </c>
      <c r="E285" s="22">
        <f>COUNTIFS(CADASTRE!$B:$B,$E$1,CADASTRE!$L:$L,A285)</f>
        <v>0</v>
      </c>
      <c r="F285" s="22">
        <f>COUNTIFS(CADASTRE!$B:$B,$F$1,CADASTRE!$L:$L,A285)</f>
        <v>0</v>
      </c>
      <c r="G285" s="22">
        <f>COUNTIFS(CADASTRE!$B:$B,$G$1,CADASTRE!$L:$L,A285)</f>
        <v>0</v>
      </c>
      <c r="H285" s="22">
        <f>COUNTIFS(CADASTRE!$B:$B,$H$1,CADASTRE!$L:$L,A285)</f>
        <v>0</v>
      </c>
      <c r="I285" s="22">
        <f>COUNTIFS(CADASTRE!$B:$B,$I$1,CADASTRE!$L:$L,A285)</f>
        <v>0</v>
      </c>
      <c r="J285" s="22">
        <f>COUNTIFS(CADASTRE!$B:$B,$J$1,CADASTRE!$L:$L,A285)</f>
        <v>0</v>
      </c>
      <c r="K285" s="22">
        <f>COUNTIFS(CADASTRE!$B:$B,$K$1,CADASTRE!$L:$L,A285)</f>
        <v>0</v>
      </c>
      <c r="L285" s="22">
        <f>COUNTIFS(CADASTRE!$B:$B,$L$1,CADASTRE!$L:$L,A285)</f>
        <v>0</v>
      </c>
      <c r="M285" s="22">
        <f>COUNTIFS(CADASTRE!$B:$B,$M$1,CADASTRE!$L:$L,A285)</f>
        <v>0</v>
      </c>
      <c r="N285" s="22">
        <f>COUNTIFS(CADASTRE!$B:$B,$N$1,CADASTRE!$L:$L,A285)</f>
        <v>0</v>
      </c>
      <c r="O285" s="22">
        <f>COUNTIFS(CADASTRE!$B:$B,$O$1,CADASTRE!$L:$L,A285)</f>
        <v>0</v>
      </c>
      <c r="P285" s="22">
        <f>COUNTIFS(CADASTRE!$B:$B,$P$1,CADASTRE!$L:$L,A285)</f>
        <v>0</v>
      </c>
      <c r="Q285" s="22">
        <f>COUNTIFS(CADASTRE!$B:$B,$Q$1,CADASTRE!$L:$L,A285)</f>
        <v>0</v>
      </c>
      <c r="R285" s="22">
        <f>COUNTIFS(CADASTRE!$B:$B,$R$1,CADASTRE!$L:$L,A285)</f>
        <v>0</v>
      </c>
      <c r="S285" s="22">
        <f>COUNTIFS(CADASTRE!$B:$B,$S$1,CADASTRE!$L:$L,A285)</f>
        <v>0</v>
      </c>
      <c r="T285" s="22">
        <f>COUNTIFS(CADASTRE!$B:$B,$T$1,CADASTRE!$L:$L,A285)</f>
        <v>0</v>
      </c>
      <c r="U285" s="22">
        <f>COUNTIFS(CADASTRE!$B:$B,$U$1,CADASTRE!$L:$L,A285)</f>
        <v>0</v>
      </c>
      <c r="V285" s="22">
        <f>COUNTIFS(CADASTRE!$B:$B,$V$1,CADASTRE!$L:$L,A285)</f>
        <v>0</v>
      </c>
      <c r="W285" s="22">
        <f>COUNTIFS(CADASTRE!$B:$B,$W$1,CADASTRE!$L:$L,A285)</f>
        <v>0</v>
      </c>
      <c r="X285" s="22">
        <f>COUNTIFS(CADASTRE!$B:$B,$X$1,CADASTRE!$L:$L,A285)</f>
        <v>0</v>
      </c>
      <c r="Y285" s="22">
        <f>COUNTIFS(CADASTRE!$B:$B,$Y$1,CADASTRE!$L:$L,A285)</f>
        <v>0</v>
      </c>
      <c r="Z285" s="22">
        <f>COUNTIFS(CADASTRE!$B:$B,$Z$1,CADASTRE!$L:$L,A285)</f>
        <v>1</v>
      </c>
      <c r="AA285" s="22">
        <f t="shared" si="4"/>
        <v>1</v>
      </c>
      <c r="AB285" s="22"/>
      <c r="AC285" s="22"/>
      <c r="AD285" s="1"/>
      <c r="AE285" s="1"/>
    </row>
    <row r="286" spans="1:31" ht="30" customHeight="1" x14ac:dyDescent="0.3">
      <c r="A286" s="2" t="s">
        <v>4690</v>
      </c>
      <c r="B286" s="22">
        <f>COUNTIFS(CADASTRE!$B:$B,B$1,CADASTRE!L:L,A286)</f>
        <v>0</v>
      </c>
      <c r="C286" s="22">
        <f>COUNTIFS(CADASTRE!$B:$B,$C$1,CADASTRE!$L:$L,A286)</f>
        <v>0</v>
      </c>
      <c r="D286" s="22">
        <f>COUNTIFS(CADASTRE!$B:$B,$D$1,CADASTRE!$L:$L,A286)</f>
        <v>0</v>
      </c>
      <c r="E286" s="22">
        <f>COUNTIFS(CADASTRE!$B:$B,$E$1,CADASTRE!$L:$L,A286)</f>
        <v>0</v>
      </c>
      <c r="F286" s="22">
        <f>COUNTIFS(CADASTRE!$B:$B,$F$1,CADASTRE!$L:$L,A286)</f>
        <v>0</v>
      </c>
      <c r="G286" s="22">
        <f>COUNTIFS(CADASTRE!$B:$B,$G$1,CADASTRE!$L:$L,A286)</f>
        <v>0</v>
      </c>
      <c r="H286" s="22">
        <f>COUNTIFS(CADASTRE!$B:$B,$H$1,CADASTRE!$L:$L,A286)</f>
        <v>0</v>
      </c>
      <c r="I286" s="22">
        <f>COUNTIFS(CADASTRE!$B:$B,$I$1,CADASTRE!$L:$L,A286)</f>
        <v>0</v>
      </c>
      <c r="J286" s="22">
        <f>COUNTIFS(CADASTRE!$B:$B,$J$1,CADASTRE!$L:$L,A286)</f>
        <v>0</v>
      </c>
      <c r="K286" s="22">
        <f>COUNTIFS(CADASTRE!$B:$B,$K$1,CADASTRE!$L:$L,A286)</f>
        <v>0</v>
      </c>
      <c r="L286" s="22">
        <f>COUNTIFS(CADASTRE!$B:$B,$L$1,CADASTRE!$L:$L,A286)</f>
        <v>0</v>
      </c>
      <c r="M286" s="22">
        <f>COUNTIFS(CADASTRE!$B:$B,$M$1,CADASTRE!$L:$L,A286)</f>
        <v>0</v>
      </c>
      <c r="N286" s="22">
        <f>COUNTIFS(CADASTRE!$B:$B,$N$1,CADASTRE!$L:$L,A286)</f>
        <v>0</v>
      </c>
      <c r="O286" s="22">
        <f>COUNTIFS(CADASTRE!$B:$B,$O$1,CADASTRE!$L:$L,A286)</f>
        <v>0</v>
      </c>
      <c r="P286" s="22">
        <f>COUNTIFS(CADASTRE!$B:$B,$P$1,CADASTRE!$L:$L,A286)</f>
        <v>0</v>
      </c>
      <c r="Q286" s="22">
        <f>COUNTIFS(CADASTRE!$B:$B,$Q$1,CADASTRE!$L:$L,A286)</f>
        <v>1</v>
      </c>
      <c r="R286" s="22">
        <f>COUNTIFS(CADASTRE!$B:$B,$R$1,CADASTRE!$L:$L,A286)</f>
        <v>0</v>
      </c>
      <c r="S286" s="22">
        <f>COUNTIFS(CADASTRE!$B:$B,$S$1,CADASTRE!$L:$L,A286)</f>
        <v>0</v>
      </c>
      <c r="T286" s="22">
        <f>COUNTIFS(CADASTRE!$B:$B,$T$1,CADASTRE!$L:$L,A286)</f>
        <v>0</v>
      </c>
      <c r="U286" s="22">
        <f>COUNTIFS(CADASTRE!$B:$B,$U$1,CADASTRE!$L:$L,A286)</f>
        <v>0</v>
      </c>
      <c r="V286" s="22">
        <f>COUNTIFS(CADASTRE!$B:$B,$V$1,CADASTRE!$L:$L,A286)</f>
        <v>0</v>
      </c>
      <c r="W286" s="22">
        <f>COUNTIFS(CADASTRE!$B:$B,$W$1,CADASTRE!$L:$L,A286)</f>
        <v>0</v>
      </c>
      <c r="X286" s="22">
        <f>COUNTIFS(CADASTRE!$B:$B,$X$1,CADASTRE!$L:$L,A286)</f>
        <v>0</v>
      </c>
      <c r="Y286" s="22">
        <f>COUNTIFS(CADASTRE!$B:$B,$Y$1,CADASTRE!$L:$L,A286)</f>
        <v>0</v>
      </c>
      <c r="Z286" s="22">
        <f>COUNTIFS(CADASTRE!$B:$B,$Z$1,CADASTRE!$L:$L,A286)</f>
        <v>0</v>
      </c>
      <c r="AA286" s="22">
        <f t="shared" si="4"/>
        <v>1</v>
      </c>
      <c r="AB286" s="22"/>
      <c r="AC286" s="22"/>
      <c r="AD286" s="1"/>
      <c r="AE286" s="1"/>
    </row>
    <row r="287" spans="1:31" ht="30" customHeight="1" x14ac:dyDescent="0.3">
      <c r="A287" s="2" t="s">
        <v>3586</v>
      </c>
      <c r="B287" s="22">
        <f>COUNTIFS(CADASTRE!$B:$B,B$1,CADASTRE!L:L,A287)</f>
        <v>0</v>
      </c>
      <c r="C287" s="22">
        <f>COUNTIFS(CADASTRE!$B:$B,$C$1,CADASTRE!$L:$L,A287)</f>
        <v>0</v>
      </c>
      <c r="D287" s="22">
        <f>COUNTIFS(CADASTRE!$B:$B,$D$1,CADASTRE!$L:$L,A287)</f>
        <v>0</v>
      </c>
      <c r="E287" s="22">
        <f>COUNTIFS(CADASTRE!$B:$B,$E$1,CADASTRE!$L:$L,A287)</f>
        <v>0</v>
      </c>
      <c r="F287" s="22">
        <f>COUNTIFS(CADASTRE!$B:$B,$F$1,CADASTRE!$L:$L,A287)</f>
        <v>0</v>
      </c>
      <c r="G287" s="22">
        <f>COUNTIFS(CADASTRE!$B:$B,$G$1,CADASTRE!$L:$L,A287)</f>
        <v>0</v>
      </c>
      <c r="H287" s="22">
        <f>COUNTIFS(CADASTRE!$B:$B,$H$1,CADASTRE!$L:$L,A287)</f>
        <v>0</v>
      </c>
      <c r="I287" s="22">
        <f>COUNTIFS(CADASTRE!$B:$B,$I$1,CADASTRE!$L:$L,A287)</f>
        <v>0</v>
      </c>
      <c r="J287" s="22">
        <f>COUNTIFS(CADASTRE!$B:$B,$J$1,CADASTRE!$L:$L,A287)</f>
        <v>0</v>
      </c>
      <c r="K287" s="22">
        <f>COUNTIFS(CADASTRE!$B:$B,$K$1,CADASTRE!$L:$L,A287)</f>
        <v>0</v>
      </c>
      <c r="L287" s="22">
        <f>COUNTIFS(CADASTRE!$B:$B,$L$1,CADASTRE!$L:$L,A287)</f>
        <v>0</v>
      </c>
      <c r="M287" s="22">
        <f>COUNTIFS(CADASTRE!$B:$B,$M$1,CADASTRE!$L:$L,A287)</f>
        <v>0</v>
      </c>
      <c r="N287" s="22">
        <f>COUNTIFS(CADASTRE!$B:$B,$N$1,CADASTRE!$L:$L,A287)</f>
        <v>0</v>
      </c>
      <c r="O287" s="22">
        <f>COUNTIFS(CADASTRE!$B:$B,$O$1,CADASTRE!$L:$L,A287)</f>
        <v>1</v>
      </c>
      <c r="P287" s="22">
        <f>COUNTIFS(CADASTRE!$B:$B,$P$1,CADASTRE!$L:$L,A287)</f>
        <v>0</v>
      </c>
      <c r="Q287" s="22">
        <f>COUNTIFS(CADASTRE!$B:$B,$Q$1,CADASTRE!$L:$L,A287)</f>
        <v>0</v>
      </c>
      <c r="R287" s="22">
        <f>COUNTIFS(CADASTRE!$B:$B,$R$1,CADASTRE!$L:$L,A287)</f>
        <v>0</v>
      </c>
      <c r="S287" s="22">
        <f>COUNTIFS(CADASTRE!$B:$B,$S$1,CADASTRE!$L:$L,A287)</f>
        <v>0</v>
      </c>
      <c r="T287" s="22">
        <f>COUNTIFS(CADASTRE!$B:$B,$T$1,CADASTRE!$L:$L,A287)</f>
        <v>0</v>
      </c>
      <c r="U287" s="22">
        <f>COUNTIFS(CADASTRE!$B:$B,$U$1,CADASTRE!$L:$L,A287)</f>
        <v>0</v>
      </c>
      <c r="V287" s="22">
        <f>COUNTIFS(CADASTRE!$B:$B,$V$1,CADASTRE!$L:$L,A287)</f>
        <v>0</v>
      </c>
      <c r="W287" s="22">
        <f>COUNTIFS(CADASTRE!$B:$B,$W$1,CADASTRE!$L:$L,A287)</f>
        <v>0</v>
      </c>
      <c r="X287" s="22">
        <f>COUNTIFS(CADASTRE!$B:$B,$X$1,CADASTRE!$L:$L,A287)</f>
        <v>0</v>
      </c>
      <c r="Y287" s="22">
        <f>COUNTIFS(CADASTRE!$B:$B,$Y$1,CADASTRE!$L:$L,A287)</f>
        <v>0</v>
      </c>
      <c r="Z287" s="22">
        <f>COUNTIFS(CADASTRE!$B:$B,$Z$1,CADASTRE!$L:$L,A287)</f>
        <v>0</v>
      </c>
      <c r="AA287" s="22">
        <f t="shared" si="4"/>
        <v>1</v>
      </c>
      <c r="AB287" s="22"/>
      <c r="AC287" s="22"/>
      <c r="AD287" s="1"/>
      <c r="AE287" s="1"/>
    </row>
    <row r="288" spans="1:31" ht="30" customHeight="1" x14ac:dyDescent="0.3">
      <c r="A288" s="2" t="s">
        <v>4557</v>
      </c>
      <c r="B288" s="22">
        <f>COUNTIFS(CADASTRE!$B:$B,B$1,CADASTRE!L:L,A288)</f>
        <v>0</v>
      </c>
      <c r="C288" s="22">
        <f>COUNTIFS(CADASTRE!$B:$B,$C$1,CADASTRE!$L:$L,A288)</f>
        <v>0</v>
      </c>
      <c r="D288" s="22">
        <f>COUNTIFS(CADASTRE!$B:$B,$D$1,CADASTRE!$L:$L,A288)</f>
        <v>0</v>
      </c>
      <c r="E288" s="22">
        <f>COUNTIFS(CADASTRE!$B:$B,$E$1,CADASTRE!$L:$L,A288)</f>
        <v>0</v>
      </c>
      <c r="F288" s="22">
        <f>COUNTIFS(CADASTRE!$B:$B,$F$1,CADASTRE!$L:$L,A288)</f>
        <v>0</v>
      </c>
      <c r="G288" s="22">
        <f>COUNTIFS(CADASTRE!$B:$B,$G$1,CADASTRE!$L:$L,A288)</f>
        <v>0</v>
      </c>
      <c r="H288" s="22">
        <f>COUNTIFS(CADASTRE!$B:$B,$H$1,CADASTRE!$L:$L,A288)</f>
        <v>0</v>
      </c>
      <c r="I288" s="22">
        <f>COUNTIFS(CADASTRE!$B:$B,$I$1,CADASTRE!$L:$L,A288)</f>
        <v>0</v>
      </c>
      <c r="J288" s="22">
        <f>COUNTIFS(CADASTRE!$B:$B,$J$1,CADASTRE!$L:$L,A288)</f>
        <v>0</v>
      </c>
      <c r="K288" s="22">
        <f>COUNTIFS(CADASTRE!$B:$B,$K$1,CADASTRE!$L:$L,A288)</f>
        <v>0</v>
      </c>
      <c r="L288" s="22">
        <f>COUNTIFS(CADASTRE!$B:$B,$L$1,CADASTRE!$L:$L,A288)</f>
        <v>0</v>
      </c>
      <c r="M288" s="22">
        <f>COUNTIFS(CADASTRE!$B:$B,$M$1,CADASTRE!$L:$L,A288)</f>
        <v>0</v>
      </c>
      <c r="N288" s="22">
        <f>COUNTIFS(CADASTRE!$B:$B,$N$1,CADASTRE!$L:$L,A288)</f>
        <v>0</v>
      </c>
      <c r="O288" s="22">
        <f>COUNTIFS(CADASTRE!$B:$B,$O$1,CADASTRE!$L:$L,A288)</f>
        <v>0</v>
      </c>
      <c r="P288" s="22">
        <f>COUNTIFS(CADASTRE!$B:$B,$P$1,CADASTRE!$L:$L,A288)</f>
        <v>1</v>
      </c>
      <c r="Q288" s="22">
        <f>COUNTIFS(CADASTRE!$B:$B,$Q$1,CADASTRE!$L:$L,A288)</f>
        <v>0</v>
      </c>
      <c r="R288" s="22">
        <f>COUNTIFS(CADASTRE!$B:$B,$R$1,CADASTRE!$L:$L,A288)</f>
        <v>0</v>
      </c>
      <c r="S288" s="22">
        <f>COUNTIFS(CADASTRE!$B:$B,$S$1,CADASTRE!$L:$L,A288)</f>
        <v>0</v>
      </c>
      <c r="T288" s="22">
        <f>COUNTIFS(CADASTRE!$B:$B,$T$1,CADASTRE!$L:$L,A288)</f>
        <v>0</v>
      </c>
      <c r="U288" s="22">
        <f>COUNTIFS(CADASTRE!$B:$B,$U$1,CADASTRE!$L:$L,A288)</f>
        <v>0</v>
      </c>
      <c r="V288" s="22">
        <f>COUNTIFS(CADASTRE!$B:$B,$V$1,CADASTRE!$L:$L,A288)</f>
        <v>0</v>
      </c>
      <c r="W288" s="22">
        <f>COUNTIFS(CADASTRE!$B:$B,$W$1,CADASTRE!$L:$L,A288)</f>
        <v>0</v>
      </c>
      <c r="X288" s="22">
        <f>COUNTIFS(CADASTRE!$B:$B,$X$1,CADASTRE!$L:$L,A288)</f>
        <v>0</v>
      </c>
      <c r="Y288" s="22">
        <f>COUNTIFS(CADASTRE!$B:$B,$Y$1,CADASTRE!$L:$L,A288)</f>
        <v>0</v>
      </c>
      <c r="Z288" s="22">
        <f>COUNTIFS(CADASTRE!$B:$B,$Z$1,CADASTRE!$L:$L,A288)</f>
        <v>0</v>
      </c>
      <c r="AA288" s="22">
        <f t="shared" si="4"/>
        <v>1</v>
      </c>
      <c r="AB288" s="22"/>
      <c r="AC288" s="22"/>
      <c r="AD288" s="1"/>
      <c r="AE288" s="1"/>
    </row>
    <row r="289" spans="1:31" ht="30" customHeight="1" x14ac:dyDescent="0.3">
      <c r="A289" s="2" t="s">
        <v>4951</v>
      </c>
      <c r="B289" s="22">
        <f>COUNTIFS(CADASTRE!$B:$B,B$1,CADASTRE!L:L,A289)</f>
        <v>0</v>
      </c>
      <c r="C289" s="22">
        <f>COUNTIFS(CADASTRE!$B:$B,$C$1,CADASTRE!$L:$L,A289)</f>
        <v>0</v>
      </c>
      <c r="D289" s="22">
        <f>COUNTIFS(CADASTRE!$B:$B,$D$1,CADASTRE!$L:$L,A289)</f>
        <v>0</v>
      </c>
      <c r="E289" s="22">
        <f>COUNTIFS(CADASTRE!$B:$B,$E$1,CADASTRE!$L:$L,A289)</f>
        <v>0</v>
      </c>
      <c r="F289" s="22">
        <f>COUNTIFS(CADASTRE!$B:$B,$F$1,CADASTRE!$L:$L,A289)</f>
        <v>0</v>
      </c>
      <c r="G289" s="22">
        <f>COUNTIFS(CADASTRE!$B:$B,$G$1,CADASTRE!$L:$L,A289)</f>
        <v>0</v>
      </c>
      <c r="H289" s="22">
        <f>COUNTIFS(CADASTRE!$B:$B,$H$1,CADASTRE!$L:$L,A289)</f>
        <v>0</v>
      </c>
      <c r="I289" s="22">
        <f>COUNTIFS(CADASTRE!$B:$B,$I$1,CADASTRE!$L:$L,A289)</f>
        <v>0</v>
      </c>
      <c r="J289" s="22">
        <f>COUNTIFS(CADASTRE!$B:$B,$J$1,CADASTRE!$L:$L,A289)</f>
        <v>0</v>
      </c>
      <c r="K289" s="22">
        <f>COUNTIFS(CADASTRE!$B:$B,$K$1,CADASTRE!$L:$L,A289)</f>
        <v>0</v>
      </c>
      <c r="L289" s="22">
        <f>COUNTIFS(CADASTRE!$B:$B,$L$1,CADASTRE!$L:$L,A289)</f>
        <v>0</v>
      </c>
      <c r="M289" s="22">
        <f>COUNTIFS(CADASTRE!$B:$B,$M$1,CADASTRE!$L:$L,A289)</f>
        <v>0</v>
      </c>
      <c r="N289" s="22">
        <f>COUNTIFS(CADASTRE!$B:$B,$N$1,CADASTRE!$L:$L,A289)</f>
        <v>0</v>
      </c>
      <c r="O289" s="22">
        <f>COUNTIFS(CADASTRE!$B:$B,$O$1,CADASTRE!$L:$L,A289)</f>
        <v>0</v>
      </c>
      <c r="P289" s="22">
        <f>COUNTIFS(CADASTRE!$B:$B,$P$1,CADASTRE!$L:$L,A289)</f>
        <v>0</v>
      </c>
      <c r="Q289" s="22">
        <f>COUNTIFS(CADASTRE!$B:$B,$Q$1,CADASTRE!$L:$L,A289)</f>
        <v>0</v>
      </c>
      <c r="R289" s="22">
        <f>COUNTIFS(CADASTRE!$B:$B,$R$1,CADASTRE!$L:$L,A289)</f>
        <v>0</v>
      </c>
      <c r="S289" s="22">
        <f>COUNTIFS(CADASTRE!$B:$B,$S$1,CADASTRE!$L:$L,A289)</f>
        <v>0</v>
      </c>
      <c r="T289" s="22">
        <f>COUNTIFS(CADASTRE!$B:$B,$T$1,CADASTRE!$L:$L,A289)</f>
        <v>0</v>
      </c>
      <c r="U289" s="22">
        <f>COUNTIFS(CADASTRE!$B:$B,$U$1,CADASTRE!$L:$L,A289)</f>
        <v>0</v>
      </c>
      <c r="V289" s="22">
        <f>COUNTIFS(CADASTRE!$B:$B,$V$1,CADASTRE!$L:$L,A289)</f>
        <v>0</v>
      </c>
      <c r="W289" s="22">
        <f>COUNTIFS(CADASTRE!$B:$B,$W$1,CADASTRE!$L:$L,A289)</f>
        <v>0</v>
      </c>
      <c r="X289" s="22">
        <f>COUNTIFS(CADASTRE!$B:$B,$X$1,CADASTRE!$L:$L,A289)</f>
        <v>0</v>
      </c>
      <c r="Y289" s="22">
        <f>COUNTIFS(CADASTRE!$B:$B,$Y$1,CADASTRE!$L:$L,A289)</f>
        <v>0</v>
      </c>
      <c r="Z289" s="22">
        <f>COUNTIFS(CADASTRE!$B:$B,$Z$1,CADASTRE!$L:$L,A289)</f>
        <v>1</v>
      </c>
      <c r="AA289" s="22">
        <f t="shared" si="4"/>
        <v>1</v>
      </c>
      <c r="AB289" s="22"/>
      <c r="AC289" s="22"/>
      <c r="AD289" s="1"/>
      <c r="AE289" s="1"/>
    </row>
    <row r="290" spans="1:31" ht="30" customHeight="1" x14ac:dyDescent="0.3">
      <c r="A290" s="2" t="s">
        <v>578</v>
      </c>
      <c r="B290" s="22">
        <f>COUNTIFS(CADASTRE!$B:$B,B$1,CADASTRE!L:L,A290)</f>
        <v>0</v>
      </c>
      <c r="C290" s="22">
        <f>COUNTIFS(CADASTRE!$B:$B,$C$1,CADASTRE!$L:$L,A290)</f>
        <v>0</v>
      </c>
      <c r="D290" s="22">
        <f>COUNTIFS(CADASTRE!$B:$B,$D$1,CADASTRE!$L:$L,A290)</f>
        <v>0</v>
      </c>
      <c r="E290" s="22">
        <f>COUNTIFS(CADASTRE!$B:$B,$E$1,CADASTRE!$L:$L,A290)</f>
        <v>0</v>
      </c>
      <c r="F290" s="22">
        <f>COUNTIFS(CADASTRE!$B:$B,$F$1,CADASTRE!$L:$L,A290)</f>
        <v>0</v>
      </c>
      <c r="G290" s="22">
        <f>COUNTIFS(CADASTRE!$B:$B,$G$1,CADASTRE!$L:$L,A290)</f>
        <v>1</v>
      </c>
      <c r="H290" s="22">
        <f>COUNTIFS(CADASTRE!$B:$B,$H$1,CADASTRE!$L:$L,A290)</f>
        <v>0</v>
      </c>
      <c r="I290" s="22">
        <f>COUNTIFS(CADASTRE!$B:$B,$I$1,CADASTRE!$L:$L,A290)</f>
        <v>0</v>
      </c>
      <c r="J290" s="22">
        <f>COUNTIFS(CADASTRE!$B:$B,$J$1,CADASTRE!$L:$L,A290)</f>
        <v>0</v>
      </c>
      <c r="K290" s="22">
        <f>COUNTIFS(CADASTRE!$B:$B,$K$1,CADASTRE!$L:$L,A290)</f>
        <v>0</v>
      </c>
      <c r="L290" s="22">
        <f>COUNTIFS(CADASTRE!$B:$B,$L$1,CADASTRE!$L:$L,A290)</f>
        <v>0</v>
      </c>
      <c r="M290" s="22">
        <f>COUNTIFS(CADASTRE!$B:$B,$M$1,CADASTRE!$L:$L,A290)</f>
        <v>0</v>
      </c>
      <c r="N290" s="22">
        <f>COUNTIFS(CADASTRE!$B:$B,$N$1,CADASTRE!$L:$L,A290)</f>
        <v>0</v>
      </c>
      <c r="O290" s="22">
        <f>COUNTIFS(CADASTRE!$B:$B,$O$1,CADASTRE!$L:$L,A290)</f>
        <v>0</v>
      </c>
      <c r="P290" s="22">
        <f>COUNTIFS(CADASTRE!$B:$B,$P$1,CADASTRE!$L:$L,A290)</f>
        <v>0</v>
      </c>
      <c r="Q290" s="22">
        <f>COUNTIFS(CADASTRE!$B:$B,$Q$1,CADASTRE!$L:$L,A290)</f>
        <v>1</v>
      </c>
      <c r="R290" s="22">
        <f>COUNTIFS(CADASTRE!$B:$B,$R$1,CADASTRE!$L:$L,A290)</f>
        <v>0</v>
      </c>
      <c r="S290" s="22">
        <f>COUNTIFS(CADASTRE!$B:$B,$S$1,CADASTRE!$L:$L,A290)</f>
        <v>0</v>
      </c>
      <c r="T290" s="22">
        <f>COUNTIFS(CADASTRE!$B:$B,$T$1,CADASTRE!$L:$L,A290)</f>
        <v>0</v>
      </c>
      <c r="U290" s="22">
        <f>COUNTIFS(CADASTRE!$B:$B,$U$1,CADASTRE!$L:$L,A290)</f>
        <v>0</v>
      </c>
      <c r="V290" s="22">
        <f>COUNTIFS(CADASTRE!$B:$B,$V$1,CADASTRE!$L:$L,A290)</f>
        <v>0</v>
      </c>
      <c r="W290" s="22">
        <f>COUNTIFS(CADASTRE!$B:$B,$W$1,CADASTRE!$L:$L,A290)</f>
        <v>0</v>
      </c>
      <c r="X290" s="22">
        <f>COUNTIFS(CADASTRE!$B:$B,$X$1,CADASTRE!$L:$L,A290)</f>
        <v>0</v>
      </c>
      <c r="Y290" s="22">
        <f>COUNTIFS(CADASTRE!$B:$B,$Y$1,CADASTRE!$L:$L,A290)</f>
        <v>0</v>
      </c>
      <c r="Z290" s="22">
        <f>COUNTIFS(CADASTRE!$B:$B,$Z$1,CADASTRE!$L:$L,A290)</f>
        <v>1</v>
      </c>
      <c r="AA290" s="22">
        <f t="shared" si="4"/>
        <v>3</v>
      </c>
      <c r="AB290" s="22"/>
      <c r="AC290" s="22"/>
      <c r="AD290" s="1"/>
      <c r="AE290" s="1"/>
    </row>
    <row r="291" spans="1:31" ht="30" customHeight="1" x14ac:dyDescent="0.3">
      <c r="A291" s="2" t="s">
        <v>1619</v>
      </c>
      <c r="B291" s="22">
        <f>COUNTIFS(CADASTRE!$B:$B,B$1,CADASTRE!L:L,A291)</f>
        <v>0</v>
      </c>
      <c r="C291" s="22">
        <f>COUNTIFS(CADASTRE!$B:$B,$C$1,CADASTRE!$L:$L,A291)</f>
        <v>0</v>
      </c>
      <c r="D291" s="22">
        <f>COUNTIFS(CADASTRE!$B:$B,$D$1,CADASTRE!$L:$L,A291)</f>
        <v>0</v>
      </c>
      <c r="E291" s="22">
        <f>COUNTIFS(CADASTRE!$B:$B,$E$1,CADASTRE!$L:$L,A291)</f>
        <v>0</v>
      </c>
      <c r="F291" s="22">
        <f>COUNTIFS(CADASTRE!$B:$B,$F$1,CADASTRE!$L:$L,A291)</f>
        <v>0</v>
      </c>
      <c r="G291" s="22">
        <f>COUNTIFS(CADASTRE!$B:$B,$G$1,CADASTRE!$L:$L,A291)</f>
        <v>0</v>
      </c>
      <c r="H291" s="22">
        <f>COUNTIFS(CADASTRE!$B:$B,$H$1,CADASTRE!$L:$L,A291)</f>
        <v>1</v>
      </c>
      <c r="I291" s="22">
        <f>COUNTIFS(CADASTRE!$B:$B,$I$1,CADASTRE!$L:$L,A291)</f>
        <v>0</v>
      </c>
      <c r="J291" s="22">
        <f>COUNTIFS(CADASTRE!$B:$B,$J$1,CADASTRE!$L:$L,A291)</f>
        <v>0</v>
      </c>
      <c r="K291" s="22">
        <f>COUNTIFS(CADASTRE!$B:$B,$K$1,CADASTRE!$L:$L,A291)</f>
        <v>0</v>
      </c>
      <c r="L291" s="22">
        <f>COUNTIFS(CADASTRE!$B:$B,$L$1,CADASTRE!$L:$L,A291)</f>
        <v>0</v>
      </c>
      <c r="M291" s="22">
        <f>COUNTIFS(CADASTRE!$B:$B,$M$1,CADASTRE!$L:$L,A291)</f>
        <v>0</v>
      </c>
      <c r="N291" s="22">
        <f>COUNTIFS(CADASTRE!$B:$B,$N$1,CADASTRE!$L:$L,A291)</f>
        <v>0</v>
      </c>
      <c r="O291" s="22">
        <f>COUNTIFS(CADASTRE!$B:$B,$O$1,CADASTRE!$L:$L,A291)</f>
        <v>0</v>
      </c>
      <c r="P291" s="22">
        <f>COUNTIFS(CADASTRE!$B:$B,$P$1,CADASTRE!$L:$L,A291)</f>
        <v>0</v>
      </c>
      <c r="Q291" s="22">
        <f>COUNTIFS(CADASTRE!$B:$B,$Q$1,CADASTRE!$L:$L,A291)</f>
        <v>0</v>
      </c>
      <c r="R291" s="22">
        <f>COUNTIFS(CADASTRE!$B:$B,$R$1,CADASTRE!$L:$L,A291)</f>
        <v>0</v>
      </c>
      <c r="S291" s="22">
        <f>COUNTIFS(CADASTRE!$B:$B,$S$1,CADASTRE!$L:$L,A291)</f>
        <v>0</v>
      </c>
      <c r="T291" s="22">
        <f>COUNTIFS(CADASTRE!$B:$B,$T$1,CADASTRE!$L:$L,A291)</f>
        <v>0</v>
      </c>
      <c r="U291" s="22">
        <f>COUNTIFS(CADASTRE!$B:$B,$U$1,CADASTRE!$L:$L,A291)</f>
        <v>0</v>
      </c>
      <c r="V291" s="22">
        <f>COUNTIFS(CADASTRE!$B:$B,$V$1,CADASTRE!$L:$L,A291)</f>
        <v>0</v>
      </c>
      <c r="W291" s="22">
        <f>COUNTIFS(CADASTRE!$B:$B,$W$1,CADASTRE!$L:$L,A291)</f>
        <v>0</v>
      </c>
      <c r="X291" s="22">
        <f>COUNTIFS(CADASTRE!$B:$B,$X$1,CADASTRE!$L:$L,A291)</f>
        <v>0</v>
      </c>
      <c r="Y291" s="22">
        <f>COUNTIFS(CADASTRE!$B:$B,$Y$1,CADASTRE!$L:$L,A291)</f>
        <v>0</v>
      </c>
      <c r="Z291" s="22">
        <f>COUNTIFS(CADASTRE!$B:$B,$Z$1,CADASTRE!$L:$L,A291)</f>
        <v>0</v>
      </c>
      <c r="AA291" s="22">
        <f t="shared" si="4"/>
        <v>1</v>
      </c>
      <c r="AB291" s="22"/>
      <c r="AC291" s="22"/>
      <c r="AD291" s="1"/>
      <c r="AE291" s="1"/>
    </row>
    <row r="292" spans="1:31" ht="30" customHeight="1" x14ac:dyDescent="0.3">
      <c r="A292" s="2" t="s">
        <v>1789</v>
      </c>
      <c r="B292" s="22">
        <f>COUNTIFS(CADASTRE!$B:$B,B$1,CADASTRE!L:L,A292)</f>
        <v>0</v>
      </c>
      <c r="C292" s="22">
        <f>COUNTIFS(CADASTRE!$B:$B,$C$1,CADASTRE!$L:$L,A292)</f>
        <v>0</v>
      </c>
      <c r="D292" s="22">
        <f>COUNTIFS(CADASTRE!$B:$B,$D$1,CADASTRE!$L:$L,A292)</f>
        <v>1</v>
      </c>
      <c r="E292" s="22">
        <f>COUNTIFS(CADASTRE!$B:$B,$E$1,CADASTRE!$L:$L,A292)</f>
        <v>2</v>
      </c>
      <c r="F292" s="22">
        <f>COUNTIFS(CADASTRE!$B:$B,$F$1,CADASTRE!$L:$L,A292)</f>
        <v>0</v>
      </c>
      <c r="G292" s="22">
        <f>COUNTIFS(CADASTRE!$B:$B,$G$1,CADASTRE!$L:$L,A292)</f>
        <v>0</v>
      </c>
      <c r="H292" s="22">
        <f>COUNTIFS(CADASTRE!$B:$B,$H$1,CADASTRE!$L:$L,A292)</f>
        <v>0</v>
      </c>
      <c r="I292" s="22">
        <f>COUNTIFS(CADASTRE!$B:$B,$I$1,CADASTRE!$L:$L,A292)</f>
        <v>0</v>
      </c>
      <c r="J292" s="22">
        <f>COUNTIFS(CADASTRE!$B:$B,$J$1,CADASTRE!$L:$L,A292)</f>
        <v>0</v>
      </c>
      <c r="K292" s="22">
        <f>COUNTIFS(CADASTRE!$B:$B,$K$1,CADASTRE!$L:$L,A292)</f>
        <v>0</v>
      </c>
      <c r="L292" s="22">
        <f>COUNTIFS(CADASTRE!$B:$B,$L$1,CADASTRE!$L:$L,A292)</f>
        <v>0</v>
      </c>
      <c r="M292" s="22">
        <f>COUNTIFS(CADASTRE!$B:$B,$M$1,CADASTRE!$L:$L,A292)</f>
        <v>0</v>
      </c>
      <c r="N292" s="22">
        <f>COUNTIFS(CADASTRE!$B:$B,$N$1,CADASTRE!$L:$L,A292)</f>
        <v>0</v>
      </c>
      <c r="O292" s="22">
        <f>COUNTIFS(CADASTRE!$B:$B,$O$1,CADASTRE!$L:$L,A292)</f>
        <v>0</v>
      </c>
      <c r="P292" s="22">
        <f>COUNTIFS(CADASTRE!$B:$B,$P$1,CADASTRE!$L:$L,A292)</f>
        <v>0</v>
      </c>
      <c r="Q292" s="22">
        <f>COUNTIFS(CADASTRE!$B:$B,$Q$1,CADASTRE!$L:$L,A292)</f>
        <v>0</v>
      </c>
      <c r="R292" s="22">
        <f>COUNTIFS(CADASTRE!$B:$B,$R$1,CADASTRE!$L:$L,A292)</f>
        <v>0</v>
      </c>
      <c r="S292" s="22">
        <f>COUNTIFS(CADASTRE!$B:$B,$S$1,CADASTRE!$L:$L,A292)</f>
        <v>0</v>
      </c>
      <c r="T292" s="22">
        <f>COUNTIFS(CADASTRE!$B:$B,$T$1,CADASTRE!$L:$L,A292)</f>
        <v>0</v>
      </c>
      <c r="U292" s="22">
        <f>COUNTIFS(CADASTRE!$B:$B,$U$1,CADASTRE!$L:$L,A292)</f>
        <v>0</v>
      </c>
      <c r="V292" s="22">
        <f>COUNTIFS(CADASTRE!$B:$B,$V$1,CADASTRE!$L:$L,A292)</f>
        <v>0</v>
      </c>
      <c r="W292" s="22">
        <f>COUNTIFS(CADASTRE!$B:$B,$W$1,CADASTRE!$L:$L,A292)</f>
        <v>0</v>
      </c>
      <c r="X292" s="22">
        <f>COUNTIFS(CADASTRE!$B:$B,$X$1,CADASTRE!$L:$L,A292)</f>
        <v>0</v>
      </c>
      <c r="Y292" s="22">
        <f>COUNTIFS(CADASTRE!$B:$B,$Y$1,CADASTRE!$L:$L,A292)</f>
        <v>0</v>
      </c>
      <c r="Z292" s="22">
        <f>COUNTIFS(CADASTRE!$B:$B,$Z$1,CADASTRE!$L:$L,A292)</f>
        <v>0</v>
      </c>
      <c r="AA292" s="22">
        <f t="shared" si="4"/>
        <v>3</v>
      </c>
      <c r="AB292" s="22"/>
      <c r="AC292" s="22"/>
      <c r="AD292" s="1"/>
      <c r="AE292" s="1"/>
    </row>
    <row r="293" spans="1:31" ht="30" customHeight="1" x14ac:dyDescent="0.3">
      <c r="A293" s="2" t="s">
        <v>4088</v>
      </c>
      <c r="B293" s="22">
        <f>COUNTIFS(CADASTRE!$B:$B,B$1,CADASTRE!L:L,A293)</f>
        <v>0</v>
      </c>
      <c r="C293" s="22">
        <f>COUNTIFS(CADASTRE!$B:$B,$C$1,CADASTRE!$L:$L,A293)</f>
        <v>0</v>
      </c>
      <c r="D293" s="22">
        <f>COUNTIFS(CADASTRE!$B:$B,$D$1,CADASTRE!$L:$L,A293)</f>
        <v>0</v>
      </c>
      <c r="E293" s="22">
        <f>COUNTIFS(CADASTRE!$B:$B,$E$1,CADASTRE!$L:$L,A293)</f>
        <v>0</v>
      </c>
      <c r="F293" s="22">
        <f>COUNTIFS(CADASTRE!$B:$B,$F$1,CADASTRE!$L:$L,A293)</f>
        <v>1</v>
      </c>
      <c r="G293" s="22">
        <f>COUNTIFS(CADASTRE!$B:$B,$G$1,CADASTRE!$L:$L,A293)</f>
        <v>0</v>
      </c>
      <c r="H293" s="22">
        <f>COUNTIFS(CADASTRE!$B:$B,$H$1,CADASTRE!$L:$L,A293)</f>
        <v>0</v>
      </c>
      <c r="I293" s="22">
        <f>COUNTIFS(CADASTRE!$B:$B,$I$1,CADASTRE!$L:$L,A293)</f>
        <v>0</v>
      </c>
      <c r="J293" s="22">
        <f>COUNTIFS(CADASTRE!$B:$B,$J$1,CADASTRE!$L:$L,A293)</f>
        <v>0</v>
      </c>
      <c r="K293" s="22">
        <f>COUNTIFS(CADASTRE!$B:$B,$K$1,CADASTRE!$L:$L,A293)</f>
        <v>0</v>
      </c>
      <c r="L293" s="22">
        <f>COUNTIFS(CADASTRE!$B:$B,$L$1,CADASTRE!$L:$L,A293)</f>
        <v>0</v>
      </c>
      <c r="M293" s="22">
        <f>COUNTIFS(CADASTRE!$B:$B,$M$1,CADASTRE!$L:$L,A293)</f>
        <v>0</v>
      </c>
      <c r="N293" s="22">
        <f>COUNTIFS(CADASTRE!$B:$B,$N$1,CADASTRE!$L:$L,A293)</f>
        <v>0</v>
      </c>
      <c r="O293" s="22">
        <f>COUNTIFS(CADASTRE!$B:$B,$O$1,CADASTRE!$L:$L,A293)</f>
        <v>0</v>
      </c>
      <c r="P293" s="22">
        <f>COUNTIFS(CADASTRE!$B:$B,$P$1,CADASTRE!$L:$L,A293)</f>
        <v>1</v>
      </c>
      <c r="Q293" s="22">
        <f>COUNTIFS(CADASTRE!$B:$B,$Q$1,CADASTRE!$L:$L,A293)</f>
        <v>0</v>
      </c>
      <c r="R293" s="22">
        <f>COUNTIFS(CADASTRE!$B:$B,$R$1,CADASTRE!$L:$L,A293)</f>
        <v>0</v>
      </c>
      <c r="S293" s="22">
        <f>COUNTIFS(CADASTRE!$B:$B,$S$1,CADASTRE!$L:$L,A293)</f>
        <v>0</v>
      </c>
      <c r="T293" s="22">
        <f>COUNTIFS(CADASTRE!$B:$B,$T$1,CADASTRE!$L:$L,A293)</f>
        <v>0</v>
      </c>
      <c r="U293" s="22">
        <f>COUNTIFS(CADASTRE!$B:$B,$U$1,CADASTRE!$L:$L,A293)</f>
        <v>0</v>
      </c>
      <c r="V293" s="22">
        <f>COUNTIFS(CADASTRE!$B:$B,$V$1,CADASTRE!$L:$L,A293)</f>
        <v>0</v>
      </c>
      <c r="W293" s="22">
        <f>COUNTIFS(CADASTRE!$B:$B,$W$1,CADASTRE!$L:$L,A293)</f>
        <v>0</v>
      </c>
      <c r="X293" s="22">
        <f>COUNTIFS(CADASTRE!$B:$B,$X$1,CADASTRE!$L:$L,A293)</f>
        <v>0</v>
      </c>
      <c r="Y293" s="22">
        <f>COUNTIFS(CADASTRE!$B:$B,$Y$1,CADASTRE!$L:$L,A293)</f>
        <v>0</v>
      </c>
      <c r="Z293" s="22">
        <f>COUNTIFS(CADASTRE!$B:$B,$Z$1,CADASTRE!$L:$L,A293)</f>
        <v>0</v>
      </c>
      <c r="AA293" s="22">
        <f t="shared" si="4"/>
        <v>2</v>
      </c>
      <c r="AB293" s="22"/>
      <c r="AC293" s="22"/>
      <c r="AD293" s="1"/>
      <c r="AE293" s="1"/>
    </row>
    <row r="294" spans="1:31" ht="30" customHeight="1" x14ac:dyDescent="0.3">
      <c r="A294" s="2" t="s">
        <v>2952</v>
      </c>
      <c r="B294" s="22">
        <f>COUNTIFS(CADASTRE!$B:$B,B$1,CADASTRE!L:L,A294)</f>
        <v>0</v>
      </c>
      <c r="C294" s="22">
        <f>COUNTIFS(CADASTRE!$B:$B,$C$1,CADASTRE!$L:$L,A294)</f>
        <v>0</v>
      </c>
      <c r="D294" s="22">
        <f>COUNTIFS(CADASTRE!$B:$B,$D$1,CADASTRE!$L:$L,A294)</f>
        <v>0</v>
      </c>
      <c r="E294" s="22">
        <f>COUNTIFS(CADASTRE!$B:$B,$E$1,CADASTRE!$L:$L,A294)</f>
        <v>0</v>
      </c>
      <c r="F294" s="22">
        <f>COUNTIFS(CADASTRE!$B:$B,$F$1,CADASTRE!$L:$L,A294)</f>
        <v>0</v>
      </c>
      <c r="G294" s="22">
        <f>COUNTIFS(CADASTRE!$B:$B,$G$1,CADASTRE!$L:$L,A294)</f>
        <v>0</v>
      </c>
      <c r="H294" s="22">
        <f>COUNTIFS(CADASTRE!$B:$B,$H$1,CADASTRE!$L:$L,A294)</f>
        <v>0</v>
      </c>
      <c r="I294" s="22">
        <f>COUNTIFS(CADASTRE!$B:$B,$I$1,CADASTRE!$L:$L,A294)</f>
        <v>0</v>
      </c>
      <c r="J294" s="22">
        <f>COUNTIFS(CADASTRE!$B:$B,$J$1,CADASTRE!$L:$L,A294)</f>
        <v>0</v>
      </c>
      <c r="K294" s="22">
        <f>COUNTIFS(CADASTRE!$B:$B,$K$1,CADASTRE!$L:$L,A294)</f>
        <v>0</v>
      </c>
      <c r="L294" s="22">
        <f>COUNTIFS(CADASTRE!$B:$B,$L$1,CADASTRE!$L:$L,A294)</f>
        <v>0</v>
      </c>
      <c r="M294" s="22">
        <f>COUNTIFS(CADASTRE!$B:$B,$M$1,CADASTRE!$L:$L,A294)</f>
        <v>0</v>
      </c>
      <c r="N294" s="22">
        <f>COUNTIFS(CADASTRE!$B:$B,$N$1,CADASTRE!$L:$L,A294)</f>
        <v>0</v>
      </c>
      <c r="O294" s="22">
        <f>COUNTIFS(CADASTRE!$B:$B,$O$1,CADASTRE!$L:$L,A294)</f>
        <v>0</v>
      </c>
      <c r="P294" s="22">
        <f>COUNTIFS(CADASTRE!$B:$B,$P$1,CADASTRE!$L:$L,A294)</f>
        <v>0</v>
      </c>
      <c r="Q294" s="22">
        <f>COUNTIFS(CADASTRE!$B:$B,$Q$1,CADASTRE!$L:$L,A294)</f>
        <v>0</v>
      </c>
      <c r="R294" s="22">
        <f>COUNTIFS(CADASTRE!$B:$B,$R$1,CADASTRE!$L:$L,A294)</f>
        <v>0</v>
      </c>
      <c r="S294" s="22">
        <f>COUNTIFS(CADASTRE!$B:$B,$S$1,CADASTRE!$L:$L,A294)</f>
        <v>0</v>
      </c>
      <c r="T294" s="22">
        <f>COUNTIFS(CADASTRE!$B:$B,$T$1,CADASTRE!$L:$L,A294)</f>
        <v>0</v>
      </c>
      <c r="U294" s="22">
        <f>COUNTIFS(CADASTRE!$B:$B,$U$1,CADASTRE!$L:$L,A294)</f>
        <v>0</v>
      </c>
      <c r="V294" s="22">
        <f>COUNTIFS(CADASTRE!$B:$B,$V$1,CADASTRE!$L:$L,A294)</f>
        <v>0</v>
      </c>
      <c r="W294" s="22">
        <f>COUNTIFS(CADASTRE!$B:$B,$W$1,CADASTRE!$L:$L,A294)</f>
        <v>0</v>
      </c>
      <c r="X294" s="22">
        <f>COUNTIFS(CADASTRE!$B:$B,$X$1,CADASTRE!$L:$L,A294)</f>
        <v>1</v>
      </c>
      <c r="Y294" s="22">
        <f>COUNTIFS(CADASTRE!$B:$B,$Y$1,CADASTRE!$L:$L,A294)</f>
        <v>0</v>
      </c>
      <c r="Z294" s="22">
        <f>COUNTIFS(CADASTRE!$B:$B,$Z$1,CADASTRE!$L:$L,A294)</f>
        <v>0</v>
      </c>
      <c r="AA294" s="22">
        <f t="shared" si="4"/>
        <v>1</v>
      </c>
      <c r="AB294" s="22"/>
      <c r="AC294" s="22"/>
      <c r="AD294" s="1"/>
      <c r="AE294" s="1"/>
    </row>
    <row r="295" spans="1:31" ht="30" customHeight="1" x14ac:dyDescent="0.3">
      <c r="A295" s="2" t="s">
        <v>2958</v>
      </c>
      <c r="B295" s="22">
        <f>COUNTIFS(CADASTRE!$B:$B,B$1,CADASTRE!L:L,A295)</f>
        <v>0</v>
      </c>
      <c r="C295" s="22">
        <f>COUNTIFS(CADASTRE!$B:$B,$C$1,CADASTRE!$L:$L,A295)</f>
        <v>0</v>
      </c>
      <c r="D295" s="22">
        <f>COUNTIFS(CADASTRE!$B:$B,$D$1,CADASTRE!$L:$L,A295)</f>
        <v>0</v>
      </c>
      <c r="E295" s="22">
        <f>COUNTIFS(CADASTRE!$B:$B,$E$1,CADASTRE!$L:$L,A295)</f>
        <v>0</v>
      </c>
      <c r="F295" s="22">
        <f>COUNTIFS(CADASTRE!$B:$B,$F$1,CADASTRE!$L:$L,A295)</f>
        <v>0</v>
      </c>
      <c r="G295" s="22">
        <f>COUNTIFS(CADASTRE!$B:$B,$G$1,CADASTRE!$L:$L,A295)</f>
        <v>0</v>
      </c>
      <c r="H295" s="22">
        <f>COUNTIFS(CADASTRE!$B:$B,$H$1,CADASTRE!$L:$L,A295)</f>
        <v>0</v>
      </c>
      <c r="I295" s="22">
        <f>COUNTIFS(CADASTRE!$B:$B,$I$1,CADASTRE!$L:$L,A295)</f>
        <v>0</v>
      </c>
      <c r="J295" s="22">
        <f>COUNTIFS(CADASTRE!$B:$B,$J$1,CADASTRE!$L:$L,A295)</f>
        <v>1</v>
      </c>
      <c r="K295" s="22">
        <f>COUNTIFS(CADASTRE!$B:$B,$K$1,CADASTRE!$L:$L,A295)</f>
        <v>0</v>
      </c>
      <c r="L295" s="22">
        <f>COUNTIFS(CADASTRE!$B:$B,$L$1,CADASTRE!$L:$L,A295)</f>
        <v>0</v>
      </c>
      <c r="M295" s="22">
        <f>COUNTIFS(CADASTRE!$B:$B,$M$1,CADASTRE!$L:$L,A295)</f>
        <v>0</v>
      </c>
      <c r="N295" s="22">
        <f>COUNTIFS(CADASTRE!$B:$B,$N$1,CADASTRE!$L:$L,A295)</f>
        <v>0</v>
      </c>
      <c r="O295" s="22">
        <f>COUNTIFS(CADASTRE!$B:$B,$O$1,CADASTRE!$L:$L,A295)</f>
        <v>0</v>
      </c>
      <c r="P295" s="22">
        <f>COUNTIFS(CADASTRE!$B:$B,$P$1,CADASTRE!$L:$L,A295)</f>
        <v>0</v>
      </c>
      <c r="Q295" s="22">
        <f>COUNTIFS(CADASTRE!$B:$B,$Q$1,CADASTRE!$L:$L,A295)</f>
        <v>1</v>
      </c>
      <c r="R295" s="22">
        <f>COUNTIFS(CADASTRE!$B:$B,$R$1,CADASTRE!$L:$L,A295)</f>
        <v>0</v>
      </c>
      <c r="S295" s="22">
        <f>COUNTIFS(CADASTRE!$B:$B,$S$1,CADASTRE!$L:$L,A295)</f>
        <v>0</v>
      </c>
      <c r="T295" s="22">
        <f>COUNTIFS(CADASTRE!$B:$B,$T$1,CADASTRE!$L:$L,A295)</f>
        <v>0</v>
      </c>
      <c r="U295" s="22">
        <f>COUNTIFS(CADASTRE!$B:$B,$U$1,CADASTRE!$L:$L,A295)</f>
        <v>0</v>
      </c>
      <c r="V295" s="22">
        <f>COUNTIFS(CADASTRE!$B:$B,$V$1,CADASTRE!$L:$L,A295)</f>
        <v>0</v>
      </c>
      <c r="W295" s="22">
        <f>COUNTIFS(CADASTRE!$B:$B,$W$1,CADASTRE!$L:$L,A295)</f>
        <v>0</v>
      </c>
      <c r="X295" s="22">
        <f>COUNTIFS(CADASTRE!$B:$B,$X$1,CADASTRE!$L:$L,A295)</f>
        <v>0</v>
      </c>
      <c r="Y295" s="22">
        <f>COUNTIFS(CADASTRE!$B:$B,$Y$1,CADASTRE!$L:$L,A295)</f>
        <v>0</v>
      </c>
      <c r="Z295" s="22">
        <f>COUNTIFS(CADASTRE!$B:$B,$Z$1,CADASTRE!$L:$L,A295)</f>
        <v>0</v>
      </c>
      <c r="AA295" s="22">
        <f t="shared" si="4"/>
        <v>2</v>
      </c>
      <c r="AB295" s="22"/>
      <c r="AC295" s="22"/>
      <c r="AD295" s="1"/>
      <c r="AE295" s="1"/>
    </row>
    <row r="296" spans="1:31" ht="30" customHeight="1" x14ac:dyDescent="0.3">
      <c r="A296" s="2" t="s">
        <v>2506</v>
      </c>
      <c r="B296" s="22">
        <f>COUNTIFS(CADASTRE!$B:$B,B$1,CADASTRE!L:L,A296)</f>
        <v>0</v>
      </c>
      <c r="C296" s="22">
        <f>COUNTIFS(CADASTRE!$B:$B,$C$1,CADASTRE!$L:$L,A296)</f>
        <v>0</v>
      </c>
      <c r="D296" s="22">
        <f>COUNTIFS(CADASTRE!$B:$B,$D$1,CADASTRE!$L:$L,A296)</f>
        <v>0</v>
      </c>
      <c r="E296" s="22">
        <f>COUNTIFS(CADASTRE!$B:$B,$E$1,CADASTRE!$L:$L,A296)</f>
        <v>0</v>
      </c>
      <c r="F296" s="22">
        <f>COUNTIFS(CADASTRE!$B:$B,$F$1,CADASTRE!$L:$L,A296)</f>
        <v>0</v>
      </c>
      <c r="G296" s="22">
        <f>COUNTIFS(CADASTRE!$B:$B,$G$1,CADASTRE!$L:$L,A296)</f>
        <v>0</v>
      </c>
      <c r="H296" s="22">
        <f>COUNTIFS(CADASTRE!$B:$B,$H$1,CADASTRE!$L:$L,A296)</f>
        <v>0</v>
      </c>
      <c r="I296" s="22">
        <f>COUNTIFS(CADASTRE!$B:$B,$I$1,CADASTRE!$L:$L,A296)</f>
        <v>0</v>
      </c>
      <c r="J296" s="22">
        <f>COUNTIFS(CADASTRE!$B:$B,$J$1,CADASTRE!$L:$L,A296)</f>
        <v>0</v>
      </c>
      <c r="K296" s="22">
        <f>COUNTIFS(CADASTRE!$B:$B,$K$1,CADASTRE!$L:$L,A296)</f>
        <v>0</v>
      </c>
      <c r="L296" s="22">
        <f>COUNTIFS(CADASTRE!$B:$B,$L$1,CADASTRE!$L:$L,A296)</f>
        <v>0</v>
      </c>
      <c r="M296" s="22">
        <f>COUNTIFS(CADASTRE!$B:$B,$M$1,CADASTRE!$L:$L,A296)</f>
        <v>0</v>
      </c>
      <c r="N296" s="22">
        <f>COUNTIFS(CADASTRE!$B:$B,$N$1,CADASTRE!$L:$L,A296)</f>
        <v>0</v>
      </c>
      <c r="O296" s="22">
        <f>COUNTIFS(CADASTRE!$B:$B,$O$1,CADASTRE!$L:$L,A296)</f>
        <v>1</v>
      </c>
      <c r="P296" s="22">
        <f>COUNTIFS(CADASTRE!$B:$B,$P$1,CADASTRE!$L:$L,A296)</f>
        <v>0</v>
      </c>
      <c r="Q296" s="22">
        <f>COUNTIFS(CADASTRE!$B:$B,$Q$1,CADASTRE!$L:$L,A296)</f>
        <v>0</v>
      </c>
      <c r="R296" s="22">
        <f>COUNTIFS(CADASTRE!$B:$B,$R$1,CADASTRE!$L:$L,A296)</f>
        <v>0</v>
      </c>
      <c r="S296" s="22">
        <f>COUNTIFS(CADASTRE!$B:$B,$S$1,CADASTRE!$L:$L,A296)</f>
        <v>0</v>
      </c>
      <c r="T296" s="22">
        <f>COUNTIFS(CADASTRE!$B:$B,$T$1,CADASTRE!$L:$L,A296)</f>
        <v>0</v>
      </c>
      <c r="U296" s="22">
        <f>COUNTIFS(CADASTRE!$B:$B,$U$1,CADASTRE!$L:$L,A296)</f>
        <v>0</v>
      </c>
      <c r="V296" s="22">
        <f>COUNTIFS(CADASTRE!$B:$B,$V$1,CADASTRE!$L:$L,A296)</f>
        <v>0</v>
      </c>
      <c r="W296" s="22">
        <f>COUNTIFS(CADASTRE!$B:$B,$W$1,CADASTRE!$L:$L,A296)</f>
        <v>0</v>
      </c>
      <c r="X296" s="22">
        <f>COUNTIFS(CADASTRE!$B:$B,$X$1,CADASTRE!$L:$L,A296)</f>
        <v>0</v>
      </c>
      <c r="Y296" s="22">
        <f>COUNTIFS(CADASTRE!$B:$B,$Y$1,CADASTRE!$L:$L,A296)</f>
        <v>0</v>
      </c>
      <c r="Z296" s="22">
        <f>COUNTIFS(CADASTRE!$B:$B,$Z$1,CADASTRE!$L:$L,A296)</f>
        <v>0</v>
      </c>
      <c r="AA296" s="22">
        <f t="shared" si="4"/>
        <v>1</v>
      </c>
      <c r="AB296" s="22"/>
      <c r="AC296" s="22"/>
      <c r="AD296" s="1"/>
      <c r="AE296" s="1"/>
    </row>
    <row r="297" spans="1:31" ht="30" customHeight="1" x14ac:dyDescent="0.3">
      <c r="A297" s="2" t="s">
        <v>3354</v>
      </c>
      <c r="B297" s="22">
        <f>COUNTIFS(CADASTRE!$B:$B,B$1,CADASTRE!L:L,A297)</f>
        <v>0</v>
      </c>
      <c r="C297" s="22">
        <f>COUNTIFS(CADASTRE!$B:$B,$C$1,CADASTRE!$L:$L,A297)</f>
        <v>0</v>
      </c>
      <c r="D297" s="22">
        <f>COUNTIFS(CADASTRE!$B:$B,$D$1,CADASTRE!$L:$L,A297)</f>
        <v>0</v>
      </c>
      <c r="E297" s="22">
        <f>COUNTIFS(CADASTRE!$B:$B,$E$1,CADASTRE!$L:$L,A297)</f>
        <v>0</v>
      </c>
      <c r="F297" s="22">
        <f>COUNTIFS(CADASTRE!$B:$B,$F$1,CADASTRE!$L:$L,A297)</f>
        <v>0</v>
      </c>
      <c r="G297" s="22">
        <f>COUNTIFS(CADASTRE!$B:$B,$G$1,CADASTRE!$L:$L,A297)</f>
        <v>0</v>
      </c>
      <c r="H297" s="22">
        <f>COUNTIFS(CADASTRE!$B:$B,$H$1,CADASTRE!$L:$L,A297)</f>
        <v>1</v>
      </c>
      <c r="I297" s="22">
        <f>COUNTIFS(CADASTRE!$B:$B,$I$1,CADASTRE!$L:$L,A297)</f>
        <v>0</v>
      </c>
      <c r="J297" s="22">
        <f>COUNTIFS(CADASTRE!$B:$B,$J$1,CADASTRE!$L:$L,A297)</f>
        <v>0</v>
      </c>
      <c r="K297" s="22">
        <f>COUNTIFS(CADASTRE!$B:$B,$K$1,CADASTRE!$L:$L,A297)</f>
        <v>0</v>
      </c>
      <c r="L297" s="22">
        <f>COUNTIFS(CADASTRE!$B:$B,$L$1,CADASTRE!$L:$L,A297)</f>
        <v>0</v>
      </c>
      <c r="M297" s="22">
        <f>COUNTIFS(CADASTRE!$B:$B,$M$1,CADASTRE!$L:$L,A297)</f>
        <v>0</v>
      </c>
      <c r="N297" s="22">
        <f>COUNTIFS(CADASTRE!$B:$B,$N$1,CADASTRE!$L:$L,A297)</f>
        <v>0</v>
      </c>
      <c r="O297" s="22">
        <f>COUNTIFS(CADASTRE!$B:$B,$O$1,CADASTRE!$L:$L,A297)</f>
        <v>0</v>
      </c>
      <c r="P297" s="22">
        <f>COUNTIFS(CADASTRE!$B:$B,$P$1,CADASTRE!$L:$L,A297)</f>
        <v>0</v>
      </c>
      <c r="Q297" s="22">
        <f>COUNTIFS(CADASTRE!$B:$B,$Q$1,CADASTRE!$L:$L,A297)</f>
        <v>0</v>
      </c>
      <c r="R297" s="22">
        <f>COUNTIFS(CADASTRE!$B:$B,$R$1,CADASTRE!$L:$L,A297)</f>
        <v>0</v>
      </c>
      <c r="S297" s="22">
        <f>COUNTIFS(CADASTRE!$B:$B,$S$1,CADASTRE!$L:$L,A297)</f>
        <v>0</v>
      </c>
      <c r="T297" s="22">
        <f>COUNTIFS(CADASTRE!$B:$B,$T$1,CADASTRE!$L:$L,A297)</f>
        <v>0</v>
      </c>
      <c r="U297" s="22">
        <f>COUNTIFS(CADASTRE!$B:$B,$U$1,CADASTRE!$L:$L,A297)</f>
        <v>0</v>
      </c>
      <c r="V297" s="22">
        <f>COUNTIFS(CADASTRE!$B:$B,$V$1,CADASTRE!$L:$L,A297)</f>
        <v>0</v>
      </c>
      <c r="W297" s="22">
        <f>COUNTIFS(CADASTRE!$B:$B,$W$1,CADASTRE!$L:$L,A297)</f>
        <v>0</v>
      </c>
      <c r="X297" s="22">
        <f>COUNTIFS(CADASTRE!$B:$B,$X$1,CADASTRE!$L:$L,A297)</f>
        <v>0</v>
      </c>
      <c r="Y297" s="22">
        <f>COUNTIFS(CADASTRE!$B:$B,$Y$1,CADASTRE!$L:$L,A297)</f>
        <v>0</v>
      </c>
      <c r="Z297" s="22">
        <f>COUNTIFS(CADASTRE!$B:$B,$Z$1,CADASTRE!$L:$L,A297)</f>
        <v>0</v>
      </c>
      <c r="AA297" s="22">
        <f t="shared" si="4"/>
        <v>1</v>
      </c>
      <c r="AB297" s="22"/>
      <c r="AC297" s="22"/>
      <c r="AD297" s="1"/>
      <c r="AE297" s="1"/>
    </row>
    <row r="298" spans="1:31" ht="30" customHeight="1" x14ac:dyDescent="0.3">
      <c r="A298" s="2" t="s">
        <v>3593</v>
      </c>
      <c r="B298" s="22">
        <f>COUNTIFS(CADASTRE!$B:$B,B$1,CADASTRE!L:L,A298)</f>
        <v>1</v>
      </c>
      <c r="C298" s="22">
        <f>COUNTIFS(CADASTRE!$B:$B,$C$1,CADASTRE!$L:$L,A298)</f>
        <v>0</v>
      </c>
      <c r="D298" s="22">
        <f>COUNTIFS(CADASTRE!$B:$B,$D$1,CADASTRE!$L:$L,A298)</f>
        <v>0</v>
      </c>
      <c r="E298" s="22">
        <f>COUNTIFS(CADASTRE!$B:$B,$E$1,CADASTRE!$L:$L,A298)</f>
        <v>0</v>
      </c>
      <c r="F298" s="22">
        <f>COUNTIFS(CADASTRE!$B:$B,$F$1,CADASTRE!$L:$L,A298)</f>
        <v>0</v>
      </c>
      <c r="G298" s="22">
        <f>COUNTIFS(CADASTRE!$B:$B,$G$1,CADASTRE!$L:$L,A298)</f>
        <v>0</v>
      </c>
      <c r="H298" s="22">
        <f>COUNTIFS(CADASTRE!$B:$B,$H$1,CADASTRE!$L:$L,A298)</f>
        <v>0</v>
      </c>
      <c r="I298" s="22">
        <f>COUNTIFS(CADASTRE!$B:$B,$I$1,CADASTRE!$L:$L,A298)</f>
        <v>0</v>
      </c>
      <c r="J298" s="22">
        <f>COUNTIFS(CADASTRE!$B:$B,$J$1,CADASTRE!$L:$L,A298)</f>
        <v>0</v>
      </c>
      <c r="K298" s="22">
        <f>COUNTIFS(CADASTRE!$B:$B,$K$1,CADASTRE!$L:$L,A298)</f>
        <v>0</v>
      </c>
      <c r="L298" s="22">
        <f>COUNTIFS(CADASTRE!$B:$B,$L$1,CADASTRE!$L:$L,A298)</f>
        <v>0</v>
      </c>
      <c r="M298" s="22">
        <f>COUNTIFS(CADASTRE!$B:$B,$M$1,CADASTRE!$L:$L,A298)</f>
        <v>0</v>
      </c>
      <c r="N298" s="22">
        <f>COUNTIFS(CADASTRE!$B:$B,$N$1,CADASTRE!$L:$L,A298)</f>
        <v>0</v>
      </c>
      <c r="O298" s="22">
        <f>COUNTIFS(CADASTRE!$B:$B,$O$1,CADASTRE!$L:$L,A298)</f>
        <v>0</v>
      </c>
      <c r="P298" s="22">
        <f>COUNTIFS(CADASTRE!$B:$B,$P$1,CADASTRE!$L:$L,A298)</f>
        <v>0</v>
      </c>
      <c r="Q298" s="22">
        <f>COUNTIFS(CADASTRE!$B:$B,$Q$1,CADASTRE!$L:$L,A298)</f>
        <v>0</v>
      </c>
      <c r="R298" s="22">
        <f>COUNTIFS(CADASTRE!$B:$B,$R$1,CADASTRE!$L:$L,A298)</f>
        <v>0</v>
      </c>
      <c r="S298" s="22">
        <f>COUNTIFS(CADASTRE!$B:$B,$S$1,CADASTRE!$L:$L,A298)</f>
        <v>0</v>
      </c>
      <c r="T298" s="22">
        <f>COUNTIFS(CADASTRE!$B:$B,$T$1,CADASTRE!$L:$L,A298)</f>
        <v>0</v>
      </c>
      <c r="U298" s="22">
        <f>COUNTIFS(CADASTRE!$B:$B,$U$1,CADASTRE!$L:$L,A298)</f>
        <v>0</v>
      </c>
      <c r="V298" s="22">
        <f>COUNTIFS(CADASTRE!$B:$B,$V$1,CADASTRE!$L:$L,A298)</f>
        <v>0</v>
      </c>
      <c r="W298" s="22">
        <f>COUNTIFS(CADASTRE!$B:$B,$W$1,CADASTRE!$L:$L,A298)</f>
        <v>3</v>
      </c>
      <c r="X298" s="22">
        <f>COUNTIFS(CADASTRE!$B:$B,$X$1,CADASTRE!$L:$L,A298)</f>
        <v>0</v>
      </c>
      <c r="Y298" s="22">
        <f>COUNTIFS(CADASTRE!$B:$B,$Y$1,CADASTRE!$L:$L,A298)</f>
        <v>0</v>
      </c>
      <c r="Z298" s="22">
        <f>COUNTIFS(CADASTRE!$B:$B,$Z$1,CADASTRE!$L:$L,A298)</f>
        <v>0</v>
      </c>
      <c r="AA298" s="22">
        <f t="shared" si="4"/>
        <v>4</v>
      </c>
      <c r="AB298" s="22"/>
      <c r="AC298" s="22"/>
      <c r="AD298" s="1"/>
      <c r="AE298" s="1"/>
    </row>
    <row r="299" spans="1:31" ht="30" customHeight="1" x14ac:dyDescent="0.3">
      <c r="A299" s="2" t="s">
        <v>2631</v>
      </c>
      <c r="B299" s="22">
        <f>COUNTIFS(CADASTRE!$B:$B,B$1,CADASTRE!L:L,A299)</f>
        <v>0</v>
      </c>
      <c r="C299" s="22">
        <f>COUNTIFS(CADASTRE!$B:$B,$C$1,CADASTRE!$L:$L,A299)</f>
        <v>0</v>
      </c>
      <c r="D299" s="22">
        <f>COUNTIFS(CADASTRE!$B:$B,$D$1,CADASTRE!$L:$L,A299)</f>
        <v>0</v>
      </c>
      <c r="E299" s="22">
        <f>COUNTIFS(CADASTRE!$B:$B,$E$1,CADASTRE!$L:$L,A299)</f>
        <v>0</v>
      </c>
      <c r="F299" s="22">
        <f>COUNTIFS(CADASTRE!$B:$B,$F$1,CADASTRE!$L:$L,A299)</f>
        <v>1</v>
      </c>
      <c r="G299" s="22">
        <f>COUNTIFS(CADASTRE!$B:$B,$G$1,CADASTRE!$L:$L,A299)</f>
        <v>0</v>
      </c>
      <c r="H299" s="22">
        <f>COUNTIFS(CADASTRE!$B:$B,$H$1,CADASTRE!$L:$L,A299)</f>
        <v>0</v>
      </c>
      <c r="I299" s="22">
        <f>COUNTIFS(CADASTRE!$B:$B,$I$1,CADASTRE!$L:$L,A299)</f>
        <v>0</v>
      </c>
      <c r="J299" s="22">
        <f>COUNTIFS(CADASTRE!$B:$B,$J$1,CADASTRE!$L:$L,A299)</f>
        <v>0</v>
      </c>
      <c r="K299" s="22">
        <f>COUNTIFS(CADASTRE!$B:$B,$K$1,CADASTRE!$L:$L,A299)</f>
        <v>0</v>
      </c>
      <c r="L299" s="22">
        <f>COUNTIFS(CADASTRE!$B:$B,$L$1,CADASTRE!$L:$L,A299)</f>
        <v>0</v>
      </c>
      <c r="M299" s="22">
        <f>COUNTIFS(CADASTRE!$B:$B,$M$1,CADASTRE!$L:$L,A299)</f>
        <v>0</v>
      </c>
      <c r="N299" s="22">
        <f>COUNTIFS(CADASTRE!$B:$B,$N$1,CADASTRE!$L:$L,A299)</f>
        <v>0</v>
      </c>
      <c r="O299" s="22">
        <f>COUNTIFS(CADASTRE!$B:$B,$O$1,CADASTRE!$L:$L,A299)</f>
        <v>0</v>
      </c>
      <c r="P299" s="22">
        <f>COUNTIFS(CADASTRE!$B:$B,$P$1,CADASTRE!$L:$L,A299)</f>
        <v>0</v>
      </c>
      <c r="Q299" s="22">
        <f>COUNTIFS(CADASTRE!$B:$B,$Q$1,CADASTRE!$L:$L,A299)</f>
        <v>0</v>
      </c>
      <c r="R299" s="22">
        <f>COUNTIFS(CADASTRE!$B:$B,$R$1,CADASTRE!$L:$L,A299)</f>
        <v>0</v>
      </c>
      <c r="S299" s="22">
        <f>COUNTIFS(CADASTRE!$B:$B,$S$1,CADASTRE!$L:$L,A299)</f>
        <v>0</v>
      </c>
      <c r="T299" s="22">
        <f>COUNTIFS(CADASTRE!$B:$B,$T$1,CADASTRE!$L:$L,A299)</f>
        <v>0</v>
      </c>
      <c r="U299" s="22">
        <f>COUNTIFS(CADASTRE!$B:$B,$U$1,CADASTRE!$L:$L,A299)</f>
        <v>0</v>
      </c>
      <c r="V299" s="22">
        <f>COUNTIFS(CADASTRE!$B:$B,$V$1,CADASTRE!$L:$L,A299)</f>
        <v>0</v>
      </c>
      <c r="W299" s="22">
        <f>COUNTIFS(CADASTRE!$B:$B,$W$1,CADASTRE!$L:$L,A299)</f>
        <v>0</v>
      </c>
      <c r="X299" s="22">
        <f>COUNTIFS(CADASTRE!$B:$B,$X$1,CADASTRE!$L:$L,A299)</f>
        <v>0</v>
      </c>
      <c r="Y299" s="22">
        <f>COUNTIFS(CADASTRE!$B:$B,$Y$1,CADASTRE!$L:$L,A299)</f>
        <v>0</v>
      </c>
      <c r="Z299" s="22">
        <f>COUNTIFS(CADASTRE!$B:$B,$Z$1,CADASTRE!$L:$L,A299)</f>
        <v>0</v>
      </c>
      <c r="AA299" s="22">
        <f t="shared" si="4"/>
        <v>1</v>
      </c>
      <c r="AB299" s="22"/>
      <c r="AC299" s="22"/>
      <c r="AD299" s="1"/>
      <c r="AE299" s="1"/>
    </row>
    <row r="300" spans="1:31" ht="30" customHeight="1" x14ac:dyDescent="0.3">
      <c r="A300" s="2" t="s">
        <v>2964</v>
      </c>
      <c r="B300" s="22">
        <f>COUNTIFS(CADASTRE!$B:$B,B$1,CADASTRE!L:L,A300)</f>
        <v>0</v>
      </c>
      <c r="C300" s="22">
        <f>COUNTIFS(CADASTRE!$B:$B,$C$1,CADASTRE!$L:$L,A300)</f>
        <v>0</v>
      </c>
      <c r="D300" s="22">
        <f>COUNTIFS(CADASTRE!$B:$B,$D$1,CADASTRE!$L:$L,A300)</f>
        <v>0</v>
      </c>
      <c r="E300" s="22">
        <f>COUNTIFS(CADASTRE!$B:$B,$E$1,CADASTRE!$L:$L,A300)</f>
        <v>0</v>
      </c>
      <c r="F300" s="22">
        <f>COUNTIFS(CADASTRE!$B:$B,$F$1,CADASTRE!$L:$L,A300)</f>
        <v>0</v>
      </c>
      <c r="G300" s="22">
        <f>COUNTIFS(CADASTRE!$B:$B,$G$1,CADASTRE!$L:$L,A300)</f>
        <v>1</v>
      </c>
      <c r="H300" s="22">
        <f>COUNTIFS(CADASTRE!$B:$B,$H$1,CADASTRE!$L:$L,A300)</f>
        <v>0</v>
      </c>
      <c r="I300" s="22">
        <f>COUNTIFS(CADASTRE!$B:$B,$I$1,CADASTRE!$L:$L,A300)</f>
        <v>0</v>
      </c>
      <c r="J300" s="22">
        <f>COUNTIFS(CADASTRE!$B:$B,$J$1,CADASTRE!$L:$L,A300)</f>
        <v>0</v>
      </c>
      <c r="K300" s="22">
        <f>COUNTIFS(CADASTRE!$B:$B,$K$1,CADASTRE!$L:$L,A300)</f>
        <v>0</v>
      </c>
      <c r="L300" s="22">
        <f>COUNTIFS(CADASTRE!$B:$B,$L$1,CADASTRE!$L:$L,A300)</f>
        <v>0</v>
      </c>
      <c r="M300" s="22">
        <f>COUNTIFS(CADASTRE!$B:$B,$M$1,CADASTRE!$L:$L,A300)</f>
        <v>0</v>
      </c>
      <c r="N300" s="22">
        <f>COUNTIFS(CADASTRE!$B:$B,$N$1,CADASTRE!$L:$L,A300)</f>
        <v>0</v>
      </c>
      <c r="O300" s="22">
        <f>COUNTIFS(CADASTRE!$B:$B,$O$1,CADASTRE!$L:$L,A300)</f>
        <v>0</v>
      </c>
      <c r="P300" s="22">
        <f>COUNTIFS(CADASTRE!$B:$B,$P$1,CADASTRE!$L:$L,A300)</f>
        <v>0</v>
      </c>
      <c r="Q300" s="22">
        <f>COUNTIFS(CADASTRE!$B:$B,$Q$1,CADASTRE!$L:$L,A300)</f>
        <v>0</v>
      </c>
      <c r="R300" s="22">
        <f>COUNTIFS(CADASTRE!$B:$B,$R$1,CADASTRE!$L:$L,A300)</f>
        <v>0</v>
      </c>
      <c r="S300" s="22">
        <f>COUNTIFS(CADASTRE!$B:$B,$S$1,CADASTRE!$L:$L,A300)</f>
        <v>0</v>
      </c>
      <c r="T300" s="22">
        <f>COUNTIFS(CADASTRE!$B:$B,$T$1,CADASTRE!$L:$L,A300)</f>
        <v>0</v>
      </c>
      <c r="U300" s="22">
        <f>COUNTIFS(CADASTRE!$B:$B,$U$1,CADASTRE!$L:$L,A300)</f>
        <v>0</v>
      </c>
      <c r="V300" s="22">
        <f>COUNTIFS(CADASTRE!$B:$B,$V$1,CADASTRE!$L:$L,A300)</f>
        <v>0</v>
      </c>
      <c r="W300" s="22">
        <f>COUNTIFS(CADASTRE!$B:$B,$W$1,CADASTRE!$L:$L,A300)</f>
        <v>0</v>
      </c>
      <c r="X300" s="22">
        <f>COUNTIFS(CADASTRE!$B:$B,$X$1,CADASTRE!$L:$L,A300)</f>
        <v>0</v>
      </c>
      <c r="Y300" s="22">
        <f>COUNTIFS(CADASTRE!$B:$B,$Y$1,CADASTRE!$L:$L,A300)</f>
        <v>0</v>
      </c>
      <c r="Z300" s="22">
        <f>COUNTIFS(CADASTRE!$B:$B,$Z$1,CADASTRE!$L:$L,A300)</f>
        <v>0</v>
      </c>
      <c r="AA300" s="22">
        <f t="shared" si="4"/>
        <v>1</v>
      </c>
      <c r="AB300" s="22"/>
      <c r="AC300" s="22"/>
      <c r="AD300" s="1"/>
      <c r="AE300" s="1"/>
    </row>
    <row r="301" spans="1:31" ht="30" customHeight="1" x14ac:dyDescent="0.3">
      <c r="A301" s="2" t="s">
        <v>1953</v>
      </c>
      <c r="B301" s="22">
        <f>COUNTIFS(CADASTRE!$B:$B,B$1,CADASTRE!L:L,A301)</f>
        <v>0</v>
      </c>
      <c r="C301" s="22">
        <f>COUNTIFS(CADASTRE!$B:$B,$C$1,CADASTRE!$L:$L,A301)</f>
        <v>0</v>
      </c>
      <c r="D301" s="22">
        <f>COUNTIFS(CADASTRE!$B:$B,$D$1,CADASTRE!$L:$L,A301)</f>
        <v>2</v>
      </c>
      <c r="E301" s="22">
        <f>COUNTIFS(CADASTRE!$B:$B,$E$1,CADASTRE!$L:$L,A301)</f>
        <v>0</v>
      </c>
      <c r="F301" s="22">
        <f>COUNTIFS(CADASTRE!$B:$B,$F$1,CADASTRE!$L:$L,A301)</f>
        <v>0</v>
      </c>
      <c r="G301" s="22">
        <f>COUNTIFS(CADASTRE!$B:$B,$G$1,CADASTRE!$L:$L,A301)</f>
        <v>0</v>
      </c>
      <c r="H301" s="22">
        <f>COUNTIFS(CADASTRE!$B:$B,$H$1,CADASTRE!$L:$L,A301)</f>
        <v>0</v>
      </c>
      <c r="I301" s="22">
        <f>COUNTIFS(CADASTRE!$B:$B,$I$1,CADASTRE!$L:$L,A301)</f>
        <v>0</v>
      </c>
      <c r="J301" s="22">
        <f>COUNTIFS(CADASTRE!$B:$B,$J$1,CADASTRE!$L:$L,A301)</f>
        <v>0</v>
      </c>
      <c r="K301" s="22">
        <f>COUNTIFS(CADASTRE!$B:$B,$K$1,CADASTRE!$L:$L,A301)</f>
        <v>0</v>
      </c>
      <c r="L301" s="22">
        <f>COUNTIFS(CADASTRE!$B:$B,$L$1,CADASTRE!$L:$L,A301)</f>
        <v>0</v>
      </c>
      <c r="M301" s="22">
        <f>COUNTIFS(CADASTRE!$B:$B,$M$1,CADASTRE!$L:$L,A301)</f>
        <v>0</v>
      </c>
      <c r="N301" s="22">
        <f>COUNTIFS(CADASTRE!$B:$B,$N$1,CADASTRE!$L:$L,A301)</f>
        <v>0</v>
      </c>
      <c r="O301" s="22">
        <f>COUNTIFS(CADASTRE!$B:$B,$O$1,CADASTRE!$L:$L,A301)</f>
        <v>0</v>
      </c>
      <c r="P301" s="22">
        <f>COUNTIFS(CADASTRE!$B:$B,$P$1,CADASTRE!$L:$L,A301)</f>
        <v>0</v>
      </c>
      <c r="Q301" s="22">
        <f>COUNTIFS(CADASTRE!$B:$B,$Q$1,CADASTRE!$L:$L,A301)</f>
        <v>0</v>
      </c>
      <c r="R301" s="22">
        <f>COUNTIFS(CADASTRE!$B:$B,$R$1,CADASTRE!$L:$L,A301)</f>
        <v>0</v>
      </c>
      <c r="S301" s="22">
        <f>COUNTIFS(CADASTRE!$B:$B,$S$1,CADASTRE!$L:$L,A301)</f>
        <v>0</v>
      </c>
      <c r="T301" s="22">
        <f>COUNTIFS(CADASTRE!$B:$B,$T$1,CADASTRE!$L:$L,A301)</f>
        <v>0</v>
      </c>
      <c r="U301" s="22">
        <f>COUNTIFS(CADASTRE!$B:$B,$U$1,CADASTRE!$L:$L,A301)</f>
        <v>0</v>
      </c>
      <c r="V301" s="22">
        <f>COUNTIFS(CADASTRE!$B:$B,$V$1,CADASTRE!$L:$L,A301)</f>
        <v>0</v>
      </c>
      <c r="W301" s="22">
        <f>COUNTIFS(CADASTRE!$B:$B,$W$1,CADASTRE!$L:$L,A301)</f>
        <v>0</v>
      </c>
      <c r="X301" s="22">
        <f>COUNTIFS(CADASTRE!$B:$B,$X$1,CADASTRE!$L:$L,A301)</f>
        <v>0</v>
      </c>
      <c r="Y301" s="22">
        <f>COUNTIFS(CADASTRE!$B:$B,$Y$1,CADASTRE!$L:$L,A301)</f>
        <v>0</v>
      </c>
      <c r="Z301" s="22">
        <f>COUNTIFS(CADASTRE!$B:$B,$Z$1,CADASTRE!$L:$L,A301)</f>
        <v>0</v>
      </c>
      <c r="AA301" s="22">
        <f t="shared" si="4"/>
        <v>2</v>
      </c>
      <c r="AB301" s="22"/>
      <c r="AC301" s="22"/>
      <c r="AD301" s="1"/>
      <c r="AE301" s="1"/>
    </row>
    <row r="302" spans="1:31" ht="30" customHeight="1" x14ac:dyDescent="0.3">
      <c r="A302" s="2" t="s">
        <v>307</v>
      </c>
      <c r="B302" s="22">
        <f>COUNTIFS(CADASTRE!$B:$B,B$1,CADASTRE!L:L,A302)</f>
        <v>0</v>
      </c>
      <c r="C302" s="22">
        <f>COUNTIFS(CADASTRE!$B:$B,$C$1,CADASTRE!$L:$L,A302)</f>
        <v>0</v>
      </c>
      <c r="D302" s="22">
        <f>COUNTIFS(CADASTRE!$B:$B,$D$1,CADASTRE!$L:$L,A302)</f>
        <v>0</v>
      </c>
      <c r="E302" s="22">
        <f>COUNTIFS(CADASTRE!$B:$B,$E$1,CADASTRE!$L:$L,A302)</f>
        <v>0</v>
      </c>
      <c r="F302" s="22">
        <f>COUNTIFS(CADASTRE!$B:$B,$F$1,CADASTRE!$L:$L,A302)</f>
        <v>0</v>
      </c>
      <c r="G302" s="22">
        <f>COUNTIFS(CADASTRE!$B:$B,$G$1,CADASTRE!$L:$L,A302)</f>
        <v>0</v>
      </c>
      <c r="H302" s="22">
        <f>COUNTIFS(CADASTRE!$B:$B,$H$1,CADASTRE!$L:$L,A302)</f>
        <v>0</v>
      </c>
      <c r="I302" s="22">
        <f>COUNTIFS(CADASTRE!$B:$B,$I$1,CADASTRE!$L:$L,A302)</f>
        <v>0</v>
      </c>
      <c r="J302" s="22">
        <f>COUNTIFS(CADASTRE!$B:$B,$J$1,CADASTRE!$L:$L,A302)</f>
        <v>0</v>
      </c>
      <c r="K302" s="22">
        <f>COUNTIFS(CADASTRE!$B:$B,$K$1,CADASTRE!$L:$L,A302)</f>
        <v>0</v>
      </c>
      <c r="L302" s="22">
        <f>COUNTIFS(CADASTRE!$B:$B,$L$1,CADASTRE!$L:$L,A302)</f>
        <v>0</v>
      </c>
      <c r="M302" s="22">
        <f>COUNTIFS(CADASTRE!$B:$B,$M$1,CADASTRE!$L:$L,A302)</f>
        <v>0</v>
      </c>
      <c r="N302" s="22">
        <f>COUNTIFS(CADASTRE!$B:$B,$N$1,CADASTRE!$L:$L,A302)</f>
        <v>0</v>
      </c>
      <c r="O302" s="22">
        <f>COUNTIFS(CADASTRE!$B:$B,$O$1,CADASTRE!$L:$L,A302)</f>
        <v>0</v>
      </c>
      <c r="P302" s="22">
        <f>COUNTIFS(CADASTRE!$B:$B,$P$1,CADASTRE!$L:$L,A302)</f>
        <v>0</v>
      </c>
      <c r="Q302" s="22">
        <f>COUNTIFS(CADASTRE!$B:$B,$Q$1,CADASTRE!$L:$L,A302)</f>
        <v>0</v>
      </c>
      <c r="R302" s="22">
        <f>COUNTIFS(CADASTRE!$B:$B,$R$1,CADASTRE!$L:$L,A302)</f>
        <v>0</v>
      </c>
      <c r="S302" s="22">
        <f>COUNTIFS(CADASTRE!$B:$B,$S$1,CADASTRE!$L:$L,A302)</f>
        <v>0</v>
      </c>
      <c r="T302" s="22">
        <f>COUNTIFS(CADASTRE!$B:$B,$T$1,CADASTRE!$L:$L,A302)</f>
        <v>0</v>
      </c>
      <c r="U302" s="22">
        <f>COUNTIFS(CADASTRE!$B:$B,$U$1,CADASTRE!$L:$L,A302)</f>
        <v>0</v>
      </c>
      <c r="V302" s="22">
        <f>COUNTIFS(CADASTRE!$B:$B,$V$1,CADASTRE!$L:$L,A302)</f>
        <v>0</v>
      </c>
      <c r="W302" s="22">
        <f>COUNTIFS(CADASTRE!$B:$B,$W$1,CADASTRE!$L:$L,A302)</f>
        <v>0</v>
      </c>
      <c r="X302" s="22">
        <f>COUNTIFS(CADASTRE!$B:$B,$X$1,CADASTRE!$L:$L,A302)</f>
        <v>0</v>
      </c>
      <c r="Y302" s="22">
        <f>COUNTIFS(CADASTRE!$B:$B,$Y$1,CADASTRE!$L:$L,A302)</f>
        <v>1</v>
      </c>
      <c r="Z302" s="22">
        <f>COUNTIFS(CADASTRE!$B:$B,$Z$1,CADASTRE!$L:$L,A302)</f>
        <v>0</v>
      </c>
      <c r="AA302" s="22">
        <f t="shared" si="4"/>
        <v>1</v>
      </c>
      <c r="AB302" s="22"/>
      <c r="AC302" s="22"/>
      <c r="AD302" s="1"/>
      <c r="AE302" s="1"/>
    </row>
    <row r="303" spans="1:31" ht="30" customHeight="1" x14ac:dyDescent="0.3">
      <c r="A303" s="2" t="s">
        <v>1106</v>
      </c>
      <c r="B303" s="22">
        <f>COUNTIFS(CADASTRE!$B:$B,B$1,CADASTRE!L:L,A303)</f>
        <v>0</v>
      </c>
      <c r="C303" s="22">
        <f>COUNTIFS(CADASTRE!$B:$B,$C$1,CADASTRE!$L:$L,A303)</f>
        <v>0</v>
      </c>
      <c r="D303" s="22">
        <f>COUNTIFS(CADASTRE!$B:$B,$D$1,CADASTRE!$L:$L,A303)</f>
        <v>0</v>
      </c>
      <c r="E303" s="22">
        <f>COUNTIFS(CADASTRE!$B:$B,$E$1,CADASTRE!$L:$L,A303)</f>
        <v>0</v>
      </c>
      <c r="F303" s="22">
        <f>COUNTIFS(CADASTRE!$B:$B,$F$1,CADASTRE!$L:$L,A303)</f>
        <v>0</v>
      </c>
      <c r="G303" s="22">
        <f>COUNTIFS(CADASTRE!$B:$B,$G$1,CADASTRE!$L:$L,A303)</f>
        <v>0</v>
      </c>
      <c r="H303" s="22">
        <f>COUNTIFS(CADASTRE!$B:$B,$H$1,CADASTRE!$L:$L,A303)</f>
        <v>0</v>
      </c>
      <c r="I303" s="22">
        <f>COUNTIFS(CADASTRE!$B:$B,$I$1,CADASTRE!$L:$L,A303)</f>
        <v>0</v>
      </c>
      <c r="J303" s="22">
        <f>COUNTIFS(CADASTRE!$B:$B,$J$1,CADASTRE!$L:$L,A303)</f>
        <v>0</v>
      </c>
      <c r="K303" s="22">
        <f>COUNTIFS(CADASTRE!$B:$B,$K$1,CADASTRE!$L:$L,A303)</f>
        <v>0</v>
      </c>
      <c r="L303" s="22">
        <f>COUNTIFS(CADASTRE!$B:$B,$L$1,CADASTRE!$L:$L,A303)</f>
        <v>0</v>
      </c>
      <c r="M303" s="22">
        <f>COUNTIFS(CADASTRE!$B:$B,$M$1,CADASTRE!$L:$L,A303)</f>
        <v>0</v>
      </c>
      <c r="N303" s="22">
        <f>COUNTIFS(CADASTRE!$B:$B,$N$1,CADASTRE!$L:$L,A303)</f>
        <v>0</v>
      </c>
      <c r="O303" s="22">
        <f>COUNTIFS(CADASTRE!$B:$B,$O$1,CADASTRE!$L:$L,A303)</f>
        <v>0</v>
      </c>
      <c r="P303" s="22">
        <f>COUNTIFS(CADASTRE!$B:$B,$P$1,CADASTRE!$L:$L,A303)</f>
        <v>0</v>
      </c>
      <c r="Q303" s="22">
        <f>COUNTIFS(CADASTRE!$B:$B,$Q$1,CADASTRE!$L:$L,A303)</f>
        <v>1</v>
      </c>
      <c r="R303" s="22">
        <f>COUNTIFS(CADASTRE!$B:$B,$R$1,CADASTRE!$L:$L,A303)</f>
        <v>0</v>
      </c>
      <c r="S303" s="22">
        <f>COUNTIFS(CADASTRE!$B:$B,$S$1,CADASTRE!$L:$L,A303)</f>
        <v>0</v>
      </c>
      <c r="T303" s="22">
        <f>COUNTIFS(CADASTRE!$B:$B,$T$1,CADASTRE!$L:$L,A303)</f>
        <v>0</v>
      </c>
      <c r="U303" s="22">
        <f>COUNTIFS(CADASTRE!$B:$B,$U$1,CADASTRE!$L:$L,A303)</f>
        <v>0</v>
      </c>
      <c r="V303" s="22">
        <f>COUNTIFS(CADASTRE!$B:$B,$V$1,CADASTRE!$L:$L,A303)</f>
        <v>0</v>
      </c>
      <c r="W303" s="22">
        <f>COUNTIFS(CADASTRE!$B:$B,$W$1,CADASTRE!$L:$L,A303)</f>
        <v>0</v>
      </c>
      <c r="X303" s="22">
        <f>COUNTIFS(CADASTRE!$B:$B,$X$1,CADASTRE!$L:$L,A303)</f>
        <v>0</v>
      </c>
      <c r="Y303" s="22">
        <f>COUNTIFS(CADASTRE!$B:$B,$Y$1,CADASTRE!$L:$L,A303)</f>
        <v>0</v>
      </c>
      <c r="Z303" s="22">
        <f>COUNTIFS(CADASTRE!$B:$B,$Z$1,CADASTRE!$L:$L,A303)</f>
        <v>0</v>
      </c>
      <c r="AA303" s="22">
        <f t="shared" si="4"/>
        <v>1</v>
      </c>
      <c r="AB303" s="22"/>
      <c r="AC303" s="22"/>
      <c r="AD303" s="1"/>
      <c r="AE303" s="1"/>
    </row>
    <row r="304" spans="1:31" ht="30" customHeight="1" x14ac:dyDescent="0.3">
      <c r="A304" s="2" t="s">
        <v>4066</v>
      </c>
      <c r="B304" s="22">
        <f>COUNTIFS(CADASTRE!$B:$B,B$1,CADASTRE!L:L,A304)</f>
        <v>0</v>
      </c>
      <c r="C304" s="22">
        <f>COUNTIFS(CADASTRE!$B:$B,$C$1,CADASTRE!$L:$L,A304)</f>
        <v>0</v>
      </c>
      <c r="D304" s="22">
        <f>COUNTIFS(CADASTRE!$B:$B,$D$1,CADASTRE!$L:$L,A304)</f>
        <v>0</v>
      </c>
      <c r="E304" s="22">
        <f>COUNTIFS(CADASTRE!$B:$B,$E$1,CADASTRE!$L:$L,A304)</f>
        <v>0</v>
      </c>
      <c r="F304" s="22">
        <f>COUNTIFS(CADASTRE!$B:$B,$F$1,CADASTRE!$L:$L,A304)</f>
        <v>0</v>
      </c>
      <c r="G304" s="22">
        <f>COUNTIFS(CADASTRE!$B:$B,$G$1,CADASTRE!$L:$L,A304)</f>
        <v>0</v>
      </c>
      <c r="H304" s="22">
        <f>COUNTIFS(CADASTRE!$B:$B,$H$1,CADASTRE!$L:$L,A304)</f>
        <v>1</v>
      </c>
      <c r="I304" s="22">
        <f>COUNTIFS(CADASTRE!$B:$B,$I$1,CADASTRE!$L:$L,A304)</f>
        <v>0</v>
      </c>
      <c r="J304" s="22">
        <f>COUNTIFS(CADASTRE!$B:$B,$J$1,CADASTRE!$L:$L,A304)</f>
        <v>0</v>
      </c>
      <c r="K304" s="22">
        <f>COUNTIFS(CADASTRE!$B:$B,$K$1,CADASTRE!$L:$L,A304)</f>
        <v>0</v>
      </c>
      <c r="L304" s="22">
        <f>COUNTIFS(CADASTRE!$B:$B,$L$1,CADASTRE!$L:$L,A304)</f>
        <v>0</v>
      </c>
      <c r="M304" s="22">
        <f>COUNTIFS(CADASTRE!$B:$B,$M$1,CADASTRE!$L:$L,A304)</f>
        <v>0</v>
      </c>
      <c r="N304" s="22">
        <f>COUNTIFS(CADASTRE!$B:$B,$N$1,CADASTRE!$L:$L,A304)</f>
        <v>0</v>
      </c>
      <c r="O304" s="22">
        <f>COUNTIFS(CADASTRE!$B:$B,$O$1,CADASTRE!$L:$L,A304)</f>
        <v>0</v>
      </c>
      <c r="P304" s="22">
        <f>COUNTIFS(CADASTRE!$B:$B,$P$1,CADASTRE!$L:$L,A304)</f>
        <v>0</v>
      </c>
      <c r="Q304" s="22">
        <f>COUNTIFS(CADASTRE!$B:$B,$Q$1,CADASTRE!$L:$L,A304)</f>
        <v>0</v>
      </c>
      <c r="R304" s="22">
        <f>COUNTIFS(CADASTRE!$B:$B,$R$1,CADASTRE!$L:$L,A304)</f>
        <v>0</v>
      </c>
      <c r="S304" s="22">
        <f>COUNTIFS(CADASTRE!$B:$B,$S$1,CADASTRE!$L:$L,A304)</f>
        <v>0</v>
      </c>
      <c r="T304" s="22">
        <f>COUNTIFS(CADASTRE!$B:$B,$T$1,CADASTRE!$L:$L,A304)</f>
        <v>0</v>
      </c>
      <c r="U304" s="22">
        <f>COUNTIFS(CADASTRE!$B:$B,$U$1,CADASTRE!$L:$L,A304)</f>
        <v>0</v>
      </c>
      <c r="V304" s="22">
        <f>COUNTIFS(CADASTRE!$B:$B,$V$1,CADASTRE!$L:$L,A304)</f>
        <v>0</v>
      </c>
      <c r="W304" s="22">
        <f>COUNTIFS(CADASTRE!$B:$B,$W$1,CADASTRE!$L:$L,A304)</f>
        <v>0</v>
      </c>
      <c r="X304" s="22">
        <f>COUNTIFS(CADASTRE!$B:$B,$X$1,CADASTRE!$L:$L,A304)</f>
        <v>0</v>
      </c>
      <c r="Y304" s="22">
        <f>COUNTIFS(CADASTRE!$B:$B,$Y$1,CADASTRE!$L:$L,A304)</f>
        <v>0</v>
      </c>
      <c r="Z304" s="22">
        <f>COUNTIFS(CADASTRE!$B:$B,$Z$1,CADASTRE!$L:$L,A304)</f>
        <v>0</v>
      </c>
      <c r="AA304" s="22">
        <f t="shared" si="4"/>
        <v>1</v>
      </c>
      <c r="AB304" s="22"/>
      <c r="AC304" s="22"/>
      <c r="AD304" s="1"/>
      <c r="AE304" s="1"/>
    </row>
    <row r="305" spans="1:31" ht="30" customHeight="1" x14ac:dyDescent="0.3">
      <c r="A305" s="2" t="s">
        <v>794</v>
      </c>
      <c r="B305" s="22">
        <f>COUNTIFS(CADASTRE!$B:$B,B$1,CADASTRE!L:L,A305)</f>
        <v>0</v>
      </c>
      <c r="C305" s="22">
        <f>COUNTIFS(CADASTRE!$B:$B,$C$1,CADASTRE!$L:$L,A305)</f>
        <v>0</v>
      </c>
      <c r="D305" s="22">
        <f>COUNTIFS(CADASTRE!$B:$B,$D$1,CADASTRE!$L:$L,A305)</f>
        <v>0</v>
      </c>
      <c r="E305" s="22">
        <f>COUNTIFS(CADASTRE!$B:$B,$E$1,CADASTRE!$L:$L,A305)</f>
        <v>0</v>
      </c>
      <c r="F305" s="22">
        <f>COUNTIFS(CADASTRE!$B:$B,$F$1,CADASTRE!$L:$L,A305)</f>
        <v>0</v>
      </c>
      <c r="G305" s="22">
        <f>COUNTIFS(CADASTRE!$B:$B,$G$1,CADASTRE!$L:$L,A305)</f>
        <v>0</v>
      </c>
      <c r="H305" s="22">
        <f>COUNTIFS(CADASTRE!$B:$B,$H$1,CADASTRE!$L:$L,A305)</f>
        <v>0</v>
      </c>
      <c r="I305" s="22">
        <f>COUNTIFS(CADASTRE!$B:$B,$I$1,CADASTRE!$L:$L,A305)</f>
        <v>0</v>
      </c>
      <c r="J305" s="22">
        <f>COUNTIFS(CADASTRE!$B:$B,$J$1,CADASTRE!$L:$L,A305)</f>
        <v>0</v>
      </c>
      <c r="K305" s="22">
        <f>COUNTIFS(CADASTRE!$B:$B,$K$1,CADASTRE!$L:$L,A305)</f>
        <v>0</v>
      </c>
      <c r="L305" s="22">
        <f>COUNTIFS(CADASTRE!$B:$B,$L$1,CADASTRE!$L:$L,A305)</f>
        <v>0</v>
      </c>
      <c r="M305" s="22">
        <f>COUNTIFS(CADASTRE!$B:$B,$M$1,CADASTRE!$L:$L,A305)</f>
        <v>0</v>
      </c>
      <c r="N305" s="22">
        <f>COUNTIFS(CADASTRE!$B:$B,$N$1,CADASTRE!$L:$L,A305)</f>
        <v>0</v>
      </c>
      <c r="O305" s="22">
        <f>COUNTIFS(CADASTRE!$B:$B,$O$1,CADASTRE!$L:$L,A305)</f>
        <v>0</v>
      </c>
      <c r="P305" s="22">
        <f>COUNTIFS(CADASTRE!$B:$B,$P$1,CADASTRE!$L:$L,A305)</f>
        <v>0</v>
      </c>
      <c r="Q305" s="22">
        <f>COUNTIFS(CADASTRE!$B:$B,$Q$1,CADASTRE!$L:$L,A305)</f>
        <v>0</v>
      </c>
      <c r="R305" s="22">
        <f>COUNTIFS(CADASTRE!$B:$B,$R$1,CADASTRE!$L:$L,A305)</f>
        <v>0</v>
      </c>
      <c r="S305" s="22">
        <f>COUNTIFS(CADASTRE!$B:$B,$S$1,CADASTRE!$L:$L,A305)</f>
        <v>0</v>
      </c>
      <c r="T305" s="22">
        <f>COUNTIFS(CADASTRE!$B:$B,$T$1,CADASTRE!$L:$L,A305)</f>
        <v>0</v>
      </c>
      <c r="U305" s="22">
        <f>COUNTIFS(CADASTRE!$B:$B,$U$1,CADASTRE!$L:$L,A305)</f>
        <v>0</v>
      </c>
      <c r="V305" s="22">
        <f>COUNTIFS(CADASTRE!$B:$B,$V$1,CADASTRE!$L:$L,A305)</f>
        <v>0</v>
      </c>
      <c r="W305" s="22">
        <f>COUNTIFS(CADASTRE!$B:$B,$W$1,CADASTRE!$L:$L,A305)</f>
        <v>0</v>
      </c>
      <c r="X305" s="22">
        <f>COUNTIFS(CADASTRE!$B:$B,$X$1,CADASTRE!$L:$L,A305)</f>
        <v>0</v>
      </c>
      <c r="Y305" s="22">
        <f>COUNTIFS(CADASTRE!$B:$B,$Y$1,CADASTRE!$L:$L,A305)</f>
        <v>0</v>
      </c>
      <c r="Z305" s="22">
        <f>COUNTIFS(CADASTRE!$B:$B,$Z$1,CADASTRE!$L:$L,A305)</f>
        <v>1</v>
      </c>
      <c r="AA305" s="22">
        <f t="shared" si="4"/>
        <v>1</v>
      </c>
      <c r="AB305" s="22"/>
      <c r="AC305" s="22"/>
      <c r="AD305" s="1"/>
      <c r="AE305" s="1"/>
    </row>
    <row r="306" spans="1:31" ht="30" customHeight="1" x14ac:dyDescent="0.3">
      <c r="A306" s="2" t="s">
        <v>529</v>
      </c>
      <c r="B306" s="22">
        <f>COUNTIFS(CADASTRE!$B:$B,B$1,CADASTRE!L:L,A306)</f>
        <v>0</v>
      </c>
      <c r="C306" s="22">
        <f>COUNTIFS(CADASTRE!$B:$B,$C$1,CADASTRE!$L:$L,A306)</f>
        <v>0</v>
      </c>
      <c r="D306" s="22">
        <f>COUNTIFS(CADASTRE!$B:$B,$D$1,CADASTRE!$L:$L,A306)</f>
        <v>0</v>
      </c>
      <c r="E306" s="22">
        <f>COUNTIFS(CADASTRE!$B:$B,$E$1,CADASTRE!$L:$L,A306)</f>
        <v>0</v>
      </c>
      <c r="F306" s="22">
        <f>COUNTIFS(CADASTRE!$B:$B,$F$1,CADASTRE!$L:$L,A306)</f>
        <v>0</v>
      </c>
      <c r="G306" s="22">
        <f>COUNTIFS(CADASTRE!$B:$B,$G$1,CADASTRE!$L:$L,A306)</f>
        <v>1</v>
      </c>
      <c r="H306" s="22">
        <f>COUNTIFS(CADASTRE!$B:$B,$H$1,CADASTRE!$L:$L,A306)</f>
        <v>0</v>
      </c>
      <c r="I306" s="22">
        <f>COUNTIFS(CADASTRE!$B:$B,$I$1,CADASTRE!$L:$L,A306)</f>
        <v>0</v>
      </c>
      <c r="J306" s="22">
        <f>COUNTIFS(CADASTRE!$B:$B,$J$1,CADASTRE!$L:$L,A306)</f>
        <v>0</v>
      </c>
      <c r="K306" s="22">
        <f>COUNTIFS(CADASTRE!$B:$B,$K$1,CADASTRE!$L:$L,A306)</f>
        <v>1</v>
      </c>
      <c r="L306" s="22">
        <f>COUNTIFS(CADASTRE!$B:$B,$L$1,CADASTRE!$L:$L,A306)</f>
        <v>2</v>
      </c>
      <c r="M306" s="22">
        <f>COUNTIFS(CADASTRE!$B:$B,$M$1,CADASTRE!$L:$L,A306)</f>
        <v>0</v>
      </c>
      <c r="N306" s="22">
        <f>COUNTIFS(CADASTRE!$B:$B,$N$1,CADASTRE!$L:$L,A306)</f>
        <v>0</v>
      </c>
      <c r="O306" s="22">
        <f>COUNTIFS(CADASTRE!$B:$B,$O$1,CADASTRE!$L:$L,A306)</f>
        <v>0</v>
      </c>
      <c r="P306" s="22">
        <f>COUNTIFS(CADASTRE!$B:$B,$P$1,CADASTRE!$L:$L,A306)</f>
        <v>0</v>
      </c>
      <c r="Q306" s="22">
        <f>COUNTIFS(CADASTRE!$B:$B,$Q$1,CADASTRE!$L:$L,A306)</f>
        <v>0</v>
      </c>
      <c r="R306" s="22">
        <f>COUNTIFS(CADASTRE!$B:$B,$R$1,CADASTRE!$L:$L,A306)</f>
        <v>0</v>
      </c>
      <c r="S306" s="22">
        <f>COUNTIFS(CADASTRE!$B:$B,$S$1,CADASTRE!$L:$L,A306)</f>
        <v>0</v>
      </c>
      <c r="T306" s="22">
        <f>COUNTIFS(CADASTRE!$B:$B,$T$1,CADASTRE!$L:$L,A306)</f>
        <v>2</v>
      </c>
      <c r="U306" s="22">
        <f>COUNTIFS(CADASTRE!$B:$B,$U$1,CADASTRE!$L:$L,A306)</f>
        <v>0</v>
      </c>
      <c r="V306" s="22">
        <f>COUNTIFS(CADASTRE!$B:$B,$V$1,CADASTRE!$L:$L,A306)</f>
        <v>0</v>
      </c>
      <c r="W306" s="22">
        <f>COUNTIFS(CADASTRE!$B:$B,$W$1,CADASTRE!$L:$L,A306)</f>
        <v>0</v>
      </c>
      <c r="X306" s="22">
        <f>COUNTIFS(CADASTRE!$B:$B,$X$1,CADASTRE!$L:$L,A306)</f>
        <v>1</v>
      </c>
      <c r="Y306" s="22">
        <f>COUNTIFS(CADASTRE!$B:$B,$Y$1,CADASTRE!$L:$L,A306)</f>
        <v>0</v>
      </c>
      <c r="Z306" s="22">
        <f>COUNTIFS(CADASTRE!$B:$B,$Z$1,CADASTRE!$L:$L,A306)</f>
        <v>0</v>
      </c>
      <c r="AA306" s="22">
        <f t="shared" si="4"/>
        <v>7</v>
      </c>
      <c r="AB306" s="22"/>
      <c r="AC306" s="22"/>
      <c r="AD306" s="1"/>
      <c r="AE306" s="1"/>
    </row>
    <row r="307" spans="1:31" ht="30" customHeight="1" x14ac:dyDescent="0.3">
      <c r="A307" s="2" t="s">
        <v>4125</v>
      </c>
      <c r="B307" s="22">
        <f>COUNTIFS(CADASTRE!$B:$B,B$1,CADASTRE!L:L,A307)</f>
        <v>0</v>
      </c>
      <c r="C307" s="22">
        <f>COUNTIFS(CADASTRE!$B:$B,$C$1,CADASTRE!$L:$L,A307)</f>
        <v>0</v>
      </c>
      <c r="D307" s="22">
        <f>COUNTIFS(CADASTRE!$B:$B,$D$1,CADASTRE!$L:$L,A307)</f>
        <v>0</v>
      </c>
      <c r="E307" s="22">
        <f>COUNTIFS(CADASTRE!$B:$B,$E$1,CADASTRE!$L:$L,A307)</f>
        <v>0</v>
      </c>
      <c r="F307" s="22">
        <f>COUNTIFS(CADASTRE!$B:$B,$F$1,CADASTRE!$L:$L,A307)</f>
        <v>0</v>
      </c>
      <c r="G307" s="22">
        <f>COUNTIFS(CADASTRE!$B:$B,$G$1,CADASTRE!$L:$L,A307)</f>
        <v>0</v>
      </c>
      <c r="H307" s="22">
        <f>COUNTIFS(CADASTRE!$B:$B,$H$1,CADASTRE!$L:$L,A307)</f>
        <v>0</v>
      </c>
      <c r="I307" s="22">
        <f>COUNTIFS(CADASTRE!$B:$B,$I$1,CADASTRE!$L:$L,A307)</f>
        <v>0</v>
      </c>
      <c r="J307" s="22">
        <f>COUNTIFS(CADASTRE!$B:$B,$J$1,CADASTRE!$L:$L,A307)</f>
        <v>0</v>
      </c>
      <c r="K307" s="22">
        <f>COUNTIFS(CADASTRE!$B:$B,$K$1,CADASTRE!$L:$L,A307)</f>
        <v>0</v>
      </c>
      <c r="L307" s="22">
        <f>COUNTIFS(CADASTRE!$B:$B,$L$1,CADASTRE!$L:$L,A307)</f>
        <v>0</v>
      </c>
      <c r="M307" s="22">
        <f>COUNTIFS(CADASTRE!$B:$B,$M$1,CADASTRE!$L:$L,A307)</f>
        <v>0</v>
      </c>
      <c r="N307" s="22">
        <f>COUNTIFS(CADASTRE!$B:$B,$N$1,CADASTRE!$L:$L,A307)</f>
        <v>0</v>
      </c>
      <c r="O307" s="22">
        <f>COUNTIFS(CADASTRE!$B:$B,$O$1,CADASTRE!$L:$L,A307)</f>
        <v>0</v>
      </c>
      <c r="P307" s="22">
        <f>COUNTIFS(CADASTRE!$B:$B,$P$1,CADASTRE!$L:$L,A307)</f>
        <v>0</v>
      </c>
      <c r="Q307" s="22">
        <f>COUNTIFS(CADASTRE!$B:$B,$Q$1,CADASTRE!$L:$L,A307)</f>
        <v>1</v>
      </c>
      <c r="R307" s="22">
        <f>COUNTIFS(CADASTRE!$B:$B,$R$1,CADASTRE!$L:$L,A307)</f>
        <v>0</v>
      </c>
      <c r="S307" s="22">
        <f>COUNTIFS(CADASTRE!$B:$B,$S$1,CADASTRE!$L:$L,A307)</f>
        <v>0</v>
      </c>
      <c r="T307" s="22">
        <f>COUNTIFS(CADASTRE!$B:$B,$T$1,CADASTRE!$L:$L,A307)</f>
        <v>0</v>
      </c>
      <c r="U307" s="22">
        <f>COUNTIFS(CADASTRE!$B:$B,$U$1,CADASTRE!$L:$L,A307)</f>
        <v>0</v>
      </c>
      <c r="V307" s="22">
        <f>COUNTIFS(CADASTRE!$B:$B,$V$1,CADASTRE!$L:$L,A307)</f>
        <v>0</v>
      </c>
      <c r="W307" s="22">
        <f>COUNTIFS(CADASTRE!$B:$B,$W$1,CADASTRE!$L:$L,A307)</f>
        <v>0</v>
      </c>
      <c r="X307" s="22">
        <f>COUNTIFS(CADASTRE!$B:$B,$X$1,CADASTRE!$L:$L,A307)</f>
        <v>0</v>
      </c>
      <c r="Y307" s="22">
        <f>COUNTIFS(CADASTRE!$B:$B,$Y$1,CADASTRE!$L:$L,A307)</f>
        <v>0</v>
      </c>
      <c r="Z307" s="22">
        <f>COUNTIFS(CADASTRE!$B:$B,$Z$1,CADASTRE!$L:$L,A307)</f>
        <v>0</v>
      </c>
      <c r="AA307" s="22">
        <f t="shared" si="4"/>
        <v>1</v>
      </c>
      <c r="AB307" s="22"/>
      <c r="AC307" s="22"/>
      <c r="AD307" s="1"/>
      <c r="AE307" s="1"/>
    </row>
    <row r="308" spans="1:31" ht="30" customHeight="1" x14ac:dyDescent="0.3">
      <c r="A308" s="2" t="s">
        <v>4130</v>
      </c>
      <c r="B308" s="22">
        <f>COUNTIFS(CADASTRE!$B:$B,B$1,CADASTRE!L:L,A308)</f>
        <v>0</v>
      </c>
      <c r="C308" s="22">
        <f>COUNTIFS(CADASTRE!$B:$B,$C$1,CADASTRE!$L:$L,A308)</f>
        <v>0</v>
      </c>
      <c r="D308" s="22">
        <f>COUNTIFS(CADASTRE!$B:$B,$D$1,CADASTRE!$L:$L,A308)</f>
        <v>0</v>
      </c>
      <c r="E308" s="22">
        <f>COUNTIFS(CADASTRE!$B:$B,$E$1,CADASTRE!$L:$L,A308)</f>
        <v>0</v>
      </c>
      <c r="F308" s="22">
        <f>COUNTIFS(CADASTRE!$B:$B,$F$1,CADASTRE!$L:$L,A308)</f>
        <v>0</v>
      </c>
      <c r="G308" s="22">
        <f>COUNTIFS(CADASTRE!$B:$B,$G$1,CADASTRE!$L:$L,A308)</f>
        <v>0</v>
      </c>
      <c r="H308" s="22">
        <f>COUNTIFS(CADASTRE!$B:$B,$H$1,CADASTRE!$L:$L,A308)</f>
        <v>0</v>
      </c>
      <c r="I308" s="22">
        <f>COUNTIFS(CADASTRE!$B:$B,$I$1,CADASTRE!$L:$L,A308)</f>
        <v>0</v>
      </c>
      <c r="J308" s="22">
        <f>COUNTIFS(CADASTRE!$B:$B,$J$1,CADASTRE!$L:$L,A308)</f>
        <v>0</v>
      </c>
      <c r="K308" s="22">
        <f>COUNTIFS(CADASTRE!$B:$B,$K$1,CADASTRE!$L:$L,A308)</f>
        <v>0</v>
      </c>
      <c r="L308" s="22">
        <f>COUNTIFS(CADASTRE!$B:$B,$L$1,CADASTRE!$L:$L,A308)</f>
        <v>0</v>
      </c>
      <c r="M308" s="22">
        <f>COUNTIFS(CADASTRE!$B:$B,$M$1,CADASTRE!$L:$L,A308)</f>
        <v>0</v>
      </c>
      <c r="N308" s="22">
        <f>COUNTIFS(CADASTRE!$B:$B,$N$1,CADASTRE!$L:$L,A308)</f>
        <v>0</v>
      </c>
      <c r="O308" s="22">
        <f>COUNTIFS(CADASTRE!$B:$B,$O$1,CADASTRE!$L:$L,A308)</f>
        <v>0</v>
      </c>
      <c r="P308" s="22">
        <f>COUNTIFS(CADASTRE!$B:$B,$P$1,CADASTRE!$L:$L,A308)</f>
        <v>0</v>
      </c>
      <c r="Q308" s="22">
        <f>COUNTIFS(CADASTRE!$B:$B,$Q$1,CADASTRE!$L:$L,A308)</f>
        <v>0</v>
      </c>
      <c r="R308" s="22">
        <f>COUNTIFS(CADASTRE!$B:$B,$R$1,CADASTRE!$L:$L,A308)</f>
        <v>0</v>
      </c>
      <c r="S308" s="22">
        <f>COUNTIFS(CADASTRE!$B:$B,$S$1,CADASTRE!$L:$L,A308)</f>
        <v>0</v>
      </c>
      <c r="T308" s="22">
        <f>COUNTIFS(CADASTRE!$B:$B,$T$1,CADASTRE!$L:$L,A308)</f>
        <v>0</v>
      </c>
      <c r="U308" s="22">
        <f>COUNTIFS(CADASTRE!$B:$B,$U$1,CADASTRE!$L:$L,A308)</f>
        <v>1</v>
      </c>
      <c r="V308" s="22">
        <f>COUNTIFS(CADASTRE!$B:$B,$V$1,CADASTRE!$L:$L,A308)</f>
        <v>0</v>
      </c>
      <c r="W308" s="22">
        <f>COUNTIFS(CADASTRE!$B:$B,$W$1,CADASTRE!$L:$L,A308)</f>
        <v>0</v>
      </c>
      <c r="X308" s="22">
        <f>COUNTIFS(CADASTRE!$B:$B,$X$1,CADASTRE!$L:$L,A308)</f>
        <v>0</v>
      </c>
      <c r="Y308" s="22">
        <f>COUNTIFS(CADASTRE!$B:$B,$Y$1,CADASTRE!$L:$L,A308)</f>
        <v>0</v>
      </c>
      <c r="Z308" s="22">
        <f>COUNTIFS(CADASTRE!$B:$B,$Z$1,CADASTRE!$L:$L,A308)</f>
        <v>0</v>
      </c>
      <c r="AA308" s="22">
        <f t="shared" si="4"/>
        <v>1</v>
      </c>
      <c r="AB308" s="22"/>
      <c r="AC308" s="22"/>
      <c r="AD308" s="1"/>
      <c r="AE308" s="1"/>
    </row>
    <row r="309" spans="1:31" ht="30" customHeight="1" x14ac:dyDescent="0.3">
      <c r="A309" s="2" t="s">
        <v>2510</v>
      </c>
      <c r="B309" s="22">
        <f>COUNTIFS(CADASTRE!$B:$B,B$1,CADASTRE!L:L,A309)</f>
        <v>0</v>
      </c>
      <c r="C309" s="22">
        <f>COUNTIFS(CADASTRE!$B:$B,$C$1,CADASTRE!$L:$L,A309)</f>
        <v>0</v>
      </c>
      <c r="D309" s="22">
        <f>COUNTIFS(CADASTRE!$B:$B,$D$1,CADASTRE!$L:$L,A309)</f>
        <v>1</v>
      </c>
      <c r="E309" s="22">
        <f>COUNTIFS(CADASTRE!$B:$B,$E$1,CADASTRE!$L:$L,A309)</f>
        <v>0</v>
      </c>
      <c r="F309" s="22">
        <f>COUNTIFS(CADASTRE!$B:$B,$F$1,CADASTRE!$L:$L,A309)</f>
        <v>0</v>
      </c>
      <c r="G309" s="22">
        <f>COUNTIFS(CADASTRE!$B:$B,$G$1,CADASTRE!$L:$L,A309)</f>
        <v>0</v>
      </c>
      <c r="H309" s="22">
        <f>COUNTIFS(CADASTRE!$B:$B,$H$1,CADASTRE!$L:$L,A309)</f>
        <v>0</v>
      </c>
      <c r="I309" s="22">
        <f>COUNTIFS(CADASTRE!$B:$B,$I$1,CADASTRE!$L:$L,A309)</f>
        <v>0</v>
      </c>
      <c r="J309" s="22">
        <f>COUNTIFS(CADASTRE!$B:$B,$J$1,CADASTRE!$L:$L,A309)</f>
        <v>0</v>
      </c>
      <c r="K309" s="22">
        <f>COUNTIFS(CADASTRE!$B:$B,$K$1,CADASTRE!$L:$L,A309)</f>
        <v>0</v>
      </c>
      <c r="L309" s="22">
        <f>COUNTIFS(CADASTRE!$B:$B,$L$1,CADASTRE!$L:$L,A309)</f>
        <v>0</v>
      </c>
      <c r="M309" s="22">
        <f>COUNTIFS(CADASTRE!$B:$B,$M$1,CADASTRE!$L:$L,A309)</f>
        <v>0</v>
      </c>
      <c r="N309" s="22">
        <f>COUNTIFS(CADASTRE!$B:$B,$N$1,CADASTRE!$L:$L,A309)</f>
        <v>0</v>
      </c>
      <c r="O309" s="22">
        <f>COUNTIFS(CADASTRE!$B:$B,$O$1,CADASTRE!$L:$L,A309)</f>
        <v>0</v>
      </c>
      <c r="P309" s="22">
        <f>COUNTIFS(CADASTRE!$B:$B,$P$1,CADASTRE!$L:$L,A309)</f>
        <v>0</v>
      </c>
      <c r="Q309" s="22">
        <f>COUNTIFS(CADASTRE!$B:$B,$Q$1,CADASTRE!$L:$L,A309)</f>
        <v>0</v>
      </c>
      <c r="R309" s="22">
        <f>COUNTIFS(CADASTRE!$B:$B,$R$1,CADASTRE!$L:$L,A309)</f>
        <v>0</v>
      </c>
      <c r="S309" s="22">
        <f>COUNTIFS(CADASTRE!$B:$B,$S$1,CADASTRE!$L:$L,A309)</f>
        <v>0</v>
      </c>
      <c r="T309" s="22">
        <f>COUNTIFS(CADASTRE!$B:$B,$T$1,CADASTRE!$L:$L,A309)</f>
        <v>0</v>
      </c>
      <c r="U309" s="22">
        <f>COUNTIFS(CADASTRE!$B:$B,$U$1,CADASTRE!$L:$L,A309)</f>
        <v>0</v>
      </c>
      <c r="V309" s="22">
        <f>COUNTIFS(CADASTRE!$B:$B,$V$1,CADASTRE!$L:$L,A309)</f>
        <v>0</v>
      </c>
      <c r="W309" s="22">
        <f>COUNTIFS(CADASTRE!$B:$B,$W$1,CADASTRE!$L:$L,A309)</f>
        <v>0</v>
      </c>
      <c r="X309" s="22">
        <f>COUNTIFS(CADASTRE!$B:$B,$X$1,CADASTRE!$L:$L,A309)</f>
        <v>0</v>
      </c>
      <c r="Y309" s="22">
        <f>COUNTIFS(CADASTRE!$B:$B,$Y$1,CADASTRE!$L:$L,A309)</f>
        <v>0</v>
      </c>
      <c r="Z309" s="22">
        <f>COUNTIFS(CADASTRE!$B:$B,$Z$1,CADASTRE!$L:$L,A309)</f>
        <v>0</v>
      </c>
      <c r="AA309" s="22">
        <f t="shared" si="4"/>
        <v>1</v>
      </c>
      <c r="AB309" s="22"/>
      <c r="AC309" s="22"/>
      <c r="AD309" s="1"/>
      <c r="AE309" s="1"/>
    </row>
    <row r="310" spans="1:31" ht="30" customHeight="1" x14ac:dyDescent="0.3">
      <c r="A310" s="2" t="s">
        <v>3603</v>
      </c>
      <c r="B310" s="22">
        <f>COUNTIFS(CADASTRE!$B:$B,B$1,CADASTRE!L:L,A310)</f>
        <v>0</v>
      </c>
      <c r="C310" s="22">
        <f>COUNTIFS(CADASTRE!$B:$B,$C$1,CADASTRE!$L:$L,A310)</f>
        <v>0</v>
      </c>
      <c r="D310" s="22">
        <f>COUNTIFS(CADASTRE!$B:$B,$D$1,CADASTRE!$L:$L,A310)</f>
        <v>0</v>
      </c>
      <c r="E310" s="22">
        <f>COUNTIFS(CADASTRE!$B:$B,$E$1,CADASTRE!$L:$L,A310)</f>
        <v>0</v>
      </c>
      <c r="F310" s="22">
        <f>COUNTIFS(CADASTRE!$B:$B,$F$1,CADASTRE!$L:$L,A310)</f>
        <v>0</v>
      </c>
      <c r="G310" s="22">
        <f>COUNTIFS(CADASTRE!$B:$B,$G$1,CADASTRE!$L:$L,A310)</f>
        <v>0</v>
      </c>
      <c r="H310" s="22">
        <f>COUNTIFS(CADASTRE!$B:$B,$H$1,CADASTRE!$L:$L,A310)</f>
        <v>0</v>
      </c>
      <c r="I310" s="22">
        <f>COUNTIFS(CADASTRE!$B:$B,$I$1,CADASTRE!$L:$L,A310)</f>
        <v>0</v>
      </c>
      <c r="J310" s="22">
        <f>COUNTIFS(CADASTRE!$B:$B,$J$1,CADASTRE!$L:$L,A310)</f>
        <v>0</v>
      </c>
      <c r="K310" s="22">
        <f>COUNTIFS(CADASTRE!$B:$B,$K$1,CADASTRE!$L:$L,A310)</f>
        <v>0</v>
      </c>
      <c r="L310" s="22">
        <f>COUNTIFS(CADASTRE!$B:$B,$L$1,CADASTRE!$L:$L,A310)</f>
        <v>0</v>
      </c>
      <c r="M310" s="22">
        <f>COUNTIFS(CADASTRE!$B:$B,$M$1,CADASTRE!$L:$L,A310)</f>
        <v>0</v>
      </c>
      <c r="N310" s="22">
        <f>COUNTIFS(CADASTRE!$B:$B,$N$1,CADASTRE!$L:$L,A310)</f>
        <v>0</v>
      </c>
      <c r="O310" s="22">
        <f>COUNTIFS(CADASTRE!$B:$B,$O$1,CADASTRE!$L:$L,A310)</f>
        <v>0</v>
      </c>
      <c r="P310" s="22">
        <f>COUNTIFS(CADASTRE!$B:$B,$P$1,CADASTRE!$L:$L,A310)</f>
        <v>0</v>
      </c>
      <c r="Q310" s="22">
        <f>COUNTIFS(CADASTRE!$B:$B,$Q$1,CADASTRE!$L:$L,A310)</f>
        <v>1</v>
      </c>
      <c r="R310" s="22">
        <f>COUNTIFS(CADASTRE!$B:$B,$R$1,CADASTRE!$L:$L,A310)</f>
        <v>0</v>
      </c>
      <c r="S310" s="22">
        <f>COUNTIFS(CADASTRE!$B:$B,$S$1,CADASTRE!$L:$L,A310)</f>
        <v>0</v>
      </c>
      <c r="T310" s="22">
        <f>COUNTIFS(CADASTRE!$B:$B,$T$1,CADASTRE!$L:$L,A310)</f>
        <v>0</v>
      </c>
      <c r="U310" s="22">
        <f>COUNTIFS(CADASTRE!$B:$B,$U$1,CADASTRE!$L:$L,A310)</f>
        <v>0</v>
      </c>
      <c r="V310" s="22">
        <f>COUNTIFS(CADASTRE!$B:$B,$V$1,CADASTRE!$L:$L,A310)</f>
        <v>0</v>
      </c>
      <c r="W310" s="22">
        <f>COUNTIFS(CADASTRE!$B:$B,$W$1,CADASTRE!$L:$L,A310)</f>
        <v>0</v>
      </c>
      <c r="X310" s="22">
        <f>COUNTIFS(CADASTRE!$B:$B,$X$1,CADASTRE!$L:$L,A310)</f>
        <v>0</v>
      </c>
      <c r="Y310" s="22">
        <f>COUNTIFS(CADASTRE!$B:$B,$Y$1,CADASTRE!$L:$L,A310)</f>
        <v>0</v>
      </c>
      <c r="Z310" s="22">
        <f>COUNTIFS(CADASTRE!$B:$B,$Z$1,CADASTRE!$L:$L,A310)</f>
        <v>0</v>
      </c>
      <c r="AA310" s="22">
        <f t="shared" si="4"/>
        <v>1</v>
      </c>
      <c r="AB310" s="22"/>
      <c r="AC310" s="22"/>
      <c r="AD310" s="1"/>
      <c r="AE310" s="1"/>
    </row>
    <row r="311" spans="1:31" ht="30" customHeight="1" x14ac:dyDescent="0.3">
      <c r="A311" s="2" t="s">
        <v>1113</v>
      </c>
      <c r="B311" s="22">
        <f>COUNTIFS(CADASTRE!$B:$B,B$1,CADASTRE!L:L,A311)</f>
        <v>0</v>
      </c>
      <c r="C311" s="22">
        <f>COUNTIFS(CADASTRE!$B:$B,$C$1,CADASTRE!$L:$L,A311)</f>
        <v>0</v>
      </c>
      <c r="D311" s="22">
        <f>COUNTIFS(CADASTRE!$B:$B,$D$1,CADASTRE!$L:$L,A311)</f>
        <v>0</v>
      </c>
      <c r="E311" s="22">
        <f>COUNTIFS(CADASTRE!$B:$B,$E$1,CADASTRE!$L:$L,A311)</f>
        <v>0</v>
      </c>
      <c r="F311" s="22">
        <f>COUNTIFS(CADASTRE!$B:$B,$F$1,CADASTRE!$L:$L,A311)</f>
        <v>0</v>
      </c>
      <c r="G311" s="22">
        <f>COUNTIFS(CADASTRE!$B:$B,$G$1,CADASTRE!$L:$L,A311)</f>
        <v>0</v>
      </c>
      <c r="H311" s="22">
        <f>COUNTIFS(CADASTRE!$B:$B,$H$1,CADASTRE!$L:$L,A311)</f>
        <v>0</v>
      </c>
      <c r="I311" s="22">
        <f>COUNTIFS(CADASTRE!$B:$B,$I$1,CADASTRE!$L:$L,A311)</f>
        <v>4</v>
      </c>
      <c r="J311" s="22">
        <f>COUNTIFS(CADASTRE!$B:$B,$J$1,CADASTRE!$L:$L,A311)</f>
        <v>0</v>
      </c>
      <c r="K311" s="22">
        <f>COUNTIFS(CADASTRE!$B:$B,$K$1,CADASTRE!$L:$L,A311)</f>
        <v>0</v>
      </c>
      <c r="L311" s="22">
        <f>COUNTIFS(CADASTRE!$B:$B,$L$1,CADASTRE!$L:$L,A311)</f>
        <v>0</v>
      </c>
      <c r="M311" s="22">
        <f>COUNTIFS(CADASTRE!$B:$B,$M$1,CADASTRE!$L:$L,A311)</f>
        <v>0</v>
      </c>
      <c r="N311" s="22">
        <f>COUNTIFS(CADASTRE!$B:$B,$N$1,CADASTRE!$L:$L,A311)</f>
        <v>0</v>
      </c>
      <c r="O311" s="22">
        <f>COUNTIFS(CADASTRE!$B:$B,$O$1,CADASTRE!$L:$L,A311)</f>
        <v>0</v>
      </c>
      <c r="P311" s="22">
        <f>COUNTIFS(CADASTRE!$B:$B,$P$1,CADASTRE!$L:$L,A311)</f>
        <v>0</v>
      </c>
      <c r="Q311" s="22">
        <f>COUNTIFS(CADASTRE!$B:$B,$Q$1,CADASTRE!$L:$L,A311)</f>
        <v>0</v>
      </c>
      <c r="R311" s="22">
        <f>COUNTIFS(CADASTRE!$B:$B,$R$1,CADASTRE!$L:$L,A311)</f>
        <v>0</v>
      </c>
      <c r="S311" s="22">
        <f>COUNTIFS(CADASTRE!$B:$B,$S$1,CADASTRE!$L:$L,A311)</f>
        <v>0</v>
      </c>
      <c r="T311" s="22">
        <f>COUNTIFS(CADASTRE!$B:$B,$T$1,CADASTRE!$L:$L,A311)</f>
        <v>0</v>
      </c>
      <c r="U311" s="22">
        <f>COUNTIFS(CADASTRE!$B:$B,$U$1,CADASTRE!$L:$L,A311)</f>
        <v>0</v>
      </c>
      <c r="V311" s="22">
        <f>COUNTIFS(CADASTRE!$B:$B,$V$1,CADASTRE!$L:$L,A311)</f>
        <v>0</v>
      </c>
      <c r="W311" s="22">
        <f>COUNTIFS(CADASTRE!$B:$B,$W$1,CADASTRE!$L:$L,A311)</f>
        <v>0</v>
      </c>
      <c r="X311" s="22">
        <f>COUNTIFS(CADASTRE!$B:$B,$X$1,CADASTRE!$L:$L,A311)</f>
        <v>0</v>
      </c>
      <c r="Y311" s="22">
        <f>COUNTIFS(CADASTRE!$B:$B,$Y$1,CADASTRE!$L:$L,A311)</f>
        <v>0</v>
      </c>
      <c r="Z311" s="22">
        <f>COUNTIFS(CADASTRE!$B:$B,$Z$1,CADASTRE!$L:$L,A311)</f>
        <v>0</v>
      </c>
      <c r="AA311" s="22">
        <f t="shared" si="4"/>
        <v>4</v>
      </c>
      <c r="AB311" s="22"/>
      <c r="AC311" s="22"/>
      <c r="AD311" s="1"/>
      <c r="AE311" s="1"/>
    </row>
    <row r="312" spans="1:31" ht="30" customHeight="1" x14ac:dyDescent="0.3">
      <c r="A312" s="2" t="s">
        <v>1275</v>
      </c>
      <c r="B312" s="22">
        <f>COUNTIFS(CADASTRE!$B:$B,B$1,CADASTRE!L:L,A312)</f>
        <v>0</v>
      </c>
      <c r="C312" s="22">
        <f>COUNTIFS(CADASTRE!$B:$B,$C$1,CADASTRE!$L:$L,A312)</f>
        <v>0</v>
      </c>
      <c r="D312" s="22">
        <f>COUNTIFS(CADASTRE!$B:$B,$D$1,CADASTRE!$L:$L,A312)</f>
        <v>0</v>
      </c>
      <c r="E312" s="22">
        <f>COUNTIFS(CADASTRE!$B:$B,$E$1,CADASTRE!$L:$L,A312)</f>
        <v>0</v>
      </c>
      <c r="F312" s="22">
        <f>COUNTIFS(CADASTRE!$B:$B,$F$1,CADASTRE!$L:$L,A312)</f>
        <v>0</v>
      </c>
      <c r="G312" s="22">
        <f>COUNTIFS(CADASTRE!$B:$B,$G$1,CADASTRE!$L:$L,A312)</f>
        <v>1</v>
      </c>
      <c r="H312" s="22">
        <f>COUNTIFS(CADASTRE!$B:$B,$H$1,CADASTRE!$L:$L,A312)</f>
        <v>0</v>
      </c>
      <c r="I312" s="22">
        <f>COUNTIFS(CADASTRE!$B:$B,$I$1,CADASTRE!$L:$L,A312)</f>
        <v>0</v>
      </c>
      <c r="J312" s="22">
        <f>COUNTIFS(CADASTRE!$B:$B,$J$1,CADASTRE!$L:$L,A312)</f>
        <v>0</v>
      </c>
      <c r="K312" s="22">
        <f>COUNTIFS(CADASTRE!$B:$B,$K$1,CADASTRE!$L:$L,A312)</f>
        <v>0</v>
      </c>
      <c r="L312" s="22">
        <f>COUNTIFS(CADASTRE!$B:$B,$L$1,CADASTRE!$L:$L,A312)</f>
        <v>0</v>
      </c>
      <c r="M312" s="22">
        <f>COUNTIFS(CADASTRE!$B:$B,$M$1,CADASTRE!$L:$L,A312)</f>
        <v>0</v>
      </c>
      <c r="N312" s="22">
        <f>COUNTIFS(CADASTRE!$B:$B,$N$1,CADASTRE!$L:$L,A312)</f>
        <v>0</v>
      </c>
      <c r="O312" s="22">
        <f>COUNTIFS(CADASTRE!$B:$B,$O$1,CADASTRE!$L:$L,A312)</f>
        <v>0</v>
      </c>
      <c r="P312" s="22">
        <f>COUNTIFS(CADASTRE!$B:$B,$P$1,CADASTRE!$L:$L,A312)</f>
        <v>0</v>
      </c>
      <c r="Q312" s="22">
        <f>COUNTIFS(CADASTRE!$B:$B,$Q$1,CADASTRE!$L:$L,A312)</f>
        <v>2</v>
      </c>
      <c r="R312" s="22">
        <f>COUNTIFS(CADASTRE!$B:$B,$R$1,CADASTRE!$L:$L,A312)</f>
        <v>0</v>
      </c>
      <c r="S312" s="22">
        <f>COUNTIFS(CADASTRE!$B:$B,$S$1,CADASTRE!$L:$L,A312)</f>
        <v>0</v>
      </c>
      <c r="T312" s="22">
        <f>COUNTIFS(CADASTRE!$B:$B,$T$1,CADASTRE!$L:$L,A312)</f>
        <v>0</v>
      </c>
      <c r="U312" s="22">
        <f>COUNTIFS(CADASTRE!$B:$B,$U$1,CADASTRE!$L:$L,A312)</f>
        <v>0</v>
      </c>
      <c r="V312" s="22">
        <f>COUNTIFS(CADASTRE!$B:$B,$V$1,CADASTRE!$L:$L,A312)</f>
        <v>0</v>
      </c>
      <c r="W312" s="22">
        <f>COUNTIFS(CADASTRE!$B:$B,$W$1,CADASTRE!$L:$L,A312)</f>
        <v>0</v>
      </c>
      <c r="X312" s="22">
        <f>COUNTIFS(CADASTRE!$B:$B,$X$1,CADASTRE!$L:$L,A312)</f>
        <v>0</v>
      </c>
      <c r="Y312" s="22">
        <f>COUNTIFS(CADASTRE!$B:$B,$Y$1,CADASTRE!$L:$L,A312)</f>
        <v>1</v>
      </c>
      <c r="Z312" s="22">
        <f>COUNTIFS(CADASTRE!$B:$B,$Z$1,CADASTRE!$L:$L,A312)</f>
        <v>0</v>
      </c>
      <c r="AA312" s="22">
        <f t="shared" si="4"/>
        <v>4</v>
      </c>
      <c r="AB312" s="22"/>
      <c r="AC312" s="22"/>
      <c r="AD312" s="1"/>
      <c r="AE312" s="1"/>
    </row>
    <row r="313" spans="1:31" ht="30" customHeight="1" x14ac:dyDescent="0.3">
      <c r="A313" s="2" t="s">
        <v>3847</v>
      </c>
      <c r="B313" s="22">
        <f>COUNTIFS(CADASTRE!$B:$B,B$1,CADASTRE!L:L,A313)</f>
        <v>0</v>
      </c>
      <c r="C313" s="22">
        <f>COUNTIFS(CADASTRE!$B:$B,$C$1,CADASTRE!$L:$L,A313)</f>
        <v>0</v>
      </c>
      <c r="D313" s="22">
        <f>COUNTIFS(CADASTRE!$B:$B,$D$1,CADASTRE!$L:$L,A313)</f>
        <v>1</v>
      </c>
      <c r="E313" s="22">
        <f>COUNTIFS(CADASTRE!$B:$B,$E$1,CADASTRE!$L:$L,A313)</f>
        <v>0</v>
      </c>
      <c r="F313" s="22">
        <f>COUNTIFS(CADASTRE!$B:$B,$F$1,CADASTRE!$L:$L,A313)</f>
        <v>0</v>
      </c>
      <c r="G313" s="22">
        <f>COUNTIFS(CADASTRE!$B:$B,$G$1,CADASTRE!$L:$L,A313)</f>
        <v>0</v>
      </c>
      <c r="H313" s="22">
        <f>COUNTIFS(CADASTRE!$B:$B,$H$1,CADASTRE!$L:$L,A313)</f>
        <v>4</v>
      </c>
      <c r="I313" s="22">
        <f>COUNTIFS(CADASTRE!$B:$B,$I$1,CADASTRE!$L:$L,A313)</f>
        <v>0</v>
      </c>
      <c r="J313" s="22">
        <f>COUNTIFS(CADASTRE!$B:$B,$J$1,CADASTRE!$L:$L,A313)</f>
        <v>0</v>
      </c>
      <c r="K313" s="22">
        <f>COUNTIFS(CADASTRE!$B:$B,$K$1,CADASTRE!$L:$L,A313)</f>
        <v>0</v>
      </c>
      <c r="L313" s="22">
        <f>COUNTIFS(CADASTRE!$B:$B,$L$1,CADASTRE!$L:$L,A313)</f>
        <v>0</v>
      </c>
      <c r="M313" s="22">
        <f>COUNTIFS(CADASTRE!$B:$B,$M$1,CADASTRE!$L:$L,A313)</f>
        <v>0</v>
      </c>
      <c r="N313" s="22">
        <f>COUNTIFS(CADASTRE!$B:$B,$N$1,CADASTRE!$L:$L,A313)</f>
        <v>0</v>
      </c>
      <c r="O313" s="22">
        <f>COUNTIFS(CADASTRE!$B:$B,$O$1,CADASTRE!$L:$L,A313)</f>
        <v>0</v>
      </c>
      <c r="P313" s="22">
        <f>COUNTIFS(CADASTRE!$B:$B,$P$1,CADASTRE!$L:$L,A313)</f>
        <v>1</v>
      </c>
      <c r="Q313" s="22">
        <f>COUNTIFS(CADASTRE!$B:$B,$Q$1,CADASTRE!$L:$L,A313)</f>
        <v>0</v>
      </c>
      <c r="R313" s="22">
        <f>COUNTIFS(CADASTRE!$B:$B,$R$1,CADASTRE!$L:$L,A313)</f>
        <v>0</v>
      </c>
      <c r="S313" s="22">
        <f>COUNTIFS(CADASTRE!$B:$B,$S$1,CADASTRE!$L:$L,A313)</f>
        <v>0</v>
      </c>
      <c r="T313" s="22">
        <f>COUNTIFS(CADASTRE!$B:$B,$T$1,CADASTRE!$L:$L,A313)</f>
        <v>0</v>
      </c>
      <c r="U313" s="22">
        <f>COUNTIFS(CADASTRE!$B:$B,$U$1,CADASTRE!$L:$L,A313)</f>
        <v>0</v>
      </c>
      <c r="V313" s="22">
        <f>COUNTIFS(CADASTRE!$B:$B,$V$1,CADASTRE!$L:$L,A313)</f>
        <v>0</v>
      </c>
      <c r="W313" s="22">
        <f>COUNTIFS(CADASTRE!$B:$B,$W$1,CADASTRE!$L:$L,A313)</f>
        <v>0</v>
      </c>
      <c r="X313" s="22">
        <f>COUNTIFS(CADASTRE!$B:$B,$X$1,CADASTRE!$L:$L,A313)</f>
        <v>1</v>
      </c>
      <c r="Y313" s="22">
        <f>COUNTIFS(CADASTRE!$B:$B,$Y$1,CADASTRE!$L:$L,A313)</f>
        <v>0</v>
      </c>
      <c r="Z313" s="22">
        <f>COUNTIFS(CADASTRE!$B:$B,$Z$1,CADASTRE!$L:$L,A313)</f>
        <v>0</v>
      </c>
      <c r="AA313" s="22">
        <f t="shared" si="4"/>
        <v>7</v>
      </c>
      <c r="AB313" s="22"/>
      <c r="AC313" s="22"/>
      <c r="AD313" s="1"/>
      <c r="AE313" s="1"/>
    </row>
    <row r="314" spans="1:31" ht="30" customHeight="1" x14ac:dyDescent="0.3">
      <c r="A314" s="2" t="s">
        <v>4576</v>
      </c>
      <c r="B314" s="22">
        <f>COUNTIFS(CADASTRE!$B:$B,B$1,CADASTRE!L:L,A314)</f>
        <v>0</v>
      </c>
      <c r="C314" s="22">
        <f>COUNTIFS(CADASTRE!$B:$B,$C$1,CADASTRE!$L:$L,A314)</f>
        <v>0</v>
      </c>
      <c r="D314" s="22">
        <f>COUNTIFS(CADASTRE!$B:$B,$D$1,CADASTRE!$L:$L,A314)</f>
        <v>0</v>
      </c>
      <c r="E314" s="22">
        <f>COUNTIFS(CADASTRE!$B:$B,$E$1,CADASTRE!$L:$L,A314)</f>
        <v>0</v>
      </c>
      <c r="F314" s="22">
        <f>COUNTIFS(CADASTRE!$B:$B,$F$1,CADASTRE!$L:$L,A314)</f>
        <v>0</v>
      </c>
      <c r="G314" s="22">
        <f>COUNTIFS(CADASTRE!$B:$B,$G$1,CADASTRE!$L:$L,A314)</f>
        <v>0</v>
      </c>
      <c r="H314" s="22">
        <f>COUNTIFS(CADASTRE!$B:$B,$H$1,CADASTRE!$L:$L,A314)</f>
        <v>0</v>
      </c>
      <c r="I314" s="22">
        <f>COUNTIFS(CADASTRE!$B:$B,$I$1,CADASTRE!$L:$L,A314)</f>
        <v>0</v>
      </c>
      <c r="J314" s="22">
        <f>COUNTIFS(CADASTRE!$B:$B,$J$1,CADASTRE!$L:$L,A314)</f>
        <v>0</v>
      </c>
      <c r="K314" s="22">
        <f>COUNTIFS(CADASTRE!$B:$B,$K$1,CADASTRE!$L:$L,A314)</f>
        <v>0</v>
      </c>
      <c r="L314" s="22">
        <f>COUNTIFS(CADASTRE!$B:$B,$L$1,CADASTRE!$L:$L,A314)</f>
        <v>0</v>
      </c>
      <c r="M314" s="22">
        <f>COUNTIFS(CADASTRE!$B:$B,$M$1,CADASTRE!$L:$L,A314)</f>
        <v>0</v>
      </c>
      <c r="N314" s="22">
        <f>COUNTIFS(CADASTRE!$B:$B,$N$1,CADASTRE!$L:$L,A314)</f>
        <v>0</v>
      </c>
      <c r="O314" s="22">
        <f>COUNTIFS(CADASTRE!$B:$B,$O$1,CADASTRE!$L:$L,A314)</f>
        <v>0</v>
      </c>
      <c r="P314" s="22">
        <f>COUNTIFS(CADASTRE!$B:$B,$P$1,CADASTRE!$L:$L,A314)</f>
        <v>0</v>
      </c>
      <c r="Q314" s="22">
        <f>COUNTIFS(CADASTRE!$B:$B,$Q$1,CADASTRE!$L:$L,A314)</f>
        <v>0</v>
      </c>
      <c r="R314" s="22">
        <f>COUNTIFS(CADASTRE!$B:$B,$R$1,CADASTRE!$L:$L,A314)</f>
        <v>0</v>
      </c>
      <c r="S314" s="22">
        <f>COUNTIFS(CADASTRE!$B:$B,$S$1,CADASTRE!$L:$L,A314)</f>
        <v>0</v>
      </c>
      <c r="T314" s="22">
        <f>COUNTIFS(CADASTRE!$B:$B,$T$1,CADASTRE!$L:$L,A314)</f>
        <v>0</v>
      </c>
      <c r="U314" s="22">
        <f>COUNTIFS(CADASTRE!$B:$B,$U$1,CADASTRE!$L:$L,A314)</f>
        <v>0</v>
      </c>
      <c r="V314" s="22">
        <f>COUNTIFS(CADASTRE!$B:$B,$V$1,CADASTRE!$L:$L,A314)</f>
        <v>0</v>
      </c>
      <c r="W314" s="22">
        <f>COUNTIFS(CADASTRE!$B:$B,$W$1,CADASTRE!$L:$L,A314)</f>
        <v>0</v>
      </c>
      <c r="X314" s="22">
        <f>COUNTIFS(CADASTRE!$B:$B,$X$1,CADASTRE!$L:$L,A314)</f>
        <v>0</v>
      </c>
      <c r="Y314" s="22">
        <f>COUNTIFS(CADASTRE!$B:$B,$Y$1,CADASTRE!$L:$L,A314)</f>
        <v>1</v>
      </c>
      <c r="Z314" s="22">
        <f>COUNTIFS(CADASTRE!$B:$B,$Z$1,CADASTRE!$L:$L,A314)</f>
        <v>0</v>
      </c>
      <c r="AA314" s="22">
        <f t="shared" si="4"/>
        <v>1</v>
      </c>
      <c r="AB314" s="22"/>
      <c r="AC314" s="22"/>
      <c r="AD314" s="1"/>
      <c r="AE314" s="1"/>
    </row>
    <row r="315" spans="1:31" ht="30" customHeight="1" x14ac:dyDescent="0.3">
      <c r="A315" s="2" t="s">
        <v>805</v>
      </c>
      <c r="B315" s="22">
        <f>COUNTIFS(CADASTRE!$B:$B,B$1,CADASTRE!L:L,A315)</f>
        <v>0</v>
      </c>
      <c r="C315" s="22">
        <f>COUNTIFS(CADASTRE!$B:$B,$C$1,CADASTRE!$L:$L,A315)</f>
        <v>0</v>
      </c>
      <c r="D315" s="22">
        <f>COUNTIFS(CADASTRE!$B:$B,$D$1,CADASTRE!$L:$L,A315)</f>
        <v>0</v>
      </c>
      <c r="E315" s="22">
        <f>COUNTIFS(CADASTRE!$B:$B,$E$1,CADASTRE!$L:$L,A315)</f>
        <v>1</v>
      </c>
      <c r="F315" s="22">
        <f>COUNTIFS(CADASTRE!$B:$B,$F$1,CADASTRE!$L:$L,A315)</f>
        <v>0</v>
      </c>
      <c r="G315" s="22">
        <f>COUNTIFS(CADASTRE!$B:$B,$G$1,CADASTRE!$L:$L,A315)</f>
        <v>1</v>
      </c>
      <c r="H315" s="22">
        <f>COUNTIFS(CADASTRE!$B:$B,$H$1,CADASTRE!$L:$L,A315)</f>
        <v>0</v>
      </c>
      <c r="I315" s="22">
        <f>COUNTIFS(CADASTRE!$B:$B,$I$1,CADASTRE!$L:$L,A315)</f>
        <v>0</v>
      </c>
      <c r="J315" s="22">
        <f>COUNTIFS(CADASTRE!$B:$B,$J$1,CADASTRE!$L:$L,A315)</f>
        <v>0</v>
      </c>
      <c r="K315" s="22">
        <f>COUNTIFS(CADASTRE!$B:$B,$K$1,CADASTRE!$L:$L,A315)</f>
        <v>0</v>
      </c>
      <c r="L315" s="22">
        <f>COUNTIFS(CADASTRE!$B:$B,$L$1,CADASTRE!$L:$L,A315)</f>
        <v>0</v>
      </c>
      <c r="M315" s="22">
        <f>COUNTIFS(CADASTRE!$B:$B,$M$1,CADASTRE!$L:$L,A315)</f>
        <v>0</v>
      </c>
      <c r="N315" s="22">
        <f>COUNTIFS(CADASTRE!$B:$B,$N$1,CADASTRE!$L:$L,A315)</f>
        <v>0</v>
      </c>
      <c r="O315" s="22">
        <f>COUNTIFS(CADASTRE!$B:$B,$O$1,CADASTRE!$L:$L,A315)</f>
        <v>1</v>
      </c>
      <c r="P315" s="22">
        <f>COUNTIFS(CADASTRE!$B:$B,$P$1,CADASTRE!$L:$L,A315)</f>
        <v>2</v>
      </c>
      <c r="Q315" s="22">
        <f>COUNTIFS(CADASTRE!$B:$B,$Q$1,CADASTRE!$L:$L,A315)</f>
        <v>1</v>
      </c>
      <c r="R315" s="22">
        <f>COUNTIFS(CADASTRE!$B:$B,$R$1,CADASTRE!$L:$L,A315)</f>
        <v>0</v>
      </c>
      <c r="S315" s="22">
        <f>COUNTIFS(CADASTRE!$B:$B,$S$1,CADASTRE!$L:$L,A315)</f>
        <v>0</v>
      </c>
      <c r="T315" s="22">
        <f>COUNTIFS(CADASTRE!$B:$B,$T$1,CADASTRE!$L:$L,A315)</f>
        <v>0</v>
      </c>
      <c r="U315" s="22">
        <f>COUNTIFS(CADASTRE!$B:$B,$U$1,CADASTRE!$L:$L,A315)</f>
        <v>0</v>
      </c>
      <c r="V315" s="22">
        <f>COUNTIFS(CADASTRE!$B:$B,$V$1,CADASTRE!$L:$L,A315)</f>
        <v>0</v>
      </c>
      <c r="W315" s="22">
        <f>COUNTIFS(CADASTRE!$B:$B,$W$1,CADASTRE!$L:$L,A315)</f>
        <v>0</v>
      </c>
      <c r="X315" s="22">
        <f>COUNTIFS(CADASTRE!$B:$B,$X$1,CADASTRE!$L:$L,A315)</f>
        <v>1</v>
      </c>
      <c r="Y315" s="22">
        <f>COUNTIFS(CADASTRE!$B:$B,$Y$1,CADASTRE!$L:$L,A315)</f>
        <v>0</v>
      </c>
      <c r="Z315" s="22">
        <f>COUNTIFS(CADASTRE!$B:$B,$Z$1,CADASTRE!$L:$L,A315)</f>
        <v>0</v>
      </c>
      <c r="AA315" s="22">
        <f t="shared" si="4"/>
        <v>7</v>
      </c>
      <c r="AB315" s="22"/>
      <c r="AC315" s="22"/>
      <c r="AD315" s="1"/>
      <c r="AE315" s="1"/>
    </row>
    <row r="316" spans="1:31" ht="30" customHeight="1" x14ac:dyDescent="0.3">
      <c r="A316" s="2" t="s">
        <v>4173</v>
      </c>
      <c r="B316" s="22">
        <f>COUNTIFS(CADASTRE!$B:$B,B$1,CADASTRE!L:L,A316)</f>
        <v>0</v>
      </c>
      <c r="C316" s="22">
        <f>COUNTIFS(CADASTRE!$B:$B,$C$1,CADASTRE!$L:$L,A316)</f>
        <v>0</v>
      </c>
      <c r="D316" s="22">
        <f>COUNTIFS(CADASTRE!$B:$B,$D$1,CADASTRE!$L:$L,A316)</f>
        <v>1</v>
      </c>
      <c r="E316" s="22">
        <f>COUNTIFS(CADASTRE!$B:$B,$E$1,CADASTRE!$L:$L,A316)</f>
        <v>0</v>
      </c>
      <c r="F316" s="22">
        <f>COUNTIFS(CADASTRE!$B:$B,$F$1,CADASTRE!$L:$L,A316)</f>
        <v>0</v>
      </c>
      <c r="G316" s="22">
        <f>COUNTIFS(CADASTRE!$B:$B,$G$1,CADASTRE!$L:$L,A316)</f>
        <v>0</v>
      </c>
      <c r="H316" s="22">
        <f>COUNTIFS(CADASTRE!$B:$B,$H$1,CADASTRE!$L:$L,A316)</f>
        <v>0</v>
      </c>
      <c r="I316" s="22">
        <f>COUNTIFS(CADASTRE!$B:$B,$I$1,CADASTRE!$L:$L,A316)</f>
        <v>0</v>
      </c>
      <c r="J316" s="22">
        <f>COUNTIFS(CADASTRE!$B:$B,$J$1,CADASTRE!$L:$L,A316)</f>
        <v>0</v>
      </c>
      <c r="K316" s="22">
        <f>COUNTIFS(CADASTRE!$B:$B,$K$1,CADASTRE!$L:$L,A316)</f>
        <v>0</v>
      </c>
      <c r="L316" s="22">
        <f>COUNTIFS(CADASTRE!$B:$B,$L$1,CADASTRE!$L:$L,A316)</f>
        <v>0</v>
      </c>
      <c r="M316" s="22">
        <f>COUNTIFS(CADASTRE!$B:$B,$M$1,CADASTRE!$L:$L,A316)</f>
        <v>0</v>
      </c>
      <c r="N316" s="22">
        <f>COUNTIFS(CADASTRE!$B:$B,$N$1,CADASTRE!$L:$L,A316)</f>
        <v>0</v>
      </c>
      <c r="O316" s="22">
        <f>COUNTIFS(CADASTRE!$B:$B,$O$1,CADASTRE!$L:$L,A316)</f>
        <v>0</v>
      </c>
      <c r="P316" s="22">
        <f>COUNTIFS(CADASTRE!$B:$B,$P$1,CADASTRE!$L:$L,A316)</f>
        <v>0</v>
      </c>
      <c r="Q316" s="22">
        <f>COUNTIFS(CADASTRE!$B:$B,$Q$1,CADASTRE!$L:$L,A316)</f>
        <v>0</v>
      </c>
      <c r="R316" s="22">
        <f>COUNTIFS(CADASTRE!$B:$B,$R$1,CADASTRE!$L:$L,A316)</f>
        <v>0</v>
      </c>
      <c r="S316" s="22">
        <f>COUNTIFS(CADASTRE!$B:$B,$S$1,CADASTRE!$L:$L,A316)</f>
        <v>0</v>
      </c>
      <c r="T316" s="22">
        <f>COUNTIFS(CADASTRE!$B:$B,$T$1,CADASTRE!$L:$L,A316)</f>
        <v>0</v>
      </c>
      <c r="U316" s="22">
        <f>COUNTIFS(CADASTRE!$B:$B,$U$1,CADASTRE!$L:$L,A316)</f>
        <v>0</v>
      </c>
      <c r="V316" s="22">
        <f>COUNTIFS(CADASTRE!$B:$B,$V$1,CADASTRE!$L:$L,A316)</f>
        <v>0</v>
      </c>
      <c r="W316" s="22">
        <f>COUNTIFS(CADASTRE!$B:$B,$W$1,CADASTRE!$L:$L,A316)</f>
        <v>0</v>
      </c>
      <c r="X316" s="22">
        <f>COUNTIFS(CADASTRE!$B:$B,$X$1,CADASTRE!$L:$L,A316)</f>
        <v>0</v>
      </c>
      <c r="Y316" s="22">
        <f>COUNTIFS(CADASTRE!$B:$B,$Y$1,CADASTRE!$L:$L,A316)</f>
        <v>0</v>
      </c>
      <c r="Z316" s="22">
        <f>COUNTIFS(CADASTRE!$B:$B,$Z$1,CADASTRE!$L:$L,A316)</f>
        <v>0</v>
      </c>
      <c r="AA316" s="22">
        <f t="shared" si="4"/>
        <v>1</v>
      </c>
      <c r="AB316" s="22"/>
      <c r="AC316" s="22"/>
      <c r="AD316" s="1"/>
      <c r="AE316" s="1"/>
    </row>
    <row r="317" spans="1:31" ht="30" customHeight="1" x14ac:dyDescent="0.3">
      <c r="A317" s="2" t="s">
        <v>2524</v>
      </c>
      <c r="B317" s="22">
        <f>COUNTIFS(CADASTRE!$B:$B,B$1,CADASTRE!L:L,A317)</f>
        <v>0</v>
      </c>
      <c r="C317" s="22">
        <f>COUNTIFS(CADASTRE!$B:$B,$C$1,CADASTRE!$L:$L,A317)</f>
        <v>0</v>
      </c>
      <c r="D317" s="22">
        <f>COUNTIFS(CADASTRE!$B:$B,$D$1,CADASTRE!$L:$L,A317)</f>
        <v>1</v>
      </c>
      <c r="E317" s="22">
        <f>COUNTIFS(CADASTRE!$B:$B,$E$1,CADASTRE!$L:$L,A317)</f>
        <v>0</v>
      </c>
      <c r="F317" s="22">
        <f>COUNTIFS(CADASTRE!$B:$B,$F$1,CADASTRE!$L:$L,A317)</f>
        <v>0</v>
      </c>
      <c r="G317" s="22">
        <f>COUNTIFS(CADASTRE!$B:$B,$G$1,CADASTRE!$L:$L,A317)</f>
        <v>0</v>
      </c>
      <c r="H317" s="22">
        <f>COUNTIFS(CADASTRE!$B:$B,$H$1,CADASTRE!$L:$L,A317)</f>
        <v>0</v>
      </c>
      <c r="I317" s="22">
        <f>COUNTIFS(CADASTRE!$B:$B,$I$1,CADASTRE!$L:$L,A317)</f>
        <v>0</v>
      </c>
      <c r="J317" s="22">
        <f>COUNTIFS(CADASTRE!$B:$B,$J$1,CADASTRE!$L:$L,A317)</f>
        <v>0</v>
      </c>
      <c r="K317" s="22">
        <f>COUNTIFS(CADASTRE!$B:$B,$K$1,CADASTRE!$L:$L,A317)</f>
        <v>0</v>
      </c>
      <c r="L317" s="22">
        <f>COUNTIFS(CADASTRE!$B:$B,$L$1,CADASTRE!$L:$L,A317)</f>
        <v>0</v>
      </c>
      <c r="M317" s="22">
        <f>COUNTIFS(CADASTRE!$B:$B,$M$1,CADASTRE!$L:$L,A317)</f>
        <v>0</v>
      </c>
      <c r="N317" s="22">
        <f>COUNTIFS(CADASTRE!$B:$B,$N$1,CADASTRE!$L:$L,A317)</f>
        <v>0</v>
      </c>
      <c r="O317" s="22">
        <f>COUNTIFS(CADASTRE!$B:$B,$O$1,CADASTRE!$L:$L,A317)</f>
        <v>0</v>
      </c>
      <c r="P317" s="22">
        <f>COUNTIFS(CADASTRE!$B:$B,$P$1,CADASTRE!$L:$L,A317)</f>
        <v>0</v>
      </c>
      <c r="Q317" s="22">
        <f>COUNTIFS(CADASTRE!$B:$B,$Q$1,CADASTRE!$L:$L,A317)</f>
        <v>0</v>
      </c>
      <c r="R317" s="22">
        <f>COUNTIFS(CADASTRE!$B:$B,$R$1,CADASTRE!$L:$L,A317)</f>
        <v>0</v>
      </c>
      <c r="S317" s="22">
        <f>COUNTIFS(CADASTRE!$B:$B,$S$1,CADASTRE!$L:$L,A317)</f>
        <v>0</v>
      </c>
      <c r="T317" s="22">
        <f>COUNTIFS(CADASTRE!$B:$B,$T$1,CADASTRE!$L:$L,A317)</f>
        <v>0</v>
      </c>
      <c r="U317" s="22">
        <f>COUNTIFS(CADASTRE!$B:$B,$U$1,CADASTRE!$L:$L,A317)</f>
        <v>0</v>
      </c>
      <c r="V317" s="22">
        <f>COUNTIFS(CADASTRE!$B:$B,$V$1,CADASTRE!$L:$L,A317)</f>
        <v>0</v>
      </c>
      <c r="W317" s="22">
        <f>COUNTIFS(CADASTRE!$B:$B,$W$1,CADASTRE!$L:$L,A317)</f>
        <v>0</v>
      </c>
      <c r="X317" s="22">
        <f>COUNTIFS(CADASTRE!$B:$B,$X$1,CADASTRE!$L:$L,A317)</f>
        <v>0</v>
      </c>
      <c r="Y317" s="22">
        <f>COUNTIFS(CADASTRE!$B:$B,$Y$1,CADASTRE!$L:$L,A317)</f>
        <v>0</v>
      </c>
      <c r="Z317" s="22">
        <f>COUNTIFS(CADASTRE!$B:$B,$Z$1,CADASTRE!$L:$L,A317)</f>
        <v>0</v>
      </c>
      <c r="AA317" s="22">
        <f t="shared" si="4"/>
        <v>1</v>
      </c>
      <c r="AB317" s="22"/>
      <c r="AC317" s="22"/>
      <c r="AD317" s="1"/>
      <c r="AE317" s="1"/>
    </row>
    <row r="318" spans="1:31" ht="30" customHeight="1" x14ac:dyDescent="0.3">
      <c r="A318" s="2" t="s">
        <v>1985</v>
      </c>
      <c r="B318" s="22">
        <f>COUNTIFS(CADASTRE!$B:$B,B$1,CADASTRE!L:L,A318)</f>
        <v>0</v>
      </c>
      <c r="C318" s="22">
        <f>COUNTIFS(CADASTRE!$B:$B,$C$1,CADASTRE!$L:$L,A318)</f>
        <v>0</v>
      </c>
      <c r="D318" s="22">
        <f>COUNTIFS(CADASTRE!$B:$B,$D$1,CADASTRE!$L:$L,A318)</f>
        <v>0</v>
      </c>
      <c r="E318" s="22">
        <f>COUNTIFS(CADASTRE!$B:$B,$E$1,CADASTRE!$L:$L,A318)</f>
        <v>0</v>
      </c>
      <c r="F318" s="22">
        <f>COUNTIFS(CADASTRE!$B:$B,$F$1,CADASTRE!$L:$L,A318)</f>
        <v>0</v>
      </c>
      <c r="G318" s="22">
        <f>COUNTIFS(CADASTRE!$B:$B,$G$1,CADASTRE!$L:$L,A318)</f>
        <v>0</v>
      </c>
      <c r="H318" s="22">
        <f>COUNTIFS(CADASTRE!$B:$B,$H$1,CADASTRE!$L:$L,A318)</f>
        <v>0</v>
      </c>
      <c r="I318" s="22">
        <f>COUNTIFS(CADASTRE!$B:$B,$I$1,CADASTRE!$L:$L,A318)</f>
        <v>0</v>
      </c>
      <c r="J318" s="22">
        <f>COUNTIFS(CADASTRE!$B:$B,$J$1,CADASTRE!$L:$L,A318)</f>
        <v>0</v>
      </c>
      <c r="K318" s="22">
        <f>COUNTIFS(CADASTRE!$B:$B,$K$1,CADASTRE!$L:$L,A318)</f>
        <v>0</v>
      </c>
      <c r="L318" s="22">
        <f>COUNTIFS(CADASTRE!$B:$B,$L$1,CADASTRE!$L:$L,A318)</f>
        <v>0</v>
      </c>
      <c r="M318" s="22">
        <f>COUNTIFS(CADASTRE!$B:$B,$M$1,CADASTRE!$L:$L,A318)</f>
        <v>0</v>
      </c>
      <c r="N318" s="22">
        <f>COUNTIFS(CADASTRE!$B:$B,$N$1,CADASTRE!$L:$L,A318)</f>
        <v>0</v>
      </c>
      <c r="O318" s="22">
        <f>COUNTIFS(CADASTRE!$B:$B,$O$1,CADASTRE!$L:$L,A318)</f>
        <v>0</v>
      </c>
      <c r="P318" s="22">
        <f>COUNTIFS(CADASTRE!$B:$B,$P$1,CADASTRE!$L:$L,A318)</f>
        <v>0</v>
      </c>
      <c r="Q318" s="22">
        <f>COUNTIFS(CADASTRE!$B:$B,$Q$1,CADASTRE!$L:$L,A318)</f>
        <v>0</v>
      </c>
      <c r="R318" s="22">
        <f>COUNTIFS(CADASTRE!$B:$B,$R$1,CADASTRE!$L:$L,A318)</f>
        <v>0</v>
      </c>
      <c r="S318" s="22">
        <f>COUNTIFS(CADASTRE!$B:$B,$S$1,CADASTRE!$L:$L,A318)</f>
        <v>0</v>
      </c>
      <c r="T318" s="22">
        <f>COUNTIFS(CADASTRE!$B:$B,$T$1,CADASTRE!$L:$L,A318)</f>
        <v>1</v>
      </c>
      <c r="U318" s="22">
        <f>COUNTIFS(CADASTRE!$B:$B,$U$1,CADASTRE!$L:$L,A318)</f>
        <v>0</v>
      </c>
      <c r="V318" s="22">
        <f>COUNTIFS(CADASTRE!$B:$B,$V$1,CADASTRE!$L:$L,A318)</f>
        <v>0</v>
      </c>
      <c r="W318" s="22">
        <f>COUNTIFS(CADASTRE!$B:$B,$W$1,CADASTRE!$L:$L,A318)</f>
        <v>0</v>
      </c>
      <c r="X318" s="22">
        <f>COUNTIFS(CADASTRE!$B:$B,$X$1,CADASTRE!$L:$L,A318)</f>
        <v>0</v>
      </c>
      <c r="Y318" s="22">
        <f>COUNTIFS(CADASTRE!$B:$B,$Y$1,CADASTRE!$L:$L,A318)</f>
        <v>0</v>
      </c>
      <c r="Z318" s="22">
        <f>COUNTIFS(CADASTRE!$B:$B,$Z$1,CADASTRE!$L:$L,A318)</f>
        <v>0</v>
      </c>
      <c r="AA318" s="22">
        <f t="shared" si="4"/>
        <v>1</v>
      </c>
      <c r="AB318" s="22"/>
      <c r="AC318" s="22"/>
      <c r="AD318" s="1"/>
      <c r="AE318" s="1"/>
    </row>
    <row r="319" spans="1:31" ht="30" customHeight="1" x14ac:dyDescent="0.3">
      <c r="A319" s="2" t="s">
        <v>4179</v>
      </c>
      <c r="B319" s="22">
        <f>COUNTIFS(CADASTRE!$B:$B,B$1,CADASTRE!L:L,A319)</f>
        <v>0</v>
      </c>
      <c r="C319" s="22">
        <f>COUNTIFS(CADASTRE!$B:$B,$C$1,CADASTRE!$L:$L,A319)</f>
        <v>0</v>
      </c>
      <c r="D319" s="22">
        <f>COUNTIFS(CADASTRE!$B:$B,$D$1,CADASTRE!$L:$L,A319)</f>
        <v>0</v>
      </c>
      <c r="E319" s="22">
        <f>COUNTIFS(CADASTRE!$B:$B,$E$1,CADASTRE!$L:$L,A319)</f>
        <v>0</v>
      </c>
      <c r="F319" s="22">
        <f>COUNTIFS(CADASTRE!$B:$B,$F$1,CADASTRE!$L:$L,A319)</f>
        <v>0</v>
      </c>
      <c r="G319" s="22">
        <f>COUNTIFS(CADASTRE!$B:$B,$G$1,CADASTRE!$L:$L,A319)</f>
        <v>0</v>
      </c>
      <c r="H319" s="22">
        <f>COUNTIFS(CADASTRE!$B:$B,$H$1,CADASTRE!$L:$L,A319)</f>
        <v>0</v>
      </c>
      <c r="I319" s="22">
        <f>COUNTIFS(CADASTRE!$B:$B,$I$1,CADASTRE!$L:$L,A319)</f>
        <v>0</v>
      </c>
      <c r="J319" s="22">
        <f>COUNTIFS(CADASTRE!$B:$B,$J$1,CADASTRE!$L:$L,A319)</f>
        <v>0</v>
      </c>
      <c r="K319" s="22">
        <f>COUNTIFS(CADASTRE!$B:$B,$K$1,CADASTRE!$L:$L,A319)</f>
        <v>0</v>
      </c>
      <c r="L319" s="22">
        <f>COUNTIFS(CADASTRE!$B:$B,$L$1,CADASTRE!$L:$L,A319)</f>
        <v>0</v>
      </c>
      <c r="M319" s="22">
        <f>COUNTIFS(CADASTRE!$B:$B,$M$1,CADASTRE!$L:$L,A319)</f>
        <v>0</v>
      </c>
      <c r="N319" s="22">
        <f>COUNTIFS(CADASTRE!$B:$B,$N$1,CADASTRE!$L:$L,A319)</f>
        <v>0</v>
      </c>
      <c r="O319" s="22">
        <f>COUNTIFS(CADASTRE!$B:$B,$O$1,CADASTRE!$L:$L,A319)</f>
        <v>0</v>
      </c>
      <c r="P319" s="22">
        <f>COUNTIFS(CADASTRE!$B:$B,$P$1,CADASTRE!$L:$L,A319)</f>
        <v>0</v>
      </c>
      <c r="Q319" s="22">
        <f>COUNTIFS(CADASTRE!$B:$B,$Q$1,CADASTRE!$L:$L,A319)</f>
        <v>1</v>
      </c>
      <c r="R319" s="22">
        <f>COUNTIFS(CADASTRE!$B:$B,$R$1,CADASTRE!$L:$L,A319)</f>
        <v>0</v>
      </c>
      <c r="S319" s="22">
        <f>COUNTIFS(CADASTRE!$B:$B,$S$1,CADASTRE!$L:$L,A319)</f>
        <v>0</v>
      </c>
      <c r="T319" s="22">
        <f>COUNTIFS(CADASTRE!$B:$B,$T$1,CADASTRE!$L:$L,A319)</f>
        <v>0</v>
      </c>
      <c r="U319" s="22">
        <f>COUNTIFS(CADASTRE!$B:$B,$U$1,CADASTRE!$L:$L,A319)</f>
        <v>0</v>
      </c>
      <c r="V319" s="22">
        <f>COUNTIFS(CADASTRE!$B:$B,$V$1,CADASTRE!$L:$L,A319)</f>
        <v>0</v>
      </c>
      <c r="W319" s="22">
        <f>COUNTIFS(CADASTRE!$B:$B,$W$1,CADASTRE!$L:$L,A319)</f>
        <v>0</v>
      </c>
      <c r="X319" s="22">
        <f>COUNTIFS(CADASTRE!$B:$B,$X$1,CADASTRE!$L:$L,A319)</f>
        <v>0</v>
      </c>
      <c r="Y319" s="22">
        <f>COUNTIFS(CADASTRE!$B:$B,$Y$1,CADASTRE!$L:$L,A319)</f>
        <v>0</v>
      </c>
      <c r="Z319" s="22">
        <f>COUNTIFS(CADASTRE!$B:$B,$Z$1,CADASTRE!$L:$L,A319)</f>
        <v>0</v>
      </c>
      <c r="AA319" s="22">
        <f t="shared" si="4"/>
        <v>1</v>
      </c>
      <c r="AB319" s="22"/>
      <c r="AC319" s="22"/>
      <c r="AD319" s="1"/>
      <c r="AE319" s="1"/>
    </row>
    <row r="320" spans="1:31" ht="30" customHeight="1" x14ac:dyDescent="0.3">
      <c r="A320" s="2" t="s">
        <v>802</v>
      </c>
      <c r="B320" s="22">
        <f>COUNTIFS(CADASTRE!$B:$B,B$1,CADASTRE!L:L,A320)</f>
        <v>0</v>
      </c>
      <c r="C320" s="22">
        <f>COUNTIFS(CADASTRE!$B:$B,$C$1,CADASTRE!$L:$L,A320)</f>
        <v>0</v>
      </c>
      <c r="D320" s="22">
        <f>COUNTIFS(CADASTRE!$B:$B,$D$1,CADASTRE!$L:$L,A320)</f>
        <v>0</v>
      </c>
      <c r="E320" s="22">
        <f>COUNTIFS(CADASTRE!$B:$B,$E$1,CADASTRE!$L:$L,A320)</f>
        <v>0</v>
      </c>
      <c r="F320" s="22">
        <f>COUNTIFS(CADASTRE!$B:$B,$F$1,CADASTRE!$L:$L,A320)</f>
        <v>0</v>
      </c>
      <c r="G320" s="22">
        <f>COUNTIFS(CADASTRE!$B:$B,$G$1,CADASTRE!$L:$L,A320)</f>
        <v>0</v>
      </c>
      <c r="H320" s="22">
        <f>COUNTIFS(CADASTRE!$B:$B,$H$1,CADASTRE!$L:$L,A320)</f>
        <v>0</v>
      </c>
      <c r="I320" s="22">
        <f>COUNTIFS(CADASTRE!$B:$B,$I$1,CADASTRE!$L:$L,A320)</f>
        <v>0</v>
      </c>
      <c r="J320" s="22">
        <f>COUNTIFS(CADASTRE!$B:$B,$J$1,CADASTRE!$L:$L,A320)</f>
        <v>0</v>
      </c>
      <c r="K320" s="22">
        <f>COUNTIFS(CADASTRE!$B:$B,$K$1,CADASTRE!$L:$L,A320)</f>
        <v>0</v>
      </c>
      <c r="L320" s="22">
        <f>COUNTIFS(CADASTRE!$B:$B,$L$1,CADASTRE!$L:$L,A320)</f>
        <v>0</v>
      </c>
      <c r="M320" s="22">
        <f>COUNTIFS(CADASTRE!$B:$B,$M$1,CADASTRE!$L:$L,A320)</f>
        <v>0</v>
      </c>
      <c r="N320" s="22">
        <f>COUNTIFS(CADASTRE!$B:$B,$N$1,CADASTRE!$L:$L,A320)</f>
        <v>0</v>
      </c>
      <c r="O320" s="22">
        <f>COUNTIFS(CADASTRE!$B:$B,$O$1,CADASTRE!$L:$L,A320)</f>
        <v>0</v>
      </c>
      <c r="P320" s="22">
        <f>COUNTIFS(CADASTRE!$B:$B,$P$1,CADASTRE!$L:$L,A320)</f>
        <v>0</v>
      </c>
      <c r="Q320" s="22">
        <f>COUNTIFS(CADASTRE!$B:$B,$Q$1,CADASTRE!$L:$L,A320)</f>
        <v>1</v>
      </c>
      <c r="R320" s="22">
        <f>COUNTIFS(CADASTRE!$B:$B,$R$1,CADASTRE!$L:$L,A320)</f>
        <v>0</v>
      </c>
      <c r="S320" s="22">
        <f>COUNTIFS(CADASTRE!$B:$B,$S$1,CADASTRE!$L:$L,A320)</f>
        <v>0</v>
      </c>
      <c r="T320" s="22">
        <f>COUNTIFS(CADASTRE!$B:$B,$T$1,CADASTRE!$L:$L,A320)</f>
        <v>0</v>
      </c>
      <c r="U320" s="22">
        <f>COUNTIFS(CADASTRE!$B:$B,$U$1,CADASTRE!$L:$L,A320)</f>
        <v>0</v>
      </c>
      <c r="V320" s="22">
        <f>COUNTIFS(CADASTRE!$B:$B,$V$1,CADASTRE!$L:$L,A320)</f>
        <v>0</v>
      </c>
      <c r="W320" s="22">
        <f>COUNTIFS(CADASTRE!$B:$B,$W$1,CADASTRE!$L:$L,A320)</f>
        <v>0</v>
      </c>
      <c r="X320" s="22">
        <f>COUNTIFS(CADASTRE!$B:$B,$X$1,CADASTRE!$L:$L,A320)</f>
        <v>0</v>
      </c>
      <c r="Y320" s="22">
        <f>COUNTIFS(CADASTRE!$B:$B,$Y$1,CADASTRE!$L:$L,A320)</f>
        <v>0</v>
      </c>
      <c r="Z320" s="22">
        <f>COUNTIFS(CADASTRE!$B:$B,$Z$1,CADASTRE!$L:$L,A320)</f>
        <v>0</v>
      </c>
      <c r="AA320" s="22">
        <f t="shared" si="4"/>
        <v>1</v>
      </c>
      <c r="AB320" s="22"/>
      <c r="AC320" s="22"/>
      <c r="AD320" s="1"/>
      <c r="AE320" s="1"/>
    </row>
    <row r="321" spans="1:31" ht="30" customHeight="1" x14ac:dyDescent="0.3">
      <c r="A321" s="2" t="s">
        <v>1434</v>
      </c>
      <c r="B321" s="22">
        <f>COUNTIFS(CADASTRE!$B:$B,B$1,CADASTRE!L:L,A321)</f>
        <v>0</v>
      </c>
      <c r="C321" s="22">
        <f>COUNTIFS(CADASTRE!$B:$B,$C$1,CADASTRE!$L:$L,A321)</f>
        <v>0</v>
      </c>
      <c r="D321" s="22">
        <f>COUNTIFS(CADASTRE!$B:$B,$D$1,CADASTRE!$L:$L,A321)</f>
        <v>0</v>
      </c>
      <c r="E321" s="22">
        <f>COUNTIFS(CADASTRE!$B:$B,$E$1,CADASTRE!$L:$L,A321)</f>
        <v>0</v>
      </c>
      <c r="F321" s="22">
        <f>COUNTIFS(CADASTRE!$B:$B,$F$1,CADASTRE!$L:$L,A321)</f>
        <v>0</v>
      </c>
      <c r="G321" s="22">
        <f>COUNTIFS(CADASTRE!$B:$B,$G$1,CADASTRE!$L:$L,A321)</f>
        <v>0</v>
      </c>
      <c r="H321" s="22">
        <f>COUNTIFS(CADASTRE!$B:$B,$H$1,CADASTRE!$L:$L,A321)</f>
        <v>0</v>
      </c>
      <c r="I321" s="22">
        <f>COUNTIFS(CADASTRE!$B:$B,$I$1,CADASTRE!$L:$L,A321)</f>
        <v>0</v>
      </c>
      <c r="J321" s="22">
        <f>COUNTIFS(CADASTRE!$B:$B,$J$1,CADASTRE!$L:$L,A321)</f>
        <v>0</v>
      </c>
      <c r="K321" s="22">
        <f>COUNTIFS(CADASTRE!$B:$B,$K$1,CADASTRE!$L:$L,A321)</f>
        <v>0</v>
      </c>
      <c r="L321" s="22">
        <f>COUNTIFS(CADASTRE!$B:$B,$L$1,CADASTRE!$L:$L,A321)</f>
        <v>0</v>
      </c>
      <c r="M321" s="22">
        <f>COUNTIFS(CADASTRE!$B:$B,$M$1,CADASTRE!$L:$L,A321)</f>
        <v>0</v>
      </c>
      <c r="N321" s="22">
        <f>COUNTIFS(CADASTRE!$B:$B,$N$1,CADASTRE!$L:$L,A321)</f>
        <v>0</v>
      </c>
      <c r="O321" s="22">
        <f>COUNTIFS(CADASTRE!$B:$B,$O$1,CADASTRE!$L:$L,A321)</f>
        <v>0</v>
      </c>
      <c r="P321" s="22">
        <f>COUNTIFS(CADASTRE!$B:$B,$P$1,CADASTRE!$L:$L,A321)</f>
        <v>0</v>
      </c>
      <c r="Q321" s="22">
        <f>COUNTIFS(CADASTRE!$B:$B,$Q$1,CADASTRE!$L:$L,A321)</f>
        <v>1</v>
      </c>
      <c r="R321" s="22">
        <f>COUNTIFS(CADASTRE!$B:$B,$R$1,CADASTRE!$L:$L,A321)</f>
        <v>0</v>
      </c>
      <c r="S321" s="22">
        <f>COUNTIFS(CADASTRE!$B:$B,$S$1,CADASTRE!$L:$L,A321)</f>
        <v>0</v>
      </c>
      <c r="T321" s="22">
        <f>COUNTIFS(CADASTRE!$B:$B,$T$1,CADASTRE!$L:$L,A321)</f>
        <v>0</v>
      </c>
      <c r="U321" s="22">
        <f>COUNTIFS(CADASTRE!$B:$B,$U$1,CADASTRE!$L:$L,A321)</f>
        <v>0</v>
      </c>
      <c r="V321" s="22">
        <f>COUNTIFS(CADASTRE!$B:$B,$V$1,CADASTRE!$L:$L,A321)</f>
        <v>0</v>
      </c>
      <c r="W321" s="22">
        <f>COUNTIFS(CADASTRE!$B:$B,$W$1,CADASTRE!$L:$L,A321)</f>
        <v>0</v>
      </c>
      <c r="X321" s="22">
        <f>COUNTIFS(CADASTRE!$B:$B,$X$1,CADASTRE!$L:$L,A321)</f>
        <v>0</v>
      </c>
      <c r="Y321" s="22">
        <f>COUNTIFS(CADASTRE!$B:$B,$Y$1,CADASTRE!$L:$L,A321)</f>
        <v>0</v>
      </c>
      <c r="Z321" s="22">
        <f>COUNTIFS(CADASTRE!$B:$B,$Z$1,CADASTRE!$L:$L,A321)</f>
        <v>0</v>
      </c>
      <c r="AA321" s="22">
        <f t="shared" si="4"/>
        <v>1</v>
      </c>
      <c r="AB321" s="22"/>
      <c r="AC321" s="22"/>
      <c r="AD321" s="1"/>
      <c r="AE321" s="1"/>
    </row>
    <row r="322" spans="1:31" ht="30" customHeight="1" x14ac:dyDescent="0.3">
      <c r="A322" s="2" t="s">
        <v>2529</v>
      </c>
      <c r="B322" s="22">
        <f>COUNTIFS(CADASTRE!$B:$B,B$1,CADASTRE!L:L,A322)</f>
        <v>0</v>
      </c>
      <c r="C322" s="22">
        <f>COUNTIFS(CADASTRE!$B:$B,$C$1,CADASTRE!$L:$L,A322)</f>
        <v>0</v>
      </c>
      <c r="D322" s="22">
        <f>COUNTIFS(CADASTRE!$B:$B,$D$1,CADASTRE!$L:$L,A322)</f>
        <v>0</v>
      </c>
      <c r="E322" s="22">
        <f>COUNTIFS(CADASTRE!$B:$B,$E$1,CADASTRE!$L:$L,A322)</f>
        <v>0</v>
      </c>
      <c r="F322" s="22">
        <f>COUNTIFS(CADASTRE!$B:$B,$F$1,CADASTRE!$L:$L,A322)</f>
        <v>0</v>
      </c>
      <c r="G322" s="22">
        <f>COUNTIFS(CADASTRE!$B:$B,$G$1,CADASTRE!$L:$L,A322)</f>
        <v>0</v>
      </c>
      <c r="H322" s="22">
        <f>COUNTIFS(CADASTRE!$B:$B,$H$1,CADASTRE!$L:$L,A322)</f>
        <v>0</v>
      </c>
      <c r="I322" s="22">
        <f>COUNTIFS(CADASTRE!$B:$B,$I$1,CADASTRE!$L:$L,A322)</f>
        <v>0</v>
      </c>
      <c r="J322" s="22">
        <f>COUNTIFS(CADASTRE!$B:$B,$J$1,CADASTRE!$L:$L,A322)</f>
        <v>0</v>
      </c>
      <c r="K322" s="22">
        <f>COUNTIFS(CADASTRE!$B:$B,$K$1,CADASTRE!$L:$L,A322)</f>
        <v>0</v>
      </c>
      <c r="L322" s="22">
        <f>COUNTIFS(CADASTRE!$B:$B,$L$1,CADASTRE!$L:$L,A322)</f>
        <v>0</v>
      </c>
      <c r="M322" s="22">
        <f>COUNTIFS(CADASTRE!$B:$B,$M$1,CADASTRE!$L:$L,A322)</f>
        <v>0</v>
      </c>
      <c r="N322" s="22">
        <f>COUNTIFS(CADASTRE!$B:$B,$N$1,CADASTRE!$L:$L,A322)</f>
        <v>0</v>
      </c>
      <c r="O322" s="22">
        <f>COUNTIFS(CADASTRE!$B:$B,$O$1,CADASTRE!$L:$L,A322)</f>
        <v>0</v>
      </c>
      <c r="P322" s="22">
        <f>COUNTIFS(CADASTRE!$B:$B,$P$1,CADASTRE!$L:$L,A322)</f>
        <v>0</v>
      </c>
      <c r="Q322" s="22">
        <f>COUNTIFS(CADASTRE!$B:$B,$Q$1,CADASTRE!$L:$L,A322)</f>
        <v>0</v>
      </c>
      <c r="R322" s="22">
        <f>COUNTIFS(CADASTRE!$B:$B,$R$1,CADASTRE!$L:$L,A322)</f>
        <v>0</v>
      </c>
      <c r="S322" s="22">
        <f>COUNTIFS(CADASTRE!$B:$B,$S$1,CADASTRE!$L:$L,A322)</f>
        <v>0</v>
      </c>
      <c r="T322" s="22">
        <f>COUNTIFS(CADASTRE!$B:$B,$T$1,CADASTRE!$L:$L,A322)</f>
        <v>0</v>
      </c>
      <c r="U322" s="22">
        <f>COUNTIFS(CADASTRE!$B:$B,$U$1,CADASTRE!$L:$L,A322)</f>
        <v>0</v>
      </c>
      <c r="V322" s="22">
        <f>COUNTIFS(CADASTRE!$B:$B,$V$1,CADASTRE!$L:$L,A322)</f>
        <v>0</v>
      </c>
      <c r="W322" s="22">
        <f>COUNTIFS(CADASTRE!$B:$B,$W$1,CADASTRE!$L:$L,A322)</f>
        <v>0</v>
      </c>
      <c r="X322" s="22">
        <f>COUNTIFS(CADASTRE!$B:$B,$X$1,CADASTRE!$L:$L,A322)</f>
        <v>0</v>
      </c>
      <c r="Y322" s="22">
        <f>COUNTIFS(CADASTRE!$B:$B,$Y$1,CADASTRE!$L:$L,A322)</f>
        <v>0</v>
      </c>
      <c r="Z322" s="22">
        <f>COUNTIFS(CADASTRE!$B:$B,$Z$1,CADASTRE!$L:$L,A322)</f>
        <v>1</v>
      </c>
      <c r="AA322" s="22">
        <f t="shared" ref="AA322:AA354" si="5">SUM(B322:Z322)</f>
        <v>1</v>
      </c>
      <c r="AB322" s="22"/>
      <c r="AC322" s="22"/>
      <c r="AD322" s="1"/>
      <c r="AE322" s="1"/>
    </row>
    <row r="323" spans="1:31" ht="30" customHeight="1" x14ac:dyDescent="0.3">
      <c r="A323" s="2" t="s">
        <v>2998</v>
      </c>
      <c r="B323" s="22">
        <f>COUNTIFS(CADASTRE!$B:$B,B$1,CADASTRE!L:L,A323)</f>
        <v>0</v>
      </c>
      <c r="C323" s="22">
        <f>COUNTIFS(CADASTRE!$B:$B,$C$1,CADASTRE!$L:$L,A323)</f>
        <v>0</v>
      </c>
      <c r="D323" s="22">
        <f>COUNTIFS(CADASTRE!$B:$B,$D$1,CADASTRE!$L:$L,A323)</f>
        <v>0</v>
      </c>
      <c r="E323" s="22">
        <f>COUNTIFS(CADASTRE!$B:$B,$E$1,CADASTRE!$L:$L,A323)</f>
        <v>0</v>
      </c>
      <c r="F323" s="22">
        <f>COUNTIFS(CADASTRE!$B:$B,$F$1,CADASTRE!$L:$L,A323)</f>
        <v>0</v>
      </c>
      <c r="G323" s="22">
        <f>COUNTIFS(CADASTRE!$B:$B,$G$1,CADASTRE!$L:$L,A323)</f>
        <v>1</v>
      </c>
      <c r="H323" s="22">
        <f>COUNTIFS(CADASTRE!$B:$B,$H$1,CADASTRE!$L:$L,A323)</f>
        <v>0</v>
      </c>
      <c r="I323" s="22">
        <f>COUNTIFS(CADASTRE!$B:$B,$I$1,CADASTRE!$L:$L,A323)</f>
        <v>0</v>
      </c>
      <c r="J323" s="22">
        <f>COUNTIFS(CADASTRE!$B:$B,$J$1,CADASTRE!$L:$L,A323)</f>
        <v>0</v>
      </c>
      <c r="K323" s="22">
        <f>COUNTIFS(CADASTRE!$B:$B,$K$1,CADASTRE!$L:$L,A323)</f>
        <v>0</v>
      </c>
      <c r="L323" s="22">
        <f>COUNTIFS(CADASTRE!$B:$B,$L$1,CADASTRE!$L:$L,A323)</f>
        <v>0</v>
      </c>
      <c r="M323" s="22">
        <f>COUNTIFS(CADASTRE!$B:$B,$M$1,CADASTRE!$L:$L,A323)</f>
        <v>0</v>
      </c>
      <c r="N323" s="22">
        <f>COUNTIFS(CADASTRE!$B:$B,$N$1,CADASTRE!$L:$L,A323)</f>
        <v>0</v>
      </c>
      <c r="O323" s="22">
        <f>COUNTIFS(CADASTRE!$B:$B,$O$1,CADASTRE!$L:$L,A323)</f>
        <v>0</v>
      </c>
      <c r="P323" s="22">
        <f>COUNTIFS(CADASTRE!$B:$B,$P$1,CADASTRE!$L:$L,A323)</f>
        <v>0</v>
      </c>
      <c r="Q323" s="22">
        <f>COUNTIFS(CADASTRE!$B:$B,$Q$1,CADASTRE!$L:$L,A323)</f>
        <v>0</v>
      </c>
      <c r="R323" s="22">
        <f>COUNTIFS(CADASTRE!$B:$B,$R$1,CADASTRE!$L:$L,A323)</f>
        <v>0</v>
      </c>
      <c r="S323" s="22">
        <f>COUNTIFS(CADASTRE!$B:$B,$S$1,CADASTRE!$L:$L,A323)</f>
        <v>0</v>
      </c>
      <c r="T323" s="22">
        <f>COUNTIFS(CADASTRE!$B:$B,$T$1,CADASTRE!$L:$L,A323)</f>
        <v>0</v>
      </c>
      <c r="U323" s="22">
        <f>COUNTIFS(CADASTRE!$B:$B,$U$1,CADASTRE!$L:$L,A323)</f>
        <v>0</v>
      </c>
      <c r="V323" s="22">
        <f>COUNTIFS(CADASTRE!$B:$B,$V$1,CADASTRE!$L:$L,A323)</f>
        <v>0</v>
      </c>
      <c r="W323" s="22">
        <f>COUNTIFS(CADASTRE!$B:$B,$W$1,CADASTRE!$L:$L,A323)</f>
        <v>0</v>
      </c>
      <c r="X323" s="22">
        <f>COUNTIFS(CADASTRE!$B:$B,$X$1,CADASTRE!$L:$L,A323)</f>
        <v>0</v>
      </c>
      <c r="Y323" s="22">
        <f>COUNTIFS(CADASTRE!$B:$B,$Y$1,CADASTRE!$L:$L,A323)</f>
        <v>0</v>
      </c>
      <c r="Z323" s="22">
        <f>COUNTIFS(CADASTRE!$B:$B,$Z$1,CADASTRE!$L:$L,A323)</f>
        <v>0</v>
      </c>
      <c r="AA323" s="22">
        <f t="shared" si="5"/>
        <v>1</v>
      </c>
      <c r="AB323" s="22"/>
      <c r="AC323" s="22"/>
      <c r="AD323" s="1"/>
      <c r="AE323" s="1"/>
    </row>
    <row r="324" spans="1:31" ht="30" customHeight="1" x14ac:dyDescent="0.3">
      <c r="A324" s="2" t="s">
        <v>813</v>
      </c>
      <c r="B324" s="22">
        <f>COUNTIFS(CADASTRE!$B:$B,B$1,CADASTRE!L:L,A324)</f>
        <v>0</v>
      </c>
      <c r="C324" s="22">
        <f>COUNTIFS(CADASTRE!$B:$B,$C$1,CADASTRE!$L:$L,A324)</f>
        <v>0</v>
      </c>
      <c r="D324" s="22">
        <f>COUNTIFS(CADASTRE!$B:$B,$D$1,CADASTRE!$L:$L,A324)</f>
        <v>0</v>
      </c>
      <c r="E324" s="22">
        <f>COUNTIFS(CADASTRE!$B:$B,$E$1,CADASTRE!$L:$L,A324)</f>
        <v>1</v>
      </c>
      <c r="F324" s="22">
        <f>COUNTIFS(CADASTRE!$B:$B,$F$1,CADASTRE!$L:$L,A324)</f>
        <v>0</v>
      </c>
      <c r="G324" s="22">
        <f>COUNTIFS(CADASTRE!$B:$B,$G$1,CADASTRE!$L:$L,A324)</f>
        <v>0</v>
      </c>
      <c r="H324" s="22">
        <f>COUNTIFS(CADASTRE!$B:$B,$H$1,CADASTRE!$L:$L,A324)</f>
        <v>0</v>
      </c>
      <c r="I324" s="22">
        <f>COUNTIFS(CADASTRE!$B:$B,$I$1,CADASTRE!$L:$L,A324)</f>
        <v>0</v>
      </c>
      <c r="J324" s="22">
        <f>COUNTIFS(CADASTRE!$B:$B,$J$1,CADASTRE!$L:$L,A324)</f>
        <v>0</v>
      </c>
      <c r="K324" s="22">
        <f>COUNTIFS(CADASTRE!$B:$B,$K$1,CADASTRE!$L:$L,A324)</f>
        <v>0</v>
      </c>
      <c r="L324" s="22">
        <f>COUNTIFS(CADASTRE!$B:$B,$L$1,CADASTRE!$L:$L,A324)</f>
        <v>0</v>
      </c>
      <c r="M324" s="22">
        <f>COUNTIFS(CADASTRE!$B:$B,$M$1,CADASTRE!$L:$L,A324)</f>
        <v>0</v>
      </c>
      <c r="N324" s="22">
        <f>COUNTIFS(CADASTRE!$B:$B,$N$1,CADASTRE!$L:$L,A324)</f>
        <v>0</v>
      </c>
      <c r="O324" s="22">
        <f>COUNTIFS(CADASTRE!$B:$B,$O$1,CADASTRE!$L:$L,A324)</f>
        <v>0</v>
      </c>
      <c r="P324" s="22">
        <f>COUNTIFS(CADASTRE!$B:$B,$P$1,CADASTRE!$L:$L,A324)</f>
        <v>0</v>
      </c>
      <c r="Q324" s="22">
        <f>COUNTIFS(CADASTRE!$B:$B,$Q$1,CADASTRE!$L:$L,A324)</f>
        <v>0</v>
      </c>
      <c r="R324" s="22">
        <f>COUNTIFS(CADASTRE!$B:$B,$R$1,CADASTRE!$L:$L,A324)</f>
        <v>0</v>
      </c>
      <c r="S324" s="22">
        <f>COUNTIFS(CADASTRE!$B:$B,$S$1,CADASTRE!$L:$L,A324)</f>
        <v>0</v>
      </c>
      <c r="T324" s="22">
        <f>COUNTIFS(CADASTRE!$B:$B,$T$1,CADASTRE!$L:$L,A324)</f>
        <v>0</v>
      </c>
      <c r="U324" s="22">
        <f>COUNTIFS(CADASTRE!$B:$B,$U$1,CADASTRE!$L:$L,A324)</f>
        <v>0</v>
      </c>
      <c r="V324" s="22">
        <f>COUNTIFS(CADASTRE!$B:$B,$V$1,CADASTRE!$L:$L,A324)</f>
        <v>0</v>
      </c>
      <c r="W324" s="22">
        <f>COUNTIFS(CADASTRE!$B:$B,$W$1,CADASTRE!$L:$L,A324)</f>
        <v>0</v>
      </c>
      <c r="X324" s="22">
        <f>COUNTIFS(CADASTRE!$B:$B,$X$1,CADASTRE!$L:$L,A324)</f>
        <v>0</v>
      </c>
      <c r="Y324" s="22">
        <f>COUNTIFS(CADASTRE!$B:$B,$Y$1,CADASTRE!$L:$L,A324)</f>
        <v>1</v>
      </c>
      <c r="Z324" s="22">
        <f>COUNTIFS(CADASTRE!$B:$B,$Z$1,CADASTRE!$L:$L,A324)</f>
        <v>0</v>
      </c>
      <c r="AA324" s="22">
        <f t="shared" si="5"/>
        <v>2</v>
      </c>
      <c r="AB324" s="22"/>
      <c r="AC324" s="22"/>
      <c r="AD324" s="1"/>
      <c r="AE324" s="1"/>
    </row>
    <row r="325" spans="1:31" ht="30" customHeight="1" x14ac:dyDescent="0.3">
      <c r="A325" s="2" t="s">
        <v>3004</v>
      </c>
      <c r="B325" s="22">
        <f>COUNTIFS(CADASTRE!$B:$B,B$1,CADASTRE!L:L,A325)</f>
        <v>0</v>
      </c>
      <c r="C325" s="22">
        <f>COUNTIFS(CADASTRE!$B:$B,$C$1,CADASTRE!$L:$L,A325)</f>
        <v>0</v>
      </c>
      <c r="D325" s="22">
        <f>COUNTIFS(CADASTRE!$B:$B,$D$1,CADASTRE!$L:$L,A325)</f>
        <v>0</v>
      </c>
      <c r="E325" s="22">
        <f>COUNTIFS(CADASTRE!$B:$B,$E$1,CADASTRE!$L:$L,A325)</f>
        <v>0</v>
      </c>
      <c r="F325" s="22">
        <f>COUNTIFS(CADASTRE!$B:$B,$F$1,CADASTRE!$L:$L,A325)</f>
        <v>0</v>
      </c>
      <c r="G325" s="22">
        <f>COUNTIFS(CADASTRE!$B:$B,$G$1,CADASTRE!$L:$L,A325)</f>
        <v>0</v>
      </c>
      <c r="H325" s="22">
        <f>COUNTIFS(CADASTRE!$B:$B,$H$1,CADASTRE!$L:$L,A325)</f>
        <v>0</v>
      </c>
      <c r="I325" s="22">
        <f>COUNTIFS(CADASTRE!$B:$B,$I$1,CADASTRE!$L:$L,A325)</f>
        <v>1</v>
      </c>
      <c r="J325" s="22">
        <f>COUNTIFS(CADASTRE!$B:$B,$J$1,CADASTRE!$L:$L,A325)</f>
        <v>0</v>
      </c>
      <c r="K325" s="22">
        <f>COUNTIFS(CADASTRE!$B:$B,$K$1,CADASTRE!$L:$L,A325)</f>
        <v>0</v>
      </c>
      <c r="L325" s="22">
        <f>COUNTIFS(CADASTRE!$B:$B,$L$1,CADASTRE!$L:$L,A325)</f>
        <v>0</v>
      </c>
      <c r="M325" s="22">
        <f>COUNTIFS(CADASTRE!$B:$B,$M$1,CADASTRE!$L:$L,A325)</f>
        <v>0</v>
      </c>
      <c r="N325" s="22">
        <f>COUNTIFS(CADASTRE!$B:$B,$N$1,CADASTRE!$L:$L,A325)</f>
        <v>0</v>
      </c>
      <c r="O325" s="22">
        <f>COUNTIFS(CADASTRE!$B:$B,$O$1,CADASTRE!$L:$L,A325)</f>
        <v>0</v>
      </c>
      <c r="P325" s="22">
        <f>COUNTIFS(CADASTRE!$B:$B,$P$1,CADASTRE!$L:$L,A325)</f>
        <v>0</v>
      </c>
      <c r="Q325" s="22">
        <f>COUNTIFS(CADASTRE!$B:$B,$Q$1,CADASTRE!$L:$L,A325)</f>
        <v>0</v>
      </c>
      <c r="R325" s="22">
        <f>COUNTIFS(CADASTRE!$B:$B,$R$1,CADASTRE!$L:$L,A325)</f>
        <v>0</v>
      </c>
      <c r="S325" s="22">
        <f>COUNTIFS(CADASTRE!$B:$B,$S$1,CADASTRE!$L:$L,A325)</f>
        <v>0</v>
      </c>
      <c r="T325" s="22">
        <f>COUNTIFS(CADASTRE!$B:$B,$T$1,CADASTRE!$L:$L,A325)</f>
        <v>0</v>
      </c>
      <c r="U325" s="22">
        <f>COUNTIFS(CADASTRE!$B:$B,$U$1,CADASTRE!$L:$L,A325)</f>
        <v>0</v>
      </c>
      <c r="V325" s="22">
        <f>COUNTIFS(CADASTRE!$B:$B,$V$1,CADASTRE!$L:$L,A325)</f>
        <v>0</v>
      </c>
      <c r="W325" s="22">
        <f>COUNTIFS(CADASTRE!$B:$B,$W$1,CADASTRE!$L:$L,A325)</f>
        <v>0</v>
      </c>
      <c r="X325" s="22">
        <f>COUNTIFS(CADASTRE!$B:$B,$X$1,CADASTRE!$L:$L,A325)</f>
        <v>0</v>
      </c>
      <c r="Y325" s="22">
        <f>COUNTIFS(CADASTRE!$B:$B,$Y$1,CADASTRE!$L:$L,A325)</f>
        <v>0</v>
      </c>
      <c r="Z325" s="22">
        <f>COUNTIFS(CADASTRE!$B:$B,$Z$1,CADASTRE!$L:$L,A325)</f>
        <v>0</v>
      </c>
      <c r="AA325" s="22">
        <f t="shared" si="5"/>
        <v>1</v>
      </c>
      <c r="AB325" s="22"/>
      <c r="AC325" s="22"/>
      <c r="AD325" s="1"/>
      <c r="AE325" s="1"/>
    </row>
    <row r="326" spans="1:31" ht="30" customHeight="1" x14ac:dyDescent="0.3">
      <c r="A326" s="2" t="s">
        <v>4964</v>
      </c>
      <c r="B326" s="22">
        <f>COUNTIFS(CADASTRE!$B:$B,B$1,CADASTRE!L:L,A326)</f>
        <v>0</v>
      </c>
      <c r="C326" s="22">
        <f>COUNTIFS(CADASTRE!$B:$B,$C$1,CADASTRE!$L:$L,A326)</f>
        <v>0</v>
      </c>
      <c r="D326" s="22">
        <f>COUNTIFS(CADASTRE!$B:$B,$D$1,CADASTRE!$L:$L,A326)</f>
        <v>0</v>
      </c>
      <c r="E326" s="22">
        <f>COUNTIFS(CADASTRE!$B:$B,$E$1,CADASTRE!$L:$L,A326)</f>
        <v>0</v>
      </c>
      <c r="F326" s="22">
        <f>COUNTIFS(CADASTRE!$B:$B,$F$1,CADASTRE!$L:$L,A326)</f>
        <v>0</v>
      </c>
      <c r="G326" s="22">
        <f>COUNTIFS(CADASTRE!$B:$B,$G$1,CADASTRE!$L:$L,A326)</f>
        <v>0</v>
      </c>
      <c r="H326" s="22">
        <f>COUNTIFS(CADASTRE!$B:$B,$H$1,CADASTRE!$L:$L,A326)</f>
        <v>0</v>
      </c>
      <c r="I326" s="22">
        <f>COUNTIFS(CADASTRE!$B:$B,$I$1,CADASTRE!$L:$L,A326)</f>
        <v>0</v>
      </c>
      <c r="J326" s="22">
        <f>COUNTIFS(CADASTRE!$B:$B,$J$1,CADASTRE!$L:$L,A326)</f>
        <v>1</v>
      </c>
      <c r="K326" s="22">
        <f>COUNTIFS(CADASTRE!$B:$B,$K$1,CADASTRE!$L:$L,A326)</f>
        <v>0</v>
      </c>
      <c r="L326" s="22">
        <f>COUNTIFS(CADASTRE!$B:$B,$L$1,CADASTRE!$L:$L,A326)</f>
        <v>0</v>
      </c>
      <c r="M326" s="22">
        <f>COUNTIFS(CADASTRE!$B:$B,$M$1,CADASTRE!$L:$L,A326)</f>
        <v>0</v>
      </c>
      <c r="N326" s="22">
        <f>COUNTIFS(CADASTRE!$B:$B,$N$1,CADASTRE!$L:$L,A326)</f>
        <v>0</v>
      </c>
      <c r="O326" s="22">
        <f>COUNTIFS(CADASTRE!$B:$B,$O$1,CADASTRE!$L:$L,A326)</f>
        <v>0</v>
      </c>
      <c r="P326" s="22">
        <f>COUNTIFS(CADASTRE!$B:$B,$P$1,CADASTRE!$L:$L,A326)</f>
        <v>0</v>
      </c>
      <c r="Q326" s="22">
        <f>COUNTIFS(CADASTRE!$B:$B,$Q$1,CADASTRE!$L:$L,A326)</f>
        <v>0</v>
      </c>
      <c r="R326" s="22">
        <f>COUNTIFS(CADASTRE!$B:$B,$R$1,CADASTRE!$L:$L,A326)</f>
        <v>0</v>
      </c>
      <c r="S326" s="22">
        <f>COUNTIFS(CADASTRE!$B:$B,$S$1,CADASTRE!$L:$L,A326)</f>
        <v>0</v>
      </c>
      <c r="T326" s="22">
        <f>COUNTIFS(CADASTRE!$B:$B,$T$1,CADASTRE!$L:$L,A326)</f>
        <v>0</v>
      </c>
      <c r="U326" s="22">
        <f>COUNTIFS(CADASTRE!$B:$B,$U$1,CADASTRE!$L:$L,A326)</f>
        <v>0</v>
      </c>
      <c r="V326" s="22">
        <f>COUNTIFS(CADASTRE!$B:$B,$V$1,CADASTRE!$L:$L,A326)</f>
        <v>0</v>
      </c>
      <c r="W326" s="22">
        <f>COUNTIFS(CADASTRE!$B:$B,$W$1,CADASTRE!$L:$L,A326)</f>
        <v>0</v>
      </c>
      <c r="X326" s="22">
        <f>COUNTIFS(CADASTRE!$B:$B,$X$1,CADASTRE!$L:$L,A326)</f>
        <v>0</v>
      </c>
      <c r="Y326" s="22">
        <f>COUNTIFS(CADASTRE!$B:$B,$Y$1,CADASTRE!$L:$L,A326)</f>
        <v>0</v>
      </c>
      <c r="Z326" s="22">
        <f>COUNTIFS(CADASTRE!$B:$B,$Z$1,CADASTRE!$L:$L,A326)</f>
        <v>0</v>
      </c>
      <c r="AA326" s="22">
        <f t="shared" si="5"/>
        <v>1</v>
      </c>
      <c r="AB326" s="22"/>
      <c r="AC326" s="22"/>
      <c r="AD326" s="1"/>
      <c r="AE326" s="1"/>
    </row>
    <row r="327" spans="1:31" ht="30" customHeight="1" x14ac:dyDescent="0.3">
      <c r="A327" s="2" t="s">
        <v>1991</v>
      </c>
      <c r="B327" s="22">
        <f>COUNTIFS(CADASTRE!$B:$B,B$1,CADASTRE!L:L,A327)</f>
        <v>0</v>
      </c>
      <c r="C327" s="22">
        <f>COUNTIFS(CADASTRE!$B:$B,$C$1,CADASTRE!$L:$L,A327)</f>
        <v>0</v>
      </c>
      <c r="D327" s="22">
        <f>COUNTIFS(CADASTRE!$B:$B,$D$1,CADASTRE!$L:$L,A327)</f>
        <v>0</v>
      </c>
      <c r="E327" s="22">
        <f>COUNTIFS(CADASTRE!$B:$B,$E$1,CADASTRE!$L:$L,A327)</f>
        <v>0</v>
      </c>
      <c r="F327" s="22">
        <f>COUNTIFS(CADASTRE!$B:$B,$F$1,CADASTRE!$L:$L,A327)</f>
        <v>0</v>
      </c>
      <c r="G327" s="22">
        <f>COUNTIFS(CADASTRE!$B:$B,$G$1,CADASTRE!$L:$L,A327)</f>
        <v>0</v>
      </c>
      <c r="H327" s="22">
        <f>COUNTIFS(CADASTRE!$B:$B,$H$1,CADASTRE!$L:$L,A327)</f>
        <v>0</v>
      </c>
      <c r="I327" s="22">
        <f>COUNTIFS(CADASTRE!$B:$B,$I$1,CADASTRE!$L:$L,A327)</f>
        <v>0</v>
      </c>
      <c r="J327" s="22">
        <f>COUNTIFS(CADASTRE!$B:$B,$J$1,CADASTRE!$L:$L,A327)</f>
        <v>0</v>
      </c>
      <c r="K327" s="22">
        <f>COUNTIFS(CADASTRE!$B:$B,$K$1,CADASTRE!$L:$L,A327)</f>
        <v>0</v>
      </c>
      <c r="L327" s="22">
        <f>COUNTIFS(CADASTRE!$B:$B,$L$1,CADASTRE!$L:$L,A327)</f>
        <v>0</v>
      </c>
      <c r="M327" s="22">
        <f>COUNTIFS(CADASTRE!$B:$B,$M$1,CADASTRE!$L:$L,A327)</f>
        <v>0</v>
      </c>
      <c r="N327" s="22">
        <f>COUNTIFS(CADASTRE!$B:$B,$N$1,CADASTRE!$L:$L,A327)</f>
        <v>0</v>
      </c>
      <c r="O327" s="22">
        <f>COUNTIFS(CADASTRE!$B:$B,$O$1,CADASTRE!$L:$L,A327)</f>
        <v>0</v>
      </c>
      <c r="P327" s="22">
        <f>COUNTIFS(CADASTRE!$B:$B,$P$1,CADASTRE!$L:$L,A327)</f>
        <v>3</v>
      </c>
      <c r="Q327" s="22">
        <f>COUNTIFS(CADASTRE!$B:$B,$Q$1,CADASTRE!$L:$L,A327)</f>
        <v>0</v>
      </c>
      <c r="R327" s="22">
        <f>COUNTIFS(CADASTRE!$B:$B,$R$1,CADASTRE!$L:$L,A327)</f>
        <v>0</v>
      </c>
      <c r="S327" s="22">
        <f>COUNTIFS(CADASTRE!$B:$B,$S$1,CADASTRE!$L:$L,A327)</f>
        <v>0</v>
      </c>
      <c r="T327" s="22">
        <f>COUNTIFS(CADASTRE!$B:$B,$T$1,CADASTRE!$L:$L,A327)</f>
        <v>0</v>
      </c>
      <c r="U327" s="22">
        <f>COUNTIFS(CADASTRE!$B:$B,$U$1,CADASTRE!$L:$L,A327)</f>
        <v>0</v>
      </c>
      <c r="V327" s="22">
        <f>COUNTIFS(CADASTRE!$B:$B,$V$1,CADASTRE!$L:$L,A327)</f>
        <v>0</v>
      </c>
      <c r="W327" s="22">
        <f>COUNTIFS(CADASTRE!$B:$B,$W$1,CADASTRE!$L:$L,A327)</f>
        <v>0</v>
      </c>
      <c r="X327" s="22">
        <f>COUNTIFS(CADASTRE!$B:$B,$X$1,CADASTRE!$L:$L,A327)</f>
        <v>0</v>
      </c>
      <c r="Y327" s="22">
        <f>COUNTIFS(CADASTRE!$B:$B,$Y$1,CADASTRE!$L:$L,A327)</f>
        <v>0</v>
      </c>
      <c r="Z327" s="22">
        <f>COUNTIFS(CADASTRE!$B:$B,$Z$1,CADASTRE!$L:$L,A327)</f>
        <v>0</v>
      </c>
      <c r="AA327" s="22">
        <f t="shared" si="5"/>
        <v>3</v>
      </c>
      <c r="AB327" s="22"/>
      <c r="AC327" s="22"/>
      <c r="AD327" s="1"/>
      <c r="AE327" s="1"/>
    </row>
    <row r="328" spans="1:31" ht="30" customHeight="1" x14ac:dyDescent="0.3">
      <c r="A328" s="2" t="s">
        <v>4144</v>
      </c>
      <c r="B328" s="22">
        <f>COUNTIFS(CADASTRE!$B:$B,B$1,CADASTRE!L:L,A328)</f>
        <v>0</v>
      </c>
      <c r="C328" s="22">
        <f>COUNTIFS(CADASTRE!$B:$B,$C$1,CADASTRE!$L:$L,A328)</f>
        <v>0</v>
      </c>
      <c r="D328" s="22">
        <f>COUNTIFS(CADASTRE!$B:$B,$D$1,CADASTRE!$L:$L,A328)</f>
        <v>0</v>
      </c>
      <c r="E328" s="22">
        <f>COUNTIFS(CADASTRE!$B:$B,$E$1,CADASTRE!$L:$L,A328)</f>
        <v>0</v>
      </c>
      <c r="F328" s="22">
        <f>COUNTIFS(CADASTRE!$B:$B,$F$1,CADASTRE!$L:$L,A328)</f>
        <v>0</v>
      </c>
      <c r="G328" s="22">
        <f>COUNTIFS(CADASTRE!$B:$B,$G$1,CADASTRE!$L:$L,A328)</f>
        <v>0</v>
      </c>
      <c r="H328" s="22">
        <f>COUNTIFS(CADASTRE!$B:$B,$H$1,CADASTRE!$L:$L,A328)</f>
        <v>1</v>
      </c>
      <c r="I328" s="22">
        <f>COUNTIFS(CADASTRE!$B:$B,$I$1,CADASTRE!$L:$L,A328)</f>
        <v>0</v>
      </c>
      <c r="J328" s="22">
        <f>COUNTIFS(CADASTRE!$B:$B,$J$1,CADASTRE!$L:$L,A328)</f>
        <v>0</v>
      </c>
      <c r="K328" s="22">
        <f>COUNTIFS(CADASTRE!$B:$B,$K$1,CADASTRE!$L:$L,A328)</f>
        <v>0</v>
      </c>
      <c r="L328" s="22">
        <f>COUNTIFS(CADASTRE!$B:$B,$L$1,CADASTRE!$L:$L,A328)</f>
        <v>0</v>
      </c>
      <c r="M328" s="22">
        <f>COUNTIFS(CADASTRE!$B:$B,$M$1,CADASTRE!$L:$L,A328)</f>
        <v>0</v>
      </c>
      <c r="N328" s="22">
        <f>COUNTIFS(CADASTRE!$B:$B,$N$1,CADASTRE!$L:$L,A328)</f>
        <v>0</v>
      </c>
      <c r="O328" s="22">
        <f>COUNTIFS(CADASTRE!$B:$B,$O$1,CADASTRE!$L:$L,A328)</f>
        <v>0</v>
      </c>
      <c r="P328" s="22">
        <f>COUNTIFS(CADASTRE!$B:$B,$P$1,CADASTRE!$L:$L,A328)</f>
        <v>0</v>
      </c>
      <c r="Q328" s="22">
        <f>COUNTIFS(CADASTRE!$B:$B,$Q$1,CADASTRE!$L:$L,A328)</f>
        <v>0</v>
      </c>
      <c r="R328" s="22">
        <f>COUNTIFS(CADASTRE!$B:$B,$R$1,CADASTRE!$L:$L,A328)</f>
        <v>0</v>
      </c>
      <c r="S328" s="22">
        <f>COUNTIFS(CADASTRE!$B:$B,$S$1,CADASTRE!$L:$L,A328)</f>
        <v>0</v>
      </c>
      <c r="T328" s="22">
        <f>COUNTIFS(CADASTRE!$B:$B,$T$1,CADASTRE!$L:$L,A328)</f>
        <v>0</v>
      </c>
      <c r="U328" s="22">
        <f>COUNTIFS(CADASTRE!$B:$B,$U$1,CADASTRE!$L:$L,A328)</f>
        <v>0</v>
      </c>
      <c r="V328" s="22">
        <f>COUNTIFS(CADASTRE!$B:$B,$V$1,CADASTRE!$L:$L,A328)</f>
        <v>0</v>
      </c>
      <c r="W328" s="22">
        <f>COUNTIFS(CADASTRE!$B:$B,$W$1,CADASTRE!$L:$L,A328)</f>
        <v>0</v>
      </c>
      <c r="X328" s="22">
        <f>COUNTIFS(CADASTRE!$B:$B,$X$1,CADASTRE!$L:$L,A328)</f>
        <v>0</v>
      </c>
      <c r="Y328" s="22">
        <f>COUNTIFS(CADASTRE!$B:$B,$Y$1,CADASTRE!$L:$L,A328)</f>
        <v>0</v>
      </c>
      <c r="Z328" s="22">
        <f>COUNTIFS(CADASTRE!$B:$B,$Z$1,CADASTRE!$L:$L,A328)</f>
        <v>0</v>
      </c>
      <c r="AA328" s="22">
        <f t="shared" si="5"/>
        <v>1</v>
      </c>
      <c r="AB328" s="22"/>
      <c r="AC328" s="22"/>
      <c r="AD328" s="1"/>
      <c r="AE328" s="1"/>
    </row>
    <row r="329" spans="1:31" ht="30" customHeight="1" x14ac:dyDescent="0.3">
      <c r="A329" s="2" t="s">
        <v>3612</v>
      </c>
      <c r="B329" s="22">
        <f>COUNTIFS(CADASTRE!$B:$B,B$1,CADASTRE!L:L,A329)</f>
        <v>0</v>
      </c>
      <c r="C329" s="22">
        <f>COUNTIFS(CADASTRE!$B:$B,$C$1,CADASTRE!$L:$L,A329)</f>
        <v>0</v>
      </c>
      <c r="D329" s="22">
        <f>COUNTIFS(CADASTRE!$B:$B,$D$1,CADASTRE!$L:$L,A329)</f>
        <v>0</v>
      </c>
      <c r="E329" s="22">
        <f>COUNTIFS(CADASTRE!$B:$B,$E$1,CADASTRE!$L:$L,A329)</f>
        <v>0</v>
      </c>
      <c r="F329" s="22">
        <f>COUNTIFS(CADASTRE!$B:$B,$F$1,CADASTRE!$L:$L,A329)</f>
        <v>0</v>
      </c>
      <c r="G329" s="22">
        <f>COUNTIFS(CADASTRE!$B:$B,$G$1,CADASTRE!$L:$L,A329)</f>
        <v>0</v>
      </c>
      <c r="H329" s="22">
        <f>COUNTIFS(CADASTRE!$B:$B,$H$1,CADASTRE!$L:$L,A329)</f>
        <v>0</v>
      </c>
      <c r="I329" s="22">
        <f>COUNTIFS(CADASTRE!$B:$B,$I$1,CADASTRE!$L:$L,A329)</f>
        <v>0</v>
      </c>
      <c r="J329" s="22">
        <f>COUNTIFS(CADASTRE!$B:$B,$J$1,CADASTRE!$L:$L,A329)</f>
        <v>0</v>
      </c>
      <c r="K329" s="22">
        <f>COUNTIFS(CADASTRE!$B:$B,$K$1,CADASTRE!$L:$L,A329)</f>
        <v>0</v>
      </c>
      <c r="L329" s="22">
        <f>COUNTIFS(CADASTRE!$B:$B,$L$1,CADASTRE!$L:$L,A329)</f>
        <v>0</v>
      </c>
      <c r="M329" s="22">
        <f>COUNTIFS(CADASTRE!$B:$B,$M$1,CADASTRE!$L:$L,A329)</f>
        <v>0</v>
      </c>
      <c r="N329" s="22">
        <f>COUNTIFS(CADASTRE!$B:$B,$N$1,CADASTRE!$L:$L,A329)</f>
        <v>0</v>
      </c>
      <c r="O329" s="22">
        <f>COUNTIFS(CADASTRE!$B:$B,$O$1,CADASTRE!$L:$L,A329)</f>
        <v>0</v>
      </c>
      <c r="P329" s="22">
        <f>COUNTIFS(CADASTRE!$B:$B,$P$1,CADASTRE!$L:$L,A329)</f>
        <v>0</v>
      </c>
      <c r="Q329" s="22">
        <f>COUNTIFS(CADASTRE!$B:$B,$Q$1,CADASTRE!$L:$L,A329)</f>
        <v>0</v>
      </c>
      <c r="R329" s="22">
        <f>COUNTIFS(CADASTRE!$B:$B,$R$1,CADASTRE!$L:$L,A329)</f>
        <v>0</v>
      </c>
      <c r="S329" s="22">
        <f>COUNTIFS(CADASTRE!$B:$B,$S$1,CADASTRE!$L:$L,A329)</f>
        <v>0</v>
      </c>
      <c r="T329" s="22">
        <f>COUNTIFS(CADASTRE!$B:$B,$T$1,CADASTRE!$L:$L,A329)</f>
        <v>0</v>
      </c>
      <c r="U329" s="22">
        <f>COUNTIFS(CADASTRE!$B:$B,$U$1,CADASTRE!$L:$L,A329)</f>
        <v>0</v>
      </c>
      <c r="V329" s="22">
        <f>COUNTIFS(CADASTRE!$B:$B,$V$1,CADASTRE!$L:$L,A329)</f>
        <v>0</v>
      </c>
      <c r="W329" s="22">
        <f>COUNTIFS(CADASTRE!$B:$B,$W$1,CADASTRE!$L:$L,A329)</f>
        <v>1</v>
      </c>
      <c r="X329" s="22">
        <f>COUNTIFS(CADASTRE!$B:$B,$X$1,CADASTRE!$L:$L,A329)</f>
        <v>0</v>
      </c>
      <c r="Y329" s="22">
        <f>COUNTIFS(CADASTRE!$B:$B,$Y$1,CADASTRE!$L:$L,A329)</f>
        <v>0</v>
      </c>
      <c r="Z329" s="22">
        <f>COUNTIFS(CADASTRE!$B:$B,$Z$1,CADASTRE!$L:$L,A329)</f>
        <v>0</v>
      </c>
      <c r="AA329" s="22">
        <f t="shared" si="5"/>
        <v>1</v>
      </c>
      <c r="AB329" s="22"/>
      <c r="AC329" s="22"/>
      <c r="AD329" s="1"/>
      <c r="AE329" s="1"/>
    </row>
    <row r="330" spans="1:31" ht="30" customHeight="1" x14ac:dyDescent="0.3">
      <c r="A330" s="2" t="s">
        <v>2003</v>
      </c>
      <c r="B330" s="22">
        <f>COUNTIFS(CADASTRE!$B:$B,B$1,CADASTRE!L:L,A330)</f>
        <v>0</v>
      </c>
      <c r="C330" s="22">
        <f>COUNTIFS(CADASTRE!$B:$B,$C$1,CADASTRE!$L:$L,A330)</f>
        <v>0</v>
      </c>
      <c r="D330" s="22">
        <f>COUNTIFS(CADASTRE!$B:$B,$D$1,CADASTRE!$L:$L,A330)</f>
        <v>0</v>
      </c>
      <c r="E330" s="22">
        <f>COUNTIFS(CADASTRE!$B:$B,$E$1,CADASTRE!$L:$L,A330)</f>
        <v>0</v>
      </c>
      <c r="F330" s="22">
        <f>COUNTIFS(CADASTRE!$B:$B,$F$1,CADASTRE!$L:$L,A330)</f>
        <v>0</v>
      </c>
      <c r="G330" s="22">
        <f>COUNTIFS(CADASTRE!$B:$B,$G$1,CADASTRE!$L:$L,A330)</f>
        <v>0</v>
      </c>
      <c r="H330" s="22">
        <f>COUNTIFS(CADASTRE!$B:$B,$H$1,CADASTRE!$L:$L,A330)</f>
        <v>0</v>
      </c>
      <c r="I330" s="22">
        <f>COUNTIFS(CADASTRE!$B:$B,$I$1,CADASTRE!$L:$L,A330)</f>
        <v>0</v>
      </c>
      <c r="J330" s="22">
        <f>COUNTIFS(CADASTRE!$B:$B,$J$1,CADASTRE!$L:$L,A330)</f>
        <v>0</v>
      </c>
      <c r="K330" s="22">
        <f>COUNTIFS(CADASTRE!$B:$B,$K$1,CADASTRE!$L:$L,A330)</f>
        <v>0</v>
      </c>
      <c r="L330" s="22">
        <f>COUNTIFS(CADASTRE!$B:$B,$L$1,CADASTRE!$L:$L,A330)</f>
        <v>0</v>
      </c>
      <c r="M330" s="22">
        <f>COUNTIFS(CADASTRE!$B:$B,$M$1,CADASTRE!$L:$L,A330)</f>
        <v>0</v>
      </c>
      <c r="N330" s="22">
        <f>COUNTIFS(CADASTRE!$B:$B,$N$1,CADASTRE!$L:$L,A330)</f>
        <v>0</v>
      </c>
      <c r="O330" s="22">
        <f>COUNTIFS(CADASTRE!$B:$B,$O$1,CADASTRE!$L:$L,A330)</f>
        <v>0</v>
      </c>
      <c r="P330" s="22">
        <f>COUNTIFS(CADASTRE!$B:$B,$P$1,CADASTRE!$L:$L,A330)</f>
        <v>0</v>
      </c>
      <c r="Q330" s="22">
        <f>COUNTIFS(CADASTRE!$B:$B,$Q$1,CADASTRE!$L:$L,A330)</f>
        <v>0</v>
      </c>
      <c r="R330" s="22">
        <f>COUNTIFS(CADASTRE!$B:$B,$R$1,CADASTRE!$L:$L,A330)</f>
        <v>0</v>
      </c>
      <c r="S330" s="22">
        <f>COUNTIFS(CADASTRE!$B:$B,$S$1,CADASTRE!$L:$L,A330)</f>
        <v>0</v>
      </c>
      <c r="T330" s="22">
        <f>COUNTIFS(CADASTRE!$B:$B,$T$1,CADASTRE!$L:$L,A330)</f>
        <v>0</v>
      </c>
      <c r="U330" s="22">
        <f>COUNTIFS(CADASTRE!$B:$B,$U$1,CADASTRE!$L:$L,A330)</f>
        <v>0</v>
      </c>
      <c r="V330" s="22">
        <f>COUNTIFS(CADASTRE!$B:$B,$V$1,CADASTRE!$L:$L,A330)</f>
        <v>0</v>
      </c>
      <c r="W330" s="22">
        <f>COUNTIFS(CADASTRE!$B:$B,$W$1,CADASTRE!$L:$L,A330)</f>
        <v>0</v>
      </c>
      <c r="X330" s="22">
        <f>COUNTIFS(CADASTRE!$B:$B,$X$1,CADASTRE!$L:$L,A330)</f>
        <v>0</v>
      </c>
      <c r="Y330" s="22">
        <f>COUNTIFS(CADASTRE!$B:$B,$Y$1,CADASTRE!$L:$L,A330)</f>
        <v>1</v>
      </c>
      <c r="Z330" s="22">
        <f>COUNTIFS(CADASTRE!$B:$B,$Z$1,CADASTRE!$L:$L,A330)</f>
        <v>0</v>
      </c>
      <c r="AA330" s="22">
        <f t="shared" si="5"/>
        <v>1</v>
      </c>
      <c r="AB330" s="22"/>
      <c r="AC330" s="22"/>
      <c r="AD330" s="1"/>
      <c r="AE330" s="1"/>
    </row>
    <row r="331" spans="1:31" ht="30" customHeight="1" x14ac:dyDescent="0.3">
      <c r="A331" s="2" t="s">
        <v>3012</v>
      </c>
      <c r="B331" s="22">
        <f>COUNTIFS(CADASTRE!$B:$B,B$1,CADASTRE!L:L,A331)</f>
        <v>0</v>
      </c>
      <c r="C331" s="22">
        <f>COUNTIFS(CADASTRE!$B:$B,$C$1,CADASTRE!$L:$L,A331)</f>
        <v>0</v>
      </c>
      <c r="D331" s="22">
        <f>COUNTIFS(CADASTRE!$B:$B,$D$1,CADASTRE!$L:$L,A331)</f>
        <v>0</v>
      </c>
      <c r="E331" s="22">
        <f>COUNTIFS(CADASTRE!$B:$B,$E$1,CADASTRE!$L:$L,A331)</f>
        <v>0</v>
      </c>
      <c r="F331" s="22">
        <f>COUNTIFS(CADASTRE!$B:$B,$F$1,CADASTRE!$L:$L,A331)</f>
        <v>0</v>
      </c>
      <c r="G331" s="22">
        <f>COUNTIFS(CADASTRE!$B:$B,$G$1,CADASTRE!$L:$L,A331)</f>
        <v>1</v>
      </c>
      <c r="H331" s="22">
        <f>COUNTIFS(CADASTRE!$B:$B,$H$1,CADASTRE!$L:$L,A331)</f>
        <v>0</v>
      </c>
      <c r="I331" s="22">
        <f>COUNTIFS(CADASTRE!$B:$B,$I$1,CADASTRE!$L:$L,A331)</f>
        <v>0</v>
      </c>
      <c r="J331" s="22">
        <f>COUNTIFS(CADASTRE!$B:$B,$J$1,CADASTRE!$L:$L,A331)</f>
        <v>0</v>
      </c>
      <c r="K331" s="22">
        <f>COUNTIFS(CADASTRE!$B:$B,$K$1,CADASTRE!$L:$L,A331)</f>
        <v>0</v>
      </c>
      <c r="L331" s="22">
        <f>COUNTIFS(CADASTRE!$B:$B,$L$1,CADASTRE!$L:$L,A331)</f>
        <v>0</v>
      </c>
      <c r="M331" s="22">
        <f>COUNTIFS(CADASTRE!$B:$B,$M$1,CADASTRE!$L:$L,A331)</f>
        <v>0</v>
      </c>
      <c r="N331" s="22">
        <f>COUNTIFS(CADASTRE!$B:$B,$N$1,CADASTRE!$L:$L,A331)</f>
        <v>0</v>
      </c>
      <c r="O331" s="22">
        <f>COUNTIFS(CADASTRE!$B:$B,$O$1,CADASTRE!$L:$L,A331)</f>
        <v>0</v>
      </c>
      <c r="P331" s="22">
        <f>COUNTIFS(CADASTRE!$B:$B,$P$1,CADASTRE!$L:$L,A331)</f>
        <v>1</v>
      </c>
      <c r="Q331" s="22">
        <f>COUNTIFS(CADASTRE!$B:$B,$Q$1,CADASTRE!$L:$L,A331)</f>
        <v>0</v>
      </c>
      <c r="R331" s="22">
        <f>COUNTIFS(CADASTRE!$B:$B,$R$1,CADASTRE!$L:$L,A331)</f>
        <v>0</v>
      </c>
      <c r="S331" s="22">
        <f>COUNTIFS(CADASTRE!$B:$B,$S$1,CADASTRE!$L:$L,A331)</f>
        <v>0</v>
      </c>
      <c r="T331" s="22">
        <f>COUNTIFS(CADASTRE!$B:$B,$T$1,CADASTRE!$L:$L,A331)</f>
        <v>0</v>
      </c>
      <c r="U331" s="22">
        <f>COUNTIFS(CADASTRE!$B:$B,$U$1,CADASTRE!$L:$L,A331)</f>
        <v>0</v>
      </c>
      <c r="V331" s="22">
        <f>COUNTIFS(CADASTRE!$B:$B,$V$1,CADASTRE!$L:$L,A331)</f>
        <v>0</v>
      </c>
      <c r="W331" s="22">
        <f>COUNTIFS(CADASTRE!$B:$B,$W$1,CADASTRE!$L:$L,A331)</f>
        <v>0</v>
      </c>
      <c r="X331" s="22">
        <f>COUNTIFS(CADASTRE!$B:$B,$X$1,CADASTRE!$L:$L,A331)</f>
        <v>0</v>
      </c>
      <c r="Y331" s="22">
        <f>COUNTIFS(CADASTRE!$B:$B,$Y$1,CADASTRE!$L:$L,A331)</f>
        <v>0</v>
      </c>
      <c r="Z331" s="22">
        <f>COUNTIFS(CADASTRE!$B:$B,$Z$1,CADASTRE!$L:$L,A331)</f>
        <v>0</v>
      </c>
      <c r="AA331" s="22">
        <f t="shared" si="5"/>
        <v>2</v>
      </c>
      <c r="AB331" s="22"/>
      <c r="AC331" s="22"/>
      <c r="AD331" s="1"/>
      <c r="AE331" s="1"/>
    </row>
    <row r="332" spans="1:31" ht="30" customHeight="1" x14ac:dyDescent="0.3">
      <c r="A332" s="2" t="s">
        <v>2010</v>
      </c>
      <c r="B332" s="22">
        <f>COUNTIFS(CADASTRE!$B:$B,B$1,CADASTRE!L:L,A332)</f>
        <v>0</v>
      </c>
      <c r="C332" s="22">
        <f>COUNTIFS(CADASTRE!$B:$B,$C$1,CADASTRE!$L:$L,A332)</f>
        <v>0</v>
      </c>
      <c r="D332" s="22">
        <f>COUNTIFS(CADASTRE!$B:$B,$D$1,CADASTRE!$L:$L,A332)</f>
        <v>0</v>
      </c>
      <c r="E332" s="22">
        <f>COUNTIFS(CADASTRE!$B:$B,$E$1,CADASTRE!$L:$L,A332)</f>
        <v>0</v>
      </c>
      <c r="F332" s="22">
        <f>COUNTIFS(CADASTRE!$B:$B,$F$1,CADASTRE!$L:$L,A332)</f>
        <v>0</v>
      </c>
      <c r="G332" s="22">
        <f>COUNTIFS(CADASTRE!$B:$B,$G$1,CADASTRE!$L:$L,A332)</f>
        <v>0</v>
      </c>
      <c r="H332" s="22">
        <f>COUNTIFS(CADASTRE!$B:$B,$H$1,CADASTRE!$L:$L,A332)</f>
        <v>0</v>
      </c>
      <c r="I332" s="22">
        <f>COUNTIFS(CADASTRE!$B:$B,$I$1,CADASTRE!$L:$L,A332)</f>
        <v>0</v>
      </c>
      <c r="J332" s="22">
        <f>COUNTIFS(CADASTRE!$B:$B,$J$1,CADASTRE!$L:$L,A332)</f>
        <v>0</v>
      </c>
      <c r="K332" s="22">
        <f>COUNTIFS(CADASTRE!$B:$B,$K$1,CADASTRE!$L:$L,A332)</f>
        <v>0</v>
      </c>
      <c r="L332" s="22">
        <f>COUNTIFS(CADASTRE!$B:$B,$L$1,CADASTRE!$L:$L,A332)</f>
        <v>0</v>
      </c>
      <c r="M332" s="22">
        <f>COUNTIFS(CADASTRE!$B:$B,$M$1,CADASTRE!$L:$L,A332)</f>
        <v>0</v>
      </c>
      <c r="N332" s="22">
        <f>COUNTIFS(CADASTRE!$B:$B,$N$1,CADASTRE!$L:$L,A332)</f>
        <v>0</v>
      </c>
      <c r="O332" s="22">
        <f>COUNTIFS(CADASTRE!$B:$B,$O$1,CADASTRE!$L:$L,A332)</f>
        <v>0</v>
      </c>
      <c r="P332" s="22">
        <f>COUNTIFS(CADASTRE!$B:$B,$P$1,CADASTRE!$L:$L,A332)</f>
        <v>1</v>
      </c>
      <c r="Q332" s="22">
        <f>COUNTIFS(CADASTRE!$B:$B,$Q$1,CADASTRE!$L:$L,A332)</f>
        <v>1</v>
      </c>
      <c r="R332" s="22">
        <f>COUNTIFS(CADASTRE!$B:$B,$R$1,CADASTRE!$L:$L,A332)</f>
        <v>0</v>
      </c>
      <c r="S332" s="22">
        <f>COUNTIFS(CADASTRE!$B:$B,$S$1,CADASTRE!$L:$L,A332)</f>
        <v>0</v>
      </c>
      <c r="T332" s="22">
        <f>COUNTIFS(CADASTRE!$B:$B,$T$1,CADASTRE!$L:$L,A332)</f>
        <v>0</v>
      </c>
      <c r="U332" s="22">
        <f>COUNTIFS(CADASTRE!$B:$B,$U$1,CADASTRE!$L:$L,A332)</f>
        <v>0</v>
      </c>
      <c r="V332" s="22">
        <f>COUNTIFS(CADASTRE!$B:$B,$V$1,CADASTRE!$L:$L,A332)</f>
        <v>0</v>
      </c>
      <c r="W332" s="22">
        <f>COUNTIFS(CADASTRE!$B:$B,$W$1,CADASTRE!$L:$L,A332)</f>
        <v>0</v>
      </c>
      <c r="X332" s="22">
        <f>COUNTIFS(CADASTRE!$B:$B,$X$1,CADASTRE!$L:$L,A332)</f>
        <v>1</v>
      </c>
      <c r="Y332" s="22">
        <f>COUNTIFS(CADASTRE!$B:$B,$Y$1,CADASTRE!$L:$L,A332)</f>
        <v>0</v>
      </c>
      <c r="Z332" s="22">
        <f>COUNTIFS(CADASTRE!$B:$B,$Z$1,CADASTRE!$L:$L,A332)</f>
        <v>0</v>
      </c>
      <c r="AA332" s="22">
        <f t="shared" si="5"/>
        <v>3</v>
      </c>
      <c r="AB332" s="22"/>
      <c r="AC332" s="22"/>
      <c r="AD332" s="1"/>
      <c r="AE332" s="1"/>
    </row>
    <row r="333" spans="1:31" ht="30" customHeight="1" x14ac:dyDescent="0.3">
      <c r="A333" s="2" t="s">
        <v>424</v>
      </c>
      <c r="B333" s="22">
        <f>COUNTIFS(CADASTRE!$B:$B,B$1,CADASTRE!L:L,A333)</f>
        <v>0</v>
      </c>
      <c r="C333" s="22">
        <f>COUNTIFS(CADASTRE!$B:$B,$C$1,CADASTRE!$L:$L,A333)</f>
        <v>0</v>
      </c>
      <c r="D333" s="22">
        <f>COUNTIFS(CADASTRE!$B:$B,$D$1,CADASTRE!$L:$L,A333)</f>
        <v>0</v>
      </c>
      <c r="E333" s="22">
        <f>COUNTIFS(CADASTRE!$B:$B,$E$1,CADASTRE!$L:$L,A333)</f>
        <v>0</v>
      </c>
      <c r="F333" s="22">
        <f>COUNTIFS(CADASTRE!$B:$B,$F$1,CADASTRE!$L:$L,A333)</f>
        <v>0</v>
      </c>
      <c r="G333" s="22">
        <f>COUNTIFS(CADASTRE!$B:$B,$G$1,CADASTRE!$L:$L,A333)</f>
        <v>0</v>
      </c>
      <c r="H333" s="22">
        <f>COUNTIFS(CADASTRE!$B:$B,$H$1,CADASTRE!$L:$L,A333)</f>
        <v>0</v>
      </c>
      <c r="I333" s="22">
        <f>COUNTIFS(CADASTRE!$B:$B,$I$1,CADASTRE!$L:$L,A333)</f>
        <v>0</v>
      </c>
      <c r="J333" s="22">
        <f>COUNTIFS(CADASTRE!$B:$B,$J$1,CADASTRE!$L:$L,A333)</f>
        <v>0</v>
      </c>
      <c r="K333" s="22">
        <f>COUNTIFS(CADASTRE!$B:$B,$K$1,CADASTRE!$L:$L,A333)</f>
        <v>0</v>
      </c>
      <c r="L333" s="22">
        <f>COUNTIFS(CADASTRE!$B:$B,$L$1,CADASTRE!$L:$L,A333)</f>
        <v>0</v>
      </c>
      <c r="M333" s="22">
        <f>COUNTIFS(CADASTRE!$B:$B,$M$1,CADASTRE!$L:$L,A333)</f>
        <v>0</v>
      </c>
      <c r="N333" s="22">
        <f>COUNTIFS(CADASTRE!$B:$B,$N$1,CADASTRE!$L:$L,A333)</f>
        <v>0</v>
      </c>
      <c r="O333" s="22">
        <f>COUNTIFS(CADASTRE!$B:$B,$O$1,CADASTRE!$L:$L,A333)</f>
        <v>0</v>
      </c>
      <c r="P333" s="22">
        <f>COUNTIFS(CADASTRE!$B:$B,$P$1,CADASTRE!$L:$L,A333)</f>
        <v>0</v>
      </c>
      <c r="Q333" s="22">
        <f>COUNTIFS(CADASTRE!$B:$B,$Q$1,CADASTRE!$L:$L,A333)</f>
        <v>0</v>
      </c>
      <c r="R333" s="22">
        <f>COUNTIFS(CADASTRE!$B:$B,$R$1,CADASTRE!$L:$L,A333)</f>
        <v>0</v>
      </c>
      <c r="S333" s="22">
        <f>COUNTIFS(CADASTRE!$B:$B,$S$1,CADASTRE!$L:$L,A333)</f>
        <v>0</v>
      </c>
      <c r="T333" s="22">
        <f>COUNTIFS(CADASTRE!$B:$B,$T$1,CADASTRE!$L:$L,A333)</f>
        <v>0</v>
      </c>
      <c r="U333" s="22">
        <f>COUNTIFS(CADASTRE!$B:$B,$U$1,CADASTRE!$L:$L,A333)</f>
        <v>0</v>
      </c>
      <c r="V333" s="22">
        <f>COUNTIFS(CADASTRE!$B:$B,$V$1,CADASTRE!$L:$L,A333)</f>
        <v>0</v>
      </c>
      <c r="W333" s="22">
        <f>COUNTIFS(CADASTRE!$B:$B,$W$1,CADASTRE!$L:$L,A333)</f>
        <v>0</v>
      </c>
      <c r="X333" s="22">
        <f>COUNTIFS(CADASTRE!$B:$B,$X$1,CADASTRE!$L:$L,A333)</f>
        <v>0</v>
      </c>
      <c r="Y333" s="22">
        <f>COUNTIFS(CADASTRE!$B:$B,$Y$1,CADASTRE!$L:$L,A333)</f>
        <v>1</v>
      </c>
      <c r="Z333" s="22">
        <f>COUNTIFS(CADASTRE!$B:$B,$Z$1,CADASTRE!$L:$L,A333)</f>
        <v>0</v>
      </c>
      <c r="AA333" s="22">
        <f t="shared" si="5"/>
        <v>1</v>
      </c>
      <c r="AB333" s="22"/>
      <c r="AC333" s="22"/>
      <c r="AD333" s="1"/>
      <c r="AE333" s="1"/>
    </row>
    <row r="334" spans="1:31" ht="30" customHeight="1" x14ac:dyDescent="0.3">
      <c r="A334" s="2" t="s">
        <v>586</v>
      </c>
      <c r="B334" s="22">
        <f>COUNTIFS(CADASTRE!$B:$B,B$1,CADASTRE!L:L,A334)</f>
        <v>0</v>
      </c>
      <c r="C334" s="22">
        <f>COUNTIFS(CADASTRE!$B:$B,$C$1,CADASTRE!$L:$L,A334)</f>
        <v>0</v>
      </c>
      <c r="D334" s="22">
        <f>COUNTIFS(CADASTRE!$B:$B,$D$1,CADASTRE!$L:$L,A334)</f>
        <v>0</v>
      </c>
      <c r="E334" s="22">
        <f>COUNTIFS(CADASTRE!$B:$B,$E$1,CADASTRE!$L:$L,A334)</f>
        <v>0</v>
      </c>
      <c r="F334" s="22">
        <f>COUNTIFS(CADASTRE!$B:$B,$F$1,CADASTRE!$L:$L,A334)</f>
        <v>0</v>
      </c>
      <c r="G334" s="22">
        <f>COUNTIFS(CADASTRE!$B:$B,$G$1,CADASTRE!$L:$L,A334)</f>
        <v>0</v>
      </c>
      <c r="H334" s="22">
        <f>COUNTIFS(CADASTRE!$B:$B,$H$1,CADASTRE!$L:$L,A334)</f>
        <v>0</v>
      </c>
      <c r="I334" s="22">
        <f>COUNTIFS(CADASTRE!$B:$B,$I$1,CADASTRE!$L:$L,A334)</f>
        <v>0</v>
      </c>
      <c r="J334" s="22">
        <f>COUNTIFS(CADASTRE!$B:$B,$J$1,CADASTRE!$L:$L,A334)</f>
        <v>0</v>
      </c>
      <c r="K334" s="22">
        <f>COUNTIFS(CADASTRE!$B:$B,$K$1,CADASTRE!$L:$L,A334)</f>
        <v>0</v>
      </c>
      <c r="L334" s="22">
        <f>COUNTIFS(CADASTRE!$B:$B,$L$1,CADASTRE!$L:$L,A334)</f>
        <v>0</v>
      </c>
      <c r="M334" s="22">
        <f>COUNTIFS(CADASTRE!$B:$B,$M$1,CADASTRE!$L:$L,A334)</f>
        <v>0</v>
      </c>
      <c r="N334" s="22">
        <f>COUNTIFS(CADASTRE!$B:$B,$N$1,CADASTRE!$L:$L,A334)</f>
        <v>0</v>
      </c>
      <c r="O334" s="22">
        <f>COUNTIFS(CADASTRE!$B:$B,$O$1,CADASTRE!$L:$L,A334)</f>
        <v>0</v>
      </c>
      <c r="P334" s="22">
        <f>COUNTIFS(CADASTRE!$B:$B,$P$1,CADASTRE!$L:$L,A334)</f>
        <v>0</v>
      </c>
      <c r="Q334" s="22">
        <f>COUNTIFS(CADASTRE!$B:$B,$Q$1,CADASTRE!$L:$L,A334)</f>
        <v>0</v>
      </c>
      <c r="R334" s="22">
        <f>COUNTIFS(CADASTRE!$B:$B,$R$1,CADASTRE!$L:$L,A334)</f>
        <v>0</v>
      </c>
      <c r="S334" s="22">
        <f>COUNTIFS(CADASTRE!$B:$B,$S$1,CADASTRE!$L:$L,A334)</f>
        <v>0</v>
      </c>
      <c r="T334" s="22">
        <f>COUNTIFS(CADASTRE!$B:$B,$T$1,CADASTRE!$L:$L,A334)</f>
        <v>0</v>
      </c>
      <c r="U334" s="22">
        <f>COUNTIFS(CADASTRE!$B:$B,$U$1,CADASTRE!$L:$L,A334)</f>
        <v>0</v>
      </c>
      <c r="V334" s="22">
        <f>COUNTIFS(CADASTRE!$B:$B,$V$1,CADASTRE!$L:$L,A334)</f>
        <v>0</v>
      </c>
      <c r="W334" s="22">
        <f>COUNTIFS(CADASTRE!$B:$B,$W$1,CADASTRE!$L:$L,A334)</f>
        <v>1</v>
      </c>
      <c r="X334" s="22">
        <f>COUNTIFS(CADASTRE!$B:$B,$X$1,CADASTRE!$L:$L,A334)</f>
        <v>0</v>
      </c>
      <c r="Y334" s="22">
        <f>COUNTIFS(CADASTRE!$B:$B,$Y$1,CADASTRE!$L:$L,A334)</f>
        <v>0</v>
      </c>
      <c r="Z334" s="22">
        <f>COUNTIFS(CADASTRE!$B:$B,$Z$1,CADASTRE!$L:$L,A334)</f>
        <v>0</v>
      </c>
      <c r="AA334" s="22">
        <f t="shared" si="5"/>
        <v>1</v>
      </c>
      <c r="AB334" s="22"/>
      <c r="AC334" s="22"/>
      <c r="AD334" s="1"/>
      <c r="AE334" s="1"/>
    </row>
    <row r="335" spans="1:31" ht="30" customHeight="1" x14ac:dyDescent="0.3">
      <c r="A335" s="2" t="s">
        <v>4197</v>
      </c>
      <c r="B335" s="22">
        <f>COUNTIFS(CADASTRE!$B:$B,B$1,CADASTRE!L:L,A335)</f>
        <v>0</v>
      </c>
      <c r="C335" s="22">
        <f>COUNTIFS(CADASTRE!$B:$B,$C$1,CADASTRE!$L:$L,A335)</f>
        <v>0</v>
      </c>
      <c r="D335" s="22">
        <f>COUNTIFS(CADASTRE!$B:$B,$D$1,CADASTRE!$L:$L,A335)</f>
        <v>0</v>
      </c>
      <c r="E335" s="22">
        <f>COUNTIFS(CADASTRE!$B:$B,$E$1,CADASTRE!$L:$L,A335)</f>
        <v>1</v>
      </c>
      <c r="F335" s="22">
        <f>COUNTIFS(CADASTRE!$B:$B,$F$1,CADASTRE!$L:$L,A335)</f>
        <v>0</v>
      </c>
      <c r="G335" s="22">
        <f>COUNTIFS(CADASTRE!$B:$B,$G$1,CADASTRE!$L:$L,A335)</f>
        <v>0</v>
      </c>
      <c r="H335" s="22">
        <f>COUNTIFS(CADASTRE!$B:$B,$H$1,CADASTRE!$L:$L,A335)</f>
        <v>0</v>
      </c>
      <c r="I335" s="22">
        <f>COUNTIFS(CADASTRE!$B:$B,$I$1,CADASTRE!$L:$L,A335)</f>
        <v>0</v>
      </c>
      <c r="J335" s="22">
        <f>COUNTIFS(CADASTRE!$B:$B,$J$1,CADASTRE!$L:$L,A335)</f>
        <v>0</v>
      </c>
      <c r="K335" s="22">
        <f>COUNTIFS(CADASTRE!$B:$B,$K$1,CADASTRE!$L:$L,A335)</f>
        <v>0</v>
      </c>
      <c r="L335" s="22">
        <f>COUNTIFS(CADASTRE!$B:$B,$L$1,CADASTRE!$L:$L,A335)</f>
        <v>0</v>
      </c>
      <c r="M335" s="22">
        <f>COUNTIFS(CADASTRE!$B:$B,$M$1,CADASTRE!$L:$L,A335)</f>
        <v>0</v>
      </c>
      <c r="N335" s="22">
        <f>COUNTIFS(CADASTRE!$B:$B,$N$1,CADASTRE!$L:$L,A335)</f>
        <v>0</v>
      </c>
      <c r="O335" s="22">
        <f>COUNTIFS(CADASTRE!$B:$B,$O$1,CADASTRE!$L:$L,A335)</f>
        <v>0</v>
      </c>
      <c r="P335" s="22">
        <f>COUNTIFS(CADASTRE!$B:$B,$P$1,CADASTRE!$L:$L,A335)</f>
        <v>0</v>
      </c>
      <c r="Q335" s="22">
        <f>COUNTIFS(CADASTRE!$B:$B,$Q$1,CADASTRE!$L:$L,A335)</f>
        <v>0</v>
      </c>
      <c r="R335" s="22">
        <f>COUNTIFS(CADASTRE!$B:$B,$R$1,CADASTRE!$L:$L,A335)</f>
        <v>0</v>
      </c>
      <c r="S335" s="22">
        <f>COUNTIFS(CADASTRE!$B:$B,$S$1,CADASTRE!$L:$L,A335)</f>
        <v>0</v>
      </c>
      <c r="T335" s="22">
        <f>COUNTIFS(CADASTRE!$B:$B,$T$1,CADASTRE!$L:$L,A335)</f>
        <v>0</v>
      </c>
      <c r="U335" s="22">
        <f>COUNTIFS(CADASTRE!$B:$B,$U$1,CADASTRE!$L:$L,A335)</f>
        <v>0</v>
      </c>
      <c r="V335" s="22">
        <f>COUNTIFS(CADASTRE!$B:$B,$V$1,CADASTRE!$L:$L,A335)</f>
        <v>0</v>
      </c>
      <c r="W335" s="22">
        <f>COUNTIFS(CADASTRE!$B:$B,$W$1,CADASTRE!$L:$L,A335)</f>
        <v>0</v>
      </c>
      <c r="X335" s="22">
        <f>COUNTIFS(CADASTRE!$B:$B,$X$1,CADASTRE!$L:$L,A335)</f>
        <v>0</v>
      </c>
      <c r="Y335" s="22">
        <f>COUNTIFS(CADASTRE!$B:$B,$Y$1,CADASTRE!$L:$L,A335)</f>
        <v>0</v>
      </c>
      <c r="Z335" s="22">
        <f>COUNTIFS(CADASTRE!$B:$B,$Z$1,CADASTRE!$L:$L,A335)</f>
        <v>0</v>
      </c>
      <c r="AA335" s="22">
        <f t="shared" si="5"/>
        <v>1</v>
      </c>
      <c r="AB335" s="22"/>
      <c r="AC335" s="22"/>
      <c r="AD335" s="1"/>
      <c r="AE335" s="1"/>
    </row>
    <row r="336" spans="1:31" ht="30" customHeight="1" x14ac:dyDescent="0.3">
      <c r="A336" s="2" t="s">
        <v>748</v>
      </c>
      <c r="B336" s="22">
        <f>COUNTIFS(CADASTRE!$B:$B,B$1,CADASTRE!L:L,A336)</f>
        <v>0</v>
      </c>
      <c r="C336" s="22">
        <f>COUNTIFS(CADASTRE!$B:$B,$C$1,CADASTRE!$L:$L,A336)</f>
        <v>0</v>
      </c>
      <c r="D336" s="22">
        <f>COUNTIFS(CADASTRE!$B:$B,$D$1,CADASTRE!$L:$L,A336)</f>
        <v>0</v>
      </c>
      <c r="E336" s="22">
        <f>COUNTIFS(CADASTRE!$B:$B,$E$1,CADASTRE!$L:$L,A336)</f>
        <v>0</v>
      </c>
      <c r="F336" s="22">
        <f>COUNTIFS(CADASTRE!$B:$B,$F$1,CADASTRE!$L:$L,A336)</f>
        <v>0</v>
      </c>
      <c r="G336" s="22">
        <f>COUNTIFS(CADASTRE!$B:$B,$G$1,CADASTRE!$L:$L,A336)</f>
        <v>0</v>
      </c>
      <c r="H336" s="22">
        <f>COUNTIFS(CADASTRE!$B:$B,$H$1,CADASTRE!$L:$L,A336)</f>
        <v>0</v>
      </c>
      <c r="I336" s="22">
        <f>COUNTIFS(CADASTRE!$B:$B,$I$1,CADASTRE!$L:$L,A336)</f>
        <v>0</v>
      </c>
      <c r="J336" s="22">
        <f>COUNTIFS(CADASTRE!$B:$B,$J$1,CADASTRE!$L:$L,A336)</f>
        <v>0</v>
      </c>
      <c r="K336" s="22">
        <f>COUNTIFS(CADASTRE!$B:$B,$K$1,CADASTRE!$L:$L,A336)</f>
        <v>0</v>
      </c>
      <c r="L336" s="22">
        <f>COUNTIFS(CADASTRE!$B:$B,$L$1,CADASTRE!$L:$L,A336)</f>
        <v>0</v>
      </c>
      <c r="M336" s="22">
        <f>COUNTIFS(CADASTRE!$B:$B,$M$1,CADASTRE!$L:$L,A336)</f>
        <v>0</v>
      </c>
      <c r="N336" s="22">
        <f>COUNTIFS(CADASTRE!$B:$B,$N$1,CADASTRE!$L:$L,A336)</f>
        <v>0</v>
      </c>
      <c r="O336" s="22">
        <f>COUNTIFS(CADASTRE!$B:$B,$O$1,CADASTRE!$L:$L,A336)</f>
        <v>0</v>
      </c>
      <c r="P336" s="22">
        <f>COUNTIFS(CADASTRE!$B:$B,$P$1,CADASTRE!$L:$L,A336)</f>
        <v>2</v>
      </c>
      <c r="Q336" s="22">
        <f>COUNTIFS(CADASTRE!$B:$B,$Q$1,CADASTRE!$L:$L,A336)</f>
        <v>6</v>
      </c>
      <c r="R336" s="22">
        <f>COUNTIFS(CADASTRE!$B:$B,$R$1,CADASTRE!$L:$L,A336)</f>
        <v>0</v>
      </c>
      <c r="S336" s="22">
        <f>COUNTIFS(CADASTRE!$B:$B,$S$1,CADASTRE!$L:$L,A336)</f>
        <v>0</v>
      </c>
      <c r="T336" s="22">
        <f>COUNTIFS(CADASTRE!$B:$B,$T$1,CADASTRE!$L:$L,A336)</f>
        <v>0</v>
      </c>
      <c r="U336" s="22">
        <f>COUNTIFS(CADASTRE!$B:$B,$U$1,CADASTRE!$L:$L,A336)</f>
        <v>0</v>
      </c>
      <c r="V336" s="22">
        <f>COUNTIFS(CADASTRE!$B:$B,$V$1,CADASTRE!$L:$L,A336)</f>
        <v>0</v>
      </c>
      <c r="W336" s="22">
        <f>COUNTIFS(CADASTRE!$B:$B,$W$1,CADASTRE!$L:$L,A336)</f>
        <v>0</v>
      </c>
      <c r="X336" s="22">
        <f>COUNTIFS(CADASTRE!$B:$B,$X$1,CADASTRE!$L:$L,A336)</f>
        <v>0</v>
      </c>
      <c r="Y336" s="22">
        <f>COUNTIFS(CADASTRE!$B:$B,$Y$1,CADASTRE!$L:$L,A336)</f>
        <v>1</v>
      </c>
      <c r="Z336" s="22">
        <f>COUNTIFS(CADASTRE!$B:$B,$Z$1,CADASTRE!$L:$L,A336)</f>
        <v>3</v>
      </c>
      <c r="AA336" s="22">
        <f t="shared" si="5"/>
        <v>12</v>
      </c>
      <c r="AB336" s="22"/>
      <c r="AC336" s="22"/>
      <c r="AD336" s="1"/>
      <c r="AE336" s="1"/>
    </row>
    <row r="337" spans="1:31" ht="30" customHeight="1" x14ac:dyDescent="0.3">
      <c r="A337" s="2" t="s">
        <v>2555</v>
      </c>
      <c r="B337" s="22">
        <f>COUNTIFS(CADASTRE!$B:$B,B$1,CADASTRE!L:L,A337)</f>
        <v>0</v>
      </c>
      <c r="C337" s="22">
        <f>COUNTIFS(CADASTRE!$B:$B,$C$1,CADASTRE!$L:$L,A337)</f>
        <v>0</v>
      </c>
      <c r="D337" s="22">
        <f>COUNTIFS(CADASTRE!$B:$B,$D$1,CADASTRE!$L:$L,A337)</f>
        <v>0</v>
      </c>
      <c r="E337" s="22">
        <f>COUNTIFS(CADASTRE!$B:$B,$E$1,CADASTRE!$L:$L,A337)</f>
        <v>0</v>
      </c>
      <c r="F337" s="22">
        <f>COUNTIFS(CADASTRE!$B:$B,$F$1,CADASTRE!$L:$L,A337)</f>
        <v>0</v>
      </c>
      <c r="G337" s="22">
        <f>COUNTIFS(CADASTRE!$B:$B,$G$1,CADASTRE!$L:$L,A337)</f>
        <v>0</v>
      </c>
      <c r="H337" s="22">
        <f>COUNTIFS(CADASTRE!$B:$B,$H$1,CADASTRE!$L:$L,A337)</f>
        <v>0</v>
      </c>
      <c r="I337" s="22">
        <f>COUNTIFS(CADASTRE!$B:$B,$I$1,CADASTRE!$L:$L,A337)</f>
        <v>0</v>
      </c>
      <c r="J337" s="22">
        <f>COUNTIFS(CADASTRE!$B:$B,$J$1,CADASTRE!$L:$L,A337)</f>
        <v>0</v>
      </c>
      <c r="K337" s="22">
        <f>COUNTIFS(CADASTRE!$B:$B,$K$1,CADASTRE!$L:$L,A337)</f>
        <v>0</v>
      </c>
      <c r="L337" s="22">
        <f>COUNTIFS(CADASTRE!$B:$B,$L$1,CADASTRE!$L:$L,A337)</f>
        <v>0</v>
      </c>
      <c r="M337" s="22">
        <f>COUNTIFS(CADASTRE!$B:$B,$M$1,CADASTRE!$L:$L,A337)</f>
        <v>0</v>
      </c>
      <c r="N337" s="22">
        <f>COUNTIFS(CADASTRE!$B:$B,$N$1,CADASTRE!$L:$L,A337)</f>
        <v>0</v>
      </c>
      <c r="O337" s="22">
        <f>COUNTIFS(CADASTRE!$B:$B,$O$1,CADASTRE!$L:$L,A337)</f>
        <v>0</v>
      </c>
      <c r="P337" s="22">
        <f>COUNTIFS(CADASTRE!$B:$B,$P$1,CADASTRE!$L:$L,A337)</f>
        <v>0</v>
      </c>
      <c r="Q337" s="22">
        <f>COUNTIFS(CADASTRE!$B:$B,$Q$1,CADASTRE!$L:$L,A337)</f>
        <v>0</v>
      </c>
      <c r="R337" s="22">
        <f>COUNTIFS(CADASTRE!$B:$B,$R$1,CADASTRE!$L:$L,A337)</f>
        <v>0</v>
      </c>
      <c r="S337" s="22">
        <f>COUNTIFS(CADASTRE!$B:$B,$S$1,CADASTRE!$L:$L,A337)</f>
        <v>0</v>
      </c>
      <c r="T337" s="22">
        <f>COUNTIFS(CADASTRE!$B:$B,$T$1,CADASTRE!$L:$L,A337)</f>
        <v>1</v>
      </c>
      <c r="U337" s="22">
        <f>COUNTIFS(CADASTRE!$B:$B,$U$1,CADASTRE!$L:$L,A337)</f>
        <v>0</v>
      </c>
      <c r="V337" s="22">
        <f>COUNTIFS(CADASTRE!$B:$B,$V$1,CADASTRE!$L:$L,A337)</f>
        <v>0</v>
      </c>
      <c r="W337" s="22">
        <f>COUNTIFS(CADASTRE!$B:$B,$W$1,CADASTRE!$L:$L,A337)</f>
        <v>0</v>
      </c>
      <c r="X337" s="22">
        <f>COUNTIFS(CADASTRE!$B:$B,$X$1,CADASTRE!$L:$L,A337)</f>
        <v>0</v>
      </c>
      <c r="Y337" s="22">
        <f>COUNTIFS(CADASTRE!$B:$B,$Y$1,CADASTRE!$L:$L,A337)</f>
        <v>0</v>
      </c>
      <c r="Z337" s="22">
        <f>COUNTIFS(CADASTRE!$B:$B,$Z$1,CADASTRE!$L:$L,A337)</f>
        <v>0</v>
      </c>
      <c r="AA337" s="22">
        <f t="shared" si="5"/>
        <v>1</v>
      </c>
      <c r="AB337" s="22"/>
      <c r="AC337" s="22"/>
      <c r="AD337" s="1"/>
      <c r="AE337" s="1"/>
    </row>
    <row r="338" spans="1:31" ht="30" customHeight="1" x14ac:dyDescent="0.3">
      <c r="A338" s="2" t="s">
        <v>432</v>
      </c>
      <c r="B338" s="22">
        <f>COUNTIFS(CADASTRE!$B:$B,B$1,CADASTRE!L:L,A338)</f>
        <v>0</v>
      </c>
      <c r="C338" s="22">
        <f>COUNTIFS(CADASTRE!$B:$B,$C$1,CADASTRE!$L:$L,A338)</f>
        <v>0</v>
      </c>
      <c r="D338" s="22">
        <f>COUNTIFS(CADASTRE!$B:$B,$D$1,CADASTRE!$L:$L,A338)</f>
        <v>1</v>
      </c>
      <c r="E338" s="22">
        <f>COUNTIFS(CADASTRE!$B:$B,$E$1,CADASTRE!$L:$L,A338)</f>
        <v>0</v>
      </c>
      <c r="F338" s="22">
        <f>COUNTIFS(CADASTRE!$B:$B,$F$1,CADASTRE!$L:$L,A338)</f>
        <v>0</v>
      </c>
      <c r="G338" s="22">
        <f>COUNTIFS(CADASTRE!$B:$B,$G$1,CADASTRE!$L:$L,A338)</f>
        <v>0</v>
      </c>
      <c r="H338" s="22">
        <f>COUNTIFS(CADASTRE!$B:$B,$H$1,CADASTRE!$L:$L,A338)</f>
        <v>0</v>
      </c>
      <c r="I338" s="22">
        <f>COUNTIFS(CADASTRE!$B:$B,$I$1,CADASTRE!$L:$L,A338)</f>
        <v>0</v>
      </c>
      <c r="J338" s="22">
        <f>COUNTIFS(CADASTRE!$B:$B,$J$1,CADASTRE!$L:$L,A338)</f>
        <v>0</v>
      </c>
      <c r="K338" s="22">
        <f>COUNTIFS(CADASTRE!$B:$B,$K$1,CADASTRE!$L:$L,A338)</f>
        <v>0</v>
      </c>
      <c r="L338" s="22">
        <f>COUNTIFS(CADASTRE!$B:$B,$L$1,CADASTRE!$L:$L,A338)</f>
        <v>0</v>
      </c>
      <c r="M338" s="22">
        <f>COUNTIFS(CADASTRE!$B:$B,$M$1,CADASTRE!$L:$L,A338)</f>
        <v>0</v>
      </c>
      <c r="N338" s="22">
        <f>COUNTIFS(CADASTRE!$B:$B,$N$1,CADASTRE!$L:$L,A338)</f>
        <v>0</v>
      </c>
      <c r="O338" s="22">
        <f>COUNTIFS(CADASTRE!$B:$B,$O$1,CADASTRE!$L:$L,A338)</f>
        <v>0</v>
      </c>
      <c r="P338" s="22">
        <f>COUNTIFS(CADASTRE!$B:$B,$P$1,CADASTRE!$L:$L,A338)</f>
        <v>0</v>
      </c>
      <c r="Q338" s="22">
        <f>COUNTIFS(CADASTRE!$B:$B,$Q$1,CADASTRE!$L:$L,A338)</f>
        <v>0</v>
      </c>
      <c r="R338" s="22">
        <f>COUNTIFS(CADASTRE!$B:$B,$R$1,CADASTRE!$L:$L,A338)</f>
        <v>0</v>
      </c>
      <c r="S338" s="22">
        <f>COUNTIFS(CADASTRE!$B:$B,$S$1,CADASTRE!$L:$L,A338)</f>
        <v>0</v>
      </c>
      <c r="T338" s="22">
        <f>COUNTIFS(CADASTRE!$B:$B,$T$1,CADASTRE!$L:$L,A338)</f>
        <v>0</v>
      </c>
      <c r="U338" s="22">
        <f>COUNTIFS(CADASTRE!$B:$B,$U$1,CADASTRE!$L:$L,A338)</f>
        <v>0</v>
      </c>
      <c r="V338" s="22">
        <f>COUNTIFS(CADASTRE!$B:$B,$V$1,CADASTRE!$L:$L,A338)</f>
        <v>0</v>
      </c>
      <c r="W338" s="22">
        <f>COUNTIFS(CADASTRE!$B:$B,$W$1,CADASTRE!$L:$L,A338)</f>
        <v>0</v>
      </c>
      <c r="X338" s="22">
        <f>COUNTIFS(CADASTRE!$B:$B,$X$1,CADASTRE!$L:$L,A338)</f>
        <v>0</v>
      </c>
      <c r="Y338" s="22">
        <f>COUNTIFS(CADASTRE!$B:$B,$Y$1,CADASTRE!$L:$L,A338)</f>
        <v>2</v>
      </c>
      <c r="Z338" s="22">
        <f>COUNTIFS(CADASTRE!$B:$B,$Z$1,CADASTRE!$L:$L,A338)</f>
        <v>0</v>
      </c>
      <c r="AA338" s="22">
        <f t="shared" si="5"/>
        <v>3</v>
      </c>
      <c r="AB338" s="22"/>
      <c r="AC338" s="22"/>
      <c r="AD338" s="1"/>
      <c r="AE338" s="1"/>
    </row>
    <row r="339" spans="1:31" ht="30" customHeight="1" x14ac:dyDescent="0.3">
      <c r="A339" s="2" t="s">
        <v>3633</v>
      </c>
      <c r="B339" s="22">
        <f>COUNTIFS(CADASTRE!$B:$B,B$1,CADASTRE!L:L,A339)</f>
        <v>0</v>
      </c>
      <c r="C339" s="22">
        <f>COUNTIFS(CADASTRE!$B:$B,$C$1,CADASTRE!$L:$L,A339)</f>
        <v>0</v>
      </c>
      <c r="D339" s="22">
        <f>COUNTIFS(CADASTRE!$B:$B,$D$1,CADASTRE!$L:$L,A339)</f>
        <v>0</v>
      </c>
      <c r="E339" s="22">
        <f>COUNTIFS(CADASTRE!$B:$B,$E$1,CADASTRE!$L:$L,A339)</f>
        <v>0</v>
      </c>
      <c r="F339" s="22">
        <f>COUNTIFS(CADASTRE!$B:$B,$F$1,CADASTRE!$L:$L,A339)</f>
        <v>0</v>
      </c>
      <c r="G339" s="22">
        <f>COUNTIFS(CADASTRE!$B:$B,$G$1,CADASTRE!$L:$L,A339)</f>
        <v>0</v>
      </c>
      <c r="H339" s="22">
        <f>COUNTIFS(CADASTRE!$B:$B,$H$1,CADASTRE!$L:$L,A339)</f>
        <v>0</v>
      </c>
      <c r="I339" s="22">
        <f>COUNTIFS(CADASTRE!$B:$B,$I$1,CADASTRE!$L:$L,A339)</f>
        <v>0</v>
      </c>
      <c r="J339" s="22">
        <f>COUNTIFS(CADASTRE!$B:$B,$J$1,CADASTRE!$L:$L,A339)</f>
        <v>0</v>
      </c>
      <c r="K339" s="22">
        <f>COUNTIFS(CADASTRE!$B:$B,$K$1,CADASTRE!$L:$L,A339)</f>
        <v>0</v>
      </c>
      <c r="L339" s="22">
        <f>COUNTIFS(CADASTRE!$B:$B,$L$1,CADASTRE!$L:$L,A339)</f>
        <v>0</v>
      </c>
      <c r="M339" s="22">
        <f>COUNTIFS(CADASTRE!$B:$B,$M$1,CADASTRE!$L:$L,A339)</f>
        <v>0</v>
      </c>
      <c r="N339" s="22">
        <f>COUNTIFS(CADASTRE!$B:$B,$N$1,CADASTRE!$L:$L,A339)</f>
        <v>0</v>
      </c>
      <c r="O339" s="22">
        <f>COUNTIFS(CADASTRE!$B:$B,$O$1,CADASTRE!$L:$L,A339)</f>
        <v>1</v>
      </c>
      <c r="P339" s="22">
        <f>COUNTIFS(CADASTRE!$B:$B,$P$1,CADASTRE!$L:$L,A339)</f>
        <v>0</v>
      </c>
      <c r="Q339" s="22">
        <f>COUNTIFS(CADASTRE!$B:$B,$Q$1,CADASTRE!$L:$L,A339)</f>
        <v>0</v>
      </c>
      <c r="R339" s="22">
        <f>COUNTIFS(CADASTRE!$B:$B,$R$1,CADASTRE!$L:$L,A339)</f>
        <v>0</v>
      </c>
      <c r="S339" s="22">
        <f>COUNTIFS(CADASTRE!$B:$B,$S$1,CADASTRE!$L:$L,A339)</f>
        <v>0</v>
      </c>
      <c r="T339" s="22">
        <f>COUNTIFS(CADASTRE!$B:$B,$T$1,CADASTRE!$L:$L,A339)</f>
        <v>0</v>
      </c>
      <c r="U339" s="22">
        <f>COUNTIFS(CADASTRE!$B:$B,$U$1,CADASTRE!$L:$L,A339)</f>
        <v>0</v>
      </c>
      <c r="V339" s="22">
        <f>COUNTIFS(CADASTRE!$B:$B,$V$1,CADASTRE!$L:$L,A339)</f>
        <v>0</v>
      </c>
      <c r="W339" s="22">
        <f>COUNTIFS(CADASTRE!$B:$B,$W$1,CADASTRE!$L:$L,A339)</f>
        <v>0</v>
      </c>
      <c r="X339" s="22">
        <f>COUNTIFS(CADASTRE!$B:$B,$X$1,CADASTRE!$L:$L,A339)</f>
        <v>0</v>
      </c>
      <c r="Y339" s="22">
        <f>COUNTIFS(CADASTRE!$B:$B,$Y$1,CADASTRE!$L:$L,A339)</f>
        <v>0</v>
      </c>
      <c r="Z339" s="22">
        <f>COUNTIFS(CADASTRE!$B:$B,$Z$1,CADASTRE!$L:$L,A339)</f>
        <v>0</v>
      </c>
      <c r="AA339" s="22">
        <f t="shared" si="5"/>
        <v>1</v>
      </c>
      <c r="AB339" s="22"/>
      <c r="AC339" s="22"/>
      <c r="AD339" s="1"/>
      <c r="AE339" s="1"/>
    </row>
    <row r="340" spans="1:31" ht="30" customHeight="1" x14ac:dyDescent="0.3">
      <c r="A340" s="2" t="s">
        <v>3024</v>
      </c>
      <c r="B340" s="22">
        <f>COUNTIFS(CADASTRE!$B:$B,B$1,CADASTRE!L:L,A340)</f>
        <v>0</v>
      </c>
      <c r="C340" s="22">
        <f>COUNTIFS(CADASTRE!$B:$B,$C$1,CADASTRE!$L:$L,A340)</f>
        <v>0</v>
      </c>
      <c r="D340" s="22">
        <f>COUNTIFS(CADASTRE!$B:$B,$D$1,CADASTRE!$L:$L,A340)</f>
        <v>0</v>
      </c>
      <c r="E340" s="22">
        <f>COUNTIFS(CADASTRE!$B:$B,$E$1,CADASTRE!$L:$L,A340)</f>
        <v>0</v>
      </c>
      <c r="F340" s="22">
        <f>COUNTIFS(CADASTRE!$B:$B,$F$1,CADASTRE!$L:$L,A340)</f>
        <v>0</v>
      </c>
      <c r="G340" s="22">
        <f>COUNTIFS(CADASTRE!$B:$B,$G$1,CADASTRE!$L:$L,A340)</f>
        <v>0</v>
      </c>
      <c r="H340" s="22">
        <f>COUNTIFS(CADASTRE!$B:$B,$H$1,CADASTRE!$L:$L,A340)</f>
        <v>0</v>
      </c>
      <c r="I340" s="22">
        <f>COUNTIFS(CADASTRE!$B:$B,$I$1,CADASTRE!$L:$L,A340)</f>
        <v>0</v>
      </c>
      <c r="J340" s="22">
        <f>COUNTIFS(CADASTRE!$B:$B,$J$1,CADASTRE!$L:$L,A340)</f>
        <v>0</v>
      </c>
      <c r="K340" s="22">
        <f>COUNTIFS(CADASTRE!$B:$B,$K$1,CADASTRE!$L:$L,A340)</f>
        <v>0</v>
      </c>
      <c r="L340" s="22">
        <f>COUNTIFS(CADASTRE!$B:$B,$L$1,CADASTRE!$L:$L,A340)</f>
        <v>0</v>
      </c>
      <c r="M340" s="22">
        <f>COUNTIFS(CADASTRE!$B:$B,$M$1,CADASTRE!$L:$L,A340)</f>
        <v>0</v>
      </c>
      <c r="N340" s="22">
        <f>COUNTIFS(CADASTRE!$B:$B,$N$1,CADASTRE!$L:$L,A340)</f>
        <v>0</v>
      </c>
      <c r="O340" s="22">
        <f>COUNTIFS(CADASTRE!$B:$B,$O$1,CADASTRE!$L:$L,A340)</f>
        <v>0</v>
      </c>
      <c r="P340" s="22">
        <f>COUNTIFS(CADASTRE!$B:$B,$P$1,CADASTRE!$L:$L,A340)</f>
        <v>0</v>
      </c>
      <c r="Q340" s="22">
        <f>COUNTIFS(CADASTRE!$B:$B,$Q$1,CADASTRE!$L:$L,A340)</f>
        <v>1</v>
      </c>
      <c r="R340" s="22">
        <f>COUNTIFS(CADASTRE!$B:$B,$R$1,CADASTRE!$L:$L,A340)</f>
        <v>0</v>
      </c>
      <c r="S340" s="22">
        <f>COUNTIFS(CADASTRE!$B:$B,$S$1,CADASTRE!$L:$L,A340)</f>
        <v>0</v>
      </c>
      <c r="T340" s="22">
        <f>COUNTIFS(CADASTRE!$B:$B,$T$1,CADASTRE!$L:$L,A340)</f>
        <v>0</v>
      </c>
      <c r="U340" s="22">
        <f>COUNTIFS(CADASTRE!$B:$B,$U$1,CADASTRE!$L:$L,A340)</f>
        <v>0</v>
      </c>
      <c r="V340" s="22">
        <f>COUNTIFS(CADASTRE!$B:$B,$V$1,CADASTRE!$L:$L,A340)</f>
        <v>0</v>
      </c>
      <c r="W340" s="22">
        <f>COUNTIFS(CADASTRE!$B:$B,$W$1,CADASTRE!$L:$L,A340)</f>
        <v>0</v>
      </c>
      <c r="X340" s="22">
        <f>COUNTIFS(CADASTRE!$B:$B,$X$1,CADASTRE!$L:$L,A340)</f>
        <v>0</v>
      </c>
      <c r="Y340" s="22">
        <f>COUNTIFS(CADASTRE!$B:$B,$Y$1,CADASTRE!$L:$L,A340)</f>
        <v>0</v>
      </c>
      <c r="Z340" s="22">
        <f>COUNTIFS(CADASTRE!$B:$B,$Z$1,CADASTRE!$L:$L,A340)</f>
        <v>0</v>
      </c>
      <c r="AA340" s="22">
        <f t="shared" si="5"/>
        <v>1</v>
      </c>
      <c r="AB340" s="22"/>
      <c r="AC340" s="22"/>
      <c r="AD340" s="1"/>
      <c r="AE340" s="1"/>
    </row>
    <row r="341" spans="1:31" ht="30" customHeight="1" x14ac:dyDescent="0.3">
      <c r="A341" s="2" t="s">
        <v>4582</v>
      </c>
      <c r="B341" s="22">
        <f>COUNTIFS(CADASTRE!$B:$B,B$1,CADASTRE!L:L,A341)</f>
        <v>0</v>
      </c>
      <c r="C341" s="22">
        <f>COUNTIFS(CADASTRE!$B:$B,$C$1,CADASTRE!$L:$L,A341)</f>
        <v>0</v>
      </c>
      <c r="D341" s="22">
        <f>COUNTIFS(CADASTRE!$B:$B,$D$1,CADASTRE!$L:$L,A341)</f>
        <v>0</v>
      </c>
      <c r="E341" s="22">
        <f>COUNTIFS(CADASTRE!$B:$B,$E$1,CADASTRE!$L:$L,A341)</f>
        <v>0</v>
      </c>
      <c r="F341" s="22">
        <f>COUNTIFS(CADASTRE!$B:$B,$F$1,CADASTRE!$L:$L,A341)</f>
        <v>0</v>
      </c>
      <c r="G341" s="22">
        <f>COUNTIFS(CADASTRE!$B:$B,$G$1,CADASTRE!$L:$L,A341)</f>
        <v>0</v>
      </c>
      <c r="H341" s="22">
        <f>COUNTIFS(CADASTRE!$B:$B,$H$1,CADASTRE!$L:$L,A341)</f>
        <v>0</v>
      </c>
      <c r="I341" s="22">
        <f>COUNTIFS(CADASTRE!$B:$B,$I$1,CADASTRE!$L:$L,A341)</f>
        <v>0</v>
      </c>
      <c r="J341" s="22">
        <f>COUNTIFS(CADASTRE!$B:$B,$J$1,CADASTRE!$L:$L,A341)</f>
        <v>0</v>
      </c>
      <c r="K341" s="22">
        <f>COUNTIFS(CADASTRE!$B:$B,$K$1,CADASTRE!$L:$L,A341)</f>
        <v>0</v>
      </c>
      <c r="L341" s="22">
        <f>COUNTIFS(CADASTRE!$B:$B,$L$1,CADASTRE!$L:$L,A341)</f>
        <v>0</v>
      </c>
      <c r="M341" s="22">
        <f>COUNTIFS(CADASTRE!$B:$B,$M$1,CADASTRE!$L:$L,A341)</f>
        <v>0</v>
      </c>
      <c r="N341" s="22">
        <f>COUNTIFS(CADASTRE!$B:$B,$N$1,CADASTRE!$L:$L,A341)</f>
        <v>0</v>
      </c>
      <c r="O341" s="22">
        <f>COUNTIFS(CADASTRE!$B:$B,$O$1,CADASTRE!$L:$L,A341)</f>
        <v>0</v>
      </c>
      <c r="P341" s="22">
        <f>COUNTIFS(CADASTRE!$B:$B,$P$1,CADASTRE!$L:$L,A341)</f>
        <v>0</v>
      </c>
      <c r="Q341" s="22">
        <f>COUNTIFS(CADASTRE!$B:$B,$Q$1,CADASTRE!$L:$L,A341)</f>
        <v>0</v>
      </c>
      <c r="R341" s="22">
        <f>COUNTIFS(CADASTRE!$B:$B,$R$1,CADASTRE!$L:$L,A341)</f>
        <v>0</v>
      </c>
      <c r="S341" s="22">
        <f>COUNTIFS(CADASTRE!$B:$B,$S$1,CADASTRE!$L:$L,A341)</f>
        <v>0</v>
      </c>
      <c r="T341" s="22">
        <f>COUNTIFS(CADASTRE!$B:$B,$T$1,CADASTRE!$L:$L,A341)</f>
        <v>0</v>
      </c>
      <c r="U341" s="22">
        <f>COUNTIFS(CADASTRE!$B:$B,$U$1,CADASTRE!$L:$L,A341)</f>
        <v>1</v>
      </c>
      <c r="V341" s="22">
        <f>COUNTIFS(CADASTRE!$B:$B,$V$1,CADASTRE!$L:$L,A341)</f>
        <v>0</v>
      </c>
      <c r="W341" s="22">
        <f>COUNTIFS(CADASTRE!$B:$B,$W$1,CADASTRE!$L:$L,A341)</f>
        <v>0</v>
      </c>
      <c r="X341" s="22">
        <f>COUNTIFS(CADASTRE!$B:$B,$X$1,CADASTRE!$L:$L,A341)</f>
        <v>0</v>
      </c>
      <c r="Y341" s="22">
        <f>COUNTIFS(CADASTRE!$B:$B,$Y$1,CADASTRE!$L:$L,A341)</f>
        <v>0</v>
      </c>
      <c r="Z341" s="22">
        <f>COUNTIFS(CADASTRE!$B:$B,$Z$1,CADASTRE!$L:$L,A341)</f>
        <v>0</v>
      </c>
      <c r="AA341" s="22">
        <f t="shared" si="5"/>
        <v>1</v>
      </c>
      <c r="AB341" s="22"/>
      <c r="AC341" s="22"/>
      <c r="AD341" s="1"/>
      <c r="AE341" s="1"/>
    </row>
    <row r="342" spans="1:31" ht="30" customHeight="1" x14ac:dyDescent="0.3">
      <c r="A342" s="2" t="s">
        <v>2559</v>
      </c>
      <c r="B342" s="22">
        <f>COUNTIFS(CADASTRE!$B:$B,B$1,CADASTRE!L:L,A342)</f>
        <v>0</v>
      </c>
      <c r="C342" s="22">
        <f>COUNTIFS(CADASTRE!$B:$B,$C$1,CADASTRE!$L:$L,A342)</f>
        <v>0</v>
      </c>
      <c r="D342" s="22">
        <f>COUNTIFS(CADASTRE!$B:$B,$D$1,CADASTRE!$L:$L,A342)</f>
        <v>0</v>
      </c>
      <c r="E342" s="22">
        <f>COUNTIFS(CADASTRE!$B:$B,$E$1,CADASTRE!$L:$L,A342)</f>
        <v>0</v>
      </c>
      <c r="F342" s="22">
        <f>COUNTIFS(CADASTRE!$B:$B,$F$1,CADASTRE!$L:$L,A342)</f>
        <v>0</v>
      </c>
      <c r="G342" s="22">
        <f>COUNTIFS(CADASTRE!$B:$B,$G$1,CADASTRE!$L:$L,A342)</f>
        <v>0</v>
      </c>
      <c r="H342" s="22">
        <f>COUNTIFS(CADASTRE!$B:$B,$H$1,CADASTRE!$L:$L,A342)</f>
        <v>0</v>
      </c>
      <c r="I342" s="22">
        <f>COUNTIFS(CADASTRE!$B:$B,$I$1,CADASTRE!$L:$L,A342)</f>
        <v>0</v>
      </c>
      <c r="J342" s="22">
        <f>COUNTIFS(CADASTRE!$B:$B,$J$1,CADASTRE!$L:$L,A342)</f>
        <v>0</v>
      </c>
      <c r="K342" s="22">
        <f>COUNTIFS(CADASTRE!$B:$B,$K$1,CADASTRE!$L:$L,A342)</f>
        <v>0</v>
      </c>
      <c r="L342" s="22">
        <f>COUNTIFS(CADASTRE!$B:$B,$L$1,CADASTRE!$L:$L,A342)</f>
        <v>0</v>
      </c>
      <c r="M342" s="22">
        <f>COUNTIFS(CADASTRE!$B:$B,$M$1,CADASTRE!$L:$L,A342)</f>
        <v>0</v>
      </c>
      <c r="N342" s="22">
        <f>COUNTIFS(CADASTRE!$B:$B,$N$1,CADASTRE!$L:$L,A342)</f>
        <v>1</v>
      </c>
      <c r="O342" s="22">
        <f>COUNTIFS(CADASTRE!$B:$B,$O$1,CADASTRE!$L:$L,A342)</f>
        <v>0</v>
      </c>
      <c r="P342" s="22">
        <f>COUNTIFS(CADASTRE!$B:$B,$P$1,CADASTRE!$L:$L,A342)</f>
        <v>0</v>
      </c>
      <c r="Q342" s="22">
        <f>COUNTIFS(CADASTRE!$B:$B,$Q$1,CADASTRE!$L:$L,A342)</f>
        <v>0</v>
      </c>
      <c r="R342" s="22">
        <f>COUNTIFS(CADASTRE!$B:$B,$R$1,CADASTRE!$L:$L,A342)</f>
        <v>0</v>
      </c>
      <c r="S342" s="22">
        <f>COUNTIFS(CADASTRE!$B:$B,$S$1,CADASTRE!$L:$L,A342)</f>
        <v>0</v>
      </c>
      <c r="T342" s="22">
        <f>COUNTIFS(CADASTRE!$B:$B,$T$1,CADASTRE!$L:$L,A342)</f>
        <v>0</v>
      </c>
      <c r="U342" s="22">
        <f>COUNTIFS(CADASTRE!$B:$B,$U$1,CADASTRE!$L:$L,A342)</f>
        <v>0</v>
      </c>
      <c r="V342" s="22">
        <f>COUNTIFS(CADASTRE!$B:$B,$V$1,CADASTRE!$L:$L,A342)</f>
        <v>0</v>
      </c>
      <c r="W342" s="22">
        <f>COUNTIFS(CADASTRE!$B:$B,$W$1,CADASTRE!$L:$L,A342)</f>
        <v>0</v>
      </c>
      <c r="X342" s="22">
        <f>COUNTIFS(CADASTRE!$B:$B,$X$1,CADASTRE!$L:$L,A342)</f>
        <v>0</v>
      </c>
      <c r="Y342" s="22">
        <f>COUNTIFS(CADASTRE!$B:$B,$Y$1,CADASTRE!$L:$L,A342)</f>
        <v>0</v>
      </c>
      <c r="Z342" s="22">
        <f>COUNTIFS(CADASTRE!$B:$B,$Z$1,CADASTRE!$L:$L,A342)</f>
        <v>0</v>
      </c>
      <c r="AA342" s="22">
        <f t="shared" si="5"/>
        <v>1</v>
      </c>
      <c r="AB342" s="22"/>
      <c r="AC342" s="22"/>
      <c r="AD342" s="1"/>
      <c r="AE342" s="1"/>
    </row>
    <row r="343" spans="1:31" ht="30" customHeight="1" x14ac:dyDescent="0.3">
      <c r="A343" s="2" t="s">
        <v>925</v>
      </c>
      <c r="B343" s="22">
        <f>COUNTIFS(CADASTRE!$B:$B,B$1,CADASTRE!L:L,A343)</f>
        <v>0</v>
      </c>
      <c r="C343" s="22">
        <f>COUNTIFS(CADASTRE!$B:$B,$C$1,CADASTRE!$L:$L,A343)</f>
        <v>0</v>
      </c>
      <c r="D343" s="22">
        <f>COUNTIFS(CADASTRE!$B:$B,$D$1,CADASTRE!$L:$L,A343)</f>
        <v>0</v>
      </c>
      <c r="E343" s="22">
        <f>COUNTIFS(CADASTRE!$B:$B,$E$1,CADASTRE!$L:$L,A343)</f>
        <v>0</v>
      </c>
      <c r="F343" s="22">
        <f>COUNTIFS(CADASTRE!$B:$B,$F$1,CADASTRE!$L:$L,A343)</f>
        <v>0</v>
      </c>
      <c r="G343" s="22">
        <f>COUNTIFS(CADASTRE!$B:$B,$G$1,CADASTRE!$L:$L,A343)</f>
        <v>0</v>
      </c>
      <c r="H343" s="22">
        <f>COUNTIFS(CADASTRE!$B:$B,$H$1,CADASTRE!$L:$L,A343)</f>
        <v>0</v>
      </c>
      <c r="I343" s="22">
        <f>COUNTIFS(CADASTRE!$B:$B,$I$1,CADASTRE!$L:$L,A343)</f>
        <v>0</v>
      </c>
      <c r="J343" s="22">
        <f>COUNTIFS(CADASTRE!$B:$B,$J$1,CADASTRE!$L:$L,A343)</f>
        <v>0</v>
      </c>
      <c r="K343" s="22">
        <f>COUNTIFS(CADASTRE!$B:$B,$K$1,CADASTRE!$L:$L,A343)</f>
        <v>0</v>
      </c>
      <c r="L343" s="22">
        <f>COUNTIFS(CADASTRE!$B:$B,$L$1,CADASTRE!$L:$L,A343)</f>
        <v>0</v>
      </c>
      <c r="M343" s="22">
        <f>COUNTIFS(CADASTRE!$B:$B,$M$1,CADASTRE!$L:$L,A343)</f>
        <v>0</v>
      </c>
      <c r="N343" s="22">
        <f>COUNTIFS(CADASTRE!$B:$B,$N$1,CADASTRE!$L:$L,A343)</f>
        <v>0</v>
      </c>
      <c r="O343" s="22">
        <f>COUNTIFS(CADASTRE!$B:$B,$O$1,CADASTRE!$L:$L,A343)</f>
        <v>0</v>
      </c>
      <c r="P343" s="22">
        <f>COUNTIFS(CADASTRE!$B:$B,$P$1,CADASTRE!$L:$L,A343)</f>
        <v>0</v>
      </c>
      <c r="Q343" s="22">
        <f>COUNTIFS(CADASTRE!$B:$B,$Q$1,CADASTRE!$L:$L,A343)</f>
        <v>0</v>
      </c>
      <c r="R343" s="22">
        <f>COUNTIFS(CADASTRE!$B:$B,$R$1,CADASTRE!$L:$L,A343)</f>
        <v>0</v>
      </c>
      <c r="S343" s="22">
        <f>COUNTIFS(CADASTRE!$B:$B,$S$1,CADASTRE!$L:$L,A343)</f>
        <v>0</v>
      </c>
      <c r="T343" s="22">
        <f>COUNTIFS(CADASTRE!$B:$B,$T$1,CADASTRE!$L:$L,A343)</f>
        <v>0</v>
      </c>
      <c r="U343" s="22">
        <f>COUNTIFS(CADASTRE!$B:$B,$U$1,CADASTRE!$L:$L,A343)</f>
        <v>0</v>
      </c>
      <c r="V343" s="22">
        <f>COUNTIFS(CADASTRE!$B:$B,$V$1,CADASTRE!$L:$L,A343)</f>
        <v>0</v>
      </c>
      <c r="W343" s="22">
        <f>COUNTIFS(CADASTRE!$B:$B,$W$1,CADASTRE!$L:$L,A343)</f>
        <v>0</v>
      </c>
      <c r="X343" s="22">
        <f>COUNTIFS(CADASTRE!$B:$B,$X$1,CADASTRE!$L:$L,A343)</f>
        <v>0</v>
      </c>
      <c r="Y343" s="22">
        <f>COUNTIFS(CADASTRE!$B:$B,$Y$1,CADASTRE!$L:$L,A343)</f>
        <v>1</v>
      </c>
      <c r="Z343" s="22">
        <f>COUNTIFS(CADASTRE!$B:$B,$Z$1,CADASTRE!$L:$L,A343)</f>
        <v>0</v>
      </c>
      <c r="AA343" s="22">
        <f t="shared" si="5"/>
        <v>1</v>
      </c>
      <c r="AB343" s="22"/>
      <c r="AC343" s="22"/>
      <c r="AD343" s="1"/>
      <c r="AE343" s="1"/>
    </row>
    <row r="344" spans="1:31" ht="30" customHeight="1" x14ac:dyDescent="0.3">
      <c r="A344" s="2" t="s">
        <v>3031</v>
      </c>
      <c r="B344" s="22">
        <f>COUNTIFS(CADASTRE!$B:$B,B$1,CADASTRE!L:L,A344)</f>
        <v>0</v>
      </c>
      <c r="C344" s="22">
        <f>COUNTIFS(CADASTRE!$B:$B,$C$1,CADASTRE!$L:$L,A344)</f>
        <v>0</v>
      </c>
      <c r="D344" s="22">
        <f>COUNTIFS(CADASTRE!$B:$B,$D$1,CADASTRE!$L:$L,A344)</f>
        <v>0</v>
      </c>
      <c r="E344" s="22">
        <f>COUNTIFS(CADASTRE!$B:$B,$E$1,CADASTRE!$L:$L,A344)</f>
        <v>0</v>
      </c>
      <c r="F344" s="22">
        <f>COUNTIFS(CADASTRE!$B:$B,$F$1,CADASTRE!$L:$L,A344)</f>
        <v>0</v>
      </c>
      <c r="G344" s="22">
        <f>COUNTIFS(CADASTRE!$B:$B,$G$1,CADASTRE!$L:$L,A344)</f>
        <v>2</v>
      </c>
      <c r="H344" s="22">
        <f>COUNTIFS(CADASTRE!$B:$B,$H$1,CADASTRE!$L:$L,A344)</f>
        <v>0</v>
      </c>
      <c r="I344" s="22">
        <f>COUNTIFS(CADASTRE!$B:$B,$I$1,CADASTRE!$L:$L,A344)</f>
        <v>0</v>
      </c>
      <c r="J344" s="22">
        <f>COUNTIFS(CADASTRE!$B:$B,$J$1,CADASTRE!$L:$L,A344)</f>
        <v>0</v>
      </c>
      <c r="K344" s="22">
        <f>COUNTIFS(CADASTRE!$B:$B,$K$1,CADASTRE!$L:$L,A344)</f>
        <v>0</v>
      </c>
      <c r="L344" s="22">
        <f>COUNTIFS(CADASTRE!$B:$B,$L$1,CADASTRE!$L:$L,A344)</f>
        <v>0</v>
      </c>
      <c r="M344" s="22">
        <f>COUNTIFS(CADASTRE!$B:$B,$M$1,CADASTRE!$L:$L,A344)</f>
        <v>0</v>
      </c>
      <c r="N344" s="22">
        <f>COUNTIFS(CADASTRE!$B:$B,$N$1,CADASTRE!$L:$L,A344)</f>
        <v>0</v>
      </c>
      <c r="O344" s="22">
        <f>COUNTIFS(CADASTRE!$B:$B,$O$1,CADASTRE!$L:$L,A344)</f>
        <v>0</v>
      </c>
      <c r="P344" s="22">
        <f>COUNTIFS(CADASTRE!$B:$B,$P$1,CADASTRE!$L:$L,A344)</f>
        <v>0</v>
      </c>
      <c r="Q344" s="22">
        <f>COUNTIFS(CADASTRE!$B:$B,$Q$1,CADASTRE!$L:$L,A344)</f>
        <v>0</v>
      </c>
      <c r="R344" s="22">
        <f>COUNTIFS(CADASTRE!$B:$B,$R$1,CADASTRE!$L:$L,A344)</f>
        <v>0</v>
      </c>
      <c r="S344" s="22">
        <f>COUNTIFS(CADASTRE!$B:$B,$S$1,CADASTRE!$L:$L,A344)</f>
        <v>0</v>
      </c>
      <c r="T344" s="22">
        <f>COUNTIFS(CADASTRE!$B:$B,$T$1,CADASTRE!$L:$L,A344)</f>
        <v>0</v>
      </c>
      <c r="U344" s="22">
        <f>COUNTIFS(CADASTRE!$B:$B,$U$1,CADASTRE!$L:$L,A344)</f>
        <v>0</v>
      </c>
      <c r="V344" s="22">
        <f>COUNTIFS(CADASTRE!$B:$B,$V$1,CADASTRE!$L:$L,A344)</f>
        <v>0</v>
      </c>
      <c r="W344" s="22">
        <f>COUNTIFS(CADASTRE!$B:$B,$W$1,CADASTRE!$L:$L,A344)</f>
        <v>0</v>
      </c>
      <c r="X344" s="22">
        <f>COUNTIFS(CADASTRE!$B:$B,$X$1,CADASTRE!$L:$L,A344)</f>
        <v>0</v>
      </c>
      <c r="Y344" s="22">
        <f>COUNTIFS(CADASTRE!$B:$B,$Y$1,CADASTRE!$L:$L,A344)</f>
        <v>0</v>
      </c>
      <c r="Z344" s="22">
        <f>COUNTIFS(CADASTRE!$B:$B,$Z$1,CADASTRE!$L:$L,A344)</f>
        <v>0</v>
      </c>
      <c r="AA344" s="22">
        <f t="shared" si="5"/>
        <v>2</v>
      </c>
      <c r="AB344" s="22"/>
      <c r="AC344" s="22"/>
      <c r="AD344" s="1"/>
      <c r="AE344" s="1"/>
    </row>
    <row r="345" spans="1:31" ht="30" customHeight="1" x14ac:dyDescent="0.3">
      <c r="A345" s="2" t="s">
        <v>938</v>
      </c>
      <c r="B345" s="22">
        <f>COUNTIFS(CADASTRE!$B:$B,B$1,CADASTRE!L:L,A345)</f>
        <v>0</v>
      </c>
      <c r="C345" s="22">
        <f>COUNTIFS(CADASTRE!$B:$B,$C$1,CADASTRE!$L:$L,A345)</f>
        <v>0</v>
      </c>
      <c r="D345" s="22">
        <f>COUNTIFS(CADASTRE!$B:$B,$D$1,CADASTRE!$L:$L,A345)</f>
        <v>0</v>
      </c>
      <c r="E345" s="22">
        <f>COUNTIFS(CADASTRE!$B:$B,$E$1,CADASTRE!$L:$L,A345)</f>
        <v>0</v>
      </c>
      <c r="F345" s="22">
        <f>COUNTIFS(CADASTRE!$B:$B,$F$1,CADASTRE!$L:$L,A345)</f>
        <v>0</v>
      </c>
      <c r="G345" s="22">
        <f>COUNTIFS(CADASTRE!$B:$B,$G$1,CADASTRE!$L:$L,A345)</f>
        <v>0</v>
      </c>
      <c r="H345" s="22">
        <f>COUNTIFS(CADASTRE!$B:$B,$H$1,CADASTRE!$L:$L,A345)</f>
        <v>0</v>
      </c>
      <c r="I345" s="22">
        <f>COUNTIFS(CADASTRE!$B:$B,$I$1,CADASTRE!$L:$L,A345)</f>
        <v>0</v>
      </c>
      <c r="J345" s="22">
        <f>COUNTIFS(CADASTRE!$B:$B,$J$1,CADASTRE!$L:$L,A345)</f>
        <v>0</v>
      </c>
      <c r="K345" s="22">
        <f>COUNTIFS(CADASTRE!$B:$B,$K$1,CADASTRE!$L:$L,A345)</f>
        <v>0</v>
      </c>
      <c r="L345" s="22">
        <f>COUNTIFS(CADASTRE!$B:$B,$L$1,CADASTRE!$L:$L,A345)</f>
        <v>0</v>
      </c>
      <c r="M345" s="22">
        <f>COUNTIFS(CADASTRE!$B:$B,$M$1,CADASTRE!$L:$L,A345)</f>
        <v>0</v>
      </c>
      <c r="N345" s="22">
        <f>COUNTIFS(CADASTRE!$B:$B,$N$1,CADASTRE!$L:$L,A345)</f>
        <v>1</v>
      </c>
      <c r="O345" s="22">
        <f>COUNTIFS(CADASTRE!$B:$B,$O$1,CADASTRE!$L:$L,A345)</f>
        <v>0</v>
      </c>
      <c r="P345" s="22">
        <f>COUNTIFS(CADASTRE!$B:$B,$P$1,CADASTRE!$L:$L,A345)</f>
        <v>0</v>
      </c>
      <c r="Q345" s="22">
        <f>COUNTIFS(CADASTRE!$B:$B,$Q$1,CADASTRE!$L:$L,A345)</f>
        <v>0</v>
      </c>
      <c r="R345" s="22">
        <f>COUNTIFS(CADASTRE!$B:$B,$R$1,CADASTRE!$L:$L,A345)</f>
        <v>0</v>
      </c>
      <c r="S345" s="22">
        <f>COUNTIFS(CADASTRE!$B:$B,$S$1,CADASTRE!$L:$L,A345)</f>
        <v>0</v>
      </c>
      <c r="T345" s="22">
        <f>COUNTIFS(CADASTRE!$B:$B,$T$1,CADASTRE!$L:$L,A345)</f>
        <v>0</v>
      </c>
      <c r="U345" s="22">
        <f>COUNTIFS(CADASTRE!$B:$B,$U$1,CADASTRE!$L:$L,A345)</f>
        <v>0</v>
      </c>
      <c r="V345" s="22">
        <f>COUNTIFS(CADASTRE!$B:$B,$V$1,CADASTRE!$L:$L,A345)</f>
        <v>0</v>
      </c>
      <c r="W345" s="22">
        <f>COUNTIFS(CADASTRE!$B:$B,$W$1,CADASTRE!$L:$L,A345)</f>
        <v>0</v>
      </c>
      <c r="X345" s="22">
        <f>COUNTIFS(CADASTRE!$B:$B,$X$1,CADASTRE!$L:$L,A345)</f>
        <v>0</v>
      </c>
      <c r="Y345" s="22">
        <f>COUNTIFS(CADASTRE!$B:$B,$Y$1,CADASTRE!$L:$L,A345)</f>
        <v>0</v>
      </c>
      <c r="Z345" s="22">
        <f>COUNTIFS(CADASTRE!$B:$B,$Z$1,CADASTRE!$L:$L,A345)</f>
        <v>0</v>
      </c>
      <c r="AA345" s="22">
        <f t="shared" si="5"/>
        <v>1</v>
      </c>
      <c r="AB345" s="22"/>
      <c r="AC345" s="22"/>
      <c r="AD345" s="1"/>
      <c r="AE345" s="1"/>
    </row>
    <row r="346" spans="1:31" ht="30" customHeight="1" x14ac:dyDescent="0.3">
      <c r="A346" s="2" t="s">
        <v>4600</v>
      </c>
      <c r="B346" s="22">
        <f>COUNTIFS(CADASTRE!$B:$B,B$1,CADASTRE!L:L,A346)</f>
        <v>0</v>
      </c>
      <c r="C346" s="22">
        <f>COUNTIFS(CADASTRE!$B:$B,$C$1,CADASTRE!$L:$L,A346)</f>
        <v>0</v>
      </c>
      <c r="D346" s="22">
        <f>COUNTIFS(CADASTRE!$B:$B,$D$1,CADASTRE!$L:$L,A346)</f>
        <v>0</v>
      </c>
      <c r="E346" s="22">
        <f>COUNTIFS(CADASTRE!$B:$B,$E$1,CADASTRE!$L:$L,A346)</f>
        <v>0</v>
      </c>
      <c r="F346" s="22">
        <f>COUNTIFS(CADASTRE!$B:$B,$F$1,CADASTRE!$L:$L,A346)</f>
        <v>0</v>
      </c>
      <c r="G346" s="22">
        <f>COUNTIFS(CADASTRE!$B:$B,$G$1,CADASTRE!$L:$L,A346)</f>
        <v>0</v>
      </c>
      <c r="H346" s="22">
        <f>COUNTIFS(CADASTRE!$B:$B,$H$1,CADASTRE!$L:$L,A346)</f>
        <v>0</v>
      </c>
      <c r="I346" s="22">
        <f>COUNTIFS(CADASTRE!$B:$B,$I$1,CADASTRE!$L:$L,A346)</f>
        <v>0</v>
      </c>
      <c r="J346" s="22">
        <f>COUNTIFS(CADASTRE!$B:$B,$J$1,CADASTRE!$L:$L,A346)</f>
        <v>0</v>
      </c>
      <c r="K346" s="22">
        <f>COUNTIFS(CADASTRE!$B:$B,$K$1,CADASTRE!$L:$L,A346)</f>
        <v>0</v>
      </c>
      <c r="L346" s="22">
        <f>COUNTIFS(CADASTRE!$B:$B,$L$1,CADASTRE!$L:$L,A346)</f>
        <v>0</v>
      </c>
      <c r="M346" s="22">
        <f>COUNTIFS(CADASTRE!$B:$B,$M$1,CADASTRE!$L:$L,A346)</f>
        <v>0</v>
      </c>
      <c r="N346" s="22">
        <f>COUNTIFS(CADASTRE!$B:$B,$N$1,CADASTRE!$L:$L,A346)</f>
        <v>0</v>
      </c>
      <c r="O346" s="22">
        <f>COUNTIFS(CADASTRE!$B:$B,$O$1,CADASTRE!$L:$L,A346)</f>
        <v>0</v>
      </c>
      <c r="P346" s="22">
        <f>COUNTIFS(CADASTRE!$B:$B,$P$1,CADASTRE!$L:$L,A346)</f>
        <v>0</v>
      </c>
      <c r="Q346" s="22">
        <f>COUNTIFS(CADASTRE!$B:$B,$Q$1,CADASTRE!$L:$L,A346)</f>
        <v>1</v>
      </c>
      <c r="R346" s="22">
        <f>COUNTIFS(CADASTRE!$B:$B,$R$1,CADASTRE!$L:$L,A346)</f>
        <v>0</v>
      </c>
      <c r="S346" s="22">
        <f>COUNTIFS(CADASTRE!$B:$B,$S$1,CADASTRE!$L:$L,A346)</f>
        <v>0</v>
      </c>
      <c r="T346" s="22">
        <f>COUNTIFS(CADASTRE!$B:$B,$T$1,CADASTRE!$L:$L,A346)</f>
        <v>0</v>
      </c>
      <c r="U346" s="22">
        <f>COUNTIFS(CADASTRE!$B:$B,$U$1,CADASTRE!$L:$L,A346)</f>
        <v>0</v>
      </c>
      <c r="V346" s="22">
        <f>COUNTIFS(CADASTRE!$B:$B,$V$1,CADASTRE!$L:$L,A346)</f>
        <v>0</v>
      </c>
      <c r="W346" s="22">
        <f>COUNTIFS(CADASTRE!$B:$B,$W$1,CADASTRE!$L:$L,A346)</f>
        <v>0</v>
      </c>
      <c r="X346" s="22">
        <f>COUNTIFS(CADASTRE!$B:$B,$X$1,CADASTRE!$L:$L,A346)</f>
        <v>0</v>
      </c>
      <c r="Y346" s="22">
        <f>COUNTIFS(CADASTRE!$B:$B,$Y$1,CADASTRE!$L:$L,A346)</f>
        <v>0</v>
      </c>
      <c r="Z346" s="22">
        <f>COUNTIFS(CADASTRE!$B:$B,$Z$1,CADASTRE!$L:$L,A346)</f>
        <v>0</v>
      </c>
      <c r="AA346" s="22">
        <f t="shared" si="5"/>
        <v>1</v>
      </c>
      <c r="AB346" s="22"/>
      <c r="AC346" s="22"/>
      <c r="AD346" s="1"/>
      <c r="AE346" s="1"/>
    </row>
    <row r="347" spans="1:31" ht="30" customHeight="1" x14ac:dyDescent="0.3">
      <c r="A347" s="2" t="s">
        <v>3659</v>
      </c>
      <c r="B347" s="22">
        <f>COUNTIFS(CADASTRE!$B:$B,B$1,CADASTRE!L:L,A347)</f>
        <v>0</v>
      </c>
      <c r="C347" s="22">
        <f>COUNTIFS(CADASTRE!$B:$B,$C$1,CADASTRE!$L:$L,A347)</f>
        <v>0</v>
      </c>
      <c r="D347" s="22">
        <f>COUNTIFS(CADASTRE!$B:$B,$D$1,CADASTRE!$L:$L,A347)</f>
        <v>0</v>
      </c>
      <c r="E347" s="22">
        <f>COUNTIFS(CADASTRE!$B:$B,$E$1,CADASTRE!$L:$L,A347)</f>
        <v>0</v>
      </c>
      <c r="F347" s="22">
        <f>COUNTIFS(CADASTRE!$B:$B,$F$1,CADASTRE!$L:$L,A347)</f>
        <v>0</v>
      </c>
      <c r="G347" s="22">
        <f>COUNTIFS(CADASTRE!$B:$B,$G$1,CADASTRE!$L:$L,A347)</f>
        <v>0</v>
      </c>
      <c r="H347" s="22">
        <f>COUNTIFS(CADASTRE!$B:$B,$H$1,CADASTRE!$L:$L,A347)</f>
        <v>0</v>
      </c>
      <c r="I347" s="22">
        <f>COUNTIFS(CADASTRE!$B:$B,$I$1,CADASTRE!$L:$L,A347)</f>
        <v>0</v>
      </c>
      <c r="J347" s="22">
        <f>COUNTIFS(CADASTRE!$B:$B,$J$1,CADASTRE!$L:$L,A347)</f>
        <v>0</v>
      </c>
      <c r="K347" s="22">
        <f>COUNTIFS(CADASTRE!$B:$B,$K$1,CADASTRE!$L:$L,A347)</f>
        <v>0</v>
      </c>
      <c r="L347" s="22">
        <f>COUNTIFS(CADASTRE!$B:$B,$L$1,CADASTRE!$L:$L,A347)</f>
        <v>0</v>
      </c>
      <c r="M347" s="22">
        <f>COUNTIFS(CADASTRE!$B:$B,$M$1,CADASTRE!$L:$L,A347)</f>
        <v>0</v>
      </c>
      <c r="N347" s="22">
        <f>COUNTIFS(CADASTRE!$B:$B,$N$1,CADASTRE!$L:$L,A347)</f>
        <v>0</v>
      </c>
      <c r="O347" s="22">
        <f>COUNTIFS(CADASTRE!$B:$B,$O$1,CADASTRE!$L:$L,A347)</f>
        <v>0</v>
      </c>
      <c r="P347" s="22">
        <f>COUNTIFS(CADASTRE!$B:$B,$P$1,CADASTRE!$L:$L,A347)</f>
        <v>0</v>
      </c>
      <c r="Q347" s="22">
        <f>COUNTIFS(CADASTRE!$B:$B,$Q$1,CADASTRE!$L:$L,A347)</f>
        <v>0</v>
      </c>
      <c r="R347" s="22">
        <f>COUNTIFS(CADASTRE!$B:$B,$R$1,CADASTRE!$L:$L,A347)</f>
        <v>0</v>
      </c>
      <c r="S347" s="22">
        <f>COUNTIFS(CADASTRE!$B:$B,$S$1,CADASTRE!$L:$L,A347)</f>
        <v>0</v>
      </c>
      <c r="T347" s="22">
        <f>COUNTIFS(CADASTRE!$B:$B,$T$1,CADASTRE!$L:$L,A347)</f>
        <v>0</v>
      </c>
      <c r="U347" s="22">
        <f>COUNTIFS(CADASTRE!$B:$B,$U$1,CADASTRE!$L:$L,A347)</f>
        <v>0</v>
      </c>
      <c r="V347" s="22">
        <f>COUNTIFS(CADASTRE!$B:$B,$V$1,CADASTRE!$L:$L,A347)</f>
        <v>0</v>
      </c>
      <c r="W347" s="22">
        <f>COUNTIFS(CADASTRE!$B:$B,$W$1,CADASTRE!$L:$L,A347)</f>
        <v>0</v>
      </c>
      <c r="X347" s="22">
        <f>COUNTIFS(CADASTRE!$B:$B,$X$1,CADASTRE!$L:$L,A347)</f>
        <v>1</v>
      </c>
      <c r="Y347" s="22">
        <f>COUNTIFS(CADASTRE!$B:$B,$Y$1,CADASTRE!$L:$L,A347)</f>
        <v>0</v>
      </c>
      <c r="Z347" s="22">
        <f>COUNTIFS(CADASTRE!$B:$B,$Z$1,CADASTRE!$L:$L,A347)</f>
        <v>0</v>
      </c>
      <c r="AA347" s="22">
        <f t="shared" si="5"/>
        <v>1</v>
      </c>
      <c r="AB347" s="22"/>
      <c r="AC347" s="22"/>
      <c r="AD347" s="1"/>
      <c r="AE347" s="1"/>
    </row>
    <row r="348" spans="1:31" ht="30" customHeight="1" x14ac:dyDescent="0.3">
      <c r="A348" s="2" t="s">
        <v>3359</v>
      </c>
      <c r="B348" s="22">
        <f>COUNTIFS(CADASTRE!$B:$B,B$1,CADASTRE!L:L,A348)</f>
        <v>0</v>
      </c>
      <c r="C348" s="22">
        <f>COUNTIFS(CADASTRE!$B:$B,$C$1,CADASTRE!$L:$L,A348)</f>
        <v>0</v>
      </c>
      <c r="D348" s="22">
        <f>COUNTIFS(CADASTRE!$B:$B,$D$1,CADASTRE!$L:$L,A348)</f>
        <v>0</v>
      </c>
      <c r="E348" s="22">
        <f>COUNTIFS(CADASTRE!$B:$B,$E$1,CADASTRE!$L:$L,A348)</f>
        <v>0</v>
      </c>
      <c r="F348" s="22">
        <f>COUNTIFS(CADASTRE!$B:$B,$F$1,CADASTRE!$L:$L,A348)</f>
        <v>0</v>
      </c>
      <c r="G348" s="22">
        <f>COUNTIFS(CADASTRE!$B:$B,$G$1,CADASTRE!$L:$L,A348)</f>
        <v>0</v>
      </c>
      <c r="H348" s="22">
        <f>COUNTIFS(CADASTRE!$B:$B,$H$1,CADASTRE!$L:$L,A348)</f>
        <v>1</v>
      </c>
      <c r="I348" s="22">
        <f>COUNTIFS(CADASTRE!$B:$B,$I$1,CADASTRE!$L:$L,A348)</f>
        <v>0</v>
      </c>
      <c r="J348" s="22">
        <f>COUNTIFS(CADASTRE!$B:$B,$J$1,CADASTRE!$L:$L,A348)</f>
        <v>0</v>
      </c>
      <c r="K348" s="22">
        <f>COUNTIFS(CADASTRE!$B:$B,$K$1,CADASTRE!$L:$L,A348)</f>
        <v>0</v>
      </c>
      <c r="L348" s="22">
        <f>COUNTIFS(CADASTRE!$B:$B,$L$1,CADASTRE!$L:$L,A348)</f>
        <v>0</v>
      </c>
      <c r="M348" s="22">
        <f>COUNTIFS(CADASTRE!$B:$B,$M$1,CADASTRE!$L:$L,A348)</f>
        <v>0</v>
      </c>
      <c r="N348" s="22">
        <f>COUNTIFS(CADASTRE!$B:$B,$N$1,CADASTRE!$L:$L,A348)</f>
        <v>0</v>
      </c>
      <c r="O348" s="22">
        <f>COUNTIFS(CADASTRE!$B:$B,$O$1,CADASTRE!$L:$L,A348)</f>
        <v>0</v>
      </c>
      <c r="P348" s="22">
        <f>COUNTIFS(CADASTRE!$B:$B,$P$1,CADASTRE!$L:$L,A348)</f>
        <v>0</v>
      </c>
      <c r="Q348" s="22">
        <f>COUNTIFS(CADASTRE!$B:$B,$Q$1,CADASTRE!$L:$L,A348)</f>
        <v>0</v>
      </c>
      <c r="R348" s="22">
        <f>COUNTIFS(CADASTRE!$B:$B,$R$1,CADASTRE!$L:$L,A348)</f>
        <v>0</v>
      </c>
      <c r="S348" s="22">
        <f>COUNTIFS(CADASTRE!$B:$B,$S$1,CADASTRE!$L:$L,A348)</f>
        <v>0</v>
      </c>
      <c r="T348" s="22">
        <f>COUNTIFS(CADASTRE!$B:$B,$T$1,CADASTRE!$L:$L,A348)</f>
        <v>0</v>
      </c>
      <c r="U348" s="22">
        <f>COUNTIFS(CADASTRE!$B:$B,$U$1,CADASTRE!$L:$L,A348)</f>
        <v>0</v>
      </c>
      <c r="V348" s="22">
        <f>COUNTIFS(CADASTRE!$B:$B,$V$1,CADASTRE!$L:$L,A348)</f>
        <v>0</v>
      </c>
      <c r="W348" s="22">
        <f>COUNTIFS(CADASTRE!$B:$B,$W$1,CADASTRE!$L:$L,A348)</f>
        <v>0</v>
      </c>
      <c r="X348" s="22">
        <f>COUNTIFS(CADASTRE!$B:$B,$X$1,CADASTRE!$L:$L,A348)</f>
        <v>0</v>
      </c>
      <c r="Y348" s="22">
        <f>COUNTIFS(CADASTRE!$B:$B,$Y$1,CADASTRE!$L:$L,A348)</f>
        <v>0</v>
      </c>
      <c r="Z348" s="22">
        <f>COUNTIFS(CADASTRE!$B:$B,$Z$1,CADASTRE!$L:$L,A348)</f>
        <v>0</v>
      </c>
      <c r="AA348" s="22">
        <f t="shared" si="5"/>
        <v>1</v>
      </c>
      <c r="AB348" s="22"/>
      <c r="AC348" s="22"/>
      <c r="AD348" s="1"/>
      <c r="AE348" s="1"/>
    </row>
    <row r="349" spans="1:31" ht="30" customHeight="1" x14ac:dyDescent="0.3">
      <c r="A349" s="2" t="s">
        <v>4614</v>
      </c>
      <c r="B349" s="22">
        <f>COUNTIFS(CADASTRE!$B:$B,B$1,CADASTRE!L:L,A349)</f>
        <v>0</v>
      </c>
      <c r="C349" s="22">
        <f>COUNTIFS(CADASTRE!$B:$B,$C$1,CADASTRE!$L:$L,A349)</f>
        <v>0</v>
      </c>
      <c r="D349" s="22">
        <f>COUNTIFS(CADASTRE!$B:$B,$D$1,CADASTRE!$L:$L,A349)</f>
        <v>0</v>
      </c>
      <c r="E349" s="22">
        <f>COUNTIFS(CADASTRE!$B:$B,$E$1,CADASTRE!$L:$L,A349)</f>
        <v>1</v>
      </c>
      <c r="F349" s="22">
        <f>COUNTIFS(CADASTRE!$B:$B,$F$1,CADASTRE!$L:$L,A349)</f>
        <v>0</v>
      </c>
      <c r="G349" s="22">
        <f>COUNTIFS(CADASTRE!$B:$B,$G$1,CADASTRE!$L:$L,A349)</f>
        <v>0</v>
      </c>
      <c r="H349" s="22">
        <f>COUNTIFS(CADASTRE!$B:$B,$H$1,CADASTRE!$L:$L,A349)</f>
        <v>0</v>
      </c>
      <c r="I349" s="22">
        <f>COUNTIFS(CADASTRE!$B:$B,$I$1,CADASTRE!$L:$L,A349)</f>
        <v>0</v>
      </c>
      <c r="J349" s="22">
        <f>COUNTIFS(CADASTRE!$B:$B,$J$1,CADASTRE!$L:$L,A349)</f>
        <v>0</v>
      </c>
      <c r="K349" s="22">
        <f>COUNTIFS(CADASTRE!$B:$B,$K$1,CADASTRE!$L:$L,A349)</f>
        <v>0</v>
      </c>
      <c r="L349" s="22">
        <f>COUNTIFS(CADASTRE!$B:$B,$L$1,CADASTRE!$L:$L,A349)</f>
        <v>0</v>
      </c>
      <c r="M349" s="22">
        <f>COUNTIFS(CADASTRE!$B:$B,$M$1,CADASTRE!$L:$L,A349)</f>
        <v>0</v>
      </c>
      <c r="N349" s="22">
        <f>COUNTIFS(CADASTRE!$B:$B,$N$1,CADASTRE!$L:$L,A349)</f>
        <v>0</v>
      </c>
      <c r="O349" s="22">
        <f>COUNTIFS(CADASTRE!$B:$B,$O$1,CADASTRE!$L:$L,A349)</f>
        <v>0</v>
      </c>
      <c r="P349" s="22">
        <f>COUNTIFS(CADASTRE!$B:$B,$P$1,CADASTRE!$L:$L,A349)</f>
        <v>0</v>
      </c>
      <c r="Q349" s="22">
        <f>COUNTIFS(CADASTRE!$B:$B,$Q$1,CADASTRE!$L:$L,A349)</f>
        <v>0</v>
      </c>
      <c r="R349" s="22">
        <f>COUNTIFS(CADASTRE!$B:$B,$R$1,CADASTRE!$L:$L,A349)</f>
        <v>0</v>
      </c>
      <c r="S349" s="22">
        <f>COUNTIFS(CADASTRE!$B:$B,$S$1,CADASTRE!$L:$L,A349)</f>
        <v>0</v>
      </c>
      <c r="T349" s="22">
        <f>COUNTIFS(CADASTRE!$B:$B,$T$1,CADASTRE!$L:$L,A349)</f>
        <v>0</v>
      </c>
      <c r="U349" s="22">
        <f>COUNTIFS(CADASTRE!$B:$B,$U$1,CADASTRE!$L:$L,A349)</f>
        <v>0</v>
      </c>
      <c r="V349" s="22">
        <f>COUNTIFS(CADASTRE!$B:$B,$V$1,CADASTRE!$L:$L,A349)</f>
        <v>0</v>
      </c>
      <c r="W349" s="22">
        <f>COUNTIFS(CADASTRE!$B:$B,$W$1,CADASTRE!$L:$L,A349)</f>
        <v>0</v>
      </c>
      <c r="X349" s="22">
        <f>COUNTIFS(CADASTRE!$B:$B,$X$1,CADASTRE!$L:$L,A349)</f>
        <v>0</v>
      </c>
      <c r="Y349" s="22">
        <f>COUNTIFS(CADASTRE!$B:$B,$Y$1,CADASTRE!$L:$L,A349)</f>
        <v>0</v>
      </c>
      <c r="Z349" s="22">
        <f>COUNTIFS(CADASTRE!$B:$B,$Z$1,CADASTRE!$L:$L,A349)</f>
        <v>0</v>
      </c>
      <c r="AA349" s="22">
        <f t="shared" si="5"/>
        <v>1</v>
      </c>
      <c r="AB349" s="22"/>
      <c r="AC349" s="22"/>
      <c r="AD349" s="1"/>
      <c r="AE349" s="1"/>
    </row>
    <row r="350" spans="1:31" ht="30" customHeight="1" x14ac:dyDescent="0.3">
      <c r="A350" s="2" t="s">
        <v>3668</v>
      </c>
      <c r="B350" s="22">
        <f>COUNTIFS(CADASTRE!$B:$B,B$1,CADASTRE!L:L,A350)</f>
        <v>0</v>
      </c>
      <c r="C350" s="22">
        <f>COUNTIFS(CADASTRE!$B:$B,$C$1,CADASTRE!$L:$L,A350)</f>
        <v>0</v>
      </c>
      <c r="D350" s="22">
        <f>COUNTIFS(CADASTRE!$B:$B,$D$1,CADASTRE!$L:$L,A350)</f>
        <v>0</v>
      </c>
      <c r="E350" s="22">
        <f>COUNTIFS(CADASTRE!$B:$B,$E$1,CADASTRE!$L:$L,A350)</f>
        <v>0</v>
      </c>
      <c r="F350" s="22">
        <f>COUNTIFS(CADASTRE!$B:$B,$F$1,CADASTRE!$L:$L,A350)</f>
        <v>0</v>
      </c>
      <c r="G350" s="22">
        <f>COUNTIFS(CADASTRE!$B:$B,$G$1,CADASTRE!$L:$L,A350)</f>
        <v>0</v>
      </c>
      <c r="H350" s="22">
        <f>COUNTIFS(CADASTRE!$B:$B,$H$1,CADASTRE!$L:$L,A350)</f>
        <v>0</v>
      </c>
      <c r="I350" s="22">
        <f>COUNTIFS(CADASTRE!$B:$B,$I$1,CADASTRE!$L:$L,A350)</f>
        <v>0</v>
      </c>
      <c r="J350" s="22">
        <f>COUNTIFS(CADASTRE!$B:$B,$J$1,CADASTRE!$L:$L,A350)</f>
        <v>0</v>
      </c>
      <c r="K350" s="22">
        <f>COUNTIFS(CADASTRE!$B:$B,$K$1,CADASTRE!$L:$L,A350)</f>
        <v>0</v>
      </c>
      <c r="L350" s="22">
        <f>COUNTIFS(CADASTRE!$B:$B,$L$1,CADASTRE!$L:$L,A350)</f>
        <v>0</v>
      </c>
      <c r="M350" s="22">
        <f>COUNTIFS(CADASTRE!$B:$B,$M$1,CADASTRE!$L:$L,A350)</f>
        <v>0</v>
      </c>
      <c r="N350" s="22">
        <f>COUNTIFS(CADASTRE!$B:$B,$N$1,CADASTRE!$L:$L,A350)</f>
        <v>0</v>
      </c>
      <c r="O350" s="22">
        <f>COUNTIFS(CADASTRE!$B:$B,$O$1,CADASTRE!$L:$L,A350)</f>
        <v>1</v>
      </c>
      <c r="P350" s="22">
        <f>COUNTIFS(CADASTRE!$B:$B,$P$1,CADASTRE!$L:$L,A350)</f>
        <v>0</v>
      </c>
      <c r="Q350" s="22">
        <f>COUNTIFS(CADASTRE!$B:$B,$Q$1,CADASTRE!$L:$L,A350)</f>
        <v>0</v>
      </c>
      <c r="R350" s="22">
        <f>COUNTIFS(CADASTRE!$B:$B,$R$1,CADASTRE!$L:$L,A350)</f>
        <v>0</v>
      </c>
      <c r="S350" s="22">
        <f>COUNTIFS(CADASTRE!$B:$B,$S$1,CADASTRE!$L:$L,A350)</f>
        <v>0</v>
      </c>
      <c r="T350" s="22">
        <f>COUNTIFS(CADASTRE!$B:$B,$T$1,CADASTRE!$L:$L,A350)</f>
        <v>0</v>
      </c>
      <c r="U350" s="22">
        <f>COUNTIFS(CADASTRE!$B:$B,$U$1,CADASTRE!$L:$L,A350)</f>
        <v>0</v>
      </c>
      <c r="V350" s="22">
        <f>COUNTIFS(CADASTRE!$B:$B,$V$1,CADASTRE!$L:$L,A350)</f>
        <v>0</v>
      </c>
      <c r="W350" s="22">
        <f>COUNTIFS(CADASTRE!$B:$B,$W$1,CADASTRE!$L:$L,A350)</f>
        <v>0</v>
      </c>
      <c r="X350" s="22">
        <f>COUNTIFS(CADASTRE!$B:$B,$X$1,CADASTRE!$L:$L,A350)</f>
        <v>0</v>
      </c>
      <c r="Y350" s="22">
        <f>COUNTIFS(CADASTRE!$B:$B,$Y$1,CADASTRE!$L:$L,A350)</f>
        <v>0</v>
      </c>
      <c r="Z350" s="22">
        <f>COUNTIFS(CADASTRE!$B:$B,$Z$1,CADASTRE!$L:$L,A350)</f>
        <v>0</v>
      </c>
      <c r="AA350" s="22">
        <f t="shared" si="5"/>
        <v>1</v>
      </c>
      <c r="AB350" s="22"/>
      <c r="AC350" s="22"/>
      <c r="AD350" s="1"/>
      <c r="AE350" s="1"/>
    </row>
    <row r="351" spans="1:31" ht="30" customHeight="1" x14ac:dyDescent="0.3">
      <c r="A351" s="2" t="s">
        <v>3051</v>
      </c>
      <c r="B351" s="22">
        <f>COUNTIFS(CADASTRE!$B:$B,B$1,CADASTRE!L:L,A351)</f>
        <v>0</v>
      </c>
      <c r="C351" s="22">
        <f>COUNTIFS(CADASTRE!$B:$B,$C$1,CADASTRE!$L:$L,A351)</f>
        <v>0</v>
      </c>
      <c r="D351" s="22">
        <f>COUNTIFS(CADASTRE!$B:$B,$D$1,CADASTRE!$L:$L,A351)</f>
        <v>0</v>
      </c>
      <c r="E351" s="22">
        <f>COUNTIFS(CADASTRE!$B:$B,$E$1,CADASTRE!$L:$L,A351)</f>
        <v>0</v>
      </c>
      <c r="F351" s="22">
        <f>COUNTIFS(CADASTRE!$B:$B,$F$1,CADASTRE!$L:$L,A351)</f>
        <v>0</v>
      </c>
      <c r="G351" s="22">
        <f>COUNTIFS(CADASTRE!$B:$B,$G$1,CADASTRE!$L:$L,A351)</f>
        <v>0</v>
      </c>
      <c r="H351" s="22">
        <f>COUNTIFS(CADASTRE!$B:$B,$H$1,CADASTRE!$L:$L,A351)</f>
        <v>0</v>
      </c>
      <c r="I351" s="22">
        <f>COUNTIFS(CADASTRE!$B:$B,$I$1,CADASTRE!$L:$L,A351)</f>
        <v>0</v>
      </c>
      <c r="J351" s="22">
        <f>COUNTIFS(CADASTRE!$B:$B,$J$1,CADASTRE!$L:$L,A351)</f>
        <v>1</v>
      </c>
      <c r="K351" s="22">
        <f>COUNTIFS(CADASTRE!$B:$B,$K$1,CADASTRE!$L:$L,A351)</f>
        <v>0</v>
      </c>
      <c r="L351" s="22">
        <f>COUNTIFS(CADASTRE!$B:$B,$L$1,CADASTRE!$L:$L,A351)</f>
        <v>0</v>
      </c>
      <c r="M351" s="22">
        <f>COUNTIFS(CADASTRE!$B:$B,$M$1,CADASTRE!$L:$L,A351)</f>
        <v>0</v>
      </c>
      <c r="N351" s="22">
        <f>COUNTIFS(CADASTRE!$B:$B,$N$1,CADASTRE!$L:$L,A351)</f>
        <v>0</v>
      </c>
      <c r="O351" s="22">
        <f>COUNTIFS(CADASTRE!$B:$B,$O$1,CADASTRE!$L:$L,A351)</f>
        <v>0</v>
      </c>
      <c r="P351" s="22">
        <f>COUNTIFS(CADASTRE!$B:$B,$P$1,CADASTRE!$L:$L,A351)</f>
        <v>0</v>
      </c>
      <c r="Q351" s="22">
        <f>COUNTIFS(CADASTRE!$B:$B,$Q$1,CADASTRE!$L:$L,A351)</f>
        <v>0</v>
      </c>
      <c r="R351" s="22">
        <f>COUNTIFS(CADASTRE!$B:$B,$R$1,CADASTRE!$L:$L,A351)</f>
        <v>0</v>
      </c>
      <c r="S351" s="22">
        <f>COUNTIFS(CADASTRE!$B:$B,$S$1,CADASTRE!$L:$L,A351)</f>
        <v>0</v>
      </c>
      <c r="T351" s="22">
        <f>COUNTIFS(CADASTRE!$B:$B,$T$1,CADASTRE!$L:$L,A351)</f>
        <v>0</v>
      </c>
      <c r="U351" s="22">
        <f>COUNTIFS(CADASTRE!$B:$B,$U$1,CADASTRE!$L:$L,A351)</f>
        <v>0</v>
      </c>
      <c r="V351" s="22">
        <f>COUNTIFS(CADASTRE!$B:$B,$V$1,CADASTRE!$L:$L,A351)</f>
        <v>0</v>
      </c>
      <c r="W351" s="22">
        <f>COUNTIFS(CADASTRE!$B:$B,$W$1,CADASTRE!$L:$L,A351)</f>
        <v>0</v>
      </c>
      <c r="X351" s="22">
        <f>COUNTIFS(CADASTRE!$B:$B,$X$1,CADASTRE!$L:$L,A351)</f>
        <v>0</v>
      </c>
      <c r="Y351" s="22">
        <f>COUNTIFS(CADASTRE!$B:$B,$Y$1,CADASTRE!$L:$L,A351)</f>
        <v>0</v>
      </c>
      <c r="Z351" s="22">
        <f>COUNTIFS(CADASTRE!$B:$B,$Z$1,CADASTRE!$L:$L,A351)</f>
        <v>0</v>
      </c>
      <c r="AA351" s="22">
        <f t="shared" si="5"/>
        <v>1</v>
      </c>
      <c r="AB351" s="22"/>
      <c r="AC351" s="22"/>
      <c r="AD351" s="1"/>
      <c r="AE351" s="1"/>
    </row>
    <row r="352" spans="1:31" ht="30" customHeight="1" x14ac:dyDescent="0.3">
      <c r="A352" s="2" t="s">
        <v>3057</v>
      </c>
      <c r="B352" s="22">
        <f>COUNTIFS(CADASTRE!$B:$B,B$1,CADASTRE!L:L,A352)</f>
        <v>0</v>
      </c>
      <c r="C352" s="22">
        <f>COUNTIFS(CADASTRE!$B:$B,$C$1,CADASTRE!$L:$L,A352)</f>
        <v>0</v>
      </c>
      <c r="D352" s="22">
        <f>COUNTIFS(CADASTRE!$B:$B,$D$1,CADASTRE!$L:$L,A352)</f>
        <v>0</v>
      </c>
      <c r="E352" s="22">
        <f>COUNTIFS(CADASTRE!$B:$B,$E$1,CADASTRE!$L:$L,A352)</f>
        <v>0</v>
      </c>
      <c r="F352" s="22">
        <f>COUNTIFS(CADASTRE!$B:$B,$F$1,CADASTRE!$L:$L,A352)</f>
        <v>0</v>
      </c>
      <c r="G352" s="22">
        <f>COUNTIFS(CADASTRE!$B:$B,$G$1,CADASTRE!$L:$L,A352)</f>
        <v>0</v>
      </c>
      <c r="H352" s="22">
        <f>COUNTIFS(CADASTRE!$B:$B,$H$1,CADASTRE!$L:$L,A352)</f>
        <v>0</v>
      </c>
      <c r="I352" s="22">
        <f>COUNTIFS(CADASTRE!$B:$B,$I$1,CADASTRE!$L:$L,A352)</f>
        <v>0</v>
      </c>
      <c r="J352" s="22">
        <f>COUNTIFS(CADASTRE!$B:$B,$J$1,CADASTRE!$L:$L,A352)</f>
        <v>0</v>
      </c>
      <c r="K352" s="22">
        <f>COUNTIFS(CADASTRE!$B:$B,$K$1,CADASTRE!$L:$L,A352)</f>
        <v>0</v>
      </c>
      <c r="L352" s="22">
        <f>COUNTIFS(CADASTRE!$B:$B,$L$1,CADASTRE!$L:$L,A352)</f>
        <v>0</v>
      </c>
      <c r="M352" s="22">
        <f>COUNTIFS(CADASTRE!$B:$B,$M$1,CADASTRE!$L:$L,A352)</f>
        <v>0</v>
      </c>
      <c r="N352" s="22">
        <f>COUNTIFS(CADASTRE!$B:$B,$N$1,CADASTRE!$L:$L,A352)</f>
        <v>0</v>
      </c>
      <c r="O352" s="22">
        <f>COUNTIFS(CADASTRE!$B:$B,$O$1,CADASTRE!$L:$L,A352)</f>
        <v>0</v>
      </c>
      <c r="P352" s="22">
        <f>COUNTIFS(CADASTRE!$B:$B,$P$1,CADASTRE!$L:$L,A352)</f>
        <v>0</v>
      </c>
      <c r="Q352" s="22">
        <f>COUNTIFS(CADASTRE!$B:$B,$Q$1,CADASTRE!$L:$L,A352)</f>
        <v>0</v>
      </c>
      <c r="R352" s="22">
        <f>COUNTIFS(CADASTRE!$B:$B,$R$1,CADASTRE!$L:$L,A352)</f>
        <v>0</v>
      </c>
      <c r="S352" s="22">
        <f>COUNTIFS(CADASTRE!$B:$B,$S$1,CADASTRE!$L:$L,A352)</f>
        <v>0</v>
      </c>
      <c r="T352" s="22">
        <f>COUNTIFS(CADASTRE!$B:$B,$T$1,CADASTRE!$L:$L,A352)</f>
        <v>0</v>
      </c>
      <c r="U352" s="22">
        <f>COUNTIFS(CADASTRE!$B:$B,$U$1,CADASTRE!$L:$L,A352)</f>
        <v>0</v>
      </c>
      <c r="V352" s="22">
        <f>COUNTIFS(CADASTRE!$B:$B,$V$1,CADASTRE!$L:$L,A352)</f>
        <v>0</v>
      </c>
      <c r="W352" s="22">
        <f>COUNTIFS(CADASTRE!$B:$B,$W$1,CADASTRE!$L:$L,A352)</f>
        <v>1</v>
      </c>
      <c r="X352" s="22">
        <f>COUNTIFS(CADASTRE!$B:$B,$X$1,CADASTRE!$L:$L,A352)</f>
        <v>0</v>
      </c>
      <c r="Y352" s="22">
        <f>COUNTIFS(CADASTRE!$B:$B,$Y$1,CADASTRE!$L:$L,A352)</f>
        <v>0</v>
      </c>
      <c r="Z352" s="22">
        <f>COUNTIFS(CADASTRE!$B:$B,$Z$1,CADASTRE!$L:$L,A352)</f>
        <v>0</v>
      </c>
      <c r="AA352" s="22">
        <f t="shared" si="5"/>
        <v>1</v>
      </c>
      <c r="AB352" s="22"/>
      <c r="AC352" s="22"/>
      <c r="AD352" s="1"/>
      <c r="AE352" s="1"/>
    </row>
    <row r="353" spans="1:31" ht="30" customHeight="1" x14ac:dyDescent="0.3">
      <c r="A353" s="2" t="s">
        <v>3061</v>
      </c>
      <c r="B353" s="22">
        <f>COUNTIFS(CADASTRE!$B:$B,B$1,CADASTRE!L:L,A353)</f>
        <v>0</v>
      </c>
      <c r="C353" s="22">
        <f>COUNTIFS(CADASTRE!$B:$B,$C$1,CADASTRE!$L:$L,A353)</f>
        <v>0</v>
      </c>
      <c r="D353" s="22">
        <f>COUNTIFS(CADASTRE!$B:$B,$D$1,CADASTRE!$L:$L,A353)</f>
        <v>0</v>
      </c>
      <c r="E353" s="22">
        <f>COUNTIFS(CADASTRE!$B:$B,$E$1,CADASTRE!$L:$L,A353)</f>
        <v>0</v>
      </c>
      <c r="F353" s="22">
        <f>COUNTIFS(CADASTRE!$B:$B,$F$1,CADASTRE!$L:$L,A353)</f>
        <v>0</v>
      </c>
      <c r="G353" s="22">
        <f>COUNTIFS(CADASTRE!$B:$B,$G$1,CADASTRE!$L:$L,A353)</f>
        <v>0</v>
      </c>
      <c r="H353" s="22">
        <f>COUNTIFS(CADASTRE!$B:$B,$H$1,CADASTRE!$L:$L,A353)</f>
        <v>0</v>
      </c>
      <c r="I353" s="22">
        <f>COUNTIFS(CADASTRE!$B:$B,$I$1,CADASTRE!$L:$L,A353)</f>
        <v>0</v>
      </c>
      <c r="J353" s="22">
        <f>COUNTIFS(CADASTRE!$B:$B,$J$1,CADASTRE!$L:$L,A353)</f>
        <v>0</v>
      </c>
      <c r="K353" s="22">
        <f>COUNTIFS(CADASTRE!$B:$B,$K$1,CADASTRE!$L:$L,A353)</f>
        <v>0</v>
      </c>
      <c r="L353" s="22">
        <f>COUNTIFS(CADASTRE!$B:$B,$L$1,CADASTRE!$L:$L,A353)</f>
        <v>0</v>
      </c>
      <c r="M353" s="22">
        <f>COUNTIFS(CADASTRE!$B:$B,$M$1,CADASTRE!$L:$L,A353)</f>
        <v>0</v>
      </c>
      <c r="N353" s="22">
        <f>COUNTIFS(CADASTRE!$B:$B,$N$1,CADASTRE!$L:$L,A353)</f>
        <v>0</v>
      </c>
      <c r="O353" s="22">
        <f>COUNTIFS(CADASTRE!$B:$B,$O$1,CADASTRE!$L:$L,A353)</f>
        <v>0</v>
      </c>
      <c r="P353" s="22">
        <f>COUNTIFS(CADASTRE!$B:$B,$P$1,CADASTRE!$L:$L,A353)</f>
        <v>0</v>
      </c>
      <c r="Q353" s="22">
        <f>COUNTIFS(CADASTRE!$B:$B,$Q$1,CADASTRE!$L:$L,A353)</f>
        <v>0</v>
      </c>
      <c r="R353" s="22">
        <f>COUNTIFS(CADASTRE!$B:$B,$R$1,CADASTRE!$L:$L,A353)</f>
        <v>0</v>
      </c>
      <c r="S353" s="22">
        <f>COUNTIFS(CADASTRE!$B:$B,$S$1,CADASTRE!$L:$L,A353)</f>
        <v>0</v>
      </c>
      <c r="T353" s="22">
        <f>COUNTIFS(CADASTRE!$B:$B,$T$1,CADASTRE!$L:$L,A353)</f>
        <v>0</v>
      </c>
      <c r="U353" s="22">
        <f>COUNTIFS(CADASTRE!$B:$B,$U$1,CADASTRE!$L:$L,A353)</f>
        <v>0</v>
      </c>
      <c r="V353" s="22">
        <f>COUNTIFS(CADASTRE!$B:$B,$V$1,CADASTRE!$L:$L,A353)</f>
        <v>0</v>
      </c>
      <c r="W353" s="22">
        <f>COUNTIFS(CADASTRE!$B:$B,$W$1,CADASTRE!$L:$L,A353)</f>
        <v>0</v>
      </c>
      <c r="X353" s="22">
        <f>COUNTIFS(CADASTRE!$B:$B,$X$1,CADASTRE!$L:$L,A353)</f>
        <v>0</v>
      </c>
      <c r="Y353" s="22">
        <f>COUNTIFS(CADASTRE!$B:$B,$Y$1,CADASTRE!$L:$L,A353)</f>
        <v>1</v>
      </c>
      <c r="Z353" s="22">
        <f>COUNTIFS(CADASTRE!$B:$B,$Z$1,CADASTRE!$L:$L,A353)</f>
        <v>0</v>
      </c>
      <c r="AA353" s="22">
        <f t="shared" si="5"/>
        <v>1</v>
      </c>
      <c r="AB353" s="22"/>
      <c r="AC353" s="22"/>
      <c r="AD353" s="1"/>
      <c r="AE353" s="1"/>
    </row>
    <row r="354" spans="1:31" ht="30" customHeight="1" x14ac:dyDescent="0.3">
      <c r="A354" s="2" t="s">
        <v>4619</v>
      </c>
      <c r="B354" s="22">
        <f>COUNTIFS(CADASTRE!$B:$B,B$1,CADASTRE!L:L,A354)</f>
        <v>0</v>
      </c>
      <c r="C354" s="22">
        <f>COUNTIFS(CADASTRE!$B:$B,$C$1,CADASTRE!$L:$L,A354)</f>
        <v>0</v>
      </c>
      <c r="D354" s="22">
        <f>COUNTIFS(CADASTRE!$B:$B,$D$1,CADASTRE!$L:$L,A354)</f>
        <v>0</v>
      </c>
      <c r="E354" s="22">
        <f>COUNTIFS(CADASTRE!$B:$B,$E$1,CADASTRE!$L:$L,A354)</f>
        <v>0</v>
      </c>
      <c r="F354" s="22">
        <f>COUNTIFS(CADASTRE!$B:$B,$F$1,CADASTRE!$L:$L,A354)</f>
        <v>0</v>
      </c>
      <c r="G354" s="22">
        <f>COUNTIFS(CADASTRE!$B:$B,$G$1,CADASTRE!$L:$L,A354)</f>
        <v>0</v>
      </c>
      <c r="H354" s="22">
        <f>COUNTIFS(CADASTRE!$B:$B,$H$1,CADASTRE!$L:$L,A354)</f>
        <v>0</v>
      </c>
      <c r="I354" s="22">
        <f>COUNTIFS(CADASTRE!$B:$B,$I$1,CADASTRE!$L:$L,A354)</f>
        <v>0</v>
      </c>
      <c r="J354" s="22">
        <f>COUNTIFS(CADASTRE!$B:$B,$J$1,CADASTRE!$L:$L,A354)</f>
        <v>0</v>
      </c>
      <c r="K354" s="22">
        <f>COUNTIFS(CADASTRE!$B:$B,$K$1,CADASTRE!$L:$L,A354)</f>
        <v>0</v>
      </c>
      <c r="L354" s="22">
        <f>COUNTIFS(CADASTRE!$B:$B,$L$1,CADASTRE!$L:$L,A354)</f>
        <v>0</v>
      </c>
      <c r="M354" s="22">
        <f>COUNTIFS(CADASTRE!$B:$B,$M$1,CADASTRE!$L:$L,A354)</f>
        <v>0</v>
      </c>
      <c r="N354" s="22">
        <f>COUNTIFS(CADASTRE!$B:$B,$N$1,CADASTRE!$L:$L,A354)</f>
        <v>0</v>
      </c>
      <c r="O354" s="22">
        <f>COUNTIFS(CADASTRE!$B:$B,$O$1,CADASTRE!$L:$L,A354)</f>
        <v>0</v>
      </c>
      <c r="P354" s="22">
        <f>COUNTIFS(CADASTRE!$B:$B,$P$1,CADASTRE!$L:$L,A354)</f>
        <v>0</v>
      </c>
      <c r="Q354" s="22">
        <f>COUNTIFS(CADASTRE!$B:$B,$Q$1,CADASTRE!$L:$L,A354)</f>
        <v>0</v>
      </c>
      <c r="R354" s="22">
        <f>COUNTIFS(CADASTRE!$B:$B,$R$1,CADASTRE!$L:$L,A354)</f>
        <v>0</v>
      </c>
      <c r="S354" s="22">
        <f>COUNTIFS(CADASTRE!$B:$B,$S$1,CADASTRE!$L:$L,A354)</f>
        <v>0</v>
      </c>
      <c r="T354" s="22">
        <f>COUNTIFS(CADASTRE!$B:$B,$T$1,CADASTRE!$L:$L,A354)</f>
        <v>0</v>
      </c>
      <c r="U354" s="22">
        <f>COUNTIFS(CADASTRE!$B:$B,$U$1,CADASTRE!$L:$L,A354)</f>
        <v>0</v>
      </c>
      <c r="V354" s="22">
        <f>COUNTIFS(CADASTRE!$B:$B,$V$1,CADASTRE!$L:$L,A354)</f>
        <v>0</v>
      </c>
      <c r="W354" s="22">
        <f>COUNTIFS(CADASTRE!$B:$B,$W$1,CADASTRE!$L:$L,A354)</f>
        <v>0</v>
      </c>
      <c r="X354" s="22">
        <f>COUNTIFS(CADASTRE!$B:$B,$X$1,CADASTRE!$L:$L,A354)</f>
        <v>0</v>
      </c>
      <c r="Y354" s="22">
        <f>COUNTIFS(CADASTRE!$B:$B,$Y$1,CADASTRE!$L:$L,A354)</f>
        <v>1</v>
      </c>
      <c r="Z354" s="22">
        <f>COUNTIFS(CADASTRE!$B:$B,$Z$1,CADASTRE!$L:$L,A354)</f>
        <v>0</v>
      </c>
      <c r="AA354" s="22">
        <f t="shared" si="5"/>
        <v>1</v>
      </c>
      <c r="AB354" s="22"/>
      <c r="AC354" s="22"/>
      <c r="AD354" s="1"/>
      <c r="AE354" s="1"/>
    </row>
    <row r="355" spans="1:31" ht="30" customHeight="1" x14ac:dyDescent="0.3">
      <c r="A355" s="1"/>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1"/>
    </row>
    <row r="356" spans="1:31" ht="30" customHeight="1" x14ac:dyDescent="0.3">
      <c r="A356" s="1"/>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31" ht="30" customHeight="1" x14ac:dyDescent="0.3">
      <c r="A357" s="1"/>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31" ht="30" customHeight="1" x14ac:dyDescent="0.3">
      <c r="A358" s="1"/>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31" ht="50.4" customHeight="1" x14ac:dyDescent="0.3">
      <c r="A359" s="1"/>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31" ht="30" customHeight="1" x14ac:dyDescent="0.3">
      <c r="A360" s="31"/>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31" ht="30" customHeight="1" x14ac:dyDescent="0.3">
      <c r="A361" s="31" t="s">
        <v>6461</v>
      </c>
      <c r="B361" s="22">
        <f t="shared" ref="B361:Z361" si="6">SUM(B2:B360)</f>
        <v>18</v>
      </c>
      <c r="C361" s="22">
        <f t="shared" si="6"/>
        <v>0</v>
      </c>
      <c r="D361" s="22">
        <f t="shared" si="6"/>
        <v>21</v>
      </c>
      <c r="E361" s="22">
        <f t="shared" si="6"/>
        <v>43</v>
      </c>
      <c r="F361" s="22">
        <f t="shared" si="6"/>
        <v>7</v>
      </c>
      <c r="G361" s="22">
        <f t="shared" si="6"/>
        <v>44</v>
      </c>
      <c r="H361" s="22">
        <f t="shared" si="6"/>
        <v>44</v>
      </c>
      <c r="I361" s="22">
        <f t="shared" si="6"/>
        <v>21</v>
      </c>
      <c r="J361" s="22">
        <f t="shared" si="6"/>
        <v>21</v>
      </c>
      <c r="K361" s="22">
        <f t="shared" si="6"/>
        <v>24</v>
      </c>
      <c r="L361" s="22">
        <f t="shared" si="6"/>
        <v>18</v>
      </c>
      <c r="M361" s="22">
        <f t="shared" si="6"/>
        <v>0</v>
      </c>
      <c r="N361" s="22">
        <f>SUM(N2:N360)</f>
        <v>19</v>
      </c>
      <c r="O361" s="22">
        <f t="shared" si="6"/>
        <v>19</v>
      </c>
      <c r="P361" s="22">
        <f t="shared" si="6"/>
        <v>58</v>
      </c>
      <c r="Q361" s="22">
        <f>SUM(Q2:Q360)</f>
        <v>129</v>
      </c>
      <c r="R361" s="22">
        <f t="shared" si="6"/>
        <v>5</v>
      </c>
      <c r="S361" s="22">
        <f t="shared" si="6"/>
        <v>18</v>
      </c>
      <c r="T361" s="22">
        <f t="shared" si="6"/>
        <v>54</v>
      </c>
      <c r="U361" s="22">
        <f t="shared" si="6"/>
        <v>13</v>
      </c>
      <c r="V361" s="22">
        <f t="shared" si="6"/>
        <v>4</v>
      </c>
      <c r="W361" s="22">
        <f t="shared" si="6"/>
        <v>26</v>
      </c>
      <c r="X361" s="22">
        <f t="shared" si="6"/>
        <v>59</v>
      </c>
      <c r="Y361" s="22">
        <f t="shared" si="6"/>
        <v>132</v>
      </c>
      <c r="Z361" s="22">
        <f t="shared" si="6"/>
        <v>46</v>
      </c>
      <c r="AA361" s="22"/>
      <c r="AB361" s="22"/>
      <c r="AC361" s="22"/>
    </row>
    <row r="362" spans="1:31" ht="15.6" x14ac:dyDescent="0.3">
      <c r="A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31" ht="30" customHeight="1" x14ac:dyDescent="0.3">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f>SUM(B361:Z361)</f>
        <v>843</v>
      </c>
      <c r="AA363" s="22"/>
      <c r="AB363" s="22"/>
      <c r="AC363" s="22"/>
    </row>
    <row r="364" spans="1:31" ht="30" customHeight="1" x14ac:dyDescent="0.3">
      <c r="A364" s="22"/>
      <c r="B364" s="115" t="s">
        <v>5061</v>
      </c>
      <c r="C364" t="s">
        <v>6464</v>
      </c>
      <c r="D364" t="s">
        <v>6465</v>
      </c>
      <c r="E364" t="s">
        <v>6466</v>
      </c>
      <c r="F364" t="s">
        <v>6467</v>
      </c>
      <c r="G364" t="s">
        <v>6468</v>
      </c>
      <c r="H364" t="s">
        <v>6469</v>
      </c>
      <c r="I364" t="s">
        <v>6470</v>
      </c>
      <c r="J364" t="s">
        <v>6471</v>
      </c>
      <c r="K364" t="s">
        <v>6472</v>
      </c>
      <c r="L364" t="s">
        <v>6473</v>
      </c>
      <c r="M364" t="s">
        <v>6474</v>
      </c>
      <c r="N364" t="s">
        <v>6475</v>
      </c>
      <c r="O364" t="s">
        <v>6476</v>
      </c>
      <c r="P364" t="s">
        <v>6477</v>
      </c>
      <c r="Q364" t="s">
        <v>6478</v>
      </c>
      <c r="R364" t="s">
        <v>6479</v>
      </c>
      <c r="S364" t="s">
        <v>6480</v>
      </c>
      <c r="T364" t="s">
        <v>6481</v>
      </c>
      <c r="U364" t="s">
        <v>6482</v>
      </c>
      <c r="V364" t="s">
        <v>6483</v>
      </c>
      <c r="W364" t="s">
        <v>6484</v>
      </c>
      <c r="X364" t="s">
        <v>6485</v>
      </c>
      <c r="Y364" t="s">
        <v>6486</v>
      </c>
      <c r="Z364" t="s">
        <v>6487</v>
      </c>
      <c r="AA364" t="s">
        <v>6488</v>
      </c>
    </row>
    <row r="365" spans="1:31" ht="30" customHeight="1" x14ac:dyDescent="0.3">
      <c r="A365" s="22"/>
      <c r="B365" s="95" t="s">
        <v>55</v>
      </c>
      <c r="C365">
        <v>0</v>
      </c>
      <c r="D365">
        <v>0</v>
      </c>
      <c r="E365">
        <v>0</v>
      </c>
      <c r="F365">
        <v>0</v>
      </c>
      <c r="G365">
        <v>1</v>
      </c>
      <c r="H365">
        <v>0</v>
      </c>
      <c r="I365">
        <v>0</v>
      </c>
      <c r="J365">
        <v>0</v>
      </c>
      <c r="K365">
        <v>0</v>
      </c>
      <c r="L365">
        <v>0</v>
      </c>
      <c r="M365">
        <v>1</v>
      </c>
      <c r="N365">
        <v>0</v>
      </c>
      <c r="O365">
        <v>0</v>
      </c>
      <c r="P365">
        <v>0</v>
      </c>
      <c r="Q365">
        <v>0</v>
      </c>
      <c r="R365">
        <v>0</v>
      </c>
      <c r="S365">
        <v>0</v>
      </c>
      <c r="T365">
        <v>0</v>
      </c>
      <c r="U365">
        <v>0</v>
      </c>
      <c r="V365">
        <v>0</v>
      </c>
      <c r="W365">
        <v>0</v>
      </c>
      <c r="X365">
        <v>0</v>
      </c>
      <c r="Y365">
        <v>2</v>
      </c>
      <c r="Z365">
        <v>4</v>
      </c>
      <c r="AA365">
        <v>0</v>
      </c>
    </row>
    <row r="366" spans="1:31" ht="15.6" x14ac:dyDescent="0.3">
      <c r="A366" s="22"/>
      <c r="B366" s="95" t="s">
        <v>2027</v>
      </c>
      <c r="C366">
        <v>0</v>
      </c>
      <c r="D366">
        <v>0</v>
      </c>
      <c r="E366">
        <v>0</v>
      </c>
      <c r="F366">
        <v>0</v>
      </c>
      <c r="G366">
        <v>1</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row>
    <row r="367" spans="1:31" ht="15.6" x14ac:dyDescent="0.3">
      <c r="A367" s="22"/>
      <c r="B367" s="95" t="s">
        <v>3072</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1</v>
      </c>
      <c r="AA367">
        <v>0</v>
      </c>
    </row>
    <row r="368" spans="1:31" ht="30" customHeight="1" x14ac:dyDescent="0.3">
      <c r="B368" s="95" t="s">
        <v>599</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3</v>
      </c>
      <c r="AA368">
        <v>0</v>
      </c>
    </row>
    <row r="369" spans="2:27" ht="30" customHeight="1" x14ac:dyDescent="0.3">
      <c r="B369" s="95" t="s">
        <v>269</v>
      </c>
      <c r="C369">
        <v>0</v>
      </c>
      <c r="D369">
        <v>0</v>
      </c>
      <c r="E369">
        <v>0</v>
      </c>
      <c r="F369">
        <v>0</v>
      </c>
      <c r="G369">
        <v>0</v>
      </c>
      <c r="H369">
        <v>0</v>
      </c>
      <c r="I369">
        <v>0</v>
      </c>
      <c r="J369">
        <v>0</v>
      </c>
      <c r="K369">
        <v>0</v>
      </c>
      <c r="L369">
        <v>0</v>
      </c>
      <c r="M369">
        <v>1</v>
      </c>
      <c r="N369">
        <v>0</v>
      </c>
      <c r="O369">
        <v>0</v>
      </c>
      <c r="P369">
        <v>0</v>
      </c>
      <c r="Q369">
        <v>0</v>
      </c>
      <c r="R369">
        <v>0</v>
      </c>
      <c r="S369">
        <v>0</v>
      </c>
      <c r="T369">
        <v>0</v>
      </c>
      <c r="U369">
        <v>0</v>
      </c>
      <c r="V369">
        <v>0</v>
      </c>
      <c r="W369">
        <v>0</v>
      </c>
      <c r="X369">
        <v>0</v>
      </c>
      <c r="Y369">
        <v>0</v>
      </c>
      <c r="Z369">
        <v>0</v>
      </c>
      <c r="AA369">
        <v>0</v>
      </c>
    </row>
    <row r="370" spans="2:27" ht="30" customHeight="1" x14ac:dyDescent="0.3">
      <c r="B370" s="95" t="s">
        <v>4712</v>
      </c>
      <c r="C370">
        <v>0</v>
      </c>
      <c r="D370">
        <v>0</v>
      </c>
      <c r="E370">
        <v>0</v>
      </c>
      <c r="F370">
        <v>0</v>
      </c>
      <c r="G370">
        <v>0</v>
      </c>
      <c r="H370">
        <v>0</v>
      </c>
      <c r="I370">
        <v>1</v>
      </c>
      <c r="J370">
        <v>0</v>
      </c>
      <c r="K370">
        <v>0</v>
      </c>
      <c r="L370">
        <v>0</v>
      </c>
      <c r="M370">
        <v>0</v>
      </c>
      <c r="N370">
        <v>0</v>
      </c>
      <c r="O370">
        <v>0</v>
      </c>
      <c r="P370">
        <v>0</v>
      </c>
      <c r="Q370">
        <v>0</v>
      </c>
      <c r="R370">
        <v>0</v>
      </c>
      <c r="S370">
        <v>0</v>
      </c>
      <c r="T370">
        <v>0</v>
      </c>
      <c r="U370">
        <v>0</v>
      </c>
      <c r="V370">
        <v>0</v>
      </c>
      <c r="W370">
        <v>0</v>
      </c>
      <c r="X370">
        <v>0</v>
      </c>
      <c r="Y370">
        <v>0</v>
      </c>
      <c r="Z370">
        <v>0</v>
      </c>
      <c r="AA370">
        <v>0</v>
      </c>
    </row>
    <row r="371" spans="2:27" ht="30" customHeight="1" x14ac:dyDescent="0.3">
      <c r="B371" s="95" t="s">
        <v>3675</v>
      </c>
      <c r="C371">
        <v>0</v>
      </c>
      <c r="D371">
        <v>0</v>
      </c>
      <c r="E371">
        <v>0</v>
      </c>
      <c r="F371">
        <v>0</v>
      </c>
      <c r="G371">
        <v>0</v>
      </c>
      <c r="H371">
        <v>0</v>
      </c>
      <c r="I371">
        <v>0</v>
      </c>
      <c r="J371">
        <v>0</v>
      </c>
      <c r="K371">
        <v>0</v>
      </c>
      <c r="L371">
        <v>0</v>
      </c>
      <c r="M371">
        <v>0</v>
      </c>
      <c r="N371">
        <v>0</v>
      </c>
      <c r="O371">
        <v>0</v>
      </c>
      <c r="P371">
        <v>0</v>
      </c>
      <c r="Q371">
        <v>0</v>
      </c>
      <c r="R371">
        <v>0</v>
      </c>
      <c r="S371">
        <v>0</v>
      </c>
      <c r="T371">
        <v>0</v>
      </c>
      <c r="U371">
        <v>0</v>
      </c>
      <c r="V371">
        <v>2</v>
      </c>
      <c r="W371">
        <v>0</v>
      </c>
      <c r="X371">
        <v>0</v>
      </c>
      <c r="Y371">
        <v>0</v>
      </c>
      <c r="Z371">
        <v>0</v>
      </c>
      <c r="AA371">
        <v>0</v>
      </c>
    </row>
    <row r="372" spans="2:27" ht="30" customHeight="1" x14ac:dyDescent="0.3">
      <c r="B372" s="95" t="s">
        <v>1124</v>
      </c>
      <c r="C372">
        <v>0</v>
      </c>
      <c r="D372">
        <v>0</v>
      </c>
      <c r="E372">
        <v>0</v>
      </c>
      <c r="F372">
        <v>0</v>
      </c>
      <c r="G372">
        <v>0</v>
      </c>
      <c r="H372">
        <v>0</v>
      </c>
      <c r="I372">
        <v>0</v>
      </c>
      <c r="J372">
        <v>0</v>
      </c>
      <c r="K372">
        <v>0</v>
      </c>
      <c r="L372">
        <v>0</v>
      </c>
      <c r="M372">
        <v>0</v>
      </c>
      <c r="N372">
        <v>0</v>
      </c>
      <c r="O372">
        <v>0</v>
      </c>
      <c r="P372">
        <v>0</v>
      </c>
      <c r="Q372">
        <v>0</v>
      </c>
      <c r="R372">
        <v>0</v>
      </c>
      <c r="S372">
        <v>1</v>
      </c>
      <c r="T372">
        <v>6</v>
      </c>
      <c r="U372">
        <v>0</v>
      </c>
      <c r="V372">
        <v>0</v>
      </c>
      <c r="W372">
        <v>1</v>
      </c>
      <c r="X372">
        <v>0</v>
      </c>
      <c r="Y372">
        <v>0</v>
      </c>
      <c r="Z372">
        <v>0</v>
      </c>
      <c r="AA372">
        <v>0</v>
      </c>
    </row>
    <row r="373" spans="2:27" ht="30" customHeight="1" x14ac:dyDescent="0.3">
      <c r="B373" s="95" t="s">
        <v>3083</v>
      </c>
      <c r="C373">
        <v>0</v>
      </c>
      <c r="D373">
        <v>0</v>
      </c>
      <c r="E373">
        <v>0</v>
      </c>
      <c r="F373">
        <v>0</v>
      </c>
      <c r="G373">
        <v>0</v>
      </c>
      <c r="H373">
        <v>0</v>
      </c>
      <c r="I373">
        <v>0</v>
      </c>
      <c r="J373">
        <v>0</v>
      </c>
      <c r="K373">
        <v>0</v>
      </c>
      <c r="L373">
        <v>1</v>
      </c>
      <c r="M373">
        <v>0</v>
      </c>
      <c r="N373">
        <v>0</v>
      </c>
      <c r="O373">
        <v>0</v>
      </c>
      <c r="P373">
        <v>0</v>
      </c>
      <c r="Q373">
        <v>0</v>
      </c>
      <c r="R373">
        <v>0</v>
      </c>
      <c r="S373">
        <v>0</v>
      </c>
      <c r="T373">
        <v>0</v>
      </c>
      <c r="U373">
        <v>0</v>
      </c>
      <c r="V373">
        <v>0</v>
      </c>
      <c r="W373">
        <v>0</v>
      </c>
      <c r="X373">
        <v>0</v>
      </c>
      <c r="Y373">
        <v>0</v>
      </c>
      <c r="Z373">
        <v>0</v>
      </c>
      <c r="AA373">
        <v>0</v>
      </c>
    </row>
    <row r="374" spans="2:27" ht="30" customHeight="1" x14ac:dyDescent="0.3">
      <c r="B374" s="95" t="s">
        <v>1139</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3</v>
      </c>
      <c r="AA374">
        <v>0</v>
      </c>
    </row>
    <row r="375" spans="2:27" ht="30" customHeight="1" x14ac:dyDescent="0.3">
      <c r="B375" s="95" t="s">
        <v>4235</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1</v>
      </c>
      <c r="AA375">
        <v>0</v>
      </c>
    </row>
    <row r="376" spans="2:27" ht="30" customHeight="1" x14ac:dyDescent="0.3">
      <c r="B376" s="95" t="s">
        <v>94</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1</v>
      </c>
      <c r="AA376">
        <v>0</v>
      </c>
    </row>
    <row r="377" spans="2:27" ht="30" customHeight="1" x14ac:dyDescent="0.3">
      <c r="B377" s="95" t="s">
        <v>2585</v>
      </c>
      <c r="C377">
        <v>0</v>
      </c>
      <c r="D377">
        <v>0</v>
      </c>
      <c r="E377">
        <v>0</v>
      </c>
      <c r="F377">
        <v>0</v>
      </c>
      <c r="G377">
        <v>0</v>
      </c>
      <c r="H377">
        <v>0</v>
      </c>
      <c r="I377">
        <v>0</v>
      </c>
      <c r="J377">
        <v>0</v>
      </c>
      <c r="K377">
        <v>0</v>
      </c>
      <c r="L377">
        <v>0</v>
      </c>
      <c r="M377">
        <v>0</v>
      </c>
      <c r="N377">
        <v>0</v>
      </c>
      <c r="O377">
        <v>0</v>
      </c>
      <c r="P377">
        <v>0</v>
      </c>
      <c r="Q377">
        <v>0</v>
      </c>
      <c r="R377">
        <v>0</v>
      </c>
      <c r="S377">
        <v>0</v>
      </c>
      <c r="T377">
        <v>4</v>
      </c>
      <c r="U377">
        <v>0</v>
      </c>
      <c r="V377">
        <v>0</v>
      </c>
      <c r="W377">
        <v>0</v>
      </c>
      <c r="X377">
        <v>1</v>
      </c>
      <c r="Y377">
        <v>0</v>
      </c>
      <c r="Z377">
        <v>0</v>
      </c>
      <c r="AA377">
        <v>0</v>
      </c>
    </row>
    <row r="378" spans="2:27" ht="30" customHeight="1" x14ac:dyDescent="0.3">
      <c r="B378" s="95" t="s">
        <v>3694</v>
      </c>
      <c r="C378">
        <v>0</v>
      </c>
      <c r="D378">
        <v>0</v>
      </c>
      <c r="E378">
        <v>0</v>
      </c>
      <c r="F378">
        <v>0</v>
      </c>
      <c r="G378">
        <v>0</v>
      </c>
      <c r="H378">
        <v>0</v>
      </c>
      <c r="I378">
        <v>0</v>
      </c>
      <c r="J378">
        <v>0</v>
      </c>
      <c r="K378">
        <v>0</v>
      </c>
      <c r="L378">
        <v>0</v>
      </c>
      <c r="M378">
        <v>0</v>
      </c>
      <c r="N378">
        <v>0</v>
      </c>
      <c r="O378">
        <v>0</v>
      </c>
      <c r="P378">
        <v>0</v>
      </c>
      <c r="Q378">
        <v>0</v>
      </c>
      <c r="R378">
        <v>0</v>
      </c>
      <c r="S378">
        <v>0</v>
      </c>
      <c r="T378">
        <v>2</v>
      </c>
      <c r="U378">
        <v>0</v>
      </c>
      <c r="V378">
        <v>0</v>
      </c>
      <c r="W378">
        <v>0</v>
      </c>
      <c r="X378">
        <v>0</v>
      </c>
      <c r="Y378">
        <v>0</v>
      </c>
      <c r="Z378">
        <v>0</v>
      </c>
      <c r="AA378">
        <v>0</v>
      </c>
    </row>
    <row r="379" spans="2:27" ht="30" customHeight="1" x14ac:dyDescent="0.3">
      <c r="B379" s="95" t="s">
        <v>684</v>
      </c>
      <c r="C379">
        <v>0</v>
      </c>
      <c r="D379">
        <v>0</v>
      </c>
      <c r="E379">
        <v>0</v>
      </c>
      <c r="F379">
        <v>1</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row>
    <row r="380" spans="2:27" ht="30" customHeight="1" x14ac:dyDescent="0.3">
      <c r="B380" s="95" t="s">
        <v>759</v>
      </c>
      <c r="C380">
        <v>0</v>
      </c>
      <c r="D380">
        <v>0</v>
      </c>
      <c r="E380">
        <v>0</v>
      </c>
      <c r="F380">
        <v>0</v>
      </c>
      <c r="G380">
        <v>0</v>
      </c>
      <c r="H380">
        <v>0</v>
      </c>
      <c r="I380">
        <v>0</v>
      </c>
      <c r="J380">
        <v>0</v>
      </c>
      <c r="K380">
        <v>0</v>
      </c>
      <c r="L380">
        <v>0</v>
      </c>
      <c r="M380">
        <v>0</v>
      </c>
      <c r="N380">
        <v>0</v>
      </c>
      <c r="O380">
        <v>0</v>
      </c>
      <c r="P380">
        <v>0</v>
      </c>
      <c r="Q380">
        <v>0</v>
      </c>
      <c r="R380">
        <v>1</v>
      </c>
      <c r="S380">
        <v>0</v>
      </c>
      <c r="T380">
        <v>0</v>
      </c>
      <c r="U380">
        <v>0</v>
      </c>
      <c r="V380">
        <v>0</v>
      </c>
      <c r="W380">
        <v>0</v>
      </c>
      <c r="X380">
        <v>0</v>
      </c>
      <c r="Y380">
        <v>0</v>
      </c>
      <c r="Z380">
        <v>0</v>
      </c>
      <c r="AA380">
        <v>0</v>
      </c>
    </row>
    <row r="381" spans="2:27" ht="30" customHeight="1" x14ac:dyDescent="0.3">
      <c r="B381" s="95" t="s">
        <v>1016</v>
      </c>
      <c r="C381">
        <v>0</v>
      </c>
      <c r="D381">
        <v>0</v>
      </c>
      <c r="E381">
        <v>0</v>
      </c>
      <c r="F381">
        <v>0</v>
      </c>
      <c r="G381">
        <v>0</v>
      </c>
      <c r="H381">
        <v>0</v>
      </c>
      <c r="I381">
        <v>0</v>
      </c>
      <c r="J381">
        <v>0</v>
      </c>
      <c r="K381">
        <v>0</v>
      </c>
      <c r="L381">
        <v>0</v>
      </c>
      <c r="M381">
        <v>0</v>
      </c>
      <c r="N381">
        <v>0</v>
      </c>
      <c r="O381">
        <v>0</v>
      </c>
      <c r="P381">
        <v>0</v>
      </c>
      <c r="Q381">
        <v>0</v>
      </c>
      <c r="R381">
        <v>0</v>
      </c>
      <c r="S381">
        <v>1</v>
      </c>
      <c r="T381">
        <v>1</v>
      </c>
      <c r="U381">
        <v>0</v>
      </c>
      <c r="V381">
        <v>0</v>
      </c>
      <c r="W381">
        <v>4</v>
      </c>
      <c r="X381">
        <v>0</v>
      </c>
      <c r="Y381">
        <v>0</v>
      </c>
      <c r="Z381">
        <v>0</v>
      </c>
      <c r="AA381">
        <v>0</v>
      </c>
    </row>
    <row r="382" spans="2:27" ht="30" customHeight="1" x14ac:dyDescent="0.3">
      <c r="B382" s="95" t="s">
        <v>2042</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2</v>
      </c>
      <c r="X382">
        <v>0</v>
      </c>
      <c r="Y382">
        <v>0</v>
      </c>
      <c r="Z382">
        <v>0</v>
      </c>
      <c r="AA382">
        <v>0</v>
      </c>
    </row>
    <row r="383" spans="2:27" ht="30" customHeight="1" x14ac:dyDescent="0.3">
      <c r="B383" s="95" t="s">
        <v>3107</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2</v>
      </c>
      <c r="X383">
        <v>0</v>
      </c>
      <c r="Y383">
        <v>0</v>
      </c>
      <c r="Z383">
        <v>0</v>
      </c>
      <c r="AA383">
        <v>0</v>
      </c>
    </row>
    <row r="384" spans="2:27" ht="30" customHeight="1" x14ac:dyDescent="0.3">
      <c r="B384" s="95" t="s">
        <v>819</v>
      </c>
      <c r="C384">
        <v>4</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row>
    <row r="385" spans="2:27" ht="30" customHeight="1" x14ac:dyDescent="0.3">
      <c r="B385" s="95" t="s">
        <v>2600</v>
      </c>
      <c r="C385">
        <v>2</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row>
    <row r="386" spans="2:27" ht="30" customHeight="1" x14ac:dyDescent="0.3">
      <c r="B386" s="95" t="s">
        <v>3711</v>
      </c>
      <c r="C386">
        <v>0</v>
      </c>
      <c r="D386">
        <v>0</v>
      </c>
      <c r="E386">
        <v>0</v>
      </c>
      <c r="F386">
        <v>0</v>
      </c>
      <c r="G386">
        <v>0</v>
      </c>
      <c r="H386">
        <v>0</v>
      </c>
      <c r="I386">
        <v>0</v>
      </c>
      <c r="J386">
        <v>0</v>
      </c>
      <c r="K386">
        <v>0</v>
      </c>
      <c r="L386">
        <v>0</v>
      </c>
      <c r="M386">
        <v>0</v>
      </c>
      <c r="N386">
        <v>1</v>
      </c>
      <c r="O386">
        <v>0</v>
      </c>
      <c r="P386">
        <v>0</v>
      </c>
      <c r="Q386">
        <v>0</v>
      </c>
      <c r="R386">
        <v>0</v>
      </c>
      <c r="S386">
        <v>0</v>
      </c>
      <c r="T386">
        <v>0</v>
      </c>
      <c r="U386">
        <v>0</v>
      </c>
      <c r="V386">
        <v>0</v>
      </c>
      <c r="W386">
        <v>0</v>
      </c>
      <c r="X386">
        <v>0</v>
      </c>
      <c r="Y386">
        <v>0</v>
      </c>
      <c r="Z386">
        <v>0</v>
      </c>
      <c r="AA386">
        <v>0</v>
      </c>
    </row>
    <row r="387" spans="2:27" ht="30" customHeight="1" x14ac:dyDescent="0.3">
      <c r="B387" s="95" t="s">
        <v>3719</v>
      </c>
      <c r="C387">
        <v>0</v>
      </c>
      <c r="D387">
        <v>0</v>
      </c>
      <c r="E387">
        <v>0</v>
      </c>
      <c r="F387">
        <v>0</v>
      </c>
      <c r="G387">
        <v>0</v>
      </c>
      <c r="H387">
        <v>0</v>
      </c>
      <c r="I387">
        <v>0</v>
      </c>
      <c r="J387">
        <v>0</v>
      </c>
      <c r="K387">
        <v>0</v>
      </c>
      <c r="L387">
        <v>0</v>
      </c>
      <c r="M387">
        <v>0</v>
      </c>
      <c r="N387">
        <v>0</v>
      </c>
      <c r="O387">
        <v>0</v>
      </c>
      <c r="P387">
        <v>0</v>
      </c>
      <c r="Q387">
        <v>0</v>
      </c>
      <c r="R387">
        <v>0</v>
      </c>
      <c r="S387">
        <v>0</v>
      </c>
      <c r="T387">
        <v>1</v>
      </c>
      <c r="U387">
        <v>0</v>
      </c>
      <c r="V387">
        <v>0</v>
      </c>
      <c r="W387">
        <v>0</v>
      </c>
      <c r="X387">
        <v>0</v>
      </c>
      <c r="Y387">
        <v>0</v>
      </c>
      <c r="Z387">
        <v>0</v>
      </c>
      <c r="AA387">
        <v>0</v>
      </c>
    </row>
    <row r="388" spans="2:27" ht="30" customHeight="1" x14ac:dyDescent="0.3">
      <c r="B388" s="95" t="s">
        <v>3731</v>
      </c>
      <c r="C388">
        <v>0</v>
      </c>
      <c r="D388">
        <v>0</v>
      </c>
      <c r="E388">
        <v>0</v>
      </c>
      <c r="F388">
        <v>0</v>
      </c>
      <c r="G388">
        <v>0</v>
      </c>
      <c r="H388">
        <v>0</v>
      </c>
      <c r="I388">
        <v>0</v>
      </c>
      <c r="J388">
        <v>0</v>
      </c>
      <c r="K388">
        <v>0</v>
      </c>
      <c r="L388">
        <v>0</v>
      </c>
      <c r="M388">
        <v>0</v>
      </c>
      <c r="N388">
        <v>0</v>
      </c>
      <c r="O388">
        <v>0</v>
      </c>
      <c r="P388">
        <v>0</v>
      </c>
      <c r="Q388">
        <v>0</v>
      </c>
      <c r="R388">
        <v>0</v>
      </c>
      <c r="S388">
        <v>1</v>
      </c>
      <c r="T388">
        <v>0</v>
      </c>
      <c r="U388">
        <v>0</v>
      </c>
      <c r="V388">
        <v>0</v>
      </c>
      <c r="W388">
        <v>0</v>
      </c>
      <c r="X388">
        <v>0</v>
      </c>
      <c r="Y388">
        <v>0</v>
      </c>
      <c r="Z388">
        <v>0</v>
      </c>
      <c r="AA388">
        <v>0</v>
      </c>
    </row>
    <row r="389" spans="2:27" ht="30" customHeight="1" x14ac:dyDescent="0.3">
      <c r="B389" s="95" t="s">
        <v>2050</v>
      </c>
      <c r="C389">
        <v>0</v>
      </c>
      <c r="D389">
        <v>0</v>
      </c>
      <c r="E389">
        <v>0</v>
      </c>
      <c r="F389">
        <v>0</v>
      </c>
      <c r="G389">
        <v>0</v>
      </c>
      <c r="H389">
        <v>0</v>
      </c>
      <c r="I389">
        <v>0</v>
      </c>
      <c r="J389">
        <v>0</v>
      </c>
      <c r="K389">
        <v>1</v>
      </c>
      <c r="L389">
        <v>0</v>
      </c>
      <c r="M389">
        <v>0</v>
      </c>
      <c r="N389">
        <v>0</v>
      </c>
      <c r="O389">
        <v>0</v>
      </c>
      <c r="P389">
        <v>0</v>
      </c>
      <c r="Q389">
        <v>0</v>
      </c>
      <c r="R389">
        <v>0</v>
      </c>
      <c r="S389">
        <v>0</v>
      </c>
      <c r="T389">
        <v>0</v>
      </c>
      <c r="U389">
        <v>0</v>
      </c>
      <c r="V389">
        <v>0</v>
      </c>
      <c r="W389">
        <v>0</v>
      </c>
      <c r="X389">
        <v>0</v>
      </c>
      <c r="Y389">
        <v>4</v>
      </c>
      <c r="Z389">
        <v>0</v>
      </c>
      <c r="AA389">
        <v>0</v>
      </c>
    </row>
    <row r="390" spans="2:27" ht="30" customHeight="1" x14ac:dyDescent="0.3">
      <c r="B390" s="95" t="s">
        <v>4724</v>
      </c>
      <c r="C390">
        <v>0</v>
      </c>
      <c r="D390">
        <v>0</v>
      </c>
      <c r="E390">
        <v>0</v>
      </c>
      <c r="F390">
        <v>0</v>
      </c>
      <c r="G390">
        <v>0</v>
      </c>
      <c r="H390">
        <v>0</v>
      </c>
      <c r="I390">
        <v>0</v>
      </c>
      <c r="J390">
        <v>0</v>
      </c>
      <c r="K390">
        <v>0</v>
      </c>
      <c r="L390">
        <v>0</v>
      </c>
      <c r="M390">
        <v>0</v>
      </c>
      <c r="N390">
        <v>0</v>
      </c>
      <c r="O390">
        <v>0</v>
      </c>
      <c r="P390">
        <v>0</v>
      </c>
      <c r="Q390">
        <v>0</v>
      </c>
      <c r="R390">
        <v>0</v>
      </c>
      <c r="S390">
        <v>0</v>
      </c>
      <c r="T390">
        <v>0</v>
      </c>
      <c r="U390">
        <v>0</v>
      </c>
      <c r="V390">
        <v>1</v>
      </c>
      <c r="W390">
        <v>0</v>
      </c>
      <c r="X390">
        <v>0</v>
      </c>
      <c r="Y390">
        <v>0</v>
      </c>
      <c r="Z390">
        <v>0</v>
      </c>
      <c r="AA390">
        <v>0</v>
      </c>
    </row>
    <row r="391" spans="2:27" ht="30" customHeight="1" x14ac:dyDescent="0.3">
      <c r="B391" s="95" t="s">
        <v>3740</v>
      </c>
      <c r="C391">
        <v>0</v>
      </c>
      <c r="D391">
        <v>0</v>
      </c>
      <c r="E391">
        <v>0</v>
      </c>
      <c r="F391">
        <v>0</v>
      </c>
      <c r="G391">
        <v>0</v>
      </c>
      <c r="H391">
        <v>0</v>
      </c>
      <c r="I391">
        <v>0</v>
      </c>
      <c r="J391">
        <v>0</v>
      </c>
      <c r="K391">
        <v>0</v>
      </c>
      <c r="L391">
        <v>0</v>
      </c>
      <c r="M391">
        <v>0</v>
      </c>
      <c r="N391">
        <v>0</v>
      </c>
      <c r="O391">
        <v>1</v>
      </c>
      <c r="P391">
        <v>0</v>
      </c>
      <c r="Q391">
        <v>0</v>
      </c>
      <c r="R391">
        <v>0</v>
      </c>
      <c r="S391">
        <v>0</v>
      </c>
      <c r="T391">
        <v>0</v>
      </c>
      <c r="U391">
        <v>0</v>
      </c>
      <c r="V391">
        <v>0</v>
      </c>
      <c r="W391">
        <v>0</v>
      </c>
      <c r="X391">
        <v>0</v>
      </c>
      <c r="Y391">
        <v>0</v>
      </c>
      <c r="Z391">
        <v>0</v>
      </c>
      <c r="AA391">
        <v>0</v>
      </c>
    </row>
    <row r="392" spans="2:27" ht="30" customHeight="1" x14ac:dyDescent="0.3">
      <c r="B392" s="95" t="s">
        <v>4978</v>
      </c>
      <c r="C392">
        <v>0</v>
      </c>
      <c r="D392">
        <v>0</v>
      </c>
      <c r="E392">
        <v>0</v>
      </c>
      <c r="F392">
        <v>0</v>
      </c>
      <c r="G392">
        <v>0</v>
      </c>
      <c r="H392">
        <v>0</v>
      </c>
      <c r="I392">
        <v>0</v>
      </c>
      <c r="J392">
        <v>0</v>
      </c>
      <c r="K392">
        <v>1</v>
      </c>
      <c r="L392">
        <v>0</v>
      </c>
      <c r="M392">
        <v>0</v>
      </c>
      <c r="N392">
        <v>0</v>
      </c>
      <c r="O392">
        <v>0</v>
      </c>
      <c r="P392">
        <v>0</v>
      </c>
      <c r="Q392">
        <v>0</v>
      </c>
      <c r="R392">
        <v>0</v>
      </c>
      <c r="S392">
        <v>0</v>
      </c>
      <c r="T392">
        <v>0</v>
      </c>
      <c r="U392">
        <v>0</v>
      </c>
      <c r="V392">
        <v>0</v>
      </c>
      <c r="W392">
        <v>0</v>
      </c>
      <c r="X392">
        <v>0</v>
      </c>
      <c r="Y392">
        <v>0</v>
      </c>
      <c r="Z392">
        <v>0</v>
      </c>
      <c r="AA392">
        <v>0</v>
      </c>
    </row>
    <row r="393" spans="2:27" ht="30" customHeight="1" x14ac:dyDescent="0.3">
      <c r="B393" s="95" t="s">
        <v>3308</v>
      </c>
      <c r="C393">
        <v>0</v>
      </c>
      <c r="D393">
        <v>0</v>
      </c>
      <c r="E393">
        <v>0</v>
      </c>
      <c r="F393">
        <v>0</v>
      </c>
      <c r="G393">
        <v>0</v>
      </c>
      <c r="H393">
        <v>0</v>
      </c>
      <c r="I393">
        <v>0</v>
      </c>
      <c r="J393">
        <v>0</v>
      </c>
      <c r="K393">
        <v>1</v>
      </c>
      <c r="L393">
        <v>0</v>
      </c>
      <c r="M393">
        <v>0</v>
      </c>
      <c r="N393">
        <v>0</v>
      </c>
      <c r="O393">
        <v>0</v>
      </c>
      <c r="P393">
        <v>0</v>
      </c>
      <c r="Q393">
        <v>0</v>
      </c>
      <c r="R393">
        <v>0</v>
      </c>
      <c r="S393">
        <v>0</v>
      </c>
      <c r="T393">
        <v>0</v>
      </c>
      <c r="U393">
        <v>0</v>
      </c>
      <c r="V393">
        <v>0</v>
      </c>
      <c r="W393">
        <v>0</v>
      </c>
      <c r="X393">
        <v>0</v>
      </c>
      <c r="Y393">
        <v>0</v>
      </c>
      <c r="Z393">
        <v>0</v>
      </c>
      <c r="AA393">
        <v>0</v>
      </c>
    </row>
    <row r="394" spans="2:27" ht="30" customHeight="1" x14ac:dyDescent="0.3">
      <c r="B394" s="95" t="s">
        <v>2609</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2</v>
      </c>
      <c r="Z394">
        <v>0</v>
      </c>
      <c r="AA394">
        <v>0</v>
      </c>
    </row>
    <row r="395" spans="2:27" ht="30" customHeight="1" x14ac:dyDescent="0.3">
      <c r="B395" s="95" t="s">
        <v>4272</v>
      </c>
      <c r="C395">
        <v>0</v>
      </c>
      <c r="D395">
        <v>0</v>
      </c>
      <c r="E395">
        <v>0</v>
      </c>
      <c r="F395">
        <v>0</v>
      </c>
      <c r="G395">
        <v>0</v>
      </c>
      <c r="H395">
        <v>1</v>
      </c>
      <c r="I395">
        <v>0</v>
      </c>
      <c r="J395">
        <v>0</v>
      </c>
      <c r="K395">
        <v>0</v>
      </c>
      <c r="L395">
        <v>0</v>
      </c>
      <c r="M395">
        <v>0</v>
      </c>
      <c r="N395">
        <v>0</v>
      </c>
      <c r="O395">
        <v>0</v>
      </c>
      <c r="P395">
        <v>0</v>
      </c>
      <c r="Q395">
        <v>0</v>
      </c>
      <c r="R395">
        <v>0</v>
      </c>
      <c r="S395">
        <v>0</v>
      </c>
      <c r="T395">
        <v>0</v>
      </c>
      <c r="U395">
        <v>0</v>
      </c>
      <c r="V395">
        <v>0</v>
      </c>
      <c r="W395">
        <v>0</v>
      </c>
      <c r="X395">
        <v>0</v>
      </c>
      <c r="Y395">
        <v>0</v>
      </c>
      <c r="Z395">
        <v>0</v>
      </c>
      <c r="AA395">
        <v>0</v>
      </c>
    </row>
    <row r="396" spans="2:27" ht="30" customHeight="1" x14ac:dyDescent="0.3">
      <c r="B396" s="95" t="s">
        <v>155</v>
      </c>
      <c r="C396">
        <v>0</v>
      </c>
      <c r="D396">
        <v>0</v>
      </c>
      <c r="E396">
        <v>0</v>
      </c>
      <c r="F396">
        <v>0</v>
      </c>
      <c r="G396">
        <v>0</v>
      </c>
      <c r="H396">
        <v>0</v>
      </c>
      <c r="I396">
        <v>0</v>
      </c>
      <c r="J396">
        <v>0</v>
      </c>
      <c r="K396">
        <v>0</v>
      </c>
      <c r="L396">
        <v>0</v>
      </c>
      <c r="M396">
        <v>1</v>
      </c>
      <c r="N396">
        <v>0</v>
      </c>
      <c r="O396">
        <v>0</v>
      </c>
      <c r="P396">
        <v>0</v>
      </c>
      <c r="Q396">
        <v>0</v>
      </c>
      <c r="R396">
        <v>0</v>
      </c>
      <c r="S396">
        <v>0</v>
      </c>
      <c r="T396">
        <v>0</v>
      </c>
      <c r="U396">
        <v>0</v>
      </c>
      <c r="V396">
        <v>0</v>
      </c>
      <c r="W396">
        <v>0</v>
      </c>
      <c r="X396">
        <v>0</v>
      </c>
      <c r="Y396">
        <v>0</v>
      </c>
      <c r="Z396">
        <v>1</v>
      </c>
      <c r="AA396">
        <v>0</v>
      </c>
    </row>
    <row r="397" spans="2:27" ht="30" customHeight="1" x14ac:dyDescent="0.3">
      <c r="B397" s="95" t="s">
        <v>2619</v>
      </c>
      <c r="C397">
        <v>1</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row>
    <row r="398" spans="2:27" ht="30" customHeight="1" x14ac:dyDescent="0.3">
      <c r="B398" s="95" t="s">
        <v>3944</v>
      </c>
      <c r="C398">
        <v>0</v>
      </c>
      <c r="D398">
        <v>0</v>
      </c>
      <c r="E398">
        <v>0</v>
      </c>
      <c r="F398">
        <v>0</v>
      </c>
      <c r="G398">
        <v>0</v>
      </c>
      <c r="H398">
        <v>0</v>
      </c>
      <c r="I398">
        <v>0</v>
      </c>
      <c r="J398">
        <v>0</v>
      </c>
      <c r="K398">
        <v>1</v>
      </c>
      <c r="L398">
        <v>0</v>
      </c>
      <c r="M398">
        <v>0</v>
      </c>
      <c r="N398">
        <v>0</v>
      </c>
      <c r="O398">
        <v>0</v>
      </c>
      <c r="P398">
        <v>0</v>
      </c>
      <c r="Q398">
        <v>0</v>
      </c>
      <c r="R398">
        <v>0</v>
      </c>
      <c r="S398">
        <v>0</v>
      </c>
      <c r="T398">
        <v>0</v>
      </c>
      <c r="U398">
        <v>0</v>
      </c>
      <c r="V398">
        <v>0</v>
      </c>
      <c r="W398">
        <v>0</v>
      </c>
      <c r="X398">
        <v>0</v>
      </c>
      <c r="Y398">
        <v>0</v>
      </c>
      <c r="Z398">
        <v>0</v>
      </c>
      <c r="AA398">
        <v>0</v>
      </c>
    </row>
    <row r="399" spans="2:27" ht="30" customHeight="1" x14ac:dyDescent="0.3">
      <c r="B399" s="95" t="s">
        <v>3138</v>
      </c>
      <c r="C399">
        <v>0</v>
      </c>
      <c r="D399">
        <v>0</v>
      </c>
      <c r="E399">
        <v>0</v>
      </c>
      <c r="F399">
        <v>1</v>
      </c>
      <c r="G399">
        <v>0</v>
      </c>
      <c r="H399">
        <v>0</v>
      </c>
      <c r="I399">
        <v>0</v>
      </c>
      <c r="J399">
        <v>0</v>
      </c>
      <c r="K399">
        <v>1</v>
      </c>
      <c r="L399">
        <v>0</v>
      </c>
      <c r="M399">
        <v>0</v>
      </c>
      <c r="N399">
        <v>0</v>
      </c>
      <c r="O399">
        <v>0</v>
      </c>
      <c r="P399">
        <v>0</v>
      </c>
      <c r="Q399">
        <v>0</v>
      </c>
      <c r="R399">
        <v>0</v>
      </c>
      <c r="S399">
        <v>0</v>
      </c>
      <c r="T399">
        <v>0</v>
      </c>
      <c r="U399">
        <v>0</v>
      </c>
      <c r="V399">
        <v>0</v>
      </c>
      <c r="W399">
        <v>0</v>
      </c>
      <c r="X399">
        <v>0</v>
      </c>
      <c r="Y399">
        <v>0</v>
      </c>
      <c r="Z399">
        <v>0</v>
      </c>
      <c r="AA399">
        <v>0</v>
      </c>
    </row>
    <row r="400" spans="2:27" ht="30" customHeight="1" x14ac:dyDescent="0.3">
      <c r="B400" s="95" t="s">
        <v>1460</v>
      </c>
      <c r="C400">
        <v>0</v>
      </c>
      <c r="D400">
        <v>0</v>
      </c>
      <c r="E400">
        <v>0</v>
      </c>
      <c r="F400">
        <v>0</v>
      </c>
      <c r="G400">
        <v>0</v>
      </c>
      <c r="H400">
        <v>0</v>
      </c>
      <c r="I400">
        <v>1</v>
      </c>
      <c r="J400">
        <v>0</v>
      </c>
      <c r="K400">
        <v>0</v>
      </c>
      <c r="L400">
        <v>0</v>
      </c>
      <c r="M400">
        <v>0</v>
      </c>
      <c r="N400">
        <v>3</v>
      </c>
      <c r="O400">
        <v>0</v>
      </c>
      <c r="P400">
        <v>0</v>
      </c>
      <c r="Q400">
        <v>0</v>
      </c>
      <c r="R400">
        <v>0</v>
      </c>
      <c r="S400">
        <v>0</v>
      </c>
      <c r="T400">
        <v>0</v>
      </c>
      <c r="U400">
        <v>0</v>
      </c>
      <c r="V400">
        <v>2</v>
      </c>
      <c r="W400">
        <v>1</v>
      </c>
      <c r="X400">
        <v>0</v>
      </c>
      <c r="Y400">
        <v>0</v>
      </c>
      <c r="Z400">
        <v>0</v>
      </c>
      <c r="AA400">
        <v>0</v>
      </c>
    </row>
    <row r="401" spans="2:27" ht="30" customHeight="1" x14ac:dyDescent="0.3">
      <c r="B401" s="95" t="s">
        <v>1464</v>
      </c>
      <c r="C401">
        <v>0</v>
      </c>
      <c r="D401">
        <v>0</v>
      </c>
      <c r="E401">
        <v>0</v>
      </c>
      <c r="F401">
        <v>0</v>
      </c>
      <c r="G401">
        <v>0</v>
      </c>
      <c r="H401">
        <v>0</v>
      </c>
      <c r="I401">
        <v>0</v>
      </c>
      <c r="J401">
        <v>0</v>
      </c>
      <c r="K401">
        <v>0</v>
      </c>
      <c r="L401">
        <v>0</v>
      </c>
      <c r="M401">
        <v>0</v>
      </c>
      <c r="N401">
        <v>0</v>
      </c>
      <c r="O401">
        <v>0</v>
      </c>
      <c r="P401">
        <v>0</v>
      </c>
      <c r="Q401">
        <v>0</v>
      </c>
      <c r="R401">
        <v>0</v>
      </c>
      <c r="S401">
        <v>1</v>
      </c>
      <c r="T401">
        <v>0</v>
      </c>
      <c r="U401">
        <v>0</v>
      </c>
      <c r="V401">
        <v>0</v>
      </c>
      <c r="W401">
        <v>0</v>
      </c>
      <c r="X401">
        <v>0</v>
      </c>
      <c r="Y401">
        <v>0</v>
      </c>
      <c r="Z401">
        <v>0</v>
      </c>
      <c r="AA401">
        <v>0</v>
      </c>
    </row>
    <row r="402" spans="2:27" ht="30" customHeight="1" x14ac:dyDescent="0.3">
      <c r="B402" s="95" t="s">
        <v>2058</v>
      </c>
      <c r="C402">
        <v>0</v>
      </c>
      <c r="D402">
        <v>0</v>
      </c>
      <c r="E402">
        <v>0</v>
      </c>
      <c r="F402">
        <v>0</v>
      </c>
      <c r="G402">
        <v>0</v>
      </c>
      <c r="H402">
        <v>0</v>
      </c>
      <c r="I402">
        <v>0</v>
      </c>
      <c r="J402">
        <v>0</v>
      </c>
      <c r="K402">
        <v>0</v>
      </c>
      <c r="L402">
        <v>0</v>
      </c>
      <c r="M402">
        <v>0</v>
      </c>
      <c r="N402">
        <v>0</v>
      </c>
      <c r="O402">
        <v>0</v>
      </c>
      <c r="P402">
        <v>0</v>
      </c>
      <c r="Q402">
        <v>0</v>
      </c>
      <c r="R402">
        <v>0</v>
      </c>
      <c r="S402">
        <v>0</v>
      </c>
      <c r="T402">
        <v>2</v>
      </c>
      <c r="U402">
        <v>0</v>
      </c>
      <c r="V402">
        <v>0</v>
      </c>
      <c r="W402">
        <v>0</v>
      </c>
      <c r="X402">
        <v>0</v>
      </c>
      <c r="Y402">
        <v>0</v>
      </c>
      <c r="Z402">
        <v>0</v>
      </c>
      <c r="AA402">
        <v>0</v>
      </c>
    </row>
    <row r="403" spans="2:27" ht="30" customHeight="1" x14ac:dyDescent="0.3">
      <c r="B403" s="95" t="s">
        <v>3761</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1</v>
      </c>
      <c r="AA403">
        <v>0</v>
      </c>
    </row>
    <row r="404" spans="2:27" ht="30" customHeight="1" x14ac:dyDescent="0.3">
      <c r="B404" s="95" t="s">
        <v>2065</v>
      </c>
      <c r="C404">
        <v>0</v>
      </c>
      <c r="D404">
        <v>0</v>
      </c>
      <c r="E404">
        <v>0</v>
      </c>
      <c r="F404">
        <v>0</v>
      </c>
      <c r="G404">
        <v>0</v>
      </c>
      <c r="H404">
        <v>0</v>
      </c>
      <c r="I404">
        <v>0</v>
      </c>
      <c r="J404">
        <v>0</v>
      </c>
      <c r="K404">
        <v>0</v>
      </c>
      <c r="L404">
        <v>0</v>
      </c>
      <c r="M404">
        <v>0</v>
      </c>
      <c r="N404">
        <v>0</v>
      </c>
      <c r="O404">
        <v>1</v>
      </c>
      <c r="P404">
        <v>0</v>
      </c>
      <c r="Q404">
        <v>0</v>
      </c>
      <c r="R404">
        <v>0</v>
      </c>
      <c r="S404">
        <v>0</v>
      </c>
      <c r="T404">
        <v>0</v>
      </c>
      <c r="U404">
        <v>0</v>
      </c>
      <c r="V404">
        <v>0</v>
      </c>
      <c r="W404">
        <v>0</v>
      </c>
      <c r="X404">
        <v>0</v>
      </c>
      <c r="Y404">
        <v>0</v>
      </c>
      <c r="Z404">
        <v>0</v>
      </c>
      <c r="AA404">
        <v>0</v>
      </c>
    </row>
    <row r="405" spans="2:27" ht="30" customHeight="1" x14ac:dyDescent="0.3">
      <c r="B405" s="95" t="s">
        <v>3769</v>
      </c>
      <c r="C405">
        <v>0</v>
      </c>
      <c r="D405">
        <v>0</v>
      </c>
      <c r="E405">
        <v>0</v>
      </c>
      <c r="F405">
        <v>0</v>
      </c>
      <c r="G405">
        <v>0</v>
      </c>
      <c r="H405">
        <v>0</v>
      </c>
      <c r="I405">
        <v>0</v>
      </c>
      <c r="J405">
        <v>0</v>
      </c>
      <c r="K405">
        <v>0</v>
      </c>
      <c r="L405">
        <v>0</v>
      </c>
      <c r="M405">
        <v>0</v>
      </c>
      <c r="N405">
        <v>0</v>
      </c>
      <c r="O405">
        <v>0</v>
      </c>
      <c r="P405">
        <v>0</v>
      </c>
      <c r="Q405">
        <v>0</v>
      </c>
      <c r="R405">
        <v>0</v>
      </c>
      <c r="S405">
        <v>1</v>
      </c>
      <c r="T405">
        <v>0</v>
      </c>
      <c r="U405">
        <v>0</v>
      </c>
      <c r="V405">
        <v>0</v>
      </c>
      <c r="W405">
        <v>0</v>
      </c>
      <c r="X405">
        <v>0</v>
      </c>
      <c r="Y405">
        <v>0</v>
      </c>
      <c r="Z405">
        <v>0</v>
      </c>
      <c r="AA405">
        <v>0</v>
      </c>
    </row>
    <row r="406" spans="2:27" ht="30" customHeight="1" x14ac:dyDescent="0.3">
      <c r="B406" s="95" t="s">
        <v>956</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1</v>
      </c>
      <c r="Z406">
        <v>0</v>
      </c>
      <c r="AA406">
        <v>0</v>
      </c>
    </row>
    <row r="407" spans="2:27" ht="30" customHeight="1" x14ac:dyDescent="0.3">
      <c r="B407" s="95" t="s">
        <v>1468</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3</v>
      </c>
      <c r="Z407">
        <v>0</v>
      </c>
      <c r="AA407">
        <v>0</v>
      </c>
    </row>
    <row r="408" spans="2:27" ht="30" customHeight="1" x14ac:dyDescent="0.3">
      <c r="B408" s="95" t="s">
        <v>2073</v>
      </c>
      <c r="C408">
        <v>0</v>
      </c>
      <c r="D408">
        <v>0</v>
      </c>
      <c r="E408">
        <v>0</v>
      </c>
      <c r="F408">
        <v>0</v>
      </c>
      <c r="G408">
        <v>0</v>
      </c>
      <c r="H408">
        <v>0</v>
      </c>
      <c r="I408">
        <v>0</v>
      </c>
      <c r="J408">
        <v>0</v>
      </c>
      <c r="K408">
        <v>0</v>
      </c>
      <c r="L408">
        <v>0</v>
      </c>
      <c r="M408">
        <v>0</v>
      </c>
      <c r="N408">
        <v>0</v>
      </c>
      <c r="O408">
        <v>1</v>
      </c>
      <c r="P408">
        <v>0</v>
      </c>
      <c r="Q408">
        <v>0</v>
      </c>
      <c r="R408">
        <v>0</v>
      </c>
      <c r="S408">
        <v>0</v>
      </c>
      <c r="T408">
        <v>0</v>
      </c>
      <c r="U408">
        <v>0</v>
      </c>
      <c r="V408">
        <v>0</v>
      </c>
      <c r="W408">
        <v>0</v>
      </c>
      <c r="X408">
        <v>0</v>
      </c>
      <c r="Y408">
        <v>0</v>
      </c>
      <c r="Z408">
        <v>0</v>
      </c>
      <c r="AA408">
        <v>0</v>
      </c>
    </row>
    <row r="409" spans="2:27" ht="30" customHeight="1" x14ac:dyDescent="0.3">
      <c r="B409" s="95" t="s">
        <v>3775</v>
      </c>
      <c r="C409">
        <v>0</v>
      </c>
      <c r="D409">
        <v>0</v>
      </c>
      <c r="E409">
        <v>0</v>
      </c>
      <c r="F409">
        <v>0</v>
      </c>
      <c r="G409">
        <v>0</v>
      </c>
      <c r="H409">
        <v>0</v>
      </c>
      <c r="I409">
        <v>0</v>
      </c>
      <c r="J409">
        <v>0</v>
      </c>
      <c r="K409">
        <v>0</v>
      </c>
      <c r="L409">
        <v>0</v>
      </c>
      <c r="M409">
        <v>0</v>
      </c>
      <c r="N409">
        <v>0</v>
      </c>
      <c r="O409">
        <v>0</v>
      </c>
      <c r="P409">
        <v>0</v>
      </c>
      <c r="Q409">
        <v>0</v>
      </c>
      <c r="R409">
        <v>0</v>
      </c>
      <c r="S409">
        <v>1</v>
      </c>
      <c r="T409">
        <v>0</v>
      </c>
      <c r="U409">
        <v>0</v>
      </c>
      <c r="V409">
        <v>0</v>
      </c>
      <c r="W409">
        <v>0</v>
      </c>
      <c r="X409">
        <v>0</v>
      </c>
      <c r="Y409">
        <v>0</v>
      </c>
      <c r="Z409">
        <v>0</v>
      </c>
      <c r="AA409">
        <v>0</v>
      </c>
    </row>
    <row r="410" spans="2:27" ht="30" customHeight="1" x14ac:dyDescent="0.3">
      <c r="B410" s="95" t="s">
        <v>1023</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1</v>
      </c>
    </row>
    <row r="411" spans="2:27" ht="30" customHeight="1" x14ac:dyDescent="0.3">
      <c r="B411" s="95" t="s">
        <v>4626</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1</v>
      </c>
      <c r="Z411">
        <v>0</v>
      </c>
      <c r="AA411">
        <v>0</v>
      </c>
    </row>
    <row r="412" spans="2:27" ht="30" customHeight="1" x14ac:dyDescent="0.3">
      <c r="B412" s="95" t="s">
        <v>1479</v>
      </c>
      <c r="C412">
        <v>0</v>
      </c>
      <c r="D412">
        <v>0</v>
      </c>
      <c r="E412">
        <v>0</v>
      </c>
      <c r="F412">
        <v>0</v>
      </c>
      <c r="G412">
        <v>0</v>
      </c>
      <c r="H412">
        <v>0</v>
      </c>
      <c r="I412">
        <v>4</v>
      </c>
      <c r="J412">
        <v>0</v>
      </c>
      <c r="K412">
        <v>0</v>
      </c>
      <c r="L412">
        <v>0</v>
      </c>
      <c r="M412">
        <v>0</v>
      </c>
      <c r="N412">
        <v>0</v>
      </c>
      <c r="O412">
        <v>0</v>
      </c>
      <c r="P412">
        <v>0</v>
      </c>
      <c r="Q412">
        <v>0</v>
      </c>
      <c r="R412">
        <v>0</v>
      </c>
      <c r="S412">
        <v>0</v>
      </c>
      <c r="T412">
        <v>0</v>
      </c>
      <c r="U412">
        <v>0</v>
      </c>
      <c r="V412">
        <v>0</v>
      </c>
      <c r="W412">
        <v>0</v>
      </c>
      <c r="X412">
        <v>0</v>
      </c>
      <c r="Y412">
        <v>0</v>
      </c>
      <c r="Z412">
        <v>0</v>
      </c>
      <c r="AA412">
        <v>0</v>
      </c>
    </row>
    <row r="413" spans="2:27" ht="30" customHeight="1" x14ac:dyDescent="0.3">
      <c r="B413" s="95" t="s">
        <v>827</v>
      </c>
      <c r="C413">
        <v>0</v>
      </c>
      <c r="D413">
        <v>0</v>
      </c>
      <c r="E413">
        <v>0</v>
      </c>
      <c r="F413">
        <v>0</v>
      </c>
      <c r="G413">
        <v>0</v>
      </c>
      <c r="H413">
        <v>0</v>
      </c>
      <c r="I413">
        <v>1</v>
      </c>
      <c r="J413">
        <v>0</v>
      </c>
      <c r="K413">
        <v>0</v>
      </c>
      <c r="L413">
        <v>0</v>
      </c>
      <c r="M413">
        <v>0</v>
      </c>
      <c r="N413">
        <v>9</v>
      </c>
      <c r="O413">
        <v>0</v>
      </c>
      <c r="P413">
        <v>0</v>
      </c>
      <c r="Q413">
        <v>0</v>
      </c>
      <c r="R413">
        <v>0</v>
      </c>
      <c r="S413">
        <v>0</v>
      </c>
      <c r="T413">
        <v>0</v>
      </c>
      <c r="U413">
        <v>0</v>
      </c>
      <c r="V413">
        <v>0</v>
      </c>
      <c r="W413">
        <v>4</v>
      </c>
      <c r="X413">
        <v>1</v>
      </c>
      <c r="Y413">
        <v>0</v>
      </c>
      <c r="Z413">
        <v>8</v>
      </c>
      <c r="AA413">
        <v>0</v>
      </c>
    </row>
    <row r="414" spans="2:27" ht="30" customHeight="1" x14ac:dyDescent="0.3">
      <c r="B414" s="95" t="s">
        <v>2737</v>
      </c>
      <c r="C414">
        <v>0</v>
      </c>
      <c r="D414">
        <v>0</v>
      </c>
      <c r="E414">
        <v>0</v>
      </c>
      <c r="F414">
        <v>0</v>
      </c>
      <c r="G414">
        <v>0</v>
      </c>
      <c r="H414">
        <v>0</v>
      </c>
      <c r="I414">
        <v>0</v>
      </c>
      <c r="J414">
        <v>0</v>
      </c>
      <c r="K414">
        <v>1</v>
      </c>
      <c r="L414">
        <v>0</v>
      </c>
      <c r="M414">
        <v>0</v>
      </c>
      <c r="N414">
        <v>0</v>
      </c>
      <c r="O414">
        <v>0</v>
      </c>
      <c r="P414">
        <v>0</v>
      </c>
      <c r="Q414">
        <v>0</v>
      </c>
      <c r="R414">
        <v>0</v>
      </c>
      <c r="S414">
        <v>0</v>
      </c>
      <c r="T414">
        <v>0</v>
      </c>
      <c r="U414">
        <v>0</v>
      </c>
      <c r="V414">
        <v>0</v>
      </c>
      <c r="W414">
        <v>0</v>
      </c>
      <c r="X414">
        <v>0</v>
      </c>
      <c r="Y414">
        <v>0</v>
      </c>
      <c r="Z414">
        <v>0</v>
      </c>
      <c r="AA414">
        <v>0</v>
      </c>
    </row>
    <row r="415" spans="2:27" ht="30" customHeight="1" x14ac:dyDescent="0.3">
      <c r="B415" s="95" t="s">
        <v>3171</v>
      </c>
      <c r="C415">
        <v>0</v>
      </c>
      <c r="D415">
        <v>0</v>
      </c>
      <c r="E415">
        <v>0</v>
      </c>
      <c r="F415">
        <v>0</v>
      </c>
      <c r="G415">
        <v>0</v>
      </c>
      <c r="H415">
        <v>0</v>
      </c>
      <c r="I415">
        <v>0</v>
      </c>
      <c r="J415">
        <v>0</v>
      </c>
      <c r="K415">
        <v>0</v>
      </c>
      <c r="L415">
        <v>0</v>
      </c>
      <c r="M415">
        <v>0</v>
      </c>
      <c r="N415">
        <v>0</v>
      </c>
      <c r="O415">
        <v>0</v>
      </c>
      <c r="P415">
        <v>0</v>
      </c>
      <c r="Q415">
        <v>1</v>
      </c>
      <c r="R415">
        <v>0</v>
      </c>
      <c r="S415">
        <v>0</v>
      </c>
      <c r="T415">
        <v>1</v>
      </c>
      <c r="U415">
        <v>0</v>
      </c>
      <c r="V415">
        <v>0</v>
      </c>
      <c r="W415">
        <v>0</v>
      </c>
      <c r="X415">
        <v>0</v>
      </c>
      <c r="Y415">
        <v>0</v>
      </c>
      <c r="Z415">
        <v>0</v>
      </c>
      <c r="AA415">
        <v>0</v>
      </c>
    </row>
    <row r="416" spans="2:27" ht="30" customHeight="1" x14ac:dyDescent="0.3">
      <c r="B416" s="95" t="s">
        <v>3796</v>
      </c>
      <c r="C416">
        <v>1</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row>
    <row r="417" spans="2:27" ht="30" customHeight="1" x14ac:dyDescent="0.3">
      <c r="B417" s="95" t="s">
        <v>2092</v>
      </c>
      <c r="C417">
        <v>0</v>
      </c>
      <c r="D417">
        <v>0</v>
      </c>
      <c r="E417">
        <v>0</v>
      </c>
      <c r="F417">
        <v>0</v>
      </c>
      <c r="G417">
        <v>0</v>
      </c>
      <c r="H417">
        <v>0</v>
      </c>
      <c r="I417">
        <v>0</v>
      </c>
      <c r="J417">
        <v>0</v>
      </c>
      <c r="K417">
        <v>0</v>
      </c>
      <c r="L417">
        <v>0</v>
      </c>
      <c r="M417">
        <v>0</v>
      </c>
      <c r="N417">
        <v>1</v>
      </c>
      <c r="O417">
        <v>2</v>
      </c>
      <c r="P417">
        <v>0</v>
      </c>
      <c r="Q417">
        <v>0</v>
      </c>
      <c r="R417">
        <v>0</v>
      </c>
      <c r="S417">
        <v>0</v>
      </c>
      <c r="T417">
        <v>0</v>
      </c>
      <c r="U417">
        <v>0</v>
      </c>
      <c r="V417">
        <v>0</v>
      </c>
      <c r="W417">
        <v>0</v>
      </c>
      <c r="X417">
        <v>0</v>
      </c>
      <c r="Y417">
        <v>1</v>
      </c>
      <c r="Z417">
        <v>1</v>
      </c>
      <c r="AA417">
        <v>0</v>
      </c>
    </row>
    <row r="418" spans="2:27" ht="30" customHeight="1" x14ac:dyDescent="0.3">
      <c r="B418" s="95" t="s">
        <v>1497</v>
      </c>
      <c r="C418">
        <v>0</v>
      </c>
      <c r="D418">
        <v>0</v>
      </c>
      <c r="E418">
        <v>0</v>
      </c>
      <c r="F418">
        <v>0</v>
      </c>
      <c r="G418">
        <v>0</v>
      </c>
      <c r="H418">
        <v>0</v>
      </c>
      <c r="I418">
        <v>5</v>
      </c>
      <c r="J418">
        <v>0</v>
      </c>
      <c r="K418">
        <v>0</v>
      </c>
      <c r="L418">
        <v>1</v>
      </c>
      <c r="M418">
        <v>0</v>
      </c>
      <c r="N418">
        <v>0</v>
      </c>
      <c r="O418">
        <v>0</v>
      </c>
      <c r="P418">
        <v>0</v>
      </c>
      <c r="Q418">
        <v>0</v>
      </c>
      <c r="R418">
        <v>0</v>
      </c>
      <c r="S418">
        <v>0</v>
      </c>
      <c r="T418">
        <v>0</v>
      </c>
      <c r="U418">
        <v>0</v>
      </c>
      <c r="V418">
        <v>0</v>
      </c>
      <c r="W418">
        <v>0</v>
      </c>
      <c r="X418">
        <v>0</v>
      </c>
      <c r="Y418">
        <v>0</v>
      </c>
      <c r="Z418">
        <v>7</v>
      </c>
      <c r="AA418">
        <v>1</v>
      </c>
    </row>
    <row r="419" spans="2:27" ht="30" customHeight="1" x14ac:dyDescent="0.3">
      <c r="B419" s="95" t="s">
        <v>4633</v>
      </c>
      <c r="C419">
        <v>0</v>
      </c>
      <c r="D419">
        <v>0</v>
      </c>
      <c r="E419">
        <v>0</v>
      </c>
      <c r="F419">
        <v>0</v>
      </c>
      <c r="G419">
        <v>0</v>
      </c>
      <c r="H419">
        <v>1</v>
      </c>
      <c r="I419">
        <v>0</v>
      </c>
      <c r="J419">
        <v>0</v>
      </c>
      <c r="K419">
        <v>0</v>
      </c>
      <c r="L419">
        <v>0</v>
      </c>
      <c r="M419">
        <v>0</v>
      </c>
      <c r="N419">
        <v>0</v>
      </c>
      <c r="O419">
        <v>0</v>
      </c>
      <c r="P419">
        <v>0</v>
      </c>
      <c r="Q419">
        <v>0</v>
      </c>
      <c r="R419">
        <v>0</v>
      </c>
      <c r="S419">
        <v>0</v>
      </c>
      <c r="T419">
        <v>0</v>
      </c>
      <c r="U419">
        <v>0</v>
      </c>
      <c r="V419">
        <v>0</v>
      </c>
      <c r="W419">
        <v>0</v>
      </c>
      <c r="X419">
        <v>0</v>
      </c>
      <c r="Y419">
        <v>0</v>
      </c>
      <c r="Z419">
        <v>0</v>
      </c>
      <c r="AA419">
        <v>0</v>
      </c>
    </row>
    <row r="420" spans="2:27" ht="30" customHeight="1" x14ac:dyDescent="0.3">
      <c r="B420" s="95" t="s">
        <v>2167</v>
      </c>
      <c r="C420">
        <v>0</v>
      </c>
      <c r="D420">
        <v>0</v>
      </c>
      <c r="E420">
        <v>0</v>
      </c>
      <c r="F420">
        <v>0</v>
      </c>
      <c r="G420">
        <v>0</v>
      </c>
      <c r="H420">
        <v>0</v>
      </c>
      <c r="I420">
        <v>0</v>
      </c>
      <c r="J420">
        <v>0</v>
      </c>
      <c r="K420">
        <v>1</v>
      </c>
      <c r="L420">
        <v>0</v>
      </c>
      <c r="M420">
        <v>0</v>
      </c>
      <c r="N420">
        <v>0</v>
      </c>
      <c r="O420">
        <v>0</v>
      </c>
      <c r="P420">
        <v>0</v>
      </c>
      <c r="Q420">
        <v>0</v>
      </c>
      <c r="R420">
        <v>0</v>
      </c>
      <c r="S420">
        <v>0</v>
      </c>
      <c r="T420">
        <v>0</v>
      </c>
      <c r="U420">
        <v>0</v>
      </c>
      <c r="V420">
        <v>0</v>
      </c>
      <c r="W420">
        <v>0</v>
      </c>
      <c r="X420">
        <v>0</v>
      </c>
      <c r="Y420">
        <v>0</v>
      </c>
      <c r="Z420">
        <v>0</v>
      </c>
      <c r="AA420">
        <v>0</v>
      </c>
    </row>
    <row r="421" spans="2:27" ht="30" customHeight="1" x14ac:dyDescent="0.3">
      <c r="B421" s="95" t="s">
        <v>2662</v>
      </c>
      <c r="C421">
        <v>0</v>
      </c>
      <c r="D421">
        <v>0</v>
      </c>
      <c r="E421">
        <v>0</v>
      </c>
      <c r="F421">
        <v>0</v>
      </c>
      <c r="G421">
        <v>0</v>
      </c>
      <c r="H421">
        <v>0</v>
      </c>
      <c r="I421">
        <v>0</v>
      </c>
      <c r="J421">
        <v>0</v>
      </c>
      <c r="K421">
        <v>0</v>
      </c>
      <c r="L421">
        <v>0</v>
      </c>
      <c r="M421">
        <v>0</v>
      </c>
      <c r="N421">
        <v>0</v>
      </c>
      <c r="O421">
        <v>0</v>
      </c>
      <c r="P421">
        <v>0</v>
      </c>
      <c r="Q421">
        <v>0</v>
      </c>
      <c r="R421">
        <v>0</v>
      </c>
      <c r="S421">
        <v>0</v>
      </c>
      <c r="T421">
        <v>1</v>
      </c>
      <c r="U421">
        <v>0</v>
      </c>
      <c r="V421">
        <v>0</v>
      </c>
      <c r="W421">
        <v>0</v>
      </c>
      <c r="X421">
        <v>0</v>
      </c>
      <c r="Y421">
        <v>0</v>
      </c>
      <c r="Z421">
        <v>0</v>
      </c>
      <c r="AA421">
        <v>0</v>
      </c>
    </row>
    <row r="422" spans="2:27" ht="30" customHeight="1" x14ac:dyDescent="0.3">
      <c r="B422" s="95" t="s">
        <v>4286</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1</v>
      </c>
      <c r="X422">
        <v>0</v>
      </c>
      <c r="Y422">
        <v>0</v>
      </c>
      <c r="Z422">
        <v>0</v>
      </c>
      <c r="AA422">
        <v>0</v>
      </c>
    </row>
    <row r="423" spans="2:27" ht="30" customHeight="1" x14ac:dyDescent="0.3">
      <c r="B423" s="95" t="s">
        <v>3284</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1</v>
      </c>
      <c r="Z423">
        <v>0</v>
      </c>
      <c r="AA423">
        <v>0</v>
      </c>
    </row>
    <row r="424" spans="2:27" ht="30" customHeight="1" x14ac:dyDescent="0.3">
      <c r="B424" s="95" t="s">
        <v>5508</v>
      </c>
      <c r="C424">
        <v>0</v>
      </c>
      <c r="D424">
        <v>0</v>
      </c>
      <c r="E424">
        <v>0</v>
      </c>
      <c r="F424">
        <v>0</v>
      </c>
      <c r="G424">
        <v>0</v>
      </c>
      <c r="H424">
        <v>0</v>
      </c>
      <c r="I424">
        <v>0</v>
      </c>
      <c r="J424">
        <v>0</v>
      </c>
      <c r="K424">
        <v>0</v>
      </c>
      <c r="L424">
        <v>0</v>
      </c>
      <c r="M424">
        <v>0</v>
      </c>
      <c r="N424">
        <v>0</v>
      </c>
      <c r="O424">
        <v>0</v>
      </c>
      <c r="P424">
        <v>0</v>
      </c>
      <c r="Q424">
        <v>0</v>
      </c>
      <c r="R424">
        <v>0</v>
      </c>
      <c r="S424">
        <v>0</v>
      </c>
      <c r="T424">
        <v>0</v>
      </c>
      <c r="U424">
        <v>0</v>
      </c>
      <c r="V424">
        <v>1</v>
      </c>
      <c r="W424">
        <v>0</v>
      </c>
      <c r="X424">
        <v>0</v>
      </c>
      <c r="Y424">
        <v>0</v>
      </c>
      <c r="Z424">
        <v>0</v>
      </c>
      <c r="AA424">
        <v>0</v>
      </c>
    </row>
    <row r="425" spans="2:27" ht="30" customHeight="1" x14ac:dyDescent="0.3">
      <c r="B425" s="95" t="s">
        <v>152</v>
      </c>
      <c r="C425">
        <v>0</v>
      </c>
      <c r="D425">
        <v>0</v>
      </c>
      <c r="E425">
        <v>0</v>
      </c>
      <c r="F425">
        <v>0</v>
      </c>
      <c r="G425">
        <v>0</v>
      </c>
      <c r="H425">
        <v>0</v>
      </c>
      <c r="I425">
        <v>0</v>
      </c>
      <c r="J425">
        <v>0</v>
      </c>
      <c r="K425">
        <v>0</v>
      </c>
      <c r="L425">
        <v>0</v>
      </c>
      <c r="M425">
        <v>0</v>
      </c>
      <c r="N425">
        <v>1</v>
      </c>
      <c r="O425">
        <v>0</v>
      </c>
      <c r="P425">
        <v>0</v>
      </c>
      <c r="Q425">
        <v>0</v>
      </c>
      <c r="R425">
        <v>0</v>
      </c>
      <c r="S425">
        <v>0</v>
      </c>
      <c r="T425">
        <v>0</v>
      </c>
      <c r="U425">
        <v>0</v>
      </c>
      <c r="V425">
        <v>1</v>
      </c>
      <c r="W425">
        <v>0</v>
      </c>
      <c r="X425">
        <v>0</v>
      </c>
      <c r="Y425">
        <v>0</v>
      </c>
      <c r="Z425">
        <v>0</v>
      </c>
      <c r="AA425">
        <v>3</v>
      </c>
    </row>
    <row r="426" spans="2:27" ht="30" customHeight="1" x14ac:dyDescent="0.3">
      <c r="B426" s="95" t="s">
        <v>3181</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1</v>
      </c>
      <c r="AA426">
        <v>0</v>
      </c>
    </row>
    <row r="427" spans="2:27" ht="30" customHeight="1" x14ac:dyDescent="0.3">
      <c r="B427" s="95" t="s">
        <v>840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1</v>
      </c>
    </row>
    <row r="428" spans="2:27" ht="30" customHeight="1" x14ac:dyDescent="0.3">
      <c r="B428" s="95" t="s">
        <v>2103</v>
      </c>
      <c r="C428">
        <v>0</v>
      </c>
      <c r="D428">
        <v>0</v>
      </c>
      <c r="E428">
        <v>0</v>
      </c>
      <c r="F428">
        <v>0</v>
      </c>
      <c r="G428">
        <v>0</v>
      </c>
      <c r="H428">
        <v>0</v>
      </c>
      <c r="I428">
        <v>0</v>
      </c>
      <c r="J428">
        <v>0</v>
      </c>
      <c r="K428">
        <v>0</v>
      </c>
      <c r="L428">
        <v>0</v>
      </c>
      <c r="M428">
        <v>0</v>
      </c>
      <c r="N428">
        <v>0</v>
      </c>
      <c r="O428">
        <v>1</v>
      </c>
      <c r="P428">
        <v>0</v>
      </c>
      <c r="Q428">
        <v>0</v>
      </c>
      <c r="R428">
        <v>0</v>
      </c>
      <c r="S428">
        <v>0</v>
      </c>
      <c r="T428">
        <v>0</v>
      </c>
      <c r="U428">
        <v>0</v>
      </c>
      <c r="V428">
        <v>0</v>
      </c>
      <c r="W428">
        <v>0</v>
      </c>
      <c r="X428">
        <v>0</v>
      </c>
      <c r="Y428">
        <v>0</v>
      </c>
      <c r="Z428">
        <v>0</v>
      </c>
      <c r="AA428">
        <v>0</v>
      </c>
    </row>
    <row r="429" spans="2:27" ht="30" customHeight="1" x14ac:dyDescent="0.3">
      <c r="B429" s="95" t="s">
        <v>56</v>
      </c>
      <c r="C429">
        <v>0</v>
      </c>
      <c r="D429">
        <v>0</v>
      </c>
      <c r="E429">
        <v>0</v>
      </c>
      <c r="F429">
        <v>0</v>
      </c>
      <c r="G429">
        <v>0</v>
      </c>
      <c r="H429">
        <v>1</v>
      </c>
      <c r="I429">
        <v>1</v>
      </c>
      <c r="J429">
        <v>0</v>
      </c>
      <c r="K429">
        <v>0</v>
      </c>
      <c r="L429">
        <v>0</v>
      </c>
      <c r="M429">
        <v>0</v>
      </c>
      <c r="N429">
        <v>1</v>
      </c>
      <c r="O429">
        <v>0</v>
      </c>
      <c r="P429">
        <v>0</v>
      </c>
      <c r="Q429">
        <v>0</v>
      </c>
      <c r="R429">
        <v>0</v>
      </c>
      <c r="S429">
        <v>0</v>
      </c>
      <c r="T429">
        <v>0</v>
      </c>
      <c r="U429">
        <v>0</v>
      </c>
      <c r="V429">
        <v>0</v>
      </c>
      <c r="W429">
        <v>0</v>
      </c>
      <c r="X429">
        <v>0</v>
      </c>
      <c r="Y429">
        <v>0</v>
      </c>
      <c r="Z429">
        <v>0</v>
      </c>
      <c r="AA429">
        <v>0</v>
      </c>
    </row>
    <row r="430" spans="2:27" ht="30" customHeight="1" x14ac:dyDescent="0.3">
      <c r="B430" s="95" t="s">
        <v>1383</v>
      </c>
      <c r="C430">
        <v>0</v>
      </c>
      <c r="D430">
        <v>0</v>
      </c>
      <c r="E430">
        <v>0</v>
      </c>
      <c r="F430">
        <v>0</v>
      </c>
      <c r="G430">
        <v>0</v>
      </c>
      <c r="H430">
        <v>0</v>
      </c>
      <c r="I430">
        <v>0</v>
      </c>
      <c r="J430">
        <v>0</v>
      </c>
      <c r="K430">
        <v>0</v>
      </c>
      <c r="L430">
        <v>0</v>
      </c>
      <c r="M430">
        <v>0</v>
      </c>
      <c r="N430">
        <v>0</v>
      </c>
      <c r="O430">
        <v>0</v>
      </c>
      <c r="P430">
        <v>0</v>
      </c>
      <c r="Q430">
        <v>0</v>
      </c>
      <c r="R430">
        <v>0</v>
      </c>
      <c r="S430">
        <v>1</v>
      </c>
      <c r="T430">
        <v>0</v>
      </c>
      <c r="U430">
        <v>0</v>
      </c>
      <c r="V430">
        <v>0</v>
      </c>
      <c r="W430">
        <v>0</v>
      </c>
      <c r="X430">
        <v>0</v>
      </c>
      <c r="Y430">
        <v>0</v>
      </c>
      <c r="Z430">
        <v>0</v>
      </c>
      <c r="AA430">
        <v>0</v>
      </c>
    </row>
    <row r="431" spans="2:27" ht="30" customHeight="1" x14ac:dyDescent="0.3">
      <c r="B431" s="95" t="s">
        <v>5020</v>
      </c>
      <c r="C431">
        <v>0</v>
      </c>
      <c r="D431">
        <v>0</v>
      </c>
      <c r="E431">
        <v>0</v>
      </c>
      <c r="F431">
        <v>0</v>
      </c>
      <c r="G431">
        <v>0</v>
      </c>
      <c r="H431">
        <v>0</v>
      </c>
      <c r="I431">
        <v>0</v>
      </c>
      <c r="J431">
        <v>0</v>
      </c>
      <c r="K431">
        <v>2</v>
      </c>
      <c r="L431">
        <v>0</v>
      </c>
      <c r="M431">
        <v>0</v>
      </c>
      <c r="N431">
        <v>0</v>
      </c>
      <c r="O431">
        <v>0</v>
      </c>
      <c r="P431">
        <v>0</v>
      </c>
      <c r="Q431">
        <v>0</v>
      </c>
      <c r="R431">
        <v>0</v>
      </c>
      <c r="S431">
        <v>0</v>
      </c>
      <c r="T431">
        <v>0</v>
      </c>
      <c r="U431">
        <v>0</v>
      </c>
      <c r="V431">
        <v>0</v>
      </c>
      <c r="W431">
        <v>0</v>
      </c>
      <c r="X431">
        <v>0</v>
      </c>
      <c r="Y431">
        <v>0</v>
      </c>
      <c r="Z431">
        <v>0</v>
      </c>
      <c r="AA431">
        <v>0</v>
      </c>
    </row>
    <row r="432" spans="2:27" ht="30" customHeight="1" x14ac:dyDescent="0.3">
      <c r="B432" s="95" t="s">
        <v>3807</v>
      </c>
      <c r="C432">
        <v>0</v>
      </c>
      <c r="D432">
        <v>0</v>
      </c>
      <c r="E432">
        <v>0</v>
      </c>
      <c r="F432">
        <v>0</v>
      </c>
      <c r="G432">
        <v>0</v>
      </c>
      <c r="H432">
        <v>0</v>
      </c>
      <c r="I432">
        <v>1</v>
      </c>
      <c r="J432">
        <v>0</v>
      </c>
      <c r="K432">
        <v>0</v>
      </c>
      <c r="L432">
        <v>0</v>
      </c>
      <c r="M432">
        <v>0</v>
      </c>
      <c r="N432">
        <v>0</v>
      </c>
      <c r="O432">
        <v>0</v>
      </c>
      <c r="P432">
        <v>0</v>
      </c>
      <c r="Q432">
        <v>0</v>
      </c>
      <c r="R432">
        <v>0</v>
      </c>
      <c r="S432">
        <v>0</v>
      </c>
      <c r="T432">
        <v>0</v>
      </c>
      <c r="U432">
        <v>0</v>
      </c>
      <c r="V432">
        <v>0</v>
      </c>
      <c r="W432">
        <v>0</v>
      </c>
      <c r="X432">
        <v>0</v>
      </c>
      <c r="Y432">
        <v>0</v>
      </c>
      <c r="Z432">
        <v>0</v>
      </c>
      <c r="AA432">
        <v>0</v>
      </c>
    </row>
    <row r="433" spans="2:27" ht="30" customHeight="1" x14ac:dyDescent="0.3">
      <c r="B433" s="95" t="s">
        <v>2684</v>
      </c>
      <c r="C433">
        <v>0</v>
      </c>
      <c r="D433">
        <v>0</v>
      </c>
      <c r="E433">
        <v>0</v>
      </c>
      <c r="F433">
        <v>0</v>
      </c>
      <c r="G433">
        <v>0</v>
      </c>
      <c r="H433">
        <v>1</v>
      </c>
      <c r="I433">
        <v>0</v>
      </c>
      <c r="J433">
        <v>0</v>
      </c>
      <c r="K433">
        <v>0</v>
      </c>
      <c r="L433">
        <v>0</v>
      </c>
      <c r="M433">
        <v>0</v>
      </c>
      <c r="N433">
        <v>0</v>
      </c>
      <c r="O433">
        <v>0</v>
      </c>
      <c r="P433">
        <v>0</v>
      </c>
      <c r="Q433">
        <v>0</v>
      </c>
      <c r="R433">
        <v>0</v>
      </c>
      <c r="S433">
        <v>0</v>
      </c>
      <c r="T433">
        <v>0</v>
      </c>
      <c r="U433">
        <v>0</v>
      </c>
      <c r="V433">
        <v>0</v>
      </c>
      <c r="W433">
        <v>0</v>
      </c>
      <c r="X433">
        <v>0</v>
      </c>
      <c r="Y433">
        <v>0</v>
      </c>
      <c r="Z433">
        <v>0</v>
      </c>
      <c r="AA433">
        <v>0</v>
      </c>
    </row>
    <row r="434" spans="2:27" ht="30" customHeight="1" x14ac:dyDescent="0.3">
      <c r="B434" s="95" t="s">
        <v>4299</v>
      </c>
      <c r="C434">
        <v>0</v>
      </c>
      <c r="D434">
        <v>0</v>
      </c>
      <c r="E434">
        <v>0</v>
      </c>
      <c r="F434">
        <v>0</v>
      </c>
      <c r="G434">
        <v>0</v>
      </c>
      <c r="H434">
        <v>0</v>
      </c>
      <c r="I434">
        <v>0</v>
      </c>
      <c r="J434">
        <v>0</v>
      </c>
      <c r="K434">
        <v>0</v>
      </c>
      <c r="L434">
        <v>0</v>
      </c>
      <c r="M434">
        <v>0</v>
      </c>
      <c r="N434">
        <v>0</v>
      </c>
      <c r="O434">
        <v>0</v>
      </c>
      <c r="P434">
        <v>0</v>
      </c>
      <c r="Q434">
        <v>0</v>
      </c>
      <c r="R434">
        <v>0</v>
      </c>
      <c r="S434">
        <v>0</v>
      </c>
      <c r="T434">
        <v>1</v>
      </c>
      <c r="U434">
        <v>0</v>
      </c>
      <c r="V434">
        <v>0</v>
      </c>
      <c r="W434">
        <v>0</v>
      </c>
      <c r="X434">
        <v>0</v>
      </c>
      <c r="Y434">
        <v>0</v>
      </c>
      <c r="Z434">
        <v>0</v>
      </c>
      <c r="AA434">
        <v>0</v>
      </c>
    </row>
    <row r="435" spans="2:27" ht="30" customHeight="1" x14ac:dyDescent="0.3">
      <c r="B435" s="95" t="s">
        <v>2109</v>
      </c>
      <c r="C435">
        <v>0</v>
      </c>
      <c r="D435">
        <v>0</v>
      </c>
      <c r="E435">
        <v>0</v>
      </c>
      <c r="F435">
        <v>0</v>
      </c>
      <c r="G435">
        <v>0</v>
      </c>
      <c r="H435">
        <v>0</v>
      </c>
      <c r="I435">
        <v>0</v>
      </c>
      <c r="J435">
        <v>0</v>
      </c>
      <c r="K435">
        <v>0</v>
      </c>
      <c r="L435">
        <v>0</v>
      </c>
      <c r="M435">
        <v>0</v>
      </c>
      <c r="N435">
        <v>0</v>
      </c>
      <c r="O435">
        <v>1</v>
      </c>
      <c r="P435">
        <v>0</v>
      </c>
      <c r="Q435">
        <v>0</v>
      </c>
      <c r="R435">
        <v>0</v>
      </c>
      <c r="S435">
        <v>0</v>
      </c>
      <c r="T435">
        <v>2</v>
      </c>
      <c r="U435">
        <v>0</v>
      </c>
      <c r="V435">
        <v>0</v>
      </c>
      <c r="W435">
        <v>0</v>
      </c>
      <c r="X435">
        <v>0</v>
      </c>
      <c r="Y435">
        <v>0</v>
      </c>
      <c r="Z435">
        <v>0</v>
      </c>
      <c r="AA435">
        <v>0</v>
      </c>
    </row>
    <row r="436" spans="2:27" ht="30" customHeight="1" x14ac:dyDescent="0.3">
      <c r="B436" s="95" t="s">
        <v>2694</v>
      </c>
      <c r="C436">
        <v>0</v>
      </c>
      <c r="D436">
        <v>0</v>
      </c>
      <c r="E436">
        <v>0</v>
      </c>
      <c r="F436">
        <v>0</v>
      </c>
      <c r="G436">
        <v>1</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row>
    <row r="437" spans="2:27" ht="30" customHeight="1" x14ac:dyDescent="0.3">
      <c r="B437" s="95" t="s">
        <v>1559</v>
      </c>
      <c r="C437">
        <v>0</v>
      </c>
      <c r="D437">
        <v>0</v>
      </c>
      <c r="E437">
        <v>0</v>
      </c>
      <c r="F437">
        <v>0</v>
      </c>
      <c r="G437">
        <v>0</v>
      </c>
      <c r="H437">
        <v>0</v>
      </c>
      <c r="I437">
        <v>0</v>
      </c>
      <c r="J437">
        <v>0</v>
      </c>
      <c r="K437">
        <v>0</v>
      </c>
      <c r="L437">
        <v>0</v>
      </c>
      <c r="M437">
        <v>0</v>
      </c>
      <c r="N437">
        <v>0</v>
      </c>
      <c r="O437">
        <v>0</v>
      </c>
      <c r="P437">
        <v>0</v>
      </c>
      <c r="Q437">
        <v>0</v>
      </c>
      <c r="R437">
        <v>0</v>
      </c>
      <c r="S437">
        <v>1</v>
      </c>
      <c r="T437">
        <v>0</v>
      </c>
      <c r="U437">
        <v>0</v>
      </c>
      <c r="V437">
        <v>0</v>
      </c>
      <c r="W437">
        <v>3</v>
      </c>
      <c r="X437">
        <v>0</v>
      </c>
      <c r="Y437">
        <v>0</v>
      </c>
      <c r="Z437">
        <v>0</v>
      </c>
      <c r="AA437">
        <v>0</v>
      </c>
    </row>
    <row r="438" spans="2:27" ht="30" customHeight="1" x14ac:dyDescent="0.3">
      <c r="B438" s="95" t="s">
        <v>3192</v>
      </c>
      <c r="C438">
        <v>0</v>
      </c>
      <c r="D438">
        <v>0</v>
      </c>
      <c r="E438">
        <v>0</v>
      </c>
      <c r="F438">
        <v>0</v>
      </c>
      <c r="G438">
        <v>0</v>
      </c>
      <c r="H438">
        <v>0</v>
      </c>
      <c r="I438">
        <v>0</v>
      </c>
      <c r="J438">
        <v>0</v>
      </c>
      <c r="K438">
        <v>0</v>
      </c>
      <c r="L438">
        <v>0</v>
      </c>
      <c r="M438">
        <v>0</v>
      </c>
      <c r="N438">
        <v>0</v>
      </c>
      <c r="O438">
        <v>0</v>
      </c>
      <c r="P438">
        <v>0</v>
      </c>
      <c r="Q438">
        <v>0</v>
      </c>
      <c r="R438">
        <v>0</v>
      </c>
      <c r="S438">
        <v>0</v>
      </c>
      <c r="T438">
        <v>2</v>
      </c>
      <c r="U438">
        <v>0</v>
      </c>
      <c r="V438">
        <v>0</v>
      </c>
      <c r="W438">
        <v>0</v>
      </c>
      <c r="X438">
        <v>0</v>
      </c>
      <c r="Y438">
        <v>0</v>
      </c>
      <c r="Z438">
        <v>0</v>
      </c>
      <c r="AA438">
        <v>0</v>
      </c>
    </row>
    <row r="439" spans="2:27" ht="30" customHeight="1" x14ac:dyDescent="0.3">
      <c r="B439" s="95" t="s">
        <v>3205</v>
      </c>
      <c r="C439">
        <v>0</v>
      </c>
      <c r="D439">
        <v>0</v>
      </c>
      <c r="E439">
        <v>0</v>
      </c>
      <c r="F439">
        <v>0</v>
      </c>
      <c r="G439">
        <v>0</v>
      </c>
      <c r="H439">
        <v>0</v>
      </c>
      <c r="I439">
        <v>0</v>
      </c>
      <c r="J439">
        <v>0</v>
      </c>
      <c r="K439">
        <v>0</v>
      </c>
      <c r="L439">
        <v>0</v>
      </c>
      <c r="M439">
        <v>0</v>
      </c>
      <c r="N439">
        <v>0</v>
      </c>
      <c r="O439">
        <v>1</v>
      </c>
      <c r="P439">
        <v>0</v>
      </c>
      <c r="Q439">
        <v>0</v>
      </c>
      <c r="R439">
        <v>0</v>
      </c>
      <c r="S439">
        <v>0</v>
      </c>
      <c r="T439">
        <v>0</v>
      </c>
      <c r="U439">
        <v>0</v>
      </c>
      <c r="V439">
        <v>0</v>
      </c>
      <c r="W439">
        <v>0</v>
      </c>
      <c r="X439">
        <v>0</v>
      </c>
      <c r="Y439">
        <v>0</v>
      </c>
      <c r="Z439">
        <v>0</v>
      </c>
      <c r="AA439">
        <v>0</v>
      </c>
    </row>
    <row r="440" spans="2:27" ht="30" customHeight="1" x14ac:dyDescent="0.3">
      <c r="B440" s="95" t="s">
        <v>1566</v>
      </c>
      <c r="C440">
        <v>0</v>
      </c>
      <c r="D440">
        <v>0</v>
      </c>
      <c r="E440">
        <v>0</v>
      </c>
      <c r="F440">
        <v>0</v>
      </c>
      <c r="G440">
        <v>0</v>
      </c>
      <c r="H440">
        <v>0</v>
      </c>
      <c r="I440">
        <v>0</v>
      </c>
      <c r="J440">
        <v>0</v>
      </c>
      <c r="K440">
        <v>0</v>
      </c>
      <c r="L440">
        <v>0</v>
      </c>
      <c r="M440">
        <v>0</v>
      </c>
      <c r="N440">
        <v>0</v>
      </c>
      <c r="O440">
        <v>0</v>
      </c>
      <c r="P440">
        <v>0</v>
      </c>
      <c r="Q440">
        <v>0</v>
      </c>
      <c r="R440">
        <v>0</v>
      </c>
      <c r="S440">
        <v>3</v>
      </c>
      <c r="T440">
        <v>1</v>
      </c>
      <c r="U440">
        <v>0</v>
      </c>
      <c r="V440">
        <v>0</v>
      </c>
      <c r="W440">
        <v>0</v>
      </c>
      <c r="X440">
        <v>0</v>
      </c>
      <c r="Y440">
        <v>0</v>
      </c>
      <c r="Z440">
        <v>0</v>
      </c>
      <c r="AA440">
        <v>0</v>
      </c>
    </row>
    <row r="441" spans="2:27" ht="30" customHeight="1" x14ac:dyDescent="0.3">
      <c r="B441" s="95" t="s">
        <v>1504</v>
      </c>
      <c r="C441">
        <v>0</v>
      </c>
      <c r="D441">
        <v>0</v>
      </c>
      <c r="E441">
        <v>0</v>
      </c>
      <c r="F441">
        <v>0</v>
      </c>
      <c r="G441">
        <v>0</v>
      </c>
      <c r="H441">
        <v>0</v>
      </c>
      <c r="I441">
        <v>1</v>
      </c>
      <c r="J441">
        <v>0</v>
      </c>
      <c r="K441">
        <v>0</v>
      </c>
      <c r="L441">
        <v>0</v>
      </c>
      <c r="M441">
        <v>0</v>
      </c>
      <c r="N441">
        <v>0</v>
      </c>
      <c r="O441">
        <v>0</v>
      </c>
      <c r="P441">
        <v>0</v>
      </c>
      <c r="Q441">
        <v>0</v>
      </c>
      <c r="R441">
        <v>0</v>
      </c>
      <c r="S441">
        <v>0</v>
      </c>
      <c r="T441">
        <v>0</v>
      </c>
      <c r="U441">
        <v>0</v>
      </c>
      <c r="V441">
        <v>0</v>
      </c>
      <c r="W441">
        <v>0</v>
      </c>
      <c r="X441">
        <v>0</v>
      </c>
      <c r="Y441">
        <v>0</v>
      </c>
      <c r="Z441">
        <v>1</v>
      </c>
      <c r="AA441">
        <v>0</v>
      </c>
    </row>
    <row r="442" spans="2:27" ht="30" customHeight="1" x14ac:dyDescent="0.3">
      <c r="B442" s="95" t="s">
        <v>2707</v>
      </c>
      <c r="C442">
        <v>0</v>
      </c>
      <c r="D442">
        <v>0</v>
      </c>
      <c r="E442">
        <v>0</v>
      </c>
      <c r="F442">
        <v>0</v>
      </c>
      <c r="G442">
        <v>1</v>
      </c>
      <c r="H442">
        <v>0</v>
      </c>
      <c r="I442">
        <v>0</v>
      </c>
      <c r="J442">
        <v>0</v>
      </c>
      <c r="K442">
        <v>0</v>
      </c>
      <c r="L442">
        <v>0</v>
      </c>
      <c r="M442">
        <v>0</v>
      </c>
      <c r="N442">
        <v>0</v>
      </c>
      <c r="O442">
        <v>0</v>
      </c>
      <c r="P442">
        <v>0</v>
      </c>
      <c r="Q442">
        <v>0</v>
      </c>
      <c r="R442">
        <v>0</v>
      </c>
      <c r="S442">
        <v>0</v>
      </c>
      <c r="T442">
        <v>0</v>
      </c>
      <c r="U442">
        <v>0</v>
      </c>
      <c r="V442">
        <v>2</v>
      </c>
      <c r="W442">
        <v>0</v>
      </c>
      <c r="X442">
        <v>0</v>
      </c>
      <c r="Y442">
        <v>0</v>
      </c>
      <c r="Z442">
        <v>0</v>
      </c>
      <c r="AA442">
        <v>0</v>
      </c>
    </row>
    <row r="443" spans="2:27" ht="30" customHeight="1" x14ac:dyDescent="0.3">
      <c r="B443" s="95" t="s">
        <v>3819</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1</v>
      </c>
      <c r="Z443">
        <v>0</v>
      </c>
      <c r="AA443">
        <v>0</v>
      </c>
    </row>
    <row r="444" spans="2:27" ht="30" customHeight="1" x14ac:dyDescent="0.3">
      <c r="B444" s="95" t="s">
        <v>3017</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2</v>
      </c>
    </row>
    <row r="445" spans="2:27" ht="30" customHeight="1" x14ac:dyDescent="0.3">
      <c r="B445" s="95" t="s">
        <v>3212</v>
      </c>
      <c r="C445">
        <v>0</v>
      </c>
      <c r="D445">
        <v>0</v>
      </c>
      <c r="E445">
        <v>0</v>
      </c>
      <c r="F445">
        <v>0</v>
      </c>
      <c r="G445">
        <v>0</v>
      </c>
      <c r="H445">
        <v>0</v>
      </c>
      <c r="I445">
        <v>0</v>
      </c>
      <c r="J445">
        <v>0</v>
      </c>
      <c r="K445">
        <v>0</v>
      </c>
      <c r="L445">
        <v>0</v>
      </c>
      <c r="M445">
        <v>0</v>
      </c>
      <c r="N445">
        <v>0</v>
      </c>
      <c r="O445">
        <v>0</v>
      </c>
      <c r="P445">
        <v>0</v>
      </c>
      <c r="Q445">
        <v>0</v>
      </c>
      <c r="R445">
        <v>0</v>
      </c>
      <c r="S445">
        <v>0</v>
      </c>
      <c r="T445">
        <v>2</v>
      </c>
      <c r="U445">
        <v>0</v>
      </c>
      <c r="V445">
        <v>0</v>
      </c>
      <c r="W445">
        <v>5</v>
      </c>
      <c r="X445">
        <v>0</v>
      </c>
      <c r="Y445">
        <v>0</v>
      </c>
      <c r="Z445">
        <v>0</v>
      </c>
      <c r="AA445">
        <v>0</v>
      </c>
    </row>
    <row r="446" spans="2:27" ht="30" customHeight="1" x14ac:dyDescent="0.3">
      <c r="B446" s="95" t="s">
        <v>1579</v>
      </c>
      <c r="C446">
        <v>0</v>
      </c>
      <c r="D446">
        <v>0</v>
      </c>
      <c r="E446">
        <v>0</v>
      </c>
      <c r="F446">
        <v>0</v>
      </c>
      <c r="G446">
        <v>2</v>
      </c>
      <c r="H446">
        <v>0</v>
      </c>
      <c r="I446">
        <v>1</v>
      </c>
      <c r="J446">
        <v>0</v>
      </c>
      <c r="K446">
        <v>0</v>
      </c>
      <c r="L446">
        <v>0</v>
      </c>
      <c r="M446">
        <v>0</v>
      </c>
      <c r="N446">
        <v>0</v>
      </c>
      <c r="O446">
        <v>0</v>
      </c>
      <c r="P446">
        <v>0</v>
      </c>
      <c r="Q446">
        <v>0</v>
      </c>
      <c r="R446">
        <v>0</v>
      </c>
      <c r="S446">
        <v>0</v>
      </c>
      <c r="T446">
        <v>0</v>
      </c>
      <c r="U446">
        <v>0</v>
      </c>
      <c r="V446">
        <v>0</v>
      </c>
      <c r="W446">
        <v>0</v>
      </c>
      <c r="X446">
        <v>0</v>
      </c>
      <c r="Y446">
        <v>1</v>
      </c>
      <c r="Z446">
        <v>0</v>
      </c>
      <c r="AA446">
        <v>0</v>
      </c>
    </row>
    <row r="447" spans="2:27" ht="30" customHeight="1" x14ac:dyDescent="0.3">
      <c r="B447" s="95" t="s">
        <v>1321</v>
      </c>
      <c r="C447">
        <v>0</v>
      </c>
      <c r="D447">
        <v>0</v>
      </c>
      <c r="E447">
        <v>0</v>
      </c>
      <c r="F447">
        <v>0</v>
      </c>
      <c r="G447">
        <v>0</v>
      </c>
      <c r="H447">
        <v>0</v>
      </c>
      <c r="I447">
        <v>0</v>
      </c>
      <c r="J447">
        <v>0</v>
      </c>
      <c r="K447">
        <v>1</v>
      </c>
      <c r="L447">
        <v>0</v>
      </c>
      <c r="M447">
        <v>0</v>
      </c>
      <c r="N447">
        <v>0</v>
      </c>
      <c r="O447">
        <v>0</v>
      </c>
      <c r="P447">
        <v>0</v>
      </c>
      <c r="Q447">
        <v>0</v>
      </c>
      <c r="R447">
        <v>0</v>
      </c>
      <c r="S447">
        <v>0</v>
      </c>
      <c r="T447">
        <v>1</v>
      </c>
      <c r="U447">
        <v>0</v>
      </c>
      <c r="V447">
        <v>0</v>
      </c>
      <c r="W447">
        <v>0</v>
      </c>
      <c r="X447">
        <v>0</v>
      </c>
      <c r="Y447">
        <v>0</v>
      </c>
      <c r="Z447">
        <v>0</v>
      </c>
      <c r="AA447">
        <v>1</v>
      </c>
    </row>
    <row r="448" spans="2:27" ht="30" customHeight="1" x14ac:dyDescent="0.3">
      <c r="B448" s="95" t="s">
        <v>3846</v>
      </c>
      <c r="C448">
        <v>0</v>
      </c>
      <c r="D448">
        <v>0</v>
      </c>
      <c r="E448">
        <v>0</v>
      </c>
      <c r="F448">
        <v>0</v>
      </c>
      <c r="G448">
        <v>0</v>
      </c>
      <c r="H448">
        <v>0</v>
      </c>
      <c r="I448">
        <v>0</v>
      </c>
      <c r="J448">
        <v>0</v>
      </c>
      <c r="K448">
        <v>0</v>
      </c>
      <c r="L448">
        <v>0</v>
      </c>
      <c r="M448">
        <v>0</v>
      </c>
      <c r="N448">
        <v>0</v>
      </c>
      <c r="O448">
        <v>0</v>
      </c>
      <c r="P448">
        <v>0</v>
      </c>
      <c r="Q448">
        <v>0</v>
      </c>
      <c r="R448">
        <v>0</v>
      </c>
      <c r="S448">
        <v>0</v>
      </c>
      <c r="T448">
        <v>1</v>
      </c>
      <c r="U448">
        <v>0</v>
      </c>
      <c r="V448">
        <v>0</v>
      </c>
      <c r="W448">
        <v>0</v>
      </c>
      <c r="X448">
        <v>0</v>
      </c>
      <c r="Y448">
        <v>0</v>
      </c>
      <c r="Z448">
        <v>0</v>
      </c>
      <c r="AA448">
        <v>0</v>
      </c>
    </row>
    <row r="449" spans="2:27" ht="30" customHeight="1" x14ac:dyDescent="0.3">
      <c r="B449" s="95" t="s">
        <v>1589</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1</v>
      </c>
      <c r="Z449">
        <v>0</v>
      </c>
      <c r="AA449">
        <v>0</v>
      </c>
    </row>
    <row r="450" spans="2:27" ht="30" customHeight="1" x14ac:dyDescent="0.3">
      <c r="B450" s="95" t="s">
        <v>1599</v>
      </c>
      <c r="C450">
        <v>0</v>
      </c>
      <c r="D450">
        <v>0</v>
      </c>
      <c r="E450">
        <v>2</v>
      </c>
      <c r="F450">
        <v>0</v>
      </c>
      <c r="G450">
        <v>0</v>
      </c>
      <c r="H450">
        <v>0</v>
      </c>
      <c r="I450">
        <v>0</v>
      </c>
      <c r="J450">
        <v>0</v>
      </c>
      <c r="K450">
        <v>0</v>
      </c>
      <c r="L450">
        <v>0</v>
      </c>
      <c r="M450">
        <v>0</v>
      </c>
      <c r="N450">
        <v>0</v>
      </c>
      <c r="O450">
        <v>0</v>
      </c>
      <c r="P450">
        <v>0</v>
      </c>
      <c r="Q450">
        <v>0</v>
      </c>
      <c r="R450">
        <v>0</v>
      </c>
      <c r="S450">
        <v>1</v>
      </c>
      <c r="T450">
        <v>0</v>
      </c>
      <c r="U450">
        <v>0</v>
      </c>
      <c r="V450">
        <v>0</v>
      </c>
      <c r="W450">
        <v>0</v>
      </c>
      <c r="X450">
        <v>0</v>
      </c>
      <c r="Y450">
        <v>0</v>
      </c>
      <c r="Z450">
        <v>0</v>
      </c>
      <c r="AA450">
        <v>0</v>
      </c>
    </row>
    <row r="451" spans="2:27" ht="30" customHeight="1" x14ac:dyDescent="0.3">
      <c r="B451" s="95" t="s">
        <v>1614</v>
      </c>
      <c r="C451">
        <v>1</v>
      </c>
      <c r="D451">
        <v>0</v>
      </c>
      <c r="E451">
        <v>0</v>
      </c>
      <c r="F451">
        <v>0</v>
      </c>
      <c r="G451">
        <v>1</v>
      </c>
      <c r="H451">
        <v>0</v>
      </c>
      <c r="I451">
        <v>0</v>
      </c>
      <c r="J451">
        <v>0</v>
      </c>
      <c r="K451">
        <v>1</v>
      </c>
      <c r="L451">
        <v>0</v>
      </c>
      <c r="M451">
        <v>0</v>
      </c>
      <c r="N451">
        <v>0</v>
      </c>
      <c r="O451">
        <v>0</v>
      </c>
      <c r="P451">
        <v>0</v>
      </c>
      <c r="Q451">
        <v>0</v>
      </c>
      <c r="R451">
        <v>0</v>
      </c>
      <c r="S451">
        <v>0</v>
      </c>
      <c r="T451">
        <v>0</v>
      </c>
      <c r="U451">
        <v>0</v>
      </c>
      <c r="V451">
        <v>0</v>
      </c>
      <c r="W451">
        <v>0</v>
      </c>
      <c r="X451">
        <v>0</v>
      </c>
      <c r="Y451">
        <v>0</v>
      </c>
      <c r="Z451">
        <v>0</v>
      </c>
      <c r="AA451">
        <v>0</v>
      </c>
    </row>
    <row r="452" spans="2:27" ht="30" customHeight="1" x14ac:dyDescent="0.3">
      <c r="B452" s="95" t="s">
        <v>1338</v>
      </c>
      <c r="C452">
        <v>0</v>
      </c>
      <c r="D452">
        <v>0</v>
      </c>
      <c r="E452">
        <v>0</v>
      </c>
      <c r="F452">
        <v>1</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row>
    <row r="453" spans="2:27" ht="30" customHeight="1" x14ac:dyDescent="0.3">
      <c r="B453" s="95" t="s">
        <v>1153</v>
      </c>
      <c r="C453">
        <v>0</v>
      </c>
      <c r="D453">
        <v>0</v>
      </c>
      <c r="E453">
        <v>0</v>
      </c>
      <c r="F453">
        <v>0</v>
      </c>
      <c r="G453">
        <v>0</v>
      </c>
      <c r="H453">
        <v>0</v>
      </c>
      <c r="I453">
        <v>0</v>
      </c>
      <c r="J453">
        <v>0</v>
      </c>
      <c r="K453">
        <v>2</v>
      </c>
      <c r="L453">
        <v>0</v>
      </c>
      <c r="M453">
        <v>0</v>
      </c>
      <c r="N453">
        <v>0</v>
      </c>
      <c r="O453">
        <v>0</v>
      </c>
      <c r="P453">
        <v>0</v>
      </c>
      <c r="Q453">
        <v>0</v>
      </c>
      <c r="R453">
        <v>0</v>
      </c>
      <c r="S453">
        <v>0</v>
      </c>
      <c r="T453">
        <v>0</v>
      </c>
      <c r="U453">
        <v>0</v>
      </c>
      <c r="V453">
        <v>0</v>
      </c>
      <c r="W453">
        <v>0</v>
      </c>
      <c r="X453">
        <v>0</v>
      </c>
      <c r="Y453">
        <v>0</v>
      </c>
      <c r="Z453">
        <v>0</v>
      </c>
      <c r="AA453">
        <v>0</v>
      </c>
    </row>
    <row r="454" spans="2:27" ht="30" customHeight="1" x14ac:dyDescent="0.3">
      <c r="B454" s="95" t="s">
        <v>106</v>
      </c>
      <c r="C454">
        <v>0</v>
      </c>
      <c r="D454">
        <v>0</v>
      </c>
      <c r="E454">
        <v>0</v>
      </c>
      <c r="F454">
        <v>0</v>
      </c>
      <c r="G454">
        <v>0</v>
      </c>
      <c r="H454">
        <v>0</v>
      </c>
      <c r="I454">
        <v>0</v>
      </c>
      <c r="J454">
        <v>0</v>
      </c>
      <c r="K454">
        <v>0</v>
      </c>
      <c r="L454">
        <v>0</v>
      </c>
      <c r="M454">
        <v>1</v>
      </c>
      <c r="N454">
        <v>0</v>
      </c>
      <c r="O454">
        <v>0</v>
      </c>
      <c r="P454">
        <v>0</v>
      </c>
      <c r="Q454">
        <v>0</v>
      </c>
      <c r="R454">
        <v>0</v>
      </c>
      <c r="S454">
        <v>0</v>
      </c>
      <c r="T454">
        <v>0</v>
      </c>
      <c r="U454">
        <v>0</v>
      </c>
      <c r="V454">
        <v>0</v>
      </c>
      <c r="W454">
        <v>0</v>
      </c>
      <c r="X454">
        <v>0</v>
      </c>
      <c r="Y454">
        <v>0</v>
      </c>
      <c r="Z454">
        <v>0</v>
      </c>
      <c r="AA454">
        <v>0</v>
      </c>
    </row>
    <row r="455" spans="2:27" ht="30" customHeight="1" x14ac:dyDescent="0.3">
      <c r="B455" s="95" t="s">
        <v>3223</v>
      </c>
      <c r="C455">
        <v>0</v>
      </c>
      <c r="D455">
        <v>0</v>
      </c>
      <c r="E455">
        <v>0</v>
      </c>
      <c r="F455">
        <v>0</v>
      </c>
      <c r="G455">
        <v>0</v>
      </c>
      <c r="H455">
        <v>0</v>
      </c>
      <c r="I455">
        <v>0</v>
      </c>
      <c r="J455">
        <v>0</v>
      </c>
      <c r="K455">
        <v>0</v>
      </c>
      <c r="L455">
        <v>0</v>
      </c>
      <c r="M455">
        <v>0</v>
      </c>
      <c r="N455">
        <v>0</v>
      </c>
      <c r="O455">
        <v>1</v>
      </c>
      <c r="P455">
        <v>0</v>
      </c>
      <c r="Q455">
        <v>0</v>
      </c>
      <c r="R455">
        <v>0</v>
      </c>
      <c r="S455">
        <v>0</v>
      </c>
      <c r="T455">
        <v>0</v>
      </c>
      <c r="U455">
        <v>0</v>
      </c>
      <c r="V455">
        <v>0</v>
      </c>
      <c r="W455">
        <v>0</v>
      </c>
      <c r="X455">
        <v>0</v>
      </c>
      <c r="Y455">
        <v>0</v>
      </c>
      <c r="Z455">
        <v>0</v>
      </c>
      <c r="AA455">
        <v>0</v>
      </c>
    </row>
    <row r="456" spans="2:27" ht="30" customHeight="1" x14ac:dyDescent="0.3">
      <c r="B456" s="95" t="s">
        <v>2139</v>
      </c>
      <c r="C456">
        <v>0</v>
      </c>
      <c r="D456">
        <v>0</v>
      </c>
      <c r="E456">
        <v>0</v>
      </c>
      <c r="F456">
        <v>0</v>
      </c>
      <c r="G456">
        <v>1</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row>
    <row r="457" spans="2:27" ht="30" customHeight="1" x14ac:dyDescent="0.3">
      <c r="B457" s="95" t="s">
        <v>31</v>
      </c>
      <c r="C457">
        <v>0</v>
      </c>
      <c r="D457">
        <v>0</v>
      </c>
      <c r="E457">
        <v>0</v>
      </c>
      <c r="F457">
        <v>0</v>
      </c>
      <c r="G457">
        <v>0</v>
      </c>
      <c r="H457">
        <v>0</v>
      </c>
      <c r="I457">
        <v>0</v>
      </c>
      <c r="J457">
        <v>0</v>
      </c>
      <c r="K457">
        <v>0</v>
      </c>
      <c r="L457">
        <v>0</v>
      </c>
      <c r="M457">
        <v>1</v>
      </c>
      <c r="N457">
        <v>0</v>
      </c>
      <c r="O457">
        <v>0</v>
      </c>
      <c r="P457">
        <v>0</v>
      </c>
      <c r="Q457">
        <v>0</v>
      </c>
      <c r="R457">
        <v>0</v>
      </c>
      <c r="S457">
        <v>0</v>
      </c>
      <c r="T457">
        <v>0</v>
      </c>
      <c r="U457">
        <v>0</v>
      </c>
      <c r="V457">
        <v>0</v>
      </c>
      <c r="W457">
        <v>0</v>
      </c>
      <c r="X457">
        <v>0</v>
      </c>
      <c r="Y457">
        <v>0</v>
      </c>
      <c r="Z457">
        <v>0</v>
      </c>
      <c r="AA457">
        <v>0</v>
      </c>
    </row>
    <row r="458" spans="2:27" ht="30" customHeight="1" x14ac:dyDescent="0.3">
      <c r="B458" s="95" t="s">
        <v>3229</v>
      </c>
      <c r="C458">
        <v>0</v>
      </c>
      <c r="D458">
        <v>0</v>
      </c>
      <c r="E458">
        <v>0</v>
      </c>
      <c r="F458">
        <v>1</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row>
    <row r="459" spans="2:27" ht="30" customHeight="1" x14ac:dyDescent="0.3">
      <c r="B459" s="95" t="s">
        <v>1624</v>
      </c>
      <c r="C459">
        <v>0</v>
      </c>
      <c r="D459">
        <v>0</v>
      </c>
      <c r="E459">
        <v>0</v>
      </c>
      <c r="F459">
        <v>0</v>
      </c>
      <c r="G459">
        <v>0</v>
      </c>
      <c r="H459">
        <v>0</v>
      </c>
      <c r="I459">
        <v>1</v>
      </c>
      <c r="J459">
        <v>0</v>
      </c>
      <c r="K459">
        <v>0</v>
      </c>
      <c r="L459">
        <v>0</v>
      </c>
      <c r="M459">
        <v>0</v>
      </c>
      <c r="N459">
        <v>0</v>
      </c>
      <c r="O459">
        <v>0</v>
      </c>
      <c r="P459">
        <v>0</v>
      </c>
      <c r="Q459">
        <v>0</v>
      </c>
      <c r="R459">
        <v>0</v>
      </c>
      <c r="S459">
        <v>0</v>
      </c>
      <c r="T459">
        <v>0</v>
      </c>
      <c r="U459">
        <v>0</v>
      </c>
      <c r="V459">
        <v>0</v>
      </c>
      <c r="W459">
        <v>0</v>
      </c>
      <c r="X459">
        <v>0</v>
      </c>
      <c r="Y459">
        <v>0</v>
      </c>
      <c r="Z459">
        <v>0</v>
      </c>
      <c r="AA459">
        <v>0</v>
      </c>
    </row>
    <row r="460" spans="2:27" ht="30" customHeight="1" x14ac:dyDescent="0.3">
      <c r="B460" s="95" t="s">
        <v>4788</v>
      </c>
      <c r="C460">
        <v>0</v>
      </c>
      <c r="D460">
        <v>0</v>
      </c>
      <c r="E460">
        <v>0</v>
      </c>
      <c r="F460">
        <v>1</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row>
    <row r="461" spans="2:27" ht="30" customHeight="1" x14ac:dyDescent="0.3">
      <c r="B461" s="95" t="s">
        <v>4648</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1</v>
      </c>
      <c r="Z461">
        <v>0</v>
      </c>
      <c r="AA461">
        <v>0</v>
      </c>
    </row>
    <row r="462" spans="2:27" ht="30" customHeight="1" x14ac:dyDescent="0.3">
      <c r="B462" s="95" t="s">
        <v>2149</v>
      </c>
      <c r="C462">
        <v>0</v>
      </c>
      <c r="D462">
        <v>0</v>
      </c>
      <c r="E462">
        <v>0</v>
      </c>
      <c r="F462">
        <v>0</v>
      </c>
      <c r="G462">
        <v>0</v>
      </c>
      <c r="H462">
        <v>0</v>
      </c>
      <c r="I462">
        <v>0</v>
      </c>
      <c r="J462">
        <v>0</v>
      </c>
      <c r="K462">
        <v>0</v>
      </c>
      <c r="L462">
        <v>0</v>
      </c>
      <c r="M462">
        <v>0</v>
      </c>
      <c r="N462">
        <v>0</v>
      </c>
      <c r="O462">
        <v>0</v>
      </c>
      <c r="P462">
        <v>0</v>
      </c>
      <c r="Q462">
        <v>0</v>
      </c>
      <c r="R462">
        <v>1</v>
      </c>
      <c r="S462">
        <v>0</v>
      </c>
      <c r="T462">
        <v>0</v>
      </c>
      <c r="U462">
        <v>0</v>
      </c>
      <c r="V462">
        <v>0</v>
      </c>
      <c r="W462">
        <v>0</v>
      </c>
      <c r="X462">
        <v>0</v>
      </c>
      <c r="Y462">
        <v>0</v>
      </c>
      <c r="Z462">
        <v>0</v>
      </c>
      <c r="AA462">
        <v>0</v>
      </c>
    </row>
    <row r="463" spans="2:27" ht="30" customHeight="1" x14ac:dyDescent="0.3">
      <c r="B463" s="95" t="s">
        <v>846</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1</v>
      </c>
      <c r="X463">
        <v>0</v>
      </c>
      <c r="Y463">
        <v>0</v>
      </c>
      <c r="Z463">
        <v>1</v>
      </c>
      <c r="AA463">
        <v>0</v>
      </c>
    </row>
    <row r="464" spans="2:27" ht="30" customHeight="1" x14ac:dyDescent="0.3">
      <c r="B464" s="95" t="s">
        <v>3235</v>
      </c>
      <c r="C464">
        <v>0</v>
      </c>
      <c r="D464">
        <v>0</v>
      </c>
      <c r="E464">
        <v>1</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1</v>
      </c>
      <c r="AA464">
        <v>0</v>
      </c>
    </row>
    <row r="465" spans="2:27" ht="30" customHeight="1" x14ac:dyDescent="0.3">
      <c r="B465" s="95" t="s">
        <v>1630</v>
      </c>
      <c r="C465">
        <v>0</v>
      </c>
      <c r="D465">
        <v>0</v>
      </c>
      <c r="E465">
        <v>0</v>
      </c>
      <c r="F465">
        <v>0</v>
      </c>
      <c r="G465">
        <v>0</v>
      </c>
      <c r="H465">
        <v>0</v>
      </c>
      <c r="I465">
        <v>0</v>
      </c>
      <c r="J465">
        <v>0</v>
      </c>
      <c r="K465">
        <v>0</v>
      </c>
      <c r="L465">
        <v>1</v>
      </c>
      <c r="M465">
        <v>0</v>
      </c>
      <c r="N465">
        <v>0</v>
      </c>
      <c r="O465">
        <v>0</v>
      </c>
      <c r="P465">
        <v>0</v>
      </c>
      <c r="Q465">
        <v>1</v>
      </c>
      <c r="R465">
        <v>1</v>
      </c>
      <c r="S465">
        <v>0</v>
      </c>
      <c r="T465">
        <v>0</v>
      </c>
      <c r="U465">
        <v>0</v>
      </c>
      <c r="V465">
        <v>0</v>
      </c>
      <c r="W465">
        <v>0</v>
      </c>
      <c r="X465">
        <v>0</v>
      </c>
      <c r="Y465">
        <v>0</v>
      </c>
      <c r="Z465">
        <v>0</v>
      </c>
      <c r="AA465">
        <v>0</v>
      </c>
    </row>
    <row r="466" spans="2:27" ht="30" customHeight="1" x14ac:dyDescent="0.3">
      <c r="B466" s="95" t="s">
        <v>453</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3</v>
      </c>
      <c r="AA466">
        <v>0</v>
      </c>
    </row>
    <row r="467" spans="2:27" ht="30" customHeight="1" x14ac:dyDescent="0.3">
      <c r="B467" s="95" t="s">
        <v>700</v>
      </c>
      <c r="C467">
        <v>0</v>
      </c>
      <c r="D467">
        <v>0</v>
      </c>
      <c r="E467">
        <v>0</v>
      </c>
      <c r="F467">
        <v>1</v>
      </c>
      <c r="G467">
        <v>0</v>
      </c>
      <c r="H467">
        <v>0</v>
      </c>
      <c r="I467">
        <v>0</v>
      </c>
      <c r="J467">
        <v>0</v>
      </c>
      <c r="K467">
        <v>0</v>
      </c>
      <c r="L467">
        <v>0</v>
      </c>
      <c r="M467">
        <v>0</v>
      </c>
      <c r="N467">
        <v>0</v>
      </c>
      <c r="O467">
        <v>0</v>
      </c>
      <c r="P467">
        <v>0</v>
      </c>
      <c r="Q467">
        <v>0</v>
      </c>
      <c r="R467">
        <v>0</v>
      </c>
      <c r="S467">
        <v>0</v>
      </c>
      <c r="T467">
        <v>1</v>
      </c>
      <c r="U467">
        <v>0</v>
      </c>
      <c r="V467">
        <v>0</v>
      </c>
      <c r="W467">
        <v>0</v>
      </c>
      <c r="X467">
        <v>0</v>
      </c>
      <c r="Y467">
        <v>0</v>
      </c>
      <c r="Z467">
        <v>0</v>
      </c>
      <c r="AA467">
        <v>0</v>
      </c>
    </row>
    <row r="468" spans="2:27" ht="30" customHeight="1" x14ac:dyDescent="0.3">
      <c r="B468" s="95" t="s">
        <v>2172</v>
      </c>
      <c r="C468">
        <v>0</v>
      </c>
      <c r="D468">
        <v>0</v>
      </c>
      <c r="E468">
        <v>0</v>
      </c>
      <c r="F468">
        <v>0</v>
      </c>
      <c r="G468">
        <v>0</v>
      </c>
      <c r="H468">
        <v>0</v>
      </c>
      <c r="I468">
        <v>0</v>
      </c>
      <c r="J468">
        <v>0</v>
      </c>
      <c r="K468">
        <v>1</v>
      </c>
      <c r="L468">
        <v>0</v>
      </c>
      <c r="M468">
        <v>0</v>
      </c>
      <c r="N468">
        <v>0</v>
      </c>
      <c r="O468">
        <v>0</v>
      </c>
      <c r="P468">
        <v>0</v>
      </c>
      <c r="Q468">
        <v>0</v>
      </c>
      <c r="R468">
        <v>0</v>
      </c>
      <c r="S468">
        <v>0</v>
      </c>
      <c r="T468">
        <v>0</v>
      </c>
      <c r="U468">
        <v>0</v>
      </c>
      <c r="V468">
        <v>0</v>
      </c>
      <c r="W468">
        <v>6</v>
      </c>
      <c r="X468">
        <v>0</v>
      </c>
      <c r="Y468">
        <v>1</v>
      </c>
      <c r="Z468">
        <v>0</v>
      </c>
      <c r="AA468">
        <v>3</v>
      </c>
    </row>
    <row r="469" spans="2:27" ht="30" customHeight="1" x14ac:dyDescent="0.3">
      <c r="B469" s="95" t="s">
        <v>3260</v>
      </c>
      <c r="C469">
        <v>0</v>
      </c>
      <c r="D469">
        <v>0</v>
      </c>
      <c r="E469">
        <v>0</v>
      </c>
      <c r="F469">
        <v>0</v>
      </c>
      <c r="G469">
        <v>0</v>
      </c>
      <c r="H469">
        <v>0</v>
      </c>
      <c r="I469">
        <v>0</v>
      </c>
      <c r="J469">
        <v>0</v>
      </c>
      <c r="K469">
        <v>0</v>
      </c>
      <c r="L469">
        <v>0</v>
      </c>
      <c r="M469">
        <v>0</v>
      </c>
      <c r="N469">
        <v>0</v>
      </c>
      <c r="O469">
        <v>0</v>
      </c>
      <c r="P469">
        <v>0</v>
      </c>
      <c r="Q469">
        <v>0</v>
      </c>
      <c r="R469">
        <v>0</v>
      </c>
      <c r="S469">
        <v>0</v>
      </c>
      <c r="T469">
        <v>1</v>
      </c>
      <c r="U469">
        <v>0</v>
      </c>
      <c r="V469">
        <v>0</v>
      </c>
      <c r="W469">
        <v>0</v>
      </c>
      <c r="X469">
        <v>0</v>
      </c>
      <c r="Y469">
        <v>0</v>
      </c>
      <c r="Z469">
        <v>1</v>
      </c>
      <c r="AA469">
        <v>0</v>
      </c>
    </row>
    <row r="470" spans="2:27" ht="30" customHeight="1" x14ac:dyDescent="0.3">
      <c r="B470" s="95" t="s">
        <v>1345</v>
      </c>
      <c r="C470">
        <v>0</v>
      </c>
      <c r="D470">
        <v>0</v>
      </c>
      <c r="E470">
        <v>0</v>
      </c>
      <c r="F470">
        <v>0</v>
      </c>
      <c r="G470">
        <v>0</v>
      </c>
      <c r="H470">
        <v>0</v>
      </c>
      <c r="I470">
        <v>1</v>
      </c>
      <c r="J470">
        <v>0</v>
      </c>
      <c r="K470">
        <v>0</v>
      </c>
      <c r="L470">
        <v>0</v>
      </c>
      <c r="M470">
        <v>0</v>
      </c>
      <c r="N470">
        <v>0</v>
      </c>
      <c r="O470">
        <v>0</v>
      </c>
      <c r="P470">
        <v>0</v>
      </c>
      <c r="Q470">
        <v>0</v>
      </c>
      <c r="R470">
        <v>0</v>
      </c>
      <c r="S470">
        <v>0</v>
      </c>
      <c r="T470">
        <v>0</v>
      </c>
      <c r="U470">
        <v>0</v>
      </c>
      <c r="V470">
        <v>0</v>
      </c>
      <c r="W470">
        <v>0</v>
      </c>
      <c r="X470">
        <v>0</v>
      </c>
      <c r="Y470">
        <v>0</v>
      </c>
      <c r="Z470">
        <v>0</v>
      </c>
      <c r="AA470">
        <v>0</v>
      </c>
    </row>
    <row r="471" spans="2:27" ht="30" customHeight="1" x14ac:dyDescent="0.3">
      <c r="B471" s="95" t="s">
        <v>2178</v>
      </c>
      <c r="C471">
        <v>0</v>
      </c>
      <c r="D471">
        <v>0</v>
      </c>
      <c r="E471">
        <v>0</v>
      </c>
      <c r="F471">
        <v>0</v>
      </c>
      <c r="G471">
        <v>0</v>
      </c>
      <c r="H471">
        <v>0</v>
      </c>
      <c r="I471">
        <v>0</v>
      </c>
      <c r="J471">
        <v>0</v>
      </c>
      <c r="K471">
        <v>0</v>
      </c>
      <c r="L471">
        <v>3</v>
      </c>
      <c r="M471">
        <v>0</v>
      </c>
      <c r="N471">
        <v>0</v>
      </c>
      <c r="O471">
        <v>0</v>
      </c>
      <c r="P471">
        <v>0</v>
      </c>
      <c r="Q471">
        <v>0</v>
      </c>
      <c r="R471">
        <v>0</v>
      </c>
      <c r="S471">
        <v>0</v>
      </c>
      <c r="T471">
        <v>0</v>
      </c>
      <c r="U471">
        <v>0</v>
      </c>
      <c r="V471">
        <v>0</v>
      </c>
      <c r="W471">
        <v>0</v>
      </c>
      <c r="X471">
        <v>0</v>
      </c>
      <c r="Y471">
        <v>0</v>
      </c>
      <c r="Z471">
        <v>0</v>
      </c>
      <c r="AA471">
        <v>0</v>
      </c>
    </row>
    <row r="472" spans="2:27" ht="30" customHeight="1" x14ac:dyDescent="0.3">
      <c r="B472" s="95" t="s">
        <v>4357</v>
      </c>
      <c r="C472">
        <v>0</v>
      </c>
      <c r="D472">
        <v>0</v>
      </c>
      <c r="E472">
        <v>1</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row>
    <row r="473" spans="2:27" ht="30" customHeight="1" x14ac:dyDescent="0.3">
      <c r="B473" s="95" t="s">
        <v>640</v>
      </c>
      <c r="C473">
        <v>0</v>
      </c>
      <c r="D473">
        <v>0</v>
      </c>
      <c r="E473">
        <v>1</v>
      </c>
      <c r="F473">
        <v>0</v>
      </c>
      <c r="G473">
        <v>0</v>
      </c>
      <c r="H473">
        <v>0</v>
      </c>
      <c r="I473">
        <v>1</v>
      </c>
      <c r="J473">
        <v>0</v>
      </c>
      <c r="K473">
        <v>0</v>
      </c>
      <c r="L473">
        <v>0</v>
      </c>
      <c r="M473">
        <v>0</v>
      </c>
      <c r="N473">
        <v>0</v>
      </c>
      <c r="O473">
        <v>0</v>
      </c>
      <c r="P473">
        <v>0</v>
      </c>
      <c r="Q473">
        <v>0</v>
      </c>
      <c r="R473">
        <v>0</v>
      </c>
      <c r="S473">
        <v>0</v>
      </c>
      <c r="T473">
        <v>7</v>
      </c>
      <c r="U473">
        <v>0</v>
      </c>
      <c r="V473">
        <v>0</v>
      </c>
      <c r="W473">
        <v>7</v>
      </c>
      <c r="X473">
        <v>0</v>
      </c>
      <c r="Y473">
        <v>1</v>
      </c>
      <c r="Z473">
        <v>2</v>
      </c>
      <c r="AA473">
        <v>0</v>
      </c>
    </row>
    <row r="474" spans="2:27" ht="30" customHeight="1" x14ac:dyDescent="0.3">
      <c r="B474" s="95" t="s">
        <v>3280</v>
      </c>
      <c r="C474">
        <v>0</v>
      </c>
      <c r="D474">
        <v>0</v>
      </c>
      <c r="E474">
        <v>0</v>
      </c>
      <c r="F474">
        <v>0</v>
      </c>
      <c r="G474">
        <v>0</v>
      </c>
      <c r="H474">
        <v>0</v>
      </c>
      <c r="I474">
        <v>0</v>
      </c>
      <c r="J474">
        <v>0</v>
      </c>
      <c r="K474">
        <v>0</v>
      </c>
      <c r="L474">
        <v>0</v>
      </c>
      <c r="M474">
        <v>0</v>
      </c>
      <c r="N474">
        <v>0</v>
      </c>
      <c r="O474">
        <v>1</v>
      </c>
      <c r="P474">
        <v>0</v>
      </c>
      <c r="Q474">
        <v>0</v>
      </c>
      <c r="R474">
        <v>0</v>
      </c>
      <c r="S474">
        <v>0</v>
      </c>
      <c r="T474">
        <v>0</v>
      </c>
      <c r="U474">
        <v>0</v>
      </c>
      <c r="V474">
        <v>0</v>
      </c>
      <c r="W474">
        <v>0</v>
      </c>
      <c r="X474">
        <v>0</v>
      </c>
      <c r="Y474">
        <v>0</v>
      </c>
      <c r="Z474">
        <v>0</v>
      </c>
      <c r="AA474">
        <v>0</v>
      </c>
    </row>
    <row r="475" spans="2:27" ht="30" customHeight="1" x14ac:dyDescent="0.3">
      <c r="B475" s="95" t="s">
        <v>1636</v>
      </c>
      <c r="C475">
        <v>0</v>
      </c>
      <c r="D475">
        <v>0</v>
      </c>
      <c r="E475">
        <v>0</v>
      </c>
      <c r="F475">
        <v>0</v>
      </c>
      <c r="G475">
        <v>0</v>
      </c>
      <c r="H475">
        <v>0</v>
      </c>
      <c r="I475">
        <v>0</v>
      </c>
      <c r="J475">
        <v>0</v>
      </c>
      <c r="K475">
        <v>0</v>
      </c>
      <c r="L475">
        <v>0</v>
      </c>
      <c r="M475">
        <v>0</v>
      </c>
      <c r="N475">
        <v>0</v>
      </c>
      <c r="O475">
        <v>0</v>
      </c>
      <c r="P475">
        <v>0</v>
      </c>
      <c r="Q475">
        <v>0</v>
      </c>
      <c r="R475">
        <v>0</v>
      </c>
      <c r="S475">
        <v>1</v>
      </c>
      <c r="T475">
        <v>5</v>
      </c>
      <c r="U475">
        <v>0</v>
      </c>
      <c r="V475">
        <v>0</v>
      </c>
      <c r="W475">
        <v>0</v>
      </c>
      <c r="X475">
        <v>0</v>
      </c>
      <c r="Y475">
        <v>3</v>
      </c>
      <c r="Z475">
        <v>0</v>
      </c>
      <c r="AA475">
        <v>0</v>
      </c>
    </row>
    <row r="476" spans="2:27" ht="30" customHeight="1" x14ac:dyDescent="0.3">
      <c r="B476" s="95" t="s">
        <v>2190</v>
      </c>
      <c r="C476">
        <v>0</v>
      </c>
      <c r="D476">
        <v>0</v>
      </c>
      <c r="E476">
        <v>0</v>
      </c>
      <c r="F476">
        <v>0</v>
      </c>
      <c r="G476">
        <v>0</v>
      </c>
      <c r="H476">
        <v>0</v>
      </c>
      <c r="I476">
        <v>0</v>
      </c>
      <c r="J476">
        <v>0</v>
      </c>
      <c r="K476">
        <v>0</v>
      </c>
      <c r="L476">
        <v>0</v>
      </c>
      <c r="M476">
        <v>0</v>
      </c>
      <c r="N476">
        <v>0</v>
      </c>
      <c r="O476">
        <v>0</v>
      </c>
      <c r="P476">
        <v>0</v>
      </c>
      <c r="Q476">
        <v>1</v>
      </c>
      <c r="R476">
        <v>0</v>
      </c>
      <c r="S476">
        <v>0</v>
      </c>
      <c r="T476">
        <v>0</v>
      </c>
      <c r="U476">
        <v>0</v>
      </c>
      <c r="V476">
        <v>0</v>
      </c>
      <c r="W476">
        <v>0</v>
      </c>
      <c r="X476">
        <v>0</v>
      </c>
      <c r="Y476">
        <v>0</v>
      </c>
      <c r="Z476">
        <v>0</v>
      </c>
      <c r="AA476">
        <v>0</v>
      </c>
    </row>
    <row r="477" spans="2:27" ht="30" customHeight="1" x14ac:dyDescent="0.3">
      <c r="B477" s="95" t="s">
        <v>378</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1</v>
      </c>
      <c r="AA477">
        <v>0</v>
      </c>
    </row>
    <row r="478" spans="2:27" ht="30" customHeight="1" x14ac:dyDescent="0.3">
      <c r="B478" s="95" t="s">
        <v>1646</v>
      </c>
      <c r="C478">
        <v>0</v>
      </c>
      <c r="D478">
        <v>0</v>
      </c>
      <c r="E478">
        <v>0</v>
      </c>
      <c r="F478">
        <v>0</v>
      </c>
      <c r="G478">
        <v>0</v>
      </c>
      <c r="H478">
        <v>0</v>
      </c>
      <c r="I478">
        <v>0</v>
      </c>
      <c r="J478">
        <v>0</v>
      </c>
      <c r="K478">
        <v>0</v>
      </c>
      <c r="L478">
        <v>0</v>
      </c>
      <c r="M478">
        <v>0</v>
      </c>
      <c r="N478">
        <v>0</v>
      </c>
      <c r="O478">
        <v>0</v>
      </c>
      <c r="P478">
        <v>0</v>
      </c>
      <c r="Q478">
        <v>2</v>
      </c>
      <c r="R478">
        <v>0</v>
      </c>
      <c r="S478">
        <v>0</v>
      </c>
      <c r="T478">
        <v>1</v>
      </c>
      <c r="U478">
        <v>0</v>
      </c>
      <c r="V478">
        <v>0</v>
      </c>
      <c r="W478">
        <v>0</v>
      </c>
      <c r="X478">
        <v>0</v>
      </c>
      <c r="Y478">
        <v>0</v>
      </c>
      <c r="Z478">
        <v>3</v>
      </c>
      <c r="AA478">
        <v>0</v>
      </c>
    </row>
    <row r="479" spans="2:27" ht="30" customHeight="1" x14ac:dyDescent="0.3">
      <c r="B479" s="95" t="s">
        <v>767</v>
      </c>
      <c r="C479">
        <v>0</v>
      </c>
      <c r="D479">
        <v>0</v>
      </c>
      <c r="E479">
        <v>0</v>
      </c>
      <c r="F479">
        <v>0</v>
      </c>
      <c r="G479">
        <v>0</v>
      </c>
      <c r="H479">
        <v>0</v>
      </c>
      <c r="I479">
        <v>0</v>
      </c>
      <c r="J479">
        <v>0</v>
      </c>
      <c r="K479">
        <v>0</v>
      </c>
      <c r="L479">
        <v>2</v>
      </c>
      <c r="M479">
        <v>0</v>
      </c>
      <c r="N479">
        <v>0</v>
      </c>
      <c r="O479">
        <v>0</v>
      </c>
      <c r="P479">
        <v>0</v>
      </c>
      <c r="Q479">
        <v>0</v>
      </c>
      <c r="R479">
        <v>0</v>
      </c>
      <c r="S479">
        <v>0</v>
      </c>
      <c r="T479">
        <v>0</v>
      </c>
      <c r="U479">
        <v>0</v>
      </c>
      <c r="V479">
        <v>0</v>
      </c>
      <c r="W479">
        <v>0</v>
      </c>
      <c r="X479">
        <v>0</v>
      </c>
      <c r="Y479">
        <v>0</v>
      </c>
      <c r="Z479">
        <v>0</v>
      </c>
      <c r="AA479">
        <v>0</v>
      </c>
    </row>
    <row r="480" spans="2:27" ht="30" customHeight="1" x14ac:dyDescent="0.3">
      <c r="B480" s="95" t="s">
        <v>119</v>
      </c>
      <c r="C480">
        <v>0</v>
      </c>
      <c r="D480">
        <v>0</v>
      </c>
      <c r="E480">
        <v>0</v>
      </c>
      <c r="F480">
        <v>0</v>
      </c>
      <c r="G480">
        <v>0</v>
      </c>
      <c r="H480">
        <v>0</v>
      </c>
      <c r="I480">
        <v>0</v>
      </c>
      <c r="J480">
        <v>0</v>
      </c>
      <c r="K480">
        <v>0</v>
      </c>
      <c r="L480">
        <v>0</v>
      </c>
      <c r="M480">
        <v>1</v>
      </c>
      <c r="N480">
        <v>0</v>
      </c>
      <c r="O480">
        <v>0</v>
      </c>
      <c r="P480">
        <v>0</v>
      </c>
      <c r="Q480">
        <v>0</v>
      </c>
      <c r="R480">
        <v>0</v>
      </c>
      <c r="S480">
        <v>0</v>
      </c>
      <c r="T480">
        <v>0</v>
      </c>
      <c r="U480">
        <v>0</v>
      </c>
      <c r="V480">
        <v>0</v>
      </c>
      <c r="W480">
        <v>0</v>
      </c>
      <c r="X480">
        <v>0</v>
      </c>
      <c r="Y480">
        <v>0</v>
      </c>
      <c r="Z480">
        <v>0</v>
      </c>
      <c r="AA480">
        <v>0</v>
      </c>
    </row>
    <row r="481" spans="2:27" ht="30" customHeight="1" x14ac:dyDescent="0.3">
      <c r="B481" s="95" t="s">
        <v>862</v>
      </c>
      <c r="C481">
        <v>0</v>
      </c>
      <c r="D481">
        <v>0</v>
      </c>
      <c r="E481">
        <v>0</v>
      </c>
      <c r="F481">
        <v>0</v>
      </c>
      <c r="G481">
        <v>0</v>
      </c>
      <c r="H481">
        <v>0</v>
      </c>
      <c r="I481">
        <v>0</v>
      </c>
      <c r="J481">
        <v>0</v>
      </c>
      <c r="K481">
        <v>0</v>
      </c>
      <c r="L481">
        <v>0</v>
      </c>
      <c r="M481">
        <v>0</v>
      </c>
      <c r="N481">
        <v>0</v>
      </c>
      <c r="O481">
        <v>0</v>
      </c>
      <c r="P481">
        <v>0</v>
      </c>
      <c r="Q481">
        <v>0</v>
      </c>
      <c r="R481">
        <v>0</v>
      </c>
      <c r="S481">
        <v>0</v>
      </c>
      <c r="T481">
        <v>5</v>
      </c>
      <c r="U481">
        <v>0</v>
      </c>
      <c r="V481">
        <v>0</v>
      </c>
      <c r="W481">
        <v>0</v>
      </c>
      <c r="X481">
        <v>1</v>
      </c>
      <c r="Y481">
        <v>0</v>
      </c>
      <c r="Z481">
        <v>0</v>
      </c>
      <c r="AA481">
        <v>0</v>
      </c>
    </row>
    <row r="482" spans="2:27" ht="30" customHeight="1" x14ac:dyDescent="0.3">
      <c r="B482" s="95" t="s">
        <v>2196</v>
      </c>
      <c r="C482">
        <v>0</v>
      </c>
      <c r="D482">
        <v>0</v>
      </c>
      <c r="E482">
        <v>0</v>
      </c>
      <c r="F482">
        <v>0</v>
      </c>
      <c r="G482">
        <v>1</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row>
    <row r="483" spans="2:27" ht="30" customHeight="1" x14ac:dyDescent="0.3">
      <c r="B483" s="95" t="s">
        <v>4819</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1</v>
      </c>
      <c r="Z483">
        <v>0</v>
      </c>
      <c r="AA483">
        <v>0</v>
      </c>
    </row>
    <row r="484" spans="2:27" ht="30" customHeight="1" x14ac:dyDescent="0.3">
      <c r="B484" s="95" t="s">
        <v>881</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1</v>
      </c>
      <c r="AA484">
        <v>0</v>
      </c>
    </row>
    <row r="485" spans="2:27" ht="30" customHeight="1" x14ac:dyDescent="0.3">
      <c r="B485" s="95" t="s">
        <v>4378</v>
      </c>
      <c r="C485">
        <v>0</v>
      </c>
      <c r="D485">
        <v>0</v>
      </c>
      <c r="E485">
        <v>0</v>
      </c>
      <c r="F485">
        <v>0</v>
      </c>
      <c r="G485">
        <v>0</v>
      </c>
      <c r="H485">
        <v>0</v>
      </c>
      <c r="I485">
        <v>0</v>
      </c>
      <c r="J485">
        <v>0</v>
      </c>
      <c r="K485">
        <v>0</v>
      </c>
      <c r="L485">
        <v>0</v>
      </c>
      <c r="M485">
        <v>0</v>
      </c>
      <c r="N485">
        <v>0</v>
      </c>
      <c r="O485">
        <v>0</v>
      </c>
      <c r="P485">
        <v>0</v>
      </c>
      <c r="Q485">
        <v>0</v>
      </c>
      <c r="R485">
        <v>0</v>
      </c>
      <c r="S485">
        <v>1</v>
      </c>
      <c r="T485">
        <v>0</v>
      </c>
      <c r="U485">
        <v>0</v>
      </c>
      <c r="V485">
        <v>0</v>
      </c>
      <c r="W485">
        <v>0</v>
      </c>
      <c r="X485">
        <v>0</v>
      </c>
      <c r="Y485">
        <v>0</v>
      </c>
      <c r="Z485">
        <v>0</v>
      </c>
      <c r="AA485">
        <v>0</v>
      </c>
    </row>
    <row r="486" spans="2:27" ht="30" customHeight="1" x14ac:dyDescent="0.3">
      <c r="B486" s="95" t="s">
        <v>868</v>
      </c>
      <c r="C486">
        <v>0</v>
      </c>
      <c r="D486">
        <v>0</v>
      </c>
      <c r="E486">
        <v>0</v>
      </c>
      <c r="F486">
        <v>0</v>
      </c>
      <c r="G486">
        <v>0</v>
      </c>
      <c r="H486">
        <v>0</v>
      </c>
      <c r="I486">
        <v>0</v>
      </c>
      <c r="J486">
        <v>0</v>
      </c>
      <c r="K486">
        <v>0</v>
      </c>
      <c r="L486">
        <v>0</v>
      </c>
      <c r="M486">
        <v>0</v>
      </c>
      <c r="N486">
        <v>0</v>
      </c>
      <c r="O486">
        <v>0</v>
      </c>
      <c r="P486">
        <v>0</v>
      </c>
      <c r="Q486">
        <v>1</v>
      </c>
      <c r="R486">
        <v>0</v>
      </c>
      <c r="S486">
        <v>0</v>
      </c>
      <c r="T486">
        <v>0</v>
      </c>
      <c r="U486">
        <v>0</v>
      </c>
      <c r="V486">
        <v>0</v>
      </c>
      <c r="W486">
        <v>0</v>
      </c>
      <c r="X486">
        <v>0</v>
      </c>
      <c r="Y486">
        <v>0</v>
      </c>
      <c r="Z486">
        <v>0</v>
      </c>
      <c r="AA486">
        <v>0</v>
      </c>
    </row>
    <row r="487" spans="2:27" ht="30" customHeight="1" x14ac:dyDescent="0.3">
      <c r="B487" s="95" t="s">
        <v>2203</v>
      </c>
      <c r="C487">
        <v>0</v>
      </c>
      <c r="D487">
        <v>0</v>
      </c>
      <c r="E487">
        <v>0</v>
      </c>
      <c r="F487">
        <v>0</v>
      </c>
      <c r="G487">
        <v>0</v>
      </c>
      <c r="H487">
        <v>0</v>
      </c>
      <c r="I487">
        <v>0</v>
      </c>
      <c r="J487">
        <v>0</v>
      </c>
      <c r="K487">
        <v>5</v>
      </c>
      <c r="L487">
        <v>0</v>
      </c>
      <c r="M487">
        <v>0</v>
      </c>
      <c r="N487">
        <v>0</v>
      </c>
      <c r="O487">
        <v>0</v>
      </c>
      <c r="P487">
        <v>0</v>
      </c>
      <c r="Q487">
        <v>0</v>
      </c>
      <c r="R487">
        <v>0</v>
      </c>
      <c r="S487">
        <v>0</v>
      </c>
      <c r="T487">
        <v>0</v>
      </c>
      <c r="U487">
        <v>0</v>
      </c>
      <c r="V487">
        <v>0</v>
      </c>
      <c r="W487">
        <v>0</v>
      </c>
      <c r="X487">
        <v>0</v>
      </c>
      <c r="Y487">
        <v>0</v>
      </c>
      <c r="Z487">
        <v>0</v>
      </c>
      <c r="AA487">
        <v>0</v>
      </c>
    </row>
    <row r="488" spans="2:27" ht="30" customHeight="1" x14ac:dyDescent="0.3">
      <c r="B488" s="95" t="s">
        <v>2218</v>
      </c>
      <c r="C488">
        <v>0</v>
      </c>
      <c r="D488">
        <v>0</v>
      </c>
      <c r="E488">
        <v>1</v>
      </c>
      <c r="F488">
        <v>0</v>
      </c>
      <c r="G488">
        <v>0</v>
      </c>
      <c r="H488">
        <v>0</v>
      </c>
      <c r="I488">
        <v>0</v>
      </c>
      <c r="J488">
        <v>0</v>
      </c>
      <c r="K488">
        <v>0</v>
      </c>
      <c r="L488">
        <v>0</v>
      </c>
      <c r="M488">
        <v>0</v>
      </c>
      <c r="N488">
        <v>0</v>
      </c>
      <c r="O488">
        <v>1</v>
      </c>
      <c r="P488">
        <v>0</v>
      </c>
      <c r="Q488">
        <v>0</v>
      </c>
      <c r="R488">
        <v>0</v>
      </c>
      <c r="S488">
        <v>1</v>
      </c>
      <c r="T488">
        <v>0</v>
      </c>
      <c r="U488">
        <v>0</v>
      </c>
      <c r="V488">
        <v>0</v>
      </c>
      <c r="W488">
        <v>0</v>
      </c>
      <c r="X488">
        <v>0</v>
      </c>
      <c r="Y488">
        <v>0</v>
      </c>
      <c r="Z488">
        <v>0</v>
      </c>
      <c r="AA488">
        <v>0</v>
      </c>
    </row>
    <row r="489" spans="2:27" ht="30" customHeight="1" x14ac:dyDescent="0.3">
      <c r="B489" s="95" t="s">
        <v>4825</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row>
    <row r="490" spans="2:27" ht="30" customHeight="1" x14ac:dyDescent="0.3">
      <c r="B490" s="95" t="s">
        <v>1181</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1</v>
      </c>
      <c r="AA490">
        <v>0</v>
      </c>
    </row>
    <row r="491" spans="2:27" ht="30" customHeight="1" x14ac:dyDescent="0.3">
      <c r="B491" s="95" t="s">
        <v>4385</v>
      </c>
      <c r="C491">
        <v>0</v>
      </c>
      <c r="D491">
        <v>0</v>
      </c>
      <c r="E491">
        <v>0</v>
      </c>
      <c r="F491">
        <v>0</v>
      </c>
      <c r="G491">
        <v>0</v>
      </c>
      <c r="H491">
        <v>0</v>
      </c>
      <c r="I491">
        <v>0</v>
      </c>
      <c r="J491">
        <v>0</v>
      </c>
      <c r="K491">
        <v>0</v>
      </c>
      <c r="L491">
        <v>0</v>
      </c>
      <c r="M491">
        <v>1</v>
      </c>
      <c r="N491">
        <v>0</v>
      </c>
      <c r="O491">
        <v>0</v>
      </c>
      <c r="P491">
        <v>0</v>
      </c>
      <c r="Q491">
        <v>0</v>
      </c>
      <c r="R491">
        <v>0</v>
      </c>
      <c r="S491">
        <v>0</v>
      </c>
      <c r="T491">
        <v>0</v>
      </c>
      <c r="U491">
        <v>0</v>
      </c>
      <c r="V491">
        <v>0</v>
      </c>
      <c r="W491">
        <v>0</v>
      </c>
      <c r="X491">
        <v>0</v>
      </c>
      <c r="Y491">
        <v>0</v>
      </c>
      <c r="Z491">
        <v>0</v>
      </c>
      <c r="AA491">
        <v>0</v>
      </c>
    </row>
    <row r="492" spans="2:27" ht="30" customHeight="1" x14ac:dyDescent="0.3">
      <c r="B492" s="95" t="s">
        <v>2762</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2</v>
      </c>
      <c r="AA492">
        <v>0</v>
      </c>
    </row>
    <row r="493" spans="2:27" ht="30" customHeight="1" x14ac:dyDescent="0.3">
      <c r="B493" s="95" t="s">
        <v>1668</v>
      </c>
      <c r="C493">
        <v>0</v>
      </c>
      <c r="D493">
        <v>0</v>
      </c>
      <c r="E493">
        <v>0</v>
      </c>
      <c r="F493">
        <v>0</v>
      </c>
      <c r="G493">
        <v>0</v>
      </c>
      <c r="H493">
        <v>0</v>
      </c>
      <c r="I493">
        <v>0</v>
      </c>
      <c r="J493">
        <v>0</v>
      </c>
      <c r="K493">
        <v>0</v>
      </c>
      <c r="L493">
        <v>0</v>
      </c>
      <c r="M493">
        <v>0</v>
      </c>
      <c r="N493">
        <v>0</v>
      </c>
      <c r="O493">
        <v>0</v>
      </c>
      <c r="P493">
        <v>0</v>
      </c>
      <c r="Q493">
        <v>0</v>
      </c>
      <c r="R493">
        <v>0</v>
      </c>
      <c r="S493">
        <v>0</v>
      </c>
      <c r="T493">
        <v>1</v>
      </c>
      <c r="U493">
        <v>0</v>
      </c>
      <c r="V493">
        <v>0</v>
      </c>
      <c r="W493">
        <v>0</v>
      </c>
      <c r="X493">
        <v>0</v>
      </c>
      <c r="Y493">
        <v>0</v>
      </c>
      <c r="Z493">
        <v>0</v>
      </c>
      <c r="AA493">
        <v>0</v>
      </c>
    </row>
    <row r="494" spans="2:27" ht="30" customHeight="1" x14ac:dyDescent="0.3">
      <c r="B494" s="95" t="s">
        <v>4401</v>
      </c>
      <c r="C494">
        <v>0</v>
      </c>
      <c r="D494">
        <v>0</v>
      </c>
      <c r="E494">
        <v>0</v>
      </c>
      <c r="F494">
        <v>0</v>
      </c>
      <c r="G494">
        <v>0</v>
      </c>
      <c r="H494">
        <v>0</v>
      </c>
      <c r="I494">
        <v>0</v>
      </c>
      <c r="J494">
        <v>0</v>
      </c>
      <c r="K494">
        <v>0</v>
      </c>
      <c r="L494">
        <v>0</v>
      </c>
      <c r="M494">
        <v>0</v>
      </c>
      <c r="N494">
        <v>0</v>
      </c>
      <c r="O494">
        <v>0</v>
      </c>
      <c r="P494">
        <v>0</v>
      </c>
      <c r="Q494">
        <v>0</v>
      </c>
      <c r="R494">
        <v>0</v>
      </c>
      <c r="S494">
        <v>0</v>
      </c>
      <c r="T494">
        <v>1</v>
      </c>
      <c r="U494">
        <v>0</v>
      </c>
      <c r="V494">
        <v>0</v>
      </c>
      <c r="W494">
        <v>0</v>
      </c>
      <c r="X494">
        <v>0</v>
      </c>
      <c r="Y494">
        <v>0</v>
      </c>
      <c r="Z494">
        <v>0</v>
      </c>
      <c r="AA494">
        <v>0</v>
      </c>
    </row>
    <row r="495" spans="2:27" ht="30" customHeight="1" x14ac:dyDescent="0.3">
      <c r="B495" s="95" t="s">
        <v>4406</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1</v>
      </c>
      <c r="Y495">
        <v>0</v>
      </c>
      <c r="Z495">
        <v>0</v>
      </c>
      <c r="AA495">
        <v>0</v>
      </c>
    </row>
    <row r="496" spans="2:27" ht="30" customHeight="1" x14ac:dyDescent="0.3">
      <c r="B496" s="95" t="s">
        <v>2768</v>
      </c>
      <c r="C496">
        <v>0</v>
      </c>
      <c r="D496">
        <v>0</v>
      </c>
      <c r="E496">
        <v>0</v>
      </c>
      <c r="F496">
        <v>0</v>
      </c>
      <c r="G496">
        <v>0</v>
      </c>
      <c r="H496">
        <v>0</v>
      </c>
      <c r="I496">
        <v>0</v>
      </c>
      <c r="J496">
        <v>0</v>
      </c>
      <c r="K496">
        <v>0</v>
      </c>
      <c r="L496">
        <v>0</v>
      </c>
      <c r="M496">
        <v>0</v>
      </c>
      <c r="N496">
        <v>0</v>
      </c>
      <c r="O496">
        <v>0</v>
      </c>
      <c r="P496">
        <v>0</v>
      </c>
      <c r="Q496">
        <v>0</v>
      </c>
      <c r="R496">
        <v>0</v>
      </c>
      <c r="S496">
        <v>1</v>
      </c>
      <c r="T496">
        <v>0</v>
      </c>
      <c r="U496">
        <v>0</v>
      </c>
      <c r="V496">
        <v>0</v>
      </c>
      <c r="W496">
        <v>0</v>
      </c>
      <c r="X496">
        <v>0</v>
      </c>
      <c r="Y496">
        <v>0</v>
      </c>
      <c r="Z496">
        <v>0</v>
      </c>
      <c r="AA496">
        <v>0</v>
      </c>
    </row>
    <row r="497" spans="2:27" ht="30" customHeight="1" x14ac:dyDescent="0.3">
      <c r="B497" s="95" t="s">
        <v>351</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1</v>
      </c>
      <c r="AA497">
        <v>0</v>
      </c>
    </row>
    <row r="498" spans="2:27" ht="30" customHeight="1" x14ac:dyDescent="0.3">
      <c r="B498" s="95" t="s">
        <v>3874</v>
      </c>
      <c r="C498">
        <v>0</v>
      </c>
      <c r="D498">
        <v>0</v>
      </c>
      <c r="E498">
        <v>1</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row>
    <row r="499" spans="2:27" ht="30" customHeight="1" x14ac:dyDescent="0.3">
      <c r="B499" s="95" t="s">
        <v>1189</v>
      </c>
      <c r="C499">
        <v>0</v>
      </c>
      <c r="D499">
        <v>0</v>
      </c>
      <c r="E499">
        <v>1</v>
      </c>
      <c r="F499">
        <v>0</v>
      </c>
      <c r="G499">
        <v>0</v>
      </c>
      <c r="H499">
        <v>0</v>
      </c>
      <c r="I499">
        <v>0</v>
      </c>
      <c r="J499">
        <v>0</v>
      </c>
      <c r="K499">
        <v>1</v>
      </c>
      <c r="L499">
        <v>0</v>
      </c>
      <c r="M499">
        <v>0</v>
      </c>
      <c r="N499">
        <v>0</v>
      </c>
      <c r="O499">
        <v>0</v>
      </c>
      <c r="P499">
        <v>0</v>
      </c>
      <c r="Q499">
        <v>0</v>
      </c>
      <c r="R499">
        <v>0</v>
      </c>
      <c r="S499">
        <v>0</v>
      </c>
      <c r="T499">
        <v>0</v>
      </c>
      <c r="U499">
        <v>0</v>
      </c>
      <c r="V499">
        <v>0</v>
      </c>
      <c r="W499">
        <v>0</v>
      </c>
      <c r="X499">
        <v>0</v>
      </c>
      <c r="Y499">
        <v>0</v>
      </c>
      <c r="Z499">
        <v>0</v>
      </c>
      <c r="AA499">
        <v>0</v>
      </c>
    </row>
    <row r="500" spans="2:27" ht="30" customHeight="1" x14ac:dyDescent="0.3">
      <c r="B500" s="95" t="s">
        <v>1674</v>
      </c>
      <c r="C500">
        <v>0</v>
      </c>
      <c r="D500">
        <v>0</v>
      </c>
      <c r="E500">
        <v>0</v>
      </c>
      <c r="F500">
        <v>0</v>
      </c>
      <c r="G500">
        <v>0</v>
      </c>
      <c r="H500">
        <v>0</v>
      </c>
      <c r="I500">
        <v>0</v>
      </c>
      <c r="J500">
        <v>0</v>
      </c>
      <c r="K500">
        <v>0</v>
      </c>
      <c r="L500">
        <v>0</v>
      </c>
      <c r="M500">
        <v>0</v>
      </c>
      <c r="N500">
        <v>0</v>
      </c>
      <c r="O500">
        <v>0</v>
      </c>
      <c r="P500">
        <v>0</v>
      </c>
      <c r="Q500">
        <v>1</v>
      </c>
      <c r="R500">
        <v>0</v>
      </c>
      <c r="S500">
        <v>0</v>
      </c>
      <c r="T500">
        <v>0</v>
      </c>
      <c r="U500">
        <v>0</v>
      </c>
      <c r="V500">
        <v>0</v>
      </c>
      <c r="W500">
        <v>0</v>
      </c>
      <c r="X500">
        <v>0</v>
      </c>
      <c r="Y500">
        <v>5</v>
      </c>
      <c r="Z500">
        <v>0</v>
      </c>
      <c r="AA500">
        <v>0</v>
      </c>
    </row>
    <row r="501" spans="2:27" ht="30" customHeight="1" x14ac:dyDescent="0.3">
      <c r="B501" s="95" t="s">
        <v>1699</v>
      </c>
      <c r="C501">
        <v>0</v>
      </c>
      <c r="D501">
        <v>0</v>
      </c>
      <c r="E501">
        <v>0</v>
      </c>
      <c r="F501">
        <v>0</v>
      </c>
      <c r="G501">
        <v>0</v>
      </c>
      <c r="H501">
        <v>0</v>
      </c>
      <c r="I501">
        <v>0</v>
      </c>
      <c r="J501">
        <v>0</v>
      </c>
      <c r="K501">
        <v>0</v>
      </c>
      <c r="L501">
        <v>0</v>
      </c>
      <c r="M501">
        <v>0</v>
      </c>
      <c r="N501">
        <v>0</v>
      </c>
      <c r="O501">
        <v>0</v>
      </c>
      <c r="P501">
        <v>0</v>
      </c>
      <c r="Q501">
        <v>0</v>
      </c>
      <c r="R501">
        <v>0</v>
      </c>
      <c r="S501">
        <v>6</v>
      </c>
      <c r="T501">
        <v>7</v>
      </c>
      <c r="U501">
        <v>0</v>
      </c>
      <c r="V501">
        <v>0</v>
      </c>
      <c r="W501">
        <v>0</v>
      </c>
      <c r="X501">
        <v>2</v>
      </c>
      <c r="Y501">
        <v>0</v>
      </c>
      <c r="Z501">
        <v>1</v>
      </c>
      <c r="AA501">
        <v>0</v>
      </c>
    </row>
    <row r="502" spans="2:27" ht="30" customHeight="1" x14ac:dyDescent="0.3">
      <c r="B502" s="95" t="s">
        <v>3877</v>
      </c>
      <c r="C502">
        <v>0</v>
      </c>
      <c r="D502">
        <v>0</v>
      </c>
      <c r="E502">
        <v>0</v>
      </c>
      <c r="F502">
        <v>0</v>
      </c>
      <c r="G502">
        <v>0</v>
      </c>
      <c r="H502">
        <v>0</v>
      </c>
      <c r="I502">
        <v>0</v>
      </c>
      <c r="J502">
        <v>0</v>
      </c>
      <c r="K502">
        <v>0</v>
      </c>
      <c r="L502">
        <v>0</v>
      </c>
      <c r="M502">
        <v>0</v>
      </c>
      <c r="N502">
        <v>1</v>
      </c>
      <c r="O502">
        <v>0</v>
      </c>
      <c r="P502">
        <v>0</v>
      </c>
      <c r="Q502">
        <v>0</v>
      </c>
      <c r="R502">
        <v>0</v>
      </c>
      <c r="S502">
        <v>0</v>
      </c>
      <c r="T502">
        <v>0</v>
      </c>
      <c r="U502">
        <v>0</v>
      </c>
      <c r="V502">
        <v>0</v>
      </c>
      <c r="W502">
        <v>0</v>
      </c>
      <c r="X502">
        <v>0</v>
      </c>
      <c r="Y502">
        <v>0</v>
      </c>
      <c r="Z502">
        <v>0</v>
      </c>
      <c r="AA502">
        <v>0</v>
      </c>
    </row>
    <row r="503" spans="2:27" ht="30" customHeight="1" x14ac:dyDescent="0.3">
      <c r="B503" s="95" t="s">
        <v>1723</v>
      </c>
      <c r="C503">
        <v>0</v>
      </c>
      <c r="D503">
        <v>0</v>
      </c>
      <c r="E503">
        <v>0</v>
      </c>
      <c r="F503">
        <v>0</v>
      </c>
      <c r="G503">
        <v>0</v>
      </c>
      <c r="H503">
        <v>0</v>
      </c>
      <c r="I503">
        <v>0</v>
      </c>
      <c r="J503">
        <v>0</v>
      </c>
      <c r="K503">
        <v>0</v>
      </c>
      <c r="L503">
        <v>0</v>
      </c>
      <c r="M503">
        <v>0</v>
      </c>
      <c r="N503">
        <v>0</v>
      </c>
      <c r="O503">
        <v>0</v>
      </c>
      <c r="P503">
        <v>0</v>
      </c>
      <c r="Q503">
        <v>0</v>
      </c>
      <c r="R503">
        <v>0</v>
      </c>
      <c r="S503">
        <v>0</v>
      </c>
      <c r="T503">
        <v>3</v>
      </c>
      <c r="U503">
        <v>0</v>
      </c>
      <c r="V503">
        <v>0</v>
      </c>
      <c r="W503">
        <v>0</v>
      </c>
      <c r="X503">
        <v>0</v>
      </c>
      <c r="Y503">
        <v>0</v>
      </c>
      <c r="Z503">
        <v>0</v>
      </c>
      <c r="AA503">
        <v>0</v>
      </c>
    </row>
    <row r="504" spans="2:27" ht="30" customHeight="1" x14ac:dyDescent="0.3">
      <c r="B504" s="95" t="s">
        <v>168</v>
      </c>
      <c r="C504">
        <v>0</v>
      </c>
      <c r="D504">
        <v>0</v>
      </c>
      <c r="E504">
        <v>0</v>
      </c>
      <c r="F504">
        <v>0</v>
      </c>
      <c r="G504">
        <v>0</v>
      </c>
      <c r="H504">
        <v>0</v>
      </c>
      <c r="I504">
        <v>0</v>
      </c>
      <c r="J504">
        <v>0</v>
      </c>
      <c r="K504">
        <v>0</v>
      </c>
      <c r="L504">
        <v>1</v>
      </c>
      <c r="M504">
        <v>0</v>
      </c>
      <c r="N504">
        <v>0</v>
      </c>
      <c r="O504">
        <v>0</v>
      </c>
      <c r="P504">
        <v>0</v>
      </c>
      <c r="Q504">
        <v>0</v>
      </c>
      <c r="R504">
        <v>0</v>
      </c>
      <c r="S504">
        <v>0</v>
      </c>
      <c r="T504">
        <v>1</v>
      </c>
      <c r="U504">
        <v>0</v>
      </c>
      <c r="V504">
        <v>0</v>
      </c>
      <c r="W504">
        <v>0</v>
      </c>
      <c r="X504">
        <v>0</v>
      </c>
      <c r="Y504">
        <v>0</v>
      </c>
      <c r="Z504">
        <v>1</v>
      </c>
      <c r="AA504">
        <v>0</v>
      </c>
    </row>
    <row r="505" spans="2:27" ht="30" customHeight="1" x14ac:dyDescent="0.3">
      <c r="B505" s="95" t="s">
        <v>2242</v>
      </c>
      <c r="C505">
        <v>0</v>
      </c>
      <c r="D505">
        <v>0</v>
      </c>
      <c r="E505">
        <v>0</v>
      </c>
      <c r="F505">
        <v>0</v>
      </c>
      <c r="G505">
        <v>0</v>
      </c>
      <c r="H505">
        <v>0</v>
      </c>
      <c r="I505">
        <v>0</v>
      </c>
      <c r="J505">
        <v>0</v>
      </c>
      <c r="K505">
        <v>0</v>
      </c>
      <c r="L505">
        <v>0</v>
      </c>
      <c r="M505">
        <v>0</v>
      </c>
      <c r="N505">
        <v>0</v>
      </c>
      <c r="O505">
        <v>0</v>
      </c>
      <c r="P505">
        <v>0</v>
      </c>
      <c r="Q505">
        <v>0</v>
      </c>
      <c r="R505">
        <v>0</v>
      </c>
      <c r="S505">
        <v>1</v>
      </c>
      <c r="T505">
        <v>0</v>
      </c>
      <c r="U505">
        <v>0</v>
      </c>
      <c r="V505">
        <v>0</v>
      </c>
      <c r="W505">
        <v>0</v>
      </c>
      <c r="X505">
        <v>0</v>
      </c>
      <c r="Y505">
        <v>0</v>
      </c>
      <c r="Z505">
        <v>0</v>
      </c>
      <c r="AA505">
        <v>0</v>
      </c>
    </row>
    <row r="506" spans="2:27" ht="30" customHeight="1" x14ac:dyDescent="0.3">
      <c r="B506" s="95" t="s">
        <v>2250</v>
      </c>
      <c r="C506">
        <v>0</v>
      </c>
      <c r="D506">
        <v>0</v>
      </c>
      <c r="E506">
        <v>0</v>
      </c>
      <c r="F506">
        <v>0</v>
      </c>
      <c r="G506">
        <v>0</v>
      </c>
      <c r="H506">
        <v>0</v>
      </c>
      <c r="I506">
        <v>0</v>
      </c>
      <c r="J506">
        <v>0</v>
      </c>
      <c r="K506">
        <v>0</v>
      </c>
      <c r="L506">
        <v>0</v>
      </c>
      <c r="M506">
        <v>0</v>
      </c>
      <c r="N506">
        <v>0</v>
      </c>
      <c r="O506">
        <v>0</v>
      </c>
      <c r="P506">
        <v>0</v>
      </c>
      <c r="Q506">
        <v>0</v>
      </c>
      <c r="R506">
        <v>0</v>
      </c>
      <c r="S506">
        <v>0</v>
      </c>
      <c r="T506">
        <v>2</v>
      </c>
      <c r="U506">
        <v>0</v>
      </c>
      <c r="V506">
        <v>0</v>
      </c>
      <c r="W506">
        <v>0</v>
      </c>
      <c r="X506">
        <v>1</v>
      </c>
      <c r="Y506">
        <v>0</v>
      </c>
      <c r="Z506">
        <v>0</v>
      </c>
      <c r="AA506">
        <v>0</v>
      </c>
    </row>
    <row r="507" spans="2:27" ht="30" customHeight="1" x14ac:dyDescent="0.3">
      <c r="B507" s="95" t="s">
        <v>4436</v>
      </c>
      <c r="C507">
        <v>1</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row>
    <row r="508" spans="2:27" ht="30" customHeight="1" x14ac:dyDescent="0.3">
      <c r="B508" s="95" t="s">
        <v>3884</v>
      </c>
      <c r="C508">
        <v>0</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1</v>
      </c>
      <c r="AA508">
        <v>0</v>
      </c>
    </row>
    <row r="509" spans="2:27" ht="30" customHeight="1" x14ac:dyDescent="0.3">
      <c r="B509" s="95" t="s">
        <v>4444</v>
      </c>
      <c r="C509">
        <v>0</v>
      </c>
      <c r="D509">
        <v>0</v>
      </c>
      <c r="E509">
        <v>0</v>
      </c>
      <c r="F509">
        <v>0</v>
      </c>
      <c r="G509">
        <v>0</v>
      </c>
      <c r="H509">
        <v>0</v>
      </c>
      <c r="I509">
        <v>0</v>
      </c>
      <c r="J509">
        <v>0</v>
      </c>
      <c r="K509">
        <v>0</v>
      </c>
      <c r="L509">
        <v>1</v>
      </c>
      <c r="M509">
        <v>0</v>
      </c>
      <c r="N509">
        <v>0</v>
      </c>
      <c r="O509">
        <v>0</v>
      </c>
      <c r="P509">
        <v>0</v>
      </c>
      <c r="Q509">
        <v>0</v>
      </c>
      <c r="R509">
        <v>0</v>
      </c>
      <c r="S509">
        <v>0</v>
      </c>
      <c r="T509">
        <v>0</v>
      </c>
      <c r="U509">
        <v>0</v>
      </c>
      <c r="V509">
        <v>0</v>
      </c>
      <c r="W509">
        <v>0</v>
      </c>
      <c r="X509">
        <v>0</v>
      </c>
      <c r="Y509">
        <v>0</v>
      </c>
      <c r="Z509">
        <v>0</v>
      </c>
      <c r="AA509">
        <v>0</v>
      </c>
    </row>
    <row r="510" spans="2:27" ht="30" customHeight="1" x14ac:dyDescent="0.3">
      <c r="B510" s="95" t="s">
        <v>785</v>
      </c>
      <c r="C510">
        <v>0</v>
      </c>
      <c r="D510">
        <v>0</v>
      </c>
      <c r="E510">
        <v>0</v>
      </c>
      <c r="F510">
        <v>0</v>
      </c>
      <c r="G510">
        <v>0</v>
      </c>
      <c r="H510">
        <v>0</v>
      </c>
      <c r="I510">
        <v>0</v>
      </c>
      <c r="J510">
        <v>0</v>
      </c>
      <c r="K510">
        <v>0</v>
      </c>
      <c r="L510">
        <v>0</v>
      </c>
      <c r="M510">
        <v>0</v>
      </c>
      <c r="N510">
        <v>0</v>
      </c>
      <c r="O510">
        <v>0</v>
      </c>
      <c r="P510">
        <v>0</v>
      </c>
      <c r="Q510">
        <v>0</v>
      </c>
      <c r="R510">
        <v>0</v>
      </c>
      <c r="S510">
        <v>0</v>
      </c>
      <c r="T510">
        <v>0</v>
      </c>
      <c r="U510">
        <v>0</v>
      </c>
      <c r="V510">
        <v>1</v>
      </c>
      <c r="W510">
        <v>0</v>
      </c>
      <c r="X510">
        <v>0</v>
      </c>
      <c r="Y510">
        <v>0</v>
      </c>
      <c r="Z510">
        <v>0</v>
      </c>
      <c r="AA510">
        <v>0</v>
      </c>
    </row>
    <row r="511" spans="2:27" ht="30" customHeight="1" x14ac:dyDescent="0.3">
      <c r="B511" s="95" t="s">
        <v>1365</v>
      </c>
      <c r="C511">
        <v>0</v>
      </c>
      <c r="D511">
        <v>0</v>
      </c>
      <c r="E511">
        <v>0</v>
      </c>
      <c r="F511">
        <v>0</v>
      </c>
      <c r="G511">
        <v>0</v>
      </c>
      <c r="H511">
        <v>0</v>
      </c>
      <c r="I511">
        <v>0</v>
      </c>
      <c r="J511">
        <v>0</v>
      </c>
      <c r="K511">
        <v>0</v>
      </c>
      <c r="L511">
        <v>0</v>
      </c>
      <c r="M511">
        <v>1</v>
      </c>
      <c r="N511">
        <v>0</v>
      </c>
      <c r="O511">
        <v>0</v>
      </c>
      <c r="P511">
        <v>0</v>
      </c>
      <c r="Q511">
        <v>0</v>
      </c>
      <c r="R511">
        <v>0</v>
      </c>
      <c r="S511">
        <v>0</v>
      </c>
      <c r="T511">
        <v>0</v>
      </c>
      <c r="U511">
        <v>0</v>
      </c>
      <c r="V511">
        <v>0</v>
      </c>
      <c r="W511">
        <v>0</v>
      </c>
      <c r="X511">
        <v>0</v>
      </c>
      <c r="Y511">
        <v>0</v>
      </c>
      <c r="Z511">
        <v>0</v>
      </c>
      <c r="AA511">
        <v>0</v>
      </c>
    </row>
    <row r="512" spans="2:27" ht="30" customHeight="1" x14ac:dyDescent="0.3">
      <c r="B512" s="95" t="s">
        <v>4449</v>
      </c>
      <c r="C512">
        <v>0</v>
      </c>
      <c r="D512">
        <v>0</v>
      </c>
      <c r="E512">
        <v>0</v>
      </c>
      <c r="F512">
        <v>0</v>
      </c>
      <c r="G512">
        <v>0</v>
      </c>
      <c r="H512">
        <v>0</v>
      </c>
      <c r="I512">
        <v>0</v>
      </c>
      <c r="J512">
        <v>0</v>
      </c>
      <c r="K512">
        <v>0</v>
      </c>
      <c r="L512">
        <v>0</v>
      </c>
      <c r="M512">
        <v>0</v>
      </c>
      <c r="N512">
        <v>0</v>
      </c>
      <c r="O512">
        <v>0</v>
      </c>
      <c r="P512">
        <v>0</v>
      </c>
      <c r="Q512">
        <v>0</v>
      </c>
      <c r="R512">
        <v>0</v>
      </c>
      <c r="S512">
        <v>0</v>
      </c>
      <c r="T512">
        <v>1</v>
      </c>
      <c r="U512">
        <v>0</v>
      </c>
      <c r="V512">
        <v>0</v>
      </c>
      <c r="W512">
        <v>0</v>
      </c>
      <c r="X512">
        <v>0</v>
      </c>
      <c r="Y512">
        <v>0</v>
      </c>
      <c r="Z512">
        <v>0</v>
      </c>
      <c r="AA512">
        <v>0</v>
      </c>
    </row>
    <row r="513" spans="2:27" ht="30" customHeight="1" x14ac:dyDescent="0.3">
      <c r="B513" s="95" t="s">
        <v>2258</v>
      </c>
      <c r="C513">
        <v>0</v>
      </c>
      <c r="D513">
        <v>0</v>
      </c>
      <c r="E513">
        <v>0</v>
      </c>
      <c r="F513">
        <v>0</v>
      </c>
      <c r="G513">
        <v>0</v>
      </c>
      <c r="H513">
        <v>0</v>
      </c>
      <c r="I513">
        <v>0</v>
      </c>
      <c r="J513">
        <v>0</v>
      </c>
      <c r="K513">
        <v>0</v>
      </c>
      <c r="L513">
        <v>0</v>
      </c>
      <c r="M513">
        <v>0</v>
      </c>
      <c r="N513">
        <v>0</v>
      </c>
      <c r="O513">
        <v>0</v>
      </c>
      <c r="P513">
        <v>0</v>
      </c>
      <c r="Q513">
        <v>1</v>
      </c>
      <c r="R513">
        <v>0</v>
      </c>
      <c r="S513">
        <v>0</v>
      </c>
      <c r="T513">
        <v>0</v>
      </c>
      <c r="U513">
        <v>0</v>
      </c>
      <c r="V513">
        <v>0</v>
      </c>
      <c r="W513">
        <v>0</v>
      </c>
      <c r="X513">
        <v>0</v>
      </c>
      <c r="Y513">
        <v>0</v>
      </c>
      <c r="Z513">
        <v>0</v>
      </c>
      <c r="AA513">
        <v>0</v>
      </c>
    </row>
    <row r="514" spans="2:27" ht="30" customHeight="1" x14ac:dyDescent="0.3">
      <c r="B514" s="95" t="s">
        <v>2265</v>
      </c>
      <c r="C514">
        <v>0</v>
      </c>
      <c r="D514">
        <v>0</v>
      </c>
      <c r="E514">
        <v>0</v>
      </c>
      <c r="F514">
        <v>0</v>
      </c>
      <c r="G514">
        <v>0</v>
      </c>
      <c r="H514">
        <v>0</v>
      </c>
      <c r="I514">
        <v>1</v>
      </c>
      <c r="J514">
        <v>0</v>
      </c>
      <c r="K514">
        <v>0</v>
      </c>
      <c r="L514">
        <v>0</v>
      </c>
      <c r="M514">
        <v>0</v>
      </c>
      <c r="N514">
        <v>0</v>
      </c>
      <c r="O514">
        <v>0</v>
      </c>
      <c r="P514">
        <v>0</v>
      </c>
      <c r="Q514">
        <v>0</v>
      </c>
      <c r="R514">
        <v>0</v>
      </c>
      <c r="S514">
        <v>0</v>
      </c>
      <c r="T514">
        <v>0</v>
      </c>
      <c r="U514">
        <v>0</v>
      </c>
      <c r="V514">
        <v>0</v>
      </c>
      <c r="W514">
        <v>0</v>
      </c>
      <c r="X514">
        <v>0</v>
      </c>
      <c r="Y514">
        <v>0</v>
      </c>
      <c r="Z514">
        <v>0</v>
      </c>
      <c r="AA514">
        <v>0</v>
      </c>
    </row>
    <row r="515" spans="2:27" ht="30" customHeight="1" x14ac:dyDescent="0.3">
      <c r="B515" s="95" t="s">
        <v>3896</v>
      </c>
      <c r="C515">
        <v>0</v>
      </c>
      <c r="D515">
        <v>0</v>
      </c>
      <c r="E515">
        <v>1</v>
      </c>
      <c r="F515">
        <v>0</v>
      </c>
      <c r="G515">
        <v>0</v>
      </c>
      <c r="H515">
        <v>0</v>
      </c>
      <c r="I515">
        <v>0</v>
      </c>
      <c r="J515">
        <v>0</v>
      </c>
      <c r="K515">
        <v>0</v>
      </c>
      <c r="L515">
        <v>0</v>
      </c>
      <c r="M515">
        <v>0</v>
      </c>
      <c r="N515">
        <v>0</v>
      </c>
      <c r="O515">
        <v>0</v>
      </c>
      <c r="P515">
        <v>0</v>
      </c>
      <c r="Q515">
        <v>0</v>
      </c>
      <c r="R515">
        <v>0</v>
      </c>
      <c r="S515">
        <v>0</v>
      </c>
      <c r="T515">
        <v>0</v>
      </c>
      <c r="U515">
        <v>0</v>
      </c>
      <c r="V515">
        <v>1</v>
      </c>
      <c r="W515">
        <v>0</v>
      </c>
      <c r="X515">
        <v>1</v>
      </c>
      <c r="Y515">
        <v>0</v>
      </c>
      <c r="Z515">
        <v>0</v>
      </c>
      <c r="AA515">
        <v>0</v>
      </c>
    </row>
    <row r="516" spans="2:27" ht="30" customHeight="1" x14ac:dyDescent="0.3">
      <c r="B516" s="95" t="s">
        <v>615</v>
      </c>
      <c r="C516">
        <v>0</v>
      </c>
      <c r="D516">
        <v>0</v>
      </c>
      <c r="E516">
        <v>0</v>
      </c>
      <c r="F516">
        <v>0</v>
      </c>
      <c r="G516">
        <v>0</v>
      </c>
      <c r="H516">
        <v>0</v>
      </c>
      <c r="I516">
        <v>0</v>
      </c>
      <c r="J516">
        <v>0</v>
      </c>
      <c r="K516">
        <v>3</v>
      </c>
      <c r="L516">
        <v>0</v>
      </c>
      <c r="M516">
        <v>0</v>
      </c>
      <c r="N516">
        <v>0</v>
      </c>
      <c r="O516">
        <v>0</v>
      </c>
      <c r="P516">
        <v>0</v>
      </c>
      <c r="Q516">
        <v>0</v>
      </c>
      <c r="R516">
        <v>0</v>
      </c>
      <c r="S516">
        <v>0</v>
      </c>
      <c r="T516">
        <v>0</v>
      </c>
      <c r="U516">
        <v>0</v>
      </c>
      <c r="V516">
        <v>0</v>
      </c>
      <c r="W516">
        <v>0</v>
      </c>
      <c r="X516">
        <v>0</v>
      </c>
      <c r="Y516">
        <v>0</v>
      </c>
      <c r="Z516">
        <v>0</v>
      </c>
      <c r="AA516">
        <v>0</v>
      </c>
    </row>
    <row r="517" spans="2:27" ht="30" customHeight="1" x14ac:dyDescent="0.3">
      <c r="B517" s="95" t="s">
        <v>947</v>
      </c>
      <c r="C517">
        <v>0</v>
      </c>
      <c r="D517">
        <v>0</v>
      </c>
      <c r="E517">
        <v>0</v>
      </c>
      <c r="F517">
        <v>0</v>
      </c>
      <c r="G517">
        <v>0</v>
      </c>
      <c r="H517">
        <v>0</v>
      </c>
      <c r="I517">
        <v>0</v>
      </c>
      <c r="J517">
        <v>0</v>
      </c>
      <c r="K517">
        <v>1</v>
      </c>
      <c r="L517">
        <v>0</v>
      </c>
      <c r="M517">
        <v>0</v>
      </c>
      <c r="N517">
        <v>0</v>
      </c>
      <c r="O517">
        <v>0</v>
      </c>
      <c r="P517">
        <v>0</v>
      </c>
      <c r="Q517">
        <v>0</v>
      </c>
      <c r="R517">
        <v>0</v>
      </c>
      <c r="S517">
        <v>0</v>
      </c>
      <c r="T517">
        <v>1</v>
      </c>
      <c r="U517">
        <v>0</v>
      </c>
      <c r="V517">
        <v>0</v>
      </c>
      <c r="W517">
        <v>0</v>
      </c>
      <c r="X517">
        <v>0</v>
      </c>
      <c r="Y517">
        <v>0</v>
      </c>
      <c r="Z517">
        <v>0</v>
      </c>
      <c r="AA517">
        <v>0</v>
      </c>
    </row>
    <row r="518" spans="2:27" ht="30" customHeight="1" x14ac:dyDescent="0.3">
      <c r="B518" s="95" t="s">
        <v>2817</v>
      </c>
      <c r="C518">
        <v>0</v>
      </c>
      <c r="D518">
        <v>0</v>
      </c>
      <c r="E518">
        <v>0</v>
      </c>
      <c r="F518">
        <v>0</v>
      </c>
      <c r="G518">
        <v>0</v>
      </c>
      <c r="H518">
        <v>0</v>
      </c>
      <c r="I518">
        <v>1</v>
      </c>
      <c r="J518">
        <v>0</v>
      </c>
      <c r="K518">
        <v>0</v>
      </c>
      <c r="L518">
        <v>0</v>
      </c>
      <c r="M518">
        <v>0</v>
      </c>
      <c r="N518">
        <v>0</v>
      </c>
      <c r="O518">
        <v>0</v>
      </c>
      <c r="P518">
        <v>0</v>
      </c>
      <c r="Q518">
        <v>0</v>
      </c>
      <c r="R518">
        <v>0</v>
      </c>
      <c r="S518">
        <v>0</v>
      </c>
      <c r="T518">
        <v>0</v>
      </c>
      <c r="U518">
        <v>0</v>
      </c>
      <c r="V518">
        <v>0</v>
      </c>
      <c r="W518">
        <v>0</v>
      </c>
      <c r="X518">
        <v>0</v>
      </c>
      <c r="Y518">
        <v>0</v>
      </c>
      <c r="Z518">
        <v>0</v>
      </c>
      <c r="AA518">
        <v>0</v>
      </c>
    </row>
    <row r="519" spans="2:27" ht="30" customHeight="1" x14ac:dyDescent="0.3">
      <c r="B519" s="95" t="s">
        <v>692</v>
      </c>
      <c r="C519">
        <v>1</v>
      </c>
      <c r="D519">
        <v>0</v>
      </c>
      <c r="E519">
        <v>0</v>
      </c>
      <c r="F519">
        <v>0</v>
      </c>
      <c r="G519">
        <v>0</v>
      </c>
      <c r="H519">
        <v>0</v>
      </c>
      <c r="I519">
        <v>0</v>
      </c>
      <c r="J519">
        <v>0</v>
      </c>
      <c r="K519">
        <v>1</v>
      </c>
      <c r="L519">
        <v>0</v>
      </c>
      <c r="M519">
        <v>0</v>
      </c>
      <c r="N519">
        <v>0</v>
      </c>
      <c r="O519">
        <v>0</v>
      </c>
      <c r="P519">
        <v>0</v>
      </c>
      <c r="Q519">
        <v>0</v>
      </c>
      <c r="R519">
        <v>0</v>
      </c>
      <c r="S519">
        <v>0</v>
      </c>
      <c r="T519">
        <v>1</v>
      </c>
      <c r="U519">
        <v>0</v>
      </c>
      <c r="V519">
        <v>0</v>
      </c>
      <c r="W519">
        <v>0</v>
      </c>
      <c r="X519">
        <v>0</v>
      </c>
      <c r="Y519">
        <v>1</v>
      </c>
      <c r="Z519">
        <v>0</v>
      </c>
      <c r="AA519">
        <v>0</v>
      </c>
    </row>
    <row r="520" spans="2:27" ht="30" customHeight="1" x14ac:dyDescent="0.3">
      <c r="B520" s="95" t="s">
        <v>1676</v>
      </c>
      <c r="C520">
        <v>0</v>
      </c>
      <c r="D520">
        <v>0</v>
      </c>
      <c r="E520">
        <v>0</v>
      </c>
      <c r="F520">
        <v>0</v>
      </c>
      <c r="G520">
        <v>0</v>
      </c>
      <c r="H520">
        <v>0</v>
      </c>
      <c r="I520">
        <v>0</v>
      </c>
      <c r="J520">
        <v>0</v>
      </c>
      <c r="K520">
        <v>0</v>
      </c>
      <c r="L520">
        <v>0</v>
      </c>
      <c r="M520">
        <v>0</v>
      </c>
      <c r="N520">
        <v>0</v>
      </c>
      <c r="O520">
        <v>0</v>
      </c>
      <c r="P520">
        <v>0</v>
      </c>
      <c r="Q520">
        <v>2</v>
      </c>
      <c r="R520">
        <v>0</v>
      </c>
      <c r="S520">
        <v>0</v>
      </c>
      <c r="T520">
        <v>1</v>
      </c>
      <c r="U520">
        <v>1</v>
      </c>
      <c r="V520">
        <v>0</v>
      </c>
      <c r="W520">
        <v>0</v>
      </c>
      <c r="X520">
        <v>0</v>
      </c>
      <c r="Y520">
        <v>5</v>
      </c>
      <c r="Z520">
        <v>0</v>
      </c>
      <c r="AA520">
        <v>0</v>
      </c>
    </row>
    <row r="521" spans="2:27" ht="30" customHeight="1" x14ac:dyDescent="0.3">
      <c r="B521" s="95" t="s">
        <v>1749</v>
      </c>
      <c r="C521">
        <v>0</v>
      </c>
      <c r="D521">
        <v>0</v>
      </c>
      <c r="E521">
        <v>0</v>
      </c>
      <c r="F521">
        <v>1</v>
      </c>
      <c r="G521">
        <v>0</v>
      </c>
      <c r="H521">
        <v>0</v>
      </c>
      <c r="I521">
        <v>1</v>
      </c>
      <c r="J521">
        <v>0</v>
      </c>
      <c r="K521">
        <v>0</v>
      </c>
      <c r="L521">
        <v>2</v>
      </c>
      <c r="M521">
        <v>0</v>
      </c>
      <c r="N521">
        <v>1</v>
      </c>
      <c r="O521">
        <v>0</v>
      </c>
      <c r="P521">
        <v>0</v>
      </c>
      <c r="Q521">
        <v>0</v>
      </c>
      <c r="R521">
        <v>0</v>
      </c>
      <c r="S521">
        <v>0</v>
      </c>
      <c r="T521">
        <v>0</v>
      </c>
      <c r="U521">
        <v>0</v>
      </c>
      <c r="V521">
        <v>0</v>
      </c>
      <c r="W521">
        <v>0</v>
      </c>
      <c r="X521">
        <v>0</v>
      </c>
      <c r="Y521">
        <v>0</v>
      </c>
      <c r="Z521">
        <v>0</v>
      </c>
      <c r="AA521">
        <v>0</v>
      </c>
    </row>
    <row r="522" spans="2:27" ht="30" customHeight="1" x14ac:dyDescent="0.3">
      <c r="B522" s="95" t="s">
        <v>4455</v>
      </c>
      <c r="C522">
        <v>0</v>
      </c>
      <c r="D522">
        <v>0</v>
      </c>
      <c r="E522">
        <v>0</v>
      </c>
      <c r="F522">
        <v>0</v>
      </c>
      <c r="G522">
        <v>0</v>
      </c>
      <c r="H522">
        <v>0</v>
      </c>
      <c r="I522">
        <v>0</v>
      </c>
      <c r="J522">
        <v>0</v>
      </c>
      <c r="K522">
        <v>0</v>
      </c>
      <c r="L522">
        <v>0</v>
      </c>
      <c r="M522">
        <v>0</v>
      </c>
      <c r="N522">
        <v>0</v>
      </c>
      <c r="O522">
        <v>0</v>
      </c>
      <c r="P522">
        <v>0</v>
      </c>
      <c r="Q522">
        <v>0</v>
      </c>
      <c r="R522">
        <v>0</v>
      </c>
      <c r="S522">
        <v>1</v>
      </c>
      <c r="T522">
        <v>0</v>
      </c>
      <c r="U522">
        <v>0</v>
      </c>
      <c r="V522">
        <v>0</v>
      </c>
      <c r="W522">
        <v>0</v>
      </c>
      <c r="X522">
        <v>0</v>
      </c>
      <c r="Y522">
        <v>0</v>
      </c>
      <c r="Z522">
        <v>0</v>
      </c>
      <c r="AA522">
        <v>0</v>
      </c>
    </row>
    <row r="523" spans="2:27" ht="30" customHeight="1" x14ac:dyDescent="0.3">
      <c r="B523" s="95" t="s">
        <v>3318</v>
      </c>
      <c r="C523">
        <v>0</v>
      </c>
      <c r="D523">
        <v>0</v>
      </c>
      <c r="E523">
        <v>0</v>
      </c>
      <c r="F523">
        <v>0</v>
      </c>
      <c r="G523">
        <v>0</v>
      </c>
      <c r="H523">
        <v>0</v>
      </c>
      <c r="I523">
        <v>0</v>
      </c>
      <c r="J523">
        <v>0</v>
      </c>
      <c r="K523">
        <v>1</v>
      </c>
      <c r="L523">
        <v>0</v>
      </c>
      <c r="M523">
        <v>0</v>
      </c>
      <c r="N523">
        <v>0</v>
      </c>
      <c r="O523">
        <v>0</v>
      </c>
      <c r="P523">
        <v>0</v>
      </c>
      <c r="Q523">
        <v>0</v>
      </c>
      <c r="R523">
        <v>0</v>
      </c>
      <c r="S523">
        <v>0</v>
      </c>
      <c r="T523">
        <v>0</v>
      </c>
      <c r="U523">
        <v>0</v>
      </c>
      <c r="V523">
        <v>0</v>
      </c>
      <c r="W523">
        <v>0</v>
      </c>
      <c r="X523">
        <v>0</v>
      </c>
      <c r="Y523">
        <v>0</v>
      </c>
      <c r="Z523">
        <v>0</v>
      </c>
      <c r="AA523">
        <v>0</v>
      </c>
    </row>
    <row r="524" spans="2:27" ht="30" customHeight="1" x14ac:dyDescent="0.3">
      <c r="B524" s="95" t="s">
        <v>3921</v>
      </c>
      <c r="C524">
        <v>0</v>
      </c>
      <c r="D524">
        <v>0</v>
      </c>
      <c r="E524">
        <v>0</v>
      </c>
      <c r="F524">
        <v>0</v>
      </c>
      <c r="G524">
        <v>0</v>
      </c>
      <c r="H524">
        <v>0</v>
      </c>
      <c r="I524">
        <v>0</v>
      </c>
      <c r="J524">
        <v>0</v>
      </c>
      <c r="K524">
        <v>0</v>
      </c>
      <c r="L524">
        <v>0</v>
      </c>
      <c r="M524">
        <v>0</v>
      </c>
      <c r="N524">
        <v>0</v>
      </c>
      <c r="O524">
        <v>0</v>
      </c>
      <c r="P524">
        <v>0</v>
      </c>
      <c r="Q524">
        <v>1</v>
      </c>
      <c r="R524">
        <v>0</v>
      </c>
      <c r="S524">
        <v>0</v>
      </c>
      <c r="T524">
        <v>1</v>
      </c>
      <c r="U524">
        <v>0</v>
      </c>
      <c r="V524">
        <v>0</v>
      </c>
      <c r="W524">
        <v>0</v>
      </c>
      <c r="X524">
        <v>0</v>
      </c>
      <c r="Y524">
        <v>0</v>
      </c>
      <c r="Z524">
        <v>0</v>
      </c>
      <c r="AA524">
        <v>0</v>
      </c>
    </row>
    <row r="525" spans="2:27" ht="30" customHeight="1" x14ac:dyDescent="0.3">
      <c r="B525" s="95" t="s">
        <v>1200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1</v>
      </c>
      <c r="X525">
        <v>0</v>
      </c>
      <c r="Y525">
        <v>0</v>
      </c>
      <c r="Z525">
        <v>0</v>
      </c>
      <c r="AA525">
        <v>0</v>
      </c>
    </row>
    <row r="526" spans="2:27" ht="30" customHeight="1" x14ac:dyDescent="0.3">
      <c r="B526" s="95" t="s">
        <v>2283</v>
      </c>
      <c r="C526">
        <v>0</v>
      </c>
      <c r="D526">
        <v>0</v>
      </c>
      <c r="E526">
        <v>0</v>
      </c>
      <c r="F526">
        <v>0</v>
      </c>
      <c r="G526">
        <v>0</v>
      </c>
      <c r="H526">
        <v>0</v>
      </c>
      <c r="I526">
        <v>0</v>
      </c>
      <c r="J526">
        <v>0</v>
      </c>
      <c r="K526">
        <v>0</v>
      </c>
      <c r="L526">
        <v>0</v>
      </c>
      <c r="M526">
        <v>0</v>
      </c>
      <c r="N526">
        <v>0</v>
      </c>
      <c r="O526">
        <v>0</v>
      </c>
      <c r="P526">
        <v>0</v>
      </c>
      <c r="Q526">
        <v>1</v>
      </c>
      <c r="R526">
        <v>0</v>
      </c>
      <c r="S526">
        <v>0</v>
      </c>
      <c r="T526">
        <v>0</v>
      </c>
      <c r="U526">
        <v>0</v>
      </c>
      <c r="V526">
        <v>0</v>
      </c>
      <c r="W526">
        <v>0</v>
      </c>
      <c r="X526">
        <v>0</v>
      </c>
      <c r="Y526">
        <v>0</v>
      </c>
      <c r="Z526">
        <v>0</v>
      </c>
      <c r="AA526">
        <v>0</v>
      </c>
    </row>
    <row r="527" spans="2:27" ht="30" customHeight="1" x14ac:dyDescent="0.3">
      <c r="B527" s="95" t="s">
        <v>1329</v>
      </c>
      <c r="C527">
        <v>0</v>
      </c>
      <c r="D527">
        <v>0</v>
      </c>
      <c r="E527">
        <v>0</v>
      </c>
      <c r="F527">
        <v>0</v>
      </c>
      <c r="G527">
        <v>0</v>
      </c>
      <c r="H527">
        <v>0</v>
      </c>
      <c r="I527">
        <v>0</v>
      </c>
      <c r="J527">
        <v>0</v>
      </c>
      <c r="K527">
        <v>1</v>
      </c>
      <c r="L527">
        <v>0</v>
      </c>
      <c r="M527">
        <v>0</v>
      </c>
      <c r="N527">
        <v>0</v>
      </c>
      <c r="O527">
        <v>0</v>
      </c>
      <c r="P527">
        <v>0</v>
      </c>
      <c r="Q527">
        <v>0</v>
      </c>
      <c r="R527">
        <v>0</v>
      </c>
      <c r="S527">
        <v>0</v>
      </c>
      <c r="T527">
        <v>0</v>
      </c>
      <c r="U527">
        <v>0</v>
      </c>
      <c r="V527">
        <v>0</v>
      </c>
      <c r="W527">
        <v>0</v>
      </c>
      <c r="X527">
        <v>0</v>
      </c>
      <c r="Y527">
        <v>0</v>
      </c>
      <c r="Z527">
        <v>0</v>
      </c>
      <c r="AA527">
        <v>0</v>
      </c>
    </row>
    <row r="528" spans="2:27" ht="30" customHeight="1" x14ac:dyDescent="0.3">
      <c r="B528" s="95" t="s">
        <v>2287</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2</v>
      </c>
      <c r="AA528">
        <v>0</v>
      </c>
    </row>
    <row r="529" spans="2:27" ht="30" customHeight="1" x14ac:dyDescent="0.3">
      <c r="B529" s="95" t="s">
        <v>2291</v>
      </c>
      <c r="C529">
        <v>0</v>
      </c>
      <c r="D529">
        <v>0</v>
      </c>
      <c r="E529">
        <v>0</v>
      </c>
      <c r="F529">
        <v>0</v>
      </c>
      <c r="G529">
        <v>0</v>
      </c>
      <c r="H529">
        <v>0</v>
      </c>
      <c r="I529">
        <v>0</v>
      </c>
      <c r="J529">
        <v>0</v>
      </c>
      <c r="K529">
        <v>1</v>
      </c>
      <c r="L529">
        <v>0</v>
      </c>
      <c r="M529">
        <v>0</v>
      </c>
      <c r="N529">
        <v>0</v>
      </c>
      <c r="O529">
        <v>0</v>
      </c>
      <c r="P529">
        <v>0</v>
      </c>
      <c r="Q529">
        <v>1</v>
      </c>
      <c r="R529">
        <v>0</v>
      </c>
      <c r="S529">
        <v>0</v>
      </c>
      <c r="T529">
        <v>0</v>
      </c>
      <c r="U529">
        <v>0</v>
      </c>
      <c r="V529">
        <v>0</v>
      </c>
      <c r="W529">
        <v>1</v>
      </c>
      <c r="X529">
        <v>0</v>
      </c>
      <c r="Y529">
        <v>0</v>
      </c>
      <c r="Z529">
        <v>3</v>
      </c>
      <c r="AA529">
        <v>0</v>
      </c>
    </row>
    <row r="530" spans="2:27" ht="30" customHeight="1" x14ac:dyDescent="0.3">
      <c r="B530" s="95" t="s">
        <v>2299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1</v>
      </c>
      <c r="Y530">
        <v>0</v>
      </c>
      <c r="Z530">
        <v>0</v>
      </c>
      <c r="AA530">
        <v>0</v>
      </c>
    </row>
    <row r="531" spans="2:27" ht="30" customHeight="1" x14ac:dyDescent="0.3">
      <c r="B531" s="95" t="s">
        <v>2307</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1</v>
      </c>
      <c r="Z531">
        <v>0</v>
      </c>
      <c r="AA531">
        <v>0</v>
      </c>
    </row>
    <row r="532" spans="2:27" ht="30" customHeight="1" x14ac:dyDescent="0.3">
      <c r="B532" s="95" t="s">
        <v>4853</v>
      </c>
      <c r="C532">
        <v>0</v>
      </c>
      <c r="D532">
        <v>0</v>
      </c>
      <c r="E532">
        <v>0</v>
      </c>
      <c r="F532">
        <v>0</v>
      </c>
      <c r="G532">
        <v>0</v>
      </c>
      <c r="H532">
        <v>0</v>
      </c>
      <c r="I532">
        <v>0</v>
      </c>
      <c r="J532">
        <v>0</v>
      </c>
      <c r="K532">
        <v>0</v>
      </c>
      <c r="L532">
        <v>0</v>
      </c>
      <c r="M532">
        <v>0</v>
      </c>
      <c r="N532">
        <v>0</v>
      </c>
      <c r="O532">
        <v>0</v>
      </c>
      <c r="P532">
        <v>0</v>
      </c>
      <c r="Q532">
        <v>0</v>
      </c>
      <c r="R532">
        <v>0</v>
      </c>
      <c r="S532">
        <v>0</v>
      </c>
      <c r="T532">
        <v>1</v>
      </c>
      <c r="U532">
        <v>0</v>
      </c>
      <c r="V532">
        <v>0</v>
      </c>
      <c r="W532">
        <v>0</v>
      </c>
      <c r="X532">
        <v>0</v>
      </c>
      <c r="Y532">
        <v>0</v>
      </c>
      <c r="Z532">
        <v>0</v>
      </c>
      <c r="AA532">
        <v>0</v>
      </c>
    </row>
    <row r="533" spans="2:27" ht="30" customHeight="1" x14ac:dyDescent="0.3">
      <c r="B533" s="95" t="s">
        <v>3937</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1</v>
      </c>
      <c r="X533">
        <v>0</v>
      </c>
      <c r="Y533">
        <v>0</v>
      </c>
      <c r="Z533">
        <v>0</v>
      </c>
      <c r="AA533">
        <v>0</v>
      </c>
    </row>
    <row r="534" spans="2:27" ht="30" customHeight="1" x14ac:dyDescent="0.3">
      <c r="B534" s="95" t="s">
        <v>3371</v>
      </c>
      <c r="C534">
        <v>0</v>
      </c>
      <c r="D534">
        <v>0</v>
      </c>
      <c r="E534">
        <v>1</v>
      </c>
      <c r="F534">
        <v>0</v>
      </c>
      <c r="G534">
        <v>0</v>
      </c>
      <c r="H534">
        <v>0</v>
      </c>
      <c r="I534">
        <v>0</v>
      </c>
      <c r="J534">
        <v>0</v>
      </c>
      <c r="K534">
        <v>1</v>
      </c>
      <c r="L534">
        <v>0</v>
      </c>
      <c r="M534">
        <v>0</v>
      </c>
      <c r="N534">
        <v>0</v>
      </c>
      <c r="O534">
        <v>0</v>
      </c>
      <c r="P534">
        <v>0</v>
      </c>
      <c r="Q534">
        <v>0</v>
      </c>
      <c r="R534">
        <v>0</v>
      </c>
      <c r="S534">
        <v>0</v>
      </c>
      <c r="T534">
        <v>1</v>
      </c>
      <c r="U534">
        <v>0</v>
      </c>
      <c r="V534">
        <v>0</v>
      </c>
      <c r="W534">
        <v>0</v>
      </c>
      <c r="X534">
        <v>0</v>
      </c>
      <c r="Y534">
        <v>1</v>
      </c>
      <c r="Z534">
        <v>0</v>
      </c>
      <c r="AA534">
        <v>1</v>
      </c>
    </row>
    <row r="535" spans="2:27" ht="30" customHeight="1" x14ac:dyDescent="0.3">
      <c r="B535" s="95" t="s">
        <v>880</v>
      </c>
      <c r="C535">
        <v>0</v>
      </c>
      <c r="D535">
        <v>0</v>
      </c>
      <c r="E535">
        <v>0</v>
      </c>
      <c r="F535">
        <v>0</v>
      </c>
      <c r="G535">
        <v>0</v>
      </c>
      <c r="H535">
        <v>0</v>
      </c>
      <c r="I535">
        <v>0</v>
      </c>
      <c r="J535">
        <v>0</v>
      </c>
      <c r="K535">
        <v>0</v>
      </c>
      <c r="L535">
        <v>0</v>
      </c>
      <c r="M535">
        <v>0</v>
      </c>
      <c r="N535">
        <v>0</v>
      </c>
      <c r="O535">
        <v>0</v>
      </c>
      <c r="P535">
        <v>0</v>
      </c>
      <c r="Q535">
        <v>1</v>
      </c>
      <c r="R535">
        <v>0</v>
      </c>
      <c r="S535">
        <v>0</v>
      </c>
      <c r="T535">
        <v>0</v>
      </c>
      <c r="U535">
        <v>0</v>
      </c>
      <c r="V535">
        <v>0</v>
      </c>
      <c r="W535">
        <v>0</v>
      </c>
      <c r="X535">
        <v>0</v>
      </c>
      <c r="Y535">
        <v>0</v>
      </c>
      <c r="Z535">
        <v>0</v>
      </c>
      <c r="AA535">
        <v>0</v>
      </c>
    </row>
    <row r="536" spans="2:27" ht="30" customHeight="1" x14ac:dyDescent="0.3">
      <c r="B536" s="95" t="s">
        <v>4022</v>
      </c>
      <c r="C536">
        <v>0</v>
      </c>
      <c r="D536">
        <v>0</v>
      </c>
      <c r="E536">
        <v>0</v>
      </c>
      <c r="F536">
        <v>0</v>
      </c>
      <c r="G536">
        <v>0</v>
      </c>
      <c r="H536">
        <v>0</v>
      </c>
      <c r="I536">
        <v>0</v>
      </c>
      <c r="J536">
        <v>0</v>
      </c>
      <c r="K536">
        <v>1</v>
      </c>
      <c r="L536">
        <v>0</v>
      </c>
      <c r="M536">
        <v>0</v>
      </c>
      <c r="N536">
        <v>0</v>
      </c>
      <c r="O536">
        <v>0</v>
      </c>
      <c r="P536">
        <v>0</v>
      </c>
      <c r="Q536">
        <v>0</v>
      </c>
      <c r="R536">
        <v>0</v>
      </c>
      <c r="S536">
        <v>0</v>
      </c>
      <c r="T536">
        <v>0</v>
      </c>
      <c r="U536">
        <v>0</v>
      </c>
      <c r="V536">
        <v>0</v>
      </c>
      <c r="W536">
        <v>0</v>
      </c>
      <c r="X536">
        <v>0</v>
      </c>
      <c r="Y536">
        <v>0</v>
      </c>
      <c r="Z536">
        <v>0</v>
      </c>
      <c r="AA536">
        <v>0</v>
      </c>
    </row>
    <row r="537" spans="2:27" ht="30" customHeight="1" x14ac:dyDescent="0.3">
      <c r="B537" s="95" t="s">
        <v>80</v>
      </c>
      <c r="C537">
        <v>0</v>
      </c>
      <c r="D537">
        <v>1</v>
      </c>
      <c r="E537">
        <v>0</v>
      </c>
      <c r="F537">
        <v>0</v>
      </c>
      <c r="G537">
        <v>0</v>
      </c>
      <c r="H537">
        <v>0</v>
      </c>
      <c r="I537">
        <v>0</v>
      </c>
      <c r="J537">
        <v>0</v>
      </c>
      <c r="K537">
        <v>0</v>
      </c>
      <c r="L537">
        <v>0</v>
      </c>
      <c r="M537">
        <v>0</v>
      </c>
      <c r="N537">
        <v>0</v>
      </c>
      <c r="O537">
        <v>0</v>
      </c>
      <c r="P537">
        <v>0</v>
      </c>
      <c r="Q537">
        <v>0</v>
      </c>
      <c r="R537">
        <v>0</v>
      </c>
      <c r="S537">
        <v>1</v>
      </c>
      <c r="T537">
        <v>2</v>
      </c>
      <c r="U537">
        <v>0</v>
      </c>
      <c r="V537">
        <v>0</v>
      </c>
      <c r="W537">
        <v>0</v>
      </c>
      <c r="X537">
        <v>0</v>
      </c>
      <c r="Y537">
        <v>0</v>
      </c>
      <c r="Z537">
        <v>1</v>
      </c>
      <c r="AA537">
        <v>0</v>
      </c>
    </row>
    <row r="538" spans="2:27" ht="30" customHeight="1" x14ac:dyDescent="0.3">
      <c r="B538" s="95" t="s">
        <v>2318</v>
      </c>
      <c r="C538">
        <v>0</v>
      </c>
      <c r="D538">
        <v>0</v>
      </c>
      <c r="E538">
        <v>0</v>
      </c>
      <c r="F538">
        <v>0</v>
      </c>
      <c r="G538">
        <v>2</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row>
    <row r="539" spans="2:27" ht="30" customHeight="1" x14ac:dyDescent="0.3">
      <c r="B539" s="95" t="s">
        <v>1765</v>
      </c>
      <c r="C539">
        <v>0</v>
      </c>
      <c r="D539">
        <v>0</v>
      </c>
      <c r="E539">
        <v>0</v>
      </c>
      <c r="F539">
        <v>0</v>
      </c>
      <c r="G539">
        <v>2</v>
      </c>
      <c r="H539">
        <v>0</v>
      </c>
      <c r="I539">
        <v>0</v>
      </c>
      <c r="J539">
        <v>0</v>
      </c>
      <c r="K539">
        <v>0</v>
      </c>
      <c r="L539">
        <v>0</v>
      </c>
      <c r="M539">
        <v>0</v>
      </c>
      <c r="N539">
        <v>0</v>
      </c>
      <c r="O539">
        <v>0</v>
      </c>
      <c r="P539">
        <v>0</v>
      </c>
      <c r="Q539">
        <v>1</v>
      </c>
      <c r="R539">
        <v>0</v>
      </c>
      <c r="S539">
        <v>3</v>
      </c>
      <c r="T539">
        <v>1</v>
      </c>
      <c r="U539">
        <v>0</v>
      </c>
      <c r="V539">
        <v>0</v>
      </c>
      <c r="W539">
        <v>0</v>
      </c>
      <c r="X539">
        <v>0</v>
      </c>
      <c r="Y539">
        <v>1</v>
      </c>
      <c r="Z539">
        <v>0</v>
      </c>
      <c r="AA539">
        <v>0</v>
      </c>
    </row>
    <row r="540" spans="2:27" ht="30" customHeight="1" x14ac:dyDescent="0.3">
      <c r="B540" s="95" t="s">
        <v>462</v>
      </c>
      <c r="C540">
        <v>0</v>
      </c>
      <c r="D540">
        <v>3</v>
      </c>
      <c r="E540">
        <v>0</v>
      </c>
      <c r="F540">
        <v>1</v>
      </c>
      <c r="G540">
        <v>10</v>
      </c>
      <c r="H540">
        <v>0</v>
      </c>
      <c r="I540">
        <v>2</v>
      </c>
      <c r="J540">
        <v>0</v>
      </c>
      <c r="K540">
        <v>0</v>
      </c>
      <c r="L540">
        <v>0</v>
      </c>
      <c r="M540">
        <v>0</v>
      </c>
      <c r="N540">
        <v>0</v>
      </c>
      <c r="O540">
        <v>0</v>
      </c>
      <c r="P540">
        <v>0</v>
      </c>
      <c r="Q540">
        <v>0</v>
      </c>
      <c r="R540">
        <v>1</v>
      </c>
      <c r="S540">
        <v>3</v>
      </c>
      <c r="T540">
        <v>2</v>
      </c>
      <c r="U540">
        <v>0</v>
      </c>
      <c r="V540">
        <v>0</v>
      </c>
      <c r="W540">
        <v>0</v>
      </c>
      <c r="X540">
        <v>0</v>
      </c>
      <c r="Y540">
        <v>6</v>
      </c>
      <c r="Z540">
        <v>12</v>
      </c>
      <c r="AA540">
        <v>10</v>
      </c>
    </row>
    <row r="541" spans="2:27" ht="30" customHeight="1" x14ac:dyDescent="0.3">
      <c r="B541" s="95" t="s">
        <v>1844</v>
      </c>
      <c r="C541">
        <v>0</v>
      </c>
      <c r="D541">
        <v>0</v>
      </c>
      <c r="E541">
        <v>0</v>
      </c>
      <c r="F541">
        <v>0</v>
      </c>
      <c r="G541">
        <v>0</v>
      </c>
      <c r="H541">
        <v>0</v>
      </c>
      <c r="I541">
        <v>1</v>
      </c>
      <c r="J541">
        <v>0</v>
      </c>
      <c r="K541">
        <v>0</v>
      </c>
      <c r="L541">
        <v>1</v>
      </c>
      <c r="M541">
        <v>0</v>
      </c>
      <c r="N541">
        <v>2</v>
      </c>
      <c r="O541">
        <v>0</v>
      </c>
      <c r="P541">
        <v>0</v>
      </c>
      <c r="Q541">
        <v>0</v>
      </c>
      <c r="R541">
        <v>0</v>
      </c>
      <c r="S541">
        <v>0</v>
      </c>
      <c r="T541">
        <v>0</v>
      </c>
      <c r="U541">
        <v>0</v>
      </c>
      <c r="V541">
        <v>0</v>
      </c>
      <c r="W541">
        <v>0</v>
      </c>
      <c r="X541">
        <v>0</v>
      </c>
      <c r="Y541">
        <v>0</v>
      </c>
      <c r="Z541">
        <v>0</v>
      </c>
      <c r="AA541">
        <v>3</v>
      </c>
    </row>
    <row r="542" spans="2:27" ht="30" customHeight="1" x14ac:dyDescent="0.3">
      <c r="B542" s="95" t="s">
        <v>3386</v>
      </c>
      <c r="C542">
        <v>0</v>
      </c>
      <c r="D542">
        <v>0</v>
      </c>
      <c r="E542">
        <v>0</v>
      </c>
      <c r="F542">
        <v>0</v>
      </c>
      <c r="G542">
        <v>0</v>
      </c>
      <c r="H542">
        <v>0</v>
      </c>
      <c r="I542">
        <v>0</v>
      </c>
      <c r="J542">
        <v>0</v>
      </c>
      <c r="K542">
        <v>0</v>
      </c>
      <c r="L542">
        <v>0</v>
      </c>
      <c r="M542">
        <v>1</v>
      </c>
      <c r="N542">
        <v>0</v>
      </c>
      <c r="O542">
        <v>0</v>
      </c>
      <c r="P542">
        <v>0</v>
      </c>
      <c r="Q542">
        <v>0</v>
      </c>
      <c r="R542">
        <v>1</v>
      </c>
      <c r="S542">
        <v>0</v>
      </c>
      <c r="T542">
        <v>0</v>
      </c>
      <c r="U542">
        <v>0</v>
      </c>
      <c r="V542">
        <v>0</v>
      </c>
      <c r="W542">
        <v>0</v>
      </c>
      <c r="X542">
        <v>0</v>
      </c>
      <c r="Y542">
        <v>0</v>
      </c>
      <c r="Z542">
        <v>1</v>
      </c>
      <c r="AA542">
        <v>0</v>
      </c>
    </row>
    <row r="543" spans="2:27" ht="30" customHeight="1" x14ac:dyDescent="0.3">
      <c r="B543" s="95" t="s">
        <v>3977</v>
      </c>
      <c r="C543">
        <v>0</v>
      </c>
      <c r="D543">
        <v>0</v>
      </c>
      <c r="E543">
        <v>0</v>
      </c>
      <c r="F543">
        <v>0</v>
      </c>
      <c r="G543">
        <v>0</v>
      </c>
      <c r="H543">
        <v>0</v>
      </c>
      <c r="I543">
        <v>0</v>
      </c>
      <c r="J543">
        <v>0</v>
      </c>
      <c r="K543">
        <v>0</v>
      </c>
      <c r="L543">
        <v>0</v>
      </c>
      <c r="M543">
        <v>1</v>
      </c>
      <c r="N543">
        <v>0</v>
      </c>
      <c r="O543">
        <v>0</v>
      </c>
      <c r="P543">
        <v>0</v>
      </c>
      <c r="Q543">
        <v>0</v>
      </c>
      <c r="R543">
        <v>0</v>
      </c>
      <c r="S543">
        <v>0</v>
      </c>
      <c r="T543">
        <v>0</v>
      </c>
      <c r="U543">
        <v>0</v>
      </c>
      <c r="V543">
        <v>0</v>
      </c>
      <c r="W543">
        <v>0</v>
      </c>
      <c r="X543">
        <v>0</v>
      </c>
      <c r="Y543">
        <v>0</v>
      </c>
      <c r="Z543">
        <v>0</v>
      </c>
      <c r="AA543">
        <v>0</v>
      </c>
    </row>
    <row r="544" spans="2:27" ht="30" customHeight="1" x14ac:dyDescent="0.3">
      <c r="B544" s="95" t="s">
        <v>1872</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1</v>
      </c>
      <c r="AA544">
        <v>0</v>
      </c>
    </row>
    <row r="545" spans="2:27" ht="30" customHeight="1" x14ac:dyDescent="0.3">
      <c r="B545" s="95" t="s">
        <v>3994</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1</v>
      </c>
      <c r="Z545">
        <v>0</v>
      </c>
      <c r="AA545">
        <v>0</v>
      </c>
    </row>
    <row r="546" spans="2:27" ht="30" customHeight="1" x14ac:dyDescent="0.3">
      <c r="B546" s="95" t="s">
        <v>2367</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2</v>
      </c>
      <c r="X546">
        <v>0</v>
      </c>
      <c r="Y546">
        <v>0</v>
      </c>
      <c r="Z546">
        <v>0</v>
      </c>
      <c r="AA546">
        <v>0</v>
      </c>
    </row>
    <row r="547" spans="2:27" ht="30" customHeight="1" x14ac:dyDescent="0.3">
      <c r="B547" s="95" t="s">
        <v>2860</v>
      </c>
      <c r="C547">
        <v>0</v>
      </c>
      <c r="D547">
        <v>0</v>
      </c>
      <c r="E547">
        <v>1</v>
      </c>
      <c r="F547">
        <v>0</v>
      </c>
      <c r="G547">
        <v>0</v>
      </c>
      <c r="H547">
        <v>0</v>
      </c>
      <c r="I547">
        <v>0</v>
      </c>
      <c r="J547">
        <v>0</v>
      </c>
      <c r="K547">
        <v>0</v>
      </c>
      <c r="L547">
        <v>0</v>
      </c>
      <c r="M547">
        <v>0</v>
      </c>
      <c r="N547">
        <v>0</v>
      </c>
      <c r="O547">
        <v>0</v>
      </c>
      <c r="P547">
        <v>0</v>
      </c>
      <c r="Q547">
        <v>0</v>
      </c>
      <c r="R547">
        <v>1</v>
      </c>
      <c r="S547">
        <v>0</v>
      </c>
      <c r="T547">
        <v>0</v>
      </c>
      <c r="U547">
        <v>0</v>
      </c>
      <c r="V547">
        <v>0</v>
      </c>
      <c r="W547">
        <v>0</v>
      </c>
      <c r="X547">
        <v>0</v>
      </c>
      <c r="Y547">
        <v>0</v>
      </c>
      <c r="Z547">
        <v>0</v>
      </c>
      <c r="AA547">
        <v>0</v>
      </c>
    </row>
    <row r="548" spans="2:27" ht="30" customHeight="1" x14ac:dyDescent="0.3">
      <c r="B548" s="95" t="s">
        <v>4655</v>
      </c>
      <c r="C548">
        <v>0</v>
      </c>
      <c r="D548">
        <v>0</v>
      </c>
      <c r="E548">
        <v>0</v>
      </c>
      <c r="F548">
        <v>0</v>
      </c>
      <c r="G548">
        <v>0</v>
      </c>
      <c r="H548">
        <v>0</v>
      </c>
      <c r="I548">
        <v>0</v>
      </c>
      <c r="J548">
        <v>0</v>
      </c>
      <c r="K548">
        <v>0</v>
      </c>
      <c r="L548">
        <v>1</v>
      </c>
      <c r="M548">
        <v>0</v>
      </c>
      <c r="N548">
        <v>0</v>
      </c>
      <c r="O548">
        <v>0</v>
      </c>
      <c r="P548">
        <v>0</v>
      </c>
      <c r="Q548">
        <v>0</v>
      </c>
      <c r="R548">
        <v>0</v>
      </c>
      <c r="S548">
        <v>0</v>
      </c>
      <c r="T548">
        <v>0</v>
      </c>
      <c r="U548">
        <v>0</v>
      </c>
      <c r="V548">
        <v>0</v>
      </c>
      <c r="W548">
        <v>0</v>
      </c>
      <c r="X548">
        <v>0</v>
      </c>
      <c r="Y548">
        <v>0</v>
      </c>
      <c r="Z548">
        <v>0</v>
      </c>
      <c r="AA548">
        <v>0</v>
      </c>
    </row>
    <row r="549" spans="2:27" ht="30" customHeight="1" x14ac:dyDescent="0.3">
      <c r="B549" s="95" t="s">
        <v>2865</v>
      </c>
      <c r="C549">
        <v>0</v>
      </c>
      <c r="D549">
        <v>0</v>
      </c>
      <c r="E549">
        <v>0</v>
      </c>
      <c r="F549">
        <v>0</v>
      </c>
      <c r="G549">
        <v>0</v>
      </c>
      <c r="H549">
        <v>0</v>
      </c>
      <c r="I549">
        <v>0</v>
      </c>
      <c r="J549">
        <v>0</v>
      </c>
      <c r="K549">
        <v>0</v>
      </c>
      <c r="L549">
        <v>0</v>
      </c>
      <c r="M549">
        <v>0</v>
      </c>
      <c r="N549">
        <v>0</v>
      </c>
      <c r="O549">
        <v>2</v>
      </c>
      <c r="P549">
        <v>0</v>
      </c>
      <c r="Q549">
        <v>0</v>
      </c>
      <c r="R549">
        <v>0</v>
      </c>
      <c r="S549">
        <v>0</v>
      </c>
      <c r="T549">
        <v>0</v>
      </c>
      <c r="U549">
        <v>0</v>
      </c>
      <c r="V549">
        <v>0</v>
      </c>
      <c r="W549">
        <v>0</v>
      </c>
      <c r="X549">
        <v>0</v>
      </c>
      <c r="Y549">
        <v>0</v>
      </c>
      <c r="Z549">
        <v>0</v>
      </c>
      <c r="AA549">
        <v>0</v>
      </c>
    </row>
    <row r="550" spans="2:27" ht="30" customHeight="1" x14ac:dyDescent="0.3">
      <c r="B550" s="95" t="s">
        <v>2807</v>
      </c>
      <c r="C550">
        <v>0</v>
      </c>
      <c r="D550">
        <v>0</v>
      </c>
      <c r="E550">
        <v>0</v>
      </c>
      <c r="F550">
        <v>0</v>
      </c>
      <c r="G550">
        <v>0</v>
      </c>
      <c r="H550">
        <v>0</v>
      </c>
      <c r="I550">
        <v>0</v>
      </c>
      <c r="J550">
        <v>0</v>
      </c>
      <c r="K550">
        <v>1</v>
      </c>
      <c r="L550">
        <v>0</v>
      </c>
      <c r="M550">
        <v>0</v>
      </c>
      <c r="N550">
        <v>0</v>
      </c>
      <c r="O550">
        <v>0</v>
      </c>
      <c r="P550">
        <v>0</v>
      </c>
      <c r="Q550">
        <v>0</v>
      </c>
      <c r="R550">
        <v>0</v>
      </c>
      <c r="S550">
        <v>0</v>
      </c>
      <c r="T550">
        <v>0</v>
      </c>
      <c r="U550">
        <v>0</v>
      </c>
      <c r="V550">
        <v>0</v>
      </c>
      <c r="W550">
        <v>0</v>
      </c>
      <c r="X550">
        <v>0</v>
      </c>
      <c r="Y550">
        <v>0</v>
      </c>
      <c r="Z550">
        <v>0</v>
      </c>
      <c r="AA550">
        <v>0</v>
      </c>
    </row>
    <row r="551" spans="2:27" ht="30" customHeight="1" x14ac:dyDescent="0.3">
      <c r="B551" s="95" t="s">
        <v>2372</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1</v>
      </c>
      <c r="Y551">
        <v>0</v>
      </c>
      <c r="Z551">
        <v>0</v>
      </c>
      <c r="AA551">
        <v>0</v>
      </c>
    </row>
    <row r="552" spans="2:27" ht="30" customHeight="1" x14ac:dyDescent="0.3">
      <c r="B552" s="95" t="s">
        <v>913</v>
      </c>
      <c r="C552">
        <v>0</v>
      </c>
      <c r="D552">
        <v>0</v>
      </c>
      <c r="E552">
        <v>0</v>
      </c>
      <c r="F552">
        <v>0</v>
      </c>
      <c r="G552">
        <v>0</v>
      </c>
      <c r="H552">
        <v>0</v>
      </c>
      <c r="I552">
        <v>0</v>
      </c>
      <c r="J552">
        <v>0</v>
      </c>
      <c r="K552">
        <v>0</v>
      </c>
      <c r="L552">
        <v>0</v>
      </c>
      <c r="M552">
        <v>0</v>
      </c>
      <c r="N552">
        <v>0</v>
      </c>
      <c r="O552">
        <v>0</v>
      </c>
      <c r="P552">
        <v>0</v>
      </c>
      <c r="Q552">
        <v>1</v>
      </c>
      <c r="R552">
        <v>0</v>
      </c>
      <c r="S552">
        <v>1</v>
      </c>
      <c r="T552">
        <v>0</v>
      </c>
      <c r="U552">
        <v>0</v>
      </c>
      <c r="V552">
        <v>0</v>
      </c>
      <c r="W552">
        <v>0</v>
      </c>
      <c r="X552">
        <v>0</v>
      </c>
      <c r="Y552">
        <v>0</v>
      </c>
      <c r="Z552">
        <v>1</v>
      </c>
      <c r="AA552">
        <v>0</v>
      </c>
    </row>
    <row r="553" spans="2:27" ht="30" customHeight="1" x14ac:dyDescent="0.3">
      <c r="B553" s="95" t="s">
        <v>2380</v>
      </c>
      <c r="C553">
        <v>0</v>
      </c>
      <c r="D553">
        <v>0</v>
      </c>
      <c r="E553">
        <v>0</v>
      </c>
      <c r="F553">
        <v>0</v>
      </c>
      <c r="G553">
        <v>1</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row>
    <row r="554" spans="2:27" ht="30" customHeight="1" x14ac:dyDescent="0.3">
      <c r="B554" s="95" t="s">
        <v>2387</v>
      </c>
      <c r="C554">
        <v>0</v>
      </c>
      <c r="D554">
        <v>0</v>
      </c>
      <c r="E554">
        <v>0</v>
      </c>
      <c r="F554">
        <v>0</v>
      </c>
      <c r="G554">
        <v>0</v>
      </c>
      <c r="H554">
        <v>0</v>
      </c>
      <c r="I554">
        <v>0</v>
      </c>
      <c r="J554">
        <v>0</v>
      </c>
      <c r="K554">
        <v>0</v>
      </c>
      <c r="L554">
        <v>0</v>
      </c>
      <c r="M554">
        <v>0</v>
      </c>
      <c r="N554">
        <v>0</v>
      </c>
      <c r="O554">
        <v>0</v>
      </c>
      <c r="P554">
        <v>0</v>
      </c>
      <c r="Q554">
        <v>0</v>
      </c>
      <c r="R554">
        <v>0</v>
      </c>
      <c r="S554">
        <v>0</v>
      </c>
      <c r="T554">
        <v>1</v>
      </c>
      <c r="U554">
        <v>0</v>
      </c>
      <c r="V554">
        <v>0</v>
      </c>
      <c r="W554">
        <v>0</v>
      </c>
      <c r="X554">
        <v>0</v>
      </c>
      <c r="Y554">
        <v>0</v>
      </c>
      <c r="Z554">
        <v>0</v>
      </c>
      <c r="AA554">
        <v>0</v>
      </c>
    </row>
    <row r="555" spans="2:27" ht="30" customHeight="1" x14ac:dyDescent="0.3">
      <c r="B555" s="95" t="s">
        <v>1849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1</v>
      </c>
      <c r="W555">
        <v>0</v>
      </c>
      <c r="X555">
        <v>0</v>
      </c>
      <c r="Y555">
        <v>0</v>
      </c>
      <c r="Z555">
        <v>0</v>
      </c>
      <c r="AA555">
        <v>0</v>
      </c>
    </row>
    <row r="556" spans="2:27" ht="30" customHeight="1" x14ac:dyDescent="0.3">
      <c r="B556" s="95" t="s">
        <v>4660</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1</v>
      </c>
      <c r="Z556">
        <v>0</v>
      </c>
      <c r="AA556">
        <v>0</v>
      </c>
    </row>
    <row r="557" spans="2:27" ht="30" customHeight="1" x14ac:dyDescent="0.3">
      <c r="B557" s="95" t="s">
        <v>2870</v>
      </c>
      <c r="C557">
        <v>0</v>
      </c>
      <c r="D557">
        <v>0</v>
      </c>
      <c r="E557">
        <v>0</v>
      </c>
      <c r="F557">
        <v>0</v>
      </c>
      <c r="G557">
        <v>0</v>
      </c>
      <c r="H557">
        <v>0</v>
      </c>
      <c r="I557">
        <v>2</v>
      </c>
      <c r="J557">
        <v>0</v>
      </c>
      <c r="K557">
        <v>0</v>
      </c>
      <c r="L557">
        <v>0</v>
      </c>
      <c r="M557">
        <v>0</v>
      </c>
      <c r="N557">
        <v>0</v>
      </c>
      <c r="O557">
        <v>0</v>
      </c>
      <c r="P557">
        <v>0</v>
      </c>
      <c r="Q557">
        <v>0</v>
      </c>
      <c r="R557">
        <v>0</v>
      </c>
      <c r="S557">
        <v>0</v>
      </c>
      <c r="T557">
        <v>0</v>
      </c>
      <c r="U557">
        <v>0</v>
      </c>
      <c r="V557">
        <v>0</v>
      </c>
      <c r="W557">
        <v>0</v>
      </c>
      <c r="X557">
        <v>0</v>
      </c>
      <c r="Y557">
        <v>0</v>
      </c>
      <c r="Z557">
        <v>0</v>
      </c>
      <c r="AA557">
        <v>0</v>
      </c>
    </row>
    <row r="558" spans="2:27" ht="30" customHeight="1" x14ac:dyDescent="0.3">
      <c r="B558" s="95" t="s">
        <v>1857</v>
      </c>
      <c r="C558">
        <v>0</v>
      </c>
      <c r="D558">
        <v>0</v>
      </c>
      <c r="E558">
        <v>0</v>
      </c>
      <c r="F558">
        <v>0</v>
      </c>
      <c r="G558">
        <v>1</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row>
    <row r="559" spans="2:27" ht="30" customHeight="1" x14ac:dyDescent="0.3">
      <c r="B559" s="95" t="s">
        <v>3404</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1</v>
      </c>
      <c r="X559">
        <v>0</v>
      </c>
      <c r="Y559">
        <v>0</v>
      </c>
      <c r="Z559">
        <v>0</v>
      </c>
      <c r="AA559">
        <v>0</v>
      </c>
    </row>
    <row r="560" spans="2:27" ht="30" customHeight="1" x14ac:dyDescent="0.3">
      <c r="B560" s="95" t="s">
        <v>4003</v>
      </c>
      <c r="C560">
        <v>0</v>
      </c>
      <c r="D560">
        <v>0</v>
      </c>
      <c r="E560">
        <v>0</v>
      </c>
      <c r="F560">
        <v>1</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row>
    <row r="561" spans="2:27" ht="30" customHeight="1" x14ac:dyDescent="0.3">
      <c r="B561" s="95" t="s">
        <v>132</v>
      </c>
      <c r="C561">
        <v>0</v>
      </c>
      <c r="D561">
        <v>0</v>
      </c>
      <c r="E561">
        <v>0</v>
      </c>
      <c r="F561">
        <v>1</v>
      </c>
      <c r="G561">
        <v>2</v>
      </c>
      <c r="H561">
        <v>0</v>
      </c>
      <c r="I561">
        <v>2</v>
      </c>
      <c r="J561">
        <v>0</v>
      </c>
      <c r="K561">
        <v>0</v>
      </c>
      <c r="L561">
        <v>0</v>
      </c>
      <c r="M561">
        <v>0</v>
      </c>
      <c r="N561">
        <v>0</v>
      </c>
      <c r="O561">
        <v>0</v>
      </c>
      <c r="P561">
        <v>0</v>
      </c>
      <c r="Q561">
        <v>0</v>
      </c>
      <c r="R561">
        <v>3</v>
      </c>
      <c r="S561">
        <v>0</v>
      </c>
      <c r="T561">
        <v>6</v>
      </c>
      <c r="U561">
        <v>0</v>
      </c>
      <c r="V561">
        <v>0</v>
      </c>
      <c r="W561">
        <v>0</v>
      </c>
      <c r="X561">
        <v>0</v>
      </c>
      <c r="Y561">
        <v>0</v>
      </c>
      <c r="Z561">
        <v>24</v>
      </c>
      <c r="AA561">
        <v>0</v>
      </c>
    </row>
    <row r="562" spans="2:27" ht="30" customHeight="1" x14ac:dyDescent="0.3">
      <c r="B562" s="95" t="s">
        <v>402</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1</v>
      </c>
      <c r="AA562">
        <v>0</v>
      </c>
    </row>
    <row r="563" spans="2:27" ht="30" customHeight="1" x14ac:dyDescent="0.3">
      <c r="B563" s="95" t="s">
        <v>2390</v>
      </c>
      <c r="C563">
        <v>0</v>
      </c>
      <c r="D563">
        <v>0</v>
      </c>
      <c r="E563">
        <v>0</v>
      </c>
      <c r="F563">
        <v>0</v>
      </c>
      <c r="G563">
        <v>0</v>
      </c>
      <c r="H563">
        <v>0</v>
      </c>
      <c r="I563">
        <v>0</v>
      </c>
      <c r="J563">
        <v>0</v>
      </c>
      <c r="K563">
        <v>0</v>
      </c>
      <c r="L563">
        <v>0</v>
      </c>
      <c r="M563">
        <v>2</v>
      </c>
      <c r="N563">
        <v>0</v>
      </c>
      <c r="O563">
        <v>0</v>
      </c>
      <c r="P563">
        <v>0</v>
      </c>
      <c r="Q563">
        <v>0</v>
      </c>
      <c r="R563">
        <v>0</v>
      </c>
      <c r="S563">
        <v>0</v>
      </c>
      <c r="T563">
        <v>0</v>
      </c>
      <c r="U563">
        <v>0</v>
      </c>
      <c r="V563">
        <v>0</v>
      </c>
      <c r="W563">
        <v>0</v>
      </c>
      <c r="X563">
        <v>0</v>
      </c>
      <c r="Y563">
        <v>0</v>
      </c>
      <c r="Z563">
        <v>0</v>
      </c>
      <c r="AA563">
        <v>0</v>
      </c>
    </row>
    <row r="564" spans="2:27" ht="30" customHeight="1" x14ac:dyDescent="0.3">
      <c r="B564" s="95" t="s">
        <v>1388</v>
      </c>
      <c r="C564">
        <v>0</v>
      </c>
      <c r="D564">
        <v>0</v>
      </c>
      <c r="E564">
        <v>0</v>
      </c>
      <c r="F564">
        <v>1</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row>
    <row r="565" spans="2:27" ht="30" customHeight="1" x14ac:dyDescent="0.3">
      <c r="B565" s="95" t="s">
        <v>1876</v>
      </c>
      <c r="C565">
        <v>0</v>
      </c>
      <c r="D565">
        <v>0</v>
      </c>
      <c r="E565">
        <v>0</v>
      </c>
      <c r="F565">
        <v>0</v>
      </c>
      <c r="G565">
        <v>0</v>
      </c>
      <c r="H565">
        <v>0</v>
      </c>
      <c r="I565">
        <v>0</v>
      </c>
      <c r="J565">
        <v>0</v>
      </c>
      <c r="K565">
        <v>0</v>
      </c>
      <c r="L565">
        <v>0</v>
      </c>
      <c r="M565">
        <v>0</v>
      </c>
      <c r="N565">
        <v>0</v>
      </c>
      <c r="O565">
        <v>0</v>
      </c>
      <c r="P565">
        <v>0</v>
      </c>
      <c r="Q565">
        <v>0</v>
      </c>
      <c r="R565">
        <v>0</v>
      </c>
      <c r="S565">
        <v>0</v>
      </c>
      <c r="T565">
        <v>1</v>
      </c>
      <c r="U565">
        <v>0</v>
      </c>
      <c r="V565">
        <v>0</v>
      </c>
      <c r="W565">
        <v>0</v>
      </c>
      <c r="X565">
        <v>0</v>
      </c>
      <c r="Y565">
        <v>0</v>
      </c>
      <c r="Z565">
        <v>1</v>
      </c>
      <c r="AA565">
        <v>0</v>
      </c>
    </row>
    <row r="566" spans="2:27" ht="30" customHeight="1" x14ac:dyDescent="0.3">
      <c r="B566" s="95" t="s">
        <v>3410</v>
      </c>
      <c r="C566">
        <v>0</v>
      </c>
      <c r="D566">
        <v>0</v>
      </c>
      <c r="E566">
        <v>0</v>
      </c>
      <c r="F566">
        <v>0</v>
      </c>
      <c r="G566">
        <v>0</v>
      </c>
      <c r="H566">
        <v>0</v>
      </c>
      <c r="I566">
        <v>0</v>
      </c>
      <c r="J566">
        <v>0</v>
      </c>
      <c r="K566">
        <v>0</v>
      </c>
      <c r="L566">
        <v>0</v>
      </c>
      <c r="M566">
        <v>0</v>
      </c>
      <c r="N566">
        <v>0</v>
      </c>
      <c r="O566">
        <v>0</v>
      </c>
      <c r="P566">
        <v>0</v>
      </c>
      <c r="Q566">
        <v>0</v>
      </c>
      <c r="R566">
        <v>0</v>
      </c>
      <c r="S566">
        <v>0</v>
      </c>
      <c r="T566">
        <v>1</v>
      </c>
      <c r="U566">
        <v>0</v>
      </c>
      <c r="V566">
        <v>0</v>
      </c>
      <c r="W566">
        <v>0</v>
      </c>
      <c r="X566">
        <v>0</v>
      </c>
      <c r="Y566">
        <v>0</v>
      </c>
      <c r="Z566">
        <v>0</v>
      </c>
      <c r="AA566">
        <v>0</v>
      </c>
    </row>
    <row r="567" spans="2:27" ht="30" customHeight="1" x14ac:dyDescent="0.3">
      <c r="B567" s="95" t="s">
        <v>3416</v>
      </c>
      <c r="C567">
        <v>0</v>
      </c>
      <c r="D567">
        <v>0</v>
      </c>
      <c r="E567">
        <v>0</v>
      </c>
      <c r="F567">
        <v>0</v>
      </c>
      <c r="G567">
        <v>0</v>
      </c>
      <c r="H567">
        <v>0</v>
      </c>
      <c r="I567">
        <v>0</v>
      </c>
      <c r="J567">
        <v>0</v>
      </c>
      <c r="K567">
        <v>0</v>
      </c>
      <c r="L567">
        <v>0</v>
      </c>
      <c r="M567">
        <v>0</v>
      </c>
      <c r="N567">
        <v>0</v>
      </c>
      <c r="O567">
        <v>0</v>
      </c>
      <c r="P567">
        <v>0</v>
      </c>
      <c r="Q567">
        <v>0</v>
      </c>
      <c r="R567">
        <v>0</v>
      </c>
      <c r="S567">
        <v>0</v>
      </c>
      <c r="T567">
        <v>1</v>
      </c>
      <c r="U567">
        <v>0</v>
      </c>
      <c r="V567">
        <v>0</v>
      </c>
      <c r="W567">
        <v>0</v>
      </c>
      <c r="X567">
        <v>0</v>
      </c>
      <c r="Y567">
        <v>0</v>
      </c>
      <c r="Z567">
        <v>0</v>
      </c>
      <c r="AA567">
        <v>0</v>
      </c>
    </row>
    <row r="568" spans="2:27" ht="30" customHeight="1" x14ac:dyDescent="0.3">
      <c r="B568" s="95" t="s">
        <v>321</v>
      </c>
      <c r="C568">
        <v>0</v>
      </c>
      <c r="D568">
        <v>0</v>
      </c>
      <c r="E568">
        <v>0</v>
      </c>
      <c r="F568">
        <v>0</v>
      </c>
      <c r="G568">
        <v>0</v>
      </c>
      <c r="H568">
        <v>0</v>
      </c>
      <c r="I568">
        <v>0</v>
      </c>
      <c r="J568">
        <v>0</v>
      </c>
      <c r="K568">
        <v>0</v>
      </c>
      <c r="L568">
        <v>0</v>
      </c>
      <c r="M568">
        <v>0</v>
      </c>
      <c r="N568">
        <v>0</v>
      </c>
      <c r="O568">
        <v>0</v>
      </c>
      <c r="P568">
        <v>0</v>
      </c>
      <c r="Q568">
        <v>0</v>
      </c>
      <c r="R568">
        <v>0</v>
      </c>
      <c r="S568">
        <v>1</v>
      </c>
      <c r="T568">
        <v>1</v>
      </c>
      <c r="U568">
        <v>0</v>
      </c>
      <c r="V568">
        <v>0</v>
      </c>
      <c r="W568">
        <v>0</v>
      </c>
      <c r="X568">
        <v>0</v>
      </c>
      <c r="Y568">
        <v>0</v>
      </c>
      <c r="Z568">
        <v>7</v>
      </c>
      <c r="AA568">
        <v>0</v>
      </c>
    </row>
    <row r="569" spans="2:27" ht="30" customHeight="1" x14ac:dyDescent="0.3">
      <c r="B569" s="95" t="s">
        <v>2883</v>
      </c>
      <c r="C569">
        <v>0</v>
      </c>
      <c r="D569">
        <v>0</v>
      </c>
      <c r="E569">
        <v>0</v>
      </c>
      <c r="F569">
        <v>0</v>
      </c>
      <c r="G569">
        <v>0</v>
      </c>
      <c r="H569">
        <v>0</v>
      </c>
      <c r="I569">
        <v>0</v>
      </c>
      <c r="J569">
        <v>0</v>
      </c>
      <c r="K569">
        <v>0</v>
      </c>
      <c r="L569">
        <v>0</v>
      </c>
      <c r="M569">
        <v>1</v>
      </c>
      <c r="N569">
        <v>0</v>
      </c>
      <c r="O569">
        <v>0</v>
      </c>
      <c r="P569">
        <v>0</v>
      </c>
      <c r="Q569">
        <v>0</v>
      </c>
      <c r="R569">
        <v>0</v>
      </c>
      <c r="S569">
        <v>0</v>
      </c>
      <c r="T569">
        <v>0</v>
      </c>
      <c r="U569">
        <v>0</v>
      </c>
      <c r="V569">
        <v>0</v>
      </c>
      <c r="W569">
        <v>0</v>
      </c>
      <c r="X569">
        <v>0</v>
      </c>
      <c r="Y569">
        <v>0</v>
      </c>
      <c r="Z569">
        <v>0</v>
      </c>
      <c r="AA569">
        <v>0</v>
      </c>
    </row>
    <row r="570" spans="2:27" ht="30" customHeight="1" x14ac:dyDescent="0.3">
      <c r="B570" s="95" t="s">
        <v>980</v>
      </c>
      <c r="C570">
        <v>0</v>
      </c>
      <c r="D570">
        <v>0</v>
      </c>
      <c r="E570">
        <v>0</v>
      </c>
      <c r="F570">
        <v>0</v>
      </c>
      <c r="G570">
        <v>0</v>
      </c>
      <c r="H570">
        <v>1</v>
      </c>
      <c r="I570">
        <v>3</v>
      </c>
      <c r="J570">
        <v>0</v>
      </c>
      <c r="K570">
        <v>0</v>
      </c>
      <c r="L570">
        <v>0</v>
      </c>
      <c r="M570">
        <v>0</v>
      </c>
      <c r="N570">
        <v>0</v>
      </c>
      <c r="O570">
        <v>0</v>
      </c>
      <c r="P570">
        <v>0</v>
      </c>
      <c r="Q570">
        <v>0</v>
      </c>
      <c r="R570">
        <v>0</v>
      </c>
      <c r="S570">
        <v>0</v>
      </c>
      <c r="T570">
        <v>1</v>
      </c>
      <c r="U570">
        <v>0</v>
      </c>
      <c r="V570">
        <v>0</v>
      </c>
      <c r="W570">
        <v>0</v>
      </c>
      <c r="X570">
        <v>0</v>
      </c>
      <c r="Y570">
        <v>0</v>
      </c>
      <c r="Z570">
        <v>0</v>
      </c>
      <c r="AA570">
        <v>0</v>
      </c>
    </row>
    <row r="571" spans="2:27" ht="30" customHeight="1" x14ac:dyDescent="0.3">
      <c r="B571" s="95" t="s">
        <v>2211</v>
      </c>
      <c r="C571">
        <v>0</v>
      </c>
      <c r="D571">
        <v>0</v>
      </c>
      <c r="E571">
        <v>0</v>
      </c>
      <c r="F571">
        <v>0</v>
      </c>
      <c r="G571">
        <v>0</v>
      </c>
      <c r="H571">
        <v>0</v>
      </c>
      <c r="I571">
        <v>0</v>
      </c>
      <c r="J571">
        <v>0</v>
      </c>
      <c r="K571">
        <v>1</v>
      </c>
      <c r="L571">
        <v>0</v>
      </c>
      <c r="M571">
        <v>0</v>
      </c>
      <c r="N571">
        <v>0</v>
      </c>
      <c r="O571">
        <v>0</v>
      </c>
      <c r="P571">
        <v>0</v>
      </c>
      <c r="Q571">
        <v>0</v>
      </c>
      <c r="R571">
        <v>0</v>
      </c>
      <c r="S571">
        <v>0</v>
      </c>
      <c r="T571">
        <v>0</v>
      </c>
      <c r="U571">
        <v>0</v>
      </c>
      <c r="V571">
        <v>0</v>
      </c>
      <c r="W571">
        <v>0</v>
      </c>
      <c r="X571">
        <v>0</v>
      </c>
      <c r="Y571">
        <v>0</v>
      </c>
      <c r="Z571">
        <v>0</v>
      </c>
      <c r="AA571">
        <v>0</v>
      </c>
    </row>
    <row r="572" spans="2:27" ht="30" customHeight="1" x14ac:dyDescent="0.3">
      <c r="B572" s="95" t="s">
        <v>1212</v>
      </c>
      <c r="C572">
        <v>4</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row>
    <row r="573" spans="2:27" ht="30" customHeight="1" x14ac:dyDescent="0.3">
      <c r="B573" s="95" t="s">
        <v>2746</v>
      </c>
      <c r="C573">
        <v>0</v>
      </c>
      <c r="D573">
        <v>0</v>
      </c>
      <c r="E573">
        <v>0</v>
      </c>
      <c r="F573">
        <v>0</v>
      </c>
      <c r="G573">
        <v>0</v>
      </c>
      <c r="H573">
        <v>0</v>
      </c>
      <c r="I573">
        <v>0</v>
      </c>
      <c r="J573">
        <v>0</v>
      </c>
      <c r="K573">
        <v>1</v>
      </c>
      <c r="L573">
        <v>0</v>
      </c>
      <c r="M573">
        <v>0</v>
      </c>
      <c r="N573">
        <v>0</v>
      </c>
      <c r="O573">
        <v>0</v>
      </c>
      <c r="P573">
        <v>0</v>
      </c>
      <c r="Q573">
        <v>0</v>
      </c>
      <c r="R573">
        <v>0</v>
      </c>
      <c r="S573">
        <v>0</v>
      </c>
      <c r="T573">
        <v>0</v>
      </c>
      <c r="U573">
        <v>0</v>
      </c>
      <c r="V573">
        <v>0</v>
      </c>
      <c r="W573">
        <v>0</v>
      </c>
      <c r="X573">
        <v>0</v>
      </c>
      <c r="Y573">
        <v>0</v>
      </c>
      <c r="Z573">
        <v>0</v>
      </c>
      <c r="AA573">
        <v>0</v>
      </c>
    </row>
    <row r="574" spans="2:27" ht="30" customHeight="1" x14ac:dyDescent="0.3">
      <c r="B574" s="95" t="s">
        <v>1883</v>
      </c>
      <c r="C574">
        <v>0</v>
      </c>
      <c r="D574">
        <v>0</v>
      </c>
      <c r="E574">
        <v>0</v>
      </c>
      <c r="F574">
        <v>0</v>
      </c>
      <c r="G574">
        <v>0</v>
      </c>
      <c r="H574">
        <v>0</v>
      </c>
      <c r="I574">
        <v>0</v>
      </c>
      <c r="J574">
        <v>0</v>
      </c>
      <c r="K574">
        <v>0</v>
      </c>
      <c r="L574">
        <v>0</v>
      </c>
      <c r="M574">
        <v>0</v>
      </c>
      <c r="N574">
        <v>1</v>
      </c>
      <c r="O574">
        <v>0</v>
      </c>
      <c r="P574">
        <v>0</v>
      </c>
      <c r="Q574">
        <v>0</v>
      </c>
      <c r="R574">
        <v>0</v>
      </c>
      <c r="S574">
        <v>0</v>
      </c>
      <c r="T574">
        <v>0</v>
      </c>
      <c r="U574">
        <v>0</v>
      </c>
      <c r="V574">
        <v>0</v>
      </c>
      <c r="W574">
        <v>0</v>
      </c>
      <c r="X574">
        <v>0</v>
      </c>
      <c r="Y574">
        <v>0</v>
      </c>
      <c r="Z574">
        <v>0</v>
      </c>
      <c r="AA574">
        <v>0</v>
      </c>
    </row>
    <row r="575" spans="2:27" ht="30" customHeight="1" x14ac:dyDescent="0.3">
      <c r="B575" s="95" t="s">
        <v>920</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3</v>
      </c>
    </row>
    <row r="576" spans="2:27" ht="30" customHeight="1" x14ac:dyDescent="0.3">
      <c r="B576" s="95" t="s">
        <v>4485</v>
      </c>
      <c r="C576">
        <v>0</v>
      </c>
      <c r="D576">
        <v>0</v>
      </c>
      <c r="E576">
        <v>0</v>
      </c>
      <c r="F576">
        <v>0</v>
      </c>
      <c r="G576">
        <v>0</v>
      </c>
      <c r="H576">
        <v>0</v>
      </c>
      <c r="I576">
        <v>0</v>
      </c>
      <c r="J576">
        <v>0</v>
      </c>
      <c r="K576">
        <v>0</v>
      </c>
      <c r="L576">
        <v>0</v>
      </c>
      <c r="M576">
        <v>0</v>
      </c>
      <c r="N576">
        <v>0</v>
      </c>
      <c r="O576">
        <v>2</v>
      </c>
      <c r="P576">
        <v>0</v>
      </c>
      <c r="Q576">
        <v>0</v>
      </c>
      <c r="R576">
        <v>0</v>
      </c>
      <c r="S576">
        <v>0</v>
      </c>
      <c r="T576">
        <v>0</v>
      </c>
      <c r="U576">
        <v>0</v>
      </c>
      <c r="V576">
        <v>0</v>
      </c>
      <c r="W576">
        <v>0</v>
      </c>
      <c r="X576">
        <v>0</v>
      </c>
      <c r="Y576">
        <v>0</v>
      </c>
      <c r="Z576">
        <v>0</v>
      </c>
      <c r="AA576">
        <v>0</v>
      </c>
    </row>
    <row r="577" spans="2:27" ht="30" customHeight="1" x14ac:dyDescent="0.3">
      <c r="B577" s="95" t="s">
        <v>1889</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3</v>
      </c>
    </row>
    <row r="578" spans="2:27" ht="30" customHeight="1" x14ac:dyDescent="0.3">
      <c r="B578" s="95" t="s">
        <v>4669</v>
      </c>
      <c r="C578">
        <v>0</v>
      </c>
      <c r="D578">
        <v>0</v>
      </c>
      <c r="E578">
        <v>0</v>
      </c>
      <c r="F578">
        <v>0</v>
      </c>
      <c r="G578">
        <v>0</v>
      </c>
      <c r="H578">
        <v>0</v>
      </c>
      <c r="I578">
        <v>1</v>
      </c>
      <c r="J578">
        <v>0</v>
      </c>
      <c r="K578">
        <v>0</v>
      </c>
      <c r="L578">
        <v>0</v>
      </c>
      <c r="M578">
        <v>0</v>
      </c>
      <c r="N578">
        <v>0</v>
      </c>
      <c r="O578">
        <v>0</v>
      </c>
      <c r="P578">
        <v>0</v>
      </c>
      <c r="Q578">
        <v>0</v>
      </c>
      <c r="R578">
        <v>0</v>
      </c>
      <c r="S578">
        <v>0</v>
      </c>
      <c r="T578">
        <v>0</v>
      </c>
      <c r="U578">
        <v>0</v>
      </c>
      <c r="V578">
        <v>0</v>
      </c>
      <c r="W578">
        <v>0</v>
      </c>
      <c r="X578">
        <v>0</v>
      </c>
      <c r="Y578">
        <v>0</v>
      </c>
      <c r="Z578">
        <v>0</v>
      </c>
      <c r="AA578">
        <v>0</v>
      </c>
    </row>
    <row r="579" spans="2:27" ht="30" customHeight="1" x14ac:dyDescent="0.3">
      <c r="B579" s="95" t="s">
        <v>2414</v>
      </c>
      <c r="C579">
        <v>0</v>
      </c>
      <c r="D579">
        <v>0</v>
      </c>
      <c r="E579">
        <v>0</v>
      </c>
      <c r="F579">
        <v>0</v>
      </c>
      <c r="G579">
        <v>1</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row>
    <row r="580" spans="2:27" ht="30" customHeight="1" x14ac:dyDescent="0.3">
      <c r="B580" s="95" t="s">
        <v>2422</v>
      </c>
      <c r="C580">
        <v>0</v>
      </c>
      <c r="D580">
        <v>0</v>
      </c>
      <c r="E580">
        <v>0</v>
      </c>
      <c r="F580">
        <v>0</v>
      </c>
      <c r="G580">
        <v>0</v>
      </c>
      <c r="H580">
        <v>0</v>
      </c>
      <c r="I580">
        <v>0</v>
      </c>
      <c r="J580">
        <v>0</v>
      </c>
      <c r="K580">
        <v>0</v>
      </c>
      <c r="L580">
        <v>0</v>
      </c>
      <c r="M580">
        <v>0</v>
      </c>
      <c r="N580">
        <v>0</v>
      </c>
      <c r="O580">
        <v>0</v>
      </c>
      <c r="P580">
        <v>0</v>
      </c>
      <c r="Q580">
        <v>0</v>
      </c>
      <c r="R580">
        <v>1</v>
      </c>
      <c r="S580">
        <v>0</v>
      </c>
      <c r="T580">
        <v>0</v>
      </c>
      <c r="U580">
        <v>0</v>
      </c>
      <c r="V580">
        <v>0</v>
      </c>
      <c r="W580">
        <v>0</v>
      </c>
      <c r="X580">
        <v>0</v>
      </c>
      <c r="Y580">
        <v>0</v>
      </c>
      <c r="Z580">
        <v>0</v>
      </c>
      <c r="AA580">
        <v>0</v>
      </c>
    </row>
    <row r="581" spans="2:27" ht="30" customHeight="1" x14ac:dyDescent="0.3">
      <c r="B581" s="95" t="s">
        <v>4497</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1</v>
      </c>
    </row>
    <row r="582" spans="2:27" ht="30" customHeight="1" x14ac:dyDescent="0.3">
      <c r="B582" s="95" t="s">
        <v>2896</v>
      </c>
      <c r="C582">
        <v>1</v>
      </c>
      <c r="D582">
        <v>0</v>
      </c>
      <c r="E582">
        <v>0</v>
      </c>
      <c r="F582">
        <v>0</v>
      </c>
      <c r="G582">
        <v>0</v>
      </c>
      <c r="H582">
        <v>0</v>
      </c>
      <c r="I582">
        <v>0</v>
      </c>
      <c r="J582">
        <v>0</v>
      </c>
      <c r="K582">
        <v>0</v>
      </c>
      <c r="L582">
        <v>0</v>
      </c>
      <c r="M582">
        <v>0</v>
      </c>
      <c r="N582">
        <v>0</v>
      </c>
      <c r="O582">
        <v>0</v>
      </c>
      <c r="P582">
        <v>0</v>
      </c>
      <c r="Q582">
        <v>0</v>
      </c>
      <c r="R582">
        <v>0</v>
      </c>
      <c r="S582">
        <v>1</v>
      </c>
      <c r="T582">
        <v>0</v>
      </c>
      <c r="U582">
        <v>0</v>
      </c>
      <c r="V582">
        <v>0</v>
      </c>
      <c r="W582">
        <v>0</v>
      </c>
      <c r="X582">
        <v>0</v>
      </c>
      <c r="Y582">
        <v>0</v>
      </c>
      <c r="Z582">
        <v>0</v>
      </c>
      <c r="AA582">
        <v>0</v>
      </c>
    </row>
    <row r="583" spans="2:27" ht="30" customHeight="1" x14ac:dyDescent="0.3">
      <c r="B583" s="95" t="s">
        <v>498</v>
      </c>
      <c r="C583">
        <v>0</v>
      </c>
      <c r="D583">
        <v>0</v>
      </c>
      <c r="E583">
        <v>0</v>
      </c>
      <c r="F583">
        <v>0</v>
      </c>
      <c r="G583">
        <v>0</v>
      </c>
      <c r="H583">
        <v>0</v>
      </c>
      <c r="I583">
        <v>0</v>
      </c>
      <c r="J583">
        <v>0</v>
      </c>
      <c r="K583">
        <v>0</v>
      </c>
      <c r="L583">
        <v>0</v>
      </c>
      <c r="M583">
        <v>1</v>
      </c>
      <c r="N583">
        <v>0</v>
      </c>
      <c r="O583">
        <v>0</v>
      </c>
      <c r="P583">
        <v>0</v>
      </c>
      <c r="Q583">
        <v>0</v>
      </c>
      <c r="R583">
        <v>0</v>
      </c>
      <c r="S583">
        <v>0</v>
      </c>
      <c r="T583">
        <v>0</v>
      </c>
      <c r="U583">
        <v>0</v>
      </c>
      <c r="V583">
        <v>0</v>
      </c>
      <c r="W583">
        <v>0</v>
      </c>
      <c r="X583">
        <v>0</v>
      </c>
      <c r="Y583">
        <v>0</v>
      </c>
      <c r="Z583">
        <v>0</v>
      </c>
      <c r="AA583">
        <v>0</v>
      </c>
    </row>
    <row r="584" spans="2:27" ht="30" customHeight="1" x14ac:dyDescent="0.3">
      <c r="B584" s="95" t="s">
        <v>3452</v>
      </c>
      <c r="C584">
        <v>0</v>
      </c>
      <c r="D584">
        <v>0</v>
      </c>
      <c r="E584">
        <v>0</v>
      </c>
      <c r="F584">
        <v>0</v>
      </c>
      <c r="G584">
        <v>0</v>
      </c>
      <c r="H584">
        <v>0</v>
      </c>
      <c r="I584">
        <v>0</v>
      </c>
      <c r="J584">
        <v>0</v>
      </c>
      <c r="K584">
        <v>0</v>
      </c>
      <c r="L584">
        <v>0</v>
      </c>
      <c r="M584">
        <v>0</v>
      </c>
      <c r="N584">
        <v>0</v>
      </c>
      <c r="O584">
        <v>0</v>
      </c>
      <c r="P584">
        <v>0</v>
      </c>
      <c r="Q584">
        <v>0</v>
      </c>
      <c r="R584">
        <v>0</v>
      </c>
      <c r="S584">
        <v>0</v>
      </c>
      <c r="T584">
        <v>1</v>
      </c>
      <c r="U584">
        <v>0</v>
      </c>
      <c r="V584">
        <v>0</v>
      </c>
      <c r="W584">
        <v>0</v>
      </c>
      <c r="X584">
        <v>0</v>
      </c>
      <c r="Y584">
        <v>0</v>
      </c>
      <c r="Z584">
        <v>0</v>
      </c>
      <c r="AA584">
        <v>0</v>
      </c>
    </row>
    <row r="585" spans="2:27" ht="30" customHeight="1" x14ac:dyDescent="0.3">
      <c r="B585" s="95" t="s">
        <v>2903</v>
      </c>
      <c r="C585">
        <v>0</v>
      </c>
      <c r="D585">
        <v>0</v>
      </c>
      <c r="E585">
        <v>0</v>
      </c>
      <c r="F585">
        <v>0</v>
      </c>
      <c r="G585">
        <v>0</v>
      </c>
      <c r="H585">
        <v>0</v>
      </c>
      <c r="I585">
        <v>0</v>
      </c>
      <c r="J585">
        <v>0</v>
      </c>
      <c r="K585">
        <v>0</v>
      </c>
      <c r="L585">
        <v>0</v>
      </c>
      <c r="M585">
        <v>0</v>
      </c>
      <c r="N585">
        <v>0</v>
      </c>
      <c r="O585">
        <v>0</v>
      </c>
      <c r="P585">
        <v>0</v>
      </c>
      <c r="Q585">
        <v>1</v>
      </c>
      <c r="R585">
        <v>0</v>
      </c>
      <c r="S585">
        <v>0</v>
      </c>
      <c r="T585">
        <v>0</v>
      </c>
      <c r="U585">
        <v>0</v>
      </c>
      <c r="V585">
        <v>0</v>
      </c>
      <c r="W585">
        <v>0</v>
      </c>
      <c r="X585">
        <v>0</v>
      </c>
      <c r="Y585">
        <v>0</v>
      </c>
      <c r="Z585">
        <v>0</v>
      </c>
      <c r="AA585">
        <v>0</v>
      </c>
    </row>
    <row r="586" spans="2:27" ht="30" customHeight="1" x14ac:dyDescent="0.3">
      <c r="B586" s="95" t="s">
        <v>2910</v>
      </c>
      <c r="C586">
        <v>0</v>
      </c>
      <c r="D586">
        <v>0</v>
      </c>
      <c r="E586">
        <v>2</v>
      </c>
      <c r="F586">
        <v>0</v>
      </c>
      <c r="G586">
        <v>0</v>
      </c>
      <c r="H586">
        <v>0</v>
      </c>
      <c r="I586">
        <v>0</v>
      </c>
      <c r="J586">
        <v>0</v>
      </c>
      <c r="K586">
        <v>0</v>
      </c>
      <c r="L586">
        <v>0</v>
      </c>
      <c r="M586">
        <v>0</v>
      </c>
      <c r="N586">
        <v>0</v>
      </c>
      <c r="O586">
        <v>0</v>
      </c>
      <c r="P586">
        <v>0</v>
      </c>
      <c r="Q586">
        <v>0</v>
      </c>
      <c r="R586">
        <v>0</v>
      </c>
      <c r="S586">
        <v>0</v>
      </c>
      <c r="T586">
        <v>0</v>
      </c>
      <c r="U586">
        <v>0</v>
      </c>
      <c r="V586">
        <v>1</v>
      </c>
      <c r="W586">
        <v>0</v>
      </c>
      <c r="X586">
        <v>0</v>
      </c>
      <c r="Y586">
        <v>0</v>
      </c>
      <c r="Z586">
        <v>0</v>
      </c>
      <c r="AA586">
        <v>0</v>
      </c>
    </row>
    <row r="587" spans="2:27" ht="30" customHeight="1" x14ac:dyDescent="0.3">
      <c r="B587" s="95" t="s">
        <v>3460</v>
      </c>
      <c r="C587">
        <v>0</v>
      </c>
      <c r="D587">
        <v>0</v>
      </c>
      <c r="E587">
        <v>0</v>
      </c>
      <c r="F587">
        <v>0</v>
      </c>
      <c r="G587">
        <v>1</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row>
    <row r="588" spans="2:27" ht="30" customHeight="1" x14ac:dyDescent="0.3">
      <c r="B588" s="95" t="s">
        <v>573</v>
      </c>
      <c r="C588">
        <v>0</v>
      </c>
      <c r="D588">
        <v>0</v>
      </c>
      <c r="E588">
        <v>0</v>
      </c>
      <c r="F588">
        <v>0</v>
      </c>
      <c r="G588">
        <v>0</v>
      </c>
      <c r="H588">
        <v>0</v>
      </c>
      <c r="I588">
        <v>1</v>
      </c>
      <c r="J588">
        <v>0</v>
      </c>
      <c r="K588">
        <v>0</v>
      </c>
      <c r="L588">
        <v>0</v>
      </c>
      <c r="M588">
        <v>0</v>
      </c>
      <c r="N588">
        <v>0</v>
      </c>
      <c r="O588">
        <v>0</v>
      </c>
      <c r="P588">
        <v>0</v>
      </c>
      <c r="Q588">
        <v>0</v>
      </c>
      <c r="R588">
        <v>0</v>
      </c>
      <c r="S588">
        <v>0</v>
      </c>
      <c r="T588">
        <v>0</v>
      </c>
      <c r="U588">
        <v>0</v>
      </c>
      <c r="V588">
        <v>0</v>
      </c>
      <c r="W588">
        <v>0</v>
      </c>
      <c r="X588">
        <v>0</v>
      </c>
      <c r="Y588">
        <v>0</v>
      </c>
      <c r="Z588">
        <v>0</v>
      </c>
      <c r="AA588">
        <v>0</v>
      </c>
    </row>
    <row r="589" spans="2:27" ht="30" customHeight="1" x14ac:dyDescent="0.3">
      <c r="B589" s="95" t="s">
        <v>3465</v>
      </c>
      <c r="C589">
        <v>0</v>
      </c>
      <c r="D589">
        <v>0</v>
      </c>
      <c r="E589">
        <v>1</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row>
    <row r="590" spans="2:27" ht="30" customHeight="1" x14ac:dyDescent="0.3">
      <c r="B590" s="95" t="s">
        <v>4502</v>
      </c>
      <c r="C590">
        <v>0</v>
      </c>
      <c r="D590">
        <v>0</v>
      </c>
      <c r="E590">
        <v>0</v>
      </c>
      <c r="F590">
        <v>0</v>
      </c>
      <c r="G590">
        <v>0</v>
      </c>
      <c r="H590">
        <v>0</v>
      </c>
      <c r="I590">
        <v>0</v>
      </c>
      <c r="J590">
        <v>0</v>
      </c>
      <c r="K590">
        <v>0</v>
      </c>
      <c r="L590">
        <v>0</v>
      </c>
      <c r="M590">
        <v>0</v>
      </c>
      <c r="N590">
        <v>1</v>
      </c>
      <c r="O590">
        <v>0</v>
      </c>
      <c r="P590">
        <v>0</v>
      </c>
      <c r="Q590">
        <v>0</v>
      </c>
      <c r="R590">
        <v>0</v>
      </c>
      <c r="S590">
        <v>0</v>
      </c>
      <c r="T590">
        <v>1</v>
      </c>
      <c r="U590">
        <v>0</v>
      </c>
      <c r="V590">
        <v>0</v>
      </c>
      <c r="W590">
        <v>0</v>
      </c>
      <c r="X590">
        <v>0</v>
      </c>
      <c r="Y590">
        <v>0</v>
      </c>
      <c r="Z590">
        <v>0</v>
      </c>
      <c r="AA590">
        <v>0</v>
      </c>
    </row>
    <row r="591" spans="2:27" ht="30" customHeight="1" x14ac:dyDescent="0.3">
      <c r="B591" s="95" t="s">
        <v>3472</v>
      </c>
      <c r="C591">
        <v>0</v>
      </c>
      <c r="D591">
        <v>0</v>
      </c>
      <c r="E591">
        <v>0</v>
      </c>
      <c r="F591">
        <v>0</v>
      </c>
      <c r="G591">
        <v>0</v>
      </c>
      <c r="H591">
        <v>0</v>
      </c>
      <c r="I591">
        <v>0</v>
      </c>
      <c r="J591">
        <v>0</v>
      </c>
      <c r="K591">
        <v>0</v>
      </c>
      <c r="L591">
        <v>0</v>
      </c>
      <c r="M591">
        <v>0</v>
      </c>
      <c r="N591">
        <v>0</v>
      </c>
      <c r="O591">
        <v>0</v>
      </c>
      <c r="P591">
        <v>0</v>
      </c>
      <c r="Q591">
        <v>0</v>
      </c>
      <c r="R591">
        <v>1</v>
      </c>
      <c r="S591">
        <v>0</v>
      </c>
      <c r="T591">
        <v>0</v>
      </c>
      <c r="U591">
        <v>0</v>
      </c>
      <c r="V591">
        <v>0</v>
      </c>
      <c r="W591">
        <v>0</v>
      </c>
      <c r="X591">
        <v>0</v>
      </c>
      <c r="Y591">
        <v>0</v>
      </c>
      <c r="Z591">
        <v>0</v>
      </c>
      <c r="AA591">
        <v>0</v>
      </c>
    </row>
    <row r="592" spans="2:27" ht="30" customHeight="1" x14ac:dyDescent="0.3">
      <c r="B592" s="95" t="s">
        <v>297</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3</v>
      </c>
    </row>
    <row r="593" spans="2:27" ht="30" customHeight="1" x14ac:dyDescent="0.3">
      <c r="B593" s="95" t="s">
        <v>344</v>
      </c>
      <c r="C593">
        <v>0</v>
      </c>
      <c r="D593">
        <v>0</v>
      </c>
      <c r="E593">
        <v>0</v>
      </c>
      <c r="F593">
        <v>0</v>
      </c>
      <c r="G593">
        <v>0</v>
      </c>
      <c r="H593">
        <v>0</v>
      </c>
      <c r="I593">
        <v>0</v>
      </c>
      <c r="J593">
        <v>0</v>
      </c>
      <c r="K593">
        <v>0</v>
      </c>
      <c r="L593">
        <v>0</v>
      </c>
      <c r="M593">
        <v>0</v>
      </c>
      <c r="N593">
        <v>0</v>
      </c>
      <c r="O593">
        <v>0</v>
      </c>
      <c r="P593">
        <v>0</v>
      </c>
      <c r="Q593">
        <v>0</v>
      </c>
      <c r="R593">
        <v>0</v>
      </c>
      <c r="S593">
        <v>0</v>
      </c>
      <c r="T593">
        <v>0</v>
      </c>
      <c r="U593">
        <v>0</v>
      </c>
      <c r="V593">
        <v>1</v>
      </c>
      <c r="W593">
        <v>0</v>
      </c>
      <c r="X593">
        <v>0</v>
      </c>
      <c r="Y593">
        <v>0</v>
      </c>
      <c r="Z593">
        <v>0</v>
      </c>
      <c r="AA593">
        <v>0</v>
      </c>
    </row>
    <row r="594" spans="2:27" ht="30" customHeight="1" x14ac:dyDescent="0.3">
      <c r="B594" s="95" t="s">
        <v>726</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1</v>
      </c>
    </row>
    <row r="595" spans="2:27" ht="30" customHeight="1" x14ac:dyDescent="0.3">
      <c r="B595" s="95" t="s">
        <v>1896</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1</v>
      </c>
      <c r="X595">
        <v>0</v>
      </c>
      <c r="Y595">
        <v>0</v>
      </c>
      <c r="Z595">
        <v>0</v>
      </c>
      <c r="AA595">
        <v>0</v>
      </c>
    </row>
    <row r="596" spans="2:27" ht="30" customHeight="1" x14ac:dyDescent="0.3">
      <c r="B596" s="95" t="s">
        <v>680</v>
      </c>
      <c r="C596">
        <v>0</v>
      </c>
      <c r="D596">
        <v>0</v>
      </c>
      <c r="E596">
        <v>0</v>
      </c>
      <c r="F596">
        <v>0</v>
      </c>
      <c r="G596">
        <v>0</v>
      </c>
      <c r="H596">
        <v>0</v>
      </c>
      <c r="I596">
        <v>0</v>
      </c>
      <c r="J596">
        <v>0</v>
      </c>
      <c r="K596">
        <v>0</v>
      </c>
      <c r="L596">
        <v>0</v>
      </c>
      <c r="M596">
        <v>0</v>
      </c>
      <c r="N596">
        <v>0</v>
      </c>
      <c r="O596">
        <v>0</v>
      </c>
      <c r="P596">
        <v>0</v>
      </c>
      <c r="Q596">
        <v>0</v>
      </c>
      <c r="R596">
        <v>0</v>
      </c>
      <c r="S596">
        <v>0</v>
      </c>
      <c r="T596">
        <v>2</v>
      </c>
      <c r="U596">
        <v>0</v>
      </c>
      <c r="V596">
        <v>0</v>
      </c>
      <c r="W596">
        <v>0</v>
      </c>
      <c r="X596">
        <v>0</v>
      </c>
      <c r="Y596">
        <v>0</v>
      </c>
      <c r="Z596">
        <v>0</v>
      </c>
      <c r="AA596">
        <v>0</v>
      </c>
    </row>
    <row r="597" spans="2:27" ht="30" customHeight="1" x14ac:dyDescent="0.3">
      <c r="B597" s="95" t="s">
        <v>4029</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1</v>
      </c>
      <c r="Z597">
        <v>0</v>
      </c>
      <c r="AA597">
        <v>0</v>
      </c>
    </row>
    <row r="598" spans="2:27" ht="30" customHeight="1" x14ac:dyDescent="0.3">
      <c r="B598" s="95" t="s">
        <v>2428</v>
      </c>
      <c r="C598">
        <v>0</v>
      </c>
      <c r="D598">
        <v>0</v>
      </c>
      <c r="E598">
        <v>0</v>
      </c>
      <c r="F598">
        <v>0</v>
      </c>
      <c r="G598">
        <v>0</v>
      </c>
      <c r="H598">
        <v>0</v>
      </c>
      <c r="I598">
        <v>0</v>
      </c>
      <c r="J598">
        <v>0</v>
      </c>
      <c r="K598">
        <v>0</v>
      </c>
      <c r="L598">
        <v>0</v>
      </c>
      <c r="M598">
        <v>0</v>
      </c>
      <c r="N598">
        <v>0</v>
      </c>
      <c r="O598">
        <v>0</v>
      </c>
      <c r="P598">
        <v>0</v>
      </c>
      <c r="Q598">
        <v>0</v>
      </c>
      <c r="R598">
        <v>1</v>
      </c>
      <c r="S598">
        <v>0</v>
      </c>
      <c r="T598">
        <v>0</v>
      </c>
      <c r="U598">
        <v>0</v>
      </c>
      <c r="V598">
        <v>0</v>
      </c>
      <c r="W598">
        <v>0</v>
      </c>
      <c r="X598">
        <v>0</v>
      </c>
      <c r="Y598">
        <v>0</v>
      </c>
      <c r="Z598">
        <v>0</v>
      </c>
      <c r="AA598">
        <v>0</v>
      </c>
    </row>
    <row r="599" spans="2:27" ht="30" customHeight="1" x14ac:dyDescent="0.3">
      <c r="B599" s="95" t="s">
        <v>3479</v>
      </c>
      <c r="C599">
        <v>0</v>
      </c>
      <c r="D599">
        <v>0</v>
      </c>
      <c r="E599">
        <v>0</v>
      </c>
      <c r="F599">
        <v>0</v>
      </c>
      <c r="G599">
        <v>0</v>
      </c>
      <c r="H599">
        <v>0</v>
      </c>
      <c r="I599">
        <v>1</v>
      </c>
      <c r="J599">
        <v>0</v>
      </c>
      <c r="K599">
        <v>0</v>
      </c>
      <c r="L599">
        <v>0</v>
      </c>
      <c r="M599">
        <v>0</v>
      </c>
      <c r="N599">
        <v>0</v>
      </c>
      <c r="O599">
        <v>0</v>
      </c>
      <c r="P599">
        <v>0</v>
      </c>
      <c r="Q599">
        <v>0</v>
      </c>
      <c r="R599">
        <v>0</v>
      </c>
      <c r="S599">
        <v>0</v>
      </c>
      <c r="T599">
        <v>0</v>
      </c>
      <c r="U599">
        <v>0</v>
      </c>
      <c r="V599">
        <v>0</v>
      </c>
      <c r="W599">
        <v>0</v>
      </c>
      <c r="X599">
        <v>0</v>
      </c>
      <c r="Y599">
        <v>0</v>
      </c>
      <c r="Z599">
        <v>0</v>
      </c>
      <c r="AA599">
        <v>0</v>
      </c>
    </row>
    <row r="600" spans="2:27" ht="30" customHeight="1" x14ac:dyDescent="0.3">
      <c r="B600" s="95" t="s">
        <v>4035</v>
      </c>
      <c r="C600">
        <v>0</v>
      </c>
      <c r="D600">
        <v>0</v>
      </c>
      <c r="E600">
        <v>0</v>
      </c>
      <c r="F600">
        <v>0</v>
      </c>
      <c r="G600">
        <v>0</v>
      </c>
      <c r="H600">
        <v>0</v>
      </c>
      <c r="I600">
        <v>0</v>
      </c>
      <c r="J600">
        <v>0</v>
      </c>
      <c r="K600">
        <v>0</v>
      </c>
      <c r="L600">
        <v>0</v>
      </c>
      <c r="M600">
        <v>0</v>
      </c>
      <c r="N600">
        <v>0</v>
      </c>
      <c r="O600">
        <v>0</v>
      </c>
      <c r="P600">
        <v>0</v>
      </c>
      <c r="Q600">
        <v>0</v>
      </c>
      <c r="R600">
        <v>1</v>
      </c>
      <c r="S600">
        <v>0</v>
      </c>
      <c r="T600">
        <v>0</v>
      </c>
      <c r="U600">
        <v>0</v>
      </c>
      <c r="V600">
        <v>0</v>
      </c>
      <c r="W600">
        <v>0</v>
      </c>
      <c r="X600">
        <v>0</v>
      </c>
      <c r="Y600">
        <v>0</v>
      </c>
      <c r="Z600">
        <v>0</v>
      </c>
      <c r="AA600">
        <v>0</v>
      </c>
    </row>
    <row r="601" spans="2:27" ht="30" customHeight="1" x14ac:dyDescent="0.3">
      <c r="B601" s="95" t="s">
        <v>3489</v>
      </c>
      <c r="C601">
        <v>0</v>
      </c>
      <c r="D601">
        <v>0</v>
      </c>
      <c r="E601">
        <v>0</v>
      </c>
      <c r="F601">
        <v>0</v>
      </c>
      <c r="G601">
        <v>0</v>
      </c>
      <c r="H601">
        <v>0</v>
      </c>
      <c r="I601">
        <v>0</v>
      </c>
      <c r="J601">
        <v>0</v>
      </c>
      <c r="K601">
        <v>0</v>
      </c>
      <c r="L601">
        <v>1</v>
      </c>
      <c r="M601">
        <v>0</v>
      </c>
      <c r="N601">
        <v>0</v>
      </c>
      <c r="O601">
        <v>0</v>
      </c>
      <c r="P601">
        <v>0</v>
      </c>
      <c r="Q601">
        <v>0</v>
      </c>
      <c r="R601">
        <v>0</v>
      </c>
      <c r="S601">
        <v>0</v>
      </c>
      <c r="T601">
        <v>0</v>
      </c>
      <c r="U601">
        <v>0</v>
      </c>
      <c r="V601">
        <v>0</v>
      </c>
      <c r="W601">
        <v>0</v>
      </c>
      <c r="X601">
        <v>0</v>
      </c>
      <c r="Y601">
        <v>0</v>
      </c>
      <c r="Z601">
        <v>2</v>
      </c>
      <c r="AA601">
        <v>0</v>
      </c>
    </row>
    <row r="602" spans="2:27" ht="30" customHeight="1" x14ac:dyDescent="0.3">
      <c r="B602" s="95" t="s">
        <v>4510</v>
      </c>
      <c r="C602">
        <v>0</v>
      </c>
      <c r="D602">
        <v>0</v>
      </c>
      <c r="E602">
        <v>0</v>
      </c>
      <c r="F602">
        <v>0</v>
      </c>
      <c r="G602">
        <v>0</v>
      </c>
      <c r="H602">
        <v>0</v>
      </c>
      <c r="I602">
        <v>0</v>
      </c>
      <c r="J602">
        <v>0</v>
      </c>
      <c r="K602">
        <v>0</v>
      </c>
      <c r="L602">
        <v>0</v>
      </c>
      <c r="M602">
        <v>0</v>
      </c>
      <c r="N602">
        <v>0</v>
      </c>
      <c r="O602">
        <v>0</v>
      </c>
      <c r="P602">
        <v>0</v>
      </c>
      <c r="Q602">
        <v>0</v>
      </c>
      <c r="R602">
        <v>0</v>
      </c>
      <c r="S602">
        <v>0</v>
      </c>
      <c r="T602">
        <v>1</v>
      </c>
      <c r="U602">
        <v>0</v>
      </c>
      <c r="V602">
        <v>0</v>
      </c>
      <c r="W602">
        <v>0</v>
      </c>
      <c r="X602">
        <v>0</v>
      </c>
      <c r="Y602">
        <v>0</v>
      </c>
      <c r="Z602">
        <v>0</v>
      </c>
      <c r="AA602">
        <v>0</v>
      </c>
    </row>
    <row r="603" spans="2:27" ht="30" customHeight="1" x14ac:dyDescent="0.3">
      <c r="B603" s="95" t="s">
        <v>2432</v>
      </c>
      <c r="C603">
        <v>0</v>
      </c>
      <c r="D603">
        <v>0</v>
      </c>
      <c r="E603">
        <v>0</v>
      </c>
      <c r="F603">
        <v>0</v>
      </c>
      <c r="G603">
        <v>0</v>
      </c>
      <c r="H603">
        <v>0</v>
      </c>
      <c r="I603">
        <v>0</v>
      </c>
      <c r="J603">
        <v>0</v>
      </c>
      <c r="K603">
        <v>0</v>
      </c>
      <c r="L603">
        <v>0</v>
      </c>
      <c r="M603">
        <v>0</v>
      </c>
      <c r="N603">
        <v>0</v>
      </c>
      <c r="O603">
        <v>0</v>
      </c>
      <c r="P603">
        <v>0</v>
      </c>
      <c r="Q603">
        <v>0</v>
      </c>
      <c r="R603">
        <v>0</v>
      </c>
      <c r="S603">
        <v>3</v>
      </c>
      <c r="T603">
        <v>2</v>
      </c>
      <c r="U603">
        <v>0</v>
      </c>
      <c r="V603">
        <v>0</v>
      </c>
      <c r="W603">
        <v>0</v>
      </c>
      <c r="X603">
        <v>0</v>
      </c>
      <c r="Y603">
        <v>0</v>
      </c>
      <c r="Z603">
        <v>0</v>
      </c>
      <c r="AA603">
        <v>0</v>
      </c>
    </row>
    <row r="604" spans="2:27" ht="30" customHeight="1" x14ac:dyDescent="0.3">
      <c r="B604" s="95" t="s">
        <v>3505</v>
      </c>
      <c r="C604">
        <v>1</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row>
    <row r="605" spans="2:27" ht="30" customHeight="1" x14ac:dyDescent="0.3">
      <c r="B605" s="95" t="s">
        <v>2437</v>
      </c>
      <c r="C605">
        <v>0</v>
      </c>
      <c r="D605">
        <v>0</v>
      </c>
      <c r="E605">
        <v>0</v>
      </c>
      <c r="F605">
        <v>0</v>
      </c>
      <c r="G605">
        <v>0</v>
      </c>
      <c r="H605">
        <v>0</v>
      </c>
      <c r="I605">
        <v>0</v>
      </c>
      <c r="J605">
        <v>0</v>
      </c>
      <c r="K605">
        <v>0</v>
      </c>
      <c r="L605">
        <v>0</v>
      </c>
      <c r="M605">
        <v>0</v>
      </c>
      <c r="N605">
        <v>0</v>
      </c>
      <c r="O605">
        <v>0</v>
      </c>
      <c r="P605">
        <v>0</v>
      </c>
      <c r="Q605">
        <v>0</v>
      </c>
      <c r="R605">
        <v>0</v>
      </c>
      <c r="S605">
        <v>0</v>
      </c>
      <c r="T605">
        <v>4</v>
      </c>
      <c r="U605">
        <v>0</v>
      </c>
      <c r="V605">
        <v>0</v>
      </c>
      <c r="W605">
        <v>0</v>
      </c>
      <c r="X605">
        <v>0</v>
      </c>
      <c r="Y605">
        <v>0</v>
      </c>
      <c r="Z605">
        <v>0</v>
      </c>
      <c r="AA605">
        <v>0</v>
      </c>
    </row>
    <row r="606" spans="2:27" ht="30" customHeight="1" x14ac:dyDescent="0.3">
      <c r="B606" s="95" t="s">
        <v>1403</v>
      </c>
      <c r="C606">
        <v>0</v>
      </c>
      <c r="D606">
        <v>0</v>
      </c>
      <c r="E606">
        <v>0</v>
      </c>
      <c r="F606">
        <v>0</v>
      </c>
      <c r="G606">
        <v>0</v>
      </c>
      <c r="H606">
        <v>0</v>
      </c>
      <c r="I606">
        <v>0</v>
      </c>
      <c r="J606">
        <v>0</v>
      </c>
      <c r="K606">
        <v>0</v>
      </c>
      <c r="L606">
        <v>0</v>
      </c>
      <c r="M606">
        <v>0</v>
      </c>
      <c r="N606">
        <v>0</v>
      </c>
      <c r="O606">
        <v>0</v>
      </c>
      <c r="P606">
        <v>0</v>
      </c>
      <c r="Q606">
        <v>0</v>
      </c>
      <c r="R606">
        <v>0</v>
      </c>
      <c r="S606">
        <v>0</v>
      </c>
      <c r="T606">
        <v>1</v>
      </c>
      <c r="U606">
        <v>0</v>
      </c>
      <c r="V606">
        <v>0</v>
      </c>
      <c r="W606">
        <v>2</v>
      </c>
      <c r="X606">
        <v>0</v>
      </c>
      <c r="Y606">
        <v>0</v>
      </c>
      <c r="Z606">
        <v>0</v>
      </c>
      <c r="AA606">
        <v>0</v>
      </c>
    </row>
    <row r="607" spans="2:27" ht="30" customHeight="1" x14ac:dyDescent="0.3">
      <c r="B607" s="95" t="s">
        <v>1903</v>
      </c>
      <c r="C607">
        <v>0</v>
      </c>
      <c r="D607">
        <v>0</v>
      </c>
      <c r="E607">
        <v>0</v>
      </c>
      <c r="F607">
        <v>0</v>
      </c>
      <c r="G607">
        <v>4</v>
      </c>
      <c r="H607">
        <v>0</v>
      </c>
      <c r="I607">
        <v>0</v>
      </c>
      <c r="J607">
        <v>0</v>
      </c>
      <c r="K607">
        <v>0</v>
      </c>
      <c r="L607">
        <v>0</v>
      </c>
      <c r="M607">
        <v>0</v>
      </c>
      <c r="N607">
        <v>0</v>
      </c>
      <c r="O607">
        <v>0</v>
      </c>
      <c r="P607">
        <v>0</v>
      </c>
      <c r="Q607">
        <v>0</v>
      </c>
      <c r="R607">
        <v>0</v>
      </c>
      <c r="S607">
        <v>0</v>
      </c>
      <c r="T607">
        <v>0</v>
      </c>
      <c r="U607">
        <v>0</v>
      </c>
      <c r="V607">
        <v>0</v>
      </c>
      <c r="W607">
        <v>0</v>
      </c>
      <c r="X607">
        <v>0</v>
      </c>
      <c r="Y607">
        <v>2</v>
      </c>
      <c r="Z607">
        <v>0</v>
      </c>
      <c r="AA607">
        <v>0</v>
      </c>
    </row>
    <row r="608" spans="2:27" ht="30" customHeight="1" x14ac:dyDescent="0.3">
      <c r="B608" s="95" t="s">
        <v>3531</v>
      </c>
      <c r="C608">
        <v>0</v>
      </c>
      <c r="D608">
        <v>0</v>
      </c>
      <c r="E608">
        <v>0</v>
      </c>
      <c r="F608">
        <v>0</v>
      </c>
      <c r="G608">
        <v>1</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row>
    <row r="609" spans="2:27" ht="30" customHeight="1" x14ac:dyDescent="0.3">
      <c r="B609" s="95" t="s">
        <v>3537</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1</v>
      </c>
    </row>
    <row r="610" spans="2:27" ht="30" customHeight="1" x14ac:dyDescent="0.3">
      <c r="B610" s="95" t="s">
        <v>1911</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3</v>
      </c>
      <c r="AA610">
        <v>0</v>
      </c>
    </row>
    <row r="611" spans="2:27" ht="30" customHeight="1" x14ac:dyDescent="0.3">
      <c r="B611" s="95" t="s">
        <v>211</v>
      </c>
      <c r="C611">
        <v>0</v>
      </c>
      <c r="D611">
        <v>0</v>
      </c>
      <c r="E611">
        <v>0</v>
      </c>
      <c r="F611">
        <v>0</v>
      </c>
      <c r="G611">
        <v>0</v>
      </c>
      <c r="H611">
        <v>0</v>
      </c>
      <c r="I611">
        <v>0</v>
      </c>
      <c r="J611">
        <v>0</v>
      </c>
      <c r="K611">
        <v>0</v>
      </c>
      <c r="L611">
        <v>0</v>
      </c>
      <c r="M611">
        <v>0</v>
      </c>
      <c r="N611">
        <v>0</v>
      </c>
      <c r="O611">
        <v>0</v>
      </c>
      <c r="P611">
        <v>0</v>
      </c>
      <c r="Q611">
        <v>0</v>
      </c>
      <c r="R611">
        <v>0</v>
      </c>
      <c r="S611">
        <v>0</v>
      </c>
      <c r="T611">
        <v>1</v>
      </c>
      <c r="U611">
        <v>0</v>
      </c>
      <c r="V611">
        <v>0</v>
      </c>
      <c r="W611">
        <v>0</v>
      </c>
      <c r="X611">
        <v>0</v>
      </c>
      <c r="Y611">
        <v>0</v>
      </c>
      <c r="Z611">
        <v>0</v>
      </c>
      <c r="AA611">
        <v>0</v>
      </c>
    </row>
    <row r="612" spans="2:27" ht="30" customHeight="1" x14ac:dyDescent="0.3">
      <c r="B612" s="95" t="s">
        <v>1409</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1</v>
      </c>
      <c r="X612">
        <v>0</v>
      </c>
      <c r="Y612">
        <v>0</v>
      </c>
      <c r="Z612">
        <v>1</v>
      </c>
      <c r="AA612">
        <v>0</v>
      </c>
    </row>
    <row r="613" spans="2:27" ht="30" customHeight="1" x14ac:dyDescent="0.3">
      <c r="B613" s="95" t="s">
        <v>2444</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1</v>
      </c>
      <c r="X613">
        <v>0</v>
      </c>
      <c r="Y613">
        <v>0</v>
      </c>
      <c r="Z613">
        <v>0</v>
      </c>
      <c r="AA613">
        <v>0</v>
      </c>
    </row>
    <row r="614" spans="2:27" ht="30" customHeight="1" x14ac:dyDescent="0.3">
      <c r="B614" s="95" t="s">
        <v>4924</v>
      </c>
      <c r="C614">
        <v>0</v>
      </c>
      <c r="D614">
        <v>0</v>
      </c>
      <c r="E614">
        <v>0</v>
      </c>
      <c r="F614">
        <v>0</v>
      </c>
      <c r="G614">
        <v>0</v>
      </c>
      <c r="H614">
        <v>0</v>
      </c>
      <c r="I614">
        <v>0</v>
      </c>
      <c r="J614">
        <v>0</v>
      </c>
      <c r="K614">
        <v>0</v>
      </c>
      <c r="L614">
        <v>1</v>
      </c>
      <c r="M614">
        <v>0</v>
      </c>
      <c r="N614">
        <v>0</v>
      </c>
      <c r="O614">
        <v>0</v>
      </c>
      <c r="P614">
        <v>0</v>
      </c>
      <c r="Q614">
        <v>0</v>
      </c>
      <c r="R614">
        <v>0</v>
      </c>
      <c r="S614">
        <v>0</v>
      </c>
      <c r="T614">
        <v>0</v>
      </c>
      <c r="U614">
        <v>0</v>
      </c>
      <c r="V614">
        <v>0</v>
      </c>
      <c r="W614">
        <v>0</v>
      </c>
      <c r="X614">
        <v>0</v>
      </c>
      <c r="Y614">
        <v>0</v>
      </c>
      <c r="Z614">
        <v>0</v>
      </c>
      <c r="AA614">
        <v>0</v>
      </c>
    </row>
    <row r="615" spans="2:27" ht="30" customHeight="1" x14ac:dyDescent="0.3">
      <c r="B615" s="95" t="s">
        <v>1919</v>
      </c>
      <c r="C615">
        <v>0</v>
      </c>
      <c r="D615">
        <v>0</v>
      </c>
      <c r="E615">
        <v>0</v>
      </c>
      <c r="F615">
        <v>1</v>
      </c>
      <c r="G615">
        <v>0</v>
      </c>
      <c r="H615">
        <v>0</v>
      </c>
      <c r="I615">
        <v>0</v>
      </c>
      <c r="J615">
        <v>0</v>
      </c>
      <c r="K615">
        <v>0</v>
      </c>
      <c r="L615">
        <v>0</v>
      </c>
      <c r="M615">
        <v>0</v>
      </c>
      <c r="N615">
        <v>0</v>
      </c>
      <c r="O615">
        <v>0</v>
      </c>
      <c r="P615">
        <v>0</v>
      </c>
      <c r="Q615">
        <v>0</v>
      </c>
      <c r="R615">
        <v>0</v>
      </c>
      <c r="S615">
        <v>0</v>
      </c>
      <c r="T615">
        <v>0</v>
      </c>
      <c r="U615">
        <v>0</v>
      </c>
      <c r="V615">
        <v>0</v>
      </c>
      <c r="W615">
        <v>0</v>
      </c>
      <c r="X615">
        <v>0</v>
      </c>
      <c r="Y615">
        <v>1</v>
      </c>
      <c r="Z615">
        <v>0</v>
      </c>
      <c r="AA615">
        <v>0</v>
      </c>
    </row>
    <row r="616" spans="2:27" ht="30" customHeight="1" x14ac:dyDescent="0.3">
      <c r="B616" s="95" t="s">
        <v>1415</v>
      </c>
      <c r="C616">
        <v>0</v>
      </c>
      <c r="D616">
        <v>0</v>
      </c>
      <c r="E616">
        <v>0</v>
      </c>
      <c r="F616">
        <v>0</v>
      </c>
      <c r="G616">
        <v>0</v>
      </c>
      <c r="H616">
        <v>0</v>
      </c>
      <c r="I616">
        <v>0</v>
      </c>
      <c r="J616">
        <v>0</v>
      </c>
      <c r="K616">
        <v>0</v>
      </c>
      <c r="L616">
        <v>0</v>
      </c>
      <c r="M616">
        <v>0</v>
      </c>
      <c r="N616">
        <v>0</v>
      </c>
      <c r="O616">
        <v>0</v>
      </c>
      <c r="P616">
        <v>0</v>
      </c>
      <c r="Q616">
        <v>0</v>
      </c>
      <c r="R616">
        <v>0</v>
      </c>
      <c r="S616">
        <v>1</v>
      </c>
      <c r="T616">
        <v>0</v>
      </c>
      <c r="U616">
        <v>0</v>
      </c>
      <c r="V616">
        <v>0</v>
      </c>
      <c r="W616">
        <v>0</v>
      </c>
      <c r="X616">
        <v>0</v>
      </c>
      <c r="Y616">
        <v>0</v>
      </c>
      <c r="Z616">
        <v>0</v>
      </c>
      <c r="AA616">
        <v>0</v>
      </c>
    </row>
    <row r="617" spans="2:27" ht="30" customHeight="1" x14ac:dyDescent="0.3">
      <c r="B617" s="95" t="s">
        <v>3349</v>
      </c>
      <c r="C617">
        <v>0</v>
      </c>
      <c r="D617">
        <v>0</v>
      </c>
      <c r="E617">
        <v>0</v>
      </c>
      <c r="F617">
        <v>0</v>
      </c>
      <c r="G617">
        <v>0</v>
      </c>
      <c r="H617">
        <v>0</v>
      </c>
      <c r="I617">
        <v>0</v>
      </c>
      <c r="J617">
        <v>0</v>
      </c>
      <c r="K617">
        <v>1</v>
      </c>
      <c r="L617">
        <v>0</v>
      </c>
      <c r="M617">
        <v>0</v>
      </c>
      <c r="N617">
        <v>0</v>
      </c>
      <c r="O617">
        <v>0</v>
      </c>
      <c r="P617">
        <v>0</v>
      </c>
      <c r="Q617">
        <v>0</v>
      </c>
      <c r="R617">
        <v>0</v>
      </c>
      <c r="S617">
        <v>0</v>
      </c>
      <c r="T617">
        <v>0</v>
      </c>
      <c r="U617">
        <v>0</v>
      </c>
      <c r="V617">
        <v>0</v>
      </c>
      <c r="W617">
        <v>0</v>
      </c>
      <c r="X617">
        <v>0</v>
      </c>
      <c r="Y617">
        <v>0</v>
      </c>
      <c r="Z617">
        <v>0</v>
      </c>
      <c r="AA617">
        <v>0</v>
      </c>
    </row>
    <row r="618" spans="2:27" ht="30" customHeight="1" x14ac:dyDescent="0.3">
      <c r="B618" s="95" t="s">
        <v>4059</v>
      </c>
      <c r="C618">
        <v>0</v>
      </c>
      <c r="D618">
        <v>0</v>
      </c>
      <c r="E618">
        <v>0</v>
      </c>
      <c r="F618">
        <v>0</v>
      </c>
      <c r="G618">
        <v>0</v>
      </c>
      <c r="H618">
        <v>0</v>
      </c>
      <c r="I618">
        <v>0</v>
      </c>
      <c r="J618">
        <v>0</v>
      </c>
      <c r="K618">
        <v>1</v>
      </c>
      <c r="L618">
        <v>0</v>
      </c>
      <c r="M618">
        <v>0</v>
      </c>
      <c r="N618">
        <v>0</v>
      </c>
      <c r="O618">
        <v>0</v>
      </c>
      <c r="P618">
        <v>0</v>
      </c>
      <c r="Q618">
        <v>0</v>
      </c>
      <c r="R618">
        <v>0</v>
      </c>
      <c r="S618">
        <v>0</v>
      </c>
      <c r="T618">
        <v>0</v>
      </c>
      <c r="U618">
        <v>0</v>
      </c>
      <c r="V618">
        <v>0</v>
      </c>
      <c r="W618">
        <v>0</v>
      </c>
      <c r="X618">
        <v>0</v>
      </c>
      <c r="Y618">
        <v>0</v>
      </c>
      <c r="Z618">
        <v>0</v>
      </c>
      <c r="AA618">
        <v>0</v>
      </c>
    </row>
    <row r="619" spans="2:27" ht="30" customHeight="1" x14ac:dyDescent="0.3">
      <c r="B619" s="95" t="s">
        <v>3545</v>
      </c>
      <c r="C619">
        <v>0</v>
      </c>
      <c r="D619">
        <v>0</v>
      </c>
      <c r="E619">
        <v>0</v>
      </c>
      <c r="F619">
        <v>0</v>
      </c>
      <c r="G619">
        <v>0</v>
      </c>
      <c r="H619">
        <v>0</v>
      </c>
      <c r="I619">
        <v>0</v>
      </c>
      <c r="J619">
        <v>0</v>
      </c>
      <c r="K619">
        <v>0</v>
      </c>
      <c r="L619">
        <v>0</v>
      </c>
      <c r="M619">
        <v>0</v>
      </c>
      <c r="N619">
        <v>0</v>
      </c>
      <c r="O619">
        <v>0</v>
      </c>
      <c r="P619">
        <v>0</v>
      </c>
      <c r="Q619">
        <v>0</v>
      </c>
      <c r="R619">
        <v>0</v>
      </c>
      <c r="S619">
        <v>1</v>
      </c>
      <c r="T619">
        <v>0</v>
      </c>
      <c r="U619">
        <v>0</v>
      </c>
      <c r="V619">
        <v>0</v>
      </c>
      <c r="W619">
        <v>0</v>
      </c>
      <c r="X619">
        <v>0</v>
      </c>
      <c r="Y619">
        <v>0</v>
      </c>
      <c r="Z619">
        <v>0</v>
      </c>
      <c r="AA619">
        <v>0</v>
      </c>
    </row>
    <row r="620" spans="2:27" ht="30" customHeight="1" x14ac:dyDescent="0.3">
      <c r="B620" s="95" t="s">
        <v>4535</v>
      </c>
      <c r="C620">
        <v>0</v>
      </c>
      <c r="D620">
        <v>0</v>
      </c>
      <c r="E620">
        <v>0</v>
      </c>
      <c r="F620">
        <v>0</v>
      </c>
      <c r="G620">
        <v>0</v>
      </c>
      <c r="H620">
        <v>0</v>
      </c>
      <c r="I620">
        <v>0</v>
      </c>
      <c r="J620">
        <v>0</v>
      </c>
      <c r="K620">
        <v>0</v>
      </c>
      <c r="L620">
        <v>0</v>
      </c>
      <c r="M620">
        <v>0</v>
      </c>
      <c r="N620">
        <v>0</v>
      </c>
      <c r="O620">
        <v>0</v>
      </c>
      <c r="P620">
        <v>0</v>
      </c>
      <c r="Q620">
        <v>0</v>
      </c>
      <c r="R620">
        <v>0</v>
      </c>
      <c r="S620">
        <v>0</v>
      </c>
      <c r="T620">
        <v>0</v>
      </c>
      <c r="U620">
        <v>0</v>
      </c>
      <c r="V620">
        <v>1</v>
      </c>
      <c r="W620">
        <v>0</v>
      </c>
      <c r="X620">
        <v>0</v>
      </c>
      <c r="Y620">
        <v>0</v>
      </c>
      <c r="Z620">
        <v>0</v>
      </c>
      <c r="AA620">
        <v>0</v>
      </c>
    </row>
    <row r="621" spans="2:27" ht="30" customHeight="1" x14ac:dyDescent="0.3">
      <c r="B621" s="95" t="s">
        <v>194</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1</v>
      </c>
      <c r="Y621">
        <v>0</v>
      </c>
      <c r="Z621">
        <v>1</v>
      </c>
      <c r="AA621">
        <v>0</v>
      </c>
    </row>
    <row r="622" spans="2:27" ht="30" customHeight="1" x14ac:dyDescent="0.3">
      <c r="B622" s="95" t="s">
        <v>4683</v>
      </c>
      <c r="C622">
        <v>0</v>
      </c>
      <c r="D622">
        <v>0</v>
      </c>
      <c r="E622">
        <v>0</v>
      </c>
      <c r="F622">
        <v>0</v>
      </c>
      <c r="G622">
        <v>0</v>
      </c>
      <c r="H622">
        <v>0</v>
      </c>
      <c r="I622">
        <v>0</v>
      </c>
      <c r="J622">
        <v>0</v>
      </c>
      <c r="K622">
        <v>0</v>
      </c>
      <c r="L622">
        <v>0</v>
      </c>
      <c r="M622">
        <v>0</v>
      </c>
      <c r="N622">
        <v>0</v>
      </c>
      <c r="O622">
        <v>0</v>
      </c>
      <c r="P622">
        <v>0</v>
      </c>
      <c r="Q622">
        <v>0</v>
      </c>
      <c r="R622">
        <v>0</v>
      </c>
      <c r="S622">
        <v>0</v>
      </c>
      <c r="T622">
        <v>0</v>
      </c>
      <c r="U622">
        <v>0</v>
      </c>
      <c r="V622">
        <v>1</v>
      </c>
      <c r="W622">
        <v>0</v>
      </c>
      <c r="X622">
        <v>0</v>
      </c>
      <c r="Y622">
        <v>0</v>
      </c>
      <c r="Z622">
        <v>0</v>
      </c>
      <c r="AA622">
        <v>0</v>
      </c>
    </row>
    <row r="623" spans="2:27" ht="30" customHeight="1" x14ac:dyDescent="0.3">
      <c r="B623" s="95" t="s">
        <v>2448</v>
      </c>
      <c r="C623">
        <v>0</v>
      </c>
      <c r="D623">
        <v>0</v>
      </c>
      <c r="E623">
        <v>0</v>
      </c>
      <c r="F623">
        <v>0</v>
      </c>
      <c r="G623">
        <v>0</v>
      </c>
      <c r="H623">
        <v>0</v>
      </c>
      <c r="I623">
        <v>0</v>
      </c>
      <c r="J623">
        <v>0</v>
      </c>
      <c r="K623">
        <v>0</v>
      </c>
      <c r="L623">
        <v>0</v>
      </c>
      <c r="M623">
        <v>0</v>
      </c>
      <c r="N623">
        <v>0</v>
      </c>
      <c r="O623">
        <v>0</v>
      </c>
      <c r="P623">
        <v>0</v>
      </c>
      <c r="Q623">
        <v>0</v>
      </c>
      <c r="R623">
        <v>0</v>
      </c>
      <c r="S623">
        <v>1</v>
      </c>
      <c r="T623">
        <v>0</v>
      </c>
      <c r="U623">
        <v>0</v>
      </c>
      <c r="V623">
        <v>0</v>
      </c>
      <c r="W623">
        <v>1</v>
      </c>
      <c r="X623">
        <v>0</v>
      </c>
      <c r="Y623">
        <v>0</v>
      </c>
      <c r="Z623">
        <v>0</v>
      </c>
      <c r="AA623">
        <v>0</v>
      </c>
    </row>
    <row r="624" spans="2:27" ht="30" customHeight="1" x14ac:dyDescent="0.3">
      <c r="B624" s="95" t="s">
        <v>1221</v>
      </c>
      <c r="C624">
        <v>0</v>
      </c>
      <c r="D624">
        <v>0</v>
      </c>
      <c r="E624">
        <v>0</v>
      </c>
      <c r="F624">
        <v>0</v>
      </c>
      <c r="G624">
        <v>0</v>
      </c>
      <c r="H624">
        <v>0</v>
      </c>
      <c r="I624">
        <v>0</v>
      </c>
      <c r="J624">
        <v>0</v>
      </c>
      <c r="K624">
        <v>0</v>
      </c>
      <c r="L624">
        <v>0</v>
      </c>
      <c r="M624">
        <v>0</v>
      </c>
      <c r="N624">
        <v>2</v>
      </c>
      <c r="O624">
        <v>0</v>
      </c>
      <c r="P624">
        <v>0</v>
      </c>
      <c r="Q624">
        <v>0</v>
      </c>
      <c r="R624">
        <v>0</v>
      </c>
      <c r="S624">
        <v>0</v>
      </c>
      <c r="T624">
        <v>0</v>
      </c>
      <c r="U624">
        <v>0</v>
      </c>
      <c r="V624">
        <v>0</v>
      </c>
      <c r="W624">
        <v>0</v>
      </c>
      <c r="X624">
        <v>0</v>
      </c>
      <c r="Y624">
        <v>0</v>
      </c>
      <c r="Z624">
        <v>0</v>
      </c>
      <c r="AA624">
        <v>0</v>
      </c>
    </row>
    <row r="625" spans="2:27" ht="30" customHeight="1" x14ac:dyDescent="0.3">
      <c r="B625" s="95" t="s">
        <v>2459</v>
      </c>
      <c r="C625">
        <v>0</v>
      </c>
      <c r="D625">
        <v>0</v>
      </c>
      <c r="E625">
        <v>0</v>
      </c>
      <c r="F625">
        <v>0</v>
      </c>
      <c r="G625">
        <v>0</v>
      </c>
      <c r="H625">
        <v>0</v>
      </c>
      <c r="I625">
        <v>0</v>
      </c>
      <c r="J625">
        <v>0</v>
      </c>
      <c r="K625">
        <v>0</v>
      </c>
      <c r="L625">
        <v>0</v>
      </c>
      <c r="M625">
        <v>0</v>
      </c>
      <c r="N625">
        <v>0</v>
      </c>
      <c r="O625">
        <v>1</v>
      </c>
      <c r="P625">
        <v>0</v>
      </c>
      <c r="Q625">
        <v>0</v>
      </c>
      <c r="R625">
        <v>0</v>
      </c>
      <c r="S625">
        <v>0</v>
      </c>
      <c r="T625">
        <v>0</v>
      </c>
      <c r="U625">
        <v>0</v>
      </c>
      <c r="V625">
        <v>0</v>
      </c>
      <c r="W625">
        <v>0</v>
      </c>
      <c r="X625">
        <v>0</v>
      </c>
      <c r="Y625">
        <v>0</v>
      </c>
      <c r="Z625">
        <v>0</v>
      </c>
      <c r="AA625">
        <v>0</v>
      </c>
    </row>
    <row r="626" spans="2:27" ht="30" customHeight="1" x14ac:dyDescent="0.3">
      <c r="B626" s="95" t="s">
        <v>259</v>
      </c>
      <c r="C626">
        <v>0</v>
      </c>
      <c r="D626">
        <v>0</v>
      </c>
      <c r="E626">
        <v>0</v>
      </c>
      <c r="F626">
        <v>0</v>
      </c>
      <c r="G626">
        <v>0</v>
      </c>
      <c r="H626">
        <v>0</v>
      </c>
      <c r="I626">
        <v>0</v>
      </c>
      <c r="J626">
        <v>0</v>
      </c>
      <c r="K626">
        <v>0</v>
      </c>
      <c r="L626">
        <v>0</v>
      </c>
      <c r="M626">
        <v>0</v>
      </c>
      <c r="N626">
        <v>0</v>
      </c>
      <c r="O626">
        <v>0</v>
      </c>
      <c r="P626">
        <v>0</v>
      </c>
      <c r="Q626">
        <v>0</v>
      </c>
      <c r="R626">
        <v>0</v>
      </c>
      <c r="S626">
        <v>0</v>
      </c>
      <c r="T626">
        <v>1</v>
      </c>
      <c r="U626">
        <v>0</v>
      </c>
      <c r="V626">
        <v>0</v>
      </c>
      <c r="W626">
        <v>0</v>
      </c>
      <c r="X626">
        <v>0</v>
      </c>
      <c r="Y626">
        <v>0</v>
      </c>
      <c r="Z626">
        <v>1</v>
      </c>
      <c r="AA626">
        <v>0</v>
      </c>
    </row>
    <row r="627" spans="2:27" ht="30" customHeight="1" x14ac:dyDescent="0.3">
      <c r="B627" s="95" t="s">
        <v>784</v>
      </c>
      <c r="C627">
        <v>0</v>
      </c>
      <c r="D627">
        <v>0</v>
      </c>
      <c r="E627">
        <v>0</v>
      </c>
      <c r="F627">
        <v>0</v>
      </c>
      <c r="G627">
        <v>0</v>
      </c>
      <c r="H627">
        <v>0</v>
      </c>
      <c r="I627">
        <v>0</v>
      </c>
      <c r="J627">
        <v>0</v>
      </c>
      <c r="K627">
        <v>0</v>
      </c>
      <c r="L627">
        <v>0</v>
      </c>
      <c r="M627">
        <v>0</v>
      </c>
      <c r="N627">
        <v>0</v>
      </c>
      <c r="O627">
        <v>0</v>
      </c>
      <c r="P627">
        <v>0</v>
      </c>
      <c r="Q627">
        <v>0</v>
      </c>
      <c r="R627">
        <v>1</v>
      </c>
      <c r="S627">
        <v>0</v>
      </c>
      <c r="T627">
        <v>0</v>
      </c>
      <c r="U627">
        <v>0</v>
      </c>
      <c r="V627">
        <v>0</v>
      </c>
      <c r="W627">
        <v>0</v>
      </c>
      <c r="X627">
        <v>0</v>
      </c>
      <c r="Y627">
        <v>0</v>
      </c>
      <c r="Z627">
        <v>0</v>
      </c>
      <c r="AA627">
        <v>0</v>
      </c>
    </row>
    <row r="628" spans="2:27" ht="30" customHeight="1" x14ac:dyDescent="0.3">
      <c r="B628" s="95" t="s">
        <v>4072</v>
      </c>
      <c r="C628">
        <v>0</v>
      </c>
      <c r="D628">
        <v>0</v>
      </c>
      <c r="E628">
        <v>0</v>
      </c>
      <c r="F628">
        <v>0</v>
      </c>
      <c r="G628">
        <v>0</v>
      </c>
      <c r="H628">
        <v>0</v>
      </c>
      <c r="I628">
        <v>1</v>
      </c>
      <c r="J628">
        <v>0</v>
      </c>
      <c r="K628">
        <v>0</v>
      </c>
      <c r="L628">
        <v>0</v>
      </c>
      <c r="M628">
        <v>0</v>
      </c>
      <c r="N628">
        <v>0</v>
      </c>
      <c r="O628">
        <v>0</v>
      </c>
      <c r="P628">
        <v>0</v>
      </c>
      <c r="Q628">
        <v>0</v>
      </c>
      <c r="R628">
        <v>0</v>
      </c>
      <c r="S628">
        <v>0</v>
      </c>
      <c r="T628">
        <v>0</v>
      </c>
      <c r="U628">
        <v>0</v>
      </c>
      <c r="V628">
        <v>0</v>
      </c>
      <c r="W628">
        <v>0</v>
      </c>
      <c r="X628">
        <v>0</v>
      </c>
      <c r="Y628">
        <v>0</v>
      </c>
      <c r="Z628">
        <v>0</v>
      </c>
      <c r="AA628">
        <v>0</v>
      </c>
    </row>
    <row r="629" spans="2:27" ht="30" customHeight="1" x14ac:dyDescent="0.3">
      <c r="B629" s="95" t="s">
        <v>4542</v>
      </c>
      <c r="C629">
        <v>0</v>
      </c>
      <c r="D629">
        <v>0</v>
      </c>
      <c r="E629">
        <v>0</v>
      </c>
      <c r="F629">
        <v>0</v>
      </c>
      <c r="G629">
        <v>1</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row>
    <row r="630" spans="2:27" ht="30" customHeight="1" x14ac:dyDescent="0.3">
      <c r="B630" s="95" t="s">
        <v>360</v>
      </c>
      <c r="C630">
        <v>0</v>
      </c>
      <c r="D630">
        <v>0</v>
      </c>
      <c r="E630">
        <v>0</v>
      </c>
      <c r="F630">
        <v>0</v>
      </c>
      <c r="G630">
        <v>0</v>
      </c>
      <c r="H630">
        <v>0</v>
      </c>
      <c r="I630">
        <v>0</v>
      </c>
      <c r="J630">
        <v>0</v>
      </c>
      <c r="K630">
        <v>0</v>
      </c>
      <c r="L630">
        <v>0</v>
      </c>
      <c r="M630">
        <v>1</v>
      </c>
      <c r="N630">
        <v>0</v>
      </c>
      <c r="O630">
        <v>0</v>
      </c>
      <c r="P630">
        <v>0</v>
      </c>
      <c r="Q630">
        <v>0</v>
      </c>
      <c r="R630">
        <v>0</v>
      </c>
      <c r="S630">
        <v>0</v>
      </c>
      <c r="T630">
        <v>0</v>
      </c>
      <c r="U630">
        <v>0</v>
      </c>
      <c r="V630">
        <v>0</v>
      </c>
      <c r="W630">
        <v>0</v>
      </c>
      <c r="X630">
        <v>0</v>
      </c>
      <c r="Y630">
        <v>0</v>
      </c>
      <c r="Z630">
        <v>0</v>
      </c>
      <c r="AA630">
        <v>0</v>
      </c>
    </row>
    <row r="631" spans="2:27" ht="30" customHeight="1" x14ac:dyDescent="0.3">
      <c r="B631" s="95" t="s">
        <v>4932</v>
      </c>
      <c r="C631">
        <v>0</v>
      </c>
      <c r="D631">
        <v>0</v>
      </c>
      <c r="E631">
        <v>0</v>
      </c>
      <c r="F631">
        <v>0</v>
      </c>
      <c r="G631">
        <v>0</v>
      </c>
      <c r="H631">
        <v>0</v>
      </c>
      <c r="I631">
        <v>0</v>
      </c>
      <c r="J631">
        <v>0</v>
      </c>
      <c r="K631">
        <v>0</v>
      </c>
      <c r="L631">
        <v>0</v>
      </c>
      <c r="M631">
        <v>0</v>
      </c>
      <c r="N631">
        <v>0</v>
      </c>
      <c r="O631">
        <v>0</v>
      </c>
      <c r="P631">
        <v>0</v>
      </c>
      <c r="Q631">
        <v>0</v>
      </c>
      <c r="R631">
        <v>0</v>
      </c>
      <c r="S631">
        <v>0</v>
      </c>
      <c r="T631">
        <v>1</v>
      </c>
      <c r="U631">
        <v>0</v>
      </c>
      <c r="V631">
        <v>0</v>
      </c>
      <c r="W631">
        <v>0</v>
      </c>
      <c r="X631">
        <v>0</v>
      </c>
      <c r="Y631">
        <v>0</v>
      </c>
      <c r="Z631">
        <v>0</v>
      </c>
      <c r="AA631">
        <v>0</v>
      </c>
    </row>
    <row r="632" spans="2:27" ht="30" customHeight="1" x14ac:dyDescent="0.3">
      <c r="B632" s="95" t="s">
        <v>1924</v>
      </c>
      <c r="C632">
        <v>0</v>
      </c>
      <c r="D632">
        <v>0</v>
      </c>
      <c r="E632">
        <v>0</v>
      </c>
      <c r="F632">
        <v>0</v>
      </c>
      <c r="G632">
        <v>0</v>
      </c>
      <c r="H632">
        <v>0</v>
      </c>
      <c r="I632">
        <v>0</v>
      </c>
      <c r="J632">
        <v>0</v>
      </c>
      <c r="K632">
        <v>0</v>
      </c>
      <c r="L632">
        <v>0</v>
      </c>
      <c r="M632">
        <v>0</v>
      </c>
      <c r="N632">
        <v>0</v>
      </c>
      <c r="O632">
        <v>0</v>
      </c>
      <c r="P632">
        <v>0</v>
      </c>
      <c r="Q632">
        <v>0</v>
      </c>
      <c r="R632">
        <v>0</v>
      </c>
      <c r="S632">
        <v>0</v>
      </c>
      <c r="T632">
        <v>0</v>
      </c>
      <c r="U632">
        <v>1</v>
      </c>
      <c r="V632">
        <v>0</v>
      </c>
      <c r="W632">
        <v>0</v>
      </c>
      <c r="X632">
        <v>0</v>
      </c>
      <c r="Y632">
        <v>0</v>
      </c>
      <c r="Z632">
        <v>0</v>
      </c>
      <c r="AA632">
        <v>0</v>
      </c>
    </row>
    <row r="633" spans="2:27" ht="30" customHeight="1" x14ac:dyDescent="0.3">
      <c r="B633" s="95" t="s">
        <v>3553</v>
      </c>
      <c r="C633">
        <v>0</v>
      </c>
      <c r="D633">
        <v>0</v>
      </c>
      <c r="E633">
        <v>0</v>
      </c>
      <c r="F633">
        <v>1</v>
      </c>
      <c r="G633">
        <v>0</v>
      </c>
      <c r="H633">
        <v>0</v>
      </c>
      <c r="I633">
        <v>0</v>
      </c>
      <c r="J633">
        <v>0</v>
      </c>
      <c r="K633">
        <v>0</v>
      </c>
      <c r="L633">
        <v>0</v>
      </c>
      <c r="M633">
        <v>0</v>
      </c>
      <c r="N633">
        <v>0</v>
      </c>
      <c r="O633">
        <v>0</v>
      </c>
      <c r="P633">
        <v>0</v>
      </c>
      <c r="Q633">
        <v>0</v>
      </c>
      <c r="R633">
        <v>0</v>
      </c>
      <c r="S633">
        <v>0</v>
      </c>
      <c r="T633">
        <v>0</v>
      </c>
      <c r="U633">
        <v>0</v>
      </c>
      <c r="V633">
        <v>0</v>
      </c>
      <c r="W633">
        <v>0</v>
      </c>
      <c r="X633">
        <v>0</v>
      </c>
      <c r="Y633">
        <v>0</v>
      </c>
      <c r="Z633">
        <v>2</v>
      </c>
      <c r="AA633">
        <v>0</v>
      </c>
    </row>
    <row r="634" spans="2:27" ht="30" customHeight="1" x14ac:dyDescent="0.3">
      <c r="B634" s="95" t="s">
        <v>1232</v>
      </c>
      <c r="C634">
        <v>0</v>
      </c>
      <c r="D634">
        <v>0</v>
      </c>
      <c r="E634">
        <v>0</v>
      </c>
      <c r="F634">
        <v>0</v>
      </c>
      <c r="G634">
        <v>0</v>
      </c>
      <c r="H634">
        <v>0</v>
      </c>
      <c r="I634">
        <v>0</v>
      </c>
      <c r="J634">
        <v>0</v>
      </c>
      <c r="K634">
        <v>0</v>
      </c>
      <c r="L634">
        <v>0</v>
      </c>
      <c r="M634">
        <v>2</v>
      </c>
      <c r="N634">
        <v>0</v>
      </c>
      <c r="O634">
        <v>0</v>
      </c>
      <c r="P634">
        <v>0</v>
      </c>
      <c r="Q634">
        <v>0</v>
      </c>
      <c r="R634">
        <v>0</v>
      </c>
      <c r="S634">
        <v>0</v>
      </c>
      <c r="T634">
        <v>0</v>
      </c>
      <c r="U634">
        <v>0</v>
      </c>
      <c r="V634">
        <v>0</v>
      </c>
      <c r="W634">
        <v>0</v>
      </c>
      <c r="X634">
        <v>0</v>
      </c>
      <c r="Y634">
        <v>0</v>
      </c>
      <c r="Z634">
        <v>0</v>
      </c>
      <c r="AA634">
        <v>0</v>
      </c>
    </row>
    <row r="635" spans="2:27" ht="30" customHeight="1" x14ac:dyDescent="0.3">
      <c r="B635" s="95" t="s">
        <v>142</v>
      </c>
      <c r="C635">
        <v>0</v>
      </c>
      <c r="D635">
        <v>0</v>
      </c>
      <c r="E635">
        <v>0</v>
      </c>
      <c r="F635">
        <v>0</v>
      </c>
      <c r="G635">
        <v>0</v>
      </c>
      <c r="H635">
        <v>0</v>
      </c>
      <c r="I635">
        <v>0</v>
      </c>
      <c r="J635">
        <v>0</v>
      </c>
      <c r="K635">
        <v>0</v>
      </c>
      <c r="L635">
        <v>0</v>
      </c>
      <c r="M635">
        <v>1</v>
      </c>
      <c r="N635">
        <v>0</v>
      </c>
      <c r="O635">
        <v>0</v>
      </c>
      <c r="P635">
        <v>0</v>
      </c>
      <c r="Q635">
        <v>0</v>
      </c>
      <c r="R635">
        <v>0</v>
      </c>
      <c r="S635">
        <v>0</v>
      </c>
      <c r="T635">
        <v>0</v>
      </c>
      <c r="U635">
        <v>0</v>
      </c>
      <c r="V635">
        <v>0</v>
      </c>
      <c r="W635">
        <v>0</v>
      </c>
      <c r="X635">
        <v>0</v>
      </c>
      <c r="Y635">
        <v>0</v>
      </c>
      <c r="Z635">
        <v>0</v>
      </c>
      <c r="AA635">
        <v>0</v>
      </c>
    </row>
    <row r="636" spans="2:27" ht="30" customHeight="1" x14ac:dyDescent="0.3">
      <c r="B636" s="95" t="s">
        <v>505</v>
      </c>
      <c r="C636">
        <v>0</v>
      </c>
      <c r="D636">
        <v>0</v>
      </c>
      <c r="E636">
        <v>2</v>
      </c>
      <c r="F636">
        <v>0</v>
      </c>
      <c r="G636">
        <v>0</v>
      </c>
      <c r="H636">
        <v>0</v>
      </c>
      <c r="I636">
        <v>0</v>
      </c>
      <c r="J636">
        <v>0</v>
      </c>
      <c r="K636">
        <v>0</v>
      </c>
      <c r="L636">
        <v>0</v>
      </c>
      <c r="M636">
        <v>0</v>
      </c>
      <c r="N636">
        <v>0</v>
      </c>
      <c r="O636">
        <v>0</v>
      </c>
      <c r="P636">
        <v>0</v>
      </c>
      <c r="Q636">
        <v>0</v>
      </c>
      <c r="R636">
        <v>0</v>
      </c>
      <c r="S636">
        <v>0</v>
      </c>
      <c r="T636">
        <v>0</v>
      </c>
      <c r="U636">
        <v>3</v>
      </c>
      <c r="V636">
        <v>3</v>
      </c>
      <c r="W636">
        <v>0</v>
      </c>
      <c r="X636">
        <v>0</v>
      </c>
      <c r="Y636">
        <v>0</v>
      </c>
      <c r="Z636">
        <v>0</v>
      </c>
      <c r="AA636">
        <v>2</v>
      </c>
    </row>
    <row r="637" spans="2:27" ht="30" customHeight="1" x14ac:dyDescent="0.3">
      <c r="B637" s="95" t="s">
        <v>4550</v>
      </c>
      <c r="C637">
        <v>0</v>
      </c>
      <c r="D637">
        <v>0</v>
      </c>
      <c r="E637">
        <v>1</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row>
    <row r="638" spans="2:27" ht="30" customHeight="1" x14ac:dyDescent="0.3">
      <c r="B638" s="95" t="s">
        <v>2483</v>
      </c>
      <c r="C638">
        <v>0</v>
      </c>
      <c r="D638">
        <v>0</v>
      </c>
      <c r="E638">
        <v>1</v>
      </c>
      <c r="F638">
        <v>0</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row>
    <row r="639" spans="2:27" ht="30" customHeight="1" x14ac:dyDescent="0.3">
      <c r="B639" s="95" t="s">
        <v>512</v>
      </c>
      <c r="C639">
        <v>0</v>
      </c>
      <c r="D639">
        <v>0</v>
      </c>
      <c r="E639">
        <v>0</v>
      </c>
      <c r="F639">
        <v>0</v>
      </c>
      <c r="G639">
        <v>0</v>
      </c>
      <c r="H639">
        <v>0</v>
      </c>
      <c r="I639">
        <v>0</v>
      </c>
      <c r="J639">
        <v>0</v>
      </c>
      <c r="K639">
        <v>0</v>
      </c>
      <c r="L639">
        <v>0</v>
      </c>
      <c r="M639">
        <v>0</v>
      </c>
      <c r="N639">
        <v>0</v>
      </c>
      <c r="O639">
        <v>0</v>
      </c>
      <c r="P639">
        <v>0</v>
      </c>
      <c r="Q639">
        <v>0</v>
      </c>
      <c r="R639">
        <v>0</v>
      </c>
      <c r="S639">
        <v>5</v>
      </c>
      <c r="T639">
        <v>1</v>
      </c>
      <c r="U639">
        <v>0</v>
      </c>
      <c r="V639">
        <v>0</v>
      </c>
      <c r="W639">
        <v>1</v>
      </c>
      <c r="X639">
        <v>0</v>
      </c>
      <c r="Y639">
        <v>0</v>
      </c>
      <c r="Z639">
        <v>0</v>
      </c>
      <c r="AA639">
        <v>1</v>
      </c>
    </row>
    <row r="640" spans="2:27" ht="30" customHeight="1" x14ac:dyDescent="0.3">
      <c r="B640" s="95" t="s">
        <v>3574</v>
      </c>
      <c r="C640">
        <v>0</v>
      </c>
      <c r="D640">
        <v>0</v>
      </c>
      <c r="E640">
        <v>0</v>
      </c>
      <c r="F640">
        <v>0</v>
      </c>
      <c r="G640">
        <v>0</v>
      </c>
      <c r="H640">
        <v>0</v>
      </c>
      <c r="I640">
        <v>0</v>
      </c>
      <c r="J640">
        <v>0</v>
      </c>
      <c r="K640">
        <v>0</v>
      </c>
      <c r="L640">
        <v>0</v>
      </c>
      <c r="M640">
        <v>0</v>
      </c>
      <c r="N640">
        <v>0</v>
      </c>
      <c r="O640">
        <v>0</v>
      </c>
      <c r="P640">
        <v>0</v>
      </c>
      <c r="Q640">
        <v>0</v>
      </c>
      <c r="R640">
        <v>0</v>
      </c>
      <c r="S640">
        <v>0</v>
      </c>
      <c r="T640">
        <v>1</v>
      </c>
      <c r="U640">
        <v>0</v>
      </c>
      <c r="V640">
        <v>0</v>
      </c>
      <c r="W640">
        <v>0</v>
      </c>
      <c r="X640">
        <v>0</v>
      </c>
      <c r="Y640">
        <v>0</v>
      </c>
      <c r="Z640">
        <v>0</v>
      </c>
      <c r="AA640">
        <v>0</v>
      </c>
    </row>
    <row r="641" spans="2:27" ht="30" customHeight="1" x14ac:dyDescent="0.3">
      <c r="B641" s="95" t="s">
        <v>131</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2</v>
      </c>
      <c r="AA641">
        <v>0</v>
      </c>
    </row>
    <row r="642" spans="2:27" ht="30" customHeight="1" x14ac:dyDescent="0.3">
      <c r="B642" s="95" t="s">
        <v>2499</v>
      </c>
      <c r="C642">
        <v>0</v>
      </c>
      <c r="D642">
        <v>0</v>
      </c>
      <c r="E642">
        <v>0</v>
      </c>
      <c r="F642">
        <v>0</v>
      </c>
      <c r="G642">
        <v>0</v>
      </c>
      <c r="H642">
        <v>0</v>
      </c>
      <c r="I642">
        <v>0</v>
      </c>
      <c r="J642">
        <v>0</v>
      </c>
      <c r="K642">
        <v>0</v>
      </c>
      <c r="L642">
        <v>0</v>
      </c>
      <c r="M642">
        <v>0</v>
      </c>
      <c r="N642">
        <v>0</v>
      </c>
      <c r="O642">
        <v>0</v>
      </c>
      <c r="P642">
        <v>0</v>
      </c>
      <c r="Q642">
        <v>0</v>
      </c>
      <c r="R642">
        <v>0</v>
      </c>
      <c r="S642">
        <v>0</v>
      </c>
      <c r="T642">
        <v>1</v>
      </c>
      <c r="U642">
        <v>0</v>
      </c>
      <c r="V642">
        <v>0</v>
      </c>
      <c r="W642">
        <v>0</v>
      </c>
      <c r="X642">
        <v>0</v>
      </c>
      <c r="Y642">
        <v>0</v>
      </c>
      <c r="Z642">
        <v>0</v>
      </c>
      <c r="AA642">
        <v>0</v>
      </c>
    </row>
    <row r="643" spans="2:27" ht="30" customHeight="1" x14ac:dyDescent="0.3">
      <c r="B643" s="95" t="s">
        <v>1257</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1</v>
      </c>
      <c r="Z643">
        <v>0</v>
      </c>
      <c r="AA643">
        <v>0</v>
      </c>
    </row>
    <row r="644" spans="2:27" ht="30" customHeight="1" x14ac:dyDescent="0.3">
      <c r="B644" s="95" t="s">
        <v>1934</v>
      </c>
      <c r="C644">
        <v>0</v>
      </c>
      <c r="D644">
        <v>0</v>
      </c>
      <c r="E644">
        <v>0</v>
      </c>
      <c r="F644">
        <v>0</v>
      </c>
      <c r="G644">
        <v>0</v>
      </c>
      <c r="H644">
        <v>0</v>
      </c>
      <c r="I644">
        <v>0</v>
      </c>
      <c r="J644">
        <v>0</v>
      </c>
      <c r="K644">
        <v>0</v>
      </c>
      <c r="L644">
        <v>0</v>
      </c>
      <c r="M644">
        <v>0</v>
      </c>
      <c r="N644">
        <v>0</v>
      </c>
      <c r="O644">
        <v>0</v>
      </c>
      <c r="P644">
        <v>0</v>
      </c>
      <c r="Q644">
        <v>0</v>
      </c>
      <c r="R644">
        <v>0</v>
      </c>
      <c r="S644">
        <v>0</v>
      </c>
      <c r="T644">
        <v>3</v>
      </c>
      <c r="U644">
        <v>0</v>
      </c>
      <c r="V644">
        <v>0</v>
      </c>
      <c r="W644">
        <v>0</v>
      </c>
      <c r="X644">
        <v>0</v>
      </c>
      <c r="Y644">
        <v>0</v>
      </c>
      <c r="Z644">
        <v>1</v>
      </c>
      <c r="AA644">
        <v>0</v>
      </c>
    </row>
    <row r="645" spans="2:27" ht="30" customHeight="1" x14ac:dyDescent="0.3">
      <c r="B645" s="95" t="s">
        <v>2941</v>
      </c>
      <c r="C645">
        <v>0</v>
      </c>
      <c r="D645">
        <v>0</v>
      </c>
      <c r="E645">
        <v>0</v>
      </c>
      <c r="F645">
        <v>0</v>
      </c>
      <c r="G645">
        <v>0</v>
      </c>
      <c r="H645">
        <v>0</v>
      </c>
      <c r="I645">
        <v>0</v>
      </c>
      <c r="J645">
        <v>0</v>
      </c>
      <c r="K645">
        <v>0</v>
      </c>
      <c r="L645">
        <v>0</v>
      </c>
      <c r="M645">
        <v>0</v>
      </c>
      <c r="N645">
        <v>0</v>
      </c>
      <c r="O645">
        <v>0</v>
      </c>
      <c r="P645">
        <v>0</v>
      </c>
      <c r="Q645">
        <v>0</v>
      </c>
      <c r="R645">
        <v>0</v>
      </c>
      <c r="S645">
        <v>0</v>
      </c>
      <c r="T645">
        <v>0</v>
      </c>
      <c r="U645">
        <v>0</v>
      </c>
      <c r="V645">
        <v>1</v>
      </c>
      <c r="W645">
        <v>0</v>
      </c>
      <c r="X645">
        <v>0</v>
      </c>
      <c r="Y645">
        <v>0</v>
      </c>
      <c r="Z645">
        <v>0</v>
      </c>
      <c r="AA645">
        <v>0</v>
      </c>
    </row>
    <row r="646" spans="2:27" ht="30" customHeight="1" x14ac:dyDescent="0.3">
      <c r="B646" s="95" t="s">
        <v>2946</v>
      </c>
      <c r="C646">
        <v>0</v>
      </c>
      <c r="D646">
        <v>0</v>
      </c>
      <c r="E646">
        <v>0</v>
      </c>
      <c r="F646">
        <v>0</v>
      </c>
      <c r="G646">
        <v>0</v>
      </c>
      <c r="H646">
        <v>0</v>
      </c>
      <c r="I646">
        <v>0</v>
      </c>
      <c r="J646">
        <v>0</v>
      </c>
      <c r="K646">
        <v>0</v>
      </c>
      <c r="L646">
        <v>0</v>
      </c>
      <c r="M646">
        <v>0</v>
      </c>
      <c r="N646">
        <v>0</v>
      </c>
      <c r="O646">
        <v>0</v>
      </c>
      <c r="P646">
        <v>0</v>
      </c>
      <c r="Q646">
        <v>0</v>
      </c>
      <c r="R646">
        <v>0</v>
      </c>
      <c r="S646">
        <v>1</v>
      </c>
      <c r="T646">
        <v>0</v>
      </c>
      <c r="U646">
        <v>0</v>
      </c>
      <c r="V646">
        <v>0</v>
      </c>
      <c r="W646">
        <v>0</v>
      </c>
      <c r="X646">
        <v>0</v>
      </c>
      <c r="Y646">
        <v>0</v>
      </c>
      <c r="Z646">
        <v>0</v>
      </c>
      <c r="AA646">
        <v>0</v>
      </c>
    </row>
    <row r="647" spans="2:27" ht="30" customHeight="1" x14ac:dyDescent="0.3">
      <c r="B647" s="95" t="s">
        <v>522</v>
      </c>
      <c r="C647">
        <v>0</v>
      </c>
      <c r="D647">
        <v>0</v>
      </c>
      <c r="E647">
        <v>2</v>
      </c>
      <c r="F647">
        <v>0</v>
      </c>
      <c r="G647">
        <v>0</v>
      </c>
      <c r="H647">
        <v>0</v>
      </c>
      <c r="I647">
        <v>0</v>
      </c>
      <c r="J647">
        <v>0</v>
      </c>
      <c r="K647">
        <v>0</v>
      </c>
      <c r="L647">
        <v>0</v>
      </c>
      <c r="M647">
        <v>0</v>
      </c>
      <c r="N647">
        <v>0</v>
      </c>
      <c r="O647">
        <v>0</v>
      </c>
      <c r="P647">
        <v>0</v>
      </c>
      <c r="Q647">
        <v>0</v>
      </c>
      <c r="R647">
        <v>0</v>
      </c>
      <c r="S647">
        <v>0</v>
      </c>
      <c r="T647">
        <v>0</v>
      </c>
      <c r="U647">
        <v>0</v>
      </c>
      <c r="V647">
        <v>0</v>
      </c>
      <c r="W647">
        <v>0</v>
      </c>
      <c r="X647">
        <v>0</v>
      </c>
      <c r="Y647">
        <v>1</v>
      </c>
      <c r="Z647">
        <v>0</v>
      </c>
      <c r="AA647">
        <v>0</v>
      </c>
    </row>
    <row r="648" spans="2:27" ht="30" customHeight="1" x14ac:dyDescent="0.3">
      <c r="B648" s="95" t="s">
        <v>1265</v>
      </c>
      <c r="C648">
        <v>0</v>
      </c>
      <c r="D648">
        <v>0</v>
      </c>
      <c r="E648">
        <v>0</v>
      </c>
      <c r="F648">
        <v>0</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1</v>
      </c>
    </row>
    <row r="649" spans="2:27" ht="30" customHeight="1" x14ac:dyDescent="0.3">
      <c r="B649" s="95" t="s">
        <v>4690</v>
      </c>
      <c r="C649">
        <v>0</v>
      </c>
      <c r="D649">
        <v>0</v>
      </c>
      <c r="E649">
        <v>0</v>
      </c>
      <c r="F649">
        <v>0</v>
      </c>
      <c r="G649">
        <v>0</v>
      </c>
      <c r="H649">
        <v>0</v>
      </c>
      <c r="I649">
        <v>0</v>
      </c>
      <c r="J649">
        <v>0</v>
      </c>
      <c r="K649">
        <v>0</v>
      </c>
      <c r="L649">
        <v>0</v>
      </c>
      <c r="M649">
        <v>0</v>
      </c>
      <c r="N649">
        <v>0</v>
      </c>
      <c r="O649">
        <v>0</v>
      </c>
      <c r="P649">
        <v>0</v>
      </c>
      <c r="Q649">
        <v>0</v>
      </c>
      <c r="R649">
        <v>0</v>
      </c>
      <c r="S649">
        <v>0</v>
      </c>
      <c r="T649">
        <v>1</v>
      </c>
      <c r="U649">
        <v>0</v>
      </c>
      <c r="V649">
        <v>0</v>
      </c>
      <c r="W649">
        <v>0</v>
      </c>
      <c r="X649">
        <v>0</v>
      </c>
      <c r="Y649">
        <v>0</v>
      </c>
      <c r="Z649">
        <v>0</v>
      </c>
      <c r="AA649">
        <v>0</v>
      </c>
    </row>
    <row r="650" spans="2:27" ht="30" customHeight="1" x14ac:dyDescent="0.3">
      <c r="B650" s="95" t="s">
        <v>3586</v>
      </c>
      <c r="C650">
        <v>0</v>
      </c>
      <c r="D650">
        <v>0</v>
      </c>
      <c r="E650">
        <v>0</v>
      </c>
      <c r="F650">
        <v>0</v>
      </c>
      <c r="G650">
        <v>0</v>
      </c>
      <c r="H650">
        <v>0</v>
      </c>
      <c r="I650">
        <v>0</v>
      </c>
      <c r="J650">
        <v>0</v>
      </c>
      <c r="K650">
        <v>0</v>
      </c>
      <c r="L650">
        <v>0</v>
      </c>
      <c r="M650">
        <v>0</v>
      </c>
      <c r="N650">
        <v>0</v>
      </c>
      <c r="O650">
        <v>0</v>
      </c>
      <c r="P650">
        <v>0</v>
      </c>
      <c r="Q650">
        <v>0</v>
      </c>
      <c r="R650">
        <v>1</v>
      </c>
      <c r="S650">
        <v>0</v>
      </c>
      <c r="T650">
        <v>0</v>
      </c>
      <c r="U650">
        <v>0</v>
      </c>
      <c r="V650">
        <v>0</v>
      </c>
      <c r="W650">
        <v>0</v>
      </c>
      <c r="X650">
        <v>0</v>
      </c>
      <c r="Y650">
        <v>0</v>
      </c>
      <c r="Z650">
        <v>0</v>
      </c>
      <c r="AA650">
        <v>0</v>
      </c>
    </row>
    <row r="651" spans="2:27" ht="30" customHeight="1" x14ac:dyDescent="0.3">
      <c r="B651" s="95" t="s">
        <v>4557</v>
      </c>
      <c r="C651">
        <v>0</v>
      </c>
      <c r="D651">
        <v>0</v>
      </c>
      <c r="E651">
        <v>0</v>
      </c>
      <c r="F651">
        <v>0</v>
      </c>
      <c r="G651">
        <v>0</v>
      </c>
      <c r="H651">
        <v>0</v>
      </c>
      <c r="I651">
        <v>0</v>
      </c>
      <c r="J651">
        <v>0</v>
      </c>
      <c r="K651">
        <v>0</v>
      </c>
      <c r="L651">
        <v>0</v>
      </c>
      <c r="M651">
        <v>0</v>
      </c>
      <c r="N651">
        <v>0</v>
      </c>
      <c r="O651">
        <v>0</v>
      </c>
      <c r="P651">
        <v>0</v>
      </c>
      <c r="Q651">
        <v>0</v>
      </c>
      <c r="R651">
        <v>0</v>
      </c>
      <c r="S651">
        <v>1</v>
      </c>
      <c r="T651">
        <v>0</v>
      </c>
      <c r="U651">
        <v>0</v>
      </c>
      <c r="V651">
        <v>0</v>
      </c>
      <c r="W651">
        <v>0</v>
      </c>
      <c r="X651">
        <v>0</v>
      </c>
      <c r="Y651">
        <v>0</v>
      </c>
      <c r="Z651">
        <v>0</v>
      </c>
      <c r="AA651">
        <v>0</v>
      </c>
    </row>
    <row r="652" spans="2:27" ht="30" customHeight="1" x14ac:dyDescent="0.3">
      <c r="B652" s="95" t="s">
        <v>4951</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1</v>
      </c>
    </row>
    <row r="653" spans="2:27" ht="30" customHeight="1" x14ac:dyDescent="0.3">
      <c r="B653" s="95" t="s">
        <v>578</v>
      </c>
      <c r="C653">
        <v>0</v>
      </c>
      <c r="D653">
        <v>0</v>
      </c>
      <c r="E653">
        <v>0</v>
      </c>
      <c r="F653">
        <v>0</v>
      </c>
      <c r="G653">
        <v>0</v>
      </c>
      <c r="H653">
        <v>0</v>
      </c>
      <c r="I653">
        <v>1</v>
      </c>
      <c r="J653">
        <v>0</v>
      </c>
      <c r="K653">
        <v>0</v>
      </c>
      <c r="L653">
        <v>0</v>
      </c>
      <c r="M653">
        <v>0</v>
      </c>
      <c r="N653">
        <v>0</v>
      </c>
      <c r="O653">
        <v>0</v>
      </c>
      <c r="P653">
        <v>0</v>
      </c>
      <c r="Q653">
        <v>0</v>
      </c>
      <c r="R653">
        <v>0</v>
      </c>
      <c r="S653">
        <v>0</v>
      </c>
      <c r="T653">
        <v>1</v>
      </c>
      <c r="U653">
        <v>0</v>
      </c>
      <c r="V653">
        <v>0</v>
      </c>
      <c r="W653">
        <v>0</v>
      </c>
      <c r="X653">
        <v>0</v>
      </c>
      <c r="Y653">
        <v>0</v>
      </c>
      <c r="Z653">
        <v>0</v>
      </c>
      <c r="AA653">
        <v>1</v>
      </c>
    </row>
    <row r="654" spans="2:27" ht="30" customHeight="1" x14ac:dyDescent="0.3">
      <c r="B654" s="95" t="s">
        <v>1619</v>
      </c>
      <c r="C654">
        <v>0</v>
      </c>
      <c r="D654">
        <v>0</v>
      </c>
      <c r="E654">
        <v>0</v>
      </c>
      <c r="F654">
        <v>0</v>
      </c>
      <c r="G654">
        <v>0</v>
      </c>
      <c r="H654">
        <v>0</v>
      </c>
      <c r="I654">
        <v>0</v>
      </c>
      <c r="J654">
        <v>0</v>
      </c>
      <c r="K654">
        <v>1</v>
      </c>
      <c r="L654">
        <v>0</v>
      </c>
      <c r="M654">
        <v>0</v>
      </c>
      <c r="N654">
        <v>0</v>
      </c>
      <c r="O654">
        <v>0</v>
      </c>
      <c r="P654">
        <v>0</v>
      </c>
      <c r="Q654">
        <v>0</v>
      </c>
      <c r="R654">
        <v>0</v>
      </c>
      <c r="S654">
        <v>0</v>
      </c>
      <c r="T654">
        <v>0</v>
      </c>
      <c r="U654">
        <v>0</v>
      </c>
      <c r="V654">
        <v>0</v>
      </c>
      <c r="W654">
        <v>0</v>
      </c>
      <c r="X654">
        <v>0</v>
      </c>
      <c r="Y654">
        <v>0</v>
      </c>
      <c r="Z654">
        <v>0</v>
      </c>
      <c r="AA654">
        <v>0</v>
      </c>
    </row>
    <row r="655" spans="2:27" ht="30" customHeight="1" x14ac:dyDescent="0.3">
      <c r="B655" s="95" t="s">
        <v>1789</v>
      </c>
      <c r="C655">
        <v>0</v>
      </c>
      <c r="D655">
        <v>0</v>
      </c>
      <c r="E655">
        <v>0</v>
      </c>
      <c r="F655">
        <v>1</v>
      </c>
      <c r="G655">
        <v>2</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row>
    <row r="656" spans="2:27" ht="30" customHeight="1" x14ac:dyDescent="0.3">
      <c r="B656" s="95" t="s">
        <v>4088</v>
      </c>
      <c r="C656">
        <v>0</v>
      </c>
      <c r="D656">
        <v>0</v>
      </c>
      <c r="E656">
        <v>0</v>
      </c>
      <c r="F656">
        <v>0</v>
      </c>
      <c r="G656">
        <v>0</v>
      </c>
      <c r="H656">
        <v>1</v>
      </c>
      <c r="I656">
        <v>0</v>
      </c>
      <c r="J656">
        <v>0</v>
      </c>
      <c r="K656">
        <v>0</v>
      </c>
      <c r="L656">
        <v>0</v>
      </c>
      <c r="M656">
        <v>0</v>
      </c>
      <c r="N656">
        <v>0</v>
      </c>
      <c r="O656">
        <v>0</v>
      </c>
      <c r="P656">
        <v>0</v>
      </c>
      <c r="Q656">
        <v>0</v>
      </c>
      <c r="R656">
        <v>0</v>
      </c>
      <c r="S656">
        <v>1</v>
      </c>
      <c r="T656">
        <v>0</v>
      </c>
      <c r="U656">
        <v>0</v>
      </c>
      <c r="V656">
        <v>0</v>
      </c>
      <c r="W656">
        <v>0</v>
      </c>
      <c r="X656">
        <v>0</v>
      </c>
      <c r="Y656">
        <v>0</v>
      </c>
      <c r="Z656">
        <v>0</v>
      </c>
      <c r="AA656">
        <v>0</v>
      </c>
    </row>
    <row r="657" spans="2:27" ht="30" customHeight="1" x14ac:dyDescent="0.3">
      <c r="B657" s="95" t="s">
        <v>2952</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1</v>
      </c>
      <c r="Z657">
        <v>0</v>
      </c>
      <c r="AA657">
        <v>0</v>
      </c>
    </row>
    <row r="658" spans="2:27" ht="30" customHeight="1" x14ac:dyDescent="0.3">
      <c r="B658" s="95" t="s">
        <v>2958</v>
      </c>
      <c r="C658">
        <v>0</v>
      </c>
      <c r="D658">
        <v>0</v>
      </c>
      <c r="E658">
        <v>0</v>
      </c>
      <c r="F658">
        <v>0</v>
      </c>
      <c r="G658">
        <v>0</v>
      </c>
      <c r="H658">
        <v>0</v>
      </c>
      <c r="I658">
        <v>0</v>
      </c>
      <c r="J658">
        <v>0</v>
      </c>
      <c r="K658">
        <v>0</v>
      </c>
      <c r="L658">
        <v>0</v>
      </c>
      <c r="M658">
        <v>1</v>
      </c>
      <c r="N658">
        <v>0</v>
      </c>
      <c r="O658">
        <v>0</v>
      </c>
      <c r="P658">
        <v>0</v>
      </c>
      <c r="Q658">
        <v>0</v>
      </c>
      <c r="R658">
        <v>0</v>
      </c>
      <c r="S658">
        <v>0</v>
      </c>
      <c r="T658">
        <v>1</v>
      </c>
      <c r="U658">
        <v>0</v>
      </c>
      <c r="V658">
        <v>0</v>
      </c>
      <c r="W658">
        <v>0</v>
      </c>
      <c r="X658">
        <v>0</v>
      </c>
      <c r="Y658">
        <v>0</v>
      </c>
      <c r="Z658">
        <v>0</v>
      </c>
      <c r="AA658">
        <v>0</v>
      </c>
    </row>
    <row r="659" spans="2:27" ht="30" customHeight="1" x14ac:dyDescent="0.3">
      <c r="B659" s="95" t="s">
        <v>2506</v>
      </c>
      <c r="C659">
        <v>0</v>
      </c>
      <c r="D659">
        <v>0</v>
      </c>
      <c r="E659">
        <v>0</v>
      </c>
      <c r="F659">
        <v>0</v>
      </c>
      <c r="G659">
        <v>0</v>
      </c>
      <c r="H659">
        <v>0</v>
      </c>
      <c r="I659">
        <v>0</v>
      </c>
      <c r="J659">
        <v>0</v>
      </c>
      <c r="K659">
        <v>0</v>
      </c>
      <c r="L659">
        <v>0</v>
      </c>
      <c r="M659">
        <v>0</v>
      </c>
      <c r="N659">
        <v>0</v>
      </c>
      <c r="O659">
        <v>0</v>
      </c>
      <c r="P659">
        <v>0</v>
      </c>
      <c r="Q659">
        <v>0</v>
      </c>
      <c r="R659">
        <v>1</v>
      </c>
      <c r="S659">
        <v>0</v>
      </c>
      <c r="T659">
        <v>0</v>
      </c>
      <c r="U659">
        <v>0</v>
      </c>
      <c r="V659">
        <v>0</v>
      </c>
      <c r="W659">
        <v>0</v>
      </c>
      <c r="X659">
        <v>0</v>
      </c>
      <c r="Y659">
        <v>0</v>
      </c>
      <c r="Z659">
        <v>0</v>
      </c>
      <c r="AA659">
        <v>0</v>
      </c>
    </row>
    <row r="660" spans="2:27" ht="30" customHeight="1" x14ac:dyDescent="0.3">
      <c r="B660" s="95" t="s">
        <v>3354</v>
      </c>
      <c r="C660">
        <v>0</v>
      </c>
      <c r="D660">
        <v>0</v>
      </c>
      <c r="E660">
        <v>0</v>
      </c>
      <c r="F660">
        <v>0</v>
      </c>
      <c r="G660">
        <v>0</v>
      </c>
      <c r="H660">
        <v>0</v>
      </c>
      <c r="I660">
        <v>0</v>
      </c>
      <c r="J660">
        <v>0</v>
      </c>
      <c r="K660">
        <v>1</v>
      </c>
      <c r="L660">
        <v>0</v>
      </c>
      <c r="M660">
        <v>0</v>
      </c>
      <c r="N660">
        <v>0</v>
      </c>
      <c r="O660">
        <v>0</v>
      </c>
      <c r="P660">
        <v>0</v>
      </c>
      <c r="Q660">
        <v>0</v>
      </c>
      <c r="R660">
        <v>0</v>
      </c>
      <c r="S660">
        <v>0</v>
      </c>
      <c r="T660">
        <v>0</v>
      </c>
      <c r="U660">
        <v>0</v>
      </c>
      <c r="V660">
        <v>0</v>
      </c>
      <c r="W660">
        <v>0</v>
      </c>
      <c r="X660">
        <v>0</v>
      </c>
      <c r="Y660">
        <v>0</v>
      </c>
      <c r="Z660">
        <v>0</v>
      </c>
      <c r="AA660">
        <v>0</v>
      </c>
    </row>
    <row r="661" spans="2:27" ht="30" customHeight="1" x14ac:dyDescent="0.3">
      <c r="B661" s="95" t="s">
        <v>3593</v>
      </c>
      <c r="C661">
        <v>1</v>
      </c>
      <c r="D661">
        <v>0</v>
      </c>
      <c r="E661">
        <v>3</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row>
    <row r="662" spans="2:27" ht="30" customHeight="1" x14ac:dyDescent="0.3">
      <c r="B662" s="95" t="s">
        <v>2631</v>
      </c>
      <c r="C662">
        <v>0</v>
      </c>
      <c r="D662">
        <v>0</v>
      </c>
      <c r="E662">
        <v>0</v>
      </c>
      <c r="F662">
        <v>0</v>
      </c>
      <c r="G662">
        <v>0</v>
      </c>
      <c r="H662">
        <v>1</v>
      </c>
      <c r="I662">
        <v>0</v>
      </c>
      <c r="J662">
        <v>0</v>
      </c>
      <c r="K662">
        <v>0</v>
      </c>
      <c r="L662">
        <v>0</v>
      </c>
      <c r="M662">
        <v>0</v>
      </c>
      <c r="N662">
        <v>0</v>
      </c>
      <c r="O662">
        <v>0</v>
      </c>
      <c r="P662">
        <v>0</v>
      </c>
      <c r="Q662">
        <v>0</v>
      </c>
      <c r="R662">
        <v>0</v>
      </c>
      <c r="S662">
        <v>0</v>
      </c>
      <c r="T662">
        <v>0</v>
      </c>
      <c r="U662">
        <v>0</v>
      </c>
      <c r="V662">
        <v>0</v>
      </c>
      <c r="W662">
        <v>0</v>
      </c>
      <c r="X662">
        <v>0</v>
      </c>
      <c r="Y662">
        <v>0</v>
      </c>
      <c r="Z662">
        <v>0</v>
      </c>
      <c r="AA662">
        <v>0</v>
      </c>
    </row>
    <row r="663" spans="2:27" ht="30" customHeight="1" x14ac:dyDescent="0.3">
      <c r="B663" s="95" t="s">
        <v>2964</v>
      </c>
      <c r="C663">
        <v>0</v>
      </c>
      <c r="D663">
        <v>0</v>
      </c>
      <c r="E663">
        <v>0</v>
      </c>
      <c r="F663">
        <v>0</v>
      </c>
      <c r="G663">
        <v>0</v>
      </c>
      <c r="H663">
        <v>0</v>
      </c>
      <c r="I663">
        <v>1</v>
      </c>
      <c r="J663">
        <v>0</v>
      </c>
      <c r="K663">
        <v>0</v>
      </c>
      <c r="L663">
        <v>0</v>
      </c>
      <c r="M663">
        <v>0</v>
      </c>
      <c r="N663">
        <v>0</v>
      </c>
      <c r="O663">
        <v>0</v>
      </c>
      <c r="P663">
        <v>0</v>
      </c>
      <c r="Q663">
        <v>0</v>
      </c>
      <c r="R663">
        <v>0</v>
      </c>
      <c r="S663">
        <v>0</v>
      </c>
      <c r="T663">
        <v>0</v>
      </c>
      <c r="U663">
        <v>0</v>
      </c>
      <c r="V663">
        <v>0</v>
      </c>
      <c r="W663">
        <v>0</v>
      </c>
      <c r="X663">
        <v>0</v>
      </c>
      <c r="Y663">
        <v>0</v>
      </c>
      <c r="Z663">
        <v>0</v>
      </c>
      <c r="AA663">
        <v>0</v>
      </c>
    </row>
    <row r="664" spans="2:27" ht="30" customHeight="1" x14ac:dyDescent="0.3">
      <c r="B664" s="95" t="s">
        <v>1953</v>
      </c>
      <c r="C664">
        <v>0</v>
      </c>
      <c r="D664">
        <v>0</v>
      </c>
      <c r="E664">
        <v>0</v>
      </c>
      <c r="F664">
        <v>2</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row>
    <row r="665" spans="2:27" ht="30" customHeight="1" x14ac:dyDescent="0.3">
      <c r="B665" s="95" t="s">
        <v>307</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1</v>
      </c>
      <c r="AA665">
        <v>0</v>
      </c>
    </row>
    <row r="666" spans="2:27" ht="30" customHeight="1" x14ac:dyDescent="0.3">
      <c r="B666" s="95" t="s">
        <v>1106</v>
      </c>
      <c r="C666">
        <v>0</v>
      </c>
      <c r="D666">
        <v>0</v>
      </c>
      <c r="E666">
        <v>0</v>
      </c>
      <c r="F666">
        <v>0</v>
      </c>
      <c r="G666">
        <v>0</v>
      </c>
      <c r="H666">
        <v>0</v>
      </c>
      <c r="I666">
        <v>0</v>
      </c>
      <c r="J666">
        <v>0</v>
      </c>
      <c r="K666">
        <v>0</v>
      </c>
      <c r="L666">
        <v>0</v>
      </c>
      <c r="M666">
        <v>0</v>
      </c>
      <c r="N666">
        <v>0</v>
      </c>
      <c r="O666">
        <v>0</v>
      </c>
      <c r="P666">
        <v>0</v>
      </c>
      <c r="Q666">
        <v>0</v>
      </c>
      <c r="R666">
        <v>0</v>
      </c>
      <c r="S666">
        <v>0</v>
      </c>
      <c r="T666">
        <v>1</v>
      </c>
      <c r="U666">
        <v>0</v>
      </c>
      <c r="V666">
        <v>0</v>
      </c>
      <c r="W666">
        <v>0</v>
      </c>
      <c r="X666">
        <v>0</v>
      </c>
      <c r="Y666">
        <v>0</v>
      </c>
      <c r="Z666">
        <v>0</v>
      </c>
      <c r="AA666">
        <v>0</v>
      </c>
    </row>
    <row r="667" spans="2:27" ht="30" customHeight="1" x14ac:dyDescent="0.3">
      <c r="B667" s="95" t="s">
        <v>4066</v>
      </c>
      <c r="C667">
        <v>0</v>
      </c>
      <c r="D667">
        <v>0</v>
      </c>
      <c r="E667">
        <v>0</v>
      </c>
      <c r="F667">
        <v>0</v>
      </c>
      <c r="G667">
        <v>0</v>
      </c>
      <c r="H667">
        <v>0</v>
      </c>
      <c r="I667">
        <v>0</v>
      </c>
      <c r="J667">
        <v>0</v>
      </c>
      <c r="K667">
        <v>1</v>
      </c>
      <c r="L667">
        <v>0</v>
      </c>
      <c r="M667">
        <v>0</v>
      </c>
      <c r="N667">
        <v>0</v>
      </c>
      <c r="O667">
        <v>0</v>
      </c>
      <c r="P667">
        <v>0</v>
      </c>
      <c r="Q667">
        <v>0</v>
      </c>
      <c r="R667">
        <v>0</v>
      </c>
      <c r="S667">
        <v>0</v>
      </c>
      <c r="T667">
        <v>0</v>
      </c>
      <c r="U667">
        <v>0</v>
      </c>
      <c r="V667">
        <v>0</v>
      </c>
      <c r="W667">
        <v>0</v>
      </c>
      <c r="X667">
        <v>0</v>
      </c>
      <c r="Y667">
        <v>0</v>
      </c>
      <c r="Z667">
        <v>0</v>
      </c>
      <c r="AA667">
        <v>0</v>
      </c>
    </row>
    <row r="668" spans="2:27" ht="30" customHeight="1" x14ac:dyDescent="0.3">
      <c r="B668" s="95" t="s">
        <v>794</v>
      </c>
      <c r="C668">
        <v>0</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1</v>
      </c>
    </row>
    <row r="669" spans="2:27" ht="30" customHeight="1" x14ac:dyDescent="0.3">
      <c r="B669" s="95" t="s">
        <v>529</v>
      </c>
      <c r="C669">
        <v>0</v>
      </c>
      <c r="D669">
        <v>0</v>
      </c>
      <c r="E669">
        <v>0</v>
      </c>
      <c r="F669">
        <v>0</v>
      </c>
      <c r="G669">
        <v>0</v>
      </c>
      <c r="H669">
        <v>0</v>
      </c>
      <c r="I669">
        <v>1</v>
      </c>
      <c r="J669">
        <v>0</v>
      </c>
      <c r="K669">
        <v>0</v>
      </c>
      <c r="L669">
        <v>0</v>
      </c>
      <c r="M669">
        <v>0</v>
      </c>
      <c r="N669">
        <v>1</v>
      </c>
      <c r="O669">
        <v>2</v>
      </c>
      <c r="P669">
        <v>0</v>
      </c>
      <c r="Q669">
        <v>0</v>
      </c>
      <c r="R669">
        <v>0</v>
      </c>
      <c r="S669">
        <v>0</v>
      </c>
      <c r="T669">
        <v>0</v>
      </c>
      <c r="U669">
        <v>0</v>
      </c>
      <c r="V669">
        <v>0</v>
      </c>
      <c r="W669">
        <v>2</v>
      </c>
      <c r="X669">
        <v>0</v>
      </c>
      <c r="Y669">
        <v>1</v>
      </c>
      <c r="Z669">
        <v>0</v>
      </c>
      <c r="AA669">
        <v>0</v>
      </c>
    </row>
    <row r="670" spans="2:27" ht="30" customHeight="1" x14ac:dyDescent="0.3">
      <c r="B670" s="95" t="s">
        <v>4125</v>
      </c>
      <c r="C670">
        <v>0</v>
      </c>
      <c r="D670">
        <v>0</v>
      </c>
      <c r="E670">
        <v>0</v>
      </c>
      <c r="F670">
        <v>0</v>
      </c>
      <c r="G670">
        <v>0</v>
      </c>
      <c r="H670">
        <v>0</v>
      </c>
      <c r="I670">
        <v>0</v>
      </c>
      <c r="J670">
        <v>0</v>
      </c>
      <c r="K670">
        <v>0</v>
      </c>
      <c r="L670">
        <v>0</v>
      </c>
      <c r="M670">
        <v>0</v>
      </c>
      <c r="N670">
        <v>0</v>
      </c>
      <c r="O670">
        <v>0</v>
      </c>
      <c r="P670">
        <v>0</v>
      </c>
      <c r="Q670">
        <v>0</v>
      </c>
      <c r="R670">
        <v>0</v>
      </c>
      <c r="S670">
        <v>0</v>
      </c>
      <c r="T670">
        <v>1</v>
      </c>
      <c r="U670">
        <v>0</v>
      </c>
      <c r="V670">
        <v>0</v>
      </c>
      <c r="W670">
        <v>0</v>
      </c>
      <c r="X670">
        <v>0</v>
      </c>
      <c r="Y670">
        <v>0</v>
      </c>
      <c r="Z670">
        <v>0</v>
      </c>
      <c r="AA670">
        <v>0</v>
      </c>
    </row>
    <row r="671" spans="2:27" ht="30" customHeight="1" x14ac:dyDescent="0.3">
      <c r="B671" s="95" t="s">
        <v>4130</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1</v>
      </c>
      <c r="Y671">
        <v>0</v>
      </c>
      <c r="Z671">
        <v>0</v>
      </c>
      <c r="AA671">
        <v>0</v>
      </c>
    </row>
    <row r="672" spans="2:27" ht="30" customHeight="1" x14ac:dyDescent="0.3">
      <c r="B672" s="95" t="s">
        <v>2510</v>
      </c>
      <c r="C672">
        <v>0</v>
      </c>
      <c r="D672">
        <v>0</v>
      </c>
      <c r="E672">
        <v>0</v>
      </c>
      <c r="F672">
        <v>1</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row>
    <row r="673" spans="2:27" ht="30" customHeight="1" x14ac:dyDescent="0.3">
      <c r="B673" s="95" t="s">
        <v>3603</v>
      </c>
      <c r="C673">
        <v>0</v>
      </c>
      <c r="D673">
        <v>0</v>
      </c>
      <c r="E673">
        <v>0</v>
      </c>
      <c r="F673">
        <v>0</v>
      </c>
      <c r="G673">
        <v>0</v>
      </c>
      <c r="H673">
        <v>0</v>
      </c>
      <c r="I673">
        <v>0</v>
      </c>
      <c r="J673">
        <v>0</v>
      </c>
      <c r="K673">
        <v>0</v>
      </c>
      <c r="L673">
        <v>0</v>
      </c>
      <c r="M673">
        <v>0</v>
      </c>
      <c r="N673">
        <v>0</v>
      </c>
      <c r="O673">
        <v>0</v>
      </c>
      <c r="P673">
        <v>0</v>
      </c>
      <c r="Q673">
        <v>0</v>
      </c>
      <c r="R673">
        <v>0</v>
      </c>
      <c r="S673">
        <v>0</v>
      </c>
      <c r="T673">
        <v>1</v>
      </c>
      <c r="U673">
        <v>0</v>
      </c>
      <c r="V673">
        <v>0</v>
      </c>
      <c r="W673">
        <v>0</v>
      </c>
      <c r="X673">
        <v>0</v>
      </c>
      <c r="Y673">
        <v>0</v>
      </c>
      <c r="Z673">
        <v>0</v>
      </c>
      <c r="AA673">
        <v>0</v>
      </c>
    </row>
    <row r="674" spans="2:27" ht="30" customHeight="1" x14ac:dyDescent="0.3">
      <c r="B674" s="95" t="s">
        <v>1113</v>
      </c>
      <c r="C674">
        <v>0</v>
      </c>
      <c r="D674">
        <v>0</v>
      </c>
      <c r="E674">
        <v>0</v>
      </c>
      <c r="F674">
        <v>0</v>
      </c>
      <c r="G674">
        <v>0</v>
      </c>
      <c r="H674">
        <v>0</v>
      </c>
      <c r="I674">
        <v>0</v>
      </c>
      <c r="J674">
        <v>0</v>
      </c>
      <c r="K674">
        <v>0</v>
      </c>
      <c r="L674">
        <v>4</v>
      </c>
      <c r="M674">
        <v>0</v>
      </c>
      <c r="N674">
        <v>0</v>
      </c>
      <c r="O674">
        <v>0</v>
      </c>
      <c r="P674">
        <v>0</v>
      </c>
      <c r="Q674">
        <v>0</v>
      </c>
      <c r="R674">
        <v>0</v>
      </c>
      <c r="S674">
        <v>0</v>
      </c>
      <c r="T674">
        <v>0</v>
      </c>
      <c r="U674">
        <v>0</v>
      </c>
      <c r="V674">
        <v>0</v>
      </c>
      <c r="W674">
        <v>0</v>
      </c>
      <c r="X674">
        <v>0</v>
      </c>
      <c r="Y674">
        <v>0</v>
      </c>
      <c r="Z674">
        <v>0</v>
      </c>
      <c r="AA674">
        <v>0</v>
      </c>
    </row>
    <row r="675" spans="2:27" ht="30" customHeight="1" x14ac:dyDescent="0.3">
      <c r="B675" s="95" t="s">
        <v>1275</v>
      </c>
      <c r="C675">
        <v>0</v>
      </c>
      <c r="D675">
        <v>0</v>
      </c>
      <c r="E675">
        <v>0</v>
      </c>
      <c r="F675">
        <v>0</v>
      </c>
      <c r="G675">
        <v>0</v>
      </c>
      <c r="H675">
        <v>0</v>
      </c>
      <c r="I675">
        <v>1</v>
      </c>
      <c r="J675">
        <v>0</v>
      </c>
      <c r="K675">
        <v>0</v>
      </c>
      <c r="L675">
        <v>0</v>
      </c>
      <c r="M675">
        <v>0</v>
      </c>
      <c r="N675">
        <v>0</v>
      </c>
      <c r="O675">
        <v>0</v>
      </c>
      <c r="P675">
        <v>0</v>
      </c>
      <c r="Q675">
        <v>0</v>
      </c>
      <c r="R675">
        <v>0</v>
      </c>
      <c r="S675">
        <v>0</v>
      </c>
      <c r="T675">
        <v>2</v>
      </c>
      <c r="U675">
        <v>0</v>
      </c>
      <c r="V675">
        <v>0</v>
      </c>
      <c r="W675">
        <v>0</v>
      </c>
      <c r="X675">
        <v>0</v>
      </c>
      <c r="Y675">
        <v>0</v>
      </c>
      <c r="Z675">
        <v>1</v>
      </c>
      <c r="AA675">
        <v>0</v>
      </c>
    </row>
    <row r="676" spans="2:27" ht="30" customHeight="1" x14ac:dyDescent="0.3">
      <c r="B676" s="95" t="s">
        <v>3847</v>
      </c>
      <c r="C676">
        <v>0</v>
      </c>
      <c r="D676">
        <v>0</v>
      </c>
      <c r="E676">
        <v>0</v>
      </c>
      <c r="F676">
        <v>1</v>
      </c>
      <c r="G676">
        <v>0</v>
      </c>
      <c r="H676">
        <v>0</v>
      </c>
      <c r="I676">
        <v>0</v>
      </c>
      <c r="J676">
        <v>0</v>
      </c>
      <c r="K676">
        <v>4</v>
      </c>
      <c r="L676">
        <v>0</v>
      </c>
      <c r="M676">
        <v>0</v>
      </c>
      <c r="N676">
        <v>0</v>
      </c>
      <c r="O676">
        <v>0</v>
      </c>
      <c r="P676">
        <v>0</v>
      </c>
      <c r="Q676">
        <v>0</v>
      </c>
      <c r="R676">
        <v>0</v>
      </c>
      <c r="S676">
        <v>1</v>
      </c>
      <c r="T676">
        <v>0</v>
      </c>
      <c r="U676">
        <v>0</v>
      </c>
      <c r="V676">
        <v>0</v>
      </c>
      <c r="W676">
        <v>0</v>
      </c>
      <c r="X676">
        <v>0</v>
      </c>
      <c r="Y676">
        <v>1</v>
      </c>
      <c r="Z676">
        <v>0</v>
      </c>
      <c r="AA676">
        <v>0</v>
      </c>
    </row>
    <row r="677" spans="2:27" ht="30" customHeight="1" x14ac:dyDescent="0.3">
      <c r="B677" s="95" t="s">
        <v>4576</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1</v>
      </c>
      <c r="AA677">
        <v>0</v>
      </c>
    </row>
    <row r="678" spans="2:27" ht="30" customHeight="1" x14ac:dyDescent="0.3">
      <c r="B678" s="95" t="s">
        <v>805</v>
      </c>
      <c r="C678">
        <v>0</v>
      </c>
      <c r="D678">
        <v>0</v>
      </c>
      <c r="E678">
        <v>0</v>
      </c>
      <c r="F678">
        <v>0</v>
      </c>
      <c r="G678">
        <v>1</v>
      </c>
      <c r="H678">
        <v>0</v>
      </c>
      <c r="I678">
        <v>1</v>
      </c>
      <c r="J678">
        <v>0</v>
      </c>
      <c r="K678">
        <v>0</v>
      </c>
      <c r="L678">
        <v>0</v>
      </c>
      <c r="M678">
        <v>0</v>
      </c>
      <c r="N678">
        <v>0</v>
      </c>
      <c r="O678">
        <v>0</v>
      </c>
      <c r="P678">
        <v>0</v>
      </c>
      <c r="Q678">
        <v>0</v>
      </c>
      <c r="R678">
        <v>1</v>
      </c>
      <c r="S678">
        <v>2</v>
      </c>
      <c r="T678">
        <v>1</v>
      </c>
      <c r="U678">
        <v>0</v>
      </c>
      <c r="V678">
        <v>0</v>
      </c>
      <c r="W678">
        <v>0</v>
      </c>
      <c r="X678">
        <v>0</v>
      </c>
      <c r="Y678">
        <v>1</v>
      </c>
      <c r="Z678">
        <v>0</v>
      </c>
      <c r="AA678">
        <v>0</v>
      </c>
    </row>
    <row r="679" spans="2:27" ht="30" customHeight="1" x14ac:dyDescent="0.3">
      <c r="B679" s="95" t="s">
        <v>4173</v>
      </c>
      <c r="C679">
        <v>0</v>
      </c>
      <c r="D679">
        <v>0</v>
      </c>
      <c r="E679">
        <v>0</v>
      </c>
      <c r="F679">
        <v>1</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row>
    <row r="680" spans="2:27" ht="30" customHeight="1" x14ac:dyDescent="0.3">
      <c r="B680" s="95" t="s">
        <v>2524</v>
      </c>
      <c r="C680">
        <v>0</v>
      </c>
      <c r="D680">
        <v>0</v>
      </c>
      <c r="E680">
        <v>0</v>
      </c>
      <c r="F680">
        <v>1</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row>
    <row r="681" spans="2:27" ht="30" customHeight="1" x14ac:dyDescent="0.3">
      <c r="B681" s="95" t="s">
        <v>1985</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1</v>
      </c>
      <c r="X681">
        <v>0</v>
      </c>
      <c r="Y681">
        <v>0</v>
      </c>
      <c r="Z681">
        <v>0</v>
      </c>
      <c r="AA681">
        <v>0</v>
      </c>
    </row>
    <row r="682" spans="2:27" ht="30" customHeight="1" x14ac:dyDescent="0.3">
      <c r="B682" s="95" t="s">
        <v>4179</v>
      </c>
      <c r="C682">
        <v>0</v>
      </c>
      <c r="D682">
        <v>0</v>
      </c>
      <c r="E682">
        <v>0</v>
      </c>
      <c r="F682">
        <v>0</v>
      </c>
      <c r="G682">
        <v>0</v>
      </c>
      <c r="H682">
        <v>0</v>
      </c>
      <c r="I682">
        <v>0</v>
      </c>
      <c r="J682">
        <v>0</v>
      </c>
      <c r="K682">
        <v>0</v>
      </c>
      <c r="L682">
        <v>0</v>
      </c>
      <c r="M682">
        <v>0</v>
      </c>
      <c r="N682">
        <v>0</v>
      </c>
      <c r="O682">
        <v>0</v>
      </c>
      <c r="P682">
        <v>0</v>
      </c>
      <c r="Q682">
        <v>0</v>
      </c>
      <c r="R682">
        <v>0</v>
      </c>
      <c r="S682">
        <v>0</v>
      </c>
      <c r="T682">
        <v>1</v>
      </c>
      <c r="U682">
        <v>0</v>
      </c>
      <c r="V682">
        <v>0</v>
      </c>
      <c r="W682">
        <v>0</v>
      </c>
      <c r="X682">
        <v>0</v>
      </c>
      <c r="Y682">
        <v>0</v>
      </c>
      <c r="Z682">
        <v>0</v>
      </c>
      <c r="AA682">
        <v>0</v>
      </c>
    </row>
    <row r="683" spans="2:27" ht="30" customHeight="1" x14ac:dyDescent="0.3">
      <c r="B683" s="95" t="s">
        <v>802</v>
      </c>
      <c r="C683">
        <v>0</v>
      </c>
      <c r="D683">
        <v>0</v>
      </c>
      <c r="E683">
        <v>0</v>
      </c>
      <c r="F683">
        <v>0</v>
      </c>
      <c r="G683">
        <v>0</v>
      </c>
      <c r="H683">
        <v>0</v>
      </c>
      <c r="I683">
        <v>0</v>
      </c>
      <c r="J683">
        <v>0</v>
      </c>
      <c r="K683">
        <v>0</v>
      </c>
      <c r="L683">
        <v>0</v>
      </c>
      <c r="M683">
        <v>0</v>
      </c>
      <c r="N683">
        <v>0</v>
      </c>
      <c r="O683">
        <v>0</v>
      </c>
      <c r="P683">
        <v>0</v>
      </c>
      <c r="Q683">
        <v>0</v>
      </c>
      <c r="R683">
        <v>0</v>
      </c>
      <c r="S683">
        <v>0</v>
      </c>
      <c r="T683">
        <v>1</v>
      </c>
      <c r="U683">
        <v>0</v>
      </c>
      <c r="V683">
        <v>0</v>
      </c>
      <c r="W683">
        <v>0</v>
      </c>
      <c r="X683">
        <v>0</v>
      </c>
      <c r="Y683">
        <v>0</v>
      </c>
      <c r="Z683">
        <v>0</v>
      </c>
      <c r="AA683">
        <v>0</v>
      </c>
    </row>
    <row r="684" spans="2:27" ht="30" customHeight="1" x14ac:dyDescent="0.3">
      <c r="B684" s="95" t="s">
        <v>1434</v>
      </c>
      <c r="C684">
        <v>0</v>
      </c>
      <c r="D684">
        <v>0</v>
      </c>
      <c r="E684">
        <v>0</v>
      </c>
      <c r="F684">
        <v>0</v>
      </c>
      <c r="G684">
        <v>0</v>
      </c>
      <c r="H684">
        <v>0</v>
      </c>
      <c r="I684">
        <v>0</v>
      </c>
      <c r="J684">
        <v>0</v>
      </c>
      <c r="K684">
        <v>0</v>
      </c>
      <c r="L684">
        <v>0</v>
      </c>
      <c r="M684">
        <v>0</v>
      </c>
      <c r="N684">
        <v>0</v>
      </c>
      <c r="O684">
        <v>0</v>
      </c>
      <c r="P684">
        <v>0</v>
      </c>
      <c r="Q684">
        <v>0</v>
      </c>
      <c r="R684">
        <v>0</v>
      </c>
      <c r="S684">
        <v>0</v>
      </c>
      <c r="T684">
        <v>1</v>
      </c>
      <c r="U684">
        <v>0</v>
      </c>
      <c r="V684">
        <v>0</v>
      </c>
      <c r="W684">
        <v>0</v>
      </c>
      <c r="X684">
        <v>0</v>
      </c>
      <c r="Y684">
        <v>0</v>
      </c>
      <c r="Z684">
        <v>0</v>
      </c>
      <c r="AA684">
        <v>0</v>
      </c>
    </row>
    <row r="685" spans="2:27" ht="30" customHeight="1" x14ac:dyDescent="0.3">
      <c r="B685" s="95" t="s">
        <v>2529</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1</v>
      </c>
    </row>
    <row r="686" spans="2:27" ht="30" customHeight="1" x14ac:dyDescent="0.3">
      <c r="B686" s="95" t="s">
        <v>2998</v>
      </c>
      <c r="C686">
        <v>0</v>
      </c>
      <c r="D686">
        <v>0</v>
      </c>
      <c r="E686">
        <v>0</v>
      </c>
      <c r="F686">
        <v>0</v>
      </c>
      <c r="G686">
        <v>0</v>
      </c>
      <c r="H686">
        <v>0</v>
      </c>
      <c r="I686">
        <v>1</v>
      </c>
      <c r="J686">
        <v>0</v>
      </c>
      <c r="K686">
        <v>0</v>
      </c>
      <c r="L686">
        <v>0</v>
      </c>
      <c r="M686">
        <v>0</v>
      </c>
      <c r="N686">
        <v>0</v>
      </c>
      <c r="O686">
        <v>0</v>
      </c>
      <c r="P686">
        <v>0</v>
      </c>
      <c r="Q686">
        <v>0</v>
      </c>
      <c r="R686">
        <v>0</v>
      </c>
      <c r="S686">
        <v>0</v>
      </c>
      <c r="T686">
        <v>0</v>
      </c>
      <c r="U686">
        <v>0</v>
      </c>
      <c r="V686">
        <v>0</v>
      </c>
      <c r="W686">
        <v>0</v>
      </c>
      <c r="X686">
        <v>0</v>
      </c>
      <c r="Y686">
        <v>0</v>
      </c>
      <c r="Z686">
        <v>0</v>
      </c>
      <c r="AA686">
        <v>0</v>
      </c>
    </row>
    <row r="687" spans="2:27" ht="30" customHeight="1" x14ac:dyDescent="0.3">
      <c r="B687" s="95" t="s">
        <v>813</v>
      </c>
      <c r="C687">
        <v>0</v>
      </c>
      <c r="D687">
        <v>0</v>
      </c>
      <c r="E687">
        <v>0</v>
      </c>
      <c r="F687">
        <v>0</v>
      </c>
      <c r="G687">
        <v>1</v>
      </c>
      <c r="H687">
        <v>0</v>
      </c>
      <c r="I687">
        <v>0</v>
      </c>
      <c r="J687">
        <v>0</v>
      </c>
      <c r="K687">
        <v>0</v>
      </c>
      <c r="L687">
        <v>0</v>
      </c>
      <c r="M687">
        <v>0</v>
      </c>
      <c r="N687">
        <v>0</v>
      </c>
      <c r="O687">
        <v>0</v>
      </c>
      <c r="P687">
        <v>0</v>
      </c>
      <c r="Q687">
        <v>0</v>
      </c>
      <c r="R687">
        <v>0</v>
      </c>
      <c r="S687">
        <v>0</v>
      </c>
      <c r="T687">
        <v>0</v>
      </c>
      <c r="U687">
        <v>0</v>
      </c>
      <c r="V687">
        <v>0</v>
      </c>
      <c r="W687">
        <v>0</v>
      </c>
      <c r="X687">
        <v>0</v>
      </c>
      <c r="Y687">
        <v>0</v>
      </c>
      <c r="Z687">
        <v>1</v>
      </c>
      <c r="AA687">
        <v>0</v>
      </c>
    </row>
    <row r="688" spans="2:27" ht="30" customHeight="1" x14ac:dyDescent="0.3">
      <c r="B688" s="95" t="s">
        <v>3004</v>
      </c>
      <c r="C688">
        <v>0</v>
      </c>
      <c r="D688">
        <v>0</v>
      </c>
      <c r="E688">
        <v>0</v>
      </c>
      <c r="F688">
        <v>0</v>
      </c>
      <c r="G688">
        <v>0</v>
      </c>
      <c r="H688">
        <v>0</v>
      </c>
      <c r="I688">
        <v>0</v>
      </c>
      <c r="J688">
        <v>0</v>
      </c>
      <c r="K688">
        <v>0</v>
      </c>
      <c r="L688">
        <v>1</v>
      </c>
      <c r="M688">
        <v>0</v>
      </c>
      <c r="N688">
        <v>0</v>
      </c>
      <c r="O688">
        <v>0</v>
      </c>
      <c r="P688">
        <v>0</v>
      </c>
      <c r="Q688">
        <v>0</v>
      </c>
      <c r="R688">
        <v>0</v>
      </c>
      <c r="S688">
        <v>0</v>
      </c>
      <c r="T688">
        <v>0</v>
      </c>
      <c r="U688">
        <v>0</v>
      </c>
      <c r="V688">
        <v>0</v>
      </c>
      <c r="W688">
        <v>0</v>
      </c>
      <c r="X688">
        <v>0</v>
      </c>
      <c r="Y688">
        <v>0</v>
      </c>
      <c r="Z688">
        <v>0</v>
      </c>
      <c r="AA688">
        <v>0</v>
      </c>
    </row>
    <row r="689" spans="2:27" ht="30" customHeight="1" x14ac:dyDescent="0.3">
      <c r="B689" s="95" t="s">
        <v>4964</v>
      </c>
      <c r="C689">
        <v>0</v>
      </c>
      <c r="D689">
        <v>0</v>
      </c>
      <c r="E689">
        <v>0</v>
      </c>
      <c r="F689">
        <v>0</v>
      </c>
      <c r="G689">
        <v>0</v>
      </c>
      <c r="H689">
        <v>0</v>
      </c>
      <c r="I689">
        <v>0</v>
      </c>
      <c r="J689">
        <v>0</v>
      </c>
      <c r="K689">
        <v>0</v>
      </c>
      <c r="L689">
        <v>0</v>
      </c>
      <c r="M689">
        <v>1</v>
      </c>
      <c r="N689">
        <v>0</v>
      </c>
      <c r="O689">
        <v>0</v>
      </c>
      <c r="P689">
        <v>0</v>
      </c>
      <c r="Q689">
        <v>0</v>
      </c>
      <c r="R689">
        <v>0</v>
      </c>
      <c r="S689">
        <v>0</v>
      </c>
      <c r="T689">
        <v>0</v>
      </c>
      <c r="U689">
        <v>0</v>
      </c>
      <c r="V689">
        <v>0</v>
      </c>
      <c r="W689">
        <v>0</v>
      </c>
      <c r="X689">
        <v>0</v>
      </c>
      <c r="Y689">
        <v>0</v>
      </c>
      <c r="Z689">
        <v>0</v>
      </c>
      <c r="AA689">
        <v>0</v>
      </c>
    </row>
    <row r="690" spans="2:27" ht="30" customHeight="1" x14ac:dyDescent="0.3">
      <c r="B690" s="95" t="s">
        <v>1991</v>
      </c>
      <c r="C690">
        <v>0</v>
      </c>
      <c r="D690">
        <v>0</v>
      </c>
      <c r="E690">
        <v>0</v>
      </c>
      <c r="F690">
        <v>0</v>
      </c>
      <c r="G690">
        <v>0</v>
      </c>
      <c r="H690">
        <v>0</v>
      </c>
      <c r="I690">
        <v>0</v>
      </c>
      <c r="J690">
        <v>0</v>
      </c>
      <c r="K690">
        <v>0</v>
      </c>
      <c r="L690">
        <v>0</v>
      </c>
      <c r="M690">
        <v>0</v>
      </c>
      <c r="N690">
        <v>0</v>
      </c>
      <c r="O690">
        <v>0</v>
      </c>
      <c r="P690">
        <v>0</v>
      </c>
      <c r="Q690">
        <v>0</v>
      </c>
      <c r="R690">
        <v>0</v>
      </c>
      <c r="S690">
        <v>3</v>
      </c>
      <c r="T690">
        <v>0</v>
      </c>
      <c r="U690">
        <v>0</v>
      </c>
      <c r="V690">
        <v>0</v>
      </c>
      <c r="W690">
        <v>0</v>
      </c>
      <c r="X690">
        <v>0</v>
      </c>
      <c r="Y690">
        <v>0</v>
      </c>
      <c r="Z690">
        <v>0</v>
      </c>
      <c r="AA690">
        <v>0</v>
      </c>
    </row>
    <row r="691" spans="2:27" ht="30" customHeight="1" x14ac:dyDescent="0.3">
      <c r="B691" s="95" t="s">
        <v>4144</v>
      </c>
      <c r="C691">
        <v>0</v>
      </c>
      <c r="D691">
        <v>0</v>
      </c>
      <c r="E691">
        <v>0</v>
      </c>
      <c r="F691">
        <v>0</v>
      </c>
      <c r="G691">
        <v>0</v>
      </c>
      <c r="H691">
        <v>0</v>
      </c>
      <c r="I691">
        <v>0</v>
      </c>
      <c r="J691">
        <v>0</v>
      </c>
      <c r="K691">
        <v>1</v>
      </c>
      <c r="L691">
        <v>0</v>
      </c>
      <c r="M691">
        <v>0</v>
      </c>
      <c r="N691">
        <v>0</v>
      </c>
      <c r="O691">
        <v>0</v>
      </c>
      <c r="P691">
        <v>0</v>
      </c>
      <c r="Q691">
        <v>0</v>
      </c>
      <c r="R691">
        <v>0</v>
      </c>
      <c r="S691">
        <v>0</v>
      </c>
      <c r="T691">
        <v>0</v>
      </c>
      <c r="U691">
        <v>0</v>
      </c>
      <c r="V691">
        <v>0</v>
      </c>
      <c r="W691">
        <v>0</v>
      </c>
      <c r="X691">
        <v>0</v>
      </c>
      <c r="Y691">
        <v>0</v>
      </c>
      <c r="Z691">
        <v>0</v>
      </c>
      <c r="AA691">
        <v>0</v>
      </c>
    </row>
    <row r="692" spans="2:27" ht="30" customHeight="1" x14ac:dyDescent="0.3">
      <c r="B692" s="95" t="s">
        <v>3612</v>
      </c>
      <c r="C692">
        <v>0</v>
      </c>
      <c r="D692">
        <v>0</v>
      </c>
      <c r="E692">
        <v>1</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row>
    <row r="693" spans="2:27" ht="30" customHeight="1" x14ac:dyDescent="0.3">
      <c r="B693" s="95" t="s">
        <v>2003</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1</v>
      </c>
      <c r="AA693">
        <v>0</v>
      </c>
    </row>
    <row r="694" spans="2:27" ht="30" customHeight="1" x14ac:dyDescent="0.3">
      <c r="B694" s="95" t="s">
        <v>3012</v>
      </c>
      <c r="C694">
        <v>0</v>
      </c>
      <c r="D694">
        <v>0</v>
      </c>
      <c r="E694">
        <v>0</v>
      </c>
      <c r="F694">
        <v>0</v>
      </c>
      <c r="G694">
        <v>0</v>
      </c>
      <c r="H694">
        <v>0</v>
      </c>
      <c r="I694">
        <v>1</v>
      </c>
      <c r="J694">
        <v>0</v>
      </c>
      <c r="K694">
        <v>0</v>
      </c>
      <c r="L694">
        <v>0</v>
      </c>
      <c r="M694">
        <v>0</v>
      </c>
      <c r="N694">
        <v>0</v>
      </c>
      <c r="O694">
        <v>0</v>
      </c>
      <c r="P694">
        <v>0</v>
      </c>
      <c r="Q694">
        <v>0</v>
      </c>
      <c r="R694">
        <v>0</v>
      </c>
      <c r="S694">
        <v>1</v>
      </c>
      <c r="T694">
        <v>0</v>
      </c>
      <c r="U694">
        <v>0</v>
      </c>
      <c r="V694">
        <v>0</v>
      </c>
      <c r="W694">
        <v>0</v>
      </c>
      <c r="X694">
        <v>0</v>
      </c>
      <c r="Y694">
        <v>0</v>
      </c>
      <c r="Z694">
        <v>0</v>
      </c>
      <c r="AA694">
        <v>0</v>
      </c>
    </row>
    <row r="695" spans="2:27" ht="30" customHeight="1" x14ac:dyDescent="0.3">
      <c r="B695" s="95" t="s">
        <v>2010</v>
      </c>
      <c r="C695">
        <v>0</v>
      </c>
      <c r="D695">
        <v>0</v>
      </c>
      <c r="E695">
        <v>0</v>
      </c>
      <c r="F695">
        <v>0</v>
      </c>
      <c r="G695">
        <v>0</v>
      </c>
      <c r="H695">
        <v>0</v>
      </c>
      <c r="I695">
        <v>0</v>
      </c>
      <c r="J695">
        <v>0</v>
      </c>
      <c r="K695">
        <v>0</v>
      </c>
      <c r="L695">
        <v>0</v>
      </c>
      <c r="M695">
        <v>0</v>
      </c>
      <c r="N695">
        <v>0</v>
      </c>
      <c r="O695">
        <v>0</v>
      </c>
      <c r="P695">
        <v>0</v>
      </c>
      <c r="Q695">
        <v>0</v>
      </c>
      <c r="R695">
        <v>0</v>
      </c>
      <c r="S695">
        <v>1</v>
      </c>
      <c r="T695">
        <v>1</v>
      </c>
      <c r="U695">
        <v>0</v>
      </c>
      <c r="V695">
        <v>0</v>
      </c>
      <c r="W695">
        <v>0</v>
      </c>
      <c r="X695">
        <v>0</v>
      </c>
      <c r="Y695">
        <v>1</v>
      </c>
      <c r="Z695">
        <v>0</v>
      </c>
      <c r="AA695">
        <v>0</v>
      </c>
    </row>
    <row r="696" spans="2:27" ht="30" customHeight="1" x14ac:dyDescent="0.3">
      <c r="B696" s="95" t="s">
        <v>424</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1</v>
      </c>
      <c r="AA696">
        <v>0</v>
      </c>
    </row>
    <row r="697" spans="2:27" ht="30" customHeight="1" x14ac:dyDescent="0.3">
      <c r="B697" s="95" t="s">
        <v>586</v>
      </c>
      <c r="C697">
        <v>0</v>
      </c>
      <c r="D697">
        <v>0</v>
      </c>
      <c r="E697">
        <v>1</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row>
    <row r="698" spans="2:27" ht="30" customHeight="1" x14ac:dyDescent="0.3">
      <c r="B698" s="95" t="s">
        <v>4197</v>
      </c>
      <c r="C698">
        <v>0</v>
      </c>
      <c r="D698">
        <v>0</v>
      </c>
      <c r="E698">
        <v>0</v>
      </c>
      <c r="F698">
        <v>0</v>
      </c>
      <c r="G698">
        <v>1</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row>
    <row r="699" spans="2:27" ht="30" customHeight="1" x14ac:dyDescent="0.3">
      <c r="B699" s="95" t="s">
        <v>748</v>
      </c>
      <c r="C699">
        <v>0</v>
      </c>
      <c r="D699">
        <v>0</v>
      </c>
      <c r="E699">
        <v>0</v>
      </c>
      <c r="F699">
        <v>0</v>
      </c>
      <c r="G699">
        <v>0</v>
      </c>
      <c r="H699">
        <v>0</v>
      </c>
      <c r="I699">
        <v>0</v>
      </c>
      <c r="J699">
        <v>0</v>
      </c>
      <c r="K699">
        <v>0</v>
      </c>
      <c r="L699">
        <v>0</v>
      </c>
      <c r="M699">
        <v>0</v>
      </c>
      <c r="N699">
        <v>0</v>
      </c>
      <c r="O699">
        <v>0</v>
      </c>
      <c r="P699">
        <v>0</v>
      </c>
      <c r="Q699">
        <v>0</v>
      </c>
      <c r="R699">
        <v>0</v>
      </c>
      <c r="S699">
        <v>2</v>
      </c>
      <c r="T699">
        <v>6</v>
      </c>
      <c r="U699">
        <v>0</v>
      </c>
      <c r="V699">
        <v>0</v>
      </c>
      <c r="W699">
        <v>0</v>
      </c>
      <c r="X699">
        <v>0</v>
      </c>
      <c r="Y699">
        <v>0</v>
      </c>
      <c r="Z699">
        <v>1</v>
      </c>
      <c r="AA699">
        <v>3</v>
      </c>
    </row>
    <row r="700" spans="2:27" ht="30" customHeight="1" x14ac:dyDescent="0.3">
      <c r="B700" s="95" t="s">
        <v>2555</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1</v>
      </c>
      <c r="X700">
        <v>0</v>
      </c>
      <c r="Y700">
        <v>0</v>
      </c>
      <c r="Z700">
        <v>0</v>
      </c>
      <c r="AA700">
        <v>0</v>
      </c>
    </row>
    <row r="701" spans="2:27" ht="30" customHeight="1" x14ac:dyDescent="0.3">
      <c r="B701" s="95" t="s">
        <v>432</v>
      </c>
      <c r="C701">
        <v>0</v>
      </c>
      <c r="D701">
        <v>0</v>
      </c>
      <c r="E701">
        <v>0</v>
      </c>
      <c r="F701">
        <v>1</v>
      </c>
      <c r="G701">
        <v>0</v>
      </c>
      <c r="H701">
        <v>0</v>
      </c>
      <c r="I701">
        <v>0</v>
      </c>
      <c r="J701">
        <v>0</v>
      </c>
      <c r="K701">
        <v>0</v>
      </c>
      <c r="L701">
        <v>0</v>
      </c>
      <c r="M701">
        <v>0</v>
      </c>
      <c r="N701">
        <v>0</v>
      </c>
      <c r="O701">
        <v>0</v>
      </c>
      <c r="P701">
        <v>0</v>
      </c>
      <c r="Q701">
        <v>0</v>
      </c>
      <c r="R701">
        <v>0</v>
      </c>
      <c r="S701">
        <v>0</v>
      </c>
      <c r="T701">
        <v>0</v>
      </c>
      <c r="U701">
        <v>0</v>
      </c>
      <c r="V701">
        <v>0</v>
      </c>
      <c r="W701">
        <v>0</v>
      </c>
      <c r="X701">
        <v>0</v>
      </c>
      <c r="Y701">
        <v>0</v>
      </c>
      <c r="Z701">
        <v>2</v>
      </c>
      <c r="AA701">
        <v>0</v>
      </c>
    </row>
    <row r="702" spans="2:27" ht="30" customHeight="1" x14ac:dyDescent="0.3">
      <c r="B702" s="95" t="s">
        <v>3633</v>
      </c>
      <c r="C702">
        <v>0</v>
      </c>
      <c r="D702">
        <v>0</v>
      </c>
      <c r="E702">
        <v>0</v>
      </c>
      <c r="F702">
        <v>0</v>
      </c>
      <c r="G702">
        <v>0</v>
      </c>
      <c r="H702">
        <v>0</v>
      </c>
      <c r="I702">
        <v>0</v>
      </c>
      <c r="J702">
        <v>0</v>
      </c>
      <c r="K702">
        <v>0</v>
      </c>
      <c r="L702">
        <v>0</v>
      </c>
      <c r="M702">
        <v>0</v>
      </c>
      <c r="N702">
        <v>0</v>
      </c>
      <c r="O702">
        <v>0</v>
      </c>
      <c r="P702">
        <v>0</v>
      </c>
      <c r="Q702">
        <v>0</v>
      </c>
      <c r="R702">
        <v>1</v>
      </c>
      <c r="S702">
        <v>0</v>
      </c>
      <c r="T702">
        <v>0</v>
      </c>
      <c r="U702">
        <v>0</v>
      </c>
      <c r="V702">
        <v>0</v>
      </c>
      <c r="W702">
        <v>0</v>
      </c>
      <c r="X702">
        <v>0</v>
      </c>
      <c r="Y702">
        <v>0</v>
      </c>
      <c r="Z702">
        <v>0</v>
      </c>
      <c r="AA702">
        <v>0</v>
      </c>
    </row>
    <row r="703" spans="2:27" ht="30" customHeight="1" x14ac:dyDescent="0.3">
      <c r="B703" s="95" t="s">
        <v>3024</v>
      </c>
      <c r="C703">
        <v>0</v>
      </c>
      <c r="D703">
        <v>0</v>
      </c>
      <c r="E703">
        <v>0</v>
      </c>
      <c r="F703">
        <v>0</v>
      </c>
      <c r="G703">
        <v>0</v>
      </c>
      <c r="H703">
        <v>0</v>
      </c>
      <c r="I703">
        <v>0</v>
      </c>
      <c r="J703">
        <v>0</v>
      </c>
      <c r="K703">
        <v>0</v>
      </c>
      <c r="L703">
        <v>0</v>
      </c>
      <c r="M703">
        <v>0</v>
      </c>
      <c r="N703">
        <v>0</v>
      </c>
      <c r="O703">
        <v>0</v>
      </c>
      <c r="P703">
        <v>0</v>
      </c>
      <c r="Q703">
        <v>0</v>
      </c>
      <c r="R703">
        <v>0</v>
      </c>
      <c r="S703">
        <v>0</v>
      </c>
      <c r="T703">
        <v>1</v>
      </c>
      <c r="U703">
        <v>0</v>
      </c>
      <c r="V703">
        <v>0</v>
      </c>
      <c r="W703">
        <v>0</v>
      </c>
      <c r="X703">
        <v>0</v>
      </c>
      <c r="Y703">
        <v>0</v>
      </c>
      <c r="Z703">
        <v>0</v>
      </c>
      <c r="AA703">
        <v>0</v>
      </c>
    </row>
    <row r="704" spans="2:27" ht="30" customHeight="1" x14ac:dyDescent="0.3">
      <c r="B704" s="95" t="s">
        <v>4582</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1</v>
      </c>
      <c r="Y704">
        <v>0</v>
      </c>
      <c r="Z704">
        <v>0</v>
      </c>
      <c r="AA704">
        <v>0</v>
      </c>
    </row>
    <row r="705" spans="2:27" ht="30" customHeight="1" x14ac:dyDescent="0.3">
      <c r="B705" s="95" t="s">
        <v>2559</v>
      </c>
      <c r="C705">
        <v>0</v>
      </c>
      <c r="D705">
        <v>0</v>
      </c>
      <c r="E705">
        <v>0</v>
      </c>
      <c r="F705">
        <v>0</v>
      </c>
      <c r="G705">
        <v>0</v>
      </c>
      <c r="H705">
        <v>0</v>
      </c>
      <c r="I705">
        <v>0</v>
      </c>
      <c r="J705">
        <v>0</v>
      </c>
      <c r="K705">
        <v>0</v>
      </c>
      <c r="L705">
        <v>0</v>
      </c>
      <c r="M705">
        <v>0</v>
      </c>
      <c r="N705">
        <v>0</v>
      </c>
      <c r="O705">
        <v>0</v>
      </c>
      <c r="P705">
        <v>0</v>
      </c>
      <c r="Q705">
        <v>1</v>
      </c>
      <c r="R705">
        <v>0</v>
      </c>
      <c r="S705">
        <v>0</v>
      </c>
      <c r="T705">
        <v>0</v>
      </c>
      <c r="U705">
        <v>0</v>
      </c>
      <c r="V705">
        <v>0</v>
      </c>
      <c r="W705">
        <v>0</v>
      </c>
      <c r="X705">
        <v>0</v>
      </c>
      <c r="Y705">
        <v>0</v>
      </c>
      <c r="Z705">
        <v>0</v>
      </c>
      <c r="AA705">
        <v>0</v>
      </c>
    </row>
    <row r="706" spans="2:27" ht="30" customHeight="1" x14ac:dyDescent="0.3">
      <c r="B706" s="95" t="s">
        <v>925</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1</v>
      </c>
      <c r="AA706">
        <v>0</v>
      </c>
    </row>
    <row r="707" spans="2:27" ht="30" customHeight="1" x14ac:dyDescent="0.3">
      <c r="B707" s="95" t="s">
        <v>3031</v>
      </c>
      <c r="C707">
        <v>0</v>
      </c>
      <c r="D707">
        <v>0</v>
      </c>
      <c r="E707">
        <v>0</v>
      </c>
      <c r="F707">
        <v>0</v>
      </c>
      <c r="G707">
        <v>0</v>
      </c>
      <c r="H707">
        <v>0</v>
      </c>
      <c r="I707">
        <v>2</v>
      </c>
      <c r="J707">
        <v>0</v>
      </c>
      <c r="K707">
        <v>0</v>
      </c>
      <c r="L707">
        <v>0</v>
      </c>
      <c r="M707">
        <v>0</v>
      </c>
      <c r="N707">
        <v>0</v>
      </c>
      <c r="O707">
        <v>0</v>
      </c>
      <c r="P707">
        <v>0</v>
      </c>
      <c r="Q707">
        <v>0</v>
      </c>
      <c r="R707">
        <v>0</v>
      </c>
      <c r="S707">
        <v>0</v>
      </c>
      <c r="T707">
        <v>0</v>
      </c>
      <c r="U707">
        <v>0</v>
      </c>
      <c r="V707">
        <v>0</v>
      </c>
      <c r="W707">
        <v>0</v>
      </c>
      <c r="X707">
        <v>0</v>
      </c>
      <c r="Y707">
        <v>0</v>
      </c>
      <c r="Z707">
        <v>0</v>
      </c>
      <c r="AA707">
        <v>0</v>
      </c>
    </row>
    <row r="708" spans="2:27" ht="30" customHeight="1" x14ac:dyDescent="0.3">
      <c r="B708" s="95" t="s">
        <v>938</v>
      </c>
      <c r="C708">
        <v>0</v>
      </c>
      <c r="D708">
        <v>0</v>
      </c>
      <c r="E708">
        <v>0</v>
      </c>
      <c r="F708">
        <v>0</v>
      </c>
      <c r="G708">
        <v>0</v>
      </c>
      <c r="H708">
        <v>0</v>
      </c>
      <c r="I708">
        <v>0</v>
      </c>
      <c r="J708">
        <v>0</v>
      </c>
      <c r="K708">
        <v>0</v>
      </c>
      <c r="L708">
        <v>0</v>
      </c>
      <c r="M708">
        <v>0</v>
      </c>
      <c r="N708">
        <v>0</v>
      </c>
      <c r="O708">
        <v>0</v>
      </c>
      <c r="P708">
        <v>0</v>
      </c>
      <c r="Q708">
        <v>1</v>
      </c>
      <c r="R708">
        <v>0</v>
      </c>
      <c r="S708">
        <v>0</v>
      </c>
      <c r="T708">
        <v>0</v>
      </c>
      <c r="U708">
        <v>0</v>
      </c>
      <c r="V708">
        <v>0</v>
      </c>
      <c r="W708">
        <v>0</v>
      </c>
      <c r="X708">
        <v>0</v>
      </c>
      <c r="Y708">
        <v>0</v>
      </c>
      <c r="Z708">
        <v>0</v>
      </c>
      <c r="AA708">
        <v>0</v>
      </c>
    </row>
    <row r="709" spans="2:27" ht="30" customHeight="1" x14ac:dyDescent="0.3">
      <c r="B709" s="95" t="s">
        <v>4600</v>
      </c>
      <c r="C709">
        <v>0</v>
      </c>
      <c r="D709">
        <v>0</v>
      </c>
      <c r="E709">
        <v>0</v>
      </c>
      <c r="F709">
        <v>0</v>
      </c>
      <c r="G709">
        <v>0</v>
      </c>
      <c r="H709">
        <v>0</v>
      </c>
      <c r="I709">
        <v>0</v>
      </c>
      <c r="J709">
        <v>0</v>
      </c>
      <c r="K709">
        <v>0</v>
      </c>
      <c r="L709">
        <v>0</v>
      </c>
      <c r="M709">
        <v>0</v>
      </c>
      <c r="N709">
        <v>0</v>
      </c>
      <c r="O709">
        <v>0</v>
      </c>
      <c r="P709">
        <v>0</v>
      </c>
      <c r="Q709">
        <v>0</v>
      </c>
      <c r="R709">
        <v>0</v>
      </c>
      <c r="S709">
        <v>0</v>
      </c>
      <c r="T709">
        <v>1</v>
      </c>
      <c r="U709">
        <v>0</v>
      </c>
      <c r="V709">
        <v>0</v>
      </c>
      <c r="W709">
        <v>0</v>
      </c>
      <c r="X709">
        <v>0</v>
      </c>
      <c r="Y709">
        <v>0</v>
      </c>
      <c r="Z709">
        <v>0</v>
      </c>
      <c r="AA709">
        <v>0</v>
      </c>
    </row>
    <row r="710" spans="2:27" ht="30" customHeight="1" x14ac:dyDescent="0.3">
      <c r="B710" s="95" t="s">
        <v>3659</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1</v>
      </c>
      <c r="Z710">
        <v>0</v>
      </c>
      <c r="AA710">
        <v>0</v>
      </c>
    </row>
    <row r="711" spans="2:27" ht="30" customHeight="1" x14ac:dyDescent="0.3">
      <c r="B711" s="95" t="s">
        <v>3359</v>
      </c>
      <c r="C711">
        <v>0</v>
      </c>
      <c r="D711">
        <v>0</v>
      </c>
      <c r="E711">
        <v>0</v>
      </c>
      <c r="F711">
        <v>0</v>
      </c>
      <c r="G711">
        <v>0</v>
      </c>
      <c r="H711">
        <v>0</v>
      </c>
      <c r="I711">
        <v>0</v>
      </c>
      <c r="J711">
        <v>0</v>
      </c>
      <c r="K711">
        <v>1</v>
      </c>
      <c r="L711">
        <v>0</v>
      </c>
      <c r="M711">
        <v>0</v>
      </c>
      <c r="N711">
        <v>0</v>
      </c>
      <c r="O711">
        <v>0</v>
      </c>
      <c r="P711">
        <v>0</v>
      </c>
      <c r="Q711">
        <v>0</v>
      </c>
      <c r="R711">
        <v>0</v>
      </c>
      <c r="S711">
        <v>0</v>
      </c>
      <c r="T711">
        <v>0</v>
      </c>
      <c r="U711">
        <v>0</v>
      </c>
      <c r="V711">
        <v>0</v>
      </c>
      <c r="W711">
        <v>0</v>
      </c>
      <c r="X711">
        <v>0</v>
      </c>
      <c r="Y711">
        <v>0</v>
      </c>
      <c r="Z711">
        <v>0</v>
      </c>
      <c r="AA711">
        <v>0</v>
      </c>
    </row>
    <row r="712" spans="2:27" ht="30" customHeight="1" x14ac:dyDescent="0.3">
      <c r="B712" s="95" t="s">
        <v>4614</v>
      </c>
      <c r="C712">
        <v>0</v>
      </c>
      <c r="D712">
        <v>0</v>
      </c>
      <c r="E712">
        <v>0</v>
      </c>
      <c r="F712">
        <v>0</v>
      </c>
      <c r="G712">
        <v>1</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row>
    <row r="713" spans="2:27" ht="30" customHeight="1" x14ac:dyDescent="0.3">
      <c r="B713" s="95" t="s">
        <v>3668</v>
      </c>
      <c r="C713">
        <v>0</v>
      </c>
      <c r="D713">
        <v>0</v>
      </c>
      <c r="E713">
        <v>0</v>
      </c>
      <c r="F713">
        <v>0</v>
      </c>
      <c r="G713">
        <v>0</v>
      </c>
      <c r="H713">
        <v>0</v>
      </c>
      <c r="I713">
        <v>0</v>
      </c>
      <c r="J713">
        <v>0</v>
      </c>
      <c r="K713">
        <v>0</v>
      </c>
      <c r="L713">
        <v>0</v>
      </c>
      <c r="M713">
        <v>0</v>
      </c>
      <c r="N713">
        <v>0</v>
      </c>
      <c r="O713">
        <v>0</v>
      </c>
      <c r="P713">
        <v>0</v>
      </c>
      <c r="Q713">
        <v>0</v>
      </c>
      <c r="R713">
        <v>1</v>
      </c>
      <c r="S713">
        <v>0</v>
      </c>
      <c r="T713">
        <v>0</v>
      </c>
      <c r="U713">
        <v>0</v>
      </c>
      <c r="V713">
        <v>0</v>
      </c>
      <c r="W713">
        <v>0</v>
      </c>
      <c r="X713">
        <v>0</v>
      </c>
      <c r="Y713">
        <v>0</v>
      </c>
      <c r="Z713">
        <v>0</v>
      </c>
      <c r="AA713">
        <v>0</v>
      </c>
    </row>
    <row r="714" spans="2:27" ht="30" customHeight="1" x14ac:dyDescent="0.3">
      <c r="B714" s="95" t="s">
        <v>3051</v>
      </c>
      <c r="C714">
        <v>0</v>
      </c>
      <c r="D714">
        <v>0</v>
      </c>
      <c r="E714">
        <v>0</v>
      </c>
      <c r="F714">
        <v>0</v>
      </c>
      <c r="G714">
        <v>0</v>
      </c>
      <c r="H714">
        <v>0</v>
      </c>
      <c r="I714">
        <v>0</v>
      </c>
      <c r="J714">
        <v>0</v>
      </c>
      <c r="K714">
        <v>0</v>
      </c>
      <c r="L714">
        <v>0</v>
      </c>
      <c r="M714">
        <v>1</v>
      </c>
      <c r="N714">
        <v>0</v>
      </c>
      <c r="O714">
        <v>0</v>
      </c>
      <c r="P714">
        <v>0</v>
      </c>
      <c r="Q714">
        <v>0</v>
      </c>
      <c r="R714">
        <v>0</v>
      </c>
      <c r="S714">
        <v>0</v>
      </c>
      <c r="T714">
        <v>0</v>
      </c>
      <c r="U714">
        <v>0</v>
      </c>
      <c r="V714">
        <v>0</v>
      </c>
      <c r="W714">
        <v>0</v>
      </c>
      <c r="X714">
        <v>0</v>
      </c>
      <c r="Y714">
        <v>0</v>
      </c>
      <c r="Z714">
        <v>0</v>
      </c>
      <c r="AA714">
        <v>0</v>
      </c>
    </row>
    <row r="715" spans="2:27" ht="30" customHeight="1" x14ac:dyDescent="0.3">
      <c r="B715" s="95" t="s">
        <v>3057</v>
      </c>
      <c r="C715">
        <v>0</v>
      </c>
      <c r="D715">
        <v>0</v>
      </c>
      <c r="E715">
        <v>1</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row>
    <row r="716" spans="2:27" ht="30" customHeight="1" x14ac:dyDescent="0.3">
      <c r="B716" s="95" t="s">
        <v>3061</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1</v>
      </c>
      <c r="AA716">
        <v>0</v>
      </c>
    </row>
    <row r="717" spans="2:27" ht="30" customHeight="1" x14ac:dyDescent="0.3">
      <c r="B717" s="95" t="s">
        <v>4619</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1</v>
      </c>
      <c r="AA717">
        <v>0</v>
      </c>
    </row>
    <row r="718" spans="2:27" ht="30" customHeight="1" x14ac:dyDescent="0.3">
      <c r="B718" s="95" t="s">
        <v>5062</v>
      </c>
      <c r="C718">
        <v>18</v>
      </c>
      <c r="D718">
        <v>4</v>
      </c>
      <c r="E718">
        <v>26</v>
      </c>
      <c r="F718">
        <v>21</v>
      </c>
      <c r="G718">
        <v>41</v>
      </c>
      <c r="H718">
        <v>7</v>
      </c>
      <c r="I718">
        <v>45</v>
      </c>
      <c r="J718">
        <v>0</v>
      </c>
      <c r="K718">
        <v>44</v>
      </c>
      <c r="L718">
        <v>21</v>
      </c>
      <c r="M718">
        <v>21</v>
      </c>
      <c r="N718">
        <v>25</v>
      </c>
      <c r="O718">
        <v>18</v>
      </c>
      <c r="P718">
        <v>0</v>
      </c>
      <c r="Q718">
        <v>19</v>
      </c>
      <c r="R718">
        <v>19</v>
      </c>
      <c r="S718">
        <v>58</v>
      </c>
      <c r="T718">
        <v>129</v>
      </c>
      <c r="U718">
        <v>5</v>
      </c>
      <c r="V718">
        <v>20</v>
      </c>
      <c r="W718">
        <v>54</v>
      </c>
      <c r="X718">
        <v>13</v>
      </c>
      <c r="Y718">
        <v>59</v>
      </c>
      <c r="Z718">
        <v>132</v>
      </c>
      <c r="AA718">
        <v>49</v>
      </c>
    </row>
  </sheetData>
  <autoFilter ref="A1:Z367" xr:uid="{E39A93C3-0218-4FF0-A395-80A0732AA50A}"/>
  <conditionalFormatting sqref="AB306:AC361 W362:AC364 A355:Z361 A1 B2:Z354 AB365:AC366">
    <cfRule type="colorScale" priority="1">
      <colorScale>
        <cfvo type="min"/>
        <cfvo type="percentile" val="50"/>
        <cfvo type="max"/>
        <color rgb="FF63BE7B"/>
        <color rgb="FFFFEB84"/>
        <color rgb="FFF8696B"/>
      </colorScale>
    </cfRule>
    <cfRule type="colorScale" priority="2">
      <colorScale>
        <cfvo type="min"/>
        <cfvo type="max"/>
        <color rgb="FFF8696B"/>
        <color rgb="FFFCFCFF"/>
      </colorScale>
    </cfRule>
  </conditionalFormatting>
  <dataValidations count="1">
    <dataValidation type="list" allowBlank="1" showInputMessage="1" showErrorMessage="1" sqref="B1:Y1" xr:uid="{13E4B6D3-B64A-41F3-8CB9-0B1B065214B3}">
      <formula1>$A$5:$A$28</formula1>
    </dataValidation>
  </dataValidation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7EBD4-C41E-41A8-80ED-C9C6FD698659}">
  <sheetPr filterMode="1"/>
  <dimension ref="A1:AA129"/>
  <sheetViews>
    <sheetView topLeftCell="H1" zoomScale="25" zoomScaleNormal="25" workbookViewId="0">
      <selection activeCell="AC73" sqref="AC73"/>
    </sheetView>
  </sheetViews>
  <sheetFormatPr baseColWidth="10" defaultColWidth="11.44140625" defaultRowHeight="14.4" x14ac:dyDescent="0.3"/>
  <cols>
    <col min="1" max="1" width="9" style="95" customWidth="1"/>
    <col min="2" max="26" width="9" customWidth="1"/>
    <col min="27" max="27" width="11" bestFit="1" customWidth="1"/>
    <col min="28" max="28" width="25.6640625" bestFit="1" customWidth="1"/>
    <col min="29" max="29" width="25" bestFit="1" customWidth="1"/>
    <col min="30" max="30" width="67.5546875" bestFit="1" customWidth="1"/>
    <col min="31" max="31" width="49.44140625" bestFit="1" customWidth="1"/>
    <col min="32" max="32" width="20.33203125" bestFit="1" customWidth="1"/>
    <col min="33" max="33" width="70.109375" bestFit="1" customWidth="1"/>
    <col min="34" max="34" width="44.44140625" bestFit="1" customWidth="1"/>
    <col min="35" max="35" width="52.6640625" bestFit="1" customWidth="1"/>
    <col min="36" max="36" width="39.33203125" bestFit="1" customWidth="1"/>
    <col min="37" max="37" width="72.6640625" bestFit="1" customWidth="1"/>
    <col min="38" max="38" width="76.88671875" bestFit="1" customWidth="1"/>
    <col min="39" max="39" width="53" bestFit="1" customWidth="1"/>
    <col min="40" max="40" width="49.109375" bestFit="1" customWidth="1"/>
    <col min="41" max="43" width="33.109375" bestFit="1" customWidth="1"/>
  </cols>
  <sheetData>
    <row r="1" spans="1:27" s="92" customFormat="1" ht="136.19999999999999" customHeight="1" x14ac:dyDescent="0.3">
      <c r="A1" s="91" t="s">
        <v>12</v>
      </c>
      <c r="B1" s="29" t="s">
        <v>20</v>
      </c>
      <c r="C1" s="29" t="s">
        <v>35</v>
      </c>
      <c r="D1" s="29" t="s">
        <v>60</v>
      </c>
      <c r="E1" s="16" t="s">
        <v>71</v>
      </c>
      <c r="F1" s="29" t="s">
        <v>84</v>
      </c>
      <c r="G1" s="29" t="s">
        <v>97</v>
      </c>
      <c r="H1" s="29" t="s">
        <v>111</v>
      </c>
      <c r="I1" s="29" t="s">
        <v>125</v>
      </c>
      <c r="J1" s="29" t="s">
        <v>23</v>
      </c>
      <c r="K1" s="29" t="s">
        <v>831</v>
      </c>
      <c r="L1" s="29" t="s">
        <v>160</v>
      </c>
      <c r="M1" s="29" t="s">
        <v>171</v>
      </c>
      <c r="N1" s="29" t="s">
        <v>179</v>
      </c>
      <c r="O1" s="29" t="s">
        <v>185</v>
      </c>
      <c r="P1" s="29" t="s">
        <v>196</v>
      </c>
      <c r="Q1" s="29" t="s">
        <v>74</v>
      </c>
      <c r="R1" s="29" t="s">
        <v>213</v>
      </c>
      <c r="S1" s="29" t="s">
        <v>222</v>
      </c>
      <c r="T1" s="29" t="s">
        <v>229</v>
      </c>
      <c r="U1" s="29" t="s">
        <v>188</v>
      </c>
      <c r="V1" s="29" t="s">
        <v>242</v>
      </c>
      <c r="W1" s="29" t="s">
        <v>250</v>
      </c>
      <c r="X1" s="29" t="s">
        <v>261</v>
      </c>
      <c r="Y1" s="29" t="s">
        <v>87</v>
      </c>
      <c r="Z1" s="29" t="s">
        <v>281</v>
      </c>
      <c r="AA1" s="96" t="s">
        <v>6446</v>
      </c>
    </row>
    <row r="2" spans="1:27" ht="30" x14ac:dyDescent="0.3">
      <c r="A2" s="2" t="s">
        <v>270</v>
      </c>
      <c r="B2" s="90">
        <f>+COUNTIFS(CADASTRE!$M:$M,A2,CADASTRE!$B:$B,$B$1)</f>
        <v>0</v>
      </c>
      <c r="C2" s="90">
        <f>+COUNTIFS(CADASTRE!$M:$M,A2,CADASTRE!$B:$B,$C$1)</f>
        <v>0</v>
      </c>
      <c r="D2" s="90">
        <f>+COUNTIFS(CADASTRE!$M:$M,A2,CADASTRE!$B:$B,$D$1)</f>
        <v>2</v>
      </c>
      <c r="E2" s="90">
        <f>+COUNTIFS(CADASTRE!$M:$M,A2,CADASTRE!$B:$B,$E$1)</f>
        <v>0</v>
      </c>
      <c r="F2" s="90">
        <f>+COUNTIFS(CADASTRE!$M:$M,A2,CADASTRE!$B:$B,$F$1)</f>
        <v>0</v>
      </c>
      <c r="G2" s="90">
        <f>+COUNTIFS(CADASTRE!$M:$M,A2,CADASTRE!$B:$B,$G$1)</f>
        <v>0</v>
      </c>
      <c r="H2" s="90">
        <f>+COUNTIFS(CADASTRE!$M:$M,A2,CADASTRE!$B:$B,$H$1)</f>
        <v>0</v>
      </c>
      <c r="I2" s="90">
        <f>+COUNTIFS(CADASTRE!$M:$M,A2,CADASTRE!$B:$B,$I$1)</f>
        <v>0</v>
      </c>
      <c r="J2" s="90">
        <f>+COUNTIFS(CADASTRE!$M:$M,A2,CADASTRE!$B:$B,$J$1)</f>
        <v>1</v>
      </c>
      <c r="K2" s="90">
        <f>+COUNTIFS(CADASTRE!$M:$M,A2,CADASTRE!$B:$B,$K$1)</f>
        <v>0</v>
      </c>
      <c r="L2" s="90">
        <f>+COUNTIFS(CADASTRE!$M:$M,A2,CADASTRE!$B:$B,$L$1)</f>
        <v>0</v>
      </c>
      <c r="M2" s="90">
        <f>+COUNTIFS(CADASTRE!$M:$M,A2,CADASTRE!$B:$B,$M$1)</f>
        <v>0</v>
      </c>
      <c r="N2" s="90">
        <f>+COUNTIFS(CADASTRE!$M:$M,A2,CADASTRE!$B:$B,$N$1)</f>
        <v>0</v>
      </c>
      <c r="O2" s="90">
        <f>+COUNTIFS(CADASTRE!$M:$M,A2,CADASTRE!$B:$B,$O$1)</f>
        <v>1</v>
      </c>
      <c r="P2" s="90">
        <f>+COUNTIFS(CADASTRE!$M:$M,A2,CADASTRE!$B:$B,$P$1)</f>
        <v>0</v>
      </c>
      <c r="Q2" s="90">
        <f>+COUNTIFS(CADASTRE!$M:$M,A2,CADASTRE!$B:$B,$Q$1)</f>
        <v>0</v>
      </c>
      <c r="R2" s="90">
        <f>+COUNTIFS(CADASTRE!$M:$M,A2,CADASTRE!$B:$B,$R$1)</f>
        <v>0</v>
      </c>
      <c r="S2" s="90">
        <f>+COUNTIFS(CADASTRE!$M:$M,A2,CADASTRE!$B:$B,$S$1)</f>
        <v>0</v>
      </c>
      <c r="T2" s="90">
        <f>+COUNTIFS(CADASTRE!$M:$M,A2,CADASTRE!$B:$B,$T$1)</f>
        <v>0</v>
      </c>
      <c r="U2" s="90">
        <f>+COUNTIFS(CADASTRE!$M:$M,A2,CADASTRE!$B:$B,$U$1)</f>
        <v>0</v>
      </c>
      <c r="V2" s="90">
        <f>+COUNTIFS(CADASTRE!$M:$M,A2,CADASTRE!$B:$B,$V$1)</f>
        <v>0</v>
      </c>
      <c r="W2" s="90">
        <f>+COUNTIFS(CADASTRE!$M:$M,A2,CADASTRE!$B:$B,$W$1)</f>
        <v>0</v>
      </c>
      <c r="X2" s="90">
        <f>+COUNTIFS(CADASTRE!$M:$M,A2,CADASTRE!$B:$B,$X$1)</f>
        <v>0</v>
      </c>
      <c r="Y2" s="90">
        <f>+COUNTIFS(CADASTRE!$M:$M,A2,CADASTRE!$B:$B,$Y$1)</f>
        <v>0</v>
      </c>
      <c r="Z2" s="90">
        <f>+COUNTIFS(CADASTRE!$M:$M,A2,CADASTRE!$B:$B,$Z$1)</f>
        <v>0</v>
      </c>
      <c r="AA2">
        <f>SUM(B2:Z2)</f>
        <v>4</v>
      </c>
    </row>
    <row r="3" spans="1:27" ht="120" x14ac:dyDescent="0.3">
      <c r="A3" s="2" t="s">
        <v>2150</v>
      </c>
      <c r="B3" s="90">
        <f>+COUNTIFS(CADASTRE!$M:$M,A3,CADASTRE!$B:$B,$B$1)</f>
        <v>0</v>
      </c>
      <c r="C3" s="90">
        <f>+COUNTIFS(CADASTRE!$M:$M,A3,CADASTRE!$B:$B,$C$1)</f>
        <v>0</v>
      </c>
      <c r="D3" s="90">
        <f>+COUNTIFS(CADASTRE!$M:$M,A3,CADASTRE!$B:$B,$D$1)</f>
        <v>0</v>
      </c>
      <c r="E3" s="90">
        <f>+COUNTIFS(CADASTRE!$M:$M,A3,CADASTRE!$B:$B,$E$1)</f>
        <v>0</v>
      </c>
      <c r="F3" s="90">
        <f>+COUNTIFS(CADASTRE!$M:$M,A3,CADASTRE!$B:$B,$F$1)</f>
        <v>0</v>
      </c>
      <c r="G3" s="90">
        <f>+COUNTIFS(CADASTRE!$M:$M,A3,CADASTRE!$B:$B,$G$1)</f>
        <v>0</v>
      </c>
      <c r="H3" s="90">
        <f>+COUNTIFS(CADASTRE!$M:$M,A3,CADASTRE!$B:$B,$H$1)</f>
        <v>0</v>
      </c>
      <c r="I3" s="90">
        <f>+COUNTIFS(CADASTRE!$M:$M,A3,CADASTRE!$B:$B,$I$1)</f>
        <v>0</v>
      </c>
      <c r="J3" s="90">
        <f>+COUNTIFS(CADASTRE!$M:$M,A3,CADASTRE!$B:$B,$J$1)</f>
        <v>0</v>
      </c>
      <c r="K3" s="90">
        <f>+COUNTIFS(CADASTRE!$M:$M,A3,CADASTRE!$B:$B,$K$1)</f>
        <v>0</v>
      </c>
      <c r="L3" s="90">
        <f>+COUNTIFS(CADASTRE!$M:$M,A3,CADASTRE!$B:$B,$L$1)</f>
        <v>0</v>
      </c>
      <c r="M3" s="90">
        <f>+COUNTIFS(CADASTRE!$M:$M,A3,CADASTRE!$B:$B,$M$1)</f>
        <v>0</v>
      </c>
      <c r="N3" s="90">
        <f>+COUNTIFS(CADASTRE!$M:$M,A3,CADASTRE!$B:$B,$N$1)</f>
        <v>0</v>
      </c>
      <c r="O3" s="90">
        <f>+COUNTIFS(CADASTRE!$M:$M,A3,CADASTRE!$B:$B,$O$1)</f>
        <v>1</v>
      </c>
      <c r="P3" s="90">
        <f>+COUNTIFS(CADASTRE!$M:$M,A3,CADASTRE!$B:$B,$P$1)</f>
        <v>0</v>
      </c>
      <c r="Q3" s="90">
        <f>+COUNTIFS(CADASTRE!$M:$M,A3,CADASTRE!$B:$B,$Q$1)</f>
        <v>0</v>
      </c>
      <c r="R3" s="90">
        <f>+COUNTIFS(CADASTRE!$M:$M,A3,CADASTRE!$B:$B,$R$1)</f>
        <v>0</v>
      </c>
      <c r="S3" s="90">
        <f>+COUNTIFS(CADASTRE!$M:$M,A3,CADASTRE!$B:$B,$S$1)</f>
        <v>0</v>
      </c>
      <c r="T3" s="90">
        <f>+COUNTIFS(CADASTRE!$M:$M,A3,CADASTRE!$B:$B,$T$1)</f>
        <v>0</v>
      </c>
      <c r="U3" s="90">
        <f>+COUNTIFS(CADASTRE!$M:$M,A3,CADASTRE!$B:$B,$U$1)</f>
        <v>0</v>
      </c>
      <c r="V3" s="90">
        <f>+COUNTIFS(CADASTRE!$M:$M,A3,CADASTRE!$B:$B,$V$1)</f>
        <v>0</v>
      </c>
      <c r="W3" s="90">
        <f>+COUNTIFS(CADASTRE!$M:$M,A3,CADASTRE!$B:$B,$W$1)</f>
        <v>0</v>
      </c>
      <c r="X3" s="90">
        <f>+COUNTIFS(CADASTRE!$M:$M,A3,CADASTRE!$B:$B,$X$1)</f>
        <v>0</v>
      </c>
      <c r="Y3" s="90">
        <f>+COUNTIFS(CADASTRE!$M:$M,A3,CADASTRE!$B:$B,$Y$1)</f>
        <v>0</v>
      </c>
      <c r="Z3" s="90">
        <f>+COUNTIFS(CADASTRE!$M:$M,A3,CADASTRE!$B:$B,$Z$1)</f>
        <v>0</v>
      </c>
      <c r="AA3">
        <f t="shared" ref="AA3:AA33" si="0">SUM(B3:Z3)</f>
        <v>1</v>
      </c>
    </row>
    <row r="4" spans="1:27" ht="165" x14ac:dyDescent="0.3">
      <c r="A4" s="2" t="s">
        <v>2066</v>
      </c>
      <c r="B4" s="90">
        <f>+COUNTIFS(CADASTRE!$M:$M,A4,CADASTRE!$B:$B,$B$1)</f>
        <v>0</v>
      </c>
      <c r="C4" s="90">
        <f>+COUNTIFS(CADASTRE!$M:$M,A4,CADASTRE!$B:$B,$C$1)</f>
        <v>0</v>
      </c>
      <c r="D4" s="90">
        <f>+COUNTIFS(CADASTRE!$M:$M,A4,CADASTRE!$B:$B,$D$1)</f>
        <v>0</v>
      </c>
      <c r="E4" s="90">
        <f>+COUNTIFS(CADASTRE!$M:$M,A4,CADASTRE!$B:$B,$E$1)</f>
        <v>0</v>
      </c>
      <c r="F4" s="90">
        <f>+COUNTIFS(CADASTRE!$M:$M,A4,CADASTRE!$B:$B,$F$1)</f>
        <v>0</v>
      </c>
      <c r="G4" s="90">
        <f>+COUNTIFS(CADASTRE!$M:$M,A4,CADASTRE!$B:$B,$G$1)</f>
        <v>0</v>
      </c>
      <c r="H4" s="90">
        <f>+COUNTIFS(CADASTRE!$M:$M,A4,CADASTRE!$B:$B,$H$1)</f>
        <v>0</v>
      </c>
      <c r="I4" s="90">
        <f>+COUNTIFS(CADASTRE!$M:$M,A4,CADASTRE!$B:$B,$I$1)</f>
        <v>0</v>
      </c>
      <c r="J4" s="90">
        <f>+COUNTIFS(CADASTRE!$M:$M,A4,CADASTRE!$B:$B,$J$1)</f>
        <v>0</v>
      </c>
      <c r="K4" s="90">
        <f>+COUNTIFS(CADASTRE!$M:$M,A4,CADASTRE!$B:$B,$K$1)</f>
        <v>0</v>
      </c>
      <c r="L4" s="90">
        <f>+COUNTIFS(CADASTRE!$M:$M,A4,CADASTRE!$B:$B,$L$1)</f>
        <v>1</v>
      </c>
      <c r="M4" s="90">
        <f>+COUNTIFS(CADASTRE!$M:$M,A4,CADASTRE!$B:$B,$M$1)</f>
        <v>0</v>
      </c>
      <c r="N4" s="90">
        <f>+COUNTIFS(CADASTRE!$M:$M,A4,CADASTRE!$B:$B,$N$1)</f>
        <v>0</v>
      </c>
      <c r="O4" s="90">
        <f>+COUNTIFS(CADASTRE!$M:$M,A4,CADASTRE!$B:$B,$O$1)</f>
        <v>0</v>
      </c>
      <c r="P4" s="90">
        <f>+COUNTIFS(CADASTRE!$M:$M,A4,CADASTRE!$B:$B,$P$1)</f>
        <v>0</v>
      </c>
      <c r="Q4" s="90">
        <f>+COUNTIFS(CADASTRE!$M:$M,A4,CADASTRE!$B:$B,$Q$1)</f>
        <v>0</v>
      </c>
      <c r="R4" s="90">
        <f>+COUNTIFS(CADASTRE!$M:$M,A4,CADASTRE!$B:$B,$R$1)</f>
        <v>0</v>
      </c>
      <c r="S4" s="90">
        <f>+COUNTIFS(CADASTRE!$M:$M,A4,CADASTRE!$B:$B,$S$1)</f>
        <v>0</v>
      </c>
      <c r="T4" s="90">
        <f>+COUNTIFS(CADASTRE!$M:$M,A4,CADASTRE!$B:$B,$T$1)</f>
        <v>0</v>
      </c>
      <c r="U4" s="90">
        <f>+COUNTIFS(CADASTRE!$M:$M,A4,CADASTRE!$B:$B,$U$1)</f>
        <v>0</v>
      </c>
      <c r="V4" s="90">
        <f>+COUNTIFS(CADASTRE!$M:$M,A4,CADASTRE!$B:$B,$V$1)</f>
        <v>0</v>
      </c>
      <c r="W4" s="90">
        <f>+COUNTIFS(CADASTRE!$M:$M,A4,CADASTRE!$B:$B,$W$1)</f>
        <v>0</v>
      </c>
      <c r="X4" s="90">
        <f>+COUNTIFS(CADASTRE!$M:$M,A4,CADASTRE!$B:$B,$X$1)</f>
        <v>0</v>
      </c>
      <c r="Y4" s="90">
        <f>+COUNTIFS(CADASTRE!$M:$M,A4,CADASTRE!$B:$B,$Y$1)</f>
        <v>0</v>
      </c>
      <c r="Z4" s="90">
        <f>+COUNTIFS(CADASTRE!$M:$M,A4,CADASTRE!$B:$B,$Z$1)</f>
        <v>0</v>
      </c>
      <c r="AA4">
        <f t="shared" si="0"/>
        <v>1</v>
      </c>
    </row>
    <row r="5" spans="1:27" ht="15" x14ac:dyDescent="0.3">
      <c r="A5" s="2" t="s">
        <v>869</v>
      </c>
      <c r="B5" s="90">
        <f>+COUNTIFS(CADASTRE!$M:$M,A5,CADASTRE!$B:$B,$B$1)</f>
        <v>0</v>
      </c>
      <c r="C5" s="90">
        <f>+COUNTIFS(CADASTRE!$M:$M,A5,CADASTRE!$B:$B,$C$1)</f>
        <v>0</v>
      </c>
      <c r="D5" s="90">
        <f>+COUNTIFS(CADASTRE!$M:$M,A5,CADASTRE!$B:$B,$D$1)</f>
        <v>0</v>
      </c>
      <c r="E5" s="90">
        <f>+COUNTIFS(CADASTRE!$M:$M,A5,CADASTRE!$B:$B,$E$1)</f>
        <v>0</v>
      </c>
      <c r="F5" s="90">
        <f>+COUNTIFS(CADASTRE!$M:$M,A5,CADASTRE!$B:$B,$F$1)</f>
        <v>0</v>
      </c>
      <c r="G5" s="90">
        <f>+COUNTIFS(CADASTRE!$M:$M,A5,CADASTRE!$B:$B,$G$1)</f>
        <v>0</v>
      </c>
      <c r="H5" s="90">
        <f>+COUNTIFS(CADASTRE!$M:$M,A5,CADASTRE!$B:$B,$H$1)</f>
        <v>0</v>
      </c>
      <c r="I5" s="90">
        <f>+COUNTIFS(CADASTRE!$M:$M,A5,CADASTRE!$B:$B,$I$1)</f>
        <v>0</v>
      </c>
      <c r="J5" s="90">
        <f>+COUNTIFS(CADASTRE!$M:$M,A5,CADASTRE!$B:$B,$J$1)</f>
        <v>0</v>
      </c>
      <c r="K5" s="90">
        <f>+COUNTIFS(CADASTRE!$M:$M,A5,CADASTRE!$B:$B,$K$1)</f>
        <v>0</v>
      </c>
      <c r="L5" s="90">
        <f>+COUNTIFS(CADASTRE!$M:$M,A5,CADASTRE!$B:$B,$L$1)</f>
        <v>0</v>
      </c>
      <c r="M5" s="90">
        <f>+COUNTIFS(CADASTRE!$M:$M,A5,CADASTRE!$B:$B,$M$1)</f>
        <v>0</v>
      </c>
      <c r="N5" s="90">
        <f>+COUNTIFS(CADASTRE!$M:$M,A5,CADASTRE!$B:$B,$N$1)</f>
        <v>1</v>
      </c>
      <c r="O5" s="90">
        <f>+COUNTIFS(CADASTRE!$M:$M,A5,CADASTRE!$B:$B,$O$1)</f>
        <v>0</v>
      </c>
      <c r="P5" s="90">
        <f>+COUNTIFS(CADASTRE!$M:$M,A5,CADASTRE!$B:$B,$P$1)</f>
        <v>0</v>
      </c>
      <c r="Q5" s="90">
        <f>+COUNTIFS(CADASTRE!$M:$M,A5,CADASTRE!$B:$B,$Q$1)</f>
        <v>0</v>
      </c>
      <c r="R5" s="90">
        <f>+COUNTIFS(CADASTRE!$M:$M,A5,CADASTRE!$B:$B,$R$1)</f>
        <v>0</v>
      </c>
      <c r="S5" s="90">
        <f>+COUNTIFS(CADASTRE!$M:$M,A5,CADASTRE!$B:$B,$S$1)</f>
        <v>0</v>
      </c>
      <c r="T5" s="90">
        <f>+COUNTIFS(CADASTRE!$M:$M,A5,CADASTRE!$B:$B,$T$1)</f>
        <v>0</v>
      </c>
      <c r="U5" s="90">
        <f>+COUNTIFS(CADASTRE!$M:$M,A5,CADASTRE!$B:$B,$U$1)</f>
        <v>0</v>
      </c>
      <c r="V5" s="90">
        <f>+COUNTIFS(CADASTRE!$M:$M,A5,CADASTRE!$B:$B,$V$1)</f>
        <v>0</v>
      </c>
      <c r="W5" s="90">
        <f>+COUNTIFS(CADASTRE!$M:$M,A5,CADASTRE!$B:$B,$W$1)</f>
        <v>0</v>
      </c>
      <c r="X5" s="90">
        <f>+COUNTIFS(CADASTRE!$M:$M,A5,CADASTRE!$B:$B,$X$1)</f>
        <v>0</v>
      </c>
      <c r="Y5" s="90">
        <f>+COUNTIFS(CADASTRE!$M:$M,A5,CADASTRE!$B:$B,$Y$1)</f>
        <v>0</v>
      </c>
      <c r="Z5" s="90">
        <f>+COUNTIFS(CADASTRE!$M:$M,A5,CADASTRE!$B:$B,$Z$1)</f>
        <v>0</v>
      </c>
      <c r="AA5">
        <f t="shared" si="0"/>
        <v>1</v>
      </c>
    </row>
    <row r="6" spans="1:27" ht="30" x14ac:dyDescent="0.3">
      <c r="A6" s="2" t="s">
        <v>4925</v>
      </c>
      <c r="B6" s="90">
        <f>+COUNTIFS(CADASTRE!$M:$M,A6,CADASTRE!$B:$B,$B$1)</f>
        <v>0</v>
      </c>
      <c r="C6" s="90">
        <f>+COUNTIFS(CADASTRE!$M:$M,A6,CADASTRE!$B:$B,$C$1)</f>
        <v>0</v>
      </c>
      <c r="D6" s="90">
        <f>+COUNTIFS(CADASTRE!$M:$M,A6,CADASTRE!$B:$B,$D$1)</f>
        <v>0</v>
      </c>
      <c r="E6" s="90">
        <f>+COUNTIFS(CADASTRE!$M:$M,A6,CADASTRE!$B:$B,$E$1)</f>
        <v>0</v>
      </c>
      <c r="F6" s="90">
        <f>+COUNTIFS(CADASTRE!$M:$M,A6,CADASTRE!$B:$B,$F$1)</f>
        <v>0</v>
      </c>
      <c r="G6" s="90">
        <f>+COUNTIFS(CADASTRE!$M:$M,A6,CADASTRE!$B:$B,$G$1)</f>
        <v>0</v>
      </c>
      <c r="H6" s="90">
        <f>+COUNTIFS(CADASTRE!$M:$M,A6,CADASTRE!$B:$B,$H$1)</f>
        <v>0</v>
      </c>
      <c r="I6" s="90">
        <f>+COUNTIFS(CADASTRE!$M:$M,A6,CADASTRE!$B:$B,$I$1)</f>
        <v>1</v>
      </c>
      <c r="J6" s="90">
        <f>+COUNTIFS(CADASTRE!$M:$M,A6,CADASTRE!$B:$B,$J$1)</f>
        <v>0</v>
      </c>
      <c r="K6" s="90">
        <f>+COUNTIFS(CADASTRE!$M:$M,A6,CADASTRE!$B:$B,$K$1)</f>
        <v>0</v>
      </c>
      <c r="L6" s="90">
        <f>+COUNTIFS(CADASTRE!$M:$M,A6,CADASTRE!$B:$B,$L$1)</f>
        <v>0</v>
      </c>
      <c r="M6" s="90">
        <f>+COUNTIFS(CADASTRE!$M:$M,A6,CADASTRE!$B:$B,$M$1)</f>
        <v>0</v>
      </c>
      <c r="N6" s="90">
        <f>+COUNTIFS(CADASTRE!$M:$M,A6,CADASTRE!$B:$B,$N$1)</f>
        <v>0</v>
      </c>
      <c r="O6" s="90">
        <f>+COUNTIFS(CADASTRE!$M:$M,A6,CADASTRE!$B:$B,$O$1)</f>
        <v>0</v>
      </c>
      <c r="P6" s="90">
        <f>+COUNTIFS(CADASTRE!$M:$M,A6,CADASTRE!$B:$B,$P$1)</f>
        <v>0</v>
      </c>
      <c r="Q6" s="90">
        <f>+COUNTIFS(CADASTRE!$M:$M,A6,CADASTRE!$B:$B,$Q$1)</f>
        <v>0</v>
      </c>
      <c r="R6" s="90">
        <f>+COUNTIFS(CADASTRE!$M:$M,A6,CADASTRE!$B:$B,$R$1)</f>
        <v>0</v>
      </c>
      <c r="S6" s="90">
        <f>+COUNTIFS(CADASTRE!$M:$M,A6,CADASTRE!$B:$B,$S$1)</f>
        <v>0</v>
      </c>
      <c r="T6" s="90">
        <f>+COUNTIFS(CADASTRE!$M:$M,A6,CADASTRE!$B:$B,$T$1)</f>
        <v>0</v>
      </c>
      <c r="U6" s="90">
        <f>+COUNTIFS(CADASTRE!$M:$M,A6,CADASTRE!$B:$B,$U$1)</f>
        <v>0</v>
      </c>
      <c r="V6" s="90">
        <f>+COUNTIFS(CADASTRE!$M:$M,A6,CADASTRE!$B:$B,$V$1)</f>
        <v>0</v>
      </c>
      <c r="W6" s="90">
        <f>+COUNTIFS(CADASTRE!$M:$M,A6,CADASTRE!$B:$B,$W$1)</f>
        <v>0</v>
      </c>
      <c r="X6" s="90">
        <f>+COUNTIFS(CADASTRE!$M:$M,A6,CADASTRE!$B:$B,$X$1)</f>
        <v>0</v>
      </c>
      <c r="Y6" s="90">
        <f>+COUNTIFS(CADASTRE!$M:$M,A6,CADASTRE!$B:$B,$Y$1)</f>
        <v>0</v>
      </c>
      <c r="Z6" s="90">
        <f>+COUNTIFS(CADASTRE!$M:$M,A6,CADASTRE!$B:$B,$Z$1)</f>
        <v>0</v>
      </c>
      <c r="AA6">
        <f t="shared" si="0"/>
        <v>1</v>
      </c>
    </row>
    <row r="7" spans="1:27" ht="30" x14ac:dyDescent="0.3">
      <c r="A7" s="2" t="s">
        <v>3405</v>
      </c>
      <c r="B7" s="90">
        <f>+COUNTIFS(CADASTRE!$M:$M,A7,CADASTRE!$B:$B,$B$1)</f>
        <v>0</v>
      </c>
      <c r="C7" s="90">
        <f>+COUNTIFS(CADASTRE!$M:$M,A7,CADASTRE!$B:$B,$C$1)</f>
        <v>0</v>
      </c>
      <c r="D7" s="90">
        <f>+COUNTIFS(CADASTRE!$M:$M,A7,CADASTRE!$B:$B,$D$1)</f>
        <v>0</v>
      </c>
      <c r="E7" s="90">
        <f>+COUNTIFS(CADASTRE!$M:$M,A7,CADASTRE!$B:$B,$E$1)</f>
        <v>0</v>
      </c>
      <c r="F7" s="90">
        <f>+COUNTIFS(CADASTRE!$M:$M,A7,CADASTRE!$B:$B,$F$1)</f>
        <v>0</v>
      </c>
      <c r="G7" s="90">
        <f>+COUNTIFS(CADASTRE!$M:$M,A7,CADASTRE!$B:$B,$G$1)</f>
        <v>0</v>
      </c>
      <c r="H7" s="90">
        <f>+COUNTIFS(CADASTRE!$M:$M,A7,CADASTRE!$B:$B,$H$1)</f>
        <v>0</v>
      </c>
      <c r="I7" s="90">
        <f>+COUNTIFS(CADASTRE!$M:$M,A7,CADASTRE!$B:$B,$I$1)</f>
        <v>0</v>
      </c>
      <c r="J7" s="90">
        <f>+COUNTIFS(CADASTRE!$M:$M,A7,CADASTRE!$B:$B,$J$1)</f>
        <v>0</v>
      </c>
      <c r="K7" s="90">
        <f>+COUNTIFS(CADASTRE!$M:$M,A7,CADASTRE!$B:$B,$K$1)</f>
        <v>1</v>
      </c>
      <c r="L7" s="90">
        <f>+COUNTIFS(CADASTRE!$M:$M,A7,CADASTRE!$B:$B,$L$1)</f>
        <v>0</v>
      </c>
      <c r="M7" s="90">
        <f>+COUNTIFS(CADASTRE!$M:$M,A7,CADASTRE!$B:$B,$M$1)</f>
        <v>0</v>
      </c>
      <c r="N7" s="90">
        <f>+COUNTIFS(CADASTRE!$M:$M,A7,CADASTRE!$B:$B,$N$1)</f>
        <v>0</v>
      </c>
      <c r="O7" s="90">
        <f>+COUNTIFS(CADASTRE!$M:$M,A7,CADASTRE!$B:$B,$O$1)</f>
        <v>0</v>
      </c>
      <c r="P7" s="90">
        <f>+COUNTIFS(CADASTRE!$M:$M,A7,CADASTRE!$B:$B,$P$1)</f>
        <v>0</v>
      </c>
      <c r="Q7" s="90">
        <f>+COUNTIFS(CADASTRE!$M:$M,A7,CADASTRE!$B:$B,$Q$1)</f>
        <v>1</v>
      </c>
      <c r="R7" s="90">
        <f>+COUNTIFS(CADASTRE!$M:$M,A7,CADASTRE!$B:$B,$R$1)</f>
        <v>0</v>
      </c>
      <c r="S7" s="90">
        <f>+COUNTIFS(CADASTRE!$M:$M,A7,CADASTRE!$B:$B,$S$1)</f>
        <v>0</v>
      </c>
      <c r="T7" s="90">
        <f>+COUNTIFS(CADASTRE!$M:$M,A7,CADASTRE!$B:$B,$T$1)</f>
        <v>1</v>
      </c>
      <c r="U7" s="90">
        <f>+COUNTIFS(CADASTRE!$M:$M,A7,CADASTRE!$B:$B,$U$1)</f>
        <v>0</v>
      </c>
      <c r="V7" s="90">
        <f>+COUNTIFS(CADASTRE!$M:$M,A7,CADASTRE!$B:$B,$V$1)</f>
        <v>0</v>
      </c>
      <c r="W7" s="90">
        <f>+COUNTIFS(CADASTRE!$M:$M,A7,CADASTRE!$B:$B,$W$1)</f>
        <v>0</v>
      </c>
      <c r="X7" s="90">
        <f>+COUNTIFS(CADASTRE!$M:$M,A7,CADASTRE!$B:$B,$X$1)</f>
        <v>0</v>
      </c>
      <c r="Y7" s="90">
        <f>+COUNTIFS(CADASTRE!$M:$M,A7,CADASTRE!$B:$B,$Y$1)</f>
        <v>0</v>
      </c>
      <c r="Z7" s="90">
        <f>+COUNTIFS(CADASTRE!$M:$M,A7,CADASTRE!$B:$B,$Z$1)</f>
        <v>0</v>
      </c>
      <c r="AA7">
        <f t="shared" si="0"/>
        <v>3</v>
      </c>
    </row>
    <row r="8" spans="1:27" ht="30" x14ac:dyDescent="0.3">
      <c r="A8" s="2" t="s">
        <v>768</v>
      </c>
      <c r="B8" s="90">
        <f>+COUNTIFS(CADASTRE!$M:$M,A8,CADASTRE!$B:$B,$B$1)</f>
        <v>0</v>
      </c>
      <c r="C8" s="90">
        <f>+COUNTIFS(CADASTRE!$M:$M,A8,CADASTRE!$B:$B,$C$1)</f>
        <v>0</v>
      </c>
      <c r="D8" s="90">
        <f>+COUNTIFS(CADASTRE!$M:$M,A8,CADASTRE!$B:$B,$D$1)</f>
        <v>0</v>
      </c>
      <c r="E8" s="90">
        <f>+COUNTIFS(CADASTRE!$M:$M,A8,CADASTRE!$B:$B,$E$1)</f>
        <v>0</v>
      </c>
      <c r="F8" s="90">
        <f>+COUNTIFS(CADASTRE!$M:$M,A8,CADASTRE!$B:$B,$F$1)</f>
        <v>0</v>
      </c>
      <c r="G8" s="90">
        <f>+COUNTIFS(CADASTRE!$M:$M,A8,CADASTRE!$B:$B,$G$1)</f>
        <v>0</v>
      </c>
      <c r="H8" s="90">
        <f>+COUNTIFS(CADASTRE!$M:$M,A8,CADASTRE!$B:$B,$H$1)</f>
        <v>0</v>
      </c>
      <c r="I8" s="90">
        <f>+COUNTIFS(CADASTRE!$M:$M,A8,CADASTRE!$B:$B,$I$1)</f>
        <v>6</v>
      </c>
      <c r="J8" s="90">
        <f>+COUNTIFS(CADASTRE!$M:$M,A8,CADASTRE!$B:$B,$J$1)</f>
        <v>0</v>
      </c>
      <c r="K8" s="90">
        <f>+COUNTIFS(CADASTRE!$M:$M,A8,CADASTRE!$B:$B,$K$1)</f>
        <v>0</v>
      </c>
      <c r="L8" s="90">
        <f>+COUNTIFS(CADASTRE!$M:$M,A8,CADASTRE!$B:$B,$L$1)</f>
        <v>0</v>
      </c>
      <c r="M8" s="90">
        <f>+COUNTIFS(CADASTRE!$M:$M,A8,CADASTRE!$B:$B,$M$1)</f>
        <v>0</v>
      </c>
      <c r="N8" s="90">
        <f>+COUNTIFS(CADASTRE!$M:$M,A8,CADASTRE!$B:$B,$N$1)</f>
        <v>0</v>
      </c>
      <c r="O8" s="90">
        <f>+COUNTIFS(CADASTRE!$M:$M,A8,CADASTRE!$B:$B,$O$1)</f>
        <v>0</v>
      </c>
      <c r="P8" s="90">
        <f>+COUNTIFS(CADASTRE!$M:$M,A8,CADASTRE!$B:$B,$P$1)</f>
        <v>0</v>
      </c>
      <c r="Q8" s="90">
        <f>+COUNTIFS(CADASTRE!$M:$M,A8,CADASTRE!$B:$B,$Q$1)</f>
        <v>0</v>
      </c>
      <c r="R8" s="90">
        <f>+COUNTIFS(CADASTRE!$M:$M,A8,CADASTRE!$B:$B,$R$1)</f>
        <v>0</v>
      </c>
      <c r="S8" s="90">
        <f>+COUNTIFS(CADASTRE!$M:$M,A8,CADASTRE!$B:$B,$S$1)</f>
        <v>0</v>
      </c>
      <c r="T8" s="90">
        <f>+COUNTIFS(CADASTRE!$M:$M,A8,CADASTRE!$B:$B,$T$1)</f>
        <v>0</v>
      </c>
      <c r="U8" s="90">
        <f>+COUNTIFS(CADASTRE!$M:$M,A8,CADASTRE!$B:$B,$U$1)</f>
        <v>0</v>
      </c>
      <c r="V8" s="90">
        <f>+COUNTIFS(CADASTRE!$M:$M,A8,CADASTRE!$B:$B,$V$1)</f>
        <v>0</v>
      </c>
      <c r="W8" s="90">
        <f>+COUNTIFS(CADASTRE!$M:$M,A8,CADASTRE!$B:$B,$W$1)</f>
        <v>0</v>
      </c>
      <c r="X8" s="90">
        <f>+COUNTIFS(CADASTRE!$M:$M,A8,CADASTRE!$B:$B,$X$1)</f>
        <v>0</v>
      </c>
      <c r="Y8" s="90">
        <f>+COUNTIFS(CADASTRE!$M:$M,A8,CADASTRE!$B:$B,$Y$1)</f>
        <v>0</v>
      </c>
      <c r="Z8" s="90">
        <f>+COUNTIFS(CADASTRE!$M:$M,A8,CADASTRE!$B:$B,$Z$1)</f>
        <v>0</v>
      </c>
      <c r="AA8">
        <f t="shared" si="0"/>
        <v>6</v>
      </c>
    </row>
    <row r="9" spans="1:27" ht="15" x14ac:dyDescent="0.3">
      <c r="A9" s="2" t="s">
        <v>1858</v>
      </c>
      <c r="B9" s="90">
        <f>+COUNTIFS(CADASTRE!$M:$M,A9,CADASTRE!$B:$B,$B$1)</f>
        <v>0</v>
      </c>
      <c r="C9" s="90">
        <f>+COUNTIFS(CADASTRE!$M:$M,A9,CADASTRE!$B:$B,$C$1)</f>
        <v>0</v>
      </c>
      <c r="D9" s="90">
        <f>+COUNTIFS(CADASTRE!$M:$M,A9,CADASTRE!$B:$B,$D$1)</f>
        <v>0</v>
      </c>
      <c r="E9" s="90">
        <f>+COUNTIFS(CADASTRE!$M:$M,A9,CADASTRE!$B:$B,$E$1)</f>
        <v>1</v>
      </c>
      <c r="F9" s="90">
        <f>+COUNTIFS(CADASTRE!$M:$M,A9,CADASTRE!$B:$B,$F$1)</f>
        <v>0</v>
      </c>
      <c r="G9" s="90">
        <f>+COUNTIFS(CADASTRE!$M:$M,A9,CADASTRE!$B:$B,$G$1)</f>
        <v>0</v>
      </c>
      <c r="H9" s="90">
        <f>+COUNTIFS(CADASTRE!$M:$M,A9,CADASTRE!$B:$B,$H$1)</f>
        <v>0</v>
      </c>
      <c r="I9" s="90">
        <f>+COUNTIFS(CADASTRE!$M:$M,A9,CADASTRE!$B:$B,$I$1)</f>
        <v>0</v>
      </c>
      <c r="J9" s="90">
        <f>+COUNTIFS(CADASTRE!$M:$M,A9,CADASTRE!$B:$B,$J$1)</f>
        <v>0</v>
      </c>
      <c r="K9" s="90">
        <f>+COUNTIFS(CADASTRE!$M:$M,A9,CADASTRE!$B:$B,$K$1)</f>
        <v>0</v>
      </c>
      <c r="L9" s="90">
        <f>+COUNTIFS(CADASTRE!$M:$M,A9,CADASTRE!$B:$B,$L$1)</f>
        <v>0</v>
      </c>
      <c r="M9" s="90">
        <f>+COUNTIFS(CADASTRE!$M:$M,A9,CADASTRE!$B:$B,$M$1)</f>
        <v>0</v>
      </c>
      <c r="N9" s="90">
        <f>+COUNTIFS(CADASTRE!$M:$M,A9,CADASTRE!$B:$B,$N$1)</f>
        <v>0</v>
      </c>
      <c r="O9" s="90">
        <f>+COUNTIFS(CADASTRE!$M:$M,A9,CADASTRE!$B:$B,$O$1)</f>
        <v>0</v>
      </c>
      <c r="P9" s="90">
        <f>+COUNTIFS(CADASTRE!$M:$M,A9,CADASTRE!$B:$B,$P$1)</f>
        <v>0</v>
      </c>
      <c r="Q9" s="90">
        <f>+COUNTIFS(CADASTRE!$M:$M,A9,CADASTRE!$B:$B,$Q$1)</f>
        <v>0</v>
      </c>
      <c r="R9" s="90">
        <f>+COUNTIFS(CADASTRE!$M:$M,A9,CADASTRE!$B:$B,$R$1)</f>
        <v>0</v>
      </c>
      <c r="S9" s="90">
        <f>+COUNTIFS(CADASTRE!$M:$M,A9,CADASTRE!$B:$B,$S$1)</f>
        <v>0</v>
      </c>
      <c r="T9" s="90">
        <f>+COUNTIFS(CADASTRE!$M:$M,A9,CADASTRE!$B:$B,$T$1)</f>
        <v>0</v>
      </c>
      <c r="U9" s="90">
        <f>+COUNTIFS(CADASTRE!$M:$M,A9,CADASTRE!$B:$B,$U$1)</f>
        <v>0</v>
      </c>
      <c r="V9" s="90">
        <f>+COUNTIFS(CADASTRE!$M:$M,A9,CADASTRE!$B:$B,$V$1)</f>
        <v>0</v>
      </c>
      <c r="W9" s="90">
        <f>+COUNTIFS(CADASTRE!$M:$M,A9,CADASTRE!$B:$B,$W$1)</f>
        <v>0</v>
      </c>
      <c r="X9" s="90">
        <f>+COUNTIFS(CADASTRE!$M:$M,A9,CADASTRE!$B:$B,$X$1)</f>
        <v>0</v>
      </c>
      <c r="Y9" s="90">
        <f>+COUNTIFS(CADASTRE!$M:$M,A9,CADASTRE!$B:$B,$Y$1)</f>
        <v>0</v>
      </c>
      <c r="Z9" s="90">
        <f>+COUNTIFS(CADASTRE!$M:$M,A9,CADASTRE!$B:$B,$Z$1)</f>
        <v>0</v>
      </c>
      <c r="AA9">
        <f t="shared" si="0"/>
        <v>1</v>
      </c>
    </row>
    <row r="10" spans="1:27" ht="15" x14ac:dyDescent="0.3">
      <c r="A10" s="2" t="s">
        <v>1293</v>
      </c>
      <c r="B10" s="90">
        <f>+COUNTIFS(CADASTRE!$M:$M,A10,CADASTRE!$B:$B,$B$1)</f>
        <v>0</v>
      </c>
      <c r="C10" s="90">
        <f>+COUNTIFS(CADASTRE!$M:$M,A10,CADASTRE!$B:$B,$C$1)</f>
        <v>0</v>
      </c>
      <c r="D10" s="90">
        <f>+COUNTIFS(CADASTRE!$M:$M,A10,CADASTRE!$B:$B,$D$1)</f>
        <v>0</v>
      </c>
      <c r="E10" s="90">
        <f>+COUNTIFS(CADASTRE!$M:$M,A10,CADASTRE!$B:$B,$E$1)</f>
        <v>0</v>
      </c>
      <c r="F10" s="90">
        <f>+COUNTIFS(CADASTRE!$M:$M,A10,CADASTRE!$B:$B,$F$1)</f>
        <v>0</v>
      </c>
      <c r="G10" s="90">
        <f>+COUNTIFS(CADASTRE!$M:$M,A10,CADASTRE!$B:$B,$G$1)</f>
        <v>1</v>
      </c>
      <c r="H10" s="90">
        <f>+COUNTIFS(CADASTRE!$M:$M,A10,CADASTRE!$B:$B,$H$1)</f>
        <v>0</v>
      </c>
      <c r="I10" s="90">
        <f>+COUNTIFS(CADASTRE!$M:$M,A10,CADASTRE!$B:$B,$I$1)</f>
        <v>0</v>
      </c>
      <c r="J10" s="90">
        <f>+COUNTIFS(CADASTRE!$M:$M,A10,CADASTRE!$B:$B,$J$1)</f>
        <v>0</v>
      </c>
      <c r="K10" s="90">
        <f>+COUNTIFS(CADASTRE!$M:$M,A10,CADASTRE!$B:$B,$K$1)</f>
        <v>0</v>
      </c>
      <c r="L10" s="90">
        <f>+COUNTIFS(CADASTRE!$M:$M,A10,CADASTRE!$B:$B,$L$1)</f>
        <v>0</v>
      </c>
      <c r="M10" s="90">
        <f>+COUNTIFS(CADASTRE!$M:$M,A10,CADASTRE!$B:$B,$M$1)</f>
        <v>0</v>
      </c>
      <c r="N10" s="90">
        <f>+COUNTIFS(CADASTRE!$M:$M,A10,CADASTRE!$B:$B,$N$1)</f>
        <v>0</v>
      </c>
      <c r="O10" s="90">
        <f>+COUNTIFS(CADASTRE!$M:$M,A10,CADASTRE!$B:$B,$O$1)</f>
        <v>0</v>
      </c>
      <c r="P10" s="90">
        <f>+COUNTIFS(CADASTRE!$M:$M,A10,CADASTRE!$B:$B,$P$1)</f>
        <v>0</v>
      </c>
      <c r="Q10" s="90">
        <f>+COUNTIFS(CADASTRE!$M:$M,A10,CADASTRE!$B:$B,$Q$1)</f>
        <v>0</v>
      </c>
      <c r="R10" s="90">
        <f>+COUNTIFS(CADASTRE!$M:$M,A10,CADASTRE!$B:$B,$R$1)</f>
        <v>0</v>
      </c>
      <c r="S10" s="90">
        <f>+COUNTIFS(CADASTRE!$M:$M,A10,CADASTRE!$B:$B,$S$1)</f>
        <v>0</v>
      </c>
      <c r="T10" s="90">
        <f>+COUNTIFS(CADASTRE!$M:$M,A10,CADASTRE!$B:$B,$T$1)</f>
        <v>0</v>
      </c>
      <c r="U10" s="90">
        <f>+COUNTIFS(CADASTRE!$M:$M,A10,CADASTRE!$B:$B,$U$1)</f>
        <v>0</v>
      </c>
      <c r="V10" s="90">
        <f>+COUNTIFS(CADASTRE!$M:$M,A10,CADASTRE!$B:$B,$V$1)</f>
        <v>0</v>
      </c>
      <c r="W10" s="90">
        <f>+COUNTIFS(CADASTRE!$M:$M,A10,CADASTRE!$B:$B,$W$1)</f>
        <v>0</v>
      </c>
      <c r="X10" s="90">
        <f>+COUNTIFS(CADASTRE!$M:$M,A10,CADASTRE!$B:$B,$X$1)</f>
        <v>0</v>
      </c>
      <c r="Y10" s="90">
        <f>+COUNTIFS(CADASTRE!$M:$M,A10,CADASTRE!$B:$B,$Y$1)</f>
        <v>0</v>
      </c>
      <c r="Z10" s="90">
        <f>+COUNTIFS(CADASTRE!$M:$M,A10,CADASTRE!$B:$B,$Z$1)</f>
        <v>0</v>
      </c>
      <c r="AA10">
        <f t="shared" si="0"/>
        <v>1</v>
      </c>
    </row>
    <row r="11" spans="1:27" ht="45" x14ac:dyDescent="0.3">
      <c r="A11" s="2" t="s">
        <v>3281</v>
      </c>
      <c r="B11" s="90">
        <f>+COUNTIFS(CADASTRE!$M:$M,A11,CADASTRE!$B:$B,$B$1)</f>
        <v>0</v>
      </c>
      <c r="C11" s="90">
        <f>+COUNTIFS(CADASTRE!$M:$M,A11,CADASTRE!$B:$B,$C$1)</f>
        <v>0</v>
      </c>
      <c r="D11" s="90">
        <f>+COUNTIFS(CADASTRE!$M:$M,A11,CADASTRE!$B:$B,$D$1)</f>
        <v>0</v>
      </c>
      <c r="E11" s="90">
        <f>+COUNTIFS(CADASTRE!$M:$M,A11,CADASTRE!$B:$B,$E$1)</f>
        <v>0</v>
      </c>
      <c r="F11" s="90">
        <f>+COUNTIFS(CADASTRE!$M:$M,A11,CADASTRE!$B:$B,$F$1)</f>
        <v>0</v>
      </c>
      <c r="G11" s="90">
        <f>+COUNTIFS(CADASTRE!$M:$M,A11,CADASTRE!$B:$B,$G$1)</f>
        <v>0</v>
      </c>
      <c r="H11" s="90">
        <f>+COUNTIFS(CADASTRE!$M:$M,A11,CADASTRE!$B:$B,$H$1)</f>
        <v>0</v>
      </c>
      <c r="I11" s="90">
        <f>+COUNTIFS(CADASTRE!$M:$M,A11,CADASTRE!$B:$B,$I$1)</f>
        <v>0</v>
      </c>
      <c r="J11" s="90">
        <f>+COUNTIFS(CADASTRE!$M:$M,A11,CADASTRE!$B:$B,$J$1)</f>
        <v>0</v>
      </c>
      <c r="K11" s="90">
        <f>+COUNTIFS(CADASTRE!$M:$M,A11,CADASTRE!$B:$B,$K$1)</f>
        <v>0</v>
      </c>
      <c r="L11" s="90">
        <f>+COUNTIFS(CADASTRE!$M:$M,A11,CADASTRE!$B:$B,$L$1)</f>
        <v>1</v>
      </c>
      <c r="M11" s="90">
        <f>+COUNTIFS(CADASTRE!$M:$M,A11,CADASTRE!$B:$B,$M$1)</f>
        <v>0</v>
      </c>
      <c r="N11" s="90">
        <f>+COUNTIFS(CADASTRE!$M:$M,A11,CADASTRE!$B:$B,$N$1)</f>
        <v>0</v>
      </c>
      <c r="O11" s="90">
        <f>+COUNTIFS(CADASTRE!$M:$M,A11,CADASTRE!$B:$B,$O$1)</f>
        <v>0</v>
      </c>
      <c r="P11" s="90">
        <f>+COUNTIFS(CADASTRE!$M:$M,A11,CADASTRE!$B:$B,$P$1)</f>
        <v>0</v>
      </c>
      <c r="Q11" s="90">
        <f>+COUNTIFS(CADASTRE!$M:$M,A11,CADASTRE!$B:$B,$Q$1)</f>
        <v>0</v>
      </c>
      <c r="R11" s="90">
        <f>+COUNTIFS(CADASTRE!$M:$M,A11,CADASTRE!$B:$B,$R$1)</f>
        <v>0</v>
      </c>
      <c r="S11" s="90">
        <f>+COUNTIFS(CADASTRE!$M:$M,A11,CADASTRE!$B:$B,$S$1)</f>
        <v>0</v>
      </c>
      <c r="T11" s="90">
        <f>+COUNTIFS(CADASTRE!$M:$M,A11,CADASTRE!$B:$B,$T$1)</f>
        <v>0</v>
      </c>
      <c r="U11" s="90">
        <f>+COUNTIFS(CADASTRE!$M:$M,A11,CADASTRE!$B:$B,$U$1)</f>
        <v>0</v>
      </c>
      <c r="V11" s="90">
        <f>+COUNTIFS(CADASTRE!$M:$M,A11,CADASTRE!$B:$B,$V$1)</f>
        <v>0</v>
      </c>
      <c r="W11" s="90">
        <f>+COUNTIFS(CADASTRE!$M:$M,A11,CADASTRE!$B:$B,$W$1)</f>
        <v>0</v>
      </c>
      <c r="X11" s="90">
        <f>+COUNTIFS(CADASTRE!$M:$M,A11,CADASTRE!$B:$B,$X$1)</f>
        <v>0</v>
      </c>
      <c r="Y11" s="90">
        <f>+COUNTIFS(CADASTRE!$M:$M,A11,CADASTRE!$B:$B,$Y$1)</f>
        <v>0</v>
      </c>
      <c r="Z11" s="90">
        <f>+COUNTIFS(CADASTRE!$M:$M,A11,CADASTRE!$B:$B,$Z$1)</f>
        <v>0</v>
      </c>
      <c r="AA11">
        <f t="shared" si="0"/>
        <v>1</v>
      </c>
    </row>
    <row r="12" spans="1:27" ht="15" x14ac:dyDescent="0.3">
      <c r="A12" s="2" t="s">
        <v>2695</v>
      </c>
      <c r="B12" s="90">
        <f>+COUNTIFS(CADASTRE!$M:$M,A12,CADASTRE!$B:$B,$B$1)</f>
        <v>0</v>
      </c>
      <c r="C12" s="90">
        <f>+COUNTIFS(CADASTRE!$M:$M,A12,CADASTRE!$B:$B,$C$1)</f>
        <v>0</v>
      </c>
      <c r="D12" s="90">
        <f>+COUNTIFS(CADASTRE!$M:$M,A12,CADASTRE!$B:$B,$D$1)</f>
        <v>0</v>
      </c>
      <c r="E12" s="90">
        <f>+COUNTIFS(CADASTRE!$M:$M,A12,CADASTRE!$B:$B,$E$1)</f>
        <v>1</v>
      </c>
      <c r="F12" s="90">
        <f>+COUNTIFS(CADASTRE!$M:$M,A12,CADASTRE!$B:$B,$F$1)</f>
        <v>0</v>
      </c>
      <c r="G12" s="90">
        <f>+COUNTIFS(CADASTRE!$M:$M,A12,CADASTRE!$B:$B,$G$1)</f>
        <v>0</v>
      </c>
      <c r="H12" s="90">
        <f>+COUNTIFS(CADASTRE!$M:$M,A12,CADASTRE!$B:$B,$H$1)</f>
        <v>0</v>
      </c>
      <c r="I12" s="90">
        <f>+COUNTIFS(CADASTRE!$M:$M,A12,CADASTRE!$B:$B,$I$1)</f>
        <v>0</v>
      </c>
      <c r="J12" s="90">
        <f>+COUNTIFS(CADASTRE!$M:$M,A12,CADASTRE!$B:$B,$J$1)</f>
        <v>0</v>
      </c>
      <c r="K12" s="90">
        <f>+COUNTIFS(CADASTRE!$M:$M,A12,CADASTRE!$B:$B,$K$1)</f>
        <v>0</v>
      </c>
      <c r="L12" s="90">
        <f>+COUNTIFS(CADASTRE!$M:$M,A12,CADASTRE!$B:$B,$L$1)</f>
        <v>0</v>
      </c>
      <c r="M12" s="90">
        <f>+COUNTIFS(CADASTRE!$M:$M,A12,CADASTRE!$B:$B,$M$1)</f>
        <v>0</v>
      </c>
      <c r="N12" s="90">
        <f>+COUNTIFS(CADASTRE!$M:$M,A12,CADASTRE!$B:$B,$N$1)</f>
        <v>0</v>
      </c>
      <c r="O12" s="90">
        <f>+COUNTIFS(CADASTRE!$M:$M,A12,CADASTRE!$B:$B,$O$1)</f>
        <v>0</v>
      </c>
      <c r="P12" s="90">
        <f>+COUNTIFS(CADASTRE!$M:$M,A12,CADASTRE!$B:$B,$P$1)</f>
        <v>1</v>
      </c>
      <c r="Q12" s="90">
        <f>+COUNTIFS(CADASTRE!$M:$M,A12,CADASTRE!$B:$B,$Q$1)</f>
        <v>0</v>
      </c>
      <c r="R12" s="90">
        <f>+COUNTIFS(CADASTRE!$M:$M,A12,CADASTRE!$B:$B,$R$1)</f>
        <v>0</v>
      </c>
      <c r="S12" s="90">
        <f>+COUNTIFS(CADASTRE!$M:$M,A12,CADASTRE!$B:$B,$S$1)</f>
        <v>0</v>
      </c>
      <c r="T12" s="90">
        <f>+COUNTIFS(CADASTRE!$M:$M,A12,CADASTRE!$B:$B,$T$1)</f>
        <v>0</v>
      </c>
      <c r="U12" s="90">
        <f>+COUNTIFS(CADASTRE!$M:$M,A12,CADASTRE!$B:$B,$U$1)</f>
        <v>0</v>
      </c>
      <c r="V12" s="90">
        <f>+COUNTIFS(CADASTRE!$M:$M,A12,CADASTRE!$B:$B,$V$1)</f>
        <v>0</v>
      </c>
      <c r="W12" s="90">
        <f>+COUNTIFS(CADASTRE!$M:$M,A12,CADASTRE!$B:$B,$W$1)</f>
        <v>0</v>
      </c>
      <c r="X12" s="90">
        <f>+COUNTIFS(CADASTRE!$M:$M,A12,CADASTRE!$B:$B,$X$1)</f>
        <v>0</v>
      </c>
      <c r="Y12" s="90">
        <f>+COUNTIFS(CADASTRE!$M:$M,A12,CADASTRE!$B:$B,$Y$1)</f>
        <v>0</v>
      </c>
      <c r="Z12" s="90">
        <f>+COUNTIFS(CADASTRE!$M:$M,A12,CADASTRE!$B:$B,$Z$1)</f>
        <v>0</v>
      </c>
      <c r="AA12">
        <f t="shared" si="0"/>
        <v>2</v>
      </c>
    </row>
    <row r="13" spans="1:27" ht="30" x14ac:dyDescent="0.3">
      <c r="A13" s="2" t="s">
        <v>499</v>
      </c>
      <c r="B13" s="90">
        <f>+COUNTIFS(CADASTRE!$M:$M,A13,CADASTRE!$B:$B,$B$1)</f>
        <v>0</v>
      </c>
      <c r="C13" s="90">
        <f>+COUNTIFS(CADASTRE!$M:$M,A13,CADASTRE!$B:$B,$C$1)</f>
        <v>0</v>
      </c>
      <c r="D13" s="90">
        <f>+COUNTIFS(CADASTRE!$M:$M,A13,CADASTRE!$B:$B,$D$1)</f>
        <v>0</v>
      </c>
      <c r="E13" s="90">
        <f>+COUNTIFS(CADASTRE!$M:$M,A13,CADASTRE!$B:$B,$E$1)</f>
        <v>0</v>
      </c>
      <c r="F13" s="90">
        <f>+COUNTIFS(CADASTRE!$M:$M,A13,CADASTRE!$B:$B,$F$1)</f>
        <v>0</v>
      </c>
      <c r="G13" s="90">
        <f>+COUNTIFS(CADASTRE!$M:$M,A13,CADASTRE!$B:$B,$G$1)</f>
        <v>0</v>
      </c>
      <c r="H13" s="90">
        <f>+COUNTIFS(CADASTRE!$M:$M,A13,CADASTRE!$B:$B,$H$1)</f>
        <v>0</v>
      </c>
      <c r="I13" s="90">
        <f>+COUNTIFS(CADASTRE!$M:$M,A13,CADASTRE!$B:$B,$I$1)</f>
        <v>0</v>
      </c>
      <c r="J13" s="90">
        <f>+COUNTIFS(CADASTRE!$M:$M,A13,CADASTRE!$B:$B,$J$1)</f>
        <v>1</v>
      </c>
      <c r="K13" s="90">
        <f>+COUNTIFS(CADASTRE!$M:$M,A13,CADASTRE!$B:$B,$K$1)</f>
        <v>0</v>
      </c>
      <c r="L13" s="90">
        <f>+COUNTIFS(CADASTRE!$M:$M,A13,CADASTRE!$B:$B,$L$1)</f>
        <v>0</v>
      </c>
      <c r="M13" s="90">
        <f>+COUNTIFS(CADASTRE!$M:$M,A13,CADASTRE!$B:$B,$M$1)</f>
        <v>0</v>
      </c>
      <c r="N13" s="90">
        <f>+COUNTIFS(CADASTRE!$M:$M,A13,CADASTRE!$B:$B,$N$1)</f>
        <v>0</v>
      </c>
      <c r="O13" s="90">
        <f>+COUNTIFS(CADASTRE!$M:$M,A13,CADASTRE!$B:$B,$O$1)</f>
        <v>0</v>
      </c>
      <c r="P13" s="90">
        <f>+COUNTIFS(CADASTRE!$M:$M,A13,CADASTRE!$B:$B,$P$1)</f>
        <v>0</v>
      </c>
      <c r="Q13" s="90">
        <f>+COUNTIFS(CADASTRE!$M:$M,A13,CADASTRE!$B:$B,$Q$1)</f>
        <v>2</v>
      </c>
      <c r="R13" s="90">
        <f>+COUNTIFS(CADASTRE!$M:$M,A13,CADASTRE!$B:$B,$R$1)</f>
        <v>0</v>
      </c>
      <c r="S13" s="90">
        <f>+COUNTIFS(CADASTRE!$M:$M,A13,CADASTRE!$B:$B,$S$1)</f>
        <v>0</v>
      </c>
      <c r="T13" s="90">
        <f>+COUNTIFS(CADASTRE!$M:$M,A13,CADASTRE!$B:$B,$T$1)</f>
        <v>0</v>
      </c>
      <c r="U13" s="90">
        <f>+COUNTIFS(CADASTRE!$M:$M,A13,CADASTRE!$B:$B,$U$1)</f>
        <v>0</v>
      </c>
      <c r="V13" s="90">
        <f>+COUNTIFS(CADASTRE!$M:$M,A13,CADASTRE!$B:$B,$V$1)</f>
        <v>0</v>
      </c>
      <c r="W13" s="90">
        <f>+COUNTIFS(CADASTRE!$M:$M,A13,CADASTRE!$B:$B,$W$1)</f>
        <v>0</v>
      </c>
      <c r="X13" s="90">
        <f>+COUNTIFS(CADASTRE!$M:$M,A13,CADASTRE!$B:$B,$X$1)</f>
        <v>0</v>
      </c>
      <c r="Y13" s="90">
        <f>+COUNTIFS(CADASTRE!$M:$M,A13,CADASTRE!$B:$B,$Y$1)</f>
        <v>0</v>
      </c>
      <c r="Z13" s="90">
        <f>+COUNTIFS(CADASTRE!$M:$M,A13,CADASTRE!$B:$B,$Z$1)</f>
        <v>0</v>
      </c>
      <c r="AA13">
        <f t="shared" si="0"/>
        <v>3</v>
      </c>
    </row>
    <row r="14" spans="1:27" ht="15" x14ac:dyDescent="0.3">
      <c r="A14" s="2" t="s">
        <v>2243</v>
      </c>
      <c r="B14" s="90">
        <f>+COUNTIFS(CADASTRE!$M:$M,A14,CADASTRE!$B:$B,$B$1)</f>
        <v>0</v>
      </c>
      <c r="C14" s="90">
        <f>+COUNTIFS(CADASTRE!$M:$M,A14,CADASTRE!$B:$B,$C$1)</f>
        <v>0</v>
      </c>
      <c r="D14" s="90">
        <f>+COUNTIFS(CADASTRE!$M:$M,A14,CADASTRE!$B:$B,$D$1)</f>
        <v>0</v>
      </c>
      <c r="E14" s="90">
        <f>+COUNTIFS(CADASTRE!$M:$M,A14,CADASTRE!$B:$B,$E$1)</f>
        <v>0</v>
      </c>
      <c r="F14" s="90">
        <f>+COUNTIFS(CADASTRE!$M:$M,A14,CADASTRE!$B:$B,$F$1)</f>
        <v>0</v>
      </c>
      <c r="G14" s="90">
        <f>+COUNTIFS(CADASTRE!$M:$M,A14,CADASTRE!$B:$B,$G$1)</f>
        <v>0</v>
      </c>
      <c r="H14" s="90">
        <f>+COUNTIFS(CADASTRE!$M:$M,A14,CADASTRE!$B:$B,$H$1)</f>
        <v>0</v>
      </c>
      <c r="I14" s="90">
        <f>+COUNTIFS(CADASTRE!$M:$M,A14,CADASTRE!$B:$B,$I$1)</f>
        <v>0</v>
      </c>
      <c r="J14" s="90">
        <f>+COUNTIFS(CADASTRE!$M:$M,A14,CADASTRE!$B:$B,$J$1)</f>
        <v>0</v>
      </c>
      <c r="K14" s="90">
        <f>+COUNTIFS(CADASTRE!$M:$M,A14,CADASTRE!$B:$B,$K$1)</f>
        <v>0</v>
      </c>
      <c r="L14" s="90">
        <f>+COUNTIFS(CADASTRE!$M:$M,A14,CADASTRE!$B:$B,$L$1)</f>
        <v>0</v>
      </c>
      <c r="M14" s="90">
        <f>+COUNTIFS(CADASTRE!$M:$M,A14,CADASTRE!$B:$B,$M$1)</f>
        <v>0</v>
      </c>
      <c r="N14" s="90">
        <f>+COUNTIFS(CADASTRE!$M:$M,A14,CADASTRE!$B:$B,$N$1)</f>
        <v>0</v>
      </c>
      <c r="O14" s="90">
        <f>+COUNTIFS(CADASTRE!$M:$M,A14,CADASTRE!$B:$B,$O$1)</f>
        <v>0</v>
      </c>
      <c r="P14" s="90">
        <f>+COUNTIFS(CADASTRE!$M:$M,A14,CADASTRE!$B:$B,$P$1)</f>
        <v>1</v>
      </c>
      <c r="Q14" s="90">
        <f>+COUNTIFS(CADASTRE!$M:$M,A14,CADASTRE!$B:$B,$Q$1)</f>
        <v>0</v>
      </c>
      <c r="R14" s="90">
        <f>+COUNTIFS(CADASTRE!$M:$M,A14,CADASTRE!$B:$B,$R$1)</f>
        <v>0</v>
      </c>
      <c r="S14" s="90">
        <f>+COUNTIFS(CADASTRE!$M:$M,A14,CADASTRE!$B:$B,$S$1)</f>
        <v>0</v>
      </c>
      <c r="T14" s="90">
        <f>+COUNTIFS(CADASTRE!$M:$M,A14,CADASTRE!$B:$B,$T$1)</f>
        <v>0</v>
      </c>
      <c r="U14" s="90">
        <f>+COUNTIFS(CADASTRE!$M:$M,A14,CADASTRE!$B:$B,$U$1)</f>
        <v>0</v>
      </c>
      <c r="V14" s="90">
        <f>+COUNTIFS(CADASTRE!$M:$M,A14,CADASTRE!$B:$B,$V$1)</f>
        <v>0</v>
      </c>
      <c r="W14" s="90">
        <f>+COUNTIFS(CADASTRE!$M:$M,A14,CADASTRE!$B:$B,$W$1)</f>
        <v>0</v>
      </c>
      <c r="X14" s="90">
        <f>+COUNTIFS(CADASTRE!$M:$M,A14,CADASTRE!$B:$B,$X$1)</f>
        <v>0</v>
      </c>
      <c r="Y14" s="90">
        <f>+COUNTIFS(CADASTRE!$M:$M,A14,CADASTRE!$B:$B,$Y$1)</f>
        <v>0</v>
      </c>
      <c r="Z14" s="90">
        <f>+COUNTIFS(CADASTRE!$M:$M,A14,CADASTRE!$B:$B,$Z$1)</f>
        <v>0</v>
      </c>
      <c r="AA14">
        <f t="shared" si="0"/>
        <v>1</v>
      </c>
    </row>
    <row r="15" spans="1:27" ht="60" x14ac:dyDescent="0.3">
      <c r="A15" s="2" t="s">
        <v>1366</v>
      </c>
      <c r="B15" s="90">
        <f>+COUNTIFS(CADASTRE!$M:$M,A15,CADASTRE!$B:$B,$B$1)</f>
        <v>0</v>
      </c>
      <c r="C15" s="90">
        <f>+COUNTIFS(CADASTRE!$M:$M,A15,CADASTRE!$B:$B,$C$1)</f>
        <v>0</v>
      </c>
      <c r="D15" s="90">
        <f>+COUNTIFS(CADASTRE!$M:$M,A15,CADASTRE!$B:$B,$D$1)</f>
        <v>0</v>
      </c>
      <c r="E15" s="90">
        <f>+COUNTIFS(CADASTRE!$M:$M,A15,CADASTRE!$B:$B,$E$1)</f>
        <v>0</v>
      </c>
      <c r="F15" s="90">
        <f>+COUNTIFS(CADASTRE!$M:$M,A15,CADASTRE!$B:$B,$F$1)</f>
        <v>0</v>
      </c>
      <c r="G15" s="90">
        <f>+COUNTIFS(CADASTRE!$M:$M,A15,CADASTRE!$B:$B,$G$1)</f>
        <v>0</v>
      </c>
      <c r="H15" s="90">
        <f>+COUNTIFS(CADASTRE!$M:$M,A15,CADASTRE!$B:$B,$H$1)</f>
        <v>0</v>
      </c>
      <c r="I15" s="90">
        <f>+COUNTIFS(CADASTRE!$M:$M,A15,CADASTRE!$B:$B,$I$1)</f>
        <v>0</v>
      </c>
      <c r="J15" s="90">
        <f>+COUNTIFS(CADASTRE!$M:$M,A15,CADASTRE!$B:$B,$J$1)</f>
        <v>1</v>
      </c>
      <c r="K15" s="90">
        <f>+COUNTIFS(CADASTRE!$M:$M,A15,CADASTRE!$B:$B,$K$1)</f>
        <v>0</v>
      </c>
      <c r="L15" s="90">
        <f>+COUNTIFS(CADASTRE!$M:$M,A15,CADASTRE!$B:$B,$L$1)</f>
        <v>0</v>
      </c>
      <c r="M15" s="90">
        <f>+COUNTIFS(CADASTRE!$M:$M,A15,CADASTRE!$B:$B,$M$1)</f>
        <v>0</v>
      </c>
      <c r="N15" s="90">
        <f>+COUNTIFS(CADASTRE!$M:$M,A15,CADASTRE!$B:$B,$N$1)</f>
        <v>0</v>
      </c>
      <c r="O15" s="90">
        <f>+COUNTIFS(CADASTRE!$M:$M,A15,CADASTRE!$B:$B,$O$1)</f>
        <v>0</v>
      </c>
      <c r="P15" s="90">
        <f>+COUNTIFS(CADASTRE!$M:$M,A15,CADASTRE!$B:$B,$P$1)</f>
        <v>0</v>
      </c>
      <c r="Q15" s="90">
        <f>+COUNTIFS(CADASTRE!$M:$M,A15,CADASTRE!$B:$B,$Q$1)</f>
        <v>0</v>
      </c>
      <c r="R15" s="90">
        <f>+COUNTIFS(CADASTRE!$M:$M,A15,CADASTRE!$B:$B,$R$1)</f>
        <v>0</v>
      </c>
      <c r="S15" s="90">
        <f>+COUNTIFS(CADASTRE!$M:$M,A15,CADASTRE!$B:$B,$S$1)</f>
        <v>0</v>
      </c>
      <c r="T15" s="90">
        <f>+COUNTIFS(CADASTRE!$M:$M,A15,CADASTRE!$B:$B,$T$1)</f>
        <v>0</v>
      </c>
      <c r="U15" s="90">
        <f>+COUNTIFS(CADASTRE!$M:$M,A15,CADASTRE!$B:$B,$U$1)</f>
        <v>0</v>
      </c>
      <c r="V15" s="90">
        <f>+COUNTIFS(CADASTRE!$M:$M,A15,CADASTRE!$B:$B,$V$1)</f>
        <v>0</v>
      </c>
      <c r="W15" s="90">
        <f>+COUNTIFS(CADASTRE!$M:$M,A15,CADASTRE!$B:$B,$W$1)</f>
        <v>0</v>
      </c>
      <c r="X15" s="90">
        <f>+COUNTIFS(CADASTRE!$M:$M,A15,CADASTRE!$B:$B,$X$1)</f>
        <v>0</v>
      </c>
      <c r="Y15" s="90">
        <f>+COUNTIFS(CADASTRE!$M:$M,A15,CADASTRE!$B:$B,$Y$1)</f>
        <v>0</v>
      </c>
      <c r="Z15" s="90">
        <f>+COUNTIFS(CADASTRE!$M:$M,A15,CADASTRE!$B:$B,$Z$1)</f>
        <v>0</v>
      </c>
      <c r="AA15">
        <f t="shared" si="0"/>
        <v>1</v>
      </c>
    </row>
    <row r="16" spans="1:27" ht="45" x14ac:dyDescent="0.3">
      <c r="A16" s="2" t="s">
        <v>4023</v>
      </c>
      <c r="B16" s="90">
        <f>+COUNTIFS(CADASTRE!$M:$M,A16,CADASTRE!$B:$B,$B$1)</f>
        <v>0</v>
      </c>
      <c r="C16" s="90">
        <f>+COUNTIFS(CADASTRE!$M:$M,A16,CADASTRE!$B:$B,$C$1)</f>
        <v>0</v>
      </c>
      <c r="D16" s="90">
        <f>+COUNTIFS(CADASTRE!$M:$M,A16,CADASTRE!$B:$B,$D$1)</f>
        <v>0</v>
      </c>
      <c r="E16" s="90">
        <f>+COUNTIFS(CADASTRE!$M:$M,A16,CADASTRE!$B:$B,$E$1)</f>
        <v>0</v>
      </c>
      <c r="F16" s="90">
        <f>+COUNTIFS(CADASTRE!$M:$M,A16,CADASTRE!$B:$B,$F$1)</f>
        <v>0</v>
      </c>
      <c r="G16" s="90">
        <f>+COUNTIFS(CADASTRE!$M:$M,A16,CADASTRE!$B:$B,$G$1)</f>
        <v>0</v>
      </c>
      <c r="H16" s="90">
        <f>+COUNTIFS(CADASTRE!$M:$M,A16,CADASTRE!$B:$B,$H$1)</f>
        <v>1</v>
      </c>
      <c r="I16" s="90">
        <f>+COUNTIFS(CADASTRE!$M:$M,A16,CADASTRE!$B:$B,$I$1)</f>
        <v>0</v>
      </c>
      <c r="J16" s="90">
        <f>+COUNTIFS(CADASTRE!$M:$M,A16,CADASTRE!$B:$B,$J$1)</f>
        <v>0</v>
      </c>
      <c r="K16" s="90">
        <f>+COUNTIFS(CADASTRE!$M:$M,A16,CADASTRE!$B:$B,$K$1)</f>
        <v>0</v>
      </c>
      <c r="L16" s="90">
        <f>+COUNTIFS(CADASTRE!$M:$M,A16,CADASTRE!$B:$B,$L$1)</f>
        <v>0</v>
      </c>
      <c r="M16" s="90">
        <f>+COUNTIFS(CADASTRE!$M:$M,A16,CADASTRE!$B:$B,$M$1)</f>
        <v>0</v>
      </c>
      <c r="N16" s="90">
        <f>+COUNTIFS(CADASTRE!$M:$M,A16,CADASTRE!$B:$B,$N$1)</f>
        <v>0</v>
      </c>
      <c r="O16" s="90">
        <f>+COUNTIFS(CADASTRE!$M:$M,A16,CADASTRE!$B:$B,$O$1)</f>
        <v>0</v>
      </c>
      <c r="P16" s="90">
        <f>+COUNTIFS(CADASTRE!$M:$M,A16,CADASTRE!$B:$B,$P$1)</f>
        <v>0</v>
      </c>
      <c r="Q16" s="90">
        <f>+COUNTIFS(CADASTRE!$M:$M,A16,CADASTRE!$B:$B,$Q$1)</f>
        <v>0</v>
      </c>
      <c r="R16" s="90">
        <f>+COUNTIFS(CADASTRE!$M:$M,A16,CADASTRE!$B:$B,$R$1)</f>
        <v>0</v>
      </c>
      <c r="S16" s="90">
        <f>+COUNTIFS(CADASTRE!$M:$M,A16,CADASTRE!$B:$B,$S$1)</f>
        <v>0</v>
      </c>
      <c r="T16" s="90">
        <f>+COUNTIFS(CADASTRE!$M:$M,A16,CADASTRE!$B:$B,$T$1)</f>
        <v>0</v>
      </c>
      <c r="U16" s="90">
        <f>+COUNTIFS(CADASTRE!$M:$M,A16,CADASTRE!$B:$B,$U$1)</f>
        <v>0</v>
      </c>
      <c r="V16" s="90">
        <f>+COUNTIFS(CADASTRE!$M:$M,A16,CADASTRE!$B:$B,$V$1)</f>
        <v>0</v>
      </c>
      <c r="W16" s="90">
        <f>+COUNTIFS(CADASTRE!$M:$M,A16,CADASTRE!$B:$B,$W$1)</f>
        <v>0</v>
      </c>
      <c r="X16" s="90">
        <f>+COUNTIFS(CADASTRE!$M:$M,A16,CADASTRE!$B:$B,$X$1)</f>
        <v>0</v>
      </c>
      <c r="Y16" s="90">
        <f>+COUNTIFS(CADASTRE!$M:$M,A16,CADASTRE!$B:$B,$Y$1)</f>
        <v>0</v>
      </c>
      <c r="Z16" s="90">
        <f>+COUNTIFS(CADASTRE!$M:$M,A16,CADASTRE!$B:$B,$Z$1)</f>
        <v>0</v>
      </c>
      <c r="AA16">
        <f t="shared" si="0"/>
        <v>1</v>
      </c>
    </row>
    <row r="17" spans="1:27" ht="30" x14ac:dyDescent="0.3">
      <c r="A17" s="2" t="s">
        <v>156</v>
      </c>
      <c r="B17" s="90">
        <f>+COUNTIFS(CADASTRE!$M:$M,A17,CADASTRE!$B:$B,$B$1)</f>
        <v>0</v>
      </c>
      <c r="C17" s="90">
        <f>+COUNTIFS(CADASTRE!$M:$M,A17,CADASTRE!$B:$B,$C$1)</f>
        <v>0</v>
      </c>
      <c r="D17" s="90">
        <f>+COUNTIFS(CADASTRE!$M:$M,A17,CADASTRE!$B:$B,$D$1)</f>
        <v>0</v>
      </c>
      <c r="E17" s="90">
        <f>+COUNTIFS(CADASTRE!$M:$M,A17,CADASTRE!$B:$B,$E$1)</f>
        <v>0</v>
      </c>
      <c r="F17" s="90">
        <f>+COUNTIFS(CADASTRE!$M:$M,A17,CADASTRE!$B:$B,$F$1)</f>
        <v>0</v>
      </c>
      <c r="G17" s="90">
        <f>+COUNTIFS(CADASTRE!$M:$M,A17,CADASTRE!$B:$B,$G$1)</f>
        <v>1</v>
      </c>
      <c r="H17" s="90">
        <f>+COUNTIFS(CADASTRE!$M:$M,A17,CADASTRE!$B:$B,$H$1)</f>
        <v>0</v>
      </c>
      <c r="I17" s="90">
        <f>+COUNTIFS(CADASTRE!$M:$M,A17,CADASTRE!$B:$B,$I$1)</f>
        <v>0</v>
      </c>
      <c r="J17" s="90">
        <f>+COUNTIFS(CADASTRE!$M:$M,A17,CADASTRE!$B:$B,$J$1)</f>
        <v>1</v>
      </c>
      <c r="K17" s="90">
        <f>+COUNTIFS(CADASTRE!$M:$M,A17,CADASTRE!$B:$B,$K$1)</f>
        <v>1</v>
      </c>
      <c r="L17" s="90">
        <f>+COUNTIFS(CADASTRE!$M:$M,A17,CADASTRE!$B:$B,$L$1)</f>
        <v>0</v>
      </c>
      <c r="M17" s="90">
        <f>+COUNTIFS(CADASTRE!$M:$M,A17,CADASTRE!$B:$B,$M$1)</f>
        <v>0</v>
      </c>
      <c r="N17" s="90">
        <f>+COUNTIFS(CADASTRE!$M:$M,A17,CADASTRE!$B:$B,$N$1)</f>
        <v>0</v>
      </c>
      <c r="O17" s="90">
        <f>+COUNTIFS(CADASTRE!$M:$M,A17,CADASTRE!$B:$B,$O$1)</f>
        <v>0</v>
      </c>
      <c r="P17" s="90">
        <f>+COUNTIFS(CADASTRE!$M:$M,A17,CADASTRE!$B:$B,$P$1)</f>
        <v>0</v>
      </c>
      <c r="Q17" s="90">
        <f>+COUNTIFS(CADASTRE!$M:$M,A17,CADASTRE!$B:$B,$Q$1)</f>
        <v>0</v>
      </c>
      <c r="R17" s="90">
        <f>+COUNTIFS(CADASTRE!$M:$M,A17,CADASTRE!$B:$B,$R$1)</f>
        <v>0</v>
      </c>
      <c r="S17" s="90">
        <f>+COUNTIFS(CADASTRE!$M:$M,A17,CADASTRE!$B:$B,$S$1)</f>
        <v>1</v>
      </c>
      <c r="T17" s="90">
        <f>+COUNTIFS(CADASTRE!$M:$M,A17,CADASTRE!$B:$B,$T$1)</f>
        <v>0</v>
      </c>
      <c r="U17" s="90">
        <f>+COUNTIFS(CADASTRE!$M:$M,A17,CADASTRE!$B:$B,$U$1)</f>
        <v>0</v>
      </c>
      <c r="V17" s="90">
        <f>+COUNTIFS(CADASTRE!$M:$M,A17,CADASTRE!$B:$B,$V$1)</f>
        <v>0</v>
      </c>
      <c r="W17" s="90">
        <f>+COUNTIFS(CADASTRE!$M:$M,A17,CADASTRE!$B:$B,$W$1)</f>
        <v>0</v>
      </c>
      <c r="X17" s="90">
        <f>+COUNTIFS(CADASTRE!$M:$M,A17,CADASTRE!$B:$B,$X$1)</f>
        <v>0</v>
      </c>
      <c r="Y17" s="90">
        <f>+COUNTIFS(CADASTRE!$M:$M,A17,CADASTRE!$B:$B,$Y$1)</f>
        <v>0</v>
      </c>
      <c r="Z17" s="90">
        <f>+COUNTIFS(CADASTRE!$M:$M,A17,CADASTRE!$B:$B,$Z$1)</f>
        <v>7</v>
      </c>
      <c r="AA17">
        <f t="shared" si="0"/>
        <v>11</v>
      </c>
    </row>
    <row r="18" spans="1:27" ht="120" x14ac:dyDescent="0.3">
      <c r="A18" s="2" t="s">
        <v>3978</v>
      </c>
      <c r="B18" s="90">
        <f>+COUNTIFS(CADASTRE!$M:$M,A18,CADASTRE!$B:$B,$B$1)</f>
        <v>0</v>
      </c>
      <c r="C18" s="90">
        <f>+COUNTIFS(CADASTRE!$M:$M,A18,CADASTRE!$B:$B,$C$1)</f>
        <v>0</v>
      </c>
      <c r="D18" s="90">
        <f>+COUNTIFS(CADASTRE!$M:$M,A18,CADASTRE!$B:$B,$D$1)</f>
        <v>0</v>
      </c>
      <c r="E18" s="90">
        <f>+COUNTIFS(CADASTRE!$M:$M,A18,CADASTRE!$B:$B,$E$1)</f>
        <v>0</v>
      </c>
      <c r="F18" s="90">
        <f>+COUNTIFS(CADASTRE!$M:$M,A18,CADASTRE!$B:$B,$F$1)</f>
        <v>0</v>
      </c>
      <c r="G18" s="90">
        <f>+COUNTIFS(CADASTRE!$M:$M,A18,CADASTRE!$B:$B,$G$1)</f>
        <v>0</v>
      </c>
      <c r="H18" s="90">
        <f>+COUNTIFS(CADASTRE!$M:$M,A18,CADASTRE!$B:$B,$H$1)</f>
        <v>0</v>
      </c>
      <c r="I18" s="90">
        <f>+COUNTIFS(CADASTRE!$M:$M,A18,CADASTRE!$B:$B,$I$1)</f>
        <v>0</v>
      </c>
      <c r="J18" s="90">
        <f>+COUNTIFS(CADASTRE!$M:$M,A18,CADASTRE!$B:$B,$J$1)</f>
        <v>1</v>
      </c>
      <c r="K18" s="90">
        <f>+COUNTIFS(CADASTRE!$M:$M,A18,CADASTRE!$B:$B,$K$1)</f>
        <v>0</v>
      </c>
      <c r="L18" s="90">
        <f>+COUNTIFS(CADASTRE!$M:$M,A18,CADASTRE!$B:$B,$L$1)</f>
        <v>0</v>
      </c>
      <c r="M18" s="90">
        <f>+COUNTIFS(CADASTRE!$M:$M,A18,CADASTRE!$B:$B,$M$1)</f>
        <v>0</v>
      </c>
      <c r="N18" s="90">
        <f>+COUNTIFS(CADASTRE!$M:$M,A18,CADASTRE!$B:$B,$N$1)</f>
        <v>0</v>
      </c>
      <c r="O18" s="90">
        <f>+COUNTIFS(CADASTRE!$M:$M,A18,CADASTRE!$B:$B,$O$1)</f>
        <v>0</v>
      </c>
      <c r="P18" s="90">
        <f>+COUNTIFS(CADASTRE!$M:$M,A18,CADASTRE!$B:$B,$P$1)</f>
        <v>0</v>
      </c>
      <c r="Q18" s="90">
        <f>+COUNTIFS(CADASTRE!$M:$M,A18,CADASTRE!$B:$B,$Q$1)</f>
        <v>0</v>
      </c>
      <c r="R18" s="90">
        <f>+COUNTIFS(CADASTRE!$M:$M,A18,CADASTRE!$B:$B,$R$1)</f>
        <v>0</v>
      </c>
      <c r="S18" s="90">
        <f>+COUNTIFS(CADASTRE!$M:$M,A18,CADASTRE!$B:$B,$S$1)</f>
        <v>0</v>
      </c>
      <c r="T18" s="90">
        <f>+COUNTIFS(CADASTRE!$M:$M,A18,CADASTRE!$B:$B,$T$1)</f>
        <v>0</v>
      </c>
      <c r="U18" s="90">
        <f>+COUNTIFS(CADASTRE!$M:$M,A18,CADASTRE!$B:$B,$U$1)</f>
        <v>0</v>
      </c>
      <c r="V18" s="90">
        <f>+COUNTIFS(CADASTRE!$M:$M,A18,CADASTRE!$B:$B,$V$1)</f>
        <v>0</v>
      </c>
      <c r="W18" s="90">
        <f>+COUNTIFS(CADASTRE!$M:$M,A18,CADASTRE!$B:$B,$W$1)</f>
        <v>0</v>
      </c>
      <c r="X18" s="90">
        <f>+COUNTIFS(CADASTRE!$M:$M,A18,CADASTRE!$B:$B,$X$1)</f>
        <v>0</v>
      </c>
      <c r="Y18" s="90">
        <f>+COUNTIFS(CADASTRE!$M:$M,A18,CADASTRE!$B:$B,$Y$1)</f>
        <v>0</v>
      </c>
      <c r="Z18" s="90">
        <f>+COUNTIFS(CADASTRE!$M:$M,A18,CADASTRE!$B:$B,$Z$1)</f>
        <v>0</v>
      </c>
      <c r="AA18">
        <f t="shared" si="0"/>
        <v>1</v>
      </c>
    </row>
    <row r="19" spans="1:27" ht="15" x14ac:dyDescent="0.3">
      <c r="A19" s="2" t="s">
        <v>56</v>
      </c>
      <c r="B19" s="90">
        <f>+COUNTIFS(CADASTRE!$M:$M,A19,CADASTRE!$B:$B,$B$1)</f>
        <v>4</v>
      </c>
      <c r="C19" s="90">
        <f>+COUNTIFS(CADASTRE!$M:$M,A19,CADASTRE!$B:$B,$C$1)</f>
        <v>0</v>
      </c>
      <c r="D19" s="90">
        <f>+COUNTIFS(CADASTRE!$M:$M,A19,CADASTRE!$B:$B,$D$1)</f>
        <v>11</v>
      </c>
      <c r="E19" s="90">
        <f>+COUNTIFS(CADASTRE!$M:$M,A19,CADASTRE!$B:$B,$E$1)</f>
        <v>28</v>
      </c>
      <c r="F19" s="90">
        <f>+COUNTIFS(CADASTRE!$M:$M,A19,CADASTRE!$B:$B,$F$1)</f>
        <v>3</v>
      </c>
      <c r="G19" s="90">
        <f>+COUNTIFS(CADASTRE!$M:$M,A19,CADASTRE!$B:$B,$G$1)</f>
        <v>34</v>
      </c>
      <c r="H19" s="90">
        <f>+COUNTIFS(CADASTRE!$M:$M,A19,CADASTRE!$B:$B,$H$1)</f>
        <v>17</v>
      </c>
      <c r="I19" s="90">
        <f>+COUNTIFS(CADASTRE!$M:$M,A19,CADASTRE!$B:$B,$I$1)</f>
        <v>6</v>
      </c>
      <c r="J19" s="90">
        <f>+COUNTIFS(CADASTRE!$M:$M,A19,CADASTRE!$B:$B,$J$1)</f>
        <v>3</v>
      </c>
      <c r="K19" s="90">
        <f>+COUNTIFS(CADASTRE!$M:$M,A19,CADASTRE!$B:$B,$K$1)</f>
        <v>22</v>
      </c>
      <c r="L19" s="90">
        <f>+COUNTIFS(CADASTRE!$M:$M,A19,CADASTRE!$B:$B,$L$1)</f>
        <v>11</v>
      </c>
      <c r="M19" s="90">
        <f>+COUNTIFS(CADASTRE!$M:$M,A19,CADASTRE!$B:$B,$M$1)</f>
        <v>0</v>
      </c>
      <c r="N19" s="90">
        <f>+COUNTIFS(CADASTRE!$M:$M,A19,CADASTRE!$B:$B,$N$1)</f>
        <v>10</v>
      </c>
      <c r="O19" s="90">
        <f>+COUNTIFS(CADASTRE!$M:$M,A19,CADASTRE!$B:$B,$O$1)</f>
        <v>7</v>
      </c>
      <c r="P19" s="90">
        <f>+COUNTIFS(CADASTRE!$M:$M,A19,CADASTRE!$B:$B,$P$1)</f>
        <v>47</v>
      </c>
      <c r="Q19" s="90">
        <f>+COUNTIFS(CADASTRE!$M:$M,A19,CADASTRE!$B:$B,$Q$1)</f>
        <v>110</v>
      </c>
      <c r="R19" s="90">
        <f>+COUNTIFS(CADASTRE!$M:$M,A19,CADASTRE!$B:$B,$R$1)</f>
        <v>5</v>
      </c>
      <c r="S19" s="90">
        <f>+COUNTIFS(CADASTRE!$M:$M,A19,CADASTRE!$B:$B,$S$1)</f>
        <v>15</v>
      </c>
      <c r="T19" s="90">
        <f>+COUNTIFS(CADASTRE!$M:$M,A19,CADASTRE!$B:$B,$T$1)</f>
        <v>52</v>
      </c>
      <c r="U19" s="90">
        <f>+COUNTIFS(CADASTRE!$M:$M,A19,CADASTRE!$B:$B,$U$1)</f>
        <v>11</v>
      </c>
      <c r="V19" s="90">
        <f>+COUNTIFS(CADASTRE!$M:$M,A19,CADASTRE!$B:$B,$V$1)</f>
        <v>4</v>
      </c>
      <c r="W19" s="90">
        <f>+COUNTIFS(CADASTRE!$M:$M,A19,CADASTRE!$B:$B,$W$1)</f>
        <v>13</v>
      </c>
      <c r="X19" s="90">
        <f>+COUNTIFS(CADASTRE!$M:$M,A19,CADASTRE!$B:$B,$X$1)</f>
        <v>43</v>
      </c>
      <c r="Y19" s="90">
        <f>+COUNTIFS(CADASTRE!$M:$M,A19,CADASTRE!$B:$B,$Y$1)</f>
        <v>123</v>
      </c>
      <c r="Z19" s="90">
        <f>+COUNTIFS(CADASTRE!$M:$M,A19,CADASTRE!$B:$B,$Z$1)</f>
        <v>34</v>
      </c>
      <c r="AA19">
        <f t="shared" si="0"/>
        <v>613</v>
      </c>
    </row>
    <row r="20" spans="1:27" ht="45" x14ac:dyDescent="0.3">
      <c r="A20" s="2" t="s">
        <v>795</v>
      </c>
      <c r="B20" s="90">
        <f>+COUNTIFS(CADASTRE!$M:$M,A20,CADASTRE!$B:$B,$B$1)</f>
        <v>0</v>
      </c>
      <c r="C20" s="90">
        <f>+COUNTIFS(CADASTRE!$M:$M,A20,CADASTRE!$B:$B,$C$1)</f>
        <v>0</v>
      </c>
      <c r="D20" s="90">
        <f>+COUNTIFS(CADASTRE!$M:$M,A20,CADASTRE!$B:$B,$D$1)</f>
        <v>0</v>
      </c>
      <c r="E20" s="90">
        <f>+COUNTIFS(CADASTRE!$M:$M,A20,CADASTRE!$B:$B,$E$1)</f>
        <v>0</v>
      </c>
      <c r="F20" s="90">
        <f>+COUNTIFS(CADASTRE!$M:$M,A20,CADASTRE!$B:$B,$F$1)</f>
        <v>0</v>
      </c>
      <c r="G20" s="90">
        <f>+COUNTIFS(CADASTRE!$M:$M,A20,CADASTRE!$B:$B,$G$1)</f>
        <v>0</v>
      </c>
      <c r="H20" s="90">
        <f>+COUNTIFS(CADASTRE!$M:$M,A20,CADASTRE!$B:$B,$H$1)</f>
        <v>0</v>
      </c>
      <c r="I20" s="90">
        <f>+COUNTIFS(CADASTRE!$M:$M,A20,CADASTRE!$B:$B,$I$1)</f>
        <v>0</v>
      </c>
      <c r="J20" s="90">
        <f>+COUNTIFS(CADASTRE!$M:$M,A20,CADASTRE!$B:$B,$J$1)</f>
        <v>0</v>
      </c>
      <c r="K20" s="90">
        <f>+COUNTIFS(CADASTRE!$M:$M,A20,CADASTRE!$B:$B,$K$1)</f>
        <v>0</v>
      </c>
      <c r="L20" s="90">
        <f>+COUNTIFS(CADASTRE!$M:$M,A20,CADASTRE!$B:$B,$L$1)</f>
        <v>0</v>
      </c>
      <c r="M20" s="90">
        <f>+COUNTIFS(CADASTRE!$M:$M,A20,CADASTRE!$B:$B,$M$1)</f>
        <v>0</v>
      </c>
      <c r="N20" s="90">
        <f>+COUNTIFS(CADASTRE!$M:$M,A20,CADASTRE!$B:$B,$N$1)</f>
        <v>0</v>
      </c>
      <c r="O20" s="90">
        <f>+COUNTIFS(CADASTRE!$M:$M,A20,CADASTRE!$B:$B,$O$1)</f>
        <v>0</v>
      </c>
      <c r="P20" s="90">
        <f>+COUNTIFS(CADASTRE!$M:$M,A20,CADASTRE!$B:$B,$P$1)</f>
        <v>0</v>
      </c>
      <c r="Q20" s="90">
        <f>+COUNTIFS(CADASTRE!$M:$M,A20,CADASTRE!$B:$B,$Q$1)</f>
        <v>0</v>
      </c>
      <c r="R20" s="90">
        <f>+COUNTIFS(CADASTRE!$M:$M,A20,CADASTRE!$B:$B,$R$1)</f>
        <v>0</v>
      </c>
      <c r="S20" s="90">
        <f>+COUNTIFS(CADASTRE!$M:$M,A20,CADASTRE!$B:$B,$S$1)</f>
        <v>0</v>
      </c>
      <c r="T20" s="90">
        <f>+COUNTIFS(CADASTRE!$M:$M,A20,CADASTRE!$B:$B,$T$1)</f>
        <v>0</v>
      </c>
      <c r="U20" s="90">
        <f>+COUNTIFS(CADASTRE!$M:$M,A20,CADASTRE!$B:$B,$U$1)</f>
        <v>0</v>
      </c>
      <c r="V20" s="90">
        <f>+COUNTIFS(CADASTRE!$M:$M,A20,CADASTRE!$B:$B,$V$1)</f>
        <v>0</v>
      </c>
      <c r="W20" s="90">
        <f>+COUNTIFS(CADASTRE!$M:$M,A20,CADASTRE!$B:$B,$W$1)</f>
        <v>0</v>
      </c>
      <c r="X20" s="90">
        <f>+COUNTIFS(CADASTRE!$M:$M,A20,CADASTRE!$B:$B,$X$1)</f>
        <v>0</v>
      </c>
      <c r="Y20" s="90">
        <f>+COUNTIFS(CADASTRE!$M:$M,A20,CADASTRE!$B:$B,$Y$1)</f>
        <v>0</v>
      </c>
      <c r="Z20" s="90">
        <f>+COUNTIFS(CADASTRE!$M:$M,A20,CADASTRE!$B:$B,$Z$1)</f>
        <v>1</v>
      </c>
      <c r="AA20">
        <f t="shared" si="0"/>
        <v>1</v>
      </c>
    </row>
    <row r="21" spans="1:27" ht="60" x14ac:dyDescent="0.3">
      <c r="A21" s="2" t="s">
        <v>2423</v>
      </c>
      <c r="B21" s="90">
        <f>+COUNTIFS(CADASTRE!$M:$M,A21,CADASTRE!$B:$B,$B$1)</f>
        <v>0</v>
      </c>
      <c r="C21" s="90">
        <f>+COUNTIFS(CADASTRE!$M:$M,A21,CADASTRE!$B:$B,$C$1)</f>
        <v>0</v>
      </c>
      <c r="D21" s="90">
        <f>+COUNTIFS(CADASTRE!$M:$M,A21,CADASTRE!$B:$B,$D$1)</f>
        <v>0</v>
      </c>
      <c r="E21" s="90">
        <f>+COUNTIFS(CADASTRE!$M:$M,A21,CADASTRE!$B:$B,$E$1)</f>
        <v>0</v>
      </c>
      <c r="F21" s="90">
        <f>+COUNTIFS(CADASTRE!$M:$M,A21,CADASTRE!$B:$B,$F$1)</f>
        <v>0</v>
      </c>
      <c r="G21" s="90">
        <f>+COUNTIFS(CADASTRE!$M:$M,A21,CADASTRE!$B:$B,$G$1)</f>
        <v>0</v>
      </c>
      <c r="H21" s="90">
        <f>+COUNTIFS(CADASTRE!$M:$M,A21,CADASTRE!$B:$B,$H$1)</f>
        <v>0</v>
      </c>
      <c r="I21" s="90">
        <f>+COUNTIFS(CADASTRE!$M:$M,A21,CADASTRE!$B:$B,$I$1)</f>
        <v>0</v>
      </c>
      <c r="J21" s="90">
        <f>+COUNTIFS(CADASTRE!$M:$M,A21,CADASTRE!$B:$B,$J$1)</f>
        <v>0</v>
      </c>
      <c r="K21" s="90">
        <f>+COUNTIFS(CADASTRE!$M:$M,A21,CADASTRE!$B:$B,$K$1)</f>
        <v>0</v>
      </c>
      <c r="L21" s="90">
        <f>+COUNTIFS(CADASTRE!$M:$M,A21,CADASTRE!$B:$B,$L$1)</f>
        <v>0</v>
      </c>
      <c r="M21" s="90">
        <f>+COUNTIFS(CADASTRE!$M:$M,A21,CADASTRE!$B:$B,$M$1)</f>
        <v>0</v>
      </c>
      <c r="N21" s="90">
        <f>+COUNTIFS(CADASTRE!$M:$M,A21,CADASTRE!$B:$B,$N$1)</f>
        <v>0</v>
      </c>
      <c r="O21" s="90">
        <f>+COUNTIFS(CADASTRE!$M:$M,A21,CADASTRE!$B:$B,$O$1)</f>
        <v>1</v>
      </c>
      <c r="P21" s="90">
        <f>+COUNTIFS(CADASTRE!$M:$M,A21,CADASTRE!$B:$B,$P$1)</f>
        <v>0</v>
      </c>
      <c r="Q21" s="90">
        <f>+COUNTIFS(CADASTRE!$M:$M,A21,CADASTRE!$B:$B,$Q$1)</f>
        <v>0</v>
      </c>
      <c r="R21" s="90">
        <f>+COUNTIFS(CADASTRE!$M:$M,A21,CADASTRE!$B:$B,$R$1)</f>
        <v>0</v>
      </c>
      <c r="S21" s="90">
        <f>+COUNTIFS(CADASTRE!$M:$M,A21,CADASTRE!$B:$B,$S$1)</f>
        <v>0</v>
      </c>
      <c r="T21" s="90">
        <f>+COUNTIFS(CADASTRE!$M:$M,A21,CADASTRE!$B:$B,$T$1)</f>
        <v>0</v>
      </c>
      <c r="U21" s="90">
        <f>+COUNTIFS(CADASTRE!$M:$M,A21,CADASTRE!$B:$B,$U$1)</f>
        <v>0</v>
      </c>
      <c r="V21" s="90">
        <f>+COUNTIFS(CADASTRE!$M:$M,A21,CADASTRE!$B:$B,$V$1)</f>
        <v>0</v>
      </c>
      <c r="W21" s="90">
        <f>+COUNTIFS(CADASTRE!$M:$M,A21,CADASTRE!$B:$B,$W$1)</f>
        <v>0</v>
      </c>
      <c r="X21" s="90">
        <f>+COUNTIFS(CADASTRE!$M:$M,A21,CADASTRE!$B:$B,$X$1)</f>
        <v>0</v>
      </c>
      <c r="Y21" s="90">
        <f>+COUNTIFS(CADASTRE!$M:$M,A21,CADASTRE!$B:$B,$Y$1)</f>
        <v>0</v>
      </c>
      <c r="Z21" s="90">
        <f>+COUNTIFS(CADASTRE!$M:$M,A21,CADASTRE!$B:$B,$Z$1)</f>
        <v>0</v>
      </c>
      <c r="AA21">
        <f t="shared" si="0"/>
        <v>1</v>
      </c>
    </row>
    <row r="22" spans="1:27" ht="30" x14ac:dyDescent="0.3">
      <c r="A22" s="2" t="s">
        <v>138</v>
      </c>
      <c r="B22" s="90">
        <f>+COUNTIFS(CADASTRE!$M:$M,A22,CADASTRE!$B:$B,$B$1)</f>
        <v>0</v>
      </c>
      <c r="C22" s="90">
        <f>+COUNTIFS(CADASTRE!$M:$M,A22,CADASTRE!$B:$B,$C$1)</f>
        <v>0</v>
      </c>
      <c r="D22" s="90">
        <f>+COUNTIFS(CADASTRE!$M:$M,A22,CADASTRE!$B:$B,$D$1)</f>
        <v>0</v>
      </c>
      <c r="E22" s="90">
        <f>+COUNTIFS(CADASTRE!$M:$M,A22,CADASTRE!$B:$B,$E$1)</f>
        <v>0</v>
      </c>
      <c r="F22" s="90">
        <f>+COUNTIFS(CADASTRE!$M:$M,A22,CADASTRE!$B:$B,$F$1)</f>
        <v>0</v>
      </c>
      <c r="G22" s="90">
        <f>+COUNTIFS(CADASTRE!$M:$M,A22,CADASTRE!$B:$B,$G$1)</f>
        <v>0</v>
      </c>
      <c r="H22" s="90">
        <f>+COUNTIFS(CADASTRE!$M:$M,A22,CADASTRE!$B:$B,$H$1)</f>
        <v>0</v>
      </c>
      <c r="I22" s="90">
        <f>+COUNTIFS(CADASTRE!$M:$M,A22,CADASTRE!$B:$B,$I$1)</f>
        <v>0</v>
      </c>
      <c r="J22" s="90">
        <f>+COUNTIFS(CADASTRE!$M:$M,A22,CADASTRE!$B:$B,$J$1)</f>
        <v>1</v>
      </c>
      <c r="K22" s="90">
        <f>+COUNTIFS(CADASTRE!$M:$M,A22,CADASTRE!$B:$B,$K$1)</f>
        <v>0</v>
      </c>
      <c r="L22" s="90">
        <f>+COUNTIFS(CADASTRE!$M:$M,A22,CADASTRE!$B:$B,$L$1)</f>
        <v>0</v>
      </c>
      <c r="M22" s="90">
        <f>+COUNTIFS(CADASTRE!$M:$M,A22,CADASTRE!$B:$B,$M$1)</f>
        <v>0</v>
      </c>
      <c r="N22" s="90">
        <f>+COUNTIFS(CADASTRE!$M:$M,A22,CADASTRE!$B:$B,$N$1)</f>
        <v>0</v>
      </c>
      <c r="O22" s="90">
        <f>+COUNTIFS(CADASTRE!$M:$M,A22,CADASTRE!$B:$B,$O$1)</f>
        <v>0</v>
      </c>
      <c r="P22" s="90">
        <f>+COUNTIFS(CADASTRE!$M:$M,A22,CADASTRE!$B:$B,$P$1)</f>
        <v>0</v>
      </c>
      <c r="Q22" s="90">
        <f>+COUNTIFS(CADASTRE!$M:$M,A22,CADASTRE!$B:$B,$Q$1)</f>
        <v>0</v>
      </c>
      <c r="R22" s="90">
        <f>+COUNTIFS(CADASTRE!$M:$M,A22,CADASTRE!$B:$B,$R$1)</f>
        <v>0</v>
      </c>
      <c r="S22" s="90">
        <f>+COUNTIFS(CADASTRE!$M:$M,A22,CADASTRE!$B:$B,$S$1)</f>
        <v>0</v>
      </c>
      <c r="T22" s="90">
        <f>+COUNTIFS(CADASTRE!$M:$M,A22,CADASTRE!$B:$B,$T$1)</f>
        <v>0</v>
      </c>
      <c r="U22" s="90">
        <f>+COUNTIFS(CADASTRE!$M:$M,A22,CADASTRE!$B:$B,$U$1)</f>
        <v>0</v>
      </c>
      <c r="V22" s="90">
        <f>+COUNTIFS(CADASTRE!$M:$M,A22,CADASTRE!$B:$B,$V$1)</f>
        <v>0</v>
      </c>
      <c r="W22" s="90">
        <f>+COUNTIFS(CADASTRE!$M:$M,A22,CADASTRE!$B:$B,$W$1)</f>
        <v>0</v>
      </c>
      <c r="X22" s="90">
        <f>+COUNTIFS(CADASTRE!$M:$M,A22,CADASTRE!$B:$B,$X$1)</f>
        <v>0</v>
      </c>
      <c r="Y22" s="90">
        <f>+COUNTIFS(CADASTRE!$M:$M,A22,CADASTRE!$B:$B,$Y$1)</f>
        <v>0</v>
      </c>
      <c r="Z22" s="90">
        <f>+COUNTIFS(CADASTRE!$M:$M,A22,CADASTRE!$B:$B,$Z$1)</f>
        <v>0</v>
      </c>
      <c r="AA22">
        <f t="shared" si="0"/>
        <v>1</v>
      </c>
    </row>
    <row r="23" spans="1:27" ht="75" x14ac:dyDescent="0.3">
      <c r="A23" s="2" t="s">
        <v>3669</v>
      </c>
      <c r="B23" s="90">
        <f>+COUNTIFS(CADASTRE!$M:$M,A23,CADASTRE!$B:$B,$B$1)</f>
        <v>0</v>
      </c>
      <c r="C23" s="90">
        <f>+COUNTIFS(CADASTRE!$M:$M,A23,CADASTRE!$B:$B,$C$1)</f>
        <v>0</v>
      </c>
      <c r="D23" s="90">
        <f>+COUNTIFS(CADASTRE!$M:$M,A23,CADASTRE!$B:$B,$D$1)</f>
        <v>0</v>
      </c>
      <c r="E23" s="90">
        <f>+COUNTIFS(CADASTRE!$M:$M,A23,CADASTRE!$B:$B,$E$1)</f>
        <v>0</v>
      </c>
      <c r="F23" s="90">
        <f>+COUNTIFS(CADASTRE!$M:$M,A23,CADASTRE!$B:$B,$F$1)</f>
        <v>0</v>
      </c>
      <c r="G23" s="90">
        <f>+COUNTIFS(CADASTRE!$M:$M,A23,CADASTRE!$B:$B,$G$1)</f>
        <v>0</v>
      </c>
      <c r="H23" s="90">
        <f>+COUNTIFS(CADASTRE!$M:$M,A23,CADASTRE!$B:$B,$H$1)</f>
        <v>0</v>
      </c>
      <c r="I23" s="90">
        <f>+COUNTIFS(CADASTRE!$M:$M,A23,CADASTRE!$B:$B,$I$1)</f>
        <v>0</v>
      </c>
      <c r="J23" s="90">
        <f>+COUNTIFS(CADASTRE!$M:$M,A23,CADASTRE!$B:$B,$J$1)</f>
        <v>0</v>
      </c>
      <c r="K23" s="90">
        <f>+COUNTIFS(CADASTRE!$M:$M,A23,CADASTRE!$B:$B,$K$1)</f>
        <v>0</v>
      </c>
      <c r="L23" s="90">
        <f>+COUNTIFS(CADASTRE!$M:$M,A23,CADASTRE!$B:$B,$L$1)</f>
        <v>0</v>
      </c>
      <c r="M23" s="90">
        <f>+COUNTIFS(CADASTRE!$M:$M,A23,CADASTRE!$B:$B,$M$1)</f>
        <v>0</v>
      </c>
      <c r="N23" s="90">
        <f>+COUNTIFS(CADASTRE!$M:$M,A23,CADASTRE!$B:$B,$N$1)</f>
        <v>0</v>
      </c>
      <c r="O23" s="90">
        <f>+COUNTIFS(CADASTRE!$M:$M,A23,CADASTRE!$B:$B,$O$1)</f>
        <v>1</v>
      </c>
      <c r="P23" s="90">
        <f>+COUNTIFS(CADASTRE!$M:$M,A23,CADASTRE!$B:$B,$P$1)</f>
        <v>0</v>
      </c>
      <c r="Q23" s="90">
        <f>+COUNTIFS(CADASTRE!$M:$M,A23,CADASTRE!$B:$B,$Q$1)</f>
        <v>0</v>
      </c>
      <c r="R23" s="90">
        <f>+COUNTIFS(CADASTRE!$M:$M,A23,CADASTRE!$B:$B,$R$1)</f>
        <v>0</v>
      </c>
      <c r="S23" s="90">
        <f>+COUNTIFS(CADASTRE!$M:$M,A23,CADASTRE!$B:$B,$S$1)</f>
        <v>0</v>
      </c>
      <c r="T23" s="90">
        <f>+COUNTIFS(CADASTRE!$M:$M,A23,CADASTRE!$B:$B,$T$1)</f>
        <v>0</v>
      </c>
      <c r="U23" s="90">
        <f>+COUNTIFS(CADASTRE!$M:$M,A23,CADASTRE!$B:$B,$U$1)</f>
        <v>0</v>
      </c>
      <c r="V23" s="90">
        <f>+COUNTIFS(CADASTRE!$M:$M,A23,CADASTRE!$B:$B,$V$1)</f>
        <v>0</v>
      </c>
      <c r="W23" s="90">
        <f>+COUNTIFS(CADASTRE!$M:$M,A23,CADASTRE!$B:$B,$W$1)</f>
        <v>0</v>
      </c>
      <c r="X23" s="90">
        <f>+COUNTIFS(CADASTRE!$M:$M,A23,CADASTRE!$B:$B,$X$1)</f>
        <v>0</v>
      </c>
      <c r="Y23" s="90">
        <f>+COUNTIFS(CADASTRE!$M:$M,A23,CADASTRE!$B:$B,$Y$1)</f>
        <v>0</v>
      </c>
      <c r="Z23" s="90">
        <f>+COUNTIFS(CADASTRE!$M:$M,A23,CADASTRE!$B:$B,$Z$1)</f>
        <v>0</v>
      </c>
      <c r="AA23">
        <f t="shared" si="0"/>
        <v>1</v>
      </c>
    </row>
    <row r="24" spans="1:27" ht="105" x14ac:dyDescent="0.3">
      <c r="A24" s="2" t="s">
        <v>2074</v>
      </c>
      <c r="B24" s="90">
        <f>+COUNTIFS(CADASTRE!$M:$M,A24,CADASTRE!$B:$B,$B$1)</f>
        <v>0</v>
      </c>
      <c r="C24" s="90">
        <f>+COUNTIFS(CADASTRE!$M:$M,A24,CADASTRE!$B:$B,$C$1)</f>
        <v>0</v>
      </c>
      <c r="D24" s="90">
        <f>+COUNTIFS(CADASTRE!$M:$M,A24,CADASTRE!$B:$B,$D$1)</f>
        <v>0</v>
      </c>
      <c r="E24" s="90">
        <f>+COUNTIFS(CADASTRE!$M:$M,A24,CADASTRE!$B:$B,$E$1)</f>
        <v>0</v>
      </c>
      <c r="F24" s="90">
        <f>+COUNTIFS(CADASTRE!$M:$M,A24,CADASTRE!$B:$B,$F$1)</f>
        <v>0</v>
      </c>
      <c r="G24" s="90">
        <f>+COUNTIFS(CADASTRE!$M:$M,A24,CADASTRE!$B:$B,$G$1)</f>
        <v>0</v>
      </c>
      <c r="H24" s="90">
        <f>+COUNTIFS(CADASTRE!$M:$M,A24,CADASTRE!$B:$B,$H$1)</f>
        <v>0</v>
      </c>
      <c r="I24" s="90">
        <f>+COUNTIFS(CADASTRE!$M:$M,A24,CADASTRE!$B:$B,$I$1)</f>
        <v>0</v>
      </c>
      <c r="J24" s="90">
        <f>+COUNTIFS(CADASTRE!$M:$M,A24,CADASTRE!$B:$B,$J$1)</f>
        <v>0</v>
      </c>
      <c r="K24" s="90">
        <f>+COUNTIFS(CADASTRE!$M:$M,A24,CADASTRE!$B:$B,$K$1)</f>
        <v>0</v>
      </c>
      <c r="L24" s="90">
        <f>+COUNTIFS(CADASTRE!$M:$M,A24,CADASTRE!$B:$B,$L$1)</f>
        <v>1</v>
      </c>
      <c r="M24" s="90">
        <f>+COUNTIFS(CADASTRE!$M:$M,A24,CADASTRE!$B:$B,$M$1)</f>
        <v>0</v>
      </c>
      <c r="N24" s="90">
        <f>+COUNTIFS(CADASTRE!$M:$M,A24,CADASTRE!$B:$B,$N$1)</f>
        <v>0</v>
      </c>
      <c r="O24" s="90">
        <f>+COUNTIFS(CADASTRE!$M:$M,A24,CADASTRE!$B:$B,$O$1)</f>
        <v>0</v>
      </c>
      <c r="P24" s="90">
        <f>+COUNTIFS(CADASTRE!$M:$M,A24,CADASTRE!$B:$B,$P$1)</f>
        <v>0</v>
      </c>
      <c r="Q24" s="90">
        <f>+COUNTIFS(CADASTRE!$M:$M,A24,CADASTRE!$B:$B,$Q$1)</f>
        <v>0</v>
      </c>
      <c r="R24" s="90">
        <f>+COUNTIFS(CADASTRE!$M:$M,A24,CADASTRE!$B:$B,$R$1)</f>
        <v>0</v>
      </c>
      <c r="S24" s="90">
        <f>+COUNTIFS(CADASTRE!$M:$M,A24,CADASTRE!$B:$B,$S$1)</f>
        <v>0</v>
      </c>
      <c r="T24" s="90">
        <f>+COUNTIFS(CADASTRE!$M:$M,A24,CADASTRE!$B:$B,$T$1)</f>
        <v>0</v>
      </c>
      <c r="U24" s="90">
        <f>+COUNTIFS(CADASTRE!$M:$M,A24,CADASTRE!$B:$B,$U$1)</f>
        <v>0</v>
      </c>
      <c r="V24" s="90">
        <f>+COUNTIFS(CADASTRE!$M:$M,A24,CADASTRE!$B:$B,$V$1)</f>
        <v>0</v>
      </c>
      <c r="W24" s="90">
        <f>+COUNTIFS(CADASTRE!$M:$M,A24,CADASTRE!$B:$B,$W$1)</f>
        <v>0</v>
      </c>
      <c r="X24" s="90">
        <f>+COUNTIFS(CADASTRE!$M:$M,A24,CADASTRE!$B:$B,$X$1)</f>
        <v>0</v>
      </c>
      <c r="Y24" s="90">
        <f>+COUNTIFS(CADASTRE!$M:$M,A24,CADASTRE!$B:$B,$Y$1)</f>
        <v>0</v>
      </c>
      <c r="Z24" s="90">
        <f>+COUNTIFS(CADASTRE!$M:$M,A24,CADASTRE!$B:$B,$Z$1)</f>
        <v>0</v>
      </c>
      <c r="AA24">
        <f t="shared" si="0"/>
        <v>1</v>
      </c>
    </row>
    <row r="25" spans="1:27" ht="30" x14ac:dyDescent="0.3">
      <c r="A25" s="2" t="s">
        <v>2391</v>
      </c>
      <c r="B25" s="90">
        <f>+COUNTIFS(CADASTRE!$M:$M,A25,CADASTRE!$B:$B,$B$1)</f>
        <v>0</v>
      </c>
      <c r="C25" s="90">
        <f>+COUNTIFS(CADASTRE!$M:$M,A25,CADASTRE!$B:$B,$C$1)</f>
        <v>0</v>
      </c>
      <c r="D25" s="90">
        <f>+COUNTIFS(CADASTRE!$M:$M,A25,CADASTRE!$B:$B,$D$1)</f>
        <v>0</v>
      </c>
      <c r="E25" s="90">
        <f>+COUNTIFS(CADASTRE!$M:$M,A25,CADASTRE!$B:$B,$E$1)</f>
        <v>0</v>
      </c>
      <c r="F25" s="90">
        <f>+COUNTIFS(CADASTRE!$M:$M,A25,CADASTRE!$B:$B,$F$1)</f>
        <v>1</v>
      </c>
      <c r="G25" s="90">
        <f>+COUNTIFS(CADASTRE!$M:$M,A25,CADASTRE!$B:$B,$G$1)</f>
        <v>0</v>
      </c>
      <c r="H25" s="90">
        <f>+COUNTIFS(CADASTRE!$M:$M,A25,CADASTRE!$B:$B,$H$1)</f>
        <v>0</v>
      </c>
      <c r="I25" s="90">
        <f>+COUNTIFS(CADASTRE!$M:$M,A25,CADASTRE!$B:$B,$I$1)</f>
        <v>0</v>
      </c>
      <c r="J25" s="90">
        <f>+COUNTIFS(CADASTRE!$M:$M,A25,CADASTRE!$B:$B,$J$1)</f>
        <v>2</v>
      </c>
      <c r="K25" s="90">
        <f>+COUNTIFS(CADASTRE!$M:$M,A25,CADASTRE!$B:$B,$K$1)</f>
        <v>0</v>
      </c>
      <c r="L25" s="90">
        <f>+COUNTIFS(CADASTRE!$M:$M,A25,CADASTRE!$B:$B,$L$1)</f>
        <v>0</v>
      </c>
      <c r="M25" s="90">
        <f>+COUNTIFS(CADASTRE!$M:$M,A25,CADASTRE!$B:$B,$M$1)</f>
        <v>0</v>
      </c>
      <c r="N25" s="90">
        <f>+COUNTIFS(CADASTRE!$M:$M,A25,CADASTRE!$B:$B,$N$1)</f>
        <v>0</v>
      </c>
      <c r="O25" s="90">
        <f>+COUNTIFS(CADASTRE!$M:$M,A25,CADASTRE!$B:$B,$O$1)</f>
        <v>0</v>
      </c>
      <c r="P25" s="90">
        <f>+COUNTIFS(CADASTRE!$M:$M,A25,CADASTRE!$B:$B,$P$1)</f>
        <v>1</v>
      </c>
      <c r="Q25" s="90">
        <f>+COUNTIFS(CADASTRE!$M:$M,A25,CADASTRE!$B:$B,$Q$1)</f>
        <v>0</v>
      </c>
      <c r="R25" s="90">
        <f>+COUNTIFS(CADASTRE!$M:$M,A25,CADASTRE!$B:$B,$R$1)</f>
        <v>0</v>
      </c>
      <c r="S25" s="90">
        <f>+COUNTIFS(CADASTRE!$M:$M,A25,CADASTRE!$B:$B,$S$1)</f>
        <v>0</v>
      </c>
      <c r="T25" s="90">
        <f>+COUNTIFS(CADASTRE!$M:$M,A25,CADASTRE!$B:$B,$T$1)</f>
        <v>0</v>
      </c>
      <c r="U25" s="90">
        <f>+COUNTIFS(CADASTRE!$M:$M,A25,CADASTRE!$B:$B,$U$1)</f>
        <v>0</v>
      </c>
      <c r="V25" s="90">
        <f>+COUNTIFS(CADASTRE!$M:$M,A25,CADASTRE!$B:$B,$V$1)</f>
        <v>0</v>
      </c>
      <c r="W25" s="90">
        <f>+COUNTIFS(CADASTRE!$M:$M,A25,CADASTRE!$B:$B,$W$1)</f>
        <v>1</v>
      </c>
      <c r="X25" s="90">
        <f>+COUNTIFS(CADASTRE!$M:$M,A25,CADASTRE!$B:$B,$X$1)</f>
        <v>0</v>
      </c>
      <c r="Y25" s="90">
        <f>+COUNTIFS(CADASTRE!$M:$M,A25,CADASTRE!$B:$B,$Y$1)</f>
        <v>0</v>
      </c>
      <c r="Z25" s="90">
        <f>+COUNTIFS(CADASTRE!$M:$M,A25,CADASTRE!$B:$B,$Z$1)</f>
        <v>0</v>
      </c>
      <c r="AA25">
        <f t="shared" si="0"/>
        <v>5</v>
      </c>
    </row>
    <row r="26" spans="1:27" ht="60" x14ac:dyDescent="0.3">
      <c r="A26" s="2" t="s">
        <v>881</v>
      </c>
      <c r="B26" s="90">
        <f>+COUNTIFS(CADASTRE!$M:$M,A26,CADASTRE!$B:$B,$B$1)</f>
        <v>0</v>
      </c>
      <c r="C26" s="90">
        <f>+COUNTIFS(CADASTRE!$M:$M,A26,CADASTRE!$B:$B,$C$1)</f>
        <v>0</v>
      </c>
      <c r="D26" s="90">
        <f>+COUNTIFS(CADASTRE!$M:$M,A26,CADASTRE!$B:$B,$D$1)</f>
        <v>0</v>
      </c>
      <c r="E26" s="90">
        <f>+COUNTIFS(CADASTRE!$M:$M,A26,CADASTRE!$B:$B,$E$1)</f>
        <v>0</v>
      </c>
      <c r="F26" s="90">
        <f>+COUNTIFS(CADASTRE!$M:$M,A26,CADASTRE!$B:$B,$F$1)</f>
        <v>0</v>
      </c>
      <c r="G26" s="90">
        <f>+COUNTIFS(CADASTRE!$M:$M,A26,CADASTRE!$B:$B,$G$1)</f>
        <v>0</v>
      </c>
      <c r="H26" s="90">
        <f>+COUNTIFS(CADASTRE!$M:$M,A26,CADASTRE!$B:$B,$H$1)</f>
        <v>0</v>
      </c>
      <c r="I26" s="90">
        <f>+COUNTIFS(CADASTRE!$M:$M,A26,CADASTRE!$B:$B,$I$1)</f>
        <v>0</v>
      </c>
      <c r="J26" s="90">
        <f>+COUNTIFS(CADASTRE!$M:$M,A26,CADASTRE!$B:$B,$J$1)</f>
        <v>0</v>
      </c>
      <c r="K26" s="90">
        <f>+COUNTIFS(CADASTRE!$M:$M,A26,CADASTRE!$B:$B,$K$1)</f>
        <v>0</v>
      </c>
      <c r="L26" s="90">
        <f>+COUNTIFS(CADASTRE!$M:$M,A26,CADASTRE!$B:$B,$L$1)</f>
        <v>0</v>
      </c>
      <c r="M26" s="90">
        <f>+COUNTIFS(CADASTRE!$M:$M,A26,CADASTRE!$B:$B,$M$1)</f>
        <v>0</v>
      </c>
      <c r="N26" s="90">
        <f>+COUNTIFS(CADASTRE!$M:$M,A26,CADASTRE!$B:$B,$N$1)</f>
        <v>4</v>
      </c>
      <c r="O26" s="90">
        <f>+COUNTIFS(CADASTRE!$M:$M,A26,CADASTRE!$B:$B,$O$1)</f>
        <v>0</v>
      </c>
      <c r="P26" s="90">
        <f>+COUNTIFS(CADASTRE!$M:$M,A26,CADASTRE!$B:$B,$P$1)</f>
        <v>2</v>
      </c>
      <c r="Q26" s="90">
        <f>+COUNTIFS(CADASTRE!$M:$M,A26,CADASTRE!$B:$B,$Q$1)</f>
        <v>1</v>
      </c>
      <c r="R26" s="90">
        <f>+COUNTIFS(CADASTRE!$M:$M,A26,CADASTRE!$B:$B,$R$1)</f>
        <v>0</v>
      </c>
      <c r="S26" s="90">
        <f>+COUNTIFS(CADASTRE!$M:$M,A26,CADASTRE!$B:$B,$S$1)</f>
        <v>0</v>
      </c>
      <c r="T26" s="90">
        <f>+COUNTIFS(CADASTRE!$M:$M,A26,CADASTRE!$B:$B,$T$1)</f>
        <v>0</v>
      </c>
      <c r="U26" s="90">
        <f>+COUNTIFS(CADASTRE!$M:$M,A26,CADASTRE!$B:$B,$U$1)</f>
        <v>0</v>
      </c>
      <c r="V26" s="90">
        <f>+COUNTIFS(CADASTRE!$M:$M,A26,CADASTRE!$B:$B,$V$1)</f>
        <v>0</v>
      </c>
      <c r="W26" s="90">
        <f>+COUNTIFS(CADASTRE!$M:$M,A26,CADASTRE!$B:$B,$W$1)</f>
        <v>0</v>
      </c>
      <c r="X26" s="90">
        <f>+COUNTIFS(CADASTRE!$M:$M,A26,CADASTRE!$B:$B,$X$1)</f>
        <v>0</v>
      </c>
      <c r="Y26" s="90">
        <f>+COUNTIFS(CADASTRE!$M:$M,A26,CADASTRE!$B:$B,$Y$1)</f>
        <v>2</v>
      </c>
      <c r="Z26" s="90">
        <f>+COUNTIFS(CADASTRE!$M:$M,A26,CADASTRE!$B:$B,$Z$1)</f>
        <v>0</v>
      </c>
      <c r="AA26">
        <f t="shared" si="0"/>
        <v>9</v>
      </c>
    </row>
    <row r="27" spans="1:27" ht="30" x14ac:dyDescent="0.3">
      <c r="A27" s="2" t="s">
        <v>107</v>
      </c>
      <c r="B27" s="90">
        <f>+COUNTIFS(CADASTRE!$M:$M,A27,CADASTRE!$B:$B,$B$1)</f>
        <v>0</v>
      </c>
      <c r="C27" s="90">
        <f>+COUNTIFS(CADASTRE!$M:$M,A27,CADASTRE!$B:$B,$C$1)</f>
        <v>0</v>
      </c>
      <c r="D27" s="90">
        <f>+COUNTIFS(CADASTRE!$M:$M,A27,CADASTRE!$B:$B,$D$1)</f>
        <v>0</v>
      </c>
      <c r="E27" s="90">
        <f>+COUNTIFS(CADASTRE!$M:$M,A27,CADASTRE!$B:$B,$E$1)</f>
        <v>0</v>
      </c>
      <c r="F27" s="90">
        <f>+COUNTIFS(CADASTRE!$M:$M,A27,CADASTRE!$B:$B,$F$1)</f>
        <v>0</v>
      </c>
      <c r="G27" s="90">
        <f>+COUNTIFS(CADASTRE!$M:$M,A27,CADASTRE!$B:$B,$G$1)</f>
        <v>0</v>
      </c>
      <c r="H27" s="90">
        <f>+COUNTIFS(CADASTRE!$M:$M,A27,CADASTRE!$B:$B,$H$1)</f>
        <v>0</v>
      </c>
      <c r="I27" s="90">
        <f>+COUNTIFS(CADASTRE!$M:$M,A27,CADASTRE!$B:$B,$I$1)</f>
        <v>0</v>
      </c>
      <c r="J27" s="90">
        <f>+COUNTIFS(CADASTRE!$M:$M,A27,CADASTRE!$B:$B,$J$1)</f>
        <v>1</v>
      </c>
      <c r="K27" s="90">
        <f>+COUNTIFS(CADASTRE!$M:$M,A27,CADASTRE!$B:$B,$K$1)</f>
        <v>0</v>
      </c>
      <c r="L27" s="90">
        <f>+COUNTIFS(CADASTRE!$M:$M,A27,CADASTRE!$B:$B,$L$1)</f>
        <v>0</v>
      </c>
      <c r="M27" s="90">
        <f>+COUNTIFS(CADASTRE!$M:$M,A27,CADASTRE!$B:$B,$M$1)</f>
        <v>0</v>
      </c>
      <c r="N27" s="90">
        <f>+COUNTIFS(CADASTRE!$M:$M,A27,CADASTRE!$B:$B,$N$1)</f>
        <v>0</v>
      </c>
      <c r="O27" s="90">
        <f>+COUNTIFS(CADASTRE!$M:$M,A27,CADASTRE!$B:$B,$O$1)</f>
        <v>0</v>
      </c>
      <c r="P27" s="90">
        <f>+COUNTIFS(CADASTRE!$M:$M,A27,CADASTRE!$B:$B,$P$1)</f>
        <v>0</v>
      </c>
      <c r="Q27" s="90">
        <f>+COUNTIFS(CADASTRE!$M:$M,A27,CADASTRE!$B:$B,$Q$1)</f>
        <v>0</v>
      </c>
      <c r="R27" s="90">
        <f>+COUNTIFS(CADASTRE!$M:$M,A27,CADASTRE!$B:$B,$R$1)</f>
        <v>0</v>
      </c>
      <c r="S27" s="90">
        <f>+COUNTIFS(CADASTRE!$M:$M,A27,CADASTRE!$B:$B,$S$1)</f>
        <v>0</v>
      </c>
      <c r="T27" s="90">
        <f>+COUNTIFS(CADASTRE!$M:$M,A27,CADASTRE!$B:$B,$T$1)</f>
        <v>0</v>
      </c>
      <c r="U27" s="90">
        <f>+COUNTIFS(CADASTRE!$M:$M,A27,CADASTRE!$B:$B,$U$1)</f>
        <v>0</v>
      </c>
      <c r="V27" s="90">
        <f>+COUNTIFS(CADASTRE!$M:$M,A27,CADASTRE!$B:$B,$V$1)</f>
        <v>0</v>
      </c>
      <c r="W27" s="90">
        <f>+COUNTIFS(CADASTRE!$M:$M,A27,CADASTRE!$B:$B,$W$1)</f>
        <v>0</v>
      </c>
      <c r="X27" s="90">
        <f>+COUNTIFS(CADASTRE!$M:$M,A27,CADASTRE!$B:$B,$X$1)</f>
        <v>0</v>
      </c>
      <c r="Y27" s="90">
        <f>+COUNTIFS(CADASTRE!$M:$M,A27,CADASTRE!$B:$B,$Y$1)</f>
        <v>0</v>
      </c>
      <c r="Z27" s="90">
        <f>+COUNTIFS(CADASTRE!$M:$M,A27,CADASTRE!$B:$B,$Z$1)</f>
        <v>0</v>
      </c>
      <c r="AA27">
        <f t="shared" si="0"/>
        <v>1</v>
      </c>
    </row>
    <row r="28" spans="1:27" ht="60" x14ac:dyDescent="0.3">
      <c r="A28" s="2" t="s">
        <v>2004</v>
      </c>
      <c r="B28" s="90">
        <f>+COUNTIFS(CADASTRE!$M:$M,A28,CADASTRE!$B:$B,$B$1)</f>
        <v>0</v>
      </c>
      <c r="C28" s="90">
        <f>+COUNTIFS(CADASTRE!$M:$M,A28,CADASTRE!$B:$B,$C$1)</f>
        <v>0</v>
      </c>
      <c r="D28" s="90">
        <f>+COUNTIFS(CADASTRE!$M:$M,A28,CADASTRE!$B:$B,$D$1)</f>
        <v>0</v>
      </c>
      <c r="E28" s="90">
        <f>+COUNTIFS(CADASTRE!$M:$M,A28,CADASTRE!$B:$B,$E$1)</f>
        <v>1</v>
      </c>
      <c r="F28" s="90">
        <f>+COUNTIFS(CADASTRE!$M:$M,A28,CADASTRE!$B:$B,$F$1)</f>
        <v>0</v>
      </c>
      <c r="G28" s="90">
        <f>+COUNTIFS(CADASTRE!$M:$M,A28,CADASTRE!$B:$B,$G$1)</f>
        <v>0</v>
      </c>
      <c r="H28" s="90">
        <f>+COUNTIFS(CADASTRE!$M:$M,A28,CADASTRE!$B:$B,$H$1)</f>
        <v>0</v>
      </c>
      <c r="I28" s="90">
        <f>+COUNTIFS(CADASTRE!$M:$M,A28,CADASTRE!$B:$B,$I$1)</f>
        <v>0</v>
      </c>
      <c r="J28" s="90">
        <f>+COUNTIFS(CADASTRE!$M:$M,A28,CADASTRE!$B:$B,$J$1)</f>
        <v>0</v>
      </c>
      <c r="K28" s="90">
        <f>+COUNTIFS(CADASTRE!$M:$M,A28,CADASTRE!$B:$B,$K$1)</f>
        <v>0</v>
      </c>
      <c r="L28" s="90">
        <f>+COUNTIFS(CADASTRE!$M:$M,A28,CADASTRE!$B:$B,$L$1)</f>
        <v>0</v>
      </c>
      <c r="M28" s="90">
        <f>+COUNTIFS(CADASTRE!$M:$M,A28,CADASTRE!$B:$B,$M$1)</f>
        <v>0</v>
      </c>
      <c r="N28" s="90">
        <f>+COUNTIFS(CADASTRE!$M:$M,A28,CADASTRE!$B:$B,$N$1)</f>
        <v>0</v>
      </c>
      <c r="O28" s="90">
        <f>+COUNTIFS(CADASTRE!$M:$M,A28,CADASTRE!$B:$B,$O$1)</f>
        <v>0</v>
      </c>
      <c r="P28" s="90">
        <f>+COUNTIFS(CADASTRE!$M:$M,A28,CADASTRE!$B:$B,$P$1)</f>
        <v>0</v>
      </c>
      <c r="Q28" s="90">
        <f>+COUNTIFS(CADASTRE!$M:$M,A28,CADASTRE!$B:$B,$Q$1)</f>
        <v>0</v>
      </c>
      <c r="R28" s="90">
        <f>+COUNTIFS(CADASTRE!$M:$M,A28,CADASTRE!$B:$B,$R$1)</f>
        <v>0</v>
      </c>
      <c r="S28" s="90">
        <f>+COUNTIFS(CADASTRE!$M:$M,A28,CADASTRE!$B:$B,$S$1)</f>
        <v>0</v>
      </c>
      <c r="T28" s="90">
        <f>+COUNTIFS(CADASTRE!$M:$M,A28,CADASTRE!$B:$B,$T$1)</f>
        <v>0</v>
      </c>
      <c r="U28" s="90">
        <f>+COUNTIFS(CADASTRE!$M:$M,A28,CADASTRE!$B:$B,$U$1)</f>
        <v>0</v>
      </c>
      <c r="V28" s="90">
        <f>+COUNTIFS(CADASTRE!$M:$M,A28,CADASTRE!$B:$B,$V$1)</f>
        <v>0</v>
      </c>
      <c r="W28" s="90">
        <f>+COUNTIFS(CADASTRE!$M:$M,A28,CADASTRE!$B:$B,$W$1)</f>
        <v>0</v>
      </c>
      <c r="X28" s="90">
        <f>+COUNTIFS(CADASTRE!$M:$M,A28,CADASTRE!$B:$B,$X$1)</f>
        <v>0</v>
      </c>
      <c r="Y28" s="90">
        <f>+COUNTIFS(CADASTRE!$M:$M,A28,CADASTRE!$B:$B,$Y$1)</f>
        <v>1</v>
      </c>
      <c r="Z28" s="90">
        <f>+COUNTIFS(CADASTRE!$M:$M,A28,CADASTRE!$B:$B,$Z$1)</f>
        <v>0</v>
      </c>
      <c r="AA28">
        <f t="shared" si="0"/>
        <v>2</v>
      </c>
    </row>
    <row r="29" spans="1:27" ht="30" x14ac:dyDescent="0.3">
      <c r="A29" s="2" t="s">
        <v>785</v>
      </c>
      <c r="B29" s="90">
        <f>+COUNTIFS(CADASTRE!$M:$M,A29,CADASTRE!$B:$B,$B$1)</f>
        <v>0</v>
      </c>
      <c r="C29" s="90">
        <f>+COUNTIFS(CADASTRE!$M:$M,A29,CADASTRE!$B:$B,$C$1)</f>
        <v>0</v>
      </c>
      <c r="D29" s="90">
        <f>+COUNTIFS(CADASTRE!$M:$M,A29,CADASTRE!$B:$B,$D$1)</f>
        <v>0</v>
      </c>
      <c r="E29" s="90">
        <f>+COUNTIFS(CADASTRE!$M:$M,A29,CADASTRE!$B:$B,$E$1)</f>
        <v>0</v>
      </c>
      <c r="F29" s="90">
        <f>+COUNTIFS(CADASTRE!$M:$M,A29,CADASTRE!$B:$B,$F$1)</f>
        <v>0</v>
      </c>
      <c r="G29" s="90">
        <f>+COUNTIFS(CADASTRE!$M:$M,A29,CADASTRE!$B:$B,$G$1)</f>
        <v>0</v>
      </c>
      <c r="H29" s="90">
        <f>+COUNTIFS(CADASTRE!$M:$M,A29,CADASTRE!$B:$B,$H$1)</f>
        <v>0</v>
      </c>
      <c r="I29" s="90">
        <f>+COUNTIFS(CADASTRE!$M:$M,A29,CADASTRE!$B:$B,$I$1)</f>
        <v>0</v>
      </c>
      <c r="J29" s="90">
        <f>+COUNTIFS(CADASTRE!$M:$M,A29,CADASTRE!$B:$B,$J$1)</f>
        <v>0</v>
      </c>
      <c r="K29" s="90">
        <f>+COUNTIFS(CADASTRE!$M:$M,A29,CADASTRE!$B:$B,$K$1)</f>
        <v>0</v>
      </c>
      <c r="L29" s="90">
        <f>+COUNTIFS(CADASTRE!$M:$M,A29,CADASTRE!$B:$B,$L$1)</f>
        <v>0</v>
      </c>
      <c r="M29" s="90">
        <f>+COUNTIFS(CADASTRE!$M:$M,A29,CADASTRE!$B:$B,$M$1)</f>
        <v>0</v>
      </c>
      <c r="N29" s="90">
        <f>+COUNTIFS(CADASTRE!$M:$M,A29,CADASTRE!$B:$B,$N$1)</f>
        <v>0</v>
      </c>
      <c r="O29" s="90">
        <f>+COUNTIFS(CADASTRE!$M:$M,A29,CADASTRE!$B:$B,$O$1)</f>
        <v>1</v>
      </c>
      <c r="P29" s="90">
        <f>+COUNTIFS(CADASTRE!$M:$M,A29,CADASTRE!$B:$B,$P$1)</f>
        <v>0</v>
      </c>
      <c r="Q29" s="90">
        <f>+COUNTIFS(CADASTRE!$M:$M,A29,CADASTRE!$B:$B,$Q$1)</f>
        <v>1</v>
      </c>
      <c r="R29" s="90">
        <f>+COUNTIFS(CADASTRE!$M:$M,A29,CADASTRE!$B:$B,$R$1)</f>
        <v>0</v>
      </c>
      <c r="S29" s="90">
        <f>+COUNTIFS(CADASTRE!$M:$M,A29,CADASTRE!$B:$B,$S$1)</f>
        <v>1</v>
      </c>
      <c r="T29" s="90">
        <f>+COUNTIFS(CADASTRE!$M:$M,A29,CADASTRE!$B:$B,$T$1)</f>
        <v>0</v>
      </c>
      <c r="U29" s="90">
        <f>+COUNTIFS(CADASTRE!$M:$M,A29,CADASTRE!$B:$B,$U$1)</f>
        <v>0</v>
      </c>
      <c r="V29" s="90">
        <f>+COUNTIFS(CADASTRE!$M:$M,A29,CADASTRE!$B:$B,$V$1)</f>
        <v>0</v>
      </c>
      <c r="W29" s="90">
        <f>+COUNTIFS(CADASTRE!$M:$M,A29,CADASTRE!$B:$B,$W$1)</f>
        <v>0</v>
      </c>
      <c r="X29" s="90">
        <f>+COUNTIFS(CADASTRE!$M:$M,A29,CADASTRE!$B:$B,$X$1)</f>
        <v>1</v>
      </c>
      <c r="Y29" s="90">
        <f>+COUNTIFS(CADASTRE!$M:$M,A29,CADASTRE!$B:$B,$Y$1)</f>
        <v>0</v>
      </c>
      <c r="Z29" s="90">
        <f>+COUNTIFS(CADASTRE!$M:$M,A29,CADASTRE!$B:$B,$Z$1)</f>
        <v>0</v>
      </c>
      <c r="AA29">
        <f t="shared" si="0"/>
        <v>4</v>
      </c>
    </row>
    <row r="30" spans="1:27" ht="30" x14ac:dyDescent="0.3">
      <c r="A30" s="2" t="s">
        <v>3660</v>
      </c>
      <c r="B30" s="90">
        <f>+COUNTIFS(CADASTRE!$M:$M,A30,CADASTRE!$B:$B,$B$1)</f>
        <v>0</v>
      </c>
      <c r="C30" s="90">
        <f>+COUNTIFS(CADASTRE!$M:$M,A30,CADASTRE!$B:$B,$C$1)</f>
        <v>0</v>
      </c>
      <c r="D30" s="90">
        <f>+COUNTIFS(CADASTRE!$M:$M,A30,CADASTRE!$B:$B,$D$1)</f>
        <v>0</v>
      </c>
      <c r="E30" s="90">
        <f>+COUNTIFS(CADASTRE!$M:$M,A30,CADASTRE!$B:$B,$E$1)</f>
        <v>0</v>
      </c>
      <c r="F30" s="90">
        <f>+COUNTIFS(CADASTRE!$M:$M,A30,CADASTRE!$B:$B,$F$1)</f>
        <v>0</v>
      </c>
      <c r="G30" s="90">
        <f>+COUNTIFS(CADASTRE!$M:$M,A30,CADASTRE!$B:$B,$G$1)</f>
        <v>0</v>
      </c>
      <c r="H30" s="90">
        <f>+COUNTIFS(CADASTRE!$M:$M,A30,CADASTRE!$B:$B,$H$1)</f>
        <v>0</v>
      </c>
      <c r="I30" s="90">
        <f>+COUNTIFS(CADASTRE!$M:$M,A30,CADASTRE!$B:$B,$I$1)</f>
        <v>0</v>
      </c>
      <c r="J30" s="90">
        <f>+COUNTIFS(CADASTRE!$M:$M,A30,CADASTRE!$B:$B,$J$1)</f>
        <v>0</v>
      </c>
      <c r="K30" s="90">
        <f>+COUNTIFS(CADASTRE!$M:$M,A30,CADASTRE!$B:$B,$K$1)</f>
        <v>0</v>
      </c>
      <c r="L30" s="90">
        <f>+COUNTIFS(CADASTRE!$M:$M,A30,CADASTRE!$B:$B,$L$1)</f>
        <v>0</v>
      </c>
      <c r="M30" s="90">
        <f>+COUNTIFS(CADASTRE!$M:$M,A30,CADASTRE!$B:$B,$M$1)</f>
        <v>0</v>
      </c>
      <c r="N30" s="90">
        <f>+COUNTIFS(CADASTRE!$M:$M,A30,CADASTRE!$B:$B,$N$1)</f>
        <v>0</v>
      </c>
      <c r="O30" s="90">
        <f>+COUNTIFS(CADASTRE!$M:$M,A30,CADASTRE!$B:$B,$O$1)</f>
        <v>0</v>
      </c>
      <c r="P30" s="90">
        <f>+COUNTIFS(CADASTRE!$M:$M,A30,CADASTRE!$B:$B,$P$1)</f>
        <v>0</v>
      </c>
      <c r="Q30" s="90">
        <f>+COUNTIFS(CADASTRE!$M:$M,A30,CADASTRE!$B:$B,$Q$1)</f>
        <v>0</v>
      </c>
      <c r="R30" s="90">
        <f>+COUNTIFS(CADASTRE!$M:$M,A30,CADASTRE!$B:$B,$R$1)</f>
        <v>0</v>
      </c>
      <c r="S30" s="90">
        <f>+COUNTIFS(CADASTRE!$M:$M,A30,CADASTRE!$B:$B,$S$1)</f>
        <v>0</v>
      </c>
      <c r="T30" s="90">
        <f>+COUNTIFS(CADASTRE!$M:$M,A30,CADASTRE!$B:$B,$T$1)</f>
        <v>0</v>
      </c>
      <c r="U30" s="90">
        <f>+COUNTIFS(CADASTRE!$M:$M,A30,CADASTRE!$B:$B,$U$1)</f>
        <v>0</v>
      </c>
      <c r="V30" s="90">
        <f>+COUNTIFS(CADASTRE!$M:$M,A30,CADASTRE!$B:$B,$V$1)</f>
        <v>0</v>
      </c>
      <c r="W30" s="90">
        <f>+COUNTIFS(CADASTRE!$M:$M,A30,CADASTRE!$B:$B,$W$1)</f>
        <v>0</v>
      </c>
      <c r="X30" s="90">
        <f>+COUNTIFS(CADASTRE!$M:$M,A30,CADASTRE!$B:$B,$X$1)</f>
        <v>1</v>
      </c>
      <c r="Y30" s="90">
        <f>+COUNTIFS(CADASTRE!$M:$M,A30,CADASTRE!$B:$B,$Y$1)</f>
        <v>0</v>
      </c>
      <c r="Z30" s="90">
        <f>+COUNTIFS(CADASTRE!$M:$M,A30,CADASTRE!$B:$B,$Z$1)</f>
        <v>0</v>
      </c>
      <c r="AA30">
        <f t="shared" si="0"/>
        <v>1</v>
      </c>
    </row>
    <row r="31" spans="1:27" ht="15" x14ac:dyDescent="0.3">
      <c r="A31" s="2" t="s">
        <v>4627</v>
      </c>
      <c r="B31" s="90">
        <f>+COUNTIFS(CADASTRE!$M:$M,A31,CADASTRE!$B:$B,$B$1)</f>
        <v>0</v>
      </c>
      <c r="C31" s="90">
        <f>+COUNTIFS(CADASTRE!$M:$M,A31,CADASTRE!$B:$B,$C$1)</f>
        <v>0</v>
      </c>
      <c r="D31" s="90">
        <f>+COUNTIFS(CADASTRE!$M:$M,A31,CADASTRE!$B:$B,$D$1)</f>
        <v>0</v>
      </c>
      <c r="E31" s="90">
        <f>+COUNTIFS(CADASTRE!$M:$M,A31,CADASTRE!$B:$B,$E$1)</f>
        <v>0</v>
      </c>
      <c r="F31" s="90">
        <f>+COUNTIFS(CADASTRE!$M:$M,A31,CADASTRE!$B:$B,$F$1)</f>
        <v>0</v>
      </c>
      <c r="G31" s="90">
        <f>+COUNTIFS(CADASTRE!$M:$M,A31,CADASTRE!$B:$B,$G$1)</f>
        <v>0</v>
      </c>
      <c r="H31" s="90">
        <f>+COUNTIFS(CADASTRE!$M:$M,A31,CADASTRE!$B:$B,$H$1)</f>
        <v>0</v>
      </c>
      <c r="I31" s="90">
        <f>+COUNTIFS(CADASTRE!$M:$M,A31,CADASTRE!$B:$B,$I$1)</f>
        <v>0</v>
      </c>
      <c r="J31" s="90">
        <f>+COUNTIFS(CADASTRE!$M:$M,A31,CADASTRE!$B:$B,$J$1)</f>
        <v>0</v>
      </c>
      <c r="K31" s="90">
        <f>+COUNTIFS(CADASTRE!$M:$M,A31,CADASTRE!$B:$B,$K$1)</f>
        <v>0</v>
      </c>
      <c r="L31" s="90">
        <f>+COUNTIFS(CADASTRE!$M:$M,A31,CADASTRE!$B:$B,$L$1)</f>
        <v>0</v>
      </c>
      <c r="M31" s="90">
        <f>+COUNTIFS(CADASTRE!$M:$M,A31,CADASTRE!$B:$B,$M$1)</f>
        <v>0</v>
      </c>
      <c r="N31" s="90">
        <f>+COUNTIFS(CADASTRE!$M:$M,A31,CADASTRE!$B:$B,$N$1)</f>
        <v>0</v>
      </c>
      <c r="O31" s="90">
        <f>+COUNTIFS(CADASTRE!$M:$M,A31,CADASTRE!$B:$B,$O$1)</f>
        <v>0</v>
      </c>
      <c r="P31" s="90">
        <f>+COUNTIFS(CADASTRE!$M:$M,A31,CADASTRE!$B:$B,$P$1)</f>
        <v>0</v>
      </c>
      <c r="Q31" s="90">
        <f>+COUNTIFS(CADASTRE!$M:$M,A31,CADASTRE!$B:$B,$Q$1)</f>
        <v>0</v>
      </c>
      <c r="R31" s="90">
        <f>+COUNTIFS(CADASTRE!$M:$M,A31,CADASTRE!$B:$B,$R$1)</f>
        <v>0</v>
      </c>
      <c r="S31" s="90">
        <f>+COUNTIFS(CADASTRE!$M:$M,A31,CADASTRE!$B:$B,$S$1)</f>
        <v>0</v>
      </c>
      <c r="T31" s="90">
        <f>+COUNTIFS(CADASTRE!$M:$M,A31,CADASTRE!$B:$B,$T$1)</f>
        <v>0</v>
      </c>
      <c r="U31" s="90">
        <f>+COUNTIFS(CADASTRE!$M:$M,A31,CADASTRE!$B:$B,$U$1)</f>
        <v>0</v>
      </c>
      <c r="V31" s="90">
        <f>+COUNTIFS(CADASTRE!$M:$M,A31,CADASTRE!$B:$B,$V$1)</f>
        <v>0</v>
      </c>
      <c r="W31" s="90">
        <f>+COUNTIFS(CADASTRE!$M:$M,A31,CADASTRE!$B:$B,$W$1)</f>
        <v>0</v>
      </c>
      <c r="X31" s="90">
        <f>+COUNTIFS(CADASTRE!$M:$M,A31,CADASTRE!$B:$B,$X$1)</f>
        <v>1</v>
      </c>
      <c r="Y31" s="90">
        <f>+COUNTIFS(CADASTRE!$M:$M,A31,CADASTRE!$B:$B,$Y$1)</f>
        <v>0</v>
      </c>
      <c r="Z31" s="90">
        <f>+COUNTIFS(CADASTRE!$M:$M,A31,CADASTRE!$B:$B,$Z$1)</f>
        <v>0</v>
      </c>
      <c r="AA31">
        <f t="shared" si="0"/>
        <v>1</v>
      </c>
    </row>
    <row r="32" spans="1:27" ht="15" x14ac:dyDescent="0.3">
      <c r="A32" s="2" t="s">
        <v>2197</v>
      </c>
      <c r="B32" s="90">
        <f>+COUNTIFS(CADASTRE!$M:$M,A32,CADASTRE!$B:$B,$B$1)</f>
        <v>0</v>
      </c>
      <c r="C32" s="90">
        <f>+COUNTIFS(CADASTRE!$M:$M,A32,CADASTRE!$B:$B,$C$1)</f>
        <v>0</v>
      </c>
      <c r="D32" s="90">
        <f>+COUNTIFS(CADASTRE!$M:$M,A32,CADASTRE!$B:$B,$D$1)</f>
        <v>0</v>
      </c>
      <c r="E32" s="90">
        <f>+COUNTIFS(CADASTRE!$M:$M,A32,CADASTRE!$B:$B,$E$1)</f>
        <v>1</v>
      </c>
      <c r="F32" s="90">
        <f>+COUNTIFS(CADASTRE!$M:$M,A32,CADASTRE!$B:$B,$F$1)</f>
        <v>0</v>
      </c>
      <c r="G32" s="90">
        <f>+COUNTIFS(CADASTRE!$M:$M,A32,CADASTRE!$B:$B,$G$1)</f>
        <v>0</v>
      </c>
      <c r="H32" s="90">
        <f>+COUNTIFS(CADASTRE!$M:$M,A32,CADASTRE!$B:$B,$H$1)</f>
        <v>0</v>
      </c>
      <c r="I32" s="90">
        <f>+COUNTIFS(CADASTRE!$M:$M,A32,CADASTRE!$B:$B,$I$1)</f>
        <v>0</v>
      </c>
      <c r="J32" s="90">
        <f>+COUNTIFS(CADASTRE!$M:$M,A32,CADASTRE!$B:$B,$J$1)</f>
        <v>0</v>
      </c>
      <c r="K32" s="90">
        <f>+COUNTIFS(CADASTRE!$M:$M,A32,CADASTRE!$B:$B,$K$1)</f>
        <v>0</v>
      </c>
      <c r="L32" s="90">
        <f>+COUNTIFS(CADASTRE!$M:$M,A32,CADASTRE!$B:$B,$L$1)</f>
        <v>0</v>
      </c>
      <c r="M32" s="90">
        <f>+COUNTIFS(CADASTRE!$M:$M,A32,CADASTRE!$B:$B,$M$1)</f>
        <v>0</v>
      </c>
      <c r="N32" s="90">
        <f>+COUNTIFS(CADASTRE!$M:$M,A32,CADASTRE!$B:$B,$N$1)</f>
        <v>0</v>
      </c>
      <c r="O32" s="90">
        <f>+COUNTIFS(CADASTRE!$M:$M,A32,CADASTRE!$B:$B,$O$1)</f>
        <v>0</v>
      </c>
      <c r="P32" s="90">
        <f>+COUNTIFS(CADASTRE!$M:$M,A32,CADASTRE!$B:$B,$P$1)</f>
        <v>0</v>
      </c>
      <c r="Q32" s="90">
        <f>+COUNTIFS(CADASTRE!$M:$M,A32,CADASTRE!$B:$B,$Q$1)</f>
        <v>0</v>
      </c>
      <c r="R32" s="90">
        <f>+COUNTIFS(CADASTRE!$M:$M,A32,CADASTRE!$B:$B,$R$1)</f>
        <v>0</v>
      </c>
      <c r="S32" s="90">
        <f>+COUNTIFS(CADASTRE!$M:$M,A32,CADASTRE!$B:$B,$S$1)</f>
        <v>0</v>
      </c>
      <c r="T32" s="90">
        <f>+COUNTIFS(CADASTRE!$M:$M,A32,CADASTRE!$B:$B,$T$1)</f>
        <v>0</v>
      </c>
      <c r="U32" s="90">
        <f>+COUNTIFS(CADASTRE!$M:$M,A32,CADASTRE!$B:$B,$U$1)</f>
        <v>0</v>
      </c>
      <c r="V32" s="90">
        <f>+COUNTIFS(CADASTRE!$M:$M,A32,CADASTRE!$B:$B,$V$1)</f>
        <v>0</v>
      </c>
      <c r="W32" s="90">
        <f>+COUNTIFS(CADASTRE!$M:$M,A32,CADASTRE!$B:$B,$W$1)</f>
        <v>0</v>
      </c>
      <c r="X32" s="90">
        <f>+COUNTIFS(CADASTRE!$M:$M,A32,CADASTRE!$B:$B,$X$1)</f>
        <v>0</v>
      </c>
      <c r="Y32" s="90">
        <f>+COUNTIFS(CADASTRE!$M:$M,A32,CADASTRE!$B:$B,$Y$1)</f>
        <v>0</v>
      </c>
      <c r="Z32" s="90">
        <f>+COUNTIFS(CADASTRE!$M:$M,A32,CADASTRE!$B:$B,$Z$1)</f>
        <v>0</v>
      </c>
      <c r="AA32">
        <f t="shared" si="0"/>
        <v>1</v>
      </c>
    </row>
    <row r="33" spans="1:27" ht="30" x14ac:dyDescent="0.3">
      <c r="A33" s="2" t="s">
        <v>939</v>
      </c>
      <c r="B33" s="90">
        <f>+COUNTIFS(CADASTRE!$M:$M,A33,CADASTRE!$B:$B,$B$1)</f>
        <v>0</v>
      </c>
      <c r="C33" s="90">
        <f>+COUNTIFS(CADASTRE!$M:$M,A33,CADASTRE!$B:$B,$C$1)</f>
        <v>0</v>
      </c>
      <c r="D33" s="90">
        <f>+COUNTIFS(CADASTRE!$M:$M,A33,CADASTRE!$B:$B,$D$1)</f>
        <v>0</v>
      </c>
      <c r="E33" s="90">
        <f>+COUNTIFS(CADASTRE!$M:$M,A33,CADASTRE!$B:$B,$E$1)</f>
        <v>0</v>
      </c>
      <c r="F33" s="90">
        <f>+COUNTIFS(CADASTRE!$M:$M,A33,CADASTRE!$B:$B,$F$1)</f>
        <v>0</v>
      </c>
      <c r="G33" s="90">
        <f>+COUNTIFS(CADASTRE!$M:$M,A33,CADASTRE!$B:$B,$G$1)</f>
        <v>1</v>
      </c>
      <c r="H33" s="90">
        <f>+COUNTIFS(CADASTRE!$M:$M,A33,CADASTRE!$B:$B,$H$1)</f>
        <v>0</v>
      </c>
      <c r="I33" s="90">
        <f>+COUNTIFS(CADASTRE!$M:$M,A33,CADASTRE!$B:$B,$I$1)</f>
        <v>0</v>
      </c>
      <c r="J33" s="90">
        <f>+COUNTIFS(CADASTRE!$M:$M,A33,CADASTRE!$B:$B,$J$1)</f>
        <v>0</v>
      </c>
      <c r="K33" s="90">
        <f>+COUNTIFS(CADASTRE!$M:$M,A33,CADASTRE!$B:$B,$K$1)</f>
        <v>0</v>
      </c>
      <c r="L33" s="90">
        <f>+COUNTIFS(CADASTRE!$M:$M,A33,CADASTRE!$B:$B,$L$1)</f>
        <v>0</v>
      </c>
      <c r="M33" s="90">
        <f>+COUNTIFS(CADASTRE!$M:$M,A33,CADASTRE!$B:$B,$M$1)</f>
        <v>0</v>
      </c>
      <c r="N33" s="90">
        <f>+COUNTIFS(CADASTRE!$M:$M,A33,CADASTRE!$B:$B,$N$1)</f>
        <v>1</v>
      </c>
      <c r="O33" s="90">
        <f>+COUNTIFS(CADASTRE!$M:$M,A33,CADASTRE!$B:$B,$O$1)</f>
        <v>0</v>
      </c>
      <c r="P33" s="90">
        <f>+COUNTIFS(CADASTRE!$M:$M,A33,CADASTRE!$B:$B,$P$1)</f>
        <v>0</v>
      </c>
      <c r="Q33" s="90">
        <f>+COUNTIFS(CADASTRE!$M:$M,A33,CADASTRE!$B:$B,$Q$1)</f>
        <v>0</v>
      </c>
      <c r="R33" s="90">
        <f>+COUNTIFS(CADASTRE!$M:$M,A33,CADASTRE!$B:$B,$R$1)</f>
        <v>0</v>
      </c>
      <c r="S33" s="90">
        <f>+COUNTIFS(CADASTRE!$M:$M,A33,CADASTRE!$B:$B,$S$1)</f>
        <v>0</v>
      </c>
      <c r="T33" s="90">
        <f>+COUNTIFS(CADASTRE!$M:$M,A33,CADASTRE!$B:$B,$T$1)</f>
        <v>0</v>
      </c>
      <c r="U33" s="90">
        <f>+COUNTIFS(CADASTRE!$M:$M,A33,CADASTRE!$B:$B,$U$1)</f>
        <v>0</v>
      </c>
      <c r="V33" s="90">
        <f>+COUNTIFS(CADASTRE!$M:$M,A33,CADASTRE!$B:$B,$V$1)</f>
        <v>0</v>
      </c>
      <c r="W33" s="90">
        <f>+COUNTIFS(CADASTRE!$M:$M,A33,CADASTRE!$B:$B,$W$1)</f>
        <v>0</v>
      </c>
      <c r="X33" s="90">
        <f>+COUNTIFS(CADASTRE!$M:$M,A33,CADASTRE!$B:$B,$X$1)</f>
        <v>0</v>
      </c>
      <c r="Y33" s="90">
        <f>+COUNTIFS(CADASTRE!$M:$M,A33,CADASTRE!$B:$B,$Y$1)</f>
        <v>0</v>
      </c>
      <c r="Z33" s="90">
        <f>+COUNTIFS(CADASTRE!$M:$M,A33,CADASTRE!$B:$B,$Z$1)</f>
        <v>0</v>
      </c>
      <c r="AA33">
        <f t="shared" si="0"/>
        <v>2</v>
      </c>
    </row>
    <row r="34" spans="1:27" ht="15" x14ac:dyDescent="0.3">
      <c r="A34" s="2" t="s">
        <v>27</v>
      </c>
      <c r="B34" s="90">
        <f>+COUNTIFS(CADASTRE!$M:$M,A34,CADASTRE!$B:$B,$B$1)</f>
        <v>15</v>
      </c>
      <c r="C34" s="90">
        <f>+COUNTIFS(CADASTRE!$M:$M,A34,CADASTRE!$B:$B,$C$1)</f>
        <v>0</v>
      </c>
      <c r="D34" s="90">
        <f>+COUNTIFS(CADASTRE!$M:$M,A34,CADASTRE!$B:$B,$D$1)</f>
        <v>0</v>
      </c>
      <c r="E34" s="90">
        <f>+COUNTIFS(CADASTRE!$M:$M,A34,CADASTRE!$B:$B,$E$1)</f>
        <v>0</v>
      </c>
      <c r="F34" s="90">
        <f>+COUNTIFS(CADASTRE!$M:$M,A34,CADASTRE!$B:$B,$F$1)</f>
        <v>0</v>
      </c>
      <c r="G34" s="90">
        <f>+COUNTIFS(CADASTRE!$M:$M,A34,CADASTRE!$B:$B,$G$1)</f>
        <v>0</v>
      </c>
      <c r="H34" s="90">
        <f>+COUNTIFS(CADASTRE!$M:$M,A34,CADASTRE!$B:$B,$H$1)</f>
        <v>11</v>
      </c>
      <c r="I34" s="90">
        <f>+COUNTIFS(CADASTRE!$M:$M,A34,CADASTRE!$B:$B,$I$1)</f>
        <v>0</v>
      </c>
      <c r="J34" s="90">
        <f>+COUNTIFS(CADASTRE!$M:$M,A34,CADASTRE!$B:$B,$J$1)</f>
        <v>1</v>
      </c>
      <c r="K34" s="90">
        <f>+COUNTIFS(CADASTRE!$M:$M,A34,CADASTRE!$B:$B,$K$1)</f>
        <v>1</v>
      </c>
      <c r="L34" s="90">
        <f>+COUNTIFS(CADASTRE!$M:$M,A34,CADASTRE!$B:$B,$L$1)</f>
        <v>0</v>
      </c>
      <c r="M34" s="90">
        <f>+COUNTIFS(CADASTRE!$M:$M,A34,CADASTRE!$B:$B,$M$1)</f>
        <v>0</v>
      </c>
      <c r="N34" s="90">
        <f>+COUNTIFS(CADASTRE!$M:$M,A34,CADASTRE!$B:$B,$N$1)</f>
        <v>0</v>
      </c>
      <c r="O34" s="90">
        <f>+COUNTIFS(CADASTRE!$M:$M,A34,CADASTRE!$B:$B,$O$1)</f>
        <v>1</v>
      </c>
      <c r="P34" s="90">
        <f>+COUNTIFS(CADASTRE!$M:$M,A34,CADASTRE!$B:$B,$P$1)</f>
        <v>0</v>
      </c>
      <c r="Q34" s="90">
        <f>+COUNTIFS(CADASTRE!$M:$M,A34,CADASTRE!$B:$B,$Q$1)</f>
        <v>8</v>
      </c>
      <c r="R34" s="90">
        <f>+COUNTIFS(CADASTRE!$M:$M,A34,CADASTRE!$B:$B,$R$1)</f>
        <v>0</v>
      </c>
      <c r="S34" s="90">
        <f>+COUNTIFS(CADASTRE!$M:$M,A34,CADASTRE!$B:$B,$S$1)</f>
        <v>1</v>
      </c>
      <c r="T34" s="90">
        <f>+COUNTIFS(CADASTRE!$M:$M,A34,CADASTRE!$B:$B,$T$1)</f>
        <v>0</v>
      </c>
      <c r="U34" s="90">
        <f>+COUNTIFS(CADASTRE!$M:$M,A34,CADASTRE!$B:$B,$U$1)</f>
        <v>2</v>
      </c>
      <c r="V34" s="90">
        <f>+COUNTIFS(CADASTRE!$M:$M,A34,CADASTRE!$B:$B,$V$1)</f>
        <v>0</v>
      </c>
      <c r="W34" s="90">
        <f>+COUNTIFS(CADASTRE!$M:$M,A34,CADASTRE!$B:$B,$W$1)</f>
        <v>10</v>
      </c>
      <c r="X34" s="90">
        <f>+COUNTIFS(CADASTRE!$M:$M,A34,CADASTRE!$B:$B,$X$1)</f>
        <v>7</v>
      </c>
      <c r="Y34" s="90">
        <f>+COUNTIFS(CADASTRE!$M:$M,A34,CADASTRE!$B:$B,$Y$1)</f>
        <v>0</v>
      </c>
      <c r="Z34" s="90">
        <f>+COUNTIFS(CADASTRE!$M:$M,A34,CADASTRE!$B:$B,$Z$1)</f>
        <v>0</v>
      </c>
      <c r="AA34">
        <f t="shared" ref="AA34:AA59" si="1">SUM(B34:Z34)</f>
        <v>57</v>
      </c>
    </row>
    <row r="35" spans="1:27" ht="30" x14ac:dyDescent="0.3">
      <c r="A35" s="2" t="s">
        <v>2880</v>
      </c>
      <c r="B35" s="90">
        <f>+COUNTIFS(CADASTRE!$M:$M,A35,CADASTRE!$B:$B,$B$1)</f>
        <v>0</v>
      </c>
      <c r="C35" s="90">
        <f>+COUNTIFS(CADASTRE!$M:$M,A35,CADASTRE!$B:$B,$C$1)</f>
        <v>0</v>
      </c>
      <c r="D35" s="90">
        <f>+COUNTIFS(CADASTRE!$M:$M,A35,CADASTRE!$B:$B,$D$1)</f>
        <v>0</v>
      </c>
      <c r="E35" s="90">
        <f>+COUNTIFS(CADASTRE!$M:$M,A35,CADASTRE!$B:$B,$E$1)</f>
        <v>0</v>
      </c>
      <c r="F35" s="90">
        <f>+COUNTIFS(CADASTRE!$M:$M,A35,CADASTRE!$B:$B,$F$1)</f>
        <v>0</v>
      </c>
      <c r="G35" s="90">
        <f>+COUNTIFS(CADASTRE!$M:$M,A35,CADASTRE!$B:$B,$G$1)</f>
        <v>0</v>
      </c>
      <c r="H35" s="90">
        <f>+COUNTIFS(CADASTRE!$M:$M,A35,CADASTRE!$B:$B,$H$1)</f>
        <v>0</v>
      </c>
      <c r="I35" s="90">
        <f>+COUNTIFS(CADASTRE!$M:$M,A35,CADASTRE!$B:$B,$I$1)</f>
        <v>0</v>
      </c>
      <c r="J35" s="90">
        <f>+COUNTIFS(CADASTRE!$M:$M,A35,CADASTRE!$B:$B,$J$1)</f>
        <v>1</v>
      </c>
      <c r="K35" s="90">
        <f>+COUNTIFS(CADASTRE!$M:$M,A35,CADASTRE!$B:$B,$K$1)</f>
        <v>0</v>
      </c>
      <c r="L35" s="90">
        <f>+COUNTIFS(CADASTRE!$M:$M,A35,CADASTRE!$B:$B,$L$1)</f>
        <v>0</v>
      </c>
      <c r="M35" s="90">
        <f>+COUNTIFS(CADASTRE!$M:$M,A35,CADASTRE!$B:$B,$M$1)</f>
        <v>0</v>
      </c>
      <c r="N35" s="90">
        <f>+COUNTIFS(CADASTRE!$M:$M,A35,CADASTRE!$B:$B,$N$1)</f>
        <v>0</v>
      </c>
      <c r="O35" s="90">
        <f>+COUNTIFS(CADASTRE!$M:$M,A35,CADASTRE!$B:$B,$O$1)</f>
        <v>0</v>
      </c>
      <c r="P35" s="90">
        <f>+COUNTIFS(CADASTRE!$M:$M,A35,CADASTRE!$B:$B,$P$1)</f>
        <v>0</v>
      </c>
      <c r="Q35" s="90">
        <f>+COUNTIFS(CADASTRE!$M:$M,A35,CADASTRE!$B:$B,$Q$1)</f>
        <v>0</v>
      </c>
      <c r="R35" s="90">
        <f>+COUNTIFS(CADASTRE!$M:$M,A35,CADASTRE!$B:$B,$R$1)</f>
        <v>0</v>
      </c>
      <c r="S35" s="90">
        <f>+COUNTIFS(CADASTRE!$M:$M,A35,CADASTRE!$B:$B,$S$1)</f>
        <v>0</v>
      </c>
      <c r="T35" s="90">
        <f>+COUNTIFS(CADASTRE!$M:$M,A35,CADASTRE!$B:$B,$T$1)</f>
        <v>0</v>
      </c>
      <c r="U35" s="90">
        <f>+COUNTIFS(CADASTRE!$M:$M,A35,CADASTRE!$B:$B,$U$1)</f>
        <v>0</v>
      </c>
      <c r="V35" s="90">
        <f>+COUNTIFS(CADASTRE!$M:$M,A35,CADASTRE!$B:$B,$V$1)</f>
        <v>0</v>
      </c>
      <c r="W35" s="90">
        <f>+COUNTIFS(CADASTRE!$M:$M,A35,CADASTRE!$B:$B,$W$1)</f>
        <v>0</v>
      </c>
      <c r="X35" s="90">
        <f>+COUNTIFS(CADASTRE!$M:$M,A35,CADASTRE!$B:$B,$X$1)</f>
        <v>0</v>
      </c>
      <c r="Y35" s="90">
        <f>+COUNTIFS(CADASTRE!$M:$M,A35,CADASTRE!$B:$B,$Y$1)</f>
        <v>0</v>
      </c>
      <c r="Z35" s="90">
        <f>+COUNTIFS(CADASTRE!$M:$M,A35,CADASTRE!$B:$B,$Z$1)</f>
        <v>0</v>
      </c>
      <c r="AA35">
        <f t="shared" si="1"/>
        <v>1</v>
      </c>
    </row>
    <row r="36" spans="1:27" ht="30" x14ac:dyDescent="0.3">
      <c r="A36" s="2" t="s">
        <v>2140</v>
      </c>
      <c r="B36" s="90">
        <f>+COUNTIFS(CADASTRE!$M:$M,A36,CADASTRE!$B:$B,$B$1)</f>
        <v>0</v>
      </c>
      <c r="C36" s="90">
        <f>+COUNTIFS(CADASTRE!$M:$M,A36,CADASTRE!$B:$B,$C$1)</f>
        <v>0</v>
      </c>
      <c r="D36" s="90">
        <f>+COUNTIFS(CADASTRE!$M:$M,A36,CADASTRE!$B:$B,$D$1)</f>
        <v>0</v>
      </c>
      <c r="E36" s="90">
        <f>+COUNTIFS(CADASTRE!$M:$M,A36,CADASTRE!$B:$B,$E$1)</f>
        <v>1</v>
      </c>
      <c r="F36" s="90">
        <f>+COUNTIFS(CADASTRE!$M:$M,A36,CADASTRE!$B:$B,$F$1)</f>
        <v>0</v>
      </c>
      <c r="G36" s="90">
        <f>+COUNTIFS(CADASTRE!$M:$M,A36,CADASTRE!$B:$B,$G$1)</f>
        <v>0</v>
      </c>
      <c r="H36" s="90">
        <f>+COUNTIFS(CADASTRE!$M:$M,A36,CADASTRE!$B:$B,$H$1)</f>
        <v>0</v>
      </c>
      <c r="I36" s="90">
        <f>+COUNTIFS(CADASTRE!$M:$M,A36,CADASTRE!$B:$B,$I$1)</f>
        <v>0</v>
      </c>
      <c r="J36" s="90">
        <f>+COUNTIFS(CADASTRE!$M:$M,A36,CADASTRE!$B:$B,$J$1)</f>
        <v>0</v>
      </c>
      <c r="K36" s="90">
        <f>+COUNTIFS(CADASTRE!$M:$M,A36,CADASTRE!$B:$B,$K$1)</f>
        <v>0</v>
      </c>
      <c r="L36" s="90">
        <f>+COUNTIFS(CADASTRE!$M:$M,A36,CADASTRE!$B:$B,$L$1)</f>
        <v>0</v>
      </c>
      <c r="M36" s="90">
        <f>+COUNTIFS(CADASTRE!$M:$M,A36,CADASTRE!$B:$B,$M$1)</f>
        <v>0</v>
      </c>
      <c r="N36" s="90">
        <f>+COUNTIFS(CADASTRE!$M:$M,A36,CADASTRE!$B:$B,$N$1)</f>
        <v>0</v>
      </c>
      <c r="O36" s="90">
        <f>+COUNTIFS(CADASTRE!$M:$M,A36,CADASTRE!$B:$B,$O$1)</f>
        <v>0</v>
      </c>
      <c r="P36" s="90">
        <f>+COUNTIFS(CADASTRE!$M:$M,A36,CADASTRE!$B:$B,$P$1)</f>
        <v>0</v>
      </c>
      <c r="Q36" s="90">
        <f>+COUNTIFS(CADASTRE!$M:$M,A36,CADASTRE!$B:$B,$Q$1)</f>
        <v>0</v>
      </c>
      <c r="R36" s="90">
        <f>+COUNTIFS(CADASTRE!$M:$M,A36,CADASTRE!$B:$B,$R$1)</f>
        <v>0</v>
      </c>
      <c r="S36" s="90">
        <f>+COUNTIFS(CADASTRE!$M:$M,A36,CADASTRE!$B:$B,$S$1)</f>
        <v>0</v>
      </c>
      <c r="T36" s="90">
        <f>+COUNTIFS(CADASTRE!$M:$M,A36,CADASTRE!$B:$B,$T$1)</f>
        <v>0</v>
      </c>
      <c r="U36" s="90">
        <f>+COUNTIFS(CADASTRE!$M:$M,A36,CADASTRE!$B:$B,$U$1)</f>
        <v>0</v>
      </c>
      <c r="V36" s="90">
        <f>+COUNTIFS(CADASTRE!$M:$M,A36,CADASTRE!$B:$B,$V$1)</f>
        <v>0</v>
      </c>
      <c r="W36" s="90">
        <f>+COUNTIFS(CADASTRE!$M:$M,A36,CADASTRE!$B:$B,$W$1)</f>
        <v>0</v>
      </c>
      <c r="X36" s="90">
        <f>+COUNTIFS(CADASTRE!$M:$M,A36,CADASTRE!$B:$B,$X$1)</f>
        <v>0</v>
      </c>
      <c r="Y36" s="90">
        <f>+COUNTIFS(CADASTRE!$M:$M,A36,CADASTRE!$B:$B,$Y$1)</f>
        <v>0</v>
      </c>
      <c r="Z36" s="90">
        <f>+COUNTIFS(CADASTRE!$M:$M,A36,CADASTRE!$B:$B,$Z$1)</f>
        <v>0</v>
      </c>
      <c r="AA36">
        <f t="shared" si="1"/>
        <v>1</v>
      </c>
    </row>
    <row r="37" spans="1:27" ht="30" x14ac:dyDescent="0.3">
      <c r="A37" s="2" t="s">
        <v>1233</v>
      </c>
      <c r="B37" s="90">
        <f>+COUNTIFS(CADASTRE!$M:$M,A37,CADASTRE!$B:$B,$B$1)</f>
        <v>0</v>
      </c>
      <c r="C37" s="90">
        <f>+COUNTIFS(CADASTRE!$M:$M,A37,CADASTRE!$B:$B,$C$1)</f>
        <v>0</v>
      </c>
      <c r="D37" s="90">
        <f>+COUNTIFS(CADASTRE!$M:$M,A37,CADASTRE!$B:$B,$D$1)</f>
        <v>0</v>
      </c>
      <c r="E37" s="90">
        <f>+COUNTIFS(CADASTRE!$M:$M,A37,CADASTRE!$B:$B,$E$1)</f>
        <v>0</v>
      </c>
      <c r="F37" s="90">
        <f>+COUNTIFS(CADASTRE!$M:$M,A37,CADASTRE!$B:$B,$F$1)</f>
        <v>0</v>
      </c>
      <c r="G37" s="90">
        <f>+COUNTIFS(CADASTRE!$M:$M,A37,CADASTRE!$B:$B,$G$1)</f>
        <v>0</v>
      </c>
      <c r="H37" s="90">
        <f>+COUNTIFS(CADASTRE!$M:$M,A37,CADASTRE!$B:$B,$H$1)</f>
        <v>0</v>
      </c>
      <c r="I37" s="90">
        <f>+COUNTIFS(CADASTRE!$M:$M,A37,CADASTRE!$B:$B,$I$1)</f>
        <v>0</v>
      </c>
      <c r="J37" s="90">
        <f>+COUNTIFS(CADASTRE!$M:$M,A37,CADASTRE!$B:$B,$J$1)</f>
        <v>2</v>
      </c>
      <c r="K37" s="90">
        <f>+COUNTIFS(CADASTRE!$M:$M,A37,CADASTRE!$B:$B,$K$1)</f>
        <v>0</v>
      </c>
      <c r="L37" s="90">
        <f>+COUNTIFS(CADASTRE!$M:$M,A37,CADASTRE!$B:$B,$L$1)</f>
        <v>0</v>
      </c>
      <c r="M37" s="90">
        <f>+COUNTIFS(CADASTRE!$M:$M,A37,CADASTRE!$B:$B,$M$1)</f>
        <v>0</v>
      </c>
      <c r="N37" s="90">
        <f>+COUNTIFS(CADASTRE!$M:$M,A37,CADASTRE!$B:$B,$N$1)</f>
        <v>0</v>
      </c>
      <c r="O37" s="90">
        <f>+COUNTIFS(CADASTRE!$M:$M,A37,CADASTRE!$B:$B,$O$1)</f>
        <v>0</v>
      </c>
      <c r="P37" s="90">
        <f>+COUNTIFS(CADASTRE!$M:$M,A37,CADASTRE!$B:$B,$P$1)</f>
        <v>0</v>
      </c>
      <c r="Q37" s="90">
        <f>+COUNTIFS(CADASTRE!$M:$M,A37,CADASTRE!$B:$B,$Q$1)</f>
        <v>0</v>
      </c>
      <c r="R37" s="90">
        <f>+COUNTIFS(CADASTRE!$M:$M,A37,CADASTRE!$B:$B,$R$1)</f>
        <v>0</v>
      </c>
      <c r="S37" s="90">
        <f>+COUNTIFS(CADASTRE!$M:$M,A37,CADASTRE!$B:$B,$S$1)</f>
        <v>0</v>
      </c>
      <c r="T37" s="90">
        <f>+COUNTIFS(CADASTRE!$M:$M,A37,CADASTRE!$B:$B,$T$1)</f>
        <v>0</v>
      </c>
      <c r="U37" s="90">
        <f>+COUNTIFS(CADASTRE!$M:$M,A37,CADASTRE!$B:$B,$U$1)</f>
        <v>0</v>
      </c>
      <c r="V37" s="90">
        <f>+COUNTIFS(CADASTRE!$M:$M,A37,CADASTRE!$B:$B,$V$1)</f>
        <v>0</v>
      </c>
      <c r="W37" s="90">
        <f>+COUNTIFS(CADASTRE!$M:$M,A37,CADASTRE!$B:$B,$W$1)</f>
        <v>0</v>
      </c>
      <c r="X37" s="90">
        <f>+COUNTIFS(CADASTRE!$M:$M,A37,CADASTRE!$B:$B,$X$1)</f>
        <v>0</v>
      </c>
      <c r="Y37" s="90">
        <f>+COUNTIFS(CADASTRE!$M:$M,A37,CADASTRE!$B:$B,$Y$1)</f>
        <v>0</v>
      </c>
      <c r="Z37" s="90">
        <f>+COUNTIFS(CADASTRE!$M:$M,A37,CADASTRE!$B:$B,$Z$1)</f>
        <v>0</v>
      </c>
      <c r="AA37">
        <f t="shared" si="1"/>
        <v>2</v>
      </c>
    </row>
    <row r="38" spans="1:27" ht="90" x14ac:dyDescent="0.3">
      <c r="A38" s="2" t="s">
        <v>3224</v>
      </c>
      <c r="B38" s="90">
        <f>+COUNTIFS(CADASTRE!$M:$M,A38,CADASTRE!$B:$B,$B$1)</f>
        <v>0</v>
      </c>
      <c r="C38" s="90">
        <f>+COUNTIFS(CADASTRE!$M:$M,A38,CADASTRE!$B:$B,$C$1)</f>
        <v>0</v>
      </c>
      <c r="D38" s="90">
        <f>+COUNTIFS(CADASTRE!$M:$M,A38,CADASTRE!$B:$B,$D$1)</f>
        <v>0</v>
      </c>
      <c r="E38" s="90">
        <f>+COUNTIFS(CADASTRE!$M:$M,A38,CADASTRE!$B:$B,$E$1)</f>
        <v>0</v>
      </c>
      <c r="F38" s="90">
        <f>+COUNTIFS(CADASTRE!$M:$M,A38,CADASTRE!$B:$B,$F$1)</f>
        <v>0</v>
      </c>
      <c r="G38" s="90">
        <f>+COUNTIFS(CADASTRE!$M:$M,A38,CADASTRE!$B:$B,$G$1)</f>
        <v>0</v>
      </c>
      <c r="H38" s="90">
        <f>+COUNTIFS(CADASTRE!$M:$M,A38,CADASTRE!$B:$B,$H$1)</f>
        <v>0</v>
      </c>
      <c r="I38" s="90">
        <f>+COUNTIFS(CADASTRE!$M:$M,A38,CADASTRE!$B:$B,$I$1)</f>
        <v>0</v>
      </c>
      <c r="J38" s="90">
        <f>+COUNTIFS(CADASTRE!$M:$M,A38,CADASTRE!$B:$B,$J$1)</f>
        <v>0</v>
      </c>
      <c r="K38" s="90">
        <f>+COUNTIFS(CADASTRE!$M:$M,A38,CADASTRE!$B:$B,$K$1)</f>
        <v>0</v>
      </c>
      <c r="L38" s="90">
        <f>+COUNTIFS(CADASTRE!$M:$M,A38,CADASTRE!$B:$B,$L$1)</f>
        <v>1</v>
      </c>
      <c r="M38" s="90">
        <f>+COUNTIFS(CADASTRE!$M:$M,A38,CADASTRE!$B:$B,$M$1)</f>
        <v>0</v>
      </c>
      <c r="N38" s="90">
        <f>+COUNTIFS(CADASTRE!$M:$M,A38,CADASTRE!$B:$B,$N$1)</f>
        <v>0</v>
      </c>
      <c r="O38" s="90">
        <f>+COUNTIFS(CADASTRE!$M:$M,A38,CADASTRE!$B:$B,$O$1)</f>
        <v>0</v>
      </c>
      <c r="P38" s="90">
        <f>+COUNTIFS(CADASTRE!$M:$M,A38,CADASTRE!$B:$B,$P$1)</f>
        <v>0</v>
      </c>
      <c r="Q38" s="90">
        <f>+COUNTIFS(CADASTRE!$M:$M,A38,CADASTRE!$B:$B,$Q$1)</f>
        <v>0</v>
      </c>
      <c r="R38" s="90">
        <f>+COUNTIFS(CADASTRE!$M:$M,A38,CADASTRE!$B:$B,$R$1)</f>
        <v>0</v>
      </c>
      <c r="S38" s="90">
        <f>+COUNTIFS(CADASTRE!$M:$M,A38,CADASTRE!$B:$B,$S$1)</f>
        <v>0</v>
      </c>
      <c r="T38" s="90">
        <f>+COUNTIFS(CADASTRE!$M:$M,A38,CADASTRE!$B:$B,$T$1)</f>
        <v>0</v>
      </c>
      <c r="U38" s="90">
        <f>+COUNTIFS(CADASTRE!$M:$M,A38,CADASTRE!$B:$B,$U$1)</f>
        <v>0</v>
      </c>
      <c r="V38" s="90">
        <f>+COUNTIFS(CADASTRE!$M:$M,A38,CADASTRE!$B:$B,$V$1)</f>
        <v>0</v>
      </c>
      <c r="W38" s="90">
        <f>+COUNTIFS(CADASTRE!$M:$M,A38,CADASTRE!$B:$B,$W$1)</f>
        <v>0</v>
      </c>
      <c r="X38" s="90">
        <f>+COUNTIFS(CADASTRE!$M:$M,A38,CADASTRE!$B:$B,$X$1)</f>
        <v>0</v>
      </c>
      <c r="Y38" s="90">
        <f>+COUNTIFS(CADASTRE!$M:$M,A38,CADASTRE!$B:$B,$Y$1)</f>
        <v>0</v>
      </c>
      <c r="Z38" s="90">
        <f>+COUNTIFS(CADASTRE!$M:$M,A38,CADASTRE!$B:$B,$Z$1)</f>
        <v>0</v>
      </c>
      <c r="AA38">
        <f t="shared" si="1"/>
        <v>1</v>
      </c>
    </row>
    <row r="39" spans="1:27" ht="90" x14ac:dyDescent="0.3">
      <c r="A39" s="2" t="s">
        <v>3473</v>
      </c>
      <c r="B39" s="90">
        <f>+COUNTIFS(CADASTRE!$M:$M,A39,CADASTRE!$B:$B,$B$1)</f>
        <v>0</v>
      </c>
      <c r="C39" s="90">
        <f>+COUNTIFS(CADASTRE!$M:$M,A39,CADASTRE!$B:$B,$C$1)</f>
        <v>0</v>
      </c>
      <c r="D39" s="90">
        <f>+COUNTIFS(CADASTRE!$M:$M,A39,CADASTRE!$B:$B,$D$1)</f>
        <v>0</v>
      </c>
      <c r="E39" s="90">
        <f>+COUNTIFS(CADASTRE!$M:$M,A39,CADASTRE!$B:$B,$E$1)</f>
        <v>0</v>
      </c>
      <c r="F39" s="90">
        <f>+COUNTIFS(CADASTRE!$M:$M,A39,CADASTRE!$B:$B,$F$1)</f>
        <v>0</v>
      </c>
      <c r="G39" s="90">
        <f>+COUNTIFS(CADASTRE!$M:$M,A39,CADASTRE!$B:$B,$G$1)</f>
        <v>0</v>
      </c>
      <c r="H39" s="90">
        <f>+COUNTIFS(CADASTRE!$M:$M,A39,CADASTRE!$B:$B,$H$1)</f>
        <v>0</v>
      </c>
      <c r="I39" s="90">
        <f>+COUNTIFS(CADASTRE!$M:$M,A39,CADASTRE!$B:$B,$I$1)</f>
        <v>0</v>
      </c>
      <c r="J39" s="90">
        <f>+COUNTIFS(CADASTRE!$M:$M,A39,CADASTRE!$B:$B,$J$1)</f>
        <v>0</v>
      </c>
      <c r="K39" s="90">
        <f>+COUNTIFS(CADASTRE!$M:$M,A39,CADASTRE!$B:$B,$K$1)</f>
        <v>0</v>
      </c>
      <c r="L39" s="90">
        <f>+COUNTIFS(CADASTRE!$M:$M,A39,CADASTRE!$B:$B,$L$1)</f>
        <v>0</v>
      </c>
      <c r="M39" s="90">
        <f>+COUNTIFS(CADASTRE!$M:$M,A39,CADASTRE!$B:$B,$M$1)</f>
        <v>0</v>
      </c>
      <c r="N39" s="90">
        <f>+COUNTIFS(CADASTRE!$M:$M,A39,CADASTRE!$B:$B,$N$1)</f>
        <v>0</v>
      </c>
      <c r="O39" s="90">
        <f>+COUNTIFS(CADASTRE!$M:$M,A39,CADASTRE!$B:$B,$O$1)</f>
        <v>1</v>
      </c>
      <c r="P39" s="90">
        <f>+COUNTIFS(CADASTRE!$M:$M,A39,CADASTRE!$B:$B,$P$1)</f>
        <v>0</v>
      </c>
      <c r="Q39" s="90">
        <f>+COUNTIFS(CADASTRE!$M:$M,A39,CADASTRE!$B:$B,$Q$1)</f>
        <v>0</v>
      </c>
      <c r="R39" s="90">
        <f>+COUNTIFS(CADASTRE!$M:$M,A39,CADASTRE!$B:$B,$R$1)</f>
        <v>0</v>
      </c>
      <c r="S39" s="90">
        <f>+COUNTIFS(CADASTRE!$M:$M,A39,CADASTRE!$B:$B,$S$1)</f>
        <v>0</v>
      </c>
      <c r="T39" s="90">
        <f>+COUNTIFS(CADASTRE!$M:$M,A39,CADASTRE!$B:$B,$T$1)</f>
        <v>0</v>
      </c>
      <c r="U39" s="90">
        <f>+COUNTIFS(CADASTRE!$M:$M,A39,CADASTRE!$B:$B,$U$1)</f>
        <v>0</v>
      </c>
      <c r="V39" s="90">
        <f>+COUNTIFS(CADASTRE!$M:$M,A39,CADASTRE!$B:$B,$V$1)</f>
        <v>0</v>
      </c>
      <c r="W39" s="90">
        <f>+COUNTIFS(CADASTRE!$M:$M,A39,CADASTRE!$B:$B,$W$1)</f>
        <v>0</v>
      </c>
      <c r="X39" s="90">
        <f>+COUNTIFS(CADASTRE!$M:$M,A39,CADASTRE!$B:$B,$X$1)</f>
        <v>0</v>
      </c>
      <c r="Y39" s="90">
        <f>+COUNTIFS(CADASTRE!$M:$M,A39,CADASTRE!$B:$B,$Y$1)</f>
        <v>0</v>
      </c>
      <c r="Z39" s="90">
        <f>+COUNTIFS(CADASTRE!$M:$M,A39,CADASTRE!$B:$B,$Z$1)</f>
        <v>0</v>
      </c>
      <c r="AA39">
        <f t="shared" si="1"/>
        <v>1</v>
      </c>
    </row>
    <row r="40" spans="1:27" ht="75" x14ac:dyDescent="0.3">
      <c r="A40" s="2" t="s">
        <v>2685</v>
      </c>
      <c r="B40" s="90">
        <f>+COUNTIFS(CADASTRE!$M:$M,A40,CADASTRE!$B:$B,$B$1)</f>
        <v>0</v>
      </c>
      <c r="C40" s="90">
        <f>+COUNTIFS(CADASTRE!$M:$M,A40,CADASTRE!$B:$B,$C$1)</f>
        <v>0</v>
      </c>
      <c r="D40" s="90">
        <f>+COUNTIFS(CADASTRE!$M:$M,A40,CADASTRE!$B:$B,$D$1)</f>
        <v>1</v>
      </c>
      <c r="E40" s="90">
        <f>+COUNTIFS(CADASTRE!$M:$M,A40,CADASTRE!$B:$B,$E$1)</f>
        <v>0</v>
      </c>
      <c r="F40" s="90">
        <f>+COUNTIFS(CADASTRE!$M:$M,A40,CADASTRE!$B:$B,$F$1)</f>
        <v>1</v>
      </c>
      <c r="G40" s="90">
        <f>+COUNTIFS(CADASTRE!$M:$M,A40,CADASTRE!$B:$B,$G$1)</f>
        <v>0</v>
      </c>
      <c r="H40" s="90">
        <f>+COUNTIFS(CADASTRE!$M:$M,A40,CADASTRE!$B:$B,$H$1)</f>
        <v>2</v>
      </c>
      <c r="I40" s="90">
        <f>+COUNTIFS(CADASTRE!$M:$M,A40,CADASTRE!$B:$B,$I$1)</f>
        <v>0</v>
      </c>
      <c r="J40" s="90">
        <f>+COUNTIFS(CADASTRE!$M:$M,A40,CADASTRE!$B:$B,$J$1)</f>
        <v>0</v>
      </c>
      <c r="K40" s="90">
        <f>+COUNTIFS(CADASTRE!$M:$M,A40,CADASTRE!$B:$B,$K$1)</f>
        <v>0</v>
      </c>
      <c r="L40" s="90">
        <f>+COUNTIFS(CADASTRE!$M:$M,A40,CADASTRE!$B:$B,$L$1)</f>
        <v>0</v>
      </c>
      <c r="M40" s="90">
        <f>+COUNTIFS(CADASTRE!$M:$M,A40,CADASTRE!$B:$B,$M$1)</f>
        <v>0</v>
      </c>
      <c r="N40" s="90">
        <f>+COUNTIFS(CADASTRE!$M:$M,A40,CADASTRE!$B:$B,$N$1)</f>
        <v>0</v>
      </c>
      <c r="O40" s="90">
        <f>+COUNTIFS(CADASTRE!$M:$M,A40,CADASTRE!$B:$B,$O$1)</f>
        <v>0</v>
      </c>
      <c r="P40" s="90">
        <f>+COUNTIFS(CADASTRE!$M:$M,A40,CADASTRE!$B:$B,$P$1)</f>
        <v>0</v>
      </c>
      <c r="Q40" s="90">
        <f>+COUNTIFS(CADASTRE!$M:$M,A40,CADASTRE!$B:$B,$Q$1)</f>
        <v>0</v>
      </c>
      <c r="R40" s="90">
        <f>+COUNTIFS(CADASTRE!$M:$M,A40,CADASTRE!$B:$B,$R$1)</f>
        <v>0</v>
      </c>
      <c r="S40" s="90">
        <f>+COUNTIFS(CADASTRE!$M:$M,A40,CADASTRE!$B:$B,$S$1)</f>
        <v>0</v>
      </c>
      <c r="T40" s="90">
        <f>+COUNTIFS(CADASTRE!$M:$M,A40,CADASTRE!$B:$B,$T$1)</f>
        <v>0</v>
      </c>
      <c r="U40" s="90">
        <f>+COUNTIFS(CADASTRE!$M:$M,A40,CADASTRE!$B:$B,$U$1)</f>
        <v>0</v>
      </c>
      <c r="V40" s="90">
        <f>+COUNTIFS(CADASTRE!$M:$M,A40,CADASTRE!$B:$B,$V$1)</f>
        <v>0</v>
      </c>
      <c r="W40" s="90">
        <f>+COUNTIFS(CADASTRE!$M:$M,A40,CADASTRE!$B:$B,$W$1)</f>
        <v>0</v>
      </c>
      <c r="X40" s="90">
        <f>+COUNTIFS(CADASTRE!$M:$M,A40,CADASTRE!$B:$B,$X$1)</f>
        <v>0</v>
      </c>
      <c r="Y40" s="90">
        <f>+COUNTIFS(CADASTRE!$M:$M,A40,CADASTRE!$B:$B,$Y$1)</f>
        <v>0</v>
      </c>
      <c r="Z40" s="90">
        <f>+COUNTIFS(CADASTRE!$M:$M,A40,CADASTRE!$B:$B,$Z$1)</f>
        <v>0</v>
      </c>
      <c r="AA40">
        <f t="shared" si="1"/>
        <v>4</v>
      </c>
    </row>
    <row r="41" spans="1:27" ht="45" x14ac:dyDescent="0.3">
      <c r="A41" s="2" t="s">
        <v>2415</v>
      </c>
      <c r="B41" s="90">
        <f>+COUNTIFS(CADASTRE!$M:$M,A41,CADASTRE!$B:$B,$B$1)</f>
        <v>0</v>
      </c>
      <c r="C41" s="90">
        <f>+COUNTIFS(CADASTRE!$M:$M,A41,CADASTRE!$B:$B,$C$1)</f>
        <v>0</v>
      </c>
      <c r="D41" s="90">
        <f>+COUNTIFS(CADASTRE!$M:$M,A41,CADASTRE!$B:$B,$D$1)</f>
        <v>0</v>
      </c>
      <c r="E41" s="90">
        <f>+COUNTIFS(CADASTRE!$M:$M,A41,CADASTRE!$B:$B,$E$1)</f>
        <v>1</v>
      </c>
      <c r="F41" s="90">
        <f>+COUNTIFS(CADASTRE!$M:$M,A41,CADASTRE!$B:$B,$F$1)</f>
        <v>0</v>
      </c>
      <c r="G41" s="90">
        <f>+COUNTIFS(CADASTRE!$M:$M,A41,CADASTRE!$B:$B,$G$1)</f>
        <v>0</v>
      </c>
      <c r="H41" s="90">
        <f>+COUNTIFS(CADASTRE!$M:$M,A41,CADASTRE!$B:$B,$H$1)</f>
        <v>0</v>
      </c>
      <c r="I41" s="90">
        <f>+COUNTIFS(CADASTRE!$M:$M,A41,CADASTRE!$B:$B,$I$1)</f>
        <v>0</v>
      </c>
      <c r="J41" s="90">
        <f>+COUNTIFS(CADASTRE!$M:$M,A41,CADASTRE!$B:$B,$J$1)</f>
        <v>0</v>
      </c>
      <c r="K41" s="90">
        <f>+COUNTIFS(CADASTRE!$M:$M,A41,CADASTRE!$B:$B,$K$1)</f>
        <v>0</v>
      </c>
      <c r="L41" s="90">
        <f>+COUNTIFS(CADASTRE!$M:$M,A41,CADASTRE!$B:$B,$L$1)</f>
        <v>0</v>
      </c>
      <c r="M41" s="90">
        <f>+COUNTIFS(CADASTRE!$M:$M,A41,CADASTRE!$B:$B,$M$1)</f>
        <v>0</v>
      </c>
      <c r="N41" s="90">
        <f>+COUNTIFS(CADASTRE!$M:$M,A41,CADASTRE!$B:$B,$N$1)</f>
        <v>0</v>
      </c>
      <c r="O41" s="90">
        <f>+COUNTIFS(CADASTRE!$M:$M,A41,CADASTRE!$B:$B,$O$1)</f>
        <v>0</v>
      </c>
      <c r="P41" s="90">
        <f>+COUNTIFS(CADASTRE!$M:$M,A41,CADASTRE!$B:$B,$P$1)</f>
        <v>0</v>
      </c>
      <c r="Q41" s="90">
        <f>+COUNTIFS(CADASTRE!$M:$M,A41,CADASTRE!$B:$B,$Q$1)</f>
        <v>0</v>
      </c>
      <c r="R41" s="90">
        <f>+COUNTIFS(CADASTRE!$M:$M,A41,CADASTRE!$B:$B,$R$1)</f>
        <v>0</v>
      </c>
      <c r="S41" s="90">
        <f>+COUNTIFS(CADASTRE!$M:$M,A41,CADASTRE!$B:$B,$S$1)</f>
        <v>0</v>
      </c>
      <c r="T41" s="90">
        <f>+COUNTIFS(CADASTRE!$M:$M,A41,CADASTRE!$B:$B,$T$1)</f>
        <v>0</v>
      </c>
      <c r="U41" s="90">
        <f>+COUNTIFS(CADASTRE!$M:$M,A41,CADASTRE!$B:$B,$U$1)</f>
        <v>0</v>
      </c>
      <c r="V41" s="90">
        <f>+COUNTIFS(CADASTRE!$M:$M,A41,CADASTRE!$B:$B,$V$1)</f>
        <v>0</v>
      </c>
      <c r="W41" s="90">
        <f>+COUNTIFS(CADASTRE!$M:$M,A41,CADASTRE!$B:$B,$W$1)</f>
        <v>0</v>
      </c>
      <c r="X41" s="90">
        <f>+COUNTIFS(CADASTRE!$M:$M,A41,CADASTRE!$B:$B,$X$1)</f>
        <v>0</v>
      </c>
      <c r="Y41" s="90">
        <f>+COUNTIFS(CADASTRE!$M:$M,A41,CADASTRE!$B:$B,$Y$1)</f>
        <v>0</v>
      </c>
      <c r="Z41" s="90">
        <f>+COUNTIFS(CADASTRE!$M:$M,A41,CADASTRE!$B:$B,$Z$1)</f>
        <v>0</v>
      </c>
      <c r="AA41">
        <f t="shared" si="1"/>
        <v>1</v>
      </c>
    </row>
    <row r="42" spans="1:27" ht="30" x14ac:dyDescent="0.3">
      <c r="A42" s="2" t="s">
        <v>357</v>
      </c>
      <c r="B42" s="90">
        <f>+COUNTIFS(CADASTRE!$M:$M,A42,CADASTRE!$B:$B,$B$1)</f>
        <v>0</v>
      </c>
      <c r="C42" s="90">
        <f>+COUNTIFS(CADASTRE!$M:$M,A42,CADASTRE!$B:$B,$C$1)</f>
        <v>0</v>
      </c>
      <c r="D42" s="90">
        <f>+COUNTIFS(CADASTRE!$M:$M,A42,CADASTRE!$B:$B,$D$1)</f>
        <v>0</v>
      </c>
      <c r="E42" s="90">
        <f>+COUNTIFS(CADASTRE!$M:$M,A42,CADASTRE!$B:$B,$E$1)</f>
        <v>0</v>
      </c>
      <c r="F42" s="90">
        <f>+COUNTIFS(CADASTRE!$M:$M,A42,CADASTRE!$B:$B,$F$1)</f>
        <v>0</v>
      </c>
      <c r="G42" s="90">
        <f>+COUNTIFS(CADASTRE!$M:$M,A42,CADASTRE!$B:$B,$G$1)</f>
        <v>0</v>
      </c>
      <c r="H42" s="90">
        <f>+COUNTIFS(CADASTRE!$M:$M,A42,CADASTRE!$B:$B,$H$1)</f>
        <v>0</v>
      </c>
      <c r="I42" s="90">
        <f>+COUNTIFS(CADASTRE!$M:$M,A42,CADASTRE!$B:$B,$I$1)</f>
        <v>0</v>
      </c>
      <c r="J42" s="90">
        <f>+COUNTIFS(CADASTRE!$M:$M,A42,CADASTRE!$B:$B,$J$1)</f>
        <v>1</v>
      </c>
      <c r="K42" s="90">
        <f>+COUNTIFS(CADASTRE!$M:$M,A42,CADASTRE!$B:$B,$K$1)</f>
        <v>0</v>
      </c>
      <c r="L42" s="90">
        <f>+COUNTIFS(CADASTRE!$M:$M,A42,CADASTRE!$B:$B,$L$1)</f>
        <v>0</v>
      </c>
      <c r="M42" s="90">
        <f>+COUNTIFS(CADASTRE!$M:$M,A42,CADASTRE!$B:$B,$M$1)</f>
        <v>0</v>
      </c>
      <c r="N42" s="90">
        <f>+COUNTIFS(CADASTRE!$M:$M,A42,CADASTRE!$B:$B,$N$1)</f>
        <v>0</v>
      </c>
      <c r="O42" s="90">
        <f>+COUNTIFS(CADASTRE!$M:$M,A42,CADASTRE!$B:$B,$O$1)</f>
        <v>0</v>
      </c>
      <c r="P42" s="90">
        <f>+COUNTIFS(CADASTRE!$M:$M,A42,CADASTRE!$B:$B,$P$1)</f>
        <v>0</v>
      </c>
      <c r="Q42" s="90">
        <f>+COUNTIFS(CADASTRE!$M:$M,A42,CADASTRE!$B:$B,$Q$1)</f>
        <v>0</v>
      </c>
      <c r="R42" s="90">
        <f>+COUNTIFS(CADASTRE!$M:$M,A42,CADASTRE!$B:$B,$R$1)</f>
        <v>0</v>
      </c>
      <c r="S42" s="90">
        <f>+COUNTIFS(CADASTRE!$M:$M,A42,CADASTRE!$B:$B,$S$1)</f>
        <v>0</v>
      </c>
      <c r="T42" s="90">
        <f>+COUNTIFS(CADASTRE!$M:$M,A42,CADASTRE!$B:$B,$T$1)</f>
        <v>0</v>
      </c>
      <c r="U42" s="90">
        <f>+COUNTIFS(CADASTRE!$M:$M,A42,CADASTRE!$B:$B,$U$1)</f>
        <v>0</v>
      </c>
      <c r="V42" s="90">
        <f>+COUNTIFS(CADASTRE!$M:$M,A42,CADASTRE!$B:$B,$V$1)</f>
        <v>0</v>
      </c>
      <c r="W42" s="90">
        <f>+COUNTIFS(CADASTRE!$M:$M,A42,CADASTRE!$B:$B,$W$1)</f>
        <v>0</v>
      </c>
      <c r="X42" s="90">
        <f>+COUNTIFS(CADASTRE!$M:$M,A42,CADASTRE!$B:$B,$X$1)</f>
        <v>0</v>
      </c>
      <c r="Y42" s="90">
        <f>+COUNTIFS(CADASTRE!$M:$M,A42,CADASTRE!$B:$B,$Y$1)</f>
        <v>0</v>
      </c>
      <c r="Z42" s="90">
        <f>+COUNTIFS(CADASTRE!$M:$M,A42,CADASTRE!$B:$B,$Z$1)</f>
        <v>0</v>
      </c>
      <c r="AA42">
        <f t="shared" si="1"/>
        <v>1</v>
      </c>
    </row>
    <row r="43" spans="1:27" ht="30" x14ac:dyDescent="0.3">
      <c r="A43" s="2" t="s">
        <v>4961</v>
      </c>
      <c r="B43" s="90">
        <f>+COUNTIFS(CADASTRE!$M:$M,A43,CADASTRE!$B:$B,$B$1)</f>
        <v>0</v>
      </c>
      <c r="C43" s="90">
        <f>+COUNTIFS(CADASTRE!$M:$M,A43,CADASTRE!$B:$B,$C$1)</f>
        <v>0</v>
      </c>
      <c r="D43" s="90">
        <f>+COUNTIFS(CADASTRE!$M:$M,A43,CADASTRE!$B:$B,$D$1)</f>
        <v>0</v>
      </c>
      <c r="E43" s="90">
        <f>+COUNTIFS(CADASTRE!$M:$M,A43,CADASTRE!$B:$B,$E$1)</f>
        <v>0</v>
      </c>
      <c r="F43" s="90">
        <f>+COUNTIFS(CADASTRE!$M:$M,A43,CADASTRE!$B:$B,$F$1)</f>
        <v>0</v>
      </c>
      <c r="G43" s="90">
        <f>+COUNTIFS(CADASTRE!$M:$M,A43,CADASTRE!$B:$B,$G$1)</f>
        <v>0</v>
      </c>
      <c r="H43" s="90">
        <f>+COUNTIFS(CADASTRE!$M:$M,A43,CADASTRE!$B:$B,$H$1)</f>
        <v>0</v>
      </c>
      <c r="I43" s="90">
        <f>+COUNTIFS(CADASTRE!$M:$M,A43,CADASTRE!$B:$B,$I$1)</f>
        <v>0</v>
      </c>
      <c r="J43" s="90">
        <f>+COUNTIFS(CADASTRE!$M:$M,A43,CADASTRE!$B:$B,$J$1)</f>
        <v>1</v>
      </c>
      <c r="K43" s="90">
        <f>+COUNTIFS(CADASTRE!$M:$M,A43,CADASTRE!$B:$B,$K$1)</f>
        <v>0</v>
      </c>
      <c r="L43" s="90">
        <f>+COUNTIFS(CADASTRE!$M:$M,A43,CADASTRE!$B:$B,$L$1)</f>
        <v>0</v>
      </c>
      <c r="M43" s="90">
        <f>+COUNTIFS(CADASTRE!$M:$M,A43,CADASTRE!$B:$B,$M$1)</f>
        <v>0</v>
      </c>
      <c r="N43" s="90">
        <f>+COUNTIFS(CADASTRE!$M:$M,A43,CADASTRE!$B:$B,$N$1)</f>
        <v>0</v>
      </c>
      <c r="O43" s="90">
        <f>+COUNTIFS(CADASTRE!$M:$M,A43,CADASTRE!$B:$B,$O$1)</f>
        <v>0</v>
      </c>
      <c r="P43" s="90">
        <f>+COUNTIFS(CADASTRE!$M:$M,A43,CADASTRE!$B:$B,$P$1)</f>
        <v>0</v>
      </c>
      <c r="Q43" s="90">
        <f>+COUNTIFS(CADASTRE!$M:$M,A43,CADASTRE!$B:$B,$Q$1)</f>
        <v>0</v>
      </c>
      <c r="R43" s="90">
        <f>+COUNTIFS(CADASTRE!$M:$M,A43,CADASTRE!$B:$B,$R$1)</f>
        <v>0</v>
      </c>
      <c r="S43" s="90">
        <f>+COUNTIFS(CADASTRE!$M:$M,A43,CADASTRE!$B:$B,$S$1)</f>
        <v>0</v>
      </c>
      <c r="T43" s="90">
        <f>+COUNTIFS(CADASTRE!$M:$M,A43,CADASTRE!$B:$B,$T$1)</f>
        <v>0</v>
      </c>
      <c r="U43" s="90">
        <f>+COUNTIFS(CADASTRE!$M:$M,A43,CADASTRE!$B:$B,$U$1)</f>
        <v>0</v>
      </c>
      <c r="V43" s="90">
        <f>+COUNTIFS(CADASTRE!$M:$M,A43,CADASTRE!$B:$B,$V$1)</f>
        <v>0</v>
      </c>
      <c r="W43" s="90">
        <f>+COUNTIFS(CADASTRE!$M:$M,A43,CADASTRE!$B:$B,$W$1)</f>
        <v>0</v>
      </c>
      <c r="X43" s="90">
        <f>+COUNTIFS(CADASTRE!$M:$M,A43,CADASTRE!$B:$B,$X$1)</f>
        <v>0</v>
      </c>
      <c r="Y43" s="90">
        <f>+COUNTIFS(CADASTRE!$M:$M,A43,CADASTRE!$B:$B,$Y$1)</f>
        <v>0</v>
      </c>
      <c r="Z43" s="90">
        <f>+COUNTIFS(CADASTRE!$M:$M,A43,CADASTRE!$B:$B,$Z$1)</f>
        <v>0</v>
      </c>
      <c r="AA43">
        <f t="shared" si="1"/>
        <v>1</v>
      </c>
    </row>
    <row r="44" spans="1:27" ht="30" x14ac:dyDescent="0.3">
      <c r="A44" s="2" t="s">
        <v>4382</v>
      </c>
      <c r="B44" s="90">
        <f>+COUNTIFS(CADASTRE!$M:$M,A44,CADASTRE!$B:$B,$B$1)</f>
        <v>0</v>
      </c>
      <c r="C44" s="90">
        <f>+COUNTIFS(CADASTRE!$M:$M,A44,CADASTRE!$B:$B,$C$1)</f>
        <v>0</v>
      </c>
      <c r="D44" s="90">
        <f>+COUNTIFS(CADASTRE!$M:$M,A44,CADASTRE!$B:$B,$D$1)</f>
        <v>0</v>
      </c>
      <c r="E44" s="90">
        <f>+COUNTIFS(CADASTRE!$M:$M,A44,CADASTRE!$B:$B,$E$1)</f>
        <v>0</v>
      </c>
      <c r="F44" s="90">
        <f>+COUNTIFS(CADASTRE!$M:$M,A44,CADASTRE!$B:$B,$F$1)</f>
        <v>0</v>
      </c>
      <c r="G44" s="90">
        <f>+COUNTIFS(CADASTRE!$M:$M,A44,CADASTRE!$B:$B,$G$1)</f>
        <v>0</v>
      </c>
      <c r="H44" s="90">
        <f>+COUNTIFS(CADASTRE!$M:$M,A44,CADASTRE!$B:$B,$H$1)</f>
        <v>0</v>
      </c>
      <c r="I44" s="90">
        <f>+COUNTIFS(CADASTRE!$M:$M,A44,CADASTRE!$B:$B,$I$1)</f>
        <v>0</v>
      </c>
      <c r="J44" s="90">
        <f>+COUNTIFS(CADASTRE!$M:$M,A44,CADASTRE!$B:$B,$J$1)</f>
        <v>1</v>
      </c>
      <c r="K44" s="90">
        <f>+COUNTIFS(CADASTRE!$M:$M,A44,CADASTRE!$B:$B,$K$1)</f>
        <v>0</v>
      </c>
      <c r="L44" s="90">
        <f>+COUNTIFS(CADASTRE!$M:$M,A44,CADASTRE!$B:$B,$L$1)</f>
        <v>0</v>
      </c>
      <c r="M44" s="90">
        <f>+COUNTIFS(CADASTRE!$M:$M,A44,CADASTRE!$B:$B,$M$1)</f>
        <v>0</v>
      </c>
      <c r="N44" s="90">
        <f>+COUNTIFS(CADASTRE!$M:$M,A44,CADASTRE!$B:$B,$N$1)</f>
        <v>0</v>
      </c>
      <c r="O44" s="90">
        <f>+COUNTIFS(CADASTRE!$M:$M,A44,CADASTRE!$B:$B,$O$1)</f>
        <v>0</v>
      </c>
      <c r="P44" s="90">
        <f>+COUNTIFS(CADASTRE!$M:$M,A44,CADASTRE!$B:$B,$P$1)</f>
        <v>0</v>
      </c>
      <c r="Q44" s="90">
        <f>+COUNTIFS(CADASTRE!$M:$M,A44,CADASTRE!$B:$B,$Q$1)</f>
        <v>0</v>
      </c>
      <c r="R44" s="90">
        <f>+COUNTIFS(CADASTRE!$M:$M,A44,CADASTRE!$B:$B,$R$1)</f>
        <v>0</v>
      </c>
      <c r="S44" s="90">
        <f>+COUNTIFS(CADASTRE!$M:$M,A44,CADASTRE!$B:$B,$S$1)</f>
        <v>0</v>
      </c>
      <c r="T44" s="90">
        <f>+COUNTIFS(CADASTRE!$M:$M,A44,CADASTRE!$B:$B,$T$1)</f>
        <v>0</v>
      </c>
      <c r="U44" s="90">
        <f>+COUNTIFS(CADASTRE!$M:$M,A44,CADASTRE!$B:$B,$U$1)</f>
        <v>0</v>
      </c>
      <c r="V44" s="90">
        <f>+COUNTIFS(CADASTRE!$M:$M,A44,CADASTRE!$B:$B,$V$1)</f>
        <v>0</v>
      </c>
      <c r="W44" s="90">
        <f>+COUNTIFS(CADASTRE!$M:$M,A44,CADASTRE!$B:$B,$W$1)</f>
        <v>0</v>
      </c>
      <c r="X44" s="90">
        <f>+COUNTIFS(CADASTRE!$M:$M,A44,CADASTRE!$B:$B,$X$1)</f>
        <v>0</v>
      </c>
      <c r="Y44" s="90">
        <f>+COUNTIFS(CADASTRE!$M:$M,A44,CADASTRE!$B:$B,$Y$1)</f>
        <v>0</v>
      </c>
      <c r="Z44" s="90">
        <f>+COUNTIFS(CADASTRE!$M:$M,A44,CADASTRE!$B:$B,$Z$1)</f>
        <v>0</v>
      </c>
      <c r="AA44">
        <f t="shared" si="1"/>
        <v>1</v>
      </c>
    </row>
    <row r="45" spans="1:27" ht="75" x14ac:dyDescent="0.3">
      <c r="A45" s="2" t="s">
        <v>2500</v>
      </c>
      <c r="B45" s="90">
        <f>+COUNTIFS(CADASTRE!$M:$M,A45,CADASTRE!$B:$B,$B$1)</f>
        <v>0</v>
      </c>
      <c r="C45" s="90">
        <f>+COUNTIFS(CADASTRE!$M:$M,A45,CADASTRE!$B:$B,$C$1)</f>
        <v>0</v>
      </c>
      <c r="D45" s="90">
        <f>+COUNTIFS(CADASTRE!$M:$M,A45,CADASTRE!$B:$B,$D$1)</f>
        <v>0</v>
      </c>
      <c r="E45" s="90">
        <f>+COUNTIFS(CADASTRE!$M:$M,A45,CADASTRE!$B:$B,$E$1)</f>
        <v>0</v>
      </c>
      <c r="F45" s="90">
        <f>+COUNTIFS(CADASTRE!$M:$M,A45,CADASTRE!$B:$B,$F$1)</f>
        <v>0</v>
      </c>
      <c r="G45" s="90">
        <f>+COUNTIFS(CADASTRE!$M:$M,A45,CADASTRE!$B:$B,$G$1)</f>
        <v>0</v>
      </c>
      <c r="H45" s="90">
        <f>+COUNTIFS(CADASTRE!$M:$M,A45,CADASTRE!$B:$B,$H$1)</f>
        <v>0</v>
      </c>
      <c r="I45" s="90">
        <f>+COUNTIFS(CADASTRE!$M:$M,A45,CADASTRE!$B:$B,$I$1)</f>
        <v>0</v>
      </c>
      <c r="J45" s="90">
        <f>+COUNTIFS(CADASTRE!$M:$M,A45,CADASTRE!$B:$B,$J$1)</f>
        <v>0</v>
      </c>
      <c r="K45" s="90">
        <f>+COUNTIFS(CADASTRE!$M:$M,A45,CADASTRE!$B:$B,$K$1)</f>
        <v>0</v>
      </c>
      <c r="L45" s="90">
        <f>+COUNTIFS(CADASTRE!$M:$M,A45,CADASTRE!$B:$B,$L$1)</f>
        <v>0</v>
      </c>
      <c r="M45" s="90">
        <f>+COUNTIFS(CADASTRE!$M:$M,A45,CADASTRE!$B:$B,$M$1)</f>
        <v>0</v>
      </c>
      <c r="N45" s="90">
        <f>+COUNTIFS(CADASTRE!$M:$M,A45,CADASTRE!$B:$B,$N$1)</f>
        <v>0</v>
      </c>
      <c r="O45" s="90">
        <f>+COUNTIFS(CADASTRE!$M:$M,A45,CADASTRE!$B:$B,$O$1)</f>
        <v>0</v>
      </c>
      <c r="P45" s="90">
        <f>+COUNTIFS(CADASTRE!$M:$M,A45,CADASTRE!$B:$B,$P$1)</f>
        <v>0</v>
      </c>
      <c r="Q45" s="90">
        <f>+COUNTIFS(CADASTRE!$M:$M,A45,CADASTRE!$B:$B,$Q$1)</f>
        <v>1</v>
      </c>
      <c r="R45" s="90">
        <f>+COUNTIFS(CADASTRE!$M:$M,A45,CADASTRE!$B:$B,$R$1)</f>
        <v>0</v>
      </c>
      <c r="S45" s="90">
        <f>+COUNTIFS(CADASTRE!$M:$M,A45,CADASTRE!$B:$B,$S$1)</f>
        <v>0</v>
      </c>
      <c r="T45" s="90">
        <f>+COUNTIFS(CADASTRE!$M:$M,A45,CADASTRE!$B:$B,$T$1)</f>
        <v>0</v>
      </c>
      <c r="U45" s="90">
        <f>+COUNTIFS(CADASTRE!$M:$M,A45,CADASTRE!$B:$B,$U$1)</f>
        <v>0</v>
      </c>
      <c r="V45" s="90">
        <f>+COUNTIFS(CADASTRE!$M:$M,A45,CADASTRE!$B:$B,$V$1)</f>
        <v>0</v>
      </c>
      <c r="W45" s="90">
        <f>+COUNTIFS(CADASTRE!$M:$M,A45,CADASTRE!$B:$B,$W$1)</f>
        <v>0</v>
      </c>
      <c r="X45" s="90">
        <f>+COUNTIFS(CADASTRE!$M:$M,A45,CADASTRE!$B:$B,$X$1)</f>
        <v>0</v>
      </c>
      <c r="Y45" s="90">
        <f>+COUNTIFS(CADASTRE!$M:$M,A45,CADASTRE!$B:$B,$Y$1)</f>
        <v>0</v>
      </c>
      <c r="Z45" s="90">
        <f>+COUNTIFS(CADASTRE!$M:$M,A45,CADASTRE!$B:$B,$Z$1)</f>
        <v>0</v>
      </c>
      <c r="AA45">
        <f t="shared" si="1"/>
        <v>1</v>
      </c>
    </row>
    <row r="46" spans="1:27" ht="45" x14ac:dyDescent="0.3">
      <c r="A46" s="2" t="s">
        <v>3052</v>
      </c>
      <c r="B46" s="90">
        <f>+COUNTIFS(CADASTRE!$M:$M,A46,CADASTRE!$B:$B,$B$1)</f>
        <v>0</v>
      </c>
      <c r="C46" s="90">
        <f>+COUNTIFS(CADASTRE!$M:$M,A46,CADASTRE!$B:$B,$C$1)</f>
        <v>0</v>
      </c>
      <c r="D46" s="90">
        <f>+COUNTIFS(CADASTRE!$M:$M,A46,CADASTRE!$B:$B,$D$1)</f>
        <v>0</v>
      </c>
      <c r="E46" s="90">
        <f>+COUNTIFS(CADASTRE!$M:$M,A46,CADASTRE!$B:$B,$E$1)</f>
        <v>0</v>
      </c>
      <c r="F46" s="90">
        <f>+COUNTIFS(CADASTRE!$M:$M,A46,CADASTRE!$B:$B,$F$1)</f>
        <v>0</v>
      </c>
      <c r="G46" s="90">
        <f>+COUNTIFS(CADASTRE!$M:$M,A46,CADASTRE!$B:$B,$G$1)</f>
        <v>0</v>
      </c>
      <c r="H46" s="90">
        <f>+COUNTIFS(CADASTRE!$M:$M,A46,CADASTRE!$B:$B,$H$1)</f>
        <v>0</v>
      </c>
      <c r="I46" s="90">
        <f>+COUNTIFS(CADASTRE!$M:$M,A46,CADASTRE!$B:$B,$I$1)</f>
        <v>0</v>
      </c>
      <c r="J46" s="90">
        <f>+COUNTIFS(CADASTRE!$M:$M,A46,CADASTRE!$B:$B,$J$1)</f>
        <v>1</v>
      </c>
      <c r="K46" s="90">
        <f>+COUNTIFS(CADASTRE!$M:$M,A46,CADASTRE!$B:$B,$K$1)</f>
        <v>0</v>
      </c>
      <c r="L46" s="90">
        <f>+COUNTIFS(CADASTRE!$M:$M,A46,CADASTRE!$B:$B,$L$1)</f>
        <v>0</v>
      </c>
      <c r="M46" s="90">
        <f>+COUNTIFS(CADASTRE!$M:$M,A46,CADASTRE!$B:$B,$M$1)</f>
        <v>0</v>
      </c>
      <c r="N46" s="90">
        <f>+COUNTIFS(CADASTRE!$M:$M,A46,CADASTRE!$B:$B,$N$1)</f>
        <v>0</v>
      </c>
      <c r="O46" s="90">
        <f>+COUNTIFS(CADASTRE!$M:$M,A46,CADASTRE!$B:$B,$O$1)</f>
        <v>0</v>
      </c>
      <c r="P46" s="90">
        <f>+COUNTIFS(CADASTRE!$M:$M,A46,CADASTRE!$B:$B,$P$1)</f>
        <v>0</v>
      </c>
      <c r="Q46" s="90">
        <f>+COUNTIFS(CADASTRE!$M:$M,A46,CADASTRE!$B:$B,$Q$1)</f>
        <v>0</v>
      </c>
      <c r="R46" s="90">
        <f>+COUNTIFS(CADASTRE!$M:$M,A46,CADASTRE!$B:$B,$R$1)</f>
        <v>0</v>
      </c>
      <c r="S46" s="90">
        <f>+COUNTIFS(CADASTRE!$M:$M,A46,CADASTRE!$B:$B,$S$1)</f>
        <v>0</v>
      </c>
      <c r="T46" s="90">
        <f>+COUNTIFS(CADASTRE!$M:$M,A46,CADASTRE!$B:$B,$T$1)</f>
        <v>0</v>
      </c>
      <c r="U46" s="90">
        <f>+COUNTIFS(CADASTRE!$M:$M,A46,CADASTRE!$B:$B,$U$1)</f>
        <v>0</v>
      </c>
      <c r="V46" s="90">
        <f>+COUNTIFS(CADASTRE!$M:$M,A46,CADASTRE!$B:$B,$V$1)</f>
        <v>0</v>
      </c>
      <c r="W46" s="90">
        <f>+COUNTIFS(CADASTRE!$M:$M,A46,CADASTRE!$B:$B,$W$1)</f>
        <v>0</v>
      </c>
      <c r="X46" s="90">
        <f>+COUNTIFS(CADASTRE!$M:$M,A46,CADASTRE!$B:$B,$X$1)</f>
        <v>0</v>
      </c>
      <c r="Y46" s="90">
        <f>+COUNTIFS(CADASTRE!$M:$M,A46,CADASTRE!$B:$B,$Y$1)</f>
        <v>0</v>
      </c>
      <c r="Z46" s="90">
        <f>+COUNTIFS(CADASTRE!$M:$M,A46,CADASTRE!$B:$B,$Z$1)</f>
        <v>0</v>
      </c>
      <c r="AA46">
        <f t="shared" si="1"/>
        <v>1</v>
      </c>
    </row>
    <row r="47" spans="1:27" ht="15" x14ac:dyDescent="0.3">
      <c r="A47" s="2" t="s">
        <v>372</v>
      </c>
      <c r="B47" s="90">
        <f>+COUNTIFS(CADASTRE!$M:$M,A47,CADASTRE!$B:$B,$B$1)</f>
        <v>0</v>
      </c>
      <c r="C47" s="90">
        <f>+COUNTIFS(CADASTRE!$M:$M,A47,CADASTRE!$B:$B,$C$1)</f>
        <v>0</v>
      </c>
      <c r="D47" s="90">
        <f>+COUNTIFS(CADASTRE!$M:$M,A47,CADASTRE!$B:$B,$D$1)</f>
        <v>0</v>
      </c>
      <c r="E47" s="90">
        <f>+COUNTIFS(CADASTRE!$M:$M,A47,CADASTRE!$B:$B,$E$1)</f>
        <v>0</v>
      </c>
      <c r="F47" s="90">
        <f>+COUNTIFS(CADASTRE!$M:$M,A47,CADASTRE!$B:$B,$F$1)</f>
        <v>0</v>
      </c>
      <c r="G47" s="90">
        <f>+COUNTIFS(CADASTRE!$M:$M,A47,CADASTRE!$B:$B,$G$1)</f>
        <v>0</v>
      </c>
      <c r="H47" s="90">
        <f>+COUNTIFS(CADASTRE!$M:$M,A47,CADASTRE!$B:$B,$H$1)</f>
        <v>0</v>
      </c>
      <c r="I47" s="90">
        <f>+COUNTIFS(CADASTRE!$M:$M,A47,CADASTRE!$B:$B,$I$1)</f>
        <v>1</v>
      </c>
      <c r="J47" s="90">
        <f>+COUNTIFS(CADASTRE!$M:$M,A47,CADASTRE!$B:$B,$J$1)</f>
        <v>0</v>
      </c>
      <c r="K47" s="90">
        <f>+COUNTIFS(CADASTRE!$M:$M,A47,CADASTRE!$B:$B,$K$1)</f>
        <v>0</v>
      </c>
      <c r="L47" s="90">
        <f>+COUNTIFS(CADASTRE!$M:$M,A47,CADASTRE!$B:$B,$L$1)</f>
        <v>0</v>
      </c>
      <c r="M47" s="90">
        <f>+COUNTIFS(CADASTRE!$M:$M,A47,CADASTRE!$B:$B,$M$1)</f>
        <v>0</v>
      </c>
      <c r="N47" s="90">
        <f>+COUNTIFS(CADASTRE!$M:$M,A47,CADASTRE!$B:$B,$N$1)</f>
        <v>0</v>
      </c>
      <c r="O47" s="90">
        <f>+COUNTIFS(CADASTRE!$M:$M,A47,CADASTRE!$B:$B,$O$1)</f>
        <v>0</v>
      </c>
      <c r="P47" s="90">
        <f>+COUNTIFS(CADASTRE!$M:$M,A47,CADASTRE!$B:$B,$P$1)</f>
        <v>0</v>
      </c>
      <c r="Q47" s="90">
        <f>+COUNTIFS(CADASTRE!$M:$M,A47,CADASTRE!$B:$B,$Q$1)</f>
        <v>0</v>
      </c>
      <c r="R47" s="90">
        <f>+COUNTIFS(CADASTRE!$M:$M,A47,CADASTRE!$B:$B,$R$1)</f>
        <v>0</v>
      </c>
      <c r="S47" s="90">
        <f>+COUNTIFS(CADASTRE!$M:$M,A47,CADASTRE!$B:$B,$S$1)</f>
        <v>0</v>
      </c>
      <c r="T47" s="90">
        <f>+COUNTIFS(CADASTRE!$M:$M,A47,CADASTRE!$B:$B,$T$1)</f>
        <v>0</v>
      </c>
      <c r="U47" s="90">
        <f>+COUNTIFS(CADASTRE!$M:$M,A47,CADASTRE!$B:$B,$U$1)</f>
        <v>0</v>
      </c>
      <c r="V47" s="90">
        <f>+COUNTIFS(CADASTRE!$M:$M,A47,CADASTRE!$B:$B,$V$1)</f>
        <v>0</v>
      </c>
      <c r="W47" s="90">
        <f>+COUNTIFS(CADASTRE!$M:$M,A47,CADASTRE!$B:$B,$W$1)</f>
        <v>0</v>
      </c>
      <c r="X47" s="90">
        <f>+COUNTIFS(CADASTRE!$M:$M,A47,CADASTRE!$B:$B,$X$1)</f>
        <v>0</v>
      </c>
      <c r="Y47" s="90">
        <f>+COUNTIFS(CADASTRE!$M:$M,A47,CADASTRE!$B:$B,$Y$1)</f>
        <v>0</v>
      </c>
      <c r="Z47" s="90">
        <f>+COUNTIFS(CADASTRE!$M:$M,A47,CADASTRE!$B:$B,$Z$1)</f>
        <v>0</v>
      </c>
      <c r="AA47">
        <f t="shared" si="1"/>
        <v>1</v>
      </c>
    </row>
    <row r="48" spans="1:27" ht="15" x14ac:dyDescent="0.3">
      <c r="A48" s="2" t="s">
        <v>3847</v>
      </c>
      <c r="B48" s="90">
        <f>+COUNTIFS(CADASTRE!$M:$M,A48,CADASTRE!$B:$B,$B$1)</f>
        <v>0</v>
      </c>
      <c r="C48" s="90">
        <f>+COUNTIFS(CADASTRE!$M:$M,A48,CADASTRE!$B:$B,$C$1)</f>
        <v>0</v>
      </c>
      <c r="D48" s="90">
        <f>+COUNTIFS(CADASTRE!$M:$M,A48,CADASTRE!$B:$B,$D$1)</f>
        <v>1</v>
      </c>
      <c r="E48" s="90">
        <f>+COUNTIFS(CADASTRE!$M:$M,A48,CADASTRE!$B:$B,$E$1)</f>
        <v>0</v>
      </c>
      <c r="F48" s="90">
        <f>+COUNTIFS(CADASTRE!$M:$M,A48,CADASTRE!$B:$B,$F$1)</f>
        <v>0</v>
      </c>
      <c r="G48" s="90">
        <f>+COUNTIFS(CADASTRE!$M:$M,A48,CADASTRE!$B:$B,$G$1)</f>
        <v>0</v>
      </c>
      <c r="H48" s="90">
        <f>+COUNTIFS(CADASTRE!$M:$M,A48,CADASTRE!$B:$B,$H$1)</f>
        <v>5</v>
      </c>
      <c r="I48" s="90">
        <f>+COUNTIFS(CADASTRE!$M:$M,A48,CADASTRE!$B:$B,$I$1)</f>
        <v>0</v>
      </c>
      <c r="J48" s="90">
        <f>+COUNTIFS(CADASTRE!$M:$M,A48,CADASTRE!$B:$B,$J$1)</f>
        <v>0</v>
      </c>
      <c r="K48" s="90">
        <f>+COUNTIFS(CADASTRE!$M:$M,A48,CADASTRE!$B:$B,$K$1)</f>
        <v>0</v>
      </c>
      <c r="L48" s="90">
        <f>+COUNTIFS(CADASTRE!$M:$M,A48,CADASTRE!$B:$B,$L$1)</f>
        <v>0</v>
      </c>
      <c r="M48" s="90">
        <f>+COUNTIFS(CADASTRE!$M:$M,A48,CADASTRE!$B:$B,$M$1)</f>
        <v>0</v>
      </c>
      <c r="N48" s="90">
        <f>+COUNTIFS(CADASTRE!$M:$M,A48,CADASTRE!$B:$B,$N$1)</f>
        <v>0</v>
      </c>
      <c r="O48" s="90">
        <f>+COUNTIFS(CADASTRE!$M:$M,A48,CADASTRE!$B:$B,$O$1)</f>
        <v>0</v>
      </c>
      <c r="P48" s="90">
        <f>+COUNTIFS(CADASTRE!$M:$M,A48,CADASTRE!$B:$B,$P$1)</f>
        <v>1</v>
      </c>
      <c r="Q48" s="90">
        <f>+COUNTIFS(CADASTRE!$M:$M,A48,CADASTRE!$B:$B,$Q$1)</f>
        <v>1</v>
      </c>
      <c r="R48" s="90">
        <f>+COUNTIFS(CADASTRE!$M:$M,A48,CADASTRE!$B:$B,$R$1)</f>
        <v>0</v>
      </c>
      <c r="S48" s="90">
        <f>+COUNTIFS(CADASTRE!$M:$M,A48,CADASTRE!$B:$B,$S$1)</f>
        <v>0</v>
      </c>
      <c r="T48" s="90">
        <f>+COUNTIFS(CADASTRE!$M:$M,A48,CADASTRE!$B:$B,$T$1)</f>
        <v>0</v>
      </c>
      <c r="U48" s="90">
        <f>+COUNTIFS(CADASTRE!$M:$M,A48,CADASTRE!$B:$B,$U$1)</f>
        <v>0</v>
      </c>
      <c r="V48" s="90">
        <f>+COUNTIFS(CADASTRE!$M:$M,A48,CADASTRE!$B:$B,$V$1)</f>
        <v>0</v>
      </c>
      <c r="W48" s="90">
        <f>+COUNTIFS(CADASTRE!$M:$M,A48,CADASTRE!$B:$B,$W$1)</f>
        <v>0</v>
      </c>
      <c r="X48" s="90">
        <f>+COUNTIFS(CADASTRE!$M:$M,A48,CADASTRE!$B:$B,$X$1)</f>
        <v>1</v>
      </c>
      <c r="Y48" s="90">
        <f>+COUNTIFS(CADASTRE!$M:$M,A48,CADASTRE!$B:$B,$Y$1)</f>
        <v>0</v>
      </c>
      <c r="Z48" s="90">
        <f>+COUNTIFS(CADASTRE!$M:$M,A48,CADASTRE!$B:$B,$Z$1)</f>
        <v>0</v>
      </c>
      <c r="AA48">
        <f t="shared" si="1"/>
        <v>9</v>
      </c>
    </row>
    <row r="49" spans="1:27" ht="15" x14ac:dyDescent="0.3">
      <c r="A49" s="2" t="s">
        <v>1043</v>
      </c>
      <c r="B49" s="90">
        <f>+COUNTIFS(CADASTRE!$M:$M,A49,CADASTRE!$B:$B,$B$1)</f>
        <v>0</v>
      </c>
      <c r="C49" s="90">
        <f>+COUNTIFS(CADASTRE!$M:$M,A49,CADASTRE!$B:$B,$C$1)</f>
        <v>0</v>
      </c>
      <c r="D49" s="90">
        <f>+COUNTIFS(CADASTRE!$M:$M,A49,CADASTRE!$B:$B,$D$1)</f>
        <v>0</v>
      </c>
      <c r="E49" s="90">
        <f>+COUNTIFS(CADASTRE!$M:$M,A49,CADASTRE!$B:$B,$E$1)</f>
        <v>0</v>
      </c>
      <c r="F49" s="90">
        <f>+COUNTIFS(CADASTRE!$M:$M,A49,CADASTRE!$B:$B,$F$1)</f>
        <v>1</v>
      </c>
      <c r="G49" s="90">
        <f>+COUNTIFS(CADASTRE!$M:$M,A49,CADASTRE!$B:$B,$G$1)</f>
        <v>0</v>
      </c>
      <c r="H49" s="90">
        <f>+COUNTIFS(CADASTRE!$M:$M,A49,CADASTRE!$B:$B,$H$1)</f>
        <v>0</v>
      </c>
      <c r="I49" s="90">
        <f>+COUNTIFS(CADASTRE!$M:$M,A49,CADASTRE!$B:$B,$I$1)</f>
        <v>0</v>
      </c>
      <c r="J49" s="90">
        <f>+COUNTIFS(CADASTRE!$M:$M,A49,CADASTRE!$B:$B,$J$1)</f>
        <v>0</v>
      </c>
      <c r="K49" s="90">
        <f>+COUNTIFS(CADASTRE!$M:$M,A49,CADASTRE!$B:$B,$K$1)</f>
        <v>0</v>
      </c>
      <c r="L49" s="90">
        <f>+COUNTIFS(CADASTRE!$M:$M,A49,CADASTRE!$B:$B,$L$1)</f>
        <v>0</v>
      </c>
      <c r="M49" s="90">
        <f>+COUNTIFS(CADASTRE!$M:$M,A49,CADASTRE!$B:$B,$M$1)</f>
        <v>0</v>
      </c>
      <c r="N49" s="90">
        <f>+COUNTIFS(CADASTRE!$M:$M,A49,CADASTRE!$B:$B,$N$1)</f>
        <v>0</v>
      </c>
      <c r="O49" s="90">
        <f>+COUNTIFS(CADASTRE!$M:$M,A49,CADASTRE!$B:$B,$O$1)</f>
        <v>0</v>
      </c>
      <c r="P49" s="90">
        <f>+COUNTIFS(CADASTRE!$M:$M,A49,CADASTRE!$B:$B,$P$1)</f>
        <v>0</v>
      </c>
      <c r="Q49" s="90">
        <f>+COUNTIFS(CADASTRE!$M:$M,A49,CADASTRE!$B:$B,$Q$1)</f>
        <v>0</v>
      </c>
      <c r="R49" s="90">
        <f>+COUNTIFS(CADASTRE!$M:$M,A49,CADASTRE!$B:$B,$R$1)</f>
        <v>0</v>
      </c>
      <c r="S49" s="90">
        <f>+COUNTIFS(CADASTRE!$M:$M,A49,CADASTRE!$B:$B,$S$1)</f>
        <v>0</v>
      </c>
      <c r="T49" s="90">
        <f>+COUNTIFS(CADASTRE!$M:$M,A49,CADASTRE!$B:$B,$T$1)</f>
        <v>0</v>
      </c>
      <c r="U49" s="90">
        <f>+COUNTIFS(CADASTRE!$M:$M,A49,CADASTRE!$B:$B,$U$1)</f>
        <v>0</v>
      </c>
      <c r="V49" s="90">
        <f>+COUNTIFS(CADASTRE!$M:$M,A49,CADASTRE!$B:$B,$V$1)</f>
        <v>0</v>
      </c>
      <c r="W49" s="90">
        <f>+COUNTIFS(CADASTRE!$M:$M,A49,CADASTRE!$B:$B,$W$1)</f>
        <v>0</v>
      </c>
      <c r="X49" s="90">
        <f>+COUNTIFS(CADASTRE!$M:$M,A49,CADASTRE!$B:$B,$X$1)</f>
        <v>0</v>
      </c>
      <c r="Y49" s="90">
        <f>+COUNTIFS(CADASTRE!$M:$M,A49,CADASTRE!$B:$B,$Y$1)</f>
        <v>0</v>
      </c>
      <c r="Z49" s="90">
        <f>+COUNTIFS(CADASTRE!$M:$M,A49,CADASTRE!$B:$B,$Z$1)</f>
        <v>1</v>
      </c>
      <c r="AA49">
        <f t="shared" si="1"/>
        <v>2</v>
      </c>
    </row>
    <row r="50" spans="1:27" ht="45" x14ac:dyDescent="0.3">
      <c r="A50" s="2" t="s">
        <v>1669</v>
      </c>
      <c r="B50" s="90">
        <f>+COUNTIFS(CADASTRE!$M:$M,A50,CADASTRE!$B:$B,$B$1)</f>
        <v>0</v>
      </c>
      <c r="C50" s="90">
        <f>+COUNTIFS(CADASTRE!$M:$M,A50,CADASTRE!$B:$B,$C$1)</f>
        <v>0</v>
      </c>
      <c r="D50" s="90">
        <f>+COUNTIFS(CADASTRE!$M:$M,A50,CADASTRE!$B:$B,$D$1)</f>
        <v>0</v>
      </c>
      <c r="E50" s="90">
        <f>+COUNTIFS(CADASTRE!$M:$M,A50,CADASTRE!$B:$B,$E$1)</f>
        <v>0</v>
      </c>
      <c r="F50" s="90">
        <f>+COUNTIFS(CADASTRE!$M:$M,A50,CADASTRE!$B:$B,$F$1)</f>
        <v>0</v>
      </c>
      <c r="G50" s="90">
        <f>+COUNTIFS(CADASTRE!$M:$M,A50,CADASTRE!$B:$B,$G$1)</f>
        <v>0</v>
      </c>
      <c r="H50" s="90">
        <f>+COUNTIFS(CADASTRE!$M:$M,A50,CADASTRE!$B:$B,$H$1)</f>
        <v>0</v>
      </c>
      <c r="I50" s="90">
        <f>+COUNTIFS(CADASTRE!$M:$M,A50,CADASTRE!$B:$B,$I$1)</f>
        <v>0</v>
      </c>
      <c r="J50" s="90">
        <f>+COUNTIFS(CADASTRE!$M:$M,A50,CADASTRE!$B:$B,$J$1)</f>
        <v>0</v>
      </c>
      <c r="K50" s="90">
        <f>+COUNTIFS(CADASTRE!$M:$M,A50,CADASTRE!$B:$B,$K$1)</f>
        <v>0</v>
      </c>
      <c r="L50" s="90">
        <f>+COUNTIFS(CADASTRE!$M:$M,A50,CADASTRE!$B:$B,$L$1)</f>
        <v>0</v>
      </c>
      <c r="M50" s="90">
        <f>+COUNTIFS(CADASTRE!$M:$M,A50,CADASTRE!$B:$B,$M$1)</f>
        <v>0</v>
      </c>
      <c r="N50" s="90">
        <f>+COUNTIFS(CADASTRE!$M:$M,A50,CADASTRE!$B:$B,$N$1)</f>
        <v>0</v>
      </c>
      <c r="O50" s="90">
        <f>+COUNTIFS(CADASTRE!$M:$M,A50,CADASTRE!$B:$B,$O$1)</f>
        <v>0</v>
      </c>
      <c r="P50" s="90">
        <f>+COUNTIFS(CADASTRE!$M:$M,A50,CADASTRE!$B:$B,$P$1)</f>
        <v>0</v>
      </c>
      <c r="Q50" s="90">
        <f>+COUNTIFS(CADASTRE!$M:$M,A50,CADASTRE!$B:$B,$Q$1)</f>
        <v>1</v>
      </c>
      <c r="R50" s="90">
        <f>+COUNTIFS(CADASTRE!$M:$M,A50,CADASTRE!$B:$B,$R$1)</f>
        <v>0</v>
      </c>
      <c r="S50" s="90">
        <f>+COUNTIFS(CADASTRE!$M:$M,A50,CADASTRE!$B:$B,$S$1)</f>
        <v>0</v>
      </c>
      <c r="T50" s="90">
        <f>+COUNTIFS(CADASTRE!$M:$M,A50,CADASTRE!$B:$B,$T$1)</f>
        <v>0</v>
      </c>
      <c r="U50" s="90">
        <f>+COUNTIFS(CADASTRE!$M:$M,A50,CADASTRE!$B:$B,$U$1)</f>
        <v>0</v>
      </c>
      <c r="V50" s="90">
        <f>+COUNTIFS(CADASTRE!$M:$M,A50,CADASTRE!$B:$B,$V$1)</f>
        <v>0</v>
      </c>
      <c r="W50" s="90">
        <f>+COUNTIFS(CADASTRE!$M:$M,A50,CADASTRE!$B:$B,$W$1)</f>
        <v>0</v>
      </c>
      <c r="X50" s="90">
        <f>+COUNTIFS(CADASTRE!$M:$M,A50,CADASTRE!$B:$B,$X$1)</f>
        <v>0</v>
      </c>
      <c r="Y50" s="90">
        <f>+COUNTIFS(CADASTRE!$M:$M,A50,CADASTRE!$B:$B,$Y$1)</f>
        <v>0</v>
      </c>
      <c r="Z50" s="90">
        <f>+COUNTIFS(CADASTRE!$M:$M,A50,CADASTRE!$B:$B,$Z$1)</f>
        <v>0</v>
      </c>
      <c r="AA50">
        <f t="shared" si="1"/>
        <v>1</v>
      </c>
    </row>
    <row r="51" spans="1:27" ht="30" x14ac:dyDescent="0.3">
      <c r="A51" s="2" t="s">
        <v>4649</v>
      </c>
      <c r="B51" s="90">
        <f>+COUNTIFS(CADASTRE!$M:$M,A51,CADASTRE!$B:$B,$B$1)</f>
        <v>0</v>
      </c>
      <c r="C51" s="90">
        <f>+COUNTIFS(CADASTRE!$M:$M,A51,CADASTRE!$B:$B,$C$1)</f>
        <v>0</v>
      </c>
      <c r="D51" s="90">
        <f>+COUNTIFS(CADASTRE!$M:$M,A51,CADASTRE!$B:$B,$D$1)</f>
        <v>0</v>
      </c>
      <c r="E51" s="90">
        <f>+COUNTIFS(CADASTRE!$M:$M,A51,CADASTRE!$B:$B,$E$1)</f>
        <v>0</v>
      </c>
      <c r="F51" s="90">
        <f>+COUNTIFS(CADASTRE!$M:$M,A51,CADASTRE!$B:$B,$F$1)</f>
        <v>0</v>
      </c>
      <c r="G51" s="90">
        <f>+COUNTIFS(CADASTRE!$M:$M,A51,CADASTRE!$B:$B,$G$1)</f>
        <v>0</v>
      </c>
      <c r="H51" s="90">
        <f>+COUNTIFS(CADASTRE!$M:$M,A51,CADASTRE!$B:$B,$H$1)</f>
        <v>0</v>
      </c>
      <c r="I51" s="90">
        <f>+COUNTIFS(CADASTRE!$M:$M,A51,CADASTRE!$B:$B,$I$1)</f>
        <v>0</v>
      </c>
      <c r="J51" s="90">
        <f>+COUNTIFS(CADASTRE!$M:$M,A51,CADASTRE!$B:$B,$J$1)</f>
        <v>0</v>
      </c>
      <c r="K51" s="90">
        <f>+COUNTIFS(CADASTRE!$M:$M,A51,CADASTRE!$B:$B,$K$1)</f>
        <v>0</v>
      </c>
      <c r="L51" s="90">
        <f>+COUNTIFS(CADASTRE!$M:$M,A51,CADASTRE!$B:$B,$L$1)</f>
        <v>0</v>
      </c>
      <c r="M51" s="90">
        <f>+COUNTIFS(CADASTRE!$M:$M,A51,CADASTRE!$B:$B,$M$1)</f>
        <v>0</v>
      </c>
      <c r="N51" s="90">
        <f>+COUNTIFS(CADASTRE!$M:$M,A51,CADASTRE!$B:$B,$N$1)</f>
        <v>0</v>
      </c>
      <c r="O51" s="90">
        <f>+COUNTIFS(CADASTRE!$M:$M,A51,CADASTRE!$B:$B,$O$1)</f>
        <v>0</v>
      </c>
      <c r="P51" s="90">
        <f>+COUNTIFS(CADASTRE!$M:$M,A51,CADASTRE!$B:$B,$P$1)</f>
        <v>0</v>
      </c>
      <c r="Q51" s="90">
        <f>+COUNTIFS(CADASTRE!$M:$M,A51,CADASTRE!$B:$B,$Q$1)</f>
        <v>0</v>
      </c>
      <c r="R51" s="90">
        <f>+COUNTIFS(CADASTRE!$M:$M,A51,CADASTRE!$B:$B,$R$1)</f>
        <v>0</v>
      </c>
      <c r="S51" s="90">
        <f>+COUNTIFS(CADASTRE!$M:$M,A51,CADASTRE!$B:$B,$S$1)</f>
        <v>0</v>
      </c>
      <c r="T51" s="90">
        <f>+COUNTIFS(CADASTRE!$M:$M,A51,CADASTRE!$B:$B,$T$1)</f>
        <v>0</v>
      </c>
      <c r="U51" s="90">
        <f>+COUNTIFS(CADASTRE!$M:$M,A51,CADASTRE!$B:$B,$U$1)</f>
        <v>0</v>
      </c>
      <c r="V51" s="90">
        <f>+COUNTIFS(CADASTRE!$M:$M,A51,CADASTRE!$B:$B,$V$1)</f>
        <v>0</v>
      </c>
      <c r="W51" s="90">
        <f>+COUNTIFS(CADASTRE!$M:$M,A51,CADASTRE!$B:$B,$W$1)</f>
        <v>0</v>
      </c>
      <c r="X51" s="90">
        <f>+COUNTIFS(CADASTRE!$M:$M,A51,CADASTRE!$B:$B,$X$1)</f>
        <v>1</v>
      </c>
      <c r="Y51" s="90">
        <f>+COUNTIFS(CADASTRE!$M:$M,A51,CADASTRE!$B:$B,$Y$1)</f>
        <v>0</v>
      </c>
      <c r="Z51" s="90">
        <f>+COUNTIFS(CADASTRE!$M:$M,A51,CADASTRE!$B:$B,$Z$1)</f>
        <v>0</v>
      </c>
      <c r="AA51">
        <f t="shared" si="1"/>
        <v>1</v>
      </c>
    </row>
    <row r="52" spans="1:27" ht="75" x14ac:dyDescent="0.3">
      <c r="A52" s="2" t="s">
        <v>727</v>
      </c>
      <c r="B52" s="90">
        <f>+COUNTIFS(CADASTRE!$M:$M,A52,CADASTRE!$B:$B,$B$1)</f>
        <v>0</v>
      </c>
      <c r="C52" s="90">
        <f>+COUNTIFS(CADASTRE!$M:$M,A52,CADASTRE!$B:$B,$C$1)</f>
        <v>0</v>
      </c>
      <c r="D52" s="90">
        <f>+COUNTIFS(CADASTRE!$M:$M,A52,CADASTRE!$B:$B,$D$1)</f>
        <v>0</v>
      </c>
      <c r="E52" s="90">
        <f>+COUNTIFS(CADASTRE!$M:$M,A52,CADASTRE!$B:$B,$E$1)</f>
        <v>3</v>
      </c>
      <c r="F52" s="90">
        <f>+COUNTIFS(CADASTRE!$M:$M,A52,CADASTRE!$B:$B,$F$1)</f>
        <v>1</v>
      </c>
      <c r="G52" s="90">
        <f>+COUNTIFS(CADASTRE!$M:$M,A52,CADASTRE!$B:$B,$G$1)</f>
        <v>3</v>
      </c>
      <c r="H52" s="90">
        <f>+COUNTIFS(CADASTRE!$M:$M,A52,CADASTRE!$B:$B,$H$1)</f>
        <v>0</v>
      </c>
      <c r="I52" s="90">
        <f>+COUNTIFS(CADASTRE!$M:$M,A52,CADASTRE!$B:$B,$I$1)</f>
        <v>0</v>
      </c>
      <c r="J52" s="90">
        <f>+COUNTIFS(CADASTRE!$M:$M,A52,CADASTRE!$B:$B,$J$1)</f>
        <v>0</v>
      </c>
      <c r="K52" s="90">
        <f>+COUNTIFS(CADASTRE!$M:$M,A52,CADASTRE!$B:$B,$K$1)</f>
        <v>0</v>
      </c>
      <c r="L52" s="90">
        <f>+COUNTIFS(CADASTRE!$M:$M,A52,CADASTRE!$B:$B,$L$1)</f>
        <v>0</v>
      </c>
      <c r="M52" s="90">
        <f>+COUNTIFS(CADASTRE!$M:$M,A52,CADASTRE!$B:$B,$M$1)</f>
        <v>0</v>
      </c>
      <c r="N52" s="90">
        <f>+COUNTIFS(CADASTRE!$M:$M,A52,CADASTRE!$B:$B,$N$1)</f>
        <v>0</v>
      </c>
      <c r="O52" s="90">
        <f>+COUNTIFS(CADASTRE!$M:$M,A52,CADASTRE!$B:$B,$O$1)</f>
        <v>0</v>
      </c>
      <c r="P52" s="90">
        <f>+COUNTIFS(CADASTRE!$M:$M,A52,CADASTRE!$B:$B,$P$1)</f>
        <v>2</v>
      </c>
      <c r="Q52" s="90">
        <f>+COUNTIFS(CADASTRE!$M:$M,A52,CADASTRE!$B:$B,$Q$1)</f>
        <v>1</v>
      </c>
      <c r="R52" s="90">
        <f>+COUNTIFS(CADASTRE!$M:$M,A52,CADASTRE!$B:$B,$R$1)</f>
        <v>0</v>
      </c>
      <c r="S52" s="90">
        <f>+COUNTIFS(CADASTRE!$M:$M,A52,CADASTRE!$B:$B,$S$1)</f>
        <v>0</v>
      </c>
      <c r="T52" s="90">
        <f>+COUNTIFS(CADASTRE!$M:$M,A52,CADASTRE!$B:$B,$T$1)</f>
        <v>0</v>
      </c>
      <c r="U52" s="90">
        <f>+COUNTIFS(CADASTRE!$M:$M,A52,CADASTRE!$B:$B,$U$1)</f>
        <v>0</v>
      </c>
      <c r="V52" s="90">
        <f>+COUNTIFS(CADASTRE!$M:$M,A52,CADASTRE!$B:$B,$V$1)</f>
        <v>0</v>
      </c>
      <c r="W52" s="90">
        <f>+COUNTIFS(CADASTRE!$M:$M,A52,CADASTRE!$B:$B,$W$1)</f>
        <v>0</v>
      </c>
      <c r="X52" s="90">
        <f>+COUNTIFS(CADASTRE!$M:$M,A52,CADASTRE!$B:$B,$X$1)</f>
        <v>1</v>
      </c>
      <c r="Y52" s="90">
        <f>+COUNTIFS(CADASTRE!$M:$M,A52,CADASTRE!$B:$B,$Y$1)</f>
        <v>1</v>
      </c>
      <c r="Z52" s="90">
        <f>+COUNTIFS(CADASTRE!$M:$M,A52,CADASTRE!$B:$B,$Z$1)</f>
        <v>2</v>
      </c>
      <c r="AA52">
        <f t="shared" si="1"/>
        <v>14</v>
      </c>
    </row>
    <row r="53" spans="1:27" ht="45" x14ac:dyDescent="0.3">
      <c r="A53" s="2" t="s">
        <v>1201</v>
      </c>
      <c r="B53" s="90">
        <f>+COUNTIFS(CADASTRE!$M:$M,A53,CADASTRE!$B:$B,$B$1)</f>
        <v>0</v>
      </c>
      <c r="C53" s="90">
        <f>+COUNTIFS(CADASTRE!$M:$M,A53,CADASTRE!$B:$B,$C$1)</f>
        <v>0</v>
      </c>
      <c r="D53" s="90">
        <f>+COUNTIFS(CADASTRE!$M:$M,A53,CADASTRE!$B:$B,$D$1)</f>
        <v>2</v>
      </c>
      <c r="E53" s="90">
        <f>+COUNTIFS(CADASTRE!$M:$M,A53,CADASTRE!$B:$B,$E$1)</f>
        <v>2</v>
      </c>
      <c r="F53" s="90">
        <f>+COUNTIFS(CADASTRE!$M:$M,A53,CADASTRE!$B:$B,$F$1)</f>
        <v>0</v>
      </c>
      <c r="G53" s="90">
        <f>+COUNTIFS(CADASTRE!$M:$M,A53,CADASTRE!$B:$B,$G$1)</f>
        <v>0</v>
      </c>
      <c r="H53" s="90">
        <f>+COUNTIFS(CADASTRE!$M:$M,A53,CADASTRE!$B:$B,$H$1)</f>
        <v>4</v>
      </c>
      <c r="I53" s="90">
        <f>+COUNTIFS(CADASTRE!$M:$M,A53,CADASTRE!$B:$B,$I$1)</f>
        <v>5</v>
      </c>
      <c r="J53" s="90">
        <f>+COUNTIFS(CADASTRE!$M:$M,A53,CADASTRE!$B:$B,$J$1)</f>
        <v>1</v>
      </c>
      <c r="K53" s="90">
        <f>+COUNTIFS(CADASTRE!$M:$M,A53,CADASTRE!$B:$B,$K$1)</f>
        <v>0</v>
      </c>
      <c r="L53" s="90">
        <f>+COUNTIFS(CADASTRE!$M:$M,A53,CADASTRE!$B:$B,$L$1)</f>
        <v>0</v>
      </c>
      <c r="M53" s="90">
        <f>+COUNTIFS(CADASTRE!$M:$M,A53,CADASTRE!$B:$B,$M$1)</f>
        <v>0</v>
      </c>
      <c r="N53" s="90">
        <f>+COUNTIFS(CADASTRE!$M:$M,A53,CADASTRE!$B:$B,$N$1)</f>
        <v>2</v>
      </c>
      <c r="O53" s="90">
        <f>+COUNTIFS(CADASTRE!$M:$M,A53,CADASTRE!$B:$B,$O$1)</f>
        <v>2</v>
      </c>
      <c r="P53" s="90">
        <f>+COUNTIFS(CADASTRE!$M:$M,A53,CADASTRE!$B:$B,$P$1)</f>
        <v>1</v>
      </c>
      <c r="Q53" s="90">
        <f>+COUNTIFS(CADASTRE!$M:$M,A53,CADASTRE!$B:$B,$Q$1)</f>
        <v>1</v>
      </c>
      <c r="R53" s="90">
        <f>+COUNTIFS(CADASTRE!$M:$M,A53,CADASTRE!$B:$B,$R$1)</f>
        <v>0</v>
      </c>
      <c r="S53" s="90">
        <f>+COUNTIFS(CADASTRE!$M:$M,A53,CADASTRE!$B:$B,$S$1)</f>
        <v>0</v>
      </c>
      <c r="T53" s="90">
        <f>+COUNTIFS(CADASTRE!$M:$M,A53,CADASTRE!$B:$B,$T$1)</f>
        <v>1</v>
      </c>
      <c r="U53" s="90">
        <f>+COUNTIFS(CADASTRE!$M:$M,A53,CADASTRE!$B:$B,$U$1)</f>
        <v>0</v>
      </c>
      <c r="V53" s="90">
        <f>+COUNTIFS(CADASTRE!$M:$M,A53,CADASTRE!$B:$B,$V$1)</f>
        <v>0</v>
      </c>
      <c r="W53" s="90">
        <f>+COUNTIFS(CADASTRE!$M:$M,A53,CADASTRE!$B:$B,$W$1)</f>
        <v>0</v>
      </c>
      <c r="X53" s="90">
        <f>+COUNTIFS(CADASTRE!$M:$M,A53,CADASTRE!$B:$B,$X$1)</f>
        <v>2</v>
      </c>
      <c r="Y53" s="90">
        <f>+COUNTIFS(CADASTRE!$M:$M,A53,CADASTRE!$B:$B,$Y$1)</f>
        <v>3</v>
      </c>
      <c r="Z53" s="90">
        <f>+COUNTIFS(CADASTRE!$M:$M,A53,CADASTRE!$B:$B,$Z$1)</f>
        <v>0</v>
      </c>
      <c r="AA53">
        <f t="shared" si="1"/>
        <v>26</v>
      </c>
    </row>
    <row r="54" spans="1:27" ht="45" x14ac:dyDescent="0.3">
      <c r="A54" s="2" t="s">
        <v>2381</v>
      </c>
      <c r="B54" s="90">
        <f>+COUNTIFS(CADASTRE!$M:$M,A54,CADASTRE!$B:$B,$B$1)</f>
        <v>0</v>
      </c>
      <c r="C54" s="90">
        <f>+COUNTIFS(CADASTRE!$M:$M,A54,CADASTRE!$B:$B,$C$1)</f>
        <v>0</v>
      </c>
      <c r="D54" s="90">
        <f>+COUNTIFS(CADASTRE!$M:$M,A54,CADASTRE!$B:$B,$D$1)</f>
        <v>0</v>
      </c>
      <c r="E54" s="90">
        <f>+COUNTIFS(CADASTRE!$M:$M,A54,CADASTRE!$B:$B,$E$1)</f>
        <v>1</v>
      </c>
      <c r="F54" s="90">
        <f>+COUNTIFS(CADASTRE!$M:$M,A54,CADASTRE!$B:$B,$F$1)</f>
        <v>0</v>
      </c>
      <c r="G54" s="90">
        <f>+COUNTIFS(CADASTRE!$M:$M,A54,CADASTRE!$B:$B,$G$1)</f>
        <v>0</v>
      </c>
      <c r="H54" s="90">
        <f>+COUNTIFS(CADASTRE!$M:$M,A54,CADASTRE!$B:$B,$H$1)</f>
        <v>0</v>
      </c>
      <c r="I54" s="90">
        <f>+COUNTIFS(CADASTRE!$M:$M,A54,CADASTRE!$B:$B,$I$1)</f>
        <v>0</v>
      </c>
      <c r="J54" s="90">
        <f>+COUNTIFS(CADASTRE!$M:$M,A54,CADASTRE!$B:$B,$J$1)</f>
        <v>0</v>
      </c>
      <c r="K54" s="90">
        <f>+COUNTIFS(CADASTRE!$M:$M,A54,CADASTRE!$B:$B,$K$1)</f>
        <v>0</v>
      </c>
      <c r="L54" s="90">
        <f>+COUNTIFS(CADASTRE!$M:$M,A54,CADASTRE!$B:$B,$L$1)</f>
        <v>1</v>
      </c>
      <c r="M54" s="90">
        <f>+COUNTIFS(CADASTRE!$M:$M,A54,CADASTRE!$B:$B,$M$1)</f>
        <v>0</v>
      </c>
      <c r="N54" s="90">
        <f>+COUNTIFS(CADASTRE!$M:$M,A54,CADASTRE!$B:$B,$N$1)</f>
        <v>0</v>
      </c>
      <c r="O54" s="90">
        <f>+COUNTIFS(CADASTRE!$M:$M,A54,CADASTRE!$B:$B,$O$1)</f>
        <v>0</v>
      </c>
      <c r="P54" s="90">
        <f>+COUNTIFS(CADASTRE!$M:$M,A54,CADASTRE!$B:$B,$P$1)</f>
        <v>0</v>
      </c>
      <c r="Q54" s="90">
        <f>+COUNTIFS(CADASTRE!$M:$M,A54,CADASTRE!$B:$B,$Q$1)</f>
        <v>0</v>
      </c>
      <c r="R54" s="90">
        <f>+COUNTIFS(CADASTRE!$M:$M,A54,CADASTRE!$B:$B,$R$1)</f>
        <v>0</v>
      </c>
      <c r="S54" s="90">
        <f>+COUNTIFS(CADASTRE!$M:$M,A54,CADASTRE!$B:$B,$S$1)</f>
        <v>0</v>
      </c>
      <c r="T54" s="90">
        <f>+COUNTIFS(CADASTRE!$M:$M,A54,CADASTRE!$B:$B,$T$1)</f>
        <v>0</v>
      </c>
      <c r="U54" s="90">
        <f>+COUNTIFS(CADASTRE!$M:$M,A54,CADASTRE!$B:$B,$U$1)</f>
        <v>0</v>
      </c>
      <c r="V54" s="90">
        <f>+COUNTIFS(CADASTRE!$M:$M,A54,CADASTRE!$B:$B,$V$1)</f>
        <v>0</v>
      </c>
      <c r="W54" s="90">
        <f>+COUNTIFS(CADASTRE!$M:$M,A54,CADASTRE!$B:$B,$W$1)</f>
        <v>0</v>
      </c>
      <c r="X54" s="90">
        <f>+COUNTIFS(CADASTRE!$M:$M,A54,CADASTRE!$B:$B,$X$1)</f>
        <v>0</v>
      </c>
      <c r="Y54" s="90">
        <f>+COUNTIFS(CADASTRE!$M:$M,A54,CADASTRE!$B:$B,$Y$1)</f>
        <v>0</v>
      </c>
      <c r="Z54" s="90">
        <f>+COUNTIFS(CADASTRE!$M:$M,A54,CADASTRE!$B:$B,$Z$1)</f>
        <v>0</v>
      </c>
      <c r="AA54">
        <f t="shared" si="1"/>
        <v>2</v>
      </c>
    </row>
    <row r="55" spans="1:27" ht="45" x14ac:dyDescent="0.3">
      <c r="A55" s="2" t="s">
        <v>3084</v>
      </c>
      <c r="B55" s="90">
        <f>+COUNTIFS(CADASTRE!$M:$M,A55,CADASTRE!$B:$B,$B$1)</f>
        <v>0</v>
      </c>
      <c r="C55" s="90">
        <f>+COUNTIFS(CADASTRE!$M:$M,A55,CADASTRE!$B:$B,$C$1)</f>
        <v>0</v>
      </c>
      <c r="D55" s="90">
        <f>+COUNTIFS(CADASTRE!$M:$M,A55,CADASTRE!$B:$B,$D$1)</f>
        <v>1</v>
      </c>
      <c r="E55" s="90">
        <f>+COUNTIFS(CADASTRE!$M:$M,A55,CADASTRE!$B:$B,$E$1)</f>
        <v>0</v>
      </c>
      <c r="F55" s="90">
        <f>+COUNTIFS(CADASTRE!$M:$M,A55,CADASTRE!$B:$B,$F$1)</f>
        <v>0</v>
      </c>
      <c r="G55" s="90">
        <f>+COUNTIFS(CADASTRE!$M:$M,A55,CADASTRE!$B:$B,$G$1)</f>
        <v>0</v>
      </c>
      <c r="H55" s="90">
        <f>+COUNTIFS(CADASTRE!$M:$M,A55,CADASTRE!$B:$B,$H$1)</f>
        <v>0</v>
      </c>
      <c r="I55" s="90">
        <f>+COUNTIFS(CADASTRE!$M:$M,A55,CADASTRE!$B:$B,$I$1)</f>
        <v>1</v>
      </c>
      <c r="J55" s="90">
        <f>+COUNTIFS(CADASTRE!$M:$M,A55,CADASTRE!$B:$B,$J$1)</f>
        <v>0</v>
      </c>
      <c r="K55" s="90">
        <f>+COUNTIFS(CADASTRE!$M:$M,A55,CADASTRE!$B:$B,$K$1)</f>
        <v>0</v>
      </c>
      <c r="L55" s="90">
        <f>+COUNTIFS(CADASTRE!$M:$M,A55,CADASTRE!$B:$B,$L$1)</f>
        <v>0</v>
      </c>
      <c r="M55" s="90">
        <f>+COUNTIFS(CADASTRE!$M:$M,A55,CADASTRE!$B:$B,$M$1)</f>
        <v>0</v>
      </c>
      <c r="N55" s="90">
        <f>+COUNTIFS(CADASTRE!$M:$M,A55,CADASTRE!$B:$B,$N$1)</f>
        <v>0</v>
      </c>
      <c r="O55" s="90">
        <f>+COUNTIFS(CADASTRE!$M:$M,A55,CADASTRE!$B:$B,$O$1)</f>
        <v>1</v>
      </c>
      <c r="P55" s="90">
        <f>+COUNTIFS(CADASTRE!$M:$M,A55,CADASTRE!$B:$B,$P$1)</f>
        <v>0</v>
      </c>
      <c r="Q55" s="90">
        <f>+COUNTIFS(CADASTRE!$M:$M,A55,CADASTRE!$B:$B,$Q$1)</f>
        <v>0</v>
      </c>
      <c r="R55" s="90">
        <f>+COUNTIFS(CADASTRE!$M:$M,A55,CADASTRE!$B:$B,$R$1)</f>
        <v>0</v>
      </c>
      <c r="S55" s="90">
        <f>+COUNTIFS(CADASTRE!$M:$M,A55,CADASTRE!$B:$B,$S$1)</f>
        <v>0</v>
      </c>
      <c r="T55" s="90">
        <f>+COUNTIFS(CADASTRE!$M:$M,A55,CADASTRE!$B:$B,$T$1)</f>
        <v>0</v>
      </c>
      <c r="U55" s="90">
        <f>+COUNTIFS(CADASTRE!$M:$M,A55,CADASTRE!$B:$B,$U$1)</f>
        <v>0</v>
      </c>
      <c r="V55" s="90">
        <f>+COUNTIFS(CADASTRE!$M:$M,A55,CADASTRE!$B:$B,$V$1)</f>
        <v>0</v>
      </c>
      <c r="W55" s="90">
        <f>+COUNTIFS(CADASTRE!$M:$M,A55,CADASTRE!$B:$B,$W$1)</f>
        <v>0</v>
      </c>
      <c r="X55" s="90">
        <f>+COUNTIFS(CADASTRE!$M:$M,A55,CADASTRE!$B:$B,$X$1)</f>
        <v>0</v>
      </c>
      <c r="Y55" s="90">
        <f>+COUNTIFS(CADASTRE!$M:$M,A55,CADASTRE!$B:$B,$Y$1)</f>
        <v>0</v>
      </c>
      <c r="Z55" s="90">
        <f>+COUNTIFS(CADASTRE!$M:$M,A55,CADASTRE!$B:$B,$Z$1)</f>
        <v>0</v>
      </c>
      <c r="AA55">
        <f t="shared" si="1"/>
        <v>3</v>
      </c>
    </row>
    <row r="56" spans="1:27" ht="45" x14ac:dyDescent="0.3">
      <c r="A56" s="2" t="s">
        <v>616</v>
      </c>
      <c r="B56" s="90">
        <f>+COUNTIFS(CADASTRE!$M:$M,A56,CADASTRE!$B:$B,$B$1)</f>
        <v>0</v>
      </c>
      <c r="C56" s="90">
        <f>+COUNTIFS(CADASTRE!$M:$M,A56,CADASTRE!$B:$B,$C$1)</f>
        <v>0</v>
      </c>
      <c r="D56" s="90">
        <f>+COUNTIFS(CADASTRE!$M:$M,A56,CADASTRE!$B:$B,$D$1)</f>
        <v>1</v>
      </c>
      <c r="E56" s="90">
        <f>+COUNTIFS(CADASTRE!$M:$M,A56,CADASTRE!$B:$B,$E$1)</f>
        <v>2</v>
      </c>
      <c r="F56" s="90">
        <f>+COUNTIFS(CADASTRE!$M:$M,A56,CADASTRE!$B:$B,$F$1)</f>
        <v>0</v>
      </c>
      <c r="G56" s="90">
        <f>+COUNTIFS(CADASTRE!$M:$M,A56,CADASTRE!$B:$B,$G$1)</f>
        <v>1</v>
      </c>
      <c r="H56" s="90">
        <f>+COUNTIFS(CADASTRE!$M:$M,A56,CADASTRE!$B:$B,$H$1)</f>
        <v>4</v>
      </c>
      <c r="I56" s="90">
        <f>+COUNTIFS(CADASTRE!$M:$M,A56,CADASTRE!$B:$B,$I$1)</f>
        <v>1</v>
      </c>
      <c r="J56" s="90">
        <f>+COUNTIFS(CADASTRE!$M:$M,A56,CADASTRE!$B:$B,$J$1)</f>
        <v>0</v>
      </c>
      <c r="K56" s="90">
        <f>+COUNTIFS(CADASTRE!$M:$M,A56,CADASTRE!$B:$B,$K$1)</f>
        <v>0</v>
      </c>
      <c r="L56" s="90">
        <f>+COUNTIFS(CADASTRE!$M:$M,A56,CADASTRE!$B:$B,$L$1)</f>
        <v>1</v>
      </c>
      <c r="M56" s="90">
        <f>+COUNTIFS(CADASTRE!$M:$M,A56,CADASTRE!$B:$B,$M$1)</f>
        <v>0</v>
      </c>
      <c r="N56" s="90">
        <f>+COUNTIFS(CADASTRE!$M:$M,A56,CADASTRE!$B:$B,$N$1)</f>
        <v>0</v>
      </c>
      <c r="O56" s="90">
        <f>+COUNTIFS(CADASTRE!$M:$M,A56,CADASTRE!$B:$B,$O$1)</f>
        <v>0</v>
      </c>
      <c r="P56" s="90">
        <f>+COUNTIFS(CADASTRE!$M:$M,A56,CADASTRE!$B:$B,$P$1)</f>
        <v>0</v>
      </c>
      <c r="Q56" s="90">
        <f>+COUNTIFS(CADASTRE!$M:$M,A56,CADASTRE!$B:$B,$Q$1)</f>
        <v>1</v>
      </c>
      <c r="R56" s="90">
        <f>+COUNTIFS(CADASTRE!$M:$M,A56,CADASTRE!$B:$B,$R$1)</f>
        <v>0</v>
      </c>
      <c r="S56" s="90">
        <f>+COUNTIFS(CADASTRE!$M:$M,A56,CADASTRE!$B:$B,$S$1)</f>
        <v>0</v>
      </c>
      <c r="T56" s="90">
        <f>+COUNTIFS(CADASTRE!$M:$M,A56,CADASTRE!$B:$B,$T$1)</f>
        <v>0</v>
      </c>
      <c r="U56" s="90">
        <f>+COUNTIFS(CADASTRE!$M:$M,A56,CADASTRE!$B:$B,$U$1)</f>
        <v>0</v>
      </c>
      <c r="V56" s="90">
        <f>+COUNTIFS(CADASTRE!$M:$M,A56,CADASTRE!$B:$B,$V$1)</f>
        <v>0</v>
      </c>
      <c r="W56" s="90">
        <f>+COUNTIFS(CADASTRE!$M:$M,A56,CADASTRE!$B:$B,$W$1)</f>
        <v>0</v>
      </c>
      <c r="X56" s="90">
        <f>+COUNTIFS(CADASTRE!$M:$M,A56,CADASTRE!$B:$B,$X$1)</f>
        <v>0</v>
      </c>
      <c r="Y56" s="90">
        <f>+COUNTIFS(CADASTRE!$M:$M,A56,CADASTRE!$B:$B,$Y$1)</f>
        <v>1</v>
      </c>
      <c r="Z56" s="90">
        <f>+COUNTIFS(CADASTRE!$M:$M,A56,CADASTRE!$B:$B,$Z$1)</f>
        <v>0</v>
      </c>
      <c r="AA56">
        <f t="shared" si="1"/>
        <v>12</v>
      </c>
    </row>
    <row r="57" spans="1:27" ht="105" x14ac:dyDescent="0.3">
      <c r="A57" s="2" t="s">
        <v>2028</v>
      </c>
      <c r="B57" s="90">
        <f>+COUNTIFS(CADASTRE!$M:$M,A57,CADASTRE!$B:$B,$B$1)</f>
        <v>0</v>
      </c>
      <c r="C57" s="90">
        <f>+COUNTIFS(CADASTRE!$M:$M,A57,CADASTRE!$B:$B,$C$1)</f>
        <v>0</v>
      </c>
      <c r="D57" s="90">
        <f>+COUNTIFS(CADASTRE!$M:$M,A57,CADASTRE!$B:$B,$D$1)</f>
        <v>0</v>
      </c>
      <c r="E57" s="90">
        <f>+COUNTIFS(CADASTRE!$M:$M,A57,CADASTRE!$B:$B,$E$1)</f>
        <v>1</v>
      </c>
      <c r="F57" s="90">
        <f>+COUNTIFS(CADASTRE!$M:$M,A57,CADASTRE!$B:$B,$F$1)</f>
        <v>0</v>
      </c>
      <c r="G57" s="90">
        <f>+COUNTIFS(CADASTRE!$M:$M,A57,CADASTRE!$B:$B,$G$1)</f>
        <v>0</v>
      </c>
      <c r="H57" s="90">
        <f>+COUNTIFS(CADASTRE!$M:$M,A57,CADASTRE!$B:$B,$H$1)</f>
        <v>0</v>
      </c>
      <c r="I57" s="90">
        <f>+COUNTIFS(CADASTRE!$M:$M,A57,CADASTRE!$B:$B,$I$1)</f>
        <v>0</v>
      </c>
      <c r="J57" s="90">
        <f>+COUNTIFS(CADASTRE!$M:$M,A57,CADASTRE!$B:$B,$J$1)</f>
        <v>0</v>
      </c>
      <c r="K57" s="90">
        <f>+COUNTIFS(CADASTRE!$M:$M,A57,CADASTRE!$B:$B,$K$1)</f>
        <v>0</v>
      </c>
      <c r="L57" s="90">
        <f>+COUNTIFS(CADASTRE!$M:$M,A57,CADASTRE!$B:$B,$L$1)</f>
        <v>0</v>
      </c>
      <c r="M57" s="90">
        <f>+COUNTIFS(CADASTRE!$M:$M,A57,CADASTRE!$B:$B,$M$1)</f>
        <v>0</v>
      </c>
      <c r="N57" s="90">
        <f>+COUNTIFS(CADASTRE!$M:$M,A57,CADASTRE!$B:$B,$N$1)</f>
        <v>0</v>
      </c>
      <c r="O57" s="90">
        <f>+COUNTIFS(CADASTRE!$M:$M,A57,CADASTRE!$B:$B,$O$1)</f>
        <v>0</v>
      </c>
      <c r="P57" s="90">
        <f>+COUNTIFS(CADASTRE!$M:$M,A57,CADASTRE!$B:$B,$P$1)</f>
        <v>1</v>
      </c>
      <c r="Q57" s="90">
        <f>+COUNTIFS(CADASTRE!$M:$M,A57,CADASTRE!$B:$B,$Q$1)</f>
        <v>0</v>
      </c>
      <c r="R57" s="90">
        <f>+COUNTIFS(CADASTRE!$M:$M,A57,CADASTRE!$B:$B,$R$1)</f>
        <v>0</v>
      </c>
      <c r="S57" s="90">
        <f>+COUNTIFS(CADASTRE!$M:$M,A57,CADASTRE!$B:$B,$S$1)</f>
        <v>0</v>
      </c>
      <c r="T57" s="90">
        <f>+COUNTIFS(CADASTRE!$M:$M,A57,CADASTRE!$B:$B,$T$1)</f>
        <v>0</v>
      </c>
      <c r="U57" s="90">
        <f>+COUNTIFS(CADASTRE!$M:$M,A57,CADASTRE!$B:$B,$U$1)</f>
        <v>0</v>
      </c>
      <c r="V57" s="90">
        <f>+COUNTIFS(CADASTRE!$M:$M,A57,CADASTRE!$B:$B,$V$1)</f>
        <v>0</v>
      </c>
      <c r="W57" s="90">
        <f>+COUNTIFS(CADASTRE!$M:$M,A57,CADASTRE!$B:$B,$W$1)</f>
        <v>0</v>
      </c>
      <c r="X57" s="90">
        <f>+COUNTIFS(CADASTRE!$M:$M,A57,CADASTRE!$B:$B,$X$1)</f>
        <v>0</v>
      </c>
      <c r="Y57" s="90">
        <f>+COUNTIFS(CADASTRE!$M:$M,A57,CADASTRE!$B:$B,$Y$1)</f>
        <v>0</v>
      </c>
      <c r="Z57" s="90">
        <f>+COUNTIFS(CADASTRE!$M:$M,A57,CADASTRE!$B:$B,$Z$1)</f>
        <v>0</v>
      </c>
      <c r="AA57">
        <f t="shared" si="1"/>
        <v>2</v>
      </c>
    </row>
    <row r="58" spans="1:27" ht="60" x14ac:dyDescent="0.3">
      <c r="A58" s="2" t="s">
        <v>2308</v>
      </c>
      <c r="B58" s="90">
        <f>+COUNTIFS(CADASTRE!$M:$M,A58,CADASTRE!$B:$B,$B$1)</f>
        <v>0</v>
      </c>
      <c r="C58" s="90">
        <f>+COUNTIFS(CADASTRE!$M:$M,A58,CADASTRE!$B:$B,$C$1)</f>
        <v>0</v>
      </c>
      <c r="D58" s="90">
        <f>+COUNTIFS(CADASTRE!$M:$M,A58,CADASTRE!$B:$B,$D$1)</f>
        <v>0</v>
      </c>
      <c r="E58" s="90">
        <f>+COUNTIFS(CADASTRE!$M:$M,A58,CADASTRE!$B:$B,$E$1)</f>
        <v>0</v>
      </c>
      <c r="F58" s="90">
        <f>+COUNTIFS(CADASTRE!$M:$M,A58,CADASTRE!$B:$B,$F$1)</f>
        <v>0</v>
      </c>
      <c r="G58" s="90">
        <f>+COUNTIFS(CADASTRE!$M:$M,A58,CADASTRE!$B:$B,$G$1)</f>
        <v>0</v>
      </c>
      <c r="H58" s="90">
        <f>+COUNTIFS(CADASTRE!$M:$M,A58,CADASTRE!$B:$B,$H$1)</f>
        <v>0</v>
      </c>
      <c r="I58" s="90">
        <f>+COUNTIFS(CADASTRE!$M:$M,A58,CADASTRE!$B:$B,$I$1)</f>
        <v>0</v>
      </c>
      <c r="J58" s="90">
        <f>+COUNTIFS(CADASTRE!$M:$M,A58,CADASTRE!$B:$B,$J$1)</f>
        <v>0</v>
      </c>
      <c r="K58" s="90">
        <f>+COUNTIFS(CADASTRE!$M:$M,A58,CADASTRE!$B:$B,$K$1)</f>
        <v>0</v>
      </c>
      <c r="L58" s="90">
        <f>+COUNTIFS(CADASTRE!$M:$M,A58,CADASTRE!$B:$B,$L$1)</f>
        <v>0</v>
      </c>
      <c r="M58" s="90">
        <f>+COUNTIFS(CADASTRE!$M:$M,A58,CADASTRE!$B:$B,$M$1)</f>
        <v>0</v>
      </c>
      <c r="N58" s="90">
        <f>+COUNTIFS(CADASTRE!$M:$M,A58,CADASTRE!$B:$B,$N$1)</f>
        <v>0</v>
      </c>
      <c r="O58" s="90">
        <f>+COUNTIFS(CADASTRE!$M:$M,A58,CADASTRE!$B:$B,$O$1)</f>
        <v>0</v>
      </c>
      <c r="P58" s="90">
        <f>+COUNTIFS(CADASTRE!$M:$M,A58,CADASTRE!$B:$B,$P$1)</f>
        <v>0</v>
      </c>
      <c r="Q58" s="90">
        <f>+COUNTIFS(CADASTRE!$M:$M,A58,CADASTRE!$B:$B,$Q$1)</f>
        <v>0</v>
      </c>
      <c r="R58" s="90">
        <f>+COUNTIFS(CADASTRE!$M:$M,A58,CADASTRE!$B:$B,$R$1)</f>
        <v>0</v>
      </c>
      <c r="S58" s="90">
        <f>+COUNTIFS(CADASTRE!$M:$M,A58,CADASTRE!$B:$B,$S$1)</f>
        <v>0</v>
      </c>
      <c r="T58" s="90">
        <f>+COUNTIFS(CADASTRE!$M:$M,A58,CADASTRE!$B:$B,$T$1)</f>
        <v>0</v>
      </c>
      <c r="U58" s="90">
        <f>+COUNTIFS(CADASTRE!$M:$M,A58,CADASTRE!$B:$B,$U$1)</f>
        <v>0</v>
      </c>
      <c r="V58" s="90">
        <f>+COUNTIFS(CADASTRE!$M:$M,A58,CADASTRE!$B:$B,$V$1)</f>
        <v>0</v>
      </c>
      <c r="W58" s="90">
        <f>+COUNTIFS(CADASTRE!$M:$M,A58,CADASTRE!$B:$B,$W$1)</f>
        <v>0</v>
      </c>
      <c r="X58" s="90">
        <f>+COUNTIFS(CADASTRE!$M:$M,A58,CADASTRE!$B:$B,$X$1)</f>
        <v>1</v>
      </c>
      <c r="Y58" s="90">
        <f>+COUNTIFS(CADASTRE!$M:$M,A58,CADASTRE!$B:$B,$Y$1)</f>
        <v>0</v>
      </c>
      <c r="Z58" s="90">
        <f>+COUNTIFS(CADASTRE!$M:$M,A58,CADASTRE!$B:$B,$Z$1)</f>
        <v>0</v>
      </c>
      <c r="AA58">
        <f t="shared" si="1"/>
        <v>1</v>
      </c>
    </row>
    <row r="59" spans="1:27" ht="30" x14ac:dyDescent="0.3">
      <c r="A59" s="2" t="s">
        <v>3885</v>
      </c>
      <c r="B59" s="90">
        <f>+COUNTIFS(CADASTRE!$M:$M,A59,CADASTRE!$B:$B,$B$1)</f>
        <v>0</v>
      </c>
      <c r="C59" s="90">
        <f>+COUNTIFS(CADASTRE!$M:$M,A59,CADASTRE!$B:$B,$C$1)</f>
        <v>0</v>
      </c>
      <c r="D59" s="90">
        <f>+COUNTIFS(CADASTRE!$M:$M,A59,CADASTRE!$B:$B,$D$1)</f>
        <v>0</v>
      </c>
      <c r="E59" s="90">
        <f>+COUNTIFS(CADASTRE!$M:$M,A59,CADASTRE!$B:$B,$E$1)</f>
        <v>0</v>
      </c>
      <c r="F59" s="90">
        <f>+COUNTIFS(CADASTRE!$M:$M,A59,CADASTRE!$B:$B,$F$1)</f>
        <v>0</v>
      </c>
      <c r="G59" s="90">
        <f>+COUNTIFS(CADASTRE!$M:$M,A59,CADASTRE!$B:$B,$G$1)</f>
        <v>0</v>
      </c>
      <c r="H59" s="90">
        <f>+COUNTIFS(CADASTRE!$M:$M,A59,CADASTRE!$B:$B,$H$1)</f>
        <v>0</v>
      </c>
      <c r="I59" s="90">
        <f>+COUNTIFS(CADASTRE!$M:$M,A59,CADASTRE!$B:$B,$I$1)</f>
        <v>0</v>
      </c>
      <c r="J59" s="90">
        <f>+COUNTIFS(CADASTRE!$M:$M,A59,CADASTRE!$B:$B,$J$1)</f>
        <v>0</v>
      </c>
      <c r="K59" s="90">
        <f>+COUNTIFS(CADASTRE!$M:$M,A59,CADASTRE!$B:$B,$K$1)</f>
        <v>0</v>
      </c>
      <c r="L59" s="90">
        <f>+COUNTIFS(CADASTRE!$M:$M,A59,CADASTRE!$B:$B,$L$1)</f>
        <v>0</v>
      </c>
      <c r="M59" s="90">
        <f>+COUNTIFS(CADASTRE!$M:$M,A59,CADASTRE!$B:$B,$M$1)</f>
        <v>0</v>
      </c>
      <c r="N59" s="90">
        <f>+COUNTIFS(CADASTRE!$M:$M,A59,CADASTRE!$B:$B,$N$1)</f>
        <v>0</v>
      </c>
      <c r="O59" s="90">
        <f>+COUNTIFS(CADASTRE!$M:$M,A59,CADASTRE!$B:$B,$O$1)</f>
        <v>0</v>
      </c>
      <c r="P59" s="90">
        <f>+COUNTIFS(CADASTRE!$M:$M,A59,CADASTRE!$B:$B,$P$1)</f>
        <v>0</v>
      </c>
      <c r="Q59" s="90">
        <f>+COUNTIFS(CADASTRE!$M:$M,A59,CADASTRE!$B:$B,$Q$1)</f>
        <v>0</v>
      </c>
      <c r="R59" s="90">
        <f>+COUNTIFS(CADASTRE!$M:$M,A59,CADASTRE!$B:$B,$R$1)</f>
        <v>0</v>
      </c>
      <c r="S59" s="90">
        <f>+COUNTIFS(CADASTRE!$M:$M,A59,CADASTRE!$B:$B,$S$1)</f>
        <v>0</v>
      </c>
      <c r="T59" s="90">
        <f>+COUNTIFS(CADASTRE!$M:$M,A59,CADASTRE!$B:$B,$T$1)</f>
        <v>0</v>
      </c>
      <c r="U59" s="90">
        <f>+COUNTIFS(CADASTRE!$M:$M,A59,CADASTRE!$B:$B,$U$1)</f>
        <v>0</v>
      </c>
      <c r="V59" s="90">
        <f>+COUNTIFS(CADASTRE!$M:$M,A59,CADASTRE!$B:$B,$V$1)</f>
        <v>0</v>
      </c>
      <c r="W59" s="90">
        <f>+COUNTIFS(CADASTRE!$M:$M,A59,CADASTRE!$B:$B,$W$1)</f>
        <v>0</v>
      </c>
      <c r="X59" s="90">
        <f>+COUNTIFS(CADASTRE!$M:$M,A59,CADASTRE!$B:$B,$X$1)</f>
        <v>0</v>
      </c>
      <c r="Y59" s="90">
        <f>+COUNTIFS(CADASTRE!$M:$M,A59,CADASTRE!$B:$B,$Y$1)</f>
        <v>1</v>
      </c>
      <c r="Z59" s="90">
        <f>+COUNTIFS(CADASTRE!$M:$M,A59,CADASTRE!$B:$B,$Z$1)</f>
        <v>0</v>
      </c>
      <c r="AA59">
        <f t="shared" si="1"/>
        <v>1</v>
      </c>
    </row>
    <row r="60" spans="1:27" ht="75" hidden="1" x14ac:dyDescent="0.3">
      <c r="A60" s="2" t="s">
        <v>4854</v>
      </c>
      <c r="B60" s="90">
        <f>+COUNTIFS(CADASTRE!$M:$M,A60,CADASTRE!$B:$B,$B$1)</f>
        <v>0</v>
      </c>
      <c r="C60" s="90">
        <f>+COUNTIFS(CADASTRE!$M:$M,A60,CADASTRE!$B:$B,$C$1)</f>
        <v>0</v>
      </c>
      <c r="D60" s="90">
        <f>+COUNTIFS(CADASTRE!$M:$M,A60,CADASTRE!$B:$B,$D$1)</f>
        <v>0</v>
      </c>
      <c r="E60" s="90">
        <f>+COUNTIFS(CADASTRE!$M:$M,A60,CADASTRE!$B:$B,$E$1)</f>
        <v>0</v>
      </c>
      <c r="F60" s="90">
        <f>+COUNTIFS(CADASTRE!$M:$M,A60,CADASTRE!$B:$B,$F$1)</f>
        <v>0</v>
      </c>
      <c r="G60" s="90">
        <f>+COUNTIFS(CADASTRE!$M:$M,A60,CADASTRE!$B:$B,$G$1)</f>
        <v>0</v>
      </c>
      <c r="H60" s="90">
        <f>+COUNTIFS(CADASTRE!$M:$M,A60,CADASTRE!$B:$B,$H$1)</f>
        <v>0</v>
      </c>
      <c r="I60" s="90">
        <f>+COUNTIFS(CADASTRE!$M:$M,A60,CADASTRE!$B:$B,$I$1)</f>
        <v>0</v>
      </c>
      <c r="J60" s="90">
        <f>+COUNTIFS(CADASTRE!$M:$M,A60,CADASTRE!$B:$B,$J$1)</f>
        <v>0</v>
      </c>
      <c r="K60" s="90">
        <f>+COUNTIFS(CADASTRE!$M:$M,A60,CADASTRE!$B:$B,$K$1)</f>
        <v>0</v>
      </c>
      <c r="L60" s="90">
        <f>+COUNTIFS(CADASTRE!$M:$M,A60,CADASTRE!$B:$B,$L$1)</f>
        <v>0</v>
      </c>
      <c r="M60" s="90">
        <f>+COUNTIFS(CADASTRE!$M:$M,A60,CADASTRE!$B:$B,$M$1)</f>
        <v>0</v>
      </c>
      <c r="N60" s="90">
        <f>+COUNTIFS(CADASTRE!$M:$M,A60,CADASTRE!$B:$B,$N$1)</f>
        <v>0</v>
      </c>
      <c r="O60" s="90">
        <f>+COUNTIFS(CADASTRE!$M:$M,A60,CADASTRE!$B:$B,$O$1)</f>
        <v>0</v>
      </c>
      <c r="P60" s="90">
        <f>+COUNTIFS(CADASTRE!$M:$M,A60,CADASTRE!$B:$B,$P$1)</f>
        <v>0</v>
      </c>
      <c r="Q60" s="90">
        <f>+COUNTIFS(CADASTRE!$M:$M,A60,CADASTRE!$B:$B,$Q$1)</f>
        <v>1</v>
      </c>
      <c r="R60" s="90">
        <f>+COUNTIFS(CADASTRE!$M:$M,A60,CADASTRE!$B:$B,$R$1)</f>
        <v>0</v>
      </c>
      <c r="S60" s="90">
        <f>+COUNTIFS(CADASTRE!$M:$M,A60,CADASTRE!$B:$B,$S$1)</f>
        <v>0</v>
      </c>
      <c r="T60" s="90">
        <f>+COUNTIFS(CADASTRE!$M:$M,A60,CADASTRE!$B:$B,$T$1)</f>
        <v>0</v>
      </c>
      <c r="U60" s="90">
        <f>+COUNTIFS(CADASTRE!$M:$M,A60,CADASTRE!$B:$B,$U$1)</f>
        <v>0</v>
      </c>
      <c r="V60" s="90">
        <f>+COUNTIFS(CADASTRE!$M:$M,A60,CADASTRE!$B:$B,$V$1)</f>
        <v>0</v>
      </c>
      <c r="W60" s="90">
        <f>+COUNTIFS(CADASTRE!$M:$M,A60,CADASTRE!$B:$B,$W$1)</f>
        <v>0</v>
      </c>
      <c r="X60" s="90">
        <f>+COUNTIFS(CADASTRE!$M:$M,A60,CADASTRE!$B:$B,$X$1)</f>
        <v>0</v>
      </c>
      <c r="Y60" s="90">
        <f>+COUNTIFS(CADASTRE!$M:$M,A60,CADASTRE!$B:$B,$Y$1)</f>
        <v>0</v>
      </c>
      <c r="Z60" s="90">
        <f>+COUNTIFS(CADASTRE!$M:$M,A60,CADASTRE!$B:$B,$Z$1)</f>
        <v>0</v>
      </c>
    </row>
    <row r="61" spans="1:27" ht="15" x14ac:dyDescent="0.3">
      <c r="A61" s="1"/>
    </row>
    <row r="62" spans="1:27" x14ac:dyDescent="0.3">
      <c r="A62" s="95" t="s">
        <v>6446</v>
      </c>
      <c r="B62">
        <f>SUM(B2:B60)</f>
        <v>19</v>
      </c>
      <c r="C62">
        <f t="shared" ref="C62:Z62" si="2">SUM(C2:C60)</f>
        <v>0</v>
      </c>
      <c r="D62">
        <f t="shared" si="2"/>
        <v>19</v>
      </c>
      <c r="E62">
        <f t="shared" si="2"/>
        <v>43</v>
      </c>
      <c r="F62">
        <f t="shared" si="2"/>
        <v>7</v>
      </c>
      <c r="G62">
        <f t="shared" si="2"/>
        <v>41</v>
      </c>
      <c r="H62">
        <f t="shared" si="2"/>
        <v>44</v>
      </c>
      <c r="I62">
        <f t="shared" si="2"/>
        <v>21</v>
      </c>
      <c r="J62">
        <f t="shared" si="2"/>
        <v>21</v>
      </c>
      <c r="K62">
        <f t="shared" si="2"/>
        <v>25</v>
      </c>
      <c r="L62">
        <f t="shared" si="2"/>
        <v>17</v>
      </c>
      <c r="M62">
        <f t="shared" si="2"/>
        <v>0</v>
      </c>
      <c r="N62">
        <f t="shared" si="2"/>
        <v>18</v>
      </c>
      <c r="O62">
        <f t="shared" si="2"/>
        <v>17</v>
      </c>
      <c r="P62">
        <f t="shared" si="2"/>
        <v>57</v>
      </c>
      <c r="Q62">
        <f t="shared" si="2"/>
        <v>130</v>
      </c>
      <c r="R62">
        <f t="shared" si="2"/>
        <v>5</v>
      </c>
      <c r="S62">
        <f t="shared" si="2"/>
        <v>18</v>
      </c>
      <c r="T62">
        <f t="shared" si="2"/>
        <v>54</v>
      </c>
      <c r="U62">
        <f t="shared" si="2"/>
        <v>13</v>
      </c>
      <c r="V62">
        <f t="shared" si="2"/>
        <v>4</v>
      </c>
      <c r="W62">
        <f t="shared" si="2"/>
        <v>24</v>
      </c>
      <c r="X62">
        <f t="shared" si="2"/>
        <v>59</v>
      </c>
      <c r="Y62">
        <f t="shared" si="2"/>
        <v>132</v>
      </c>
      <c r="Z62">
        <f t="shared" si="2"/>
        <v>45</v>
      </c>
      <c r="AA62">
        <f>SUM(AA2:AA60)</f>
        <v>832</v>
      </c>
    </row>
    <row r="71" spans="1:2" ht="31.2" x14ac:dyDescent="0.3">
      <c r="A71" s="93" t="s">
        <v>12</v>
      </c>
      <c r="B71" s="93" t="s">
        <v>5381</v>
      </c>
    </row>
    <row r="72" spans="1:2" ht="30" x14ac:dyDescent="0.3">
      <c r="A72" s="94" t="s">
        <v>270</v>
      </c>
      <c r="B72">
        <f>'referent - organisme - axe de r'!AA2</f>
        <v>4</v>
      </c>
    </row>
    <row r="73" spans="1:2" ht="120" x14ac:dyDescent="0.3">
      <c r="A73" s="94" t="s">
        <v>2150</v>
      </c>
      <c r="B73">
        <f>'referent - organisme - axe de r'!AA3</f>
        <v>1</v>
      </c>
    </row>
    <row r="74" spans="1:2" ht="165" x14ac:dyDescent="0.3">
      <c r="A74" s="94" t="s">
        <v>2066</v>
      </c>
      <c r="B74">
        <f>'referent - organisme - axe de r'!AA4</f>
        <v>1</v>
      </c>
    </row>
    <row r="75" spans="1:2" ht="15" x14ac:dyDescent="0.3">
      <c r="A75" s="94" t="s">
        <v>869</v>
      </c>
      <c r="B75">
        <f>'referent - organisme - axe de r'!AA5</f>
        <v>1</v>
      </c>
    </row>
    <row r="76" spans="1:2" ht="30" x14ac:dyDescent="0.3">
      <c r="A76" s="94" t="s">
        <v>4925</v>
      </c>
      <c r="B76">
        <f>'referent - organisme - axe de r'!AA6</f>
        <v>1</v>
      </c>
    </row>
    <row r="77" spans="1:2" ht="30" x14ac:dyDescent="0.3">
      <c r="A77" s="94" t="s">
        <v>3405</v>
      </c>
      <c r="B77">
        <f>'referent - organisme - axe de r'!AA7</f>
        <v>3</v>
      </c>
    </row>
    <row r="78" spans="1:2" ht="30" x14ac:dyDescent="0.3">
      <c r="A78" s="94" t="s">
        <v>768</v>
      </c>
      <c r="B78">
        <f>'referent - organisme - axe de r'!AA8</f>
        <v>6</v>
      </c>
    </row>
    <row r="79" spans="1:2" ht="15" x14ac:dyDescent="0.3">
      <c r="A79" s="94" t="s">
        <v>1858</v>
      </c>
      <c r="B79">
        <f>'referent - organisme - axe de r'!AA9</f>
        <v>1</v>
      </c>
    </row>
    <row r="80" spans="1:2" ht="15" x14ac:dyDescent="0.3">
      <c r="A80" s="94" t="s">
        <v>1293</v>
      </c>
      <c r="B80">
        <f>'referent - organisme - axe de r'!AA10</f>
        <v>1</v>
      </c>
    </row>
    <row r="81" spans="1:2" ht="45" x14ac:dyDescent="0.3">
      <c r="A81" s="94" t="s">
        <v>3281</v>
      </c>
      <c r="B81">
        <f>'referent - organisme - axe de r'!AA11</f>
        <v>1</v>
      </c>
    </row>
    <row r="82" spans="1:2" ht="15" x14ac:dyDescent="0.3">
      <c r="A82" s="94" t="s">
        <v>2695</v>
      </c>
      <c r="B82">
        <f>'referent - organisme - axe de r'!AA12</f>
        <v>2</v>
      </c>
    </row>
    <row r="83" spans="1:2" ht="30" x14ac:dyDescent="0.3">
      <c r="A83" s="94" t="s">
        <v>499</v>
      </c>
      <c r="B83">
        <f>'referent - organisme - axe de r'!AA13</f>
        <v>3</v>
      </c>
    </row>
    <row r="84" spans="1:2" ht="15" x14ac:dyDescent="0.3">
      <c r="A84" s="94" t="s">
        <v>2243</v>
      </c>
      <c r="B84">
        <f>'referent - organisme - axe de r'!AA14</f>
        <v>1</v>
      </c>
    </row>
    <row r="85" spans="1:2" ht="60" x14ac:dyDescent="0.3">
      <c r="A85" s="94" t="s">
        <v>1366</v>
      </c>
      <c r="B85">
        <f>'referent - organisme - axe de r'!AA15</f>
        <v>1</v>
      </c>
    </row>
    <row r="86" spans="1:2" ht="45" x14ac:dyDescent="0.3">
      <c r="A86" s="94" t="s">
        <v>4023</v>
      </c>
      <c r="B86">
        <f>'referent - organisme - axe de r'!AA16</f>
        <v>1</v>
      </c>
    </row>
    <row r="87" spans="1:2" ht="30" x14ac:dyDescent="0.3">
      <c r="A87" s="94" t="s">
        <v>156</v>
      </c>
      <c r="B87">
        <f>'referent - organisme - axe de r'!AA17</f>
        <v>11</v>
      </c>
    </row>
    <row r="88" spans="1:2" ht="15" x14ac:dyDescent="0.3">
      <c r="A88" s="94" t="s">
        <v>56</v>
      </c>
      <c r="B88">
        <f>'referent - organisme - axe de r'!AA18</f>
        <v>1</v>
      </c>
    </row>
    <row r="89" spans="1:2" ht="45" x14ac:dyDescent="0.3">
      <c r="A89" s="94" t="s">
        <v>795</v>
      </c>
      <c r="B89">
        <f>'referent - organisme - axe de r'!AA19</f>
        <v>613</v>
      </c>
    </row>
    <row r="90" spans="1:2" ht="60" x14ac:dyDescent="0.3">
      <c r="A90" s="94" t="s">
        <v>2423</v>
      </c>
      <c r="B90">
        <f>'referent - organisme - axe de r'!AA20</f>
        <v>1</v>
      </c>
    </row>
    <row r="91" spans="1:2" ht="30" x14ac:dyDescent="0.3">
      <c r="A91" s="94" t="s">
        <v>138</v>
      </c>
      <c r="B91">
        <f>'referent - organisme - axe de r'!AA21</f>
        <v>1</v>
      </c>
    </row>
    <row r="92" spans="1:2" ht="75" x14ac:dyDescent="0.3">
      <c r="A92" s="94" t="s">
        <v>3669</v>
      </c>
      <c r="B92">
        <f>'referent - organisme - axe de r'!AA22</f>
        <v>1</v>
      </c>
    </row>
    <row r="93" spans="1:2" ht="105" x14ac:dyDescent="0.3">
      <c r="A93" s="94" t="s">
        <v>2074</v>
      </c>
      <c r="B93">
        <f>'referent - organisme - axe de r'!AA23</f>
        <v>1</v>
      </c>
    </row>
    <row r="94" spans="1:2" ht="30" x14ac:dyDescent="0.3">
      <c r="A94" s="94" t="s">
        <v>2391</v>
      </c>
      <c r="B94">
        <f>'referent - organisme - axe de r'!AA24</f>
        <v>1</v>
      </c>
    </row>
    <row r="95" spans="1:2" ht="60" x14ac:dyDescent="0.3">
      <c r="A95" s="94" t="s">
        <v>881</v>
      </c>
      <c r="B95">
        <f>'referent - organisme - axe de r'!AA25</f>
        <v>5</v>
      </c>
    </row>
    <row r="96" spans="1:2" ht="30" x14ac:dyDescent="0.3">
      <c r="A96" s="94" t="s">
        <v>107</v>
      </c>
      <c r="B96">
        <f>'referent - organisme - axe de r'!AA26</f>
        <v>9</v>
      </c>
    </row>
    <row r="97" spans="1:2" ht="30" x14ac:dyDescent="0.3">
      <c r="A97" s="94" t="s">
        <v>785</v>
      </c>
      <c r="B97">
        <f>'referent - organisme - axe de r'!AA27</f>
        <v>1</v>
      </c>
    </row>
    <row r="98" spans="1:2" ht="30" x14ac:dyDescent="0.3">
      <c r="A98" s="94" t="s">
        <v>3660</v>
      </c>
      <c r="B98">
        <f>'referent - organisme - axe de r'!AA28</f>
        <v>2</v>
      </c>
    </row>
    <row r="99" spans="1:2" ht="15" x14ac:dyDescent="0.3">
      <c r="A99" s="94" t="s">
        <v>4627</v>
      </c>
      <c r="B99">
        <f>'referent - organisme - axe de r'!AA29</f>
        <v>4</v>
      </c>
    </row>
    <row r="100" spans="1:2" ht="15" x14ac:dyDescent="0.3">
      <c r="A100" s="94" t="s">
        <v>2197</v>
      </c>
      <c r="B100">
        <f>'referent - organisme - axe de r'!AA30</f>
        <v>1</v>
      </c>
    </row>
    <row r="101" spans="1:2" ht="30" x14ac:dyDescent="0.3">
      <c r="A101" s="94" t="s">
        <v>939</v>
      </c>
      <c r="B101">
        <f>'referent - organisme - axe de r'!AA31</f>
        <v>1</v>
      </c>
    </row>
    <row r="102" spans="1:2" ht="15" x14ac:dyDescent="0.3">
      <c r="A102" s="94" t="s">
        <v>27</v>
      </c>
      <c r="B102">
        <f>'referent - organisme - axe de r'!AA32</f>
        <v>1</v>
      </c>
    </row>
    <row r="103" spans="1:2" ht="30" x14ac:dyDescent="0.3">
      <c r="A103" s="94" t="s">
        <v>2880</v>
      </c>
      <c r="B103">
        <f>'referent - organisme - axe de r'!AA33</f>
        <v>2</v>
      </c>
    </row>
    <row r="104" spans="1:2" ht="30" x14ac:dyDescent="0.3">
      <c r="A104" s="94" t="s">
        <v>2140</v>
      </c>
      <c r="B104">
        <f>'referent - organisme - axe de r'!AA34</f>
        <v>57</v>
      </c>
    </row>
    <row r="105" spans="1:2" ht="30" x14ac:dyDescent="0.3">
      <c r="A105" s="94" t="s">
        <v>1233</v>
      </c>
      <c r="B105">
        <f>'referent - organisme - axe de r'!AA35</f>
        <v>1</v>
      </c>
    </row>
    <row r="106" spans="1:2" ht="90" x14ac:dyDescent="0.3">
      <c r="A106" s="94" t="s">
        <v>3224</v>
      </c>
      <c r="B106">
        <f>'referent - organisme - axe de r'!AA36</f>
        <v>1</v>
      </c>
    </row>
    <row r="107" spans="1:2" ht="90" x14ac:dyDescent="0.3">
      <c r="A107" s="94" t="s">
        <v>3473</v>
      </c>
      <c r="B107">
        <f>'referent - organisme - axe de r'!AA37</f>
        <v>2</v>
      </c>
    </row>
    <row r="108" spans="1:2" ht="75" x14ac:dyDescent="0.3">
      <c r="A108" s="94" t="s">
        <v>2685</v>
      </c>
      <c r="B108">
        <f>'referent - organisme - axe de r'!AA38</f>
        <v>1</v>
      </c>
    </row>
    <row r="109" spans="1:2" ht="45" x14ac:dyDescent="0.3">
      <c r="A109" s="94" t="s">
        <v>2415</v>
      </c>
      <c r="B109">
        <f>'referent - organisme - axe de r'!AA39</f>
        <v>1</v>
      </c>
    </row>
    <row r="110" spans="1:2" ht="30" x14ac:dyDescent="0.3">
      <c r="A110" s="94" t="s">
        <v>357</v>
      </c>
      <c r="B110">
        <f>'referent - organisme - axe de r'!AA40</f>
        <v>4</v>
      </c>
    </row>
    <row r="111" spans="1:2" ht="30" x14ac:dyDescent="0.3">
      <c r="A111" s="94" t="s">
        <v>4961</v>
      </c>
      <c r="B111">
        <f>'referent - organisme - axe de r'!AA41</f>
        <v>1</v>
      </c>
    </row>
    <row r="112" spans="1:2" ht="30" x14ac:dyDescent="0.3">
      <c r="A112" s="94" t="s">
        <v>4382</v>
      </c>
      <c r="B112">
        <f>'referent - organisme - axe de r'!AA42</f>
        <v>1</v>
      </c>
    </row>
    <row r="113" spans="1:2" ht="75" x14ac:dyDescent="0.3">
      <c r="A113" s="94" t="s">
        <v>2500</v>
      </c>
      <c r="B113">
        <f>'referent - organisme - axe de r'!AA43</f>
        <v>1</v>
      </c>
    </row>
    <row r="114" spans="1:2" ht="45" x14ac:dyDescent="0.3">
      <c r="A114" s="94" t="s">
        <v>3052</v>
      </c>
      <c r="B114">
        <f>'referent - organisme - axe de r'!AA44</f>
        <v>1</v>
      </c>
    </row>
    <row r="115" spans="1:2" ht="105" x14ac:dyDescent="0.3">
      <c r="A115" s="94" t="s">
        <v>6489</v>
      </c>
      <c r="B115">
        <f>'referent - organisme - axe de r'!AA45</f>
        <v>1</v>
      </c>
    </row>
    <row r="116" spans="1:2" ht="15" x14ac:dyDescent="0.3">
      <c r="A116" s="94" t="s">
        <v>372</v>
      </c>
      <c r="B116">
        <f>'referent - organisme - axe de r'!AA46</f>
        <v>1</v>
      </c>
    </row>
    <row r="117" spans="1:2" ht="15" x14ac:dyDescent="0.3">
      <c r="A117" s="94" t="s">
        <v>3847</v>
      </c>
      <c r="B117">
        <f>'referent - organisme - axe de r'!AA47</f>
        <v>1</v>
      </c>
    </row>
    <row r="118" spans="1:2" ht="15" x14ac:dyDescent="0.3">
      <c r="A118" s="94" t="s">
        <v>1043</v>
      </c>
      <c r="B118">
        <f>'referent - organisme - axe de r'!AA48</f>
        <v>9</v>
      </c>
    </row>
    <row r="119" spans="1:2" ht="45" x14ac:dyDescent="0.3">
      <c r="A119" s="94" t="s">
        <v>1669</v>
      </c>
      <c r="B119">
        <f>'referent - organisme - axe de r'!AA49</f>
        <v>2</v>
      </c>
    </row>
    <row r="120" spans="1:2" ht="30" x14ac:dyDescent="0.3">
      <c r="A120" s="94" t="s">
        <v>4649</v>
      </c>
      <c r="B120">
        <f>'referent - organisme - axe de r'!AA50</f>
        <v>1</v>
      </c>
    </row>
    <row r="121" spans="1:2" ht="75" x14ac:dyDescent="0.3">
      <c r="A121" s="94" t="s">
        <v>727</v>
      </c>
      <c r="B121">
        <f>'referent - organisme - axe de r'!AA51</f>
        <v>1</v>
      </c>
    </row>
    <row r="122" spans="1:2" ht="45" x14ac:dyDescent="0.3">
      <c r="A122" s="94" t="s">
        <v>1201</v>
      </c>
      <c r="B122">
        <f>'referent - organisme - axe de r'!AA52</f>
        <v>14</v>
      </c>
    </row>
    <row r="123" spans="1:2" ht="45" x14ac:dyDescent="0.3">
      <c r="A123" s="94" t="s">
        <v>2381</v>
      </c>
      <c r="B123">
        <f>'referent - organisme - axe de r'!AA53</f>
        <v>26</v>
      </c>
    </row>
    <row r="124" spans="1:2" ht="45" x14ac:dyDescent="0.3">
      <c r="A124" s="94" t="s">
        <v>3084</v>
      </c>
      <c r="B124">
        <f>'referent - organisme - axe de r'!AA54</f>
        <v>2</v>
      </c>
    </row>
    <row r="125" spans="1:2" ht="45" x14ac:dyDescent="0.3">
      <c r="A125" s="94" t="s">
        <v>616</v>
      </c>
      <c r="B125">
        <f>'referent - organisme - axe de r'!AA55</f>
        <v>3</v>
      </c>
    </row>
    <row r="126" spans="1:2" ht="105" x14ac:dyDescent="0.3">
      <c r="A126" s="94" t="s">
        <v>2028</v>
      </c>
      <c r="B126">
        <f>'referent - organisme - axe de r'!AA56</f>
        <v>12</v>
      </c>
    </row>
    <row r="127" spans="1:2" ht="60" x14ac:dyDescent="0.3">
      <c r="A127" s="94" t="s">
        <v>2308</v>
      </c>
      <c r="B127">
        <f>'referent - organisme - axe de r'!AA57</f>
        <v>2</v>
      </c>
    </row>
    <row r="128" spans="1:2" ht="30" x14ac:dyDescent="0.3">
      <c r="A128" s="94" t="s">
        <v>3885</v>
      </c>
      <c r="B128">
        <f>'referent - organisme - axe de r'!AA58</f>
        <v>1</v>
      </c>
    </row>
    <row r="129" spans="1:2" ht="75" x14ac:dyDescent="0.3">
      <c r="A129" s="94" t="s">
        <v>4854</v>
      </c>
      <c r="B129">
        <f>'referent - organisme - axe de r'!AA59</f>
        <v>1</v>
      </c>
    </row>
  </sheetData>
  <autoFilter ref="A1:AQ60" xr:uid="{D963A222-6381-4298-9882-A67ADC7C8D4E}">
    <filterColumn colId="26">
      <customFilters>
        <customFilter operator="notEqual" val=" "/>
      </customFilters>
    </filterColumn>
  </autoFilter>
  <sortState xmlns:xlrd2="http://schemas.microsoft.com/office/spreadsheetml/2017/richdata2" ref="A2:Z879">
    <sortCondition ref="A1"/>
  </sortState>
  <conditionalFormatting sqref="AA1">
    <cfRule type="colorScale" priority="4">
      <colorScale>
        <cfvo type="min"/>
        <cfvo type="percentile" val="50"/>
        <cfvo type="max"/>
        <color rgb="FF63BE7B"/>
        <color rgb="FFFFEB84"/>
        <color rgb="FFF8696B"/>
      </colorScale>
    </cfRule>
    <cfRule type="colorScale" priority="5">
      <colorScale>
        <cfvo type="min"/>
        <cfvo type="max"/>
        <color rgb="FFF8696B"/>
        <color rgb="FFFCFCFF"/>
      </colorScale>
    </cfRule>
  </conditionalFormatting>
  <conditionalFormatting sqref="S2:Z60">
    <cfRule type="colorScale" priority="2">
      <colorScale>
        <cfvo type="min"/>
        <cfvo type="percentile" val="50"/>
        <cfvo type="max"/>
        <color rgb="FF63BE7B"/>
        <color rgb="FFFFEB84"/>
        <color rgb="FFF8696B"/>
      </colorScale>
    </cfRule>
  </conditionalFormatting>
  <conditionalFormatting sqref="B2:V60">
    <cfRule type="colorScale" priority="1">
      <colorScale>
        <cfvo type="min"/>
        <cfvo type="percentile" val="50"/>
        <cfvo type="max"/>
        <color rgb="FF63BE7B"/>
        <color rgb="FFFFEB84"/>
        <color rgb="FFF8696B"/>
      </colorScale>
    </cfRule>
  </conditionalFormatting>
  <dataValidations count="1">
    <dataValidation type="list" allowBlank="1" showInputMessage="1" showErrorMessage="1" sqref="B1:Y1" xr:uid="{451BEB49-C424-4AA8-B93B-611220C02C85}">
      <formula1>$A$5:$A$28</formula1>
    </dataValidation>
  </dataValidation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20AC3-89E2-4C8C-8CA8-BE24D811B7B8}">
  <sheetPr filterMode="1"/>
  <dimension ref="A1:AR130"/>
  <sheetViews>
    <sheetView zoomScale="40" zoomScaleNormal="40" workbookViewId="0">
      <selection activeCell="AJ32" sqref="AJ32"/>
    </sheetView>
  </sheetViews>
  <sheetFormatPr baseColWidth="10" defaultColWidth="11.44140625" defaultRowHeight="14.4" x14ac:dyDescent="0.3"/>
  <cols>
    <col min="1" max="1" width="30" style="119" customWidth="1"/>
    <col min="2" max="18" width="9" customWidth="1"/>
    <col min="19" max="19" width="70.6640625" bestFit="1" customWidth="1"/>
    <col min="20" max="20" width="66.6640625" bestFit="1" customWidth="1"/>
    <col min="21" max="21" width="61.5546875" bestFit="1" customWidth="1"/>
    <col min="22" max="22" width="49.5546875" bestFit="1" customWidth="1"/>
    <col min="23" max="23" width="25.44140625" bestFit="1" customWidth="1"/>
    <col min="24" max="24" width="45.44140625" bestFit="1" customWidth="1"/>
    <col min="25" max="25" width="25.109375" bestFit="1" customWidth="1"/>
    <col min="26" max="26" width="33.44140625" bestFit="1" customWidth="1"/>
    <col min="27" max="27" width="27.109375" bestFit="1" customWidth="1"/>
    <col min="28" max="28" width="71.6640625" bestFit="1" customWidth="1"/>
    <col min="29" max="29" width="60.109375" bestFit="1" customWidth="1"/>
    <col min="30" max="30" width="79.5546875" bestFit="1" customWidth="1"/>
    <col min="31" max="31" width="20.44140625" bestFit="1" customWidth="1"/>
    <col min="32" max="32" width="37.6640625" bestFit="1" customWidth="1"/>
    <col min="33" max="33" width="55.44140625" bestFit="1" customWidth="1"/>
    <col min="34" max="34" width="64.33203125" bestFit="1" customWidth="1"/>
    <col min="35" max="35" width="96.5546875" bestFit="1" customWidth="1"/>
    <col min="36" max="36" width="94" bestFit="1" customWidth="1"/>
    <col min="37" max="37" width="60.6640625" bestFit="1" customWidth="1"/>
    <col min="38" max="38" width="44.33203125" bestFit="1" customWidth="1"/>
    <col min="39" max="39" width="66" bestFit="1" customWidth="1"/>
    <col min="40" max="40" width="21.5546875" bestFit="1" customWidth="1"/>
    <col min="41" max="41" width="29.33203125" bestFit="1" customWidth="1"/>
    <col min="42" max="42" width="33.44140625" bestFit="1" customWidth="1"/>
    <col min="43" max="43" width="66.5546875" bestFit="1" customWidth="1"/>
    <col min="44" max="44" width="93.33203125" bestFit="1" customWidth="1"/>
    <col min="45" max="46" width="9.33203125" bestFit="1" customWidth="1"/>
    <col min="47" max="47" width="5.88671875" bestFit="1" customWidth="1"/>
    <col min="48" max="48" width="10.6640625" bestFit="1" customWidth="1"/>
    <col min="49" max="49" width="9.33203125" bestFit="1" customWidth="1"/>
    <col min="50" max="50" width="10.33203125" bestFit="1" customWidth="1"/>
    <col min="51" max="51" width="16" bestFit="1" customWidth="1"/>
    <col min="52" max="52" width="9.33203125" bestFit="1" customWidth="1"/>
    <col min="53" max="53" width="4.44140625" bestFit="1" customWidth="1"/>
    <col min="54" max="57" width="9.33203125" bestFit="1" customWidth="1"/>
    <col min="58" max="58" width="7.33203125" bestFit="1" customWidth="1"/>
    <col min="59" max="59" width="11.33203125" bestFit="1" customWidth="1"/>
    <col min="60" max="60" width="10.6640625" bestFit="1" customWidth="1"/>
    <col min="61" max="61" width="9.33203125" bestFit="1" customWidth="1"/>
    <col min="62" max="62" width="10.33203125" bestFit="1" customWidth="1"/>
    <col min="63" max="63" width="16" bestFit="1" customWidth="1"/>
    <col min="64" max="64" width="4.44140625" bestFit="1" customWidth="1"/>
    <col min="65" max="69" width="9.33203125" bestFit="1" customWidth="1"/>
    <col min="70" max="70" width="7.33203125" bestFit="1" customWidth="1"/>
    <col min="71" max="71" width="9.33203125" bestFit="1" customWidth="1"/>
    <col min="72" max="72" width="11.33203125" bestFit="1" customWidth="1"/>
    <col min="73" max="73" width="10.6640625" bestFit="1" customWidth="1"/>
    <col min="74" max="74" width="9.33203125" bestFit="1" customWidth="1"/>
    <col min="75" max="75" width="10.33203125" bestFit="1" customWidth="1"/>
    <col min="76" max="76" width="16" bestFit="1" customWidth="1"/>
    <col min="77" max="81" width="9.33203125" bestFit="1" customWidth="1"/>
    <col min="82" max="82" width="7.33203125" bestFit="1" customWidth="1"/>
    <col min="83" max="83" width="10.33203125" bestFit="1" customWidth="1"/>
    <col min="84" max="84" width="9.33203125" bestFit="1" customWidth="1"/>
    <col min="85" max="85" width="11.33203125" bestFit="1" customWidth="1"/>
    <col min="86" max="86" width="10.6640625" bestFit="1" customWidth="1"/>
    <col min="87" max="87" width="9.33203125" bestFit="1" customWidth="1"/>
    <col min="88" max="88" width="10.33203125" bestFit="1" customWidth="1"/>
    <col min="89" max="89" width="16" bestFit="1" customWidth="1"/>
    <col min="90" max="95" width="9.33203125" bestFit="1" customWidth="1"/>
    <col min="96" max="96" width="7.33203125" bestFit="1" customWidth="1"/>
    <col min="97" max="97" width="10.6640625" bestFit="1" customWidth="1"/>
    <col min="98" max="98" width="10.33203125" bestFit="1" customWidth="1"/>
    <col min="99" max="99" width="9.33203125" bestFit="1" customWidth="1"/>
    <col min="100" max="100" width="11.33203125" bestFit="1" customWidth="1"/>
    <col min="101" max="101" width="10.6640625" bestFit="1" customWidth="1"/>
    <col min="102" max="102" width="9.33203125" bestFit="1" customWidth="1"/>
    <col min="103" max="103" width="10.33203125" bestFit="1" customWidth="1"/>
    <col min="104" max="104" width="16" bestFit="1" customWidth="1"/>
    <col min="105" max="109" width="9.33203125" bestFit="1" customWidth="1"/>
    <col min="110" max="110" width="7.33203125" bestFit="1" customWidth="1"/>
    <col min="111" max="111" width="9.88671875" bestFit="1" customWidth="1"/>
    <col min="112" max="112" width="10.6640625" bestFit="1" customWidth="1"/>
    <col min="113" max="113" width="10.33203125" bestFit="1" customWidth="1"/>
    <col min="114" max="114" width="9.33203125" bestFit="1" customWidth="1"/>
    <col min="115" max="115" width="11.33203125" bestFit="1" customWidth="1"/>
    <col min="116" max="116" width="10.6640625" bestFit="1" customWidth="1"/>
    <col min="117" max="117" width="9.33203125" bestFit="1" customWidth="1"/>
    <col min="118" max="118" width="10.33203125" bestFit="1" customWidth="1"/>
    <col min="119" max="119" width="16" bestFit="1" customWidth="1"/>
    <col min="120" max="122" width="9.33203125" bestFit="1" customWidth="1"/>
    <col min="123" max="123" width="7.33203125" bestFit="1" customWidth="1"/>
    <col min="124" max="124" width="9.33203125" bestFit="1" customWidth="1"/>
    <col min="125" max="125" width="9.88671875" bestFit="1" customWidth="1"/>
    <col min="126" max="126" width="10.6640625" bestFit="1" customWidth="1"/>
    <col min="127" max="127" width="10.33203125" bestFit="1" customWidth="1"/>
    <col min="128" max="128" width="9.33203125" bestFit="1" customWidth="1"/>
    <col min="129" max="129" width="11.33203125" bestFit="1" customWidth="1"/>
    <col min="130" max="130" width="10.6640625" bestFit="1" customWidth="1"/>
    <col min="131" max="131" width="9.33203125" bestFit="1" customWidth="1"/>
    <col min="132" max="132" width="10.33203125" bestFit="1" customWidth="1"/>
    <col min="133" max="133" width="16" bestFit="1" customWidth="1"/>
    <col min="134" max="138" width="9.33203125" bestFit="1" customWidth="1"/>
    <col min="139" max="139" width="7.33203125" bestFit="1" customWidth="1"/>
    <col min="140" max="140" width="10.33203125" bestFit="1" customWidth="1"/>
    <col min="141" max="141" width="9.33203125" bestFit="1" customWidth="1"/>
    <col min="142" max="142" width="9.88671875" bestFit="1" customWidth="1"/>
    <col min="143" max="143" width="10.6640625" bestFit="1" customWidth="1"/>
    <col min="144" max="144" width="10.33203125" bestFit="1" customWidth="1"/>
    <col min="145" max="145" width="9.33203125" bestFit="1" customWidth="1"/>
    <col min="146" max="146" width="11.33203125" bestFit="1" customWidth="1"/>
    <col min="147" max="147" width="10.6640625" bestFit="1" customWidth="1"/>
    <col min="148" max="148" width="9.33203125" bestFit="1" customWidth="1"/>
    <col min="149" max="149" width="10.33203125" bestFit="1" customWidth="1"/>
    <col min="150" max="150" width="16" bestFit="1" customWidth="1"/>
    <col min="151" max="156" width="9.33203125" bestFit="1" customWidth="1"/>
    <col min="157" max="157" width="7.33203125" bestFit="1" customWidth="1"/>
    <col min="158" max="158" width="10.6640625" bestFit="1" customWidth="1"/>
    <col min="159" max="159" width="10.33203125" bestFit="1" customWidth="1"/>
    <col min="160" max="160" width="9.33203125" bestFit="1" customWidth="1"/>
    <col min="161" max="161" width="9.88671875" bestFit="1" customWidth="1"/>
    <col min="162" max="162" width="10.6640625" bestFit="1" customWidth="1"/>
    <col min="163" max="163" width="10.33203125" bestFit="1" customWidth="1"/>
    <col min="164" max="164" width="9.33203125" bestFit="1" customWidth="1"/>
    <col min="165" max="165" width="11.33203125" bestFit="1" customWidth="1"/>
    <col min="166" max="166" width="10.6640625" bestFit="1" customWidth="1"/>
    <col min="167" max="167" width="9.33203125" bestFit="1" customWidth="1"/>
    <col min="168" max="168" width="10.33203125" bestFit="1" customWidth="1"/>
    <col min="169" max="169" width="16" bestFit="1" customWidth="1"/>
    <col min="170" max="175" width="9.33203125" bestFit="1" customWidth="1"/>
    <col min="176" max="176" width="7.33203125" bestFit="1" customWidth="1"/>
    <col min="177" max="177" width="11.6640625" bestFit="1" customWidth="1"/>
    <col min="178" max="178" width="10.6640625" bestFit="1" customWidth="1"/>
    <col min="179" max="179" width="10.33203125" bestFit="1" customWidth="1"/>
    <col min="180" max="180" width="9.33203125" bestFit="1" customWidth="1"/>
    <col min="181" max="181" width="9.88671875" bestFit="1" customWidth="1"/>
    <col min="182" max="182" width="10.6640625" bestFit="1" customWidth="1"/>
    <col min="183" max="183" width="10.33203125" bestFit="1" customWidth="1"/>
    <col min="184" max="184" width="9.33203125" bestFit="1" customWidth="1"/>
    <col min="185" max="185" width="11.33203125" bestFit="1" customWidth="1"/>
    <col min="186" max="186" width="10.6640625" bestFit="1" customWidth="1"/>
    <col min="187" max="187" width="9.33203125" bestFit="1" customWidth="1"/>
    <col min="188" max="188" width="10.33203125" bestFit="1" customWidth="1"/>
    <col min="189" max="190" width="16" bestFit="1" customWidth="1"/>
    <col min="191" max="191" width="51.109375" bestFit="1" customWidth="1"/>
    <col min="192" max="192" width="61.6640625" bestFit="1" customWidth="1"/>
    <col min="193" max="193" width="51.109375" bestFit="1" customWidth="1"/>
    <col min="194" max="194" width="61.6640625" bestFit="1" customWidth="1"/>
    <col min="195" max="195" width="51.109375" bestFit="1" customWidth="1"/>
    <col min="196" max="196" width="61.6640625" bestFit="1" customWidth="1"/>
    <col min="197" max="197" width="51.109375" bestFit="1" customWidth="1"/>
    <col min="198" max="198" width="61.33203125" bestFit="1" customWidth="1"/>
    <col min="199" max="199" width="50.6640625" bestFit="1" customWidth="1"/>
    <col min="200" max="200" width="61.6640625" bestFit="1" customWidth="1"/>
    <col min="201" max="201" width="51.109375" bestFit="1" customWidth="1"/>
    <col min="202" max="202" width="61.33203125" bestFit="1" customWidth="1"/>
    <col min="203" max="203" width="50.6640625" bestFit="1" customWidth="1"/>
    <col min="204" max="204" width="61.6640625" bestFit="1" customWidth="1"/>
    <col min="205" max="205" width="51.109375" bestFit="1" customWidth="1"/>
    <col min="206" max="206" width="61.6640625" bestFit="1" customWidth="1"/>
    <col min="207" max="207" width="51.109375" bestFit="1" customWidth="1"/>
    <col min="208" max="208" width="59.6640625" bestFit="1" customWidth="1"/>
    <col min="209" max="209" width="48.88671875" bestFit="1" customWidth="1"/>
    <col min="210" max="210" width="61.6640625" bestFit="1" customWidth="1"/>
    <col min="211" max="211" width="51.109375" bestFit="1" customWidth="1"/>
    <col min="212" max="212" width="61.6640625" bestFit="1" customWidth="1"/>
    <col min="213" max="213" width="51.109375" bestFit="1" customWidth="1"/>
    <col min="214" max="214" width="61.6640625" bestFit="1" customWidth="1"/>
    <col min="215" max="215" width="51.109375" bestFit="1" customWidth="1"/>
    <col min="216" max="216" width="61.6640625" bestFit="1" customWidth="1"/>
    <col min="217" max="217" width="51.109375" bestFit="1" customWidth="1"/>
    <col min="218" max="218" width="61.6640625" bestFit="1" customWidth="1"/>
    <col min="219" max="219" width="51.109375" bestFit="1" customWidth="1"/>
    <col min="220" max="220" width="61.6640625" bestFit="1" customWidth="1"/>
    <col min="221" max="221" width="51.109375" bestFit="1" customWidth="1"/>
    <col min="222" max="222" width="61.6640625" bestFit="1" customWidth="1"/>
    <col min="223" max="223" width="51.109375" bestFit="1" customWidth="1"/>
    <col min="224" max="224" width="61.6640625" bestFit="1" customWidth="1"/>
    <col min="225" max="225" width="51.109375" bestFit="1" customWidth="1"/>
    <col min="226" max="226" width="61.6640625" bestFit="1" customWidth="1"/>
    <col min="227" max="227" width="51.109375" bestFit="1" customWidth="1"/>
    <col min="228" max="228" width="59.6640625" bestFit="1" customWidth="1"/>
    <col min="229" max="229" width="48.88671875" bestFit="1" customWidth="1"/>
    <col min="230" max="230" width="61.6640625" bestFit="1" customWidth="1"/>
    <col min="231" max="231" width="51.109375" bestFit="1" customWidth="1"/>
    <col min="232" max="232" width="61.6640625" bestFit="1" customWidth="1"/>
    <col min="233" max="233" width="51.109375" bestFit="1" customWidth="1"/>
    <col min="234" max="234" width="62.6640625" bestFit="1" customWidth="1"/>
    <col min="235" max="235" width="52.109375" bestFit="1" customWidth="1"/>
    <col min="236" max="236" width="61.6640625" bestFit="1" customWidth="1"/>
    <col min="237" max="237" width="51.109375" bestFit="1" customWidth="1"/>
    <col min="238" max="238" width="61.6640625" bestFit="1" customWidth="1"/>
    <col min="239" max="239" width="51.109375" bestFit="1" customWidth="1"/>
    <col min="240" max="240" width="61.6640625" bestFit="1" customWidth="1"/>
    <col min="241" max="241" width="51.109375" bestFit="1" customWidth="1"/>
    <col min="242" max="242" width="61.33203125" bestFit="1" customWidth="1"/>
    <col min="243" max="243" width="50.6640625" bestFit="1" customWidth="1"/>
    <col min="244" max="244" width="61.6640625" bestFit="1" customWidth="1"/>
    <col min="245" max="245" width="51.109375" bestFit="1" customWidth="1"/>
    <col min="246" max="246" width="61.6640625" bestFit="1" customWidth="1"/>
    <col min="247" max="247" width="51.109375" bestFit="1" customWidth="1"/>
    <col min="248" max="248" width="61.6640625" bestFit="1" customWidth="1"/>
    <col min="249" max="249" width="51.109375" bestFit="1" customWidth="1"/>
    <col min="250" max="250" width="61.33203125" bestFit="1" customWidth="1"/>
    <col min="251" max="251" width="50.6640625" bestFit="1" customWidth="1"/>
    <col min="252" max="252" width="61.6640625" bestFit="1" customWidth="1"/>
    <col min="253" max="253" width="51.109375" bestFit="1" customWidth="1"/>
    <col min="254" max="254" width="59.6640625" bestFit="1" customWidth="1"/>
    <col min="255" max="255" width="48.88671875" bestFit="1" customWidth="1"/>
    <col min="256" max="256" width="61.6640625" bestFit="1" customWidth="1"/>
    <col min="257" max="257" width="51.109375" bestFit="1" customWidth="1"/>
    <col min="258" max="258" width="61.6640625" bestFit="1" customWidth="1"/>
    <col min="259" max="259" width="51.109375" bestFit="1" customWidth="1"/>
    <col min="260" max="260" width="61.6640625" bestFit="1" customWidth="1"/>
    <col min="261" max="261" width="51.109375" bestFit="1" customWidth="1"/>
    <col min="262" max="262" width="61.6640625" bestFit="1" customWidth="1"/>
    <col min="263" max="263" width="51.109375" bestFit="1" customWidth="1"/>
    <col min="264" max="264" width="61.6640625" bestFit="1" customWidth="1"/>
    <col min="265" max="265" width="51.109375" bestFit="1" customWidth="1"/>
    <col min="266" max="266" width="61.6640625" bestFit="1" customWidth="1"/>
    <col min="267" max="267" width="51.109375" bestFit="1" customWidth="1"/>
    <col min="268" max="268" width="61.6640625" bestFit="1" customWidth="1"/>
    <col min="269" max="269" width="51.109375" bestFit="1" customWidth="1"/>
    <col min="270" max="270" width="61.6640625" bestFit="1" customWidth="1"/>
    <col min="271" max="271" width="51.109375" bestFit="1" customWidth="1"/>
    <col min="272" max="272" width="61.6640625" bestFit="1" customWidth="1"/>
    <col min="273" max="273" width="51.109375" bestFit="1" customWidth="1"/>
    <col min="274" max="274" width="61.6640625" bestFit="1" customWidth="1"/>
    <col min="275" max="275" width="51.109375" bestFit="1" customWidth="1"/>
    <col min="276" max="276" width="61.6640625" bestFit="1" customWidth="1"/>
    <col min="277" max="277" width="51.109375" bestFit="1" customWidth="1"/>
    <col min="278" max="278" width="61.33203125" bestFit="1" customWidth="1"/>
    <col min="279" max="279" width="50.6640625" bestFit="1" customWidth="1"/>
    <col min="280" max="280" width="59.6640625" bestFit="1" customWidth="1"/>
    <col min="281" max="281" width="48.88671875" bestFit="1" customWidth="1"/>
    <col min="282" max="282" width="61.6640625" bestFit="1" customWidth="1"/>
    <col min="283" max="283" width="51.109375" bestFit="1" customWidth="1"/>
    <col min="284" max="284" width="61.6640625" bestFit="1" customWidth="1"/>
    <col min="285" max="285" width="51.109375" bestFit="1" customWidth="1"/>
    <col min="286" max="286" width="61.6640625" bestFit="1" customWidth="1"/>
    <col min="287" max="287" width="51.109375" bestFit="1" customWidth="1"/>
    <col min="288" max="288" width="61.6640625" bestFit="1" customWidth="1"/>
    <col min="289" max="289" width="51.109375" bestFit="1" customWidth="1"/>
    <col min="290" max="290" width="61.6640625" bestFit="1" customWidth="1"/>
    <col min="291" max="291" width="51.109375" bestFit="1" customWidth="1"/>
    <col min="292" max="292" width="61.33203125" bestFit="1" customWidth="1"/>
    <col min="293" max="293" width="50.6640625" bestFit="1" customWidth="1"/>
    <col min="294" max="294" width="61.6640625" bestFit="1" customWidth="1"/>
    <col min="295" max="295" width="51.109375" bestFit="1" customWidth="1"/>
    <col min="296" max="296" width="61.6640625" bestFit="1" customWidth="1"/>
    <col min="297" max="297" width="51.109375" bestFit="1" customWidth="1"/>
    <col min="298" max="298" width="61.33203125" bestFit="1" customWidth="1"/>
    <col min="299" max="299" width="50.6640625" bestFit="1" customWidth="1"/>
    <col min="300" max="300" width="61.33203125" bestFit="1" customWidth="1"/>
    <col min="301" max="301" width="50.6640625" bestFit="1" customWidth="1"/>
    <col min="302" max="302" width="61.6640625" bestFit="1" customWidth="1"/>
    <col min="303" max="303" width="51.109375" bestFit="1" customWidth="1"/>
    <col min="304" max="304" width="61.6640625" bestFit="1" customWidth="1"/>
    <col min="305" max="305" width="51.109375" bestFit="1" customWidth="1"/>
    <col min="306" max="306" width="59.6640625" bestFit="1" customWidth="1"/>
    <col min="307" max="307" width="48.88671875" bestFit="1" customWidth="1"/>
    <col min="308" max="308" width="61.6640625" bestFit="1" customWidth="1"/>
    <col min="309" max="309" width="51.109375" bestFit="1" customWidth="1"/>
    <col min="310" max="310" width="61.6640625" bestFit="1" customWidth="1"/>
    <col min="311" max="311" width="51.109375" bestFit="1" customWidth="1"/>
    <col min="312" max="312" width="61.6640625" bestFit="1" customWidth="1"/>
    <col min="313" max="313" width="51.109375" bestFit="1" customWidth="1"/>
    <col min="314" max="314" width="61.6640625" bestFit="1" customWidth="1"/>
    <col min="315" max="315" width="51.109375" bestFit="1" customWidth="1"/>
    <col min="316" max="316" width="61.6640625" bestFit="1" customWidth="1"/>
    <col min="317" max="317" width="51.109375" bestFit="1" customWidth="1"/>
    <col min="318" max="318" width="61.6640625" bestFit="1" customWidth="1"/>
    <col min="319" max="319" width="51.109375" bestFit="1" customWidth="1"/>
    <col min="320" max="320" width="61.6640625" bestFit="1" customWidth="1"/>
    <col min="321" max="321" width="51.109375" bestFit="1" customWidth="1"/>
    <col min="322" max="322" width="61.6640625" bestFit="1" customWidth="1"/>
    <col min="323" max="323" width="51.109375" bestFit="1" customWidth="1"/>
    <col min="324" max="324" width="61.6640625" bestFit="1" customWidth="1"/>
    <col min="325" max="325" width="51.109375" bestFit="1" customWidth="1"/>
    <col min="326" max="326" width="61.6640625" bestFit="1" customWidth="1"/>
    <col min="327" max="327" width="51.109375" bestFit="1" customWidth="1"/>
    <col min="328" max="328" width="61.6640625" bestFit="1" customWidth="1"/>
    <col min="329" max="329" width="51.109375" bestFit="1" customWidth="1"/>
    <col min="330" max="330" width="61.6640625" bestFit="1" customWidth="1"/>
    <col min="331" max="331" width="51.109375" bestFit="1" customWidth="1"/>
    <col min="332" max="332" width="59.6640625" bestFit="1" customWidth="1"/>
    <col min="333" max="333" width="48.88671875" bestFit="1" customWidth="1"/>
    <col min="334" max="334" width="64.109375" bestFit="1" customWidth="1"/>
    <col min="335" max="335" width="53.44140625" bestFit="1" customWidth="1"/>
    <col min="336" max="336" width="63.33203125" bestFit="1" customWidth="1"/>
    <col min="337" max="337" width="52.44140625" bestFit="1" customWidth="1"/>
    <col min="338" max="338" width="62.6640625" bestFit="1" customWidth="1"/>
    <col min="339" max="339" width="52.109375" bestFit="1" customWidth="1"/>
    <col min="340" max="340" width="61.6640625" bestFit="1" customWidth="1"/>
    <col min="341" max="341" width="51.109375" bestFit="1" customWidth="1"/>
    <col min="342" max="342" width="62.33203125" bestFit="1" customWidth="1"/>
    <col min="343" max="343" width="51.6640625" bestFit="1" customWidth="1"/>
    <col min="344" max="344" width="63.33203125" bestFit="1" customWidth="1"/>
    <col min="345" max="345" width="52.44140625" bestFit="1" customWidth="1"/>
    <col min="346" max="346" width="62.6640625" bestFit="1" customWidth="1"/>
    <col min="347" max="347" width="52.109375" bestFit="1" customWidth="1"/>
    <col min="348" max="348" width="61.6640625" bestFit="1" customWidth="1"/>
    <col min="349" max="349" width="51.109375" bestFit="1" customWidth="1"/>
    <col min="350" max="350" width="63.88671875" bestFit="1" customWidth="1"/>
    <col min="351" max="351" width="53" bestFit="1" customWidth="1"/>
    <col min="352" max="352" width="63.33203125" bestFit="1" customWidth="1"/>
    <col min="353" max="353" width="52.44140625" bestFit="1" customWidth="1"/>
    <col min="354" max="354" width="61.6640625" bestFit="1" customWidth="1"/>
    <col min="355" max="355" width="51.109375" bestFit="1" customWidth="1"/>
    <col min="356" max="356" width="62.6640625" bestFit="1" customWidth="1"/>
    <col min="357" max="357" width="52.109375" bestFit="1" customWidth="1"/>
    <col min="358" max="358" width="61.6640625" bestFit="1" customWidth="1"/>
    <col min="359" max="359" width="51.109375" bestFit="1" customWidth="1"/>
    <col min="360" max="360" width="66" bestFit="1" customWidth="1"/>
    <col min="361" max="361" width="55.33203125" bestFit="1" customWidth="1"/>
    <col min="362" max="362" width="61.6640625" bestFit="1" customWidth="1"/>
    <col min="363" max="363" width="51.109375" bestFit="1" customWidth="1"/>
    <col min="364" max="364" width="61.6640625" bestFit="1" customWidth="1"/>
    <col min="365" max="365" width="51.109375" bestFit="1" customWidth="1"/>
    <col min="366" max="366" width="61.6640625" bestFit="1" customWidth="1"/>
    <col min="367" max="367" width="51.109375" bestFit="1" customWidth="1"/>
    <col min="368" max="368" width="61.6640625" bestFit="1" customWidth="1"/>
    <col min="369" max="369" width="51.109375" bestFit="1" customWidth="1"/>
    <col min="370" max="370" width="61.6640625" bestFit="1" customWidth="1"/>
    <col min="371" max="371" width="51.109375" bestFit="1" customWidth="1"/>
    <col min="372" max="372" width="59.6640625" bestFit="1" customWidth="1"/>
    <col min="373" max="373" width="48.88671875" bestFit="1" customWidth="1"/>
    <col min="374" max="374" width="62.33203125" bestFit="1" customWidth="1"/>
    <col min="375" max="375" width="51.6640625" bestFit="1" customWidth="1"/>
    <col min="376" max="376" width="64.109375" bestFit="1" customWidth="1"/>
    <col min="377" max="377" width="53.44140625" bestFit="1" customWidth="1"/>
    <col min="378" max="378" width="63.33203125" bestFit="1" customWidth="1"/>
    <col min="379" max="379" width="52.44140625" bestFit="1" customWidth="1"/>
    <col min="380" max="380" width="62.6640625" bestFit="1" customWidth="1"/>
    <col min="381" max="381" width="52.109375" bestFit="1" customWidth="1"/>
    <col min="382" max="382" width="61.6640625" bestFit="1" customWidth="1"/>
    <col min="383" max="383" width="51.109375" bestFit="1" customWidth="1"/>
    <col min="384" max="384" width="62.33203125" bestFit="1" customWidth="1"/>
    <col min="385" max="385" width="51.6640625" bestFit="1" customWidth="1"/>
    <col min="386" max="386" width="63.33203125" bestFit="1" customWidth="1"/>
    <col min="387" max="387" width="52.44140625" bestFit="1" customWidth="1"/>
    <col min="388" max="388" width="62.6640625" bestFit="1" customWidth="1"/>
    <col min="389" max="389" width="52.109375" bestFit="1" customWidth="1"/>
    <col min="390" max="390" width="61.6640625" bestFit="1" customWidth="1"/>
    <col min="391" max="391" width="51.109375" bestFit="1" customWidth="1"/>
    <col min="392" max="392" width="63.88671875" bestFit="1" customWidth="1"/>
    <col min="393" max="393" width="53" bestFit="1" customWidth="1"/>
    <col min="394" max="394" width="63.33203125" bestFit="1" customWidth="1"/>
    <col min="395" max="395" width="52.44140625" bestFit="1" customWidth="1"/>
    <col min="396" max="396" width="61.6640625" bestFit="1" customWidth="1"/>
    <col min="397" max="397" width="51.109375" bestFit="1" customWidth="1"/>
    <col min="398" max="398" width="62.6640625" bestFit="1" customWidth="1"/>
    <col min="399" max="399" width="52.109375" bestFit="1" customWidth="1"/>
    <col min="400" max="400" width="61.6640625" bestFit="1" customWidth="1"/>
    <col min="401" max="401" width="51.109375" bestFit="1" customWidth="1"/>
    <col min="402" max="402" width="66" bestFit="1" customWidth="1"/>
    <col min="403" max="403" width="55.33203125" bestFit="1" customWidth="1"/>
    <col min="404" max="404" width="9.33203125" bestFit="1" customWidth="1"/>
    <col min="405" max="405" width="11.33203125" bestFit="1" customWidth="1"/>
    <col min="406" max="406" width="10.6640625" bestFit="1" customWidth="1"/>
    <col min="407" max="407" width="9.33203125" bestFit="1" customWidth="1"/>
    <col min="408" max="408" width="10.33203125" bestFit="1" customWidth="1"/>
    <col min="409" max="411" width="9.33203125" bestFit="1" customWidth="1"/>
    <col min="412" max="412" width="10.33203125" bestFit="1" customWidth="1"/>
    <col min="413" max="413" width="16" bestFit="1" customWidth="1"/>
    <col min="414" max="414" width="9.33203125" bestFit="1" customWidth="1"/>
    <col min="415" max="415" width="8.88671875" bestFit="1" customWidth="1"/>
    <col min="416" max="416" width="9.33203125" bestFit="1" customWidth="1"/>
    <col min="417" max="417" width="8.88671875" bestFit="1" customWidth="1"/>
    <col min="418" max="418" width="4.44140625" bestFit="1" customWidth="1"/>
    <col min="419" max="420" width="9.33203125" bestFit="1" customWidth="1"/>
    <col min="421" max="422" width="8.88671875" bestFit="1" customWidth="1"/>
    <col min="423" max="426" width="9.33203125" bestFit="1" customWidth="1"/>
    <col min="427" max="427" width="8.88671875" bestFit="1" customWidth="1"/>
    <col min="428" max="428" width="9.33203125" bestFit="1" customWidth="1"/>
    <col min="429" max="429" width="8.88671875" bestFit="1" customWidth="1"/>
    <col min="430" max="433" width="9.33203125" bestFit="1" customWidth="1"/>
    <col min="434" max="434" width="8.88671875" bestFit="1" customWidth="1"/>
    <col min="435" max="437" width="9.33203125" bestFit="1" customWidth="1"/>
    <col min="438" max="438" width="7.33203125" bestFit="1" customWidth="1"/>
    <col min="439" max="439" width="10.6640625" bestFit="1" customWidth="1"/>
    <col min="440" max="440" width="9.88671875" bestFit="1" customWidth="1"/>
    <col min="441" max="441" width="11.6640625" bestFit="1" customWidth="1"/>
    <col min="442" max="442" width="10.6640625" bestFit="1" customWidth="1"/>
    <col min="443" max="443" width="10.33203125" bestFit="1" customWidth="1"/>
    <col min="444" max="444" width="9.33203125" bestFit="1" customWidth="1"/>
    <col min="445" max="445" width="9.88671875" bestFit="1" customWidth="1"/>
    <col min="446" max="446" width="10.6640625" bestFit="1" customWidth="1"/>
    <col min="447" max="447" width="10.33203125" bestFit="1" customWidth="1"/>
    <col min="448" max="448" width="9.33203125" bestFit="1" customWidth="1"/>
    <col min="449" max="449" width="11.33203125" bestFit="1" customWidth="1"/>
    <col min="450" max="450" width="10.6640625" bestFit="1" customWidth="1"/>
    <col min="451" max="451" width="9.33203125" bestFit="1" customWidth="1"/>
    <col min="452" max="452" width="10.33203125" bestFit="1" customWidth="1"/>
    <col min="453" max="455" width="9.33203125" bestFit="1" customWidth="1"/>
    <col min="456" max="456" width="10.33203125" bestFit="1" customWidth="1"/>
    <col min="457" max="457" width="10.6640625" bestFit="1" customWidth="1"/>
    <col min="458" max="458" width="16" bestFit="1" customWidth="1"/>
    <col min="459" max="459" width="8.88671875" bestFit="1" customWidth="1"/>
    <col min="460" max="460" width="7.33203125" bestFit="1" customWidth="1"/>
    <col min="461" max="461" width="10.6640625" bestFit="1" customWidth="1"/>
    <col min="462" max="462" width="9.88671875" bestFit="1" customWidth="1"/>
    <col min="463" max="463" width="11.6640625" bestFit="1" customWidth="1"/>
    <col min="464" max="464" width="10.6640625" bestFit="1" customWidth="1"/>
    <col min="465" max="465" width="10.33203125" bestFit="1" customWidth="1"/>
    <col min="466" max="466" width="9.33203125" bestFit="1" customWidth="1"/>
    <col min="467" max="467" width="9.88671875" bestFit="1" customWidth="1"/>
    <col min="468" max="468" width="10.6640625" bestFit="1" customWidth="1"/>
    <col min="469" max="469" width="10.33203125" bestFit="1" customWidth="1"/>
    <col min="470" max="470" width="9.33203125" bestFit="1" customWidth="1"/>
    <col min="471" max="471" width="11.33203125" bestFit="1" customWidth="1"/>
    <col min="472" max="472" width="10.6640625" bestFit="1" customWidth="1"/>
    <col min="473" max="473" width="9.33203125" bestFit="1" customWidth="1"/>
    <col min="474" max="474" width="10.33203125" bestFit="1" customWidth="1"/>
    <col min="475" max="477" width="9.33203125" bestFit="1" customWidth="1"/>
    <col min="478" max="478" width="10.33203125" bestFit="1" customWidth="1"/>
    <col min="479" max="479" width="10.6640625" bestFit="1" customWidth="1"/>
    <col min="480" max="480" width="9.33203125" bestFit="1" customWidth="1"/>
    <col min="481" max="481" width="16" bestFit="1" customWidth="1"/>
    <col min="482" max="482" width="9.33203125" bestFit="1" customWidth="1"/>
    <col min="483" max="484" width="8.88671875" bestFit="1" customWidth="1"/>
    <col min="485" max="491" width="9.33203125" bestFit="1" customWidth="1"/>
    <col min="492" max="492" width="8.88671875" bestFit="1" customWidth="1"/>
    <col min="493" max="497" width="9.33203125" bestFit="1" customWidth="1"/>
    <col min="498" max="498" width="8.88671875" bestFit="1" customWidth="1"/>
    <col min="499" max="499" width="9.33203125" bestFit="1" customWidth="1"/>
    <col min="500" max="500" width="8.88671875" bestFit="1" customWidth="1"/>
    <col min="501" max="502" width="9.33203125" bestFit="1" customWidth="1"/>
    <col min="503" max="503" width="7.33203125" bestFit="1" customWidth="1"/>
    <col min="504" max="504" width="10.6640625" bestFit="1" customWidth="1"/>
    <col min="505" max="505" width="9.88671875" bestFit="1" customWidth="1"/>
    <col min="506" max="506" width="11.6640625" bestFit="1" customWidth="1"/>
    <col min="507" max="507" width="10.6640625" bestFit="1" customWidth="1"/>
    <col min="508" max="508" width="10.33203125" bestFit="1" customWidth="1"/>
    <col min="509" max="509" width="9.33203125" bestFit="1" customWidth="1"/>
    <col min="510" max="510" width="9.88671875" bestFit="1" customWidth="1"/>
    <col min="511" max="511" width="10.6640625" bestFit="1" customWidth="1"/>
    <col min="512" max="512" width="10.33203125" bestFit="1" customWidth="1"/>
    <col min="513" max="513" width="9.33203125" bestFit="1" customWidth="1"/>
    <col min="514" max="514" width="11.33203125" bestFit="1" customWidth="1"/>
    <col min="515" max="515" width="10.6640625" bestFit="1" customWidth="1"/>
    <col min="516" max="516" width="9.33203125" bestFit="1" customWidth="1"/>
    <col min="517" max="517" width="10.33203125" bestFit="1" customWidth="1"/>
    <col min="518" max="520" width="9.33203125" bestFit="1" customWidth="1"/>
    <col min="521" max="521" width="10.33203125" bestFit="1" customWidth="1"/>
    <col min="522" max="522" width="10.6640625" bestFit="1" customWidth="1"/>
    <col min="523" max="523" width="9.33203125" bestFit="1" customWidth="1"/>
    <col min="524" max="524" width="10.6640625" bestFit="1" customWidth="1"/>
    <col min="525" max="525" width="16" bestFit="1" customWidth="1"/>
    <col min="526" max="526" width="7.33203125" bestFit="1" customWidth="1"/>
    <col min="527" max="527" width="10.6640625" bestFit="1" customWidth="1"/>
    <col min="528" max="528" width="9.88671875" bestFit="1" customWidth="1"/>
    <col min="529" max="529" width="11.6640625" bestFit="1" customWidth="1"/>
    <col min="530" max="530" width="10.6640625" bestFit="1" customWidth="1"/>
    <col min="531" max="531" width="10.33203125" bestFit="1" customWidth="1"/>
    <col min="532" max="532" width="9.33203125" bestFit="1" customWidth="1"/>
    <col min="533" max="533" width="9.88671875" bestFit="1" customWidth="1"/>
    <col min="534" max="534" width="10.6640625" bestFit="1" customWidth="1"/>
    <col min="535" max="535" width="10.33203125" bestFit="1" customWidth="1"/>
    <col min="536" max="536" width="9.33203125" bestFit="1" customWidth="1"/>
    <col min="537" max="537" width="11.33203125" bestFit="1" customWidth="1"/>
    <col min="538" max="538" width="10.6640625" bestFit="1" customWidth="1"/>
    <col min="539" max="539" width="9.33203125" bestFit="1" customWidth="1"/>
    <col min="540" max="540" width="10.33203125" bestFit="1" customWidth="1"/>
    <col min="541" max="543" width="9.33203125" bestFit="1" customWidth="1"/>
    <col min="544" max="544" width="10.33203125" bestFit="1" customWidth="1"/>
    <col min="545" max="545" width="10.6640625" bestFit="1" customWidth="1"/>
    <col min="546" max="546" width="9.33203125" bestFit="1" customWidth="1"/>
    <col min="547" max="547" width="10.6640625" bestFit="1" customWidth="1"/>
    <col min="548" max="548" width="9.88671875" bestFit="1" customWidth="1"/>
    <col min="549" max="550" width="16" bestFit="1" customWidth="1"/>
    <col min="551" max="551" width="9.33203125" bestFit="1" customWidth="1"/>
    <col min="552" max="552" width="9.88671875" bestFit="1" customWidth="1"/>
    <col min="553" max="557" width="9.33203125" bestFit="1" customWidth="1"/>
    <col min="558" max="558" width="10.33203125" bestFit="1" customWidth="1"/>
    <col min="559" max="559" width="16" bestFit="1" customWidth="1"/>
    <col min="560" max="563" width="9.33203125" bestFit="1" customWidth="1"/>
    <col min="564" max="583" width="11.6640625" bestFit="1" customWidth="1"/>
    <col min="584" max="584" width="10.6640625" bestFit="1" customWidth="1"/>
    <col min="585" max="585" width="9.33203125" bestFit="1" customWidth="1"/>
    <col min="586" max="586" width="10.6640625" bestFit="1" customWidth="1"/>
    <col min="587" max="587" width="9.88671875" bestFit="1" customWidth="1"/>
    <col min="588" max="589" width="9.33203125" bestFit="1" customWidth="1"/>
    <col min="590" max="609" width="10.33203125" bestFit="1" customWidth="1"/>
    <col min="610" max="614" width="9.33203125" bestFit="1" customWidth="1"/>
    <col min="615" max="615" width="10.33203125" bestFit="1" customWidth="1"/>
    <col min="616" max="616" width="16" bestFit="1" customWidth="1"/>
  </cols>
  <sheetData>
    <row r="1" spans="1:27" s="92" customFormat="1" ht="136.19999999999999" customHeight="1" x14ac:dyDescent="0.3">
      <c r="A1" s="116" t="s">
        <v>12</v>
      </c>
      <c r="B1" s="29" t="s">
        <v>20</v>
      </c>
      <c r="C1" s="29" t="s">
        <v>35</v>
      </c>
      <c r="D1" s="29" t="s">
        <v>60</v>
      </c>
      <c r="E1" s="16" t="s">
        <v>71</v>
      </c>
      <c r="F1" s="29" t="s">
        <v>84</v>
      </c>
      <c r="G1" s="29" t="s">
        <v>97</v>
      </c>
      <c r="H1" s="29" t="s">
        <v>111</v>
      </c>
      <c r="I1" s="29" t="s">
        <v>125</v>
      </c>
      <c r="J1" s="29" t="s">
        <v>23</v>
      </c>
      <c r="K1" s="29" t="s">
        <v>831</v>
      </c>
      <c r="L1" s="29" t="s">
        <v>160</v>
      </c>
      <c r="M1" s="29" t="s">
        <v>171</v>
      </c>
      <c r="N1" s="29" t="s">
        <v>179</v>
      </c>
      <c r="O1" s="29" t="s">
        <v>185</v>
      </c>
      <c r="P1" s="29" t="s">
        <v>196</v>
      </c>
      <c r="Q1" s="29" t="s">
        <v>74</v>
      </c>
      <c r="R1" s="29" t="s">
        <v>213</v>
      </c>
      <c r="S1" s="29" t="s">
        <v>222</v>
      </c>
      <c r="T1" s="29" t="s">
        <v>229</v>
      </c>
      <c r="U1" s="29" t="s">
        <v>188</v>
      </c>
      <c r="V1" s="29" t="s">
        <v>242</v>
      </c>
      <c r="W1" s="29" t="s">
        <v>250</v>
      </c>
      <c r="X1" s="29" t="s">
        <v>261</v>
      </c>
      <c r="Y1" s="29" t="s">
        <v>87</v>
      </c>
      <c r="Z1" s="29" t="s">
        <v>281</v>
      </c>
      <c r="AA1" s="96" t="s">
        <v>6446</v>
      </c>
    </row>
    <row r="2" spans="1:27" ht="15" x14ac:dyDescent="0.3">
      <c r="A2" s="117" t="s">
        <v>270</v>
      </c>
      <c r="B2" s="90">
        <f>+COUNTIFS(CADASTRE!$M:$M,A2,CADASTRE!$B:$B,$B$1)</f>
        <v>0</v>
      </c>
      <c r="C2" s="90">
        <f>+COUNTIFS(CADASTRE!$M:$M,A2,CADASTRE!$B:$B,$C$1)</f>
        <v>0</v>
      </c>
      <c r="D2" s="90">
        <f>+COUNTIFS(CADASTRE!$M:$M,A2,CADASTRE!$B:$B,$D$1)</f>
        <v>2</v>
      </c>
      <c r="E2" s="90">
        <f>+COUNTIFS(CADASTRE!$M:$M,A2,CADASTRE!$B:$B,$E$1)</f>
        <v>0</v>
      </c>
      <c r="F2" s="90">
        <f>+COUNTIFS(CADASTRE!$M:$M,A2,CADASTRE!$B:$B,$F$1)</f>
        <v>0</v>
      </c>
      <c r="G2" s="90">
        <f>+COUNTIFS(CADASTRE!$M:$M,A2,CADASTRE!$B:$B,$G$1)</f>
        <v>0</v>
      </c>
      <c r="H2" s="90">
        <f>+COUNTIFS(CADASTRE!$M:$M,A2,CADASTRE!$B:$B,$H$1)</f>
        <v>0</v>
      </c>
      <c r="I2" s="90">
        <f>+COUNTIFS(CADASTRE!$M:$M,A2,CADASTRE!$B:$B,$I$1)</f>
        <v>0</v>
      </c>
      <c r="J2" s="90">
        <f>+COUNTIFS(CADASTRE!$M:$M,A2,CADASTRE!$B:$B,$J$1)</f>
        <v>1</v>
      </c>
      <c r="K2" s="90">
        <f>+COUNTIFS(CADASTRE!$M:$M,A2,CADASTRE!$B:$B,$K$1)</f>
        <v>0</v>
      </c>
      <c r="L2" s="90">
        <f>+COUNTIFS(CADASTRE!$M:$M,A2,CADASTRE!$B:$B,$L$1)</f>
        <v>0</v>
      </c>
      <c r="M2" s="90">
        <f>+COUNTIFS(CADASTRE!$M:$M,A2,CADASTRE!$B:$B,$M$1)</f>
        <v>0</v>
      </c>
      <c r="N2" s="90">
        <f>+COUNTIFS(CADASTRE!$M:$M,A2,CADASTRE!$B:$B,$N$1)</f>
        <v>0</v>
      </c>
      <c r="O2" s="90">
        <f>+COUNTIFS(CADASTRE!$M:$M,A2,CADASTRE!$B:$B,$O$1)</f>
        <v>1</v>
      </c>
      <c r="P2" s="90">
        <f>+COUNTIFS(CADASTRE!$M:$M,A2,CADASTRE!$B:$B,$P$1)</f>
        <v>0</v>
      </c>
      <c r="Q2" s="90">
        <f>+COUNTIFS(CADASTRE!$M:$M,A2,CADASTRE!$B:$B,$Q$1)</f>
        <v>0</v>
      </c>
      <c r="R2" s="90">
        <f>+COUNTIFS(CADASTRE!$M:$M,A2,CADASTRE!$B:$B,$R$1)</f>
        <v>0</v>
      </c>
      <c r="S2" s="90">
        <f>+COUNTIFS(CADASTRE!$M:$M,A2,CADASTRE!$B:$B,$S$1)</f>
        <v>0</v>
      </c>
      <c r="T2" s="90">
        <f>+COUNTIFS(CADASTRE!$M:$M,A2,CADASTRE!$B:$B,$T$1)</f>
        <v>0</v>
      </c>
      <c r="U2" s="90">
        <f>+COUNTIFS(CADASTRE!$M:$M,A2,CADASTRE!$B:$B,$U$1)</f>
        <v>0</v>
      </c>
      <c r="V2" s="90">
        <f>+COUNTIFS(CADASTRE!$M:$M,A2,CADASTRE!$B:$B,$V$1)</f>
        <v>0</v>
      </c>
      <c r="W2" s="90">
        <f>+COUNTIFS(CADASTRE!$M:$M,A2,CADASTRE!$B:$B,$W$1)</f>
        <v>0</v>
      </c>
      <c r="X2" s="90">
        <f>+COUNTIFS(CADASTRE!$M:$M,A2,CADASTRE!$B:$B,$X$1)</f>
        <v>0</v>
      </c>
      <c r="Y2" s="90">
        <f>+COUNTIFS(CADASTRE!$M:$M,A2,CADASTRE!$B:$B,$Y$1)</f>
        <v>0</v>
      </c>
      <c r="Z2" s="90">
        <f>+COUNTIFS(CADASTRE!$M:$M,A2,CADASTRE!$B:$B,$Z$1)</f>
        <v>0</v>
      </c>
      <c r="AA2">
        <f>SUM(B2:Z2)</f>
        <v>4</v>
      </c>
    </row>
    <row r="3" spans="1:27" ht="30" x14ac:dyDescent="0.3">
      <c r="A3" s="117" t="s">
        <v>2150</v>
      </c>
      <c r="B3" s="90">
        <f>+COUNTIFS(CADASTRE!$M:$M,A3,CADASTRE!$B:$B,$B$1)</f>
        <v>0</v>
      </c>
      <c r="C3" s="90">
        <f>+COUNTIFS(CADASTRE!$M:$M,A3,CADASTRE!$B:$B,$C$1)</f>
        <v>0</v>
      </c>
      <c r="D3" s="90">
        <f>+COUNTIFS(CADASTRE!$M:$M,A3,CADASTRE!$B:$B,$D$1)</f>
        <v>0</v>
      </c>
      <c r="E3" s="90">
        <f>+COUNTIFS(CADASTRE!$M:$M,A3,CADASTRE!$B:$B,$E$1)</f>
        <v>0</v>
      </c>
      <c r="F3" s="90">
        <f>+COUNTIFS(CADASTRE!$M:$M,A3,CADASTRE!$B:$B,$F$1)</f>
        <v>0</v>
      </c>
      <c r="G3" s="90">
        <f>+COUNTIFS(CADASTRE!$M:$M,A3,CADASTRE!$B:$B,$G$1)</f>
        <v>0</v>
      </c>
      <c r="H3" s="90">
        <f>+COUNTIFS(CADASTRE!$M:$M,A3,CADASTRE!$B:$B,$H$1)</f>
        <v>0</v>
      </c>
      <c r="I3" s="90">
        <f>+COUNTIFS(CADASTRE!$M:$M,A3,CADASTRE!$B:$B,$I$1)</f>
        <v>0</v>
      </c>
      <c r="J3" s="90">
        <f>+COUNTIFS(CADASTRE!$M:$M,A3,CADASTRE!$B:$B,$J$1)</f>
        <v>0</v>
      </c>
      <c r="K3" s="90">
        <f>+COUNTIFS(CADASTRE!$M:$M,A3,CADASTRE!$B:$B,$K$1)</f>
        <v>0</v>
      </c>
      <c r="L3" s="90">
        <f>+COUNTIFS(CADASTRE!$M:$M,A3,CADASTRE!$B:$B,$L$1)</f>
        <v>0</v>
      </c>
      <c r="M3" s="90">
        <f>+COUNTIFS(CADASTRE!$M:$M,A3,CADASTRE!$B:$B,$M$1)</f>
        <v>0</v>
      </c>
      <c r="N3" s="90">
        <f>+COUNTIFS(CADASTRE!$M:$M,A3,CADASTRE!$B:$B,$N$1)</f>
        <v>0</v>
      </c>
      <c r="O3" s="90">
        <f>+COUNTIFS(CADASTRE!$M:$M,A3,CADASTRE!$B:$B,$O$1)</f>
        <v>1</v>
      </c>
      <c r="P3" s="90">
        <f>+COUNTIFS(CADASTRE!$M:$M,A3,CADASTRE!$B:$B,$P$1)</f>
        <v>0</v>
      </c>
      <c r="Q3" s="90">
        <f>+COUNTIFS(CADASTRE!$M:$M,A3,CADASTRE!$B:$B,$Q$1)</f>
        <v>0</v>
      </c>
      <c r="R3" s="90">
        <f>+COUNTIFS(CADASTRE!$M:$M,A3,CADASTRE!$B:$B,$R$1)</f>
        <v>0</v>
      </c>
      <c r="S3" s="90">
        <f>+COUNTIFS(CADASTRE!$M:$M,A3,CADASTRE!$B:$B,$S$1)</f>
        <v>0</v>
      </c>
      <c r="T3" s="90">
        <f>+COUNTIFS(CADASTRE!$M:$M,A3,CADASTRE!$B:$B,$T$1)</f>
        <v>0</v>
      </c>
      <c r="U3" s="90">
        <f>+COUNTIFS(CADASTRE!$M:$M,A3,CADASTRE!$B:$B,$U$1)</f>
        <v>0</v>
      </c>
      <c r="V3" s="90">
        <f>+COUNTIFS(CADASTRE!$M:$M,A3,CADASTRE!$B:$B,$V$1)</f>
        <v>0</v>
      </c>
      <c r="W3" s="90">
        <f>+COUNTIFS(CADASTRE!$M:$M,A3,CADASTRE!$B:$B,$W$1)</f>
        <v>0</v>
      </c>
      <c r="X3" s="90">
        <f>+COUNTIFS(CADASTRE!$M:$M,A3,CADASTRE!$B:$B,$X$1)</f>
        <v>0</v>
      </c>
      <c r="Y3" s="90">
        <f>+COUNTIFS(CADASTRE!$M:$M,A3,CADASTRE!$B:$B,$Y$1)</f>
        <v>0</v>
      </c>
      <c r="Z3" s="90">
        <f>+COUNTIFS(CADASTRE!$M:$M,A3,CADASTRE!$B:$B,$Z$1)</f>
        <v>0</v>
      </c>
      <c r="AA3">
        <f t="shared" ref="AA3:AA33" si="0">SUM(B3:Z3)</f>
        <v>1</v>
      </c>
    </row>
    <row r="4" spans="1:27" ht="60" x14ac:dyDescent="0.3">
      <c r="A4" s="117" t="s">
        <v>2066</v>
      </c>
      <c r="B4" s="90">
        <f>+COUNTIFS(CADASTRE!$M:$M,A4,CADASTRE!$B:$B,$B$1)</f>
        <v>0</v>
      </c>
      <c r="C4" s="90">
        <f>+COUNTIFS(CADASTRE!$M:$M,A4,CADASTRE!$B:$B,$C$1)</f>
        <v>0</v>
      </c>
      <c r="D4" s="90">
        <f>+COUNTIFS(CADASTRE!$M:$M,A4,CADASTRE!$B:$B,$D$1)</f>
        <v>0</v>
      </c>
      <c r="E4" s="90">
        <f>+COUNTIFS(CADASTRE!$M:$M,A4,CADASTRE!$B:$B,$E$1)</f>
        <v>0</v>
      </c>
      <c r="F4" s="90">
        <f>+COUNTIFS(CADASTRE!$M:$M,A4,CADASTRE!$B:$B,$F$1)</f>
        <v>0</v>
      </c>
      <c r="G4" s="90">
        <f>+COUNTIFS(CADASTRE!$M:$M,A4,CADASTRE!$B:$B,$G$1)</f>
        <v>0</v>
      </c>
      <c r="H4" s="90">
        <f>+COUNTIFS(CADASTRE!$M:$M,A4,CADASTRE!$B:$B,$H$1)</f>
        <v>0</v>
      </c>
      <c r="I4" s="90">
        <f>+COUNTIFS(CADASTRE!$M:$M,A4,CADASTRE!$B:$B,$I$1)</f>
        <v>0</v>
      </c>
      <c r="J4" s="90">
        <f>+COUNTIFS(CADASTRE!$M:$M,A4,CADASTRE!$B:$B,$J$1)</f>
        <v>0</v>
      </c>
      <c r="K4" s="90">
        <f>+COUNTIFS(CADASTRE!$M:$M,A4,CADASTRE!$B:$B,$K$1)</f>
        <v>0</v>
      </c>
      <c r="L4" s="90">
        <f>+COUNTIFS(CADASTRE!$M:$M,A4,CADASTRE!$B:$B,$L$1)</f>
        <v>1</v>
      </c>
      <c r="M4" s="90">
        <f>+COUNTIFS(CADASTRE!$M:$M,A4,CADASTRE!$B:$B,$M$1)</f>
        <v>0</v>
      </c>
      <c r="N4" s="90">
        <f>+COUNTIFS(CADASTRE!$M:$M,A4,CADASTRE!$B:$B,$N$1)</f>
        <v>0</v>
      </c>
      <c r="O4" s="90">
        <f>+COUNTIFS(CADASTRE!$M:$M,A4,CADASTRE!$B:$B,$O$1)</f>
        <v>0</v>
      </c>
      <c r="P4" s="90">
        <f>+COUNTIFS(CADASTRE!$M:$M,A4,CADASTRE!$B:$B,$P$1)</f>
        <v>0</v>
      </c>
      <c r="Q4" s="90">
        <f>+COUNTIFS(CADASTRE!$M:$M,A4,CADASTRE!$B:$B,$Q$1)</f>
        <v>0</v>
      </c>
      <c r="R4" s="90">
        <f>+COUNTIFS(CADASTRE!$M:$M,A4,CADASTRE!$B:$B,$R$1)</f>
        <v>0</v>
      </c>
      <c r="S4" s="90">
        <f>+COUNTIFS(CADASTRE!$M:$M,A4,CADASTRE!$B:$B,$S$1)</f>
        <v>0</v>
      </c>
      <c r="T4" s="90">
        <f>+COUNTIFS(CADASTRE!$M:$M,A4,CADASTRE!$B:$B,$T$1)</f>
        <v>0</v>
      </c>
      <c r="U4" s="90">
        <f>+COUNTIFS(CADASTRE!$M:$M,A4,CADASTRE!$B:$B,$U$1)</f>
        <v>0</v>
      </c>
      <c r="V4" s="90">
        <f>+COUNTIFS(CADASTRE!$M:$M,A4,CADASTRE!$B:$B,$V$1)</f>
        <v>0</v>
      </c>
      <c r="W4" s="90">
        <f>+COUNTIFS(CADASTRE!$M:$M,A4,CADASTRE!$B:$B,$W$1)</f>
        <v>0</v>
      </c>
      <c r="X4" s="90">
        <f>+COUNTIFS(CADASTRE!$M:$M,A4,CADASTRE!$B:$B,$X$1)</f>
        <v>0</v>
      </c>
      <c r="Y4" s="90">
        <f>+COUNTIFS(CADASTRE!$M:$M,A4,CADASTRE!$B:$B,$Y$1)</f>
        <v>0</v>
      </c>
      <c r="Z4" s="90">
        <f>+COUNTIFS(CADASTRE!$M:$M,A4,CADASTRE!$B:$B,$Z$1)</f>
        <v>0</v>
      </c>
      <c r="AA4">
        <f t="shared" si="0"/>
        <v>1</v>
      </c>
    </row>
    <row r="5" spans="1:27" ht="15" x14ac:dyDescent="0.3">
      <c r="A5" s="117" t="s">
        <v>869</v>
      </c>
      <c r="B5" s="90">
        <f>+COUNTIFS(CADASTRE!$M:$M,A5,CADASTRE!$B:$B,$B$1)</f>
        <v>0</v>
      </c>
      <c r="C5" s="90">
        <f>+COUNTIFS(CADASTRE!$M:$M,A5,CADASTRE!$B:$B,$C$1)</f>
        <v>0</v>
      </c>
      <c r="D5" s="90">
        <f>+COUNTIFS(CADASTRE!$M:$M,A5,CADASTRE!$B:$B,$D$1)</f>
        <v>0</v>
      </c>
      <c r="E5" s="90">
        <f>+COUNTIFS(CADASTRE!$M:$M,A5,CADASTRE!$B:$B,$E$1)</f>
        <v>0</v>
      </c>
      <c r="F5" s="90">
        <f>+COUNTIFS(CADASTRE!$M:$M,A5,CADASTRE!$B:$B,$F$1)</f>
        <v>0</v>
      </c>
      <c r="G5" s="90">
        <f>+COUNTIFS(CADASTRE!$M:$M,A5,CADASTRE!$B:$B,$G$1)</f>
        <v>0</v>
      </c>
      <c r="H5" s="90">
        <f>+COUNTIFS(CADASTRE!$M:$M,A5,CADASTRE!$B:$B,$H$1)</f>
        <v>0</v>
      </c>
      <c r="I5" s="90">
        <f>+COUNTIFS(CADASTRE!$M:$M,A5,CADASTRE!$B:$B,$I$1)</f>
        <v>0</v>
      </c>
      <c r="J5" s="90">
        <f>+COUNTIFS(CADASTRE!$M:$M,A5,CADASTRE!$B:$B,$J$1)</f>
        <v>0</v>
      </c>
      <c r="K5" s="90">
        <f>+COUNTIFS(CADASTRE!$M:$M,A5,CADASTRE!$B:$B,$K$1)</f>
        <v>0</v>
      </c>
      <c r="L5" s="90">
        <f>+COUNTIFS(CADASTRE!$M:$M,A5,CADASTRE!$B:$B,$L$1)</f>
        <v>0</v>
      </c>
      <c r="M5" s="90">
        <f>+COUNTIFS(CADASTRE!$M:$M,A5,CADASTRE!$B:$B,$M$1)</f>
        <v>0</v>
      </c>
      <c r="N5" s="90">
        <f>+COUNTIFS(CADASTRE!$M:$M,A5,CADASTRE!$B:$B,$N$1)</f>
        <v>1</v>
      </c>
      <c r="O5" s="90">
        <f>+COUNTIFS(CADASTRE!$M:$M,A5,CADASTRE!$B:$B,$O$1)</f>
        <v>0</v>
      </c>
      <c r="P5" s="90">
        <f>+COUNTIFS(CADASTRE!$M:$M,A5,CADASTRE!$B:$B,$P$1)</f>
        <v>0</v>
      </c>
      <c r="Q5" s="90">
        <f>+COUNTIFS(CADASTRE!$M:$M,A5,CADASTRE!$B:$B,$Q$1)</f>
        <v>0</v>
      </c>
      <c r="R5" s="90">
        <f>+COUNTIFS(CADASTRE!$M:$M,A5,CADASTRE!$B:$B,$R$1)</f>
        <v>0</v>
      </c>
      <c r="S5" s="90">
        <f>+COUNTIFS(CADASTRE!$M:$M,A5,CADASTRE!$B:$B,$S$1)</f>
        <v>0</v>
      </c>
      <c r="T5" s="90">
        <f>+COUNTIFS(CADASTRE!$M:$M,A5,CADASTRE!$B:$B,$T$1)</f>
        <v>0</v>
      </c>
      <c r="U5" s="90">
        <f>+COUNTIFS(CADASTRE!$M:$M,A5,CADASTRE!$B:$B,$U$1)</f>
        <v>0</v>
      </c>
      <c r="V5" s="90">
        <f>+COUNTIFS(CADASTRE!$M:$M,A5,CADASTRE!$B:$B,$V$1)</f>
        <v>0</v>
      </c>
      <c r="W5" s="90">
        <f>+COUNTIFS(CADASTRE!$M:$M,A5,CADASTRE!$B:$B,$W$1)</f>
        <v>0</v>
      </c>
      <c r="X5" s="90">
        <f>+COUNTIFS(CADASTRE!$M:$M,A5,CADASTRE!$B:$B,$X$1)</f>
        <v>0</v>
      </c>
      <c r="Y5" s="90">
        <f>+COUNTIFS(CADASTRE!$M:$M,A5,CADASTRE!$B:$B,$Y$1)</f>
        <v>0</v>
      </c>
      <c r="Z5" s="90">
        <f>+COUNTIFS(CADASTRE!$M:$M,A5,CADASTRE!$B:$B,$Z$1)</f>
        <v>0</v>
      </c>
      <c r="AA5">
        <f t="shared" si="0"/>
        <v>1</v>
      </c>
    </row>
    <row r="6" spans="1:27" ht="15" x14ac:dyDescent="0.3">
      <c r="A6" s="117" t="s">
        <v>4925</v>
      </c>
      <c r="B6" s="90">
        <f>+COUNTIFS(CADASTRE!$M:$M,A6,CADASTRE!$B:$B,$B$1)</f>
        <v>0</v>
      </c>
      <c r="C6" s="90">
        <f>+COUNTIFS(CADASTRE!$M:$M,A6,CADASTRE!$B:$B,$C$1)</f>
        <v>0</v>
      </c>
      <c r="D6" s="90">
        <f>+COUNTIFS(CADASTRE!$M:$M,A6,CADASTRE!$B:$B,$D$1)</f>
        <v>0</v>
      </c>
      <c r="E6" s="90">
        <f>+COUNTIFS(CADASTRE!$M:$M,A6,CADASTRE!$B:$B,$E$1)</f>
        <v>0</v>
      </c>
      <c r="F6" s="90">
        <f>+COUNTIFS(CADASTRE!$M:$M,A6,CADASTRE!$B:$B,$F$1)</f>
        <v>0</v>
      </c>
      <c r="G6" s="90">
        <f>+COUNTIFS(CADASTRE!$M:$M,A6,CADASTRE!$B:$B,$G$1)</f>
        <v>0</v>
      </c>
      <c r="H6" s="90">
        <f>+COUNTIFS(CADASTRE!$M:$M,A6,CADASTRE!$B:$B,$H$1)</f>
        <v>0</v>
      </c>
      <c r="I6" s="90">
        <f>+COUNTIFS(CADASTRE!$M:$M,A6,CADASTRE!$B:$B,$I$1)</f>
        <v>1</v>
      </c>
      <c r="J6" s="90">
        <f>+COUNTIFS(CADASTRE!$M:$M,A6,CADASTRE!$B:$B,$J$1)</f>
        <v>0</v>
      </c>
      <c r="K6" s="90">
        <f>+COUNTIFS(CADASTRE!$M:$M,A6,CADASTRE!$B:$B,$K$1)</f>
        <v>0</v>
      </c>
      <c r="L6" s="90">
        <f>+COUNTIFS(CADASTRE!$M:$M,A6,CADASTRE!$B:$B,$L$1)</f>
        <v>0</v>
      </c>
      <c r="M6" s="90">
        <f>+COUNTIFS(CADASTRE!$M:$M,A6,CADASTRE!$B:$B,$M$1)</f>
        <v>0</v>
      </c>
      <c r="N6" s="90">
        <f>+COUNTIFS(CADASTRE!$M:$M,A6,CADASTRE!$B:$B,$N$1)</f>
        <v>0</v>
      </c>
      <c r="O6" s="90">
        <f>+COUNTIFS(CADASTRE!$M:$M,A6,CADASTRE!$B:$B,$O$1)</f>
        <v>0</v>
      </c>
      <c r="P6" s="90">
        <f>+COUNTIFS(CADASTRE!$M:$M,A6,CADASTRE!$B:$B,$P$1)</f>
        <v>0</v>
      </c>
      <c r="Q6" s="90">
        <f>+COUNTIFS(CADASTRE!$M:$M,A6,CADASTRE!$B:$B,$Q$1)</f>
        <v>0</v>
      </c>
      <c r="R6" s="90">
        <f>+COUNTIFS(CADASTRE!$M:$M,A6,CADASTRE!$B:$B,$R$1)</f>
        <v>0</v>
      </c>
      <c r="S6" s="90">
        <f>+COUNTIFS(CADASTRE!$M:$M,A6,CADASTRE!$B:$B,$S$1)</f>
        <v>0</v>
      </c>
      <c r="T6" s="90">
        <f>+COUNTIFS(CADASTRE!$M:$M,A6,CADASTRE!$B:$B,$T$1)</f>
        <v>0</v>
      </c>
      <c r="U6" s="90">
        <f>+COUNTIFS(CADASTRE!$M:$M,A6,CADASTRE!$B:$B,$U$1)</f>
        <v>0</v>
      </c>
      <c r="V6" s="90">
        <f>+COUNTIFS(CADASTRE!$M:$M,A6,CADASTRE!$B:$B,$V$1)</f>
        <v>0</v>
      </c>
      <c r="W6" s="90">
        <f>+COUNTIFS(CADASTRE!$M:$M,A6,CADASTRE!$B:$B,$W$1)</f>
        <v>0</v>
      </c>
      <c r="X6" s="90">
        <f>+COUNTIFS(CADASTRE!$M:$M,A6,CADASTRE!$B:$B,$X$1)</f>
        <v>0</v>
      </c>
      <c r="Y6" s="90">
        <f>+COUNTIFS(CADASTRE!$M:$M,A6,CADASTRE!$B:$B,$Y$1)</f>
        <v>0</v>
      </c>
      <c r="Z6" s="90">
        <f>+COUNTIFS(CADASTRE!$M:$M,A6,CADASTRE!$B:$B,$Z$1)</f>
        <v>0</v>
      </c>
      <c r="AA6">
        <f t="shared" si="0"/>
        <v>1</v>
      </c>
    </row>
    <row r="7" spans="1:27" ht="15" x14ac:dyDescent="0.3">
      <c r="A7" s="117" t="s">
        <v>3405</v>
      </c>
      <c r="B7" s="90">
        <f>+COUNTIFS(CADASTRE!$M:$M,A7,CADASTRE!$B:$B,$B$1)</f>
        <v>0</v>
      </c>
      <c r="C7" s="90">
        <f>+COUNTIFS(CADASTRE!$M:$M,A7,CADASTRE!$B:$B,$C$1)</f>
        <v>0</v>
      </c>
      <c r="D7" s="90">
        <f>+COUNTIFS(CADASTRE!$M:$M,A7,CADASTRE!$B:$B,$D$1)</f>
        <v>0</v>
      </c>
      <c r="E7" s="90">
        <f>+COUNTIFS(CADASTRE!$M:$M,A7,CADASTRE!$B:$B,$E$1)</f>
        <v>0</v>
      </c>
      <c r="F7" s="90">
        <f>+COUNTIFS(CADASTRE!$M:$M,A7,CADASTRE!$B:$B,$F$1)</f>
        <v>0</v>
      </c>
      <c r="G7" s="90">
        <f>+COUNTIFS(CADASTRE!$M:$M,A7,CADASTRE!$B:$B,$G$1)</f>
        <v>0</v>
      </c>
      <c r="H7" s="90">
        <f>+COUNTIFS(CADASTRE!$M:$M,A7,CADASTRE!$B:$B,$H$1)</f>
        <v>0</v>
      </c>
      <c r="I7" s="90">
        <f>+COUNTIFS(CADASTRE!$M:$M,A7,CADASTRE!$B:$B,$I$1)</f>
        <v>0</v>
      </c>
      <c r="J7" s="90">
        <f>+COUNTIFS(CADASTRE!$M:$M,A7,CADASTRE!$B:$B,$J$1)</f>
        <v>0</v>
      </c>
      <c r="K7" s="90">
        <f>+COUNTIFS(CADASTRE!$M:$M,A7,CADASTRE!$B:$B,$K$1)</f>
        <v>1</v>
      </c>
      <c r="L7" s="90">
        <f>+COUNTIFS(CADASTRE!$M:$M,A7,CADASTRE!$B:$B,$L$1)</f>
        <v>0</v>
      </c>
      <c r="M7" s="90">
        <f>+COUNTIFS(CADASTRE!$M:$M,A7,CADASTRE!$B:$B,$M$1)</f>
        <v>0</v>
      </c>
      <c r="N7" s="90">
        <f>+COUNTIFS(CADASTRE!$M:$M,A7,CADASTRE!$B:$B,$N$1)</f>
        <v>0</v>
      </c>
      <c r="O7" s="90">
        <f>+COUNTIFS(CADASTRE!$M:$M,A7,CADASTRE!$B:$B,$O$1)</f>
        <v>0</v>
      </c>
      <c r="P7" s="90">
        <f>+COUNTIFS(CADASTRE!$M:$M,A7,CADASTRE!$B:$B,$P$1)</f>
        <v>0</v>
      </c>
      <c r="Q7" s="90">
        <f>+COUNTIFS(CADASTRE!$M:$M,A7,CADASTRE!$B:$B,$Q$1)</f>
        <v>1</v>
      </c>
      <c r="R7" s="90">
        <f>+COUNTIFS(CADASTRE!$M:$M,A7,CADASTRE!$B:$B,$R$1)</f>
        <v>0</v>
      </c>
      <c r="S7" s="90">
        <f>+COUNTIFS(CADASTRE!$M:$M,A7,CADASTRE!$B:$B,$S$1)</f>
        <v>0</v>
      </c>
      <c r="T7" s="90">
        <f>+COUNTIFS(CADASTRE!$M:$M,A7,CADASTRE!$B:$B,$T$1)</f>
        <v>1</v>
      </c>
      <c r="U7" s="90">
        <f>+COUNTIFS(CADASTRE!$M:$M,A7,CADASTRE!$B:$B,$U$1)</f>
        <v>0</v>
      </c>
      <c r="V7" s="90">
        <f>+COUNTIFS(CADASTRE!$M:$M,A7,CADASTRE!$B:$B,$V$1)</f>
        <v>0</v>
      </c>
      <c r="W7" s="90">
        <f>+COUNTIFS(CADASTRE!$M:$M,A7,CADASTRE!$B:$B,$W$1)</f>
        <v>0</v>
      </c>
      <c r="X7" s="90">
        <f>+COUNTIFS(CADASTRE!$M:$M,A7,CADASTRE!$B:$B,$X$1)</f>
        <v>0</v>
      </c>
      <c r="Y7" s="90">
        <f>+COUNTIFS(CADASTRE!$M:$M,A7,CADASTRE!$B:$B,$Y$1)</f>
        <v>0</v>
      </c>
      <c r="Z7" s="90">
        <f>+COUNTIFS(CADASTRE!$M:$M,A7,CADASTRE!$B:$B,$Z$1)</f>
        <v>0</v>
      </c>
      <c r="AA7">
        <f t="shared" si="0"/>
        <v>3</v>
      </c>
    </row>
    <row r="8" spans="1:27" ht="15" x14ac:dyDescent="0.3">
      <c r="A8" s="117" t="s">
        <v>768</v>
      </c>
      <c r="B8" s="90">
        <f>+COUNTIFS(CADASTRE!$M:$M,A8,CADASTRE!$B:$B,$B$1)</f>
        <v>0</v>
      </c>
      <c r="C8" s="90">
        <f>+COUNTIFS(CADASTRE!$M:$M,A8,CADASTRE!$B:$B,$C$1)</f>
        <v>0</v>
      </c>
      <c r="D8" s="90">
        <f>+COUNTIFS(CADASTRE!$M:$M,A8,CADASTRE!$B:$B,$D$1)</f>
        <v>0</v>
      </c>
      <c r="E8" s="90">
        <f>+COUNTIFS(CADASTRE!$M:$M,A8,CADASTRE!$B:$B,$E$1)</f>
        <v>0</v>
      </c>
      <c r="F8" s="90">
        <f>+COUNTIFS(CADASTRE!$M:$M,A8,CADASTRE!$B:$B,$F$1)</f>
        <v>0</v>
      </c>
      <c r="G8" s="90">
        <f>+COUNTIFS(CADASTRE!$M:$M,A8,CADASTRE!$B:$B,$G$1)</f>
        <v>0</v>
      </c>
      <c r="H8" s="90">
        <f>+COUNTIFS(CADASTRE!$M:$M,A8,CADASTRE!$B:$B,$H$1)</f>
        <v>0</v>
      </c>
      <c r="I8" s="90">
        <f>+COUNTIFS(CADASTRE!$M:$M,A8,CADASTRE!$B:$B,$I$1)</f>
        <v>6</v>
      </c>
      <c r="J8" s="90">
        <f>+COUNTIFS(CADASTRE!$M:$M,A8,CADASTRE!$B:$B,$J$1)</f>
        <v>0</v>
      </c>
      <c r="K8" s="90">
        <f>+COUNTIFS(CADASTRE!$M:$M,A8,CADASTRE!$B:$B,$K$1)</f>
        <v>0</v>
      </c>
      <c r="L8" s="90">
        <f>+COUNTIFS(CADASTRE!$M:$M,A8,CADASTRE!$B:$B,$L$1)</f>
        <v>0</v>
      </c>
      <c r="M8" s="90">
        <f>+COUNTIFS(CADASTRE!$M:$M,A8,CADASTRE!$B:$B,$M$1)</f>
        <v>0</v>
      </c>
      <c r="N8" s="90">
        <f>+COUNTIFS(CADASTRE!$M:$M,A8,CADASTRE!$B:$B,$N$1)</f>
        <v>0</v>
      </c>
      <c r="O8" s="90">
        <f>+COUNTIFS(CADASTRE!$M:$M,A8,CADASTRE!$B:$B,$O$1)</f>
        <v>0</v>
      </c>
      <c r="P8" s="90">
        <f>+COUNTIFS(CADASTRE!$M:$M,A8,CADASTRE!$B:$B,$P$1)</f>
        <v>0</v>
      </c>
      <c r="Q8" s="90">
        <f>+COUNTIFS(CADASTRE!$M:$M,A8,CADASTRE!$B:$B,$Q$1)</f>
        <v>0</v>
      </c>
      <c r="R8" s="90">
        <f>+COUNTIFS(CADASTRE!$M:$M,A8,CADASTRE!$B:$B,$R$1)</f>
        <v>0</v>
      </c>
      <c r="S8" s="90">
        <f>+COUNTIFS(CADASTRE!$M:$M,A8,CADASTRE!$B:$B,$S$1)</f>
        <v>0</v>
      </c>
      <c r="T8" s="90">
        <f>+COUNTIFS(CADASTRE!$M:$M,A8,CADASTRE!$B:$B,$T$1)</f>
        <v>0</v>
      </c>
      <c r="U8" s="90">
        <f>+COUNTIFS(CADASTRE!$M:$M,A8,CADASTRE!$B:$B,$U$1)</f>
        <v>0</v>
      </c>
      <c r="V8" s="90">
        <f>+COUNTIFS(CADASTRE!$M:$M,A8,CADASTRE!$B:$B,$V$1)</f>
        <v>0</v>
      </c>
      <c r="W8" s="90">
        <f>+COUNTIFS(CADASTRE!$M:$M,A8,CADASTRE!$B:$B,$W$1)</f>
        <v>0</v>
      </c>
      <c r="X8" s="90">
        <f>+COUNTIFS(CADASTRE!$M:$M,A8,CADASTRE!$B:$B,$X$1)</f>
        <v>0</v>
      </c>
      <c r="Y8" s="90">
        <f>+COUNTIFS(CADASTRE!$M:$M,A8,CADASTRE!$B:$B,$Y$1)</f>
        <v>0</v>
      </c>
      <c r="Z8" s="90">
        <f>+COUNTIFS(CADASTRE!$M:$M,A8,CADASTRE!$B:$B,$Z$1)</f>
        <v>0</v>
      </c>
      <c r="AA8">
        <f t="shared" si="0"/>
        <v>6</v>
      </c>
    </row>
    <row r="9" spans="1:27" ht="15" x14ac:dyDescent="0.3">
      <c r="A9" s="117" t="s">
        <v>1858</v>
      </c>
      <c r="B9" s="90">
        <f>+COUNTIFS(CADASTRE!$M:$M,A9,CADASTRE!$B:$B,$B$1)</f>
        <v>0</v>
      </c>
      <c r="C9" s="90">
        <f>+COUNTIFS(CADASTRE!$M:$M,A9,CADASTRE!$B:$B,$C$1)</f>
        <v>0</v>
      </c>
      <c r="D9" s="90">
        <f>+COUNTIFS(CADASTRE!$M:$M,A9,CADASTRE!$B:$B,$D$1)</f>
        <v>0</v>
      </c>
      <c r="E9" s="90">
        <f>+COUNTIFS(CADASTRE!$M:$M,A9,CADASTRE!$B:$B,$E$1)</f>
        <v>1</v>
      </c>
      <c r="F9" s="90">
        <f>+COUNTIFS(CADASTRE!$M:$M,A9,CADASTRE!$B:$B,$F$1)</f>
        <v>0</v>
      </c>
      <c r="G9" s="90">
        <f>+COUNTIFS(CADASTRE!$M:$M,A9,CADASTRE!$B:$B,$G$1)</f>
        <v>0</v>
      </c>
      <c r="H9" s="90">
        <f>+COUNTIFS(CADASTRE!$M:$M,A9,CADASTRE!$B:$B,$H$1)</f>
        <v>0</v>
      </c>
      <c r="I9" s="90">
        <f>+COUNTIFS(CADASTRE!$M:$M,A9,CADASTRE!$B:$B,$I$1)</f>
        <v>0</v>
      </c>
      <c r="J9" s="90">
        <f>+COUNTIFS(CADASTRE!$M:$M,A9,CADASTRE!$B:$B,$J$1)</f>
        <v>0</v>
      </c>
      <c r="K9" s="90">
        <f>+COUNTIFS(CADASTRE!$M:$M,A9,CADASTRE!$B:$B,$K$1)</f>
        <v>0</v>
      </c>
      <c r="L9" s="90">
        <f>+COUNTIFS(CADASTRE!$M:$M,A9,CADASTRE!$B:$B,$L$1)</f>
        <v>0</v>
      </c>
      <c r="M9" s="90">
        <f>+COUNTIFS(CADASTRE!$M:$M,A9,CADASTRE!$B:$B,$M$1)</f>
        <v>0</v>
      </c>
      <c r="N9" s="90">
        <f>+COUNTIFS(CADASTRE!$M:$M,A9,CADASTRE!$B:$B,$N$1)</f>
        <v>0</v>
      </c>
      <c r="O9" s="90">
        <f>+COUNTIFS(CADASTRE!$M:$M,A9,CADASTRE!$B:$B,$O$1)</f>
        <v>0</v>
      </c>
      <c r="P9" s="90">
        <f>+COUNTIFS(CADASTRE!$M:$M,A9,CADASTRE!$B:$B,$P$1)</f>
        <v>0</v>
      </c>
      <c r="Q9" s="90">
        <f>+COUNTIFS(CADASTRE!$M:$M,A9,CADASTRE!$B:$B,$Q$1)</f>
        <v>0</v>
      </c>
      <c r="R9" s="90">
        <f>+COUNTIFS(CADASTRE!$M:$M,A9,CADASTRE!$B:$B,$R$1)</f>
        <v>0</v>
      </c>
      <c r="S9" s="90">
        <f>+COUNTIFS(CADASTRE!$M:$M,A9,CADASTRE!$B:$B,$S$1)</f>
        <v>0</v>
      </c>
      <c r="T9" s="90">
        <f>+COUNTIFS(CADASTRE!$M:$M,A9,CADASTRE!$B:$B,$T$1)</f>
        <v>0</v>
      </c>
      <c r="U9" s="90">
        <f>+COUNTIFS(CADASTRE!$M:$M,A9,CADASTRE!$B:$B,$U$1)</f>
        <v>0</v>
      </c>
      <c r="V9" s="90">
        <f>+COUNTIFS(CADASTRE!$M:$M,A9,CADASTRE!$B:$B,$V$1)</f>
        <v>0</v>
      </c>
      <c r="W9" s="90">
        <f>+COUNTIFS(CADASTRE!$M:$M,A9,CADASTRE!$B:$B,$W$1)</f>
        <v>0</v>
      </c>
      <c r="X9" s="90">
        <f>+COUNTIFS(CADASTRE!$M:$M,A9,CADASTRE!$B:$B,$X$1)</f>
        <v>0</v>
      </c>
      <c r="Y9" s="90">
        <f>+COUNTIFS(CADASTRE!$M:$M,A9,CADASTRE!$B:$B,$Y$1)</f>
        <v>0</v>
      </c>
      <c r="Z9" s="90">
        <f>+COUNTIFS(CADASTRE!$M:$M,A9,CADASTRE!$B:$B,$Z$1)</f>
        <v>0</v>
      </c>
      <c r="AA9">
        <f t="shared" si="0"/>
        <v>1</v>
      </c>
    </row>
    <row r="10" spans="1:27" ht="15" x14ac:dyDescent="0.3">
      <c r="A10" s="117" t="s">
        <v>1293</v>
      </c>
      <c r="B10" s="90">
        <f>+COUNTIFS(CADASTRE!$M:$M,A10,CADASTRE!$B:$B,$B$1)</f>
        <v>0</v>
      </c>
      <c r="C10" s="90">
        <f>+COUNTIFS(CADASTRE!$M:$M,A10,CADASTRE!$B:$B,$C$1)</f>
        <v>0</v>
      </c>
      <c r="D10" s="90">
        <f>+COUNTIFS(CADASTRE!$M:$M,A10,CADASTRE!$B:$B,$D$1)</f>
        <v>0</v>
      </c>
      <c r="E10" s="90">
        <f>+COUNTIFS(CADASTRE!$M:$M,A10,CADASTRE!$B:$B,$E$1)</f>
        <v>0</v>
      </c>
      <c r="F10" s="90">
        <f>+COUNTIFS(CADASTRE!$M:$M,A10,CADASTRE!$B:$B,$F$1)</f>
        <v>0</v>
      </c>
      <c r="G10" s="90">
        <f>+COUNTIFS(CADASTRE!$M:$M,A10,CADASTRE!$B:$B,$G$1)</f>
        <v>1</v>
      </c>
      <c r="H10" s="90">
        <f>+COUNTIFS(CADASTRE!$M:$M,A10,CADASTRE!$B:$B,$H$1)</f>
        <v>0</v>
      </c>
      <c r="I10" s="90">
        <f>+COUNTIFS(CADASTRE!$M:$M,A10,CADASTRE!$B:$B,$I$1)</f>
        <v>0</v>
      </c>
      <c r="J10" s="90">
        <f>+COUNTIFS(CADASTRE!$M:$M,A10,CADASTRE!$B:$B,$J$1)</f>
        <v>0</v>
      </c>
      <c r="K10" s="90">
        <f>+COUNTIFS(CADASTRE!$M:$M,A10,CADASTRE!$B:$B,$K$1)</f>
        <v>0</v>
      </c>
      <c r="L10" s="90">
        <f>+COUNTIFS(CADASTRE!$M:$M,A10,CADASTRE!$B:$B,$L$1)</f>
        <v>0</v>
      </c>
      <c r="M10" s="90">
        <f>+COUNTIFS(CADASTRE!$M:$M,A10,CADASTRE!$B:$B,$M$1)</f>
        <v>0</v>
      </c>
      <c r="N10" s="90">
        <f>+COUNTIFS(CADASTRE!$M:$M,A10,CADASTRE!$B:$B,$N$1)</f>
        <v>0</v>
      </c>
      <c r="O10" s="90">
        <f>+COUNTIFS(CADASTRE!$M:$M,A10,CADASTRE!$B:$B,$O$1)</f>
        <v>0</v>
      </c>
      <c r="P10" s="90">
        <f>+COUNTIFS(CADASTRE!$M:$M,A10,CADASTRE!$B:$B,$P$1)</f>
        <v>0</v>
      </c>
      <c r="Q10" s="90">
        <f>+COUNTIFS(CADASTRE!$M:$M,A10,CADASTRE!$B:$B,$Q$1)</f>
        <v>0</v>
      </c>
      <c r="R10" s="90">
        <f>+COUNTIFS(CADASTRE!$M:$M,A10,CADASTRE!$B:$B,$R$1)</f>
        <v>0</v>
      </c>
      <c r="S10" s="90">
        <f>+COUNTIFS(CADASTRE!$M:$M,A10,CADASTRE!$B:$B,$S$1)</f>
        <v>0</v>
      </c>
      <c r="T10" s="90">
        <f>+COUNTIFS(CADASTRE!$M:$M,A10,CADASTRE!$B:$B,$T$1)</f>
        <v>0</v>
      </c>
      <c r="U10" s="90">
        <f>+COUNTIFS(CADASTRE!$M:$M,A10,CADASTRE!$B:$B,$U$1)</f>
        <v>0</v>
      </c>
      <c r="V10" s="90">
        <f>+COUNTIFS(CADASTRE!$M:$M,A10,CADASTRE!$B:$B,$V$1)</f>
        <v>0</v>
      </c>
      <c r="W10" s="90">
        <f>+COUNTIFS(CADASTRE!$M:$M,A10,CADASTRE!$B:$B,$W$1)</f>
        <v>0</v>
      </c>
      <c r="X10" s="90">
        <f>+COUNTIFS(CADASTRE!$M:$M,A10,CADASTRE!$B:$B,$X$1)</f>
        <v>0</v>
      </c>
      <c r="Y10" s="90">
        <f>+COUNTIFS(CADASTRE!$M:$M,A10,CADASTRE!$B:$B,$Y$1)</f>
        <v>0</v>
      </c>
      <c r="Z10" s="90">
        <f>+COUNTIFS(CADASTRE!$M:$M,A10,CADASTRE!$B:$B,$Z$1)</f>
        <v>0</v>
      </c>
      <c r="AA10">
        <f t="shared" si="0"/>
        <v>1</v>
      </c>
    </row>
    <row r="11" spans="1:27" ht="15" x14ac:dyDescent="0.3">
      <c r="A11" s="117" t="s">
        <v>3281</v>
      </c>
      <c r="B11" s="90">
        <f>+COUNTIFS(CADASTRE!$M:$M,A11,CADASTRE!$B:$B,$B$1)</f>
        <v>0</v>
      </c>
      <c r="C11" s="90">
        <f>+COUNTIFS(CADASTRE!$M:$M,A11,CADASTRE!$B:$B,$C$1)</f>
        <v>0</v>
      </c>
      <c r="D11" s="90">
        <f>+COUNTIFS(CADASTRE!$M:$M,A11,CADASTRE!$B:$B,$D$1)</f>
        <v>0</v>
      </c>
      <c r="E11" s="90">
        <f>+COUNTIFS(CADASTRE!$M:$M,A11,CADASTRE!$B:$B,$E$1)</f>
        <v>0</v>
      </c>
      <c r="F11" s="90">
        <f>+COUNTIFS(CADASTRE!$M:$M,A11,CADASTRE!$B:$B,$F$1)</f>
        <v>0</v>
      </c>
      <c r="G11" s="90">
        <f>+COUNTIFS(CADASTRE!$M:$M,A11,CADASTRE!$B:$B,$G$1)</f>
        <v>0</v>
      </c>
      <c r="H11" s="90">
        <f>+COUNTIFS(CADASTRE!$M:$M,A11,CADASTRE!$B:$B,$H$1)</f>
        <v>0</v>
      </c>
      <c r="I11" s="90">
        <f>+COUNTIFS(CADASTRE!$M:$M,A11,CADASTRE!$B:$B,$I$1)</f>
        <v>0</v>
      </c>
      <c r="J11" s="90">
        <f>+COUNTIFS(CADASTRE!$M:$M,A11,CADASTRE!$B:$B,$J$1)</f>
        <v>0</v>
      </c>
      <c r="K11" s="90">
        <f>+COUNTIFS(CADASTRE!$M:$M,A11,CADASTRE!$B:$B,$K$1)</f>
        <v>0</v>
      </c>
      <c r="L11" s="90">
        <f>+COUNTIFS(CADASTRE!$M:$M,A11,CADASTRE!$B:$B,$L$1)</f>
        <v>1</v>
      </c>
      <c r="M11" s="90">
        <f>+COUNTIFS(CADASTRE!$M:$M,A11,CADASTRE!$B:$B,$M$1)</f>
        <v>0</v>
      </c>
      <c r="N11" s="90">
        <f>+COUNTIFS(CADASTRE!$M:$M,A11,CADASTRE!$B:$B,$N$1)</f>
        <v>0</v>
      </c>
      <c r="O11" s="90">
        <f>+COUNTIFS(CADASTRE!$M:$M,A11,CADASTRE!$B:$B,$O$1)</f>
        <v>0</v>
      </c>
      <c r="P11" s="90">
        <f>+COUNTIFS(CADASTRE!$M:$M,A11,CADASTRE!$B:$B,$P$1)</f>
        <v>0</v>
      </c>
      <c r="Q11" s="90">
        <f>+COUNTIFS(CADASTRE!$M:$M,A11,CADASTRE!$B:$B,$Q$1)</f>
        <v>0</v>
      </c>
      <c r="R11" s="90">
        <f>+COUNTIFS(CADASTRE!$M:$M,A11,CADASTRE!$B:$B,$R$1)</f>
        <v>0</v>
      </c>
      <c r="S11" s="90">
        <f>+COUNTIFS(CADASTRE!$M:$M,A11,CADASTRE!$B:$B,$S$1)</f>
        <v>0</v>
      </c>
      <c r="T11" s="90">
        <f>+COUNTIFS(CADASTRE!$M:$M,A11,CADASTRE!$B:$B,$T$1)</f>
        <v>0</v>
      </c>
      <c r="U11" s="90">
        <f>+COUNTIFS(CADASTRE!$M:$M,A11,CADASTRE!$B:$B,$U$1)</f>
        <v>0</v>
      </c>
      <c r="V11" s="90">
        <f>+COUNTIFS(CADASTRE!$M:$M,A11,CADASTRE!$B:$B,$V$1)</f>
        <v>0</v>
      </c>
      <c r="W11" s="90">
        <f>+COUNTIFS(CADASTRE!$M:$M,A11,CADASTRE!$B:$B,$W$1)</f>
        <v>0</v>
      </c>
      <c r="X11" s="90">
        <f>+COUNTIFS(CADASTRE!$M:$M,A11,CADASTRE!$B:$B,$X$1)</f>
        <v>0</v>
      </c>
      <c r="Y11" s="90">
        <f>+COUNTIFS(CADASTRE!$M:$M,A11,CADASTRE!$B:$B,$Y$1)</f>
        <v>0</v>
      </c>
      <c r="Z11" s="90">
        <f>+COUNTIFS(CADASTRE!$M:$M,A11,CADASTRE!$B:$B,$Z$1)</f>
        <v>0</v>
      </c>
      <c r="AA11">
        <f t="shared" si="0"/>
        <v>1</v>
      </c>
    </row>
    <row r="12" spans="1:27" ht="15" x14ac:dyDescent="0.3">
      <c r="A12" s="117" t="s">
        <v>2695</v>
      </c>
      <c r="B12" s="90">
        <f>+COUNTIFS(CADASTRE!$M:$M,A12,CADASTRE!$B:$B,$B$1)</f>
        <v>0</v>
      </c>
      <c r="C12" s="90">
        <f>+COUNTIFS(CADASTRE!$M:$M,A12,CADASTRE!$B:$B,$C$1)</f>
        <v>0</v>
      </c>
      <c r="D12" s="90">
        <f>+COUNTIFS(CADASTRE!$M:$M,A12,CADASTRE!$B:$B,$D$1)</f>
        <v>0</v>
      </c>
      <c r="E12" s="90">
        <f>+COUNTIFS(CADASTRE!$M:$M,A12,CADASTRE!$B:$B,$E$1)</f>
        <v>1</v>
      </c>
      <c r="F12" s="90">
        <f>+COUNTIFS(CADASTRE!$M:$M,A12,CADASTRE!$B:$B,$F$1)</f>
        <v>0</v>
      </c>
      <c r="G12" s="90">
        <f>+COUNTIFS(CADASTRE!$M:$M,A12,CADASTRE!$B:$B,$G$1)</f>
        <v>0</v>
      </c>
      <c r="H12" s="90">
        <f>+COUNTIFS(CADASTRE!$M:$M,A12,CADASTRE!$B:$B,$H$1)</f>
        <v>0</v>
      </c>
      <c r="I12" s="90">
        <f>+COUNTIFS(CADASTRE!$M:$M,A12,CADASTRE!$B:$B,$I$1)</f>
        <v>0</v>
      </c>
      <c r="J12" s="90">
        <f>+COUNTIFS(CADASTRE!$M:$M,A12,CADASTRE!$B:$B,$J$1)</f>
        <v>0</v>
      </c>
      <c r="K12" s="90">
        <f>+COUNTIFS(CADASTRE!$M:$M,A12,CADASTRE!$B:$B,$K$1)</f>
        <v>0</v>
      </c>
      <c r="L12" s="90">
        <f>+COUNTIFS(CADASTRE!$M:$M,A12,CADASTRE!$B:$B,$L$1)</f>
        <v>0</v>
      </c>
      <c r="M12" s="90">
        <f>+COUNTIFS(CADASTRE!$M:$M,A12,CADASTRE!$B:$B,$M$1)</f>
        <v>0</v>
      </c>
      <c r="N12" s="90">
        <f>+COUNTIFS(CADASTRE!$M:$M,A12,CADASTRE!$B:$B,$N$1)</f>
        <v>0</v>
      </c>
      <c r="O12" s="90">
        <f>+COUNTIFS(CADASTRE!$M:$M,A12,CADASTRE!$B:$B,$O$1)</f>
        <v>0</v>
      </c>
      <c r="P12" s="90">
        <f>+COUNTIFS(CADASTRE!$M:$M,A12,CADASTRE!$B:$B,$P$1)</f>
        <v>1</v>
      </c>
      <c r="Q12" s="90">
        <f>+COUNTIFS(CADASTRE!$M:$M,A12,CADASTRE!$B:$B,$Q$1)</f>
        <v>0</v>
      </c>
      <c r="R12" s="90">
        <f>+COUNTIFS(CADASTRE!$M:$M,A12,CADASTRE!$B:$B,$R$1)</f>
        <v>0</v>
      </c>
      <c r="S12" s="90">
        <f>+COUNTIFS(CADASTRE!$M:$M,A12,CADASTRE!$B:$B,$S$1)</f>
        <v>0</v>
      </c>
      <c r="T12" s="90">
        <f>+COUNTIFS(CADASTRE!$M:$M,A12,CADASTRE!$B:$B,$T$1)</f>
        <v>0</v>
      </c>
      <c r="U12" s="90">
        <f>+COUNTIFS(CADASTRE!$M:$M,A12,CADASTRE!$B:$B,$U$1)</f>
        <v>0</v>
      </c>
      <c r="V12" s="90">
        <f>+COUNTIFS(CADASTRE!$M:$M,A12,CADASTRE!$B:$B,$V$1)</f>
        <v>0</v>
      </c>
      <c r="W12" s="90">
        <f>+COUNTIFS(CADASTRE!$M:$M,A12,CADASTRE!$B:$B,$W$1)</f>
        <v>0</v>
      </c>
      <c r="X12" s="90">
        <f>+COUNTIFS(CADASTRE!$M:$M,A12,CADASTRE!$B:$B,$X$1)</f>
        <v>0</v>
      </c>
      <c r="Y12" s="90">
        <f>+COUNTIFS(CADASTRE!$M:$M,A12,CADASTRE!$B:$B,$Y$1)</f>
        <v>0</v>
      </c>
      <c r="Z12" s="90">
        <f>+COUNTIFS(CADASTRE!$M:$M,A12,CADASTRE!$B:$B,$Z$1)</f>
        <v>0</v>
      </c>
      <c r="AA12">
        <f t="shared" si="0"/>
        <v>2</v>
      </c>
    </row>
    <row r="13" spans="1:27" ht="15" x14ac:dyDescent="0.3">
      <c r="A13" s="117" t="s">
        <v>499</v>
      </c>
      <c r="B13" s="90">
        <f>+COUNTIFS(CADASTRE!$M:$M,A13,CADASTRE!$B:$B,$B$1)</f>
        <v>0</v>
      </c>
      <c r="C13" s="90">
        <f>+COUNTIFS(CADASTRE!$M:$M,A13,CADASTRE!$B:$B,$C$1)</f>
        <v>0</v>
      </c>
      <c r="D13" s="90">
        <f>+COUNTIFS(CADASTRE!$M:$M,A13,CADASTRE!$B:$B,$D$1)</f>
        <v>0</v>
      </c>
      <c r="E13" s="90">
        <f>+COUNTIFS(CADASTRE!$M:$M,A13,CADASTRE!$B:$B,$E$1)</f>
        <v>0</v>
      </c>
      <c r="F13" s="90">
        <f>+COUNTIFS(CADASTRE!$M:$M,A13,CADASTRE!$B:$B,$F$1)</f>
        <v>0</v>
      </c>
      <c r="G13" s="90">
        <f>+COUNTIFS(CADASTRE!$M:$M,A13,CADASTRE!$B:$B,$G$1)</f>
        <v>0</v>
      </c>
      <c r="H13" s="90">
        <f>+COUNTIFS(CADASTRE!$M:$M,A13,CADASTRE!$B:$B,$H$1)</f>
        <v>0</v>
      </c>
      <c r="I13" s="90">
        <f>+COUNTIFS(CADASTRE!$M:$M,A13,CADASTRE!$B:$B,$I$1)</f>
        <v>0</v>
      </c>
      <c r="J13" s="90">
        <f>+COUNTIFS(CADASTRE!$M:$M,A13,CADASTRE!$B:$B,$J$1)</f>
        <v>1</v>
      </c>
      <c r="K13" s="90">
        <f>+COUNTIFS(CADASTRE!$M:$M,A13,CADASTRE!$B:$B,$K$1)</f>
        <v>0</v>
      </c>
      <c r="L13" s="90">
        <f>+COUNTIFS(CADASTRE!$M:$M,A13,CADASTRE!$B:$B,$L$1)</f>
        <v>0</v>
      </c>
      <c r="M13" s="90">
        <f>+COUNTIFS(CADASTRE!$M:$M,A13,CADASTRE!$B:$B,$M$1)</f>
        <v>0</v>
      </c>
      <c r="N13" s="90">
        <f>+COUNTIFS(CADASTRE!$M:$M,A13,CADASTRE!$B:$B,$N$1)</f>
        <v>0</v>
      </c>
      <c r="O13" s="90">
        <f>+COUNTIFS(CADASTRE!$M:$M,A13,CADASTRE!$B:$B,$O$1)</f>
        <v>0</v>
      </c>
      <c r="P13" s="90">
        <f>+COUNTIFS(CADASTRE!$M:$M,A13,CADASTRE!$B:$B,$P$1)</f>
        <v>0</v>
      </c>
      <c r="Q13" s="90">
        <f>+COUNTIFS(CADASTRE!$M:$M,A13,CADASTRE!$B:$B,$Q$1)</f>
        <v>2</v>
      </c>
      <c r="R13" s="90">
        <f>+COUNTIFS(CADASTRE!$M:$M,A13,CADASTRE!$B:$B,$R$1)</f>
        <v>0</v>
      </c>
      <c r="S13" s="90">
        <f>+COUNTIFS(CADASTRE!$M:$M,A13,CADASTRE!$B:$B,$S$1)</f>
        <v>0</v>
      </c>
      <c r="T13" s="90">
        <f>+COUNTIFS(CADASTRE!$M:$M,A13,CADASTRE!$B:$B,$T$1)</f>
        <v>0</v>
      </c>
      <c r="U13" s="90">
        <f>+COUNTIFS(CADASTRE!$M:$M,A13,CADASTRE!$B:$B,$U$1)</f>
        <v>0</v>
      </c>
      <c r="V13" s="90">
        <f>+COUNTIFS(CADASTRE!$M:$M,A13,CADASTRE!$B:$B,$V$1)</f>
        <v>0</v>
      </c>
      <c r="W13" s="90">
        <f>+COUNTIFS(CADASTRE!$M:$M,A13,CADASTRE!$B:$B,$W$1)</f>
        <v>0</v>
      </c>
      <c r="X13" s="90">
        <f>+COUNTIFS(CADASTRE!$M:$M,A13,CADASTRE!$B:$B,$X$1)</f>
        <v>0</v>
      </c>
      <c r="Y13" s="90">
        <f>+COUNTIFS(CADASTRE!$M:$M,A13,CADASTRE!$B:$B,$Y$1)</f>
        <v>0</v>
      </c>
      <c r="Z13" s="90">
        <f>+COUNTIFS(CADASTRE!$M:$M,A13,CADASTRE!$B:$B,$Z$1)</f>
        <v>0</v>
      </c>
      <c r="AA13">
        <f t="shared" si="0"/>
        <v>3</v>
      </c>
    </row>
    <row r="14" spans="1:27" ht="15" x14ac:dyDescent="0.3">
      <c r="A14" s="117" t="s">
        <v>2243</v>
      </c>
      <c r="B14" s="90">
        <f>+COUNTIFS(CADASTRE!$M:$M,A14,CADASTRE!$B:$B,$B$1)</f>
        <v>0</v>
      </c>
      <c r="C14" s="90">
        <f>+COUNTIFS(CADASTRE!$M:$M,A14,CADASTRE!$B:$B,$C$1)</f>
        <v>0</v>
      </c>
      <c r="D14" s="90">
        <f>+COUNTIFS(CADASTRE!$M:$M,A14,CADASTRE!$B:$B,$D$1)</f>
        <v>0</v>
      </c>
      <c r="E14" s="90">
        <f>+COUNTIFS(CADASTRE!$M:$M,A14,CADASTRE!$B:$B,$E$1)</f>
        <v>0</v>
      </c>
      <c r="F14" s="90">
        <f>+COUNTIFS(CADASTRE!$M:$M,A14,CADASTRE!$B:$B,$F$1)</f>
        <v>0</v>
      </c>
      <c r="G14" s="90">
        <f>+COUNTIFS(CADASTRE!$M:$M,A14,CADASTRE!$B:$B,$G$1)</f>
        <v>0</v>
      </c>
      <c r="H14" s="90">
        <f>+COUNTIFS(CADASTRE!$M:$M,A14,CADASTRE!$B:$B,$H$1)</f>
        <v>0</v>
      </c>
      <c r="I14" s="90">
        <f>+COUNTIFS(CADASTRE!$M:$M,A14,CADASTRE!$B:$B,$I$1)</f>
        <v>0</v>
      </c>
      <c r="J14" s="90">
        <f>+COUNTIFS(CADASTRE!$M:$M,A14,CADASTRE!$B:$B,$J$1)</f>
        <v>0</v>
      </c>
      <c r="K14" s="90">
        <f>+COUNTIFS(CADASTRE!$M:$M,A14,CADASTRE!$B:$B,$K$1)</f>
        <v>0</v>
      </c>
      <c r="L14" s="90">
        <f>+COUNTIFS(CADASTRE!$M:$M,A14,CADASTRE!$B:$B,$L$1)</f>
        <v>0</v>
      </c>
      <c r="M14" s="90">
        <f>+COUNTIFS(CADASTRE!$M:$M,A14,CADASTRE!$B:$B,$M$1)</f>
        <v>0</v>
      </c>
      <c r="N14" s="90">
        <f>+COUNTIFS(CADASTRE!$M:$M,A14,CADASTRE!$B:$B,$N$1)</f>
        <v>0</v>
      </c>
      <c r="O14" s="90">
        <f>+COUNTIFS(CADASTRE!$M:$M,A14,CADASTRE!$B:$B,$O$1)</f>
        <v>0</v>
      </c>
      <c r="P14" s="90">
        <f>+COUNTIFS(CADASTRE!$M:$M,A14,CADASTRE!$B:$B,$P$1)</f>
        <v>1</v>
      </c>
      <c r="Q14" s="90">
        <f>+COUNTIFS(CADASTRE!$M:$M,A14,CADASTRE!$B:$B,$Q$1)</f>
        <v>0</v>
      </c>
      <c r="R14" s="90">
        <f>+COUNTIFS(CADASTRE!$M:$M,A14,CADASTRE!$B:$B,$R$1)</f>
        <v>0</v>
      </c>
      <c r="S14" s="90">
        <f>+COUNTIFS(CADASTRE!$M:$M,A14,CADASTRE!$B:$B,$S$1)</f>
        <v>0</v>
      </c>
      <c r="T14" s="90">
        <f>+COUNTIFS(CADASTRE!$M:$M,A14,CADASTRE!$B:$B,$T$1)</f>
        <v>0</v>
      </c>
      <c r="U14" s="90">
        <f>+COUNTIFS(CADASTRE!$M:$M,A14,CADASTRE!$B:$B,$U$1)</f>
        <v>0</v>
      </c>
      <c r="V14" s="90">
        <f>+COUNTIFS(CADASTRE!$M:$M,A14,CADASTRE!$B:$B,$V$1)</f>
        <v>0</v>
      </c>
      <c r="W14" s="90">
        <f>+COUNTIFS(CADASTRE!$M:$M,A14,CADASTRE!$B:$B,$W$1)</f>
        <v>0</v>
      </c>
      <c r="X14" s="90">
        <f>+COUNTIFS(CADASTRE!$M:$M,A14,CADASTRE!$B:$B,$X$1)</f>
        <v>0</v>
      </c>
      <c r="Y14" s="90">
        <f>+COUNTIFS(CADASTRE!$M:$M,A14,CADASTRE!$B:$B,$Y$1)</f>
        <v>0</v>
      </c>
      <c r="Z14" s="90">
        <f>+COUNTIFS(CADASTRE!$M:$M,A14,CADASTRE!$B:$B,$Z$1)</f>
        <v>0</v>
      </c>
      <c r="AA14">
        <f t="shared" si="0"/>
        <v>1</v>
      </c>
    </row>
    <row r="15" spans="1:27" ht="15" x14ac:dyDescent="0.3">
      <c r="A15" s="117" t="s">
        <v>1366</v>
      </c>
      <c r="B15" s="90">
        <f>+COUNTIFS(CADASTRE!$M:$M,A15,CADASTRE!$B:$B,$B$1)</f>
        <v>0</v>
      </c>
      <c r="C15" s="90">
        <f>+COUNTIFS(CADASTRE!$M:$M,A15,CADASTRE!$B:$B,$C$1)</f>
        <v>0</v>
      </c>
      <c r="D15" s="90">
        <f>+COUNTIFS(CADASTRE!$M:$M,A15,CADASTRE!$B:$B,$D$1)</f>
        <v>0</v>
      </c>
      <c r="E15" s="90">
        <f>+COUNTIFS(CADASTRE!$M:$M,A15,CADASTRE!$B:$B,$E$1)</f>
        <v>0</v>
      </c>
      <c r="F15" s="90">
        <f>+COUNTIFS(CADASTRE!$M:$M,A15,CADASTRE!$B:$B,$F$1)</f>
        <v>0</v>
      </c>
      <c r="G15" s="90">
        <f>+COUNTIFS(CADASTRE!$M:$M,A15,CADASTRE!$B:$B,$G$1)</f>
        <v>0</v>
      </c>
      <c r="H15" s="90">
        <f>+COUNTIFS(CADASTRE!$M:$M,A15,CADASTRE!$B:$B,$H$1)</f>
        <v>0</v>
      </c>
      <c r="I15" s="90">
        <f>+COUNTIFS(CADASTRE!$M:$M,A15,CADASTRE!$B:$B,$I$1)</f>
        <v>0</v>
      </c>
      <c r="J15" s="90">
        <f>+COUNTIFS(CADASTRE!$M:$M,A15,CADASTRE!$B:$B,$J$1)</f>
        <v>1</v>
      </c>
      <c r="K15" s="90">
        <f>+COUNTIFS(CADASTRE!$M:$M,A15,CADASTRE!$B:$B,$K$1)</f>
        <v>0</v>
      </c>
      <c r="L15" s="90">
        <f>+COUNTIFS(CADASTRE!$M:$M,A15,CADASTRE!$B:$B,$L$1)</f>
        <v>0</v>
      </c>
      <c r="M15" s="90">
        <f>+COUNTIFS(CADASTRE!$M:$M,A15,CADASTRE!$B:$B,$M$1)</f>
        <v>0</v>
      </c>
      <c r="N15" s="90">
        <f>+COUNTIFS(CADASTRE!$M:$M,A15,CADASTRE!$B:$B,$N$1)</f>
        <v>0</v>
      </c>
      <c r="O15" s="90">
        <f>+COUNTIFS(CADASTRE!$M:$M,A15,CADASTRE!$B:$B,$O$1)</f>
        <v>0</v>
      </c>
      <c r="P15" s="90">
        <f>+COUNTIFS(CADASTRE!$M:$M,A15,CADASTRE!$B:$B,$P$1)</f>
        <v>0</v>
      </c>
      <c r="Q15" s="90">
        <f>+COUNTIFS(CADASTRE!$M:$M,A15,CADASTRE!$B:$B,$Q$1)</f>
        <v>0</v>
      </c>
      <c r="R15" s="90">
        <f>+COUNTIFS(CADASTRE!$M:$M,A15,CADASTRE!$B:$B,$R$1)</f>
        <v>0</v>
      </c>
      <c r="S15" s="90">
        <f>+COUNTIFS(CADASTRE!$M:$M,A15,CADASTRE!$B:$B,$S$1)</f>
        <v>0</v>
      </c>
      <c r="T15" s="90">
        <f>+COUNTIFS(CADASTRE!$M:$M,A15,CADASTRE!$B:$B,$T$1)</f>
        <v>0</v>
      </c>
      <c r="U15" s="90">
        <f>+COUNTIFS(CADASTRE!$M:$M,A15,CADASTRE!$B:$B,$U$1)</f>
        <v>0</v>
      </c>
      <c r="V15" s="90">
        <f>+COUNTIFS(CADASTRE!$M:$M,A15,CADASTRE!$B:$B,$V$1)</f>
        <v>0</v>
      </c>
      <c r="W15" s="90">
        <f>+COUNTIFS(CADASTRE!$M:$M,A15,CADASTRE!$B:$B,$W$1)</f>
        <v>0</v>
      </c>
      <c r="X15" s="90">
        <f>+COUNTIFS(CADASTRE!$M:$M,A15,CADASTRE!$B:$B,$X$1)</f>
        <v>0</v>
      </c>
      <c r="Y15" s="90">
        <f>+COUNTIFS(CADASTRE!$M:$M,A15,CADASTRE!$B:$B,$Y$1)</f>
        <v>0</v>
      </c>
      <c r="Z15" s="90">
        <f>+COUNTIFS(CADASTRE!$M:$M,A15,CADASTRE!$B:$B,$Z$1)</f>
        <v>0</v>
      </c>
      <c r="AA15">
        <f t="shared" si="0"/>
        <v>1</v>
      </c>
    </row>
    <row r="16" spans="1:27" ht="15" x14ac:dyDescent="0.3">
      <c r="A16" s="117" t="s">
        <v>4023</v>
      </c>
      <c r="B16" s="90">
        <f>+COUNTIFS(CADASTRE!$M:$M,A16,CADASTRE!$B:$B,$B$1)</f>
        <v>0</v>
      </c>
      <c r="C16" s="90">
        <f>+COUNTIFS(CADASTRE!$M:$M,A16,CADASTRE!$B:$B,$C$1)</f>
        <v>0</v>
      </c>
      <c r="D16" s="90">
        <f>+COUNTIFS(CADASTRE!$M:$M,A16,CADASTRE!$B:$B,$D$1)</f>
        <v>0</v>
      </c>
      <c r="E16" s="90">
        <f>+COUNTIFS(CADASTRE!$M:$M,A16,CADASTRE!$B:$B,$E$1)</f>
        <v>0</v>
      </c>
      <c r="F16" s="90">
        <f>+COUNTIFS(CADASTRE!$M:$M,A16,CADASTRE!$B:$B,$F$1)</f>
        <v>0</v>
      </c>
      <c r="G16" s="90">
        <f>+COUNTIFS(CADASTRE!$M:$M,A16,CADASTRE!$B:$B,$G$1)</f>
        <v>0</v>
      </c>
      <c r="H16" s="90">
        <f>+COUNTIFS(CADASTRE!$M:$M,A16,CADASTRE!$B:$B,$H$1)</f>
        <v>1</v>
      </c>
      <c r="I16" s="90">
        <f>+COUNTIFS(CADASTRE!$M:$M,A16,CADASTRE!$B:$B,$I$1)</f>
        <v>0</v>
      </c>
      <c r="J16" s="90">
        <f>+COUNTIFS(CADASTRE!$M:$M,A16,CADASTRE!$B:$B,$J$1)</f>
        <v>0</v>
      </c>
      <c r="K16" s="90">
        <f>+COUNTIFS(CADASTRE!$M:$M,A16,CADASTRE!$B:$B,$K$1)</f>
        <v>0</v>
      </c>
      <c r="L16" s="90">
        <f>+COUNTIFS(CADASTRE!$M:$M,A16,CADASTRE!$B:$B,$L$1)</f>
        <v>0</v>
      </c>
      <c r="M16" s="90">
        <f>+COUNTIFS(CADASTRE!$M:$M,A16,CADASTRE!$B:$B,$M$1)</f>
        <v>0</v>
      </c>
      <c r="N16" s="90">
        <f>+COUNTIFS(CADASTRE!$M:$M,A16,CADASTRE!$B:$B,$N$1)</f>
        <v>0</v>
      </c>
      <c r="O16" s="90">
        <f>+COUNTIFS(CADASTRE!$M:$M,A16,CADASTRE!$B:$B,$O$1)</f>
        <v>0</v>
      </c>
      <c r="P16" s="90">
        <f>+COUNTIFS(CADASTRE!$M:$M,A16,CADASTRE!$B:$B,$P$1)</f>
        <v>0</v>
      </c>
      <c r="Q16" s="90">
        <f>+COUNTIFS(CADASTRE!$M:$M,A16,CADASTRE!$B:$B,$Q$1)</f>
        <v>0</v>
      </c>
      <c r="R16" s="90">
        <f>+COUNTIFS(CADASTRE!$M:$M,A16,CADASTRE!$B:$B,$R$1)</f>
        <v>0</v>
      </c>
      <c r="S16" s="90">
        <f>+COUNTIFS(CADASTRE!$M:$M,A16,CADASTRE!$B:$B,$S$1)</f>
        <v>0</v>
      </c>
      <c r="T16" s="90">
        <f>+COUNTIFS(CADASTRE!$M:$M,A16,CADASTRE!$B:$B,$T$1)</f>
        <v>0</v>
      </c>
      <c r="U16" s="90">
        <f>+COUNTIFS(CADASTRE!$M:$M,A16,CADASTRE!$B:$B,$U$1)</f>
        <v>0</v>
      </c>
      <c r="V16" s="90">
        <f>+COUNTIFS(CADASTRE!$M:$M,A16,CADASTRE!$B:$B,$V$1)</f>
        <v>0</v>
      </c>
      <c r="W16" s="90">
        <f>+COUNTIFS(CADASTRE!$M:$M,A16,CADASTRE!$B:$B,$W$1)</f>
        <v>0</v>
      </c>
      <c r="X16" s="90">
        <f>+COUNTIFS(CADASTRE!$M:$M,A16,CADASTRE!$B:$B,$X$1)</f>
        <v>0</v>
      </c>
      <c r="Y16" s="90">
        <f>+COUNTIFS(CADASTRE!$M:$M,A16,CADASTRE!$B:$B,$Y$1)</f>
        <v>0</v>
      </c>
      <c r="Z16" s="90">
        <f>+COUNTIFS(CADASTRE!$M:$M,A16,CADASTRE!$B:$B,$Z$1)</f>
        <v>0</v>
      </c>
      <c r="AA16">
        <f t="shared" si="0"/>
        <v>1</v>
      </c>
    </row>
    <row r="17" spans="1:27" ht="15" x14ac:dyDescent="0.3">
      <c r="A17" s="117" t="s">
        <v>156</v>
      </c>
      <c r="B17" s="90">
        <f>+COUNTIFS(CADASTRE!$M:$M,A17,CADASTRE!$B:$B,$B$1)</f>
        <v>0</v>
      </c>
      <c r="C17" s="90">
        <f>+COUNTIFS(CADASTRE!$M:$M,A17,CADASTRE!$B:$B,$C$1)</f>
        <v>0</v>
      </c>
      <c r="D17" s="90">
        <f>+COUNTIFS(CADASTRE!$M:$M,A17,CADASTRE!$B:$B,$D$1)</f>
        <v>0</v>
      </c>
      <c r="E17" s="90">
        <f>+COUNTIFS(CADASTRE!$M:$M,A17,CADASTRE!$B:$B,$E$1)</f>
        <v>0</v>
      </c>
      <c r="F17" s="90">
        <f>+COUNTIFS(CADASTRE!$M:$M,A17,CADASTRE!$B:$B,$F$1)</f>
        <v>0</v>
      </c>
      <c r="G17" s="90">
        <f>+COUNTIFS(CADASTRE!$M:$M,A17,CADASTRE!$B:$B,$G$1)</f>
        <v>1</v>
      </c>
      <c r="H17" s="90">
        <f>+COUNTIFS(CADASTRE!$M:$M,A17,CADASTRE!$B:$B,$H$1)</f>
        <v>0</v>
      </c>
      <c r="I17" s="90">
        <f>+COUNTIFS(CADASTRE!$M:$M,A17,CADASTRE!$B:$B,$I$1)</f>
        <v>0</v>
      </c>
      <c r="J17" s="90">
        <f>+COUNTIFS(CADASTRE!$M:$M,A17,CADASTRE!$B:$B,$J$1)</f>
        <v>1</v>
      </c>
      <c r="K17" s="90">
        <f>+COUNTIFS(CADASTRE!$M:$M,A17,CADASTRE!$B:$B,$K$1)</f>
        <v>1</v>
      </c>
      <c r="L17" s="90">
        <f>+COUNTIFS(CADASTRE!$M:$M,A17,CADASTRE!$B:$B,$L$1)</f>
        <v>0</v>
      </c>
      <c r="M17" s="90">
        <f>+COUNTIFS(CADASTRE!$M:$M,A17,CADASTRE!$B:$B,$M$1)</f>
        <v>0</v>
      </c>
      <c r="N17" s="90">
        <f>+COUNTIFS(CADASTRE!$M:$M,A17,CADASTRE!$B:$B,$N$1)</f>
        <v>0</v>
      </c>
      <c r="O17" s="90">
        <f>+COUNTIFS(CADASTRE!$M:$M,A17,CADASTRE!$B:$B,$O$1)</f>
        <v>0</v>
      </c>
      <c r="P17" s="90">
        <f>+COUNTIFS(CADASTRE!$M:$M,A17,CADASTRE!$B:$B,$P$1)</f>
        <v>0</v>
      </c>
      <c r="Q17" s="90">
        <f>+COUNTIFS(CADASTRE!$M:$M,A17,CADASTRE!$B:$B,$Q$1)</f>
        <v>0</v>
      </c>
      <c r="R17" s="90">
        <f>+COUNTIFS(CADASTRE!$M:$M,A17,CADASTRE!$B:$B,$R$1)</f>
        <v>0</v>
      </c>
      <c r="S17" s="90">
        <f>+COUNTIFS(CADASTRE!$M:$M,A17,CADASTRE!$B:$B,$S$1)</f>
        <v>1</v>
      </c>
      <c r="T17" s="90">
        <f>+COUNTIFS(CADASTRE!$M:$M,A17,CADASTRE!$B:$B,$T$1)</f>
        <v>0</v>
      </c>
      <c r="U17" s="90">
        <f>+COUNTIFS(CADASTRE!$M:$M,A17,CADASTRE!$B:$B,$U$1)</f>
        <v>0</v>
      </c>
      <c r="V17" s="90">
        <f>+COUNTIFS(CADASTRE!$M:$M,A17,CADASTRE!$B:$B,$V$1)</f>
        <v>0</v>
      </c>
      <c r="W17" s="90">
        <f>+COUNTIFS(CADASTRE!$M:$M,A17,CADASTRE!$B:$B,$W$1)</f>
        <v>0</v>
      </c>
      <c r="X17" s="90">
        <f>+COUNTIFS(CADASTRE!$M:$M,A17,CADASTRE!$B:$B,$X$1)</f>
        <v>0</v>
      </c>
      <c r="Y17" s="90">
        <f>+COUNTIFS(CADASTRE!$M:$M,A17,CADASTRE!$B:$B,$Y$1)</f>
        <v>0</v>
      </c>
      <c r="Z17" s="90">
        <f>+COUNTIFS(CADASTRE!$M:$M,A17,CADASTRE!$B:$B,$Z$1)</f>
        <v>7</v>
      </c>
      <c r="AA17">
        <f t="shared" si="0"/>
        <v>11</v>
      </c>
    </row>
    <row r="18" spans="1:27" ht="30" x14ac:dyDescent="0.3">
      <c r="A18" s="117" t="s">
        <v>3978</v>
      </c>
      <c r="B18" s="90">
        <f>+COUNTIFS(CADASTRE!$M:$M,A18,CADASTRE!$B:$B,$B$1)</f>
        <v>0</v>
      </c>
      <c r="C18" s="90">
        <f>+COUNTIFS(CADASTRE!$M:$M,A18,CADASTRE!$B:$B,$C$1)</f>
        <v>0</v>
      </c>
      <c r="D18" s="90">
        <f>+COUNTIFS(CADASTRE!$M:$M,A18,CADASTRE!$B:$B,$D$1)</f>
        <v>0</v>
      </c>
      <c r="E18" s="90">
        <f>+COUNTIFS(CADASTRE!$M:$M,A18,CADASTRE!$B:$B,$E$1)</f>
        <v>0</v>
      </c>
      <c r="F18" s="90">
        <f>+COUNTIFS(CADASTRE!$M:$M,A18,CADASTRE!$B:$B,$F$1)</f>
        <v>0</v>
      </c>
      <c r="G18" s="90">
        <f>+COUNTIFS(CADASTRE!$M:$M,A18,CADASTRE!$B:$B,$G$1)</f>
        <v>0</v>
      </c>
      <c r="H18" s="90">
        <f>+COUNTIFS(CADASTRE!$M:$M,A18,CADASTRE!$B:$B,$H$1)</f>
        <v>0</v>
      </c>
      <c r="I18" s="90">
        <f>+COUNTIFS(CADASTRE!$M:$M,A18,CADASTRE!$B:$B,$I$1)</f>
        <v>0</v>
      </c>
      <c r="J18" s="90">
        <f>+COUNTIFS(CADASTRE!$M:$M,A18,CADASTRE!$B:$B,$J$1)</f>
        <v>1</v>
      </c>
      <c r="K18" s="90">
        <f>+COUNTIFS(CADASTRE!$M:$M,A18,CADASTRE!$B:$B,$K$1)</f>
        <v>0</v>
      </c>
      <c r="L18" s="90">
        <f>+COUNTIFS(CADASTRE!$M:$M,A18,CADASTRE!$B:$B,$L$1)</f>
        <v>0</v>
      </c>
      <c r="M18" s="90">
        <f>+COUNTIFS(CADASTRE!$M:$M,A18,CADASTRE!$B:$B,$M$1)</f>
        <v>0</v>
      </c>
      <c r="N18" s="90">
        <f>+COUNTIFS(CADASTRE!$M:$M,A18,CADASTRE!$B:$B,$N$1)</f>
        <v>0</v>
      </c>
      <c r="O18" s="90">
        <f>+COUNTIFS(CADASTRE!$M:$M,A18,CADASTRE!$B:$B,$O$1)</f>
        <v>0</v>
      </c>
      <c r="P18" s="90">
        <f>+COUNTIFS(CADASTRE!$M:$M,A18,CADASTRE!$B:$B,$P$1)</f>
        <v>0</v>
      </c>
      <c r="Q18" s="90">
        <f>+COUNTIFS(CADASTRE!$M:$M,A18,CADASTRE!$B:$B,$Q$1)</f>
        <v>0</v>
      </c>
      <c r="R18" s="90">
        <f>+COUNTIFS(CADASTRE!$M:$M,A18,CADASTRE!$B:$B,$R$1)</f>
        <v>0</v>
      </c>
      <c r="S18" s="90">
        <f>+COUNTIFS(CADASTRE!$M:$M,A18,CADASTRE!$B:$B,$S$1)</f>
        <v>0</v>
      </c>
      <c r="T18" s="90">
        <f>+COUNTIFS(CADASTRE!$M:$M,A18,CADASTRE!$B:$B,$T$1)</f>
        <v>0</v>
      </c>
      <c r="U18" s="90">
        <f>+COUNTIFS(CADASTRE!$M:$M,A18,CADASTRE!$B:$B,$U$1)</f>
        <v>0</v>
      </c>
      <c r="V18" s="90">
        <f>+COUNTIFS(CADASTRE!$M:$M,A18,CADASTRE!$B:$B,$V$1)</f>
        <v>0</v>
      </c>
      <c r="W18" s="90">
        <f>+COUNTIFS(CADASTRE!$M:$M,A18,CADASTRE!$B:$B,$W$1)</f>
        <v>0</v>
      </c>
      <c r="X18" s="90">
        <f>+COUNTIFS(CADASTRE!$M:$M,A18,CADASTRE!$B:$B,$X$1)</f>
        <v>0</v>
      </c>
      <c r="Y18" s="90">
        <f>+COUNTIFS(CADASTRE!$M:$M,A18,CADASTRE!$B:$B,$Y$1)</f>
        <v>0</v>
      </c>
      <c r="Z18" s="90">
        <f>+COUNTIFS(CADASTRE!$M:$M,A18,CADASTRE!$B:$B,$Z$1)</f>
        <v>0</v>
      </c>
      <c r="AA18">
        <f t="shared" si="0"/>
        <v>1</v>
      </c>
    </row>
    <row r="19" spans="1:27" ht="15" x14ac:dyDescent="0.3">
      <c r="A19" s="117" t="s">
        <v>56</v>
      </c>
      <c r="B19" s="90">
        <f>+COUNTIFS(CADASTRE!$M:$M,A19,CADASTRE!$B:$B,$B$1)</f>
        <v>4</v>
      </c>
      <c r="C19" s="90">
        <f>+COUNTIFS(CADASTRE!$M:$M,A19,CADASTRE!$B:$B,$C$1)</f>
        <v>0</v>
      </c>
      <c r="D19" s="90">
        <f>+COUNTIFS(CADASTRE!$M:$M,A19,CADASTRE!$B:$B,$D$1)</f>
        <v>11</v>
      </c>
      <c r="E19" s="90">
        <f>+COUNTIFS(CADASTRE!$M:$M,A19,CADASTRE!$B:$B,$E$1)</f>
        <v>28</v>
      </c>
      <c r="F19" s="90">
        <f>+COUNTIFS(CADASTRE!$M:$M,A19,CADASTRE!$B:$B,$F$1)</f>
        <v>3</v>
      </c>
      <c r="G19" s="90">
        <f>+COUNTIFS(CADASTRE!$M:$M,A19,CADASTRE!$B:$B,$G$1)</f>
        <v>34</v>
      </c>
      <c r="H19" s="90">
        <f>+COUNTIFS(CADASTRE!$M:$M,A19,CADASTRE!$B:$B,$H$1)</f>
        <v>17</v>
      </c>
      <c r="I19" s="90">
        <f>+COUNTIFS(CADASTRE!$M:$M,A19,CADASTRE!$B:$B,$I$1)</f>
        <v>6</v>
      </c>
      <c r="J19" s="90">
        <f>+COUNTIFS(CADASTRE!$M:$M,A19,CADASTRE!$B:$B,$J$1)</f>
        <v>3</v>
      </c>
      <c r="K19" s="90">
        <f>+COUNTIFS(CADASTRE!$M:$M,A19,CADASTRE!$B:$B,$K$1)</f>
        <v>22</v>
      </c>
      <c r="L19" s="90">
        <f>+COUNTIFS(CADASTRE!$M:$M,A19,CADASTRE!$B:$B,$L$1)</f>
        <v>11</v>
      </c>
      <c r="M19" s="90">
        <f>+COUNTIFS(CADASTRE!$M:$M,A19,CADASTRE!$B:$B,$M$1)</f>
        <v>0</v>
      </c>
      <c r="N19" s="90">
        <f>+COUNTIFS(CADASTRE!$M:$M,A19,CADASTRE!$B:$B,$N$1)</f>
        <v>10</v>
      </c>
      <c r="O19" s="90">
        <f>+COUNTIFS(CADASTRE!$M:$M,A19,CADASTRE!$B:$B,$O$1)</f>
        <v>7</v>
      </c>
      <c r="P19" s="90">
        <f>+COUNTIFS(CADASTRE!$M:$M,A19,CADASTRE!$B:$B,$P$1)</f>
        <v>47</v>
      </c>
      <c r="Q19" s="90">
        <f>+COUNTIFS(CADASTRE!$M:$M,A19,CADASTRE!$B:$B,$Q$1)</f>
        <v>110</v>
      </c>
      <c r="R19" s="90">
        <f>+COUNTIFS(CADASTRE!$M:$M,A19,CADASTRE!$B:$B,$R$1)</f>
        <v>5</v>
      </c>
      <c r="S19" s="90">
        <f>+COUNTIFS(CADASTRE!$M:$M,A19,CADASTRE!$B:$B,$S$1)</f>
        <v>15</v>
      </c>
      <c r="T19" s="90">
        <f>+COUNTIFS(CADASTRE!$M:$M,A19,CADASTRE!$B:$B,$T$1)</f>
        <v>52</v>
      </c>
      <c r="U19" s="90">
        <f>+COUNTIFS(CADASTRE!$M:$M,A19,CADASTRE!$B:$B,$U$1)</f>
        <v>11</v>
      </c>
      <c r="V19" s="90">
        <f>+COUNTIFS(CADASTRE!$M:$M,A19,CADASTRE!$B:$B,$V$1)</f>
        <v>4</v>
      </c>
      <c r="W19" s="90">
        <f>+COUNTIFS(CADASTRE!$M:$M,A19,CADASTRE!$B:$B,$W$1)</f>
        <v>13</v>
      </c>
      <c r="X19" s="90">
        <f>+COUNTIFS(CADASTRE!$M:$M,A19,CADASTRE!$B:$B,$X$1)</f>
        <v>43</v>
      </c>
      <c r="Y19" s="90">
        <f>+COUNTIFS(CADASTRE!$M:$M,A19,CADASTRE!$B:$B,$Y$1)</f>
        <v>123</v>
      </c>
      <c r="Z19" s="90">
        <f>+COUNTIFS(CADASTRE!$M:$M,A19,CADASTRE!$B:$B,$Z$1)</f>
        <v>34</v>
      </c>
      <c r="AA19">
        <f t="shared" si="0"/>
        <v>613</v>
      </c>
    </row>
    <row r="20" spans="1:27" ht="15" x14ac:dyDescent="0.3">
      <c r="A20" s="117" t="s">
        <v>795</v>
      </c>
      <c r="B20" s="90">
        <f>+COUNTIFS(CADASTRE!$M:$M,A20,CADASTRE!$B:$B,$B$1)</f>
        <v>0</v>
      </c>
      <c r="C20" s="90">
        <f>+COUNTIFS(CADASTRE!$M:$M,A20,CADASTRE!$B:$B,$C$1)</f>
        <v>0</v>
      </c>
      <c r="D20" s="90">
        <f>+COUNTIFS(CADASTRE!$M:$M,A20,CADASTRE!$B:$B,$D$1)</f>
        <v>0</v>
      </c>
      <c r="E20" s="90">
        <f>+COUNTIFS(CADASTRE!$M:$M,A20,CADASTRE!$B:$B,$E$1)</f>
        <v>0</v>
      </c>
      <c r="F20" s="90">
        <f>+COUNTIFS(CADASTRE!$M:$M,A20,CADASTRE!$B:$B,$F$1)</f>
        <v>0</v>
      </c>
      <c r="G20" s="90">
        <f>+COUNTIFS(CADASTRE!$M:$M,A20,CADASTRE!$B:$B,$G$1)</f>
        <v>0</v>
      </c>
      <c r="H20" s="90">
        <f>+COUNTIFS(CADASTRE!$M:$M,A20,CADASTRE!$B:$B,$H$1)</f>
        <v>0</v>
      </c>
      <c r="I20" s="90">
        <f>+COUNTIFS(CADASTRE!$M:$M,A20,CADASTRE!$B:$B,$I$1)</f>
        <v>0</v>
      </c>
      <c r="J20" s="90">
        <f>+COUNTIFS(CADASTRE!$M:$M,A20,CADASTRE!$B:$B,$J$1)</f>
        <v>0</v>
      </c>
      <c r="K20" s="90">
        <f>+COUNTIFS(CADASTRE!$M:$M,A20,CADASTRE!$B:$B,$K$1)</f>
        <v>0</v>
      </c>
      <c r="L20" s="90">
        <f>+COUNTIFS(CADASTRE!$M:$M,A20,CADASTRE!$B:$B,$L$1)</f>
        <v>0</v>
      </c>
      <c r="M20" s="90">
        <f>+COUNTIFS(CADASTRE!$M:$M,A20,CADASTRE!$B:$B,$M$1)</f>
        <v>0</v>
      </c>
      <c r="N20" s="90">
        <f>+COUNTIFS(CADASTRE!$M:$M,A20,CADASTRE!$B:$B,$N$1)</f>
        <v>0</v>
      </c>
      <c r="O20" s="90">
        <f>+COUNTIFS(CADASTRE!$M:$M,A20,CADASTRE!$B:$B,$O$1)</f>
        <v>0</v>
      </c>
      <c r="P20" s="90">
        <f>+COUNTIFS(CADASTRE!$M:$M,A20,CADASTRE!$B:$B,$P$1)</f>
        <v>0</v>
      </c>
      <c r="Q20" s="90">
        <f>+COUNTIFS(CADASTRE!$M:$M,A20,CADASTRE!$B:$B,$Q$1)</f>
        <v>0</v>
      </c>
      <c r="R20" s="90">
        <f>+COUNTIFS(CADASTRE!$M:$M,A20,CADASTRE!$B:$B,$R$1)</f>
        <v>0</v>
      </c>
      <c r="S20" s="90">
        <f>+COUNTIFS(CADASTRE!$M:$M,A20,CADASTRE!$B:$B,$S$1)</f>
        <v>0</v>
      </c>
      <c r="T20" s="90">
        <f>+COUNTIFS(CADASTRE!$M:$M,A20,CADASTRE!$B:$B,$T$1)</f>
        <v>0</v>
      </c>
      <c r="U20" s="90">
        <f>+COUNTIFS(CADASTRE!$M:$M,A20,CADASTRE!$B:$B,$U$1)</f>
        <v>0</v>
      </c>
      <c r="V20" s="90">
        <f>+COUNTIFS(CADASTRE!$M:$M,A20,CADASTRE!$B:$B,$V$1)</f>
        <v>0</v>
      </c>
      <c r="W20" s="90">
        <f>+COUNTIFS(CADASTRE!$M:$M,A20,CADASTRE!$B:$B,$W$1)</f>
        <v>0</v>
      </c>
      <c r="X20" s="90">
        <f>+COUNTIFS(CADASTRE!$M:$M,A20,CADASTRE!$B:$B,$X$1)</f>
        <v>0</v>
      </c>
      <c r="Y20" s="90">
        <f>+COUNTIFS(CADASTRE!$M:$M,A20,CADASTRE!$B:$B,$Y$1)</f>
        <v>0</v>
      </c>
      <c r="Z20" s="90">
        <f>+COUNTIFS(CADASTRE!$M:$M,A20,CADASTRE!$B:$B,$Z$1)</f>
        <v>1</v>
      </c>
      <c r="AA20">
        <f t="shared" si="0"/>
        <v>1</v>
      </c>
    </row>
    <row r="21" spans="1:27" ht="15" x14ac:dyDescent="0.3">
      <c r="A21" s="117" t="s">
        <v>2423</v>
      </c>
      <c r="B21" s="90">
        <f>+COUNTIFS(CADASTRE!$M:$M,A21,CADASTRE!$B:$B,$B$1)</f>
        <v>0</v>
      </c>
      <c r="C21" s="90">
        <f>+COUNTIFS(CADASTRE!$M:$M,A21,CADASTRE!$B:$B,$C$1)</f>
        <v>0</v>
      </c>
      <c r="D21" s="90">
        <f>+COUNTIFS(CADASTRE!$M:$M,A21,CADASTRE!$B:$B,$D$1)</f>
        <v>0</v>
      </c>
      <c r="E21" s="90">
        <f>+COUNTIFS(CADASTRE!$M:$M,A21,CADASTRE!$B:$B,$E$1)</f>
        <v>0</v>
      </c>
      <c r="F21" s="90">
        <f>+COUNTIFS(CADASTRE!$M:$M,A21,CADASTRE!$B:$B,$F$1)</f>
        <v>0</v>
      </c>
      <c r="G21" s="90">
        <f>+COUNTIFS(CADASTRE!$M:$M,A21,CADASTRE!$B:$B,$G$1)</f>
        <v>0</v>
      </c>
      <c r="H21" s="90">
        <f>+COUNTIFS(CADASTRE!$M:$M,A21,CADASTRE!$B:$B,$H$1)</f>
        <v>0</v>
      </c>
      <c r="I21" s="90">
        <f>+COUNTIFS(CADASTRE!$M:$M,A21,CADASTRE!$B:$B,$I$1)</f>
        <v>0</v>
      </c>
      <c r="J21" s="90">
        <f>+COUNTIFS(CADASTRE!$M:$M,A21,CADASTRE!$B:$B,$J$1)</f>
        <v>0</v>
      </c>
      <c r="K21" s="90">
        <f>+COUNTIFS(CADASTRE!$M:$M,A21,CADASTRE!$B:$B,$K$1)</f>
        <v>0</v>
      </c>
      <c r="L21" s="90">
        <f>+COUNTIFS(CADASTRE!$M:$M,A21,CADASTRE!$B:$B,$L$1)</f>
        <v>0</v>
      </c>
      <c r="M21" s="90">
        <f>+COUNTIFS(CADASTRE!$M:$M,A21,CADASTRE!$B:$B,$M$1)</f>
        <v>0</v>
      </c>
      <c r="N21" s="90">
        <f>+COUNTIFS(CADASTRE!$M:$M,A21,CADASTRE!$B:$B,$N$1)</f>
        <v>0</v>
      </c>
      <c r="O21" s="90">
        <f>+COUNTIFS(CADASTRE!$M:$M,A21,CADASTRE!$B:$B,$O$1)</f>
        <v>1</v>
      </c>
      <c r="P21" s="90">
        <f>+COUNTIFS(CADASTRE!$M:$M,A21,CADASTRE!$B:$B,$P$1)</f>
        <v>0</v>
      </c>
      <c r="Q21" s="90">
        <f>+COUNTIFS(CADASTRE!$M:$M,A21,CADASTRE!$B:$B,$Q$1)</f>
        <v>0</v>
      </c>
      <c r="R21" s="90">
        <f>+COUNTIFS(CADASTRE!$M:$M,A21,CADASTRE!$B:$B,$R$1)</f>
        <v>0</v>
      </c>
      <c r="S21" s="90">
        <f>+COUNTIFS(CADASTRE!$M:$M,A21,CADASTRE!$B:$B,$S$1)</f>
        <v>0</v>
      </c>
      <c r="T21" s="90">
        <f>+COUNTIFS(CADASTRE!$M:$M,A21,CADASTRE!$B:$B,$T$1)</f>
        <v>0</v>
      </c>
      <c r="U21" s="90">
        <f>+COUNTIFS(CADASTRE!$M:$M,A21,CADASTRE!$B:$B,$U$1)</f>
        <v>0</v>
      </c>
      <c r="V21" s="90">
        <f>+COUNTIFS(CADASTRE!$M:$M,A21,CADASTRE!$B:$B,$V$1)</f>
        <v>0</v>
      </c>
      <c r="W21" s="90">
        <f>+COUNTIFS(CADASTRE!$M:$M,A21,CADASTRE!$B:$B,$W$1)</f>
        <v>0</v>
      </c>
      <c r="X21" s="90">
        <f>+COUNTIFS(CADASTRE!$M:$M,A21,CADASTRE!$B:$B,$X$1)</f>
        <v>0</v>
      </c>
      <c r="Y21" s="90">
        <f>+COUNTIFS(CADASTRE!$M:$M,A21,CADASTRE!$B:$B,$Y$1)</f>
        <v>0</v>
      </c>
      <c r="Z21" s="90">
        <f>+COUNTIFS(CADASTRE!$M:$M,A21,CADASTRE!$B:$B,$Z$1)</f>
        <v>0</v>
      </c>
      <c r="AA21">
        <f t="shared" si="0"/>
        <v>1</v>
      </c>
    </row>
    <row r="22" spans="1:27" ht="15" x14ac:dyDescent="0.3">
      <c r="A22" s="117" t="s">
        <v>138</v>
      </c>
      <c r="B22" s="90">
        <f>+COUNTIFS(CADASTRE!$M:$M,A22,CADASTRE!$B:$B,$B$1)</f>
        <v>0</v>
      </c>
      <c r="C22" s="90">
        <f>+COUNTIFS(CADASTRE!$M:$M,A22,CADASTRE!$B:$B,$C$1)</f>
        <v>0</v>
      </c>
      <c r="D22" s="90">
        <f>+COUNTIFS(CADASTRE!$M:$M,A22,CADASTRE!$B:$B,$D$1)</f>
        <v>0</v>
      </c>
      <c r="E22" s="90">
        <f>+COUNTIFS(CADASTRE!$M:$M,A22,CADASTRE!$B:$B,$E$1)</f>
        <v>0</v>
      </c>
      <c r="F22" s="90">
        <f>+COUNTIFS(CADASTRE!$M:$M,A22,CADASTRE!$B:$B,$F$1)</f>
        <v>0</v>
      </c>
      <c r="G22" s="90">
        <f>+COUNTIFS(CADASTRE!$M:$M,A22,CADASTRE!$B:$B,$G$1)</f>
        <v>0</v>
      </c>
      <c r="H22" s="90">
        <f>+COUNTIFS(CADASTRE!$M:$M,A22,CADASTRE!$B:$B,$H$1)</f>
        <v>0</v>
      </c>
      <c r="I22" s="90">
        <f>+COUNTIFS(CADASTRE!$M:$M,A22,CADASTRE!$B:$B,$I$1)</f>
        <v>0</v>
      </c>
      <c r="J22" s="90">
        <f>+COUNTIFS(CADASTRE!$M:$M,A22,CADASTRE!$B:$B,$J$1)</f>
        <v>1</v>
      </c>
      <c r="K22" s="90">
        <f>+COUNTIFS(CADASTRE!$M:$M,A22,CADASTRE!$B:$B,$K$1)</f>
        <v>0</v>
      </c>
      <c r="L22" s="90">
        <f>+COUNTIFS(CADASTRE!$M:$M,A22,CADASTRE!$B:$B,$L$1)</f>
        <v>0</v>
      </c>
      <c r="M22" s="90">
        <f>+COUNTIFS(CADASTRE!$M:$M,A22,CADASTRE!$B:$B,$M$1)</f>
        <v>0</v>
      </c>
      <c r="N22" s="90">
        <f>+COUNTIFS(CADASTRE!$M:$M,A22,CADASTRE!$B:$B,$N$1)</f>
        <v>0</v>
      </c>
      <c r="O22" s="90">
        <f>+COUNTIFS(CADASTRE!$M:$M,A22,CADASTRE!$B:$B,$O$1)</f>
        <v>0</v>
      </c>
      <c r="P22" s="90">
        <f>+COUNTIFS(CADASTRE!$M:$M,A22,CADASTRE!$B:$B,$P$1)</f>
        <v>0</v>
      </c>
      <c r="Q22" s="90">
        <f>+COUNTIFS(CADASTRE!$M:$M,A22,CADASTRE!$B:$B,$Q$1)</f>
        <v>0</v>
      </c>
      <c r="R22" s="90">
        <f>+COUNTIFS(CADASTRE!$M:$M,A22,CADASTRE!$B:$B,$R$1)</f>
        <v>0</v>
      </c>
      <c r="S22" s="90">
        <f>+COUNTIFS(CADASTRE!$M:$M,A22,CADASTRE!$B:$B,$S$1)</f>
        <v>0</v>
      </c>
      <c r="T22" s="90">
        <f>+COUNTIFS(CADASTRE!$M:$M,A22,CADASTRE!$B:$B,$T$1)</f>
        <v>0</v>
      </c>
      <c r="U22" s="90">
        <f>+COUNTIFS(CADASTRE!$M:$M,A22,CADASTRE!$B:$B,$U$1)</f>
        <v>0</v>
      </c>
      <c r="V22" s="90">
        <f>+COUNTIFS(CADASTRE!$M:$M,A22,CADASTRE!$B:$B,$V$1)</f>
        <v>0</v>
      </c>
      <c r="W22" s="90">
        <f>+COUNTIFS(CADASTRE!$M:$M,A22,CADASTRE!$B:$B,$W$1)</f>
        <v>0</v>
      </c>
      <c r="X22" s="90">
        <f>+COUNTIFS(CADASTRE!$M:$M,A22,CADASTRE!$B:$B,$X$1)</f>
        <v>0</v>
      </c>
      <c r="Y22" s="90">
        <f>+COUNTIFS(CADASTRE!$M:$M,A22,CADASTRE!$B:$B,$Y$1)</f>
        <v>0</v>
      </c>
      <c r="Z22" s="90">
        <f>+COUNTIFS(CADASTRE!$M:$M,A22,CADASTRE!$B:$B,$Z$1)</f>
        <v>0</v>
      </c>
      <c r="AA22">
        <f t="shared" si="0"/>
        <v>1</v>
      </c>
    </row>
    <row r="23" spans="1:27" ht="30" x14ac:dyDescent="0.3">
      <c r="A23" s="117" t="s">
        <v>3669</v>
      </c>
      <c r="B23" s="90">
        <f>+COUNTIFS(CADASTRE!$M:$M,A23,CADASTRE!$B:$B,$B$1)</f>
        <v>0</v>
      </c>
      <c r="C23" s="90">
        <f>+COUNTIFS(CADASTRE!$M:$M,A23,CADASTRE!$B:$B,$C$1)</f>
        <v>0</v>
      </c>
      <c r="D23" s="90">
        <f>+COUNTIFS(CADASTRE!$M:$M,A23,CADASTRE!$B:$B,$D$1)</f>
        <v>0</v>
      </c>
      <c r="E23" s="90">
        <f>+COUNTIFS(CADASTRE!$M:$M,A23,CADASTRE!$B:$B,$E$1)</f>
        <v>0</v>
      </c>
      <c r="F23" s="90">
        <f>+COUNTIFS(CADASTRE!$M:$M,A23,CADASTRE!$B:$B,$F$1)</f>
        <v>0</v>
      </c>
      <c r="G23" s="90">
        <f>+COUNTIFS(CADASTRE!$M:$M,A23,CADASTRE!$B:$B,$G$1)</f>
        <v>0</v>
      </c>
      <c r="H23" s="90">
        <f>+COUNTIFS(CADASTRE!$M:$M,A23,CADASTRE!$B:$B,$H$1)</f>
        <v>0</v>
      </c>
      <c r="I23" s="90">
        <f>+COUNTIFS(CADASTRE!$M:$M,A23,CADASTRE!$B:$B,$I$1)</f>
        <v>0</v>
      </c>
      <c r="J23" s="90">
        <f>+COUNTIFS(CADASTRE!$M:$M,A23,CADASTRE!$B:$B,$J$1)</f>
        <v>0</v>
      </c>
      <c r="K23" s="90">
        <f>+COUNTIFS(CADASTRE!$M:$M,A23,CADASTRE!$B:$B,$K$1)</f>
        <v>0</v>
      </c>
      <c r="L23" s="90">
        <f>+COUNTIFS(CADASTRE!$M:$M,A23,CADASTRE!$B:$B,$L$1)</f>
        <v>0</v>
      </c>
      <c r="M23" s="90">
        <f>+COUNTIFS(CADASTRE!$M:$M,A23,CADASTRE!$B:$B,$M$1)</f>
        <v>0</v>
      </c>
      <c r="N23" s="90">
        <f>+COUNTIFS(CADASTRE!$M:$M,A23,CADASTRE!$B:$B,$N$1)</f>
        <v>0</v>
      </c>
      <c r="O23" s="90">
        <f>+COUNTIFS(CADASTRE!$M:$M,A23,CADASTRE!$B:$B,$O$1)</f>
        <v>1</v>
      </c>
      <c r="P23" s="90">
        <f>+COUNTIFS(CADASTRE!$M:$M,A23,CADASTRE!$B:$B,$P$1)</f>
        <v>0</v>
      </c>
      <c r="Q23" s="90">
        <f>+COUNTIFS(CADASTRE!$M:$M,A23,CADASTRE!$B:$B,$Q$1)</f>
        <v>0</v>
      </c>
      <c r="R23" s="90">
        <f>+COUNTIFS(CADASTRE!$M:$M,A23,CADASTRE!$B:$B,$R$1)</f>
        <v>0</v>
      </c>
      <c r="S23" s="90">
        <f>+COUNTIFS(CADASTRE!$M:$M,A23,CADASTRE!$B:$B,$S$1)</f>
        <v>0</v>
      </c>
      <c r="T23" s="90">
        <f>+COUNTIFS(CADASTRE!$M:$M,A23,CADASTRE!$B:$B,$T$1)</f>
        <v>0</v>
      </c>
      <c r="U23" s="90">
        <f>+COUNTIFS(CADASTRE!$M:$M,A23,CADASTRE!$B:$B,$U$1)</f>
        <v>0</v>
      </c>
      <c r="V23" s="90">
        <f>+COUNTIFS(CADASTRE!$M:$M,A23,CADASTRE!$B:$B,$V$1)</f>
        <v>0</v>
      </c>
      <c r="W23" s="90">
        <f>+COUNTIFS(CADASTRE!$M:$M,A23,CADASTRE!$B:$B,$W$1)</f>
        <v>0</v>
      </c>
      <c r="X23" s="90">
        <f>+COUNTIFS(CADASTRE!$M:$M,A23,CADASTRE!$B:$B,$X$1)</f>
        <v>0</v>
      </c>
      <c r="Y23" s="90">
        <f>+COUNTIFS(CADASTRE!$M:$M,A23,CADASTRE!$B:$B,$Y$1)</f>
        <v>0</v>
      </c>
      <c r="Z23" s="90">
        <f>+COUNTIFS(CADASTRE!$M:$M,A23,CADASTRE!$B:$B,$Z$1)</f>
        <v>0</v>
      </c>
      <c r="AA23">
        <f t="shared" si="0"/>
        <v>1</v>
      </c>
    </row>
    <row r="24" spans="1:27" ht="30" x14ac:dyDescent="0.3">
      <c r="A24" s="117" t="s">
        <v>2074</v>
      </c>
      <c r="B24" s="90">
        <f>+COUNTIFS(CADASTRE!$M:$M,A24,CADASTRE!$B:$B,$B$1)</f>
        <v>0</v>
      </c>
      <c r="C24" s="90">
        <f>+COUNTIFS(CADASTRE!$M:$M,A24,CADASTRE!$B:$B,$C$1)</f>
        <v>0</v>
      </c>
      <c r="D24" s="90">
        <f>+COUNTIFS(CADASTRE!$M:$M,A24,CADASTRE!$B:$B,$D$1)</f>
        <v>0</v>
      </c>
      <c r="E24" s="90">
        <f>+COUNTIFS(CADASTRE!$M:$M,A24,CADASTRE!$B:$B,$E$1)</f>
        <v>0</v>
      </c>
      <c r="F24" s="90">
        <f>+COUNTIFS(CADASTRE!$M:$M,A24,CADASTRE!$B:$B,$F$1)</f>
        <v>0</v>
      </c>
      <c r="G24" s="90">
        <f>+COUNTIFS(CADASTRE!$M:$M,A24,CADASTRE!$B:$B,$G$1)</f>
        <v>0</v>
      </c>
      <c r="H24" s="90">
        <f>+COUNTIFS(CADASTRE!$M:$M,A24,CADASTRE!$B:$B,$H$1)</f>
        <v>0</v>
      </c>
      <c r="I24" s="90">
        <f>+COUNTIFS(CADASTRE!$M:$M,A24,CADASTRE!$B:$B,$I$1)</f>
        <v>0</v>
      </c>
      <c r="J24" s="90">
        <f>+COUNTIFS(CADASTRE!$M:$M,A24,CADASTRE!$B:$B,$J$1)</f>
        <v>0</v>
      </c>
      <c r="K24" s="90">
        <f>+COUNTIFS(CADASTRE!$M:$M,A24,CADASTRE!$B:$B,$K$1)</f>
        <v>0</v>
      </c>
      <c r="L24" s="90">
        <f>+COUNTIFS(CADASTRE!$M:$M,A24,CADASTRE!$B:$B,$L$1)</f>
        <v>1</v>
      </c>
      <c r="M24" s="90">
        <f>+COUNTIFS(CADASTRE!$M:$M,A24,CADASTRE!$B:$B,$M$1)</f>
        <v>0</v>
      </c>
      <c r="N24" s="90">
        <f>+COUNTIFS(CADASTRE!$M:$M,A24,CADASTRE!$B:$B,$N$1)</f>
        <v>0</v>
      </c>
      <c r="O24" s="90">
        <f>+COUNTIFS(CADASTRE!$M:$M,A24,CADASTRE!$B:$B,$O$1)</f>
        <v>0</v>
      </c>
      <c r="P24" s="90">
        <f>+COUNTIFS(CADASTRE!$M:$M,A24,CADASTRE!$B:$B,$P$1)</f>
        <v>0</v>
      </c>
      <c r="Q24" s="90">
        <f>+COUNTIFS(CADASTRE!$M:$M,A24,CADASTRE!$B:$B,$Q$1)</f>
        <v>0</v>
      </c>
      <c r="R24" s="90">
        <f>+COUNTIFS(CADASTRE!$M:$M,A24,CADASTRE!$B:$B,$R$1)</f>
        <v>0</v>
      </c>
      <c r="S24" s="90">
        <f>+COUNTIFS(CADASTRE!$M:$M,A24,CADASTRE!$B:$B,$S$1)</f>
        <v>0</v>
      </c>
      <c r="T24" s="90">
        <f>+COUNTIFS(CADASTRE!$M:$M,A24,CADASTRE!$B:$B,$T$1)</f>
        <v>0</v>
      </c>
      <c r="U24" s="90">
        <f>+COUNTIFS(CADASTRE!$M:$M,A24,CADASTRE!$B:$B,$U$1)</f>
        <v>0</v>
      </c>
      <c r="V24" s="90">
        <f>+COUNTIFS(CADASTRE!$M:$M,A24,CADASTRE!$B:$B,$V$1)</f>
        <v>0</v>
      </c>
      <c r="W24" s="90">
        <f>+COUNTIFS(CADASTRE!$M:$M,A24,CADASTRE!$B:$B,$W$1)</f>
        <v>0</v>
      </c>
      <c r="X24" s="90">
        <f>+COUNTIFS(CADASTRE!$M:$M,A24,CADASTRE!$B:$B,$X$1)</f>
        <v>0</v>
      </c>
      <c r="Y24" s="90">
        <f>+COUNTIFS(CADASTRE!$M:$M,A24,CADASTRE!$B:$B,$Y$1)</f>
        <v>0</v>
      </c>
      <c r="Z24" s="90">
        <f>+COUNTIFS(CADASTRE!$M:$M,A24,CADASTRE!$B:$B,$Z$1)</f>
        <v>0</v>
      </c>
      <c r="AA24">
        <f t="shared" si="0"/>
        <v>1</v>
      </c>
    </row>
    <row r="25" spans="1:27" ht="15" x14ac:dyDescent="0.3">
      <c r="A25" s="117" t="s">
        <v>2391</v>
      </c>
      <c r="B25" s="90">
        <f>+COUNTIFS(CADASTRE!$M:$M,A25,CADASTRE!$B:$B,$B$1)</f>
        <v>0</v>
      </c>
      <c r="C25" s="90">
        <f>+COUNTIFS(CADASTRE!$M:$M,A25,CADASTRE!$B:$B,$C$1)</f>
        <v>0</v>
      </c>
      <c r="D25" s="90">
        <f>+COUNTIFS(CADASTRE!$M:$M,A25,CADASTRE!$B:$B,$D$1)</f>
        <v>0</v>
      </c>
      <c r="E25" s="90">
        <f>+COUNTIFS(CADASTRE!$M:$M,A25,CADASTRE!$B:$B,$E$1)</f>
        <v>0</v>
      </c>
      <c r="F25" s="90">
        <f>+COUNTIFS(CADASTRE!$M:$M,A25,CADASTRE!$B:$B,$F$1)</f>
        <v>1</v>
      </c>
      <c r="G25" s="90">
        <f>+COUNTIFS(CADASTRE!$M:$M,A25,CADASTRE!$B:$B,$G$1)</f>
        <v>0</v>
      </c>
      <c r="H25" s="90">
        <f>+COUNTIFS(CADASTRE!$M:$M,A25,CADASTRE!$B:$B,$H$1)</f>
        <v>0</v>
      </c>
      <c r="I25" s="90">
        <f>+COUNTIFS(CADASTRE!$M:$M,A25,CADASTRE!$B:$B,$I$1)</f>
        <v>0</v>
      </c>
      <c r="J25" s="90">
        <f>+COUNTIFS(CADASTRE!$M:$M,A25,CADASTRE!$B:$B,$J$1)</f>
        <v>2</v>
      </c>
      <c r="K25" s="90">
        <f>+COUNTIFS(CADASTRE!$M:$M,A25,CADASTRE!$B:$B,$K$1)</f>
        <v>0</v>
      </c>
      <c r="L25" s="90">
        <f>+COUNTIFS(CADASTRE!$M:$M,A25,CADASTRE!$B:$B,$L$1)</f>
        <v>0</v>
      </c>
      <c r="M25" s="90">
        <f>+COUNTIFS(CADASTRE!$M:$M,A25,CADASTRE!$B:$B,$M$1)</f>
        <v>0</v>
      </c>
      <c r="N25" s="90">
        <f>+COUNTIFS(CADASTRE!$M:$M,A25,CADASTRE!$B:$B,$N$1)</f>
        <v>0</v>
      </c>
      <c r="O25" s="90">
        <f>+COUNTIFS(CADASTRE!$M:$M,A25,CADASTRE!$B:$B,$O$1)</f>
        <v>0</v>
      </c>
      <c r="P25" s="90">
        <f>+COUNTIFS(CADASTRE!$M:$M,A25,CADASTRE!$B:$B,$P$1)</f>
        <v>1</v>
      </c>
      <c r="Q25" s="90">
        <f>+COUNTIFS(CADASTRE!$M:$M,A25,CADASTRE!$B:$B,$Q$1)</f>
        <v>0</v>
      </c>
      <c r="R25" s="90">
        <f>+COUNTIFS(CADASTRE!$M:$M,A25,CADASTRE!$B:$B,$R$1)</f>
        <v>0</v>
      </c>
      <c r="S25" s="90">
        <f>+COUNTIFS(CADASTRE!$M:$M,A25,CADASTRE!$B:$B,$S$1)</f>
        <v>0</v>
      </c>
      <c r="T25" s="90">
        <f>+COUNTIFS(CADASTRE!$M:$M,A25,CADASTRE!$B:$B,$T$1)</f>
        <v>0</v>
      </c>
      <c r="U25" s="90">
        <f>+COUNTIFS(CADASTRE!$M:$M,A25,CADASTRE!$B:$B,$U$1)</f>
        <v>0</v>
      </c>
      <c r="V25" s="90">
        <f>+COUNTIFS(CADASTRE!$M:$M,A25,CADASTRE!$B:$B,$V$1)</f>
        <v>0</v>
      </c>
      <c r="W25" s="90">
        <f>+COUNTIFS(CADASTRE!$M:$M,A25,CADASTRE!$B:$B,$W$1)</f>
        <v>1</v>
      </c>
      <c r="X25" s="90">
        <f>+COUNTIFS(CADASTRE!$M:$M,A25,CADASTRE!$B:$B,$X$1)</f>
        <v>0</v>
      </c>
      <c r="Y25" s="90">
        <f>+COUNTIFS(CADASTRE!$M:$M,A25,CADASTRE!$B:$B,$Y$1)</f>
        <v>0</v>
      </c>
      <c r="Z25" s="90">
        <f>+COUNTIFS(CADASTRE!$M:$M,A25,CADASTRE!$B:$B,$Z$1)</f>
        <v>0</v>
      </c>
      <c r="AA25">
        <f t="shared" si="0"/>
        <v>5</v>
      </c>
    </row>
    <row r="26" spans="1:27" ht="15" x14ac:dyDescent="0.3">
      <c r="A26" s="117" t="s">
        <v>881</v>
      </c>
      <c r="B26" s="90">
        <f>+COUNTIFS(CADASTRE!$M:$M,A26,CADASTRE!$B:$B,$B$1)</f>
        <v>0</v>
      </c>
      <c r="C26" s="90">
        <f>+COUNTIFS(CADASTRE!$M:$M,A26,CADASTRE!$B:$B,$C$1)</f>
        <v>0</v>
      </c>
      <c r="D26" s="90">
        <f>+COUNTIFS(CADASTRE!$M:$M,A26,CADASTRE!$B:$B,$D$1)</f>
        <v>0</v>
      </c>
      <c r="E26" s="90">
        <f>+COUNTIFS(CADASTRE!$M:$M,A26,CADASTRE!$B:$B,$E$1)</f>
        <v>0</v>
      </c>
      <c r="F26" s="90">
        <f>+COUNTIFS(CADASTRE!$M:$M,A26,CADASTRE!$B:$B,$F$1)</f>
        <v>0</v>
      </c>
      <c r="G26" s="90">
        <f>+COUNTIFS(CADASTRE!$M:$M,A26,CADASTRE!$B:$B,$G$1)</f>
        <v>0</v>
      </c>
      <c r="H26" s="90">
        <f>+COUNTIFS(CADASTRE!$M:$M,A26,CADASTRE!$B:$B,$H$1)</f>
        <v>0</v>
      </c>
      <c r="I26" s="90">
        <f>+COUNTIFS(CADASTRE!$M:$M,A26,CADASTRE!$B:$B,$I$1)</f>
        <v>0</v>
      </c>
      <c r="J26" s="90">
        <f>+COUNTIFS(CADASTRE!$M:$M,A26,CADASTRE!$B:$B,$J$1)</f>
        <v>0</v>
      </c>
      <c r="K26" s="90">
        <f>+COUNTIFS(CADASTRE!$M:$M,A26,CADASTRE!$B:$B,$K$1)</f>
        <v>0</v>
      </c>
      <c r="L26" s="90">
        <f>+COUNTIFS(CADASTRE!$M:$M,A26,CADASTRE!$B:$B,$L$1)</f>
        <v>0</v>
      </c>
      <c r="M26" s="90">
        <f>+COUNTIFS(CADASTRE!$M:$M,A26,CADASTRE!$B:$B,$M$1)</f>
        <v>0</v>
      </c>
      <c r="N26" s="90">
        <f>+COUNTIFS(CADASTRE!$M:$M,A26,CADASTRE!$B:$B,$N$1)</f>
        <v>4</v>
      </c>
      <c r="O26" s="90">
        <f>+COUNTIFS(CADASTRE!$M:$M,A26,CADASTRE!$B:$B,$O$1)</f>
        <v>0</v>
      </c>
      <c r="P26" s="90">
        <f>+COUNTIFS(CADASTRE!$M:$M,A26,CADASTRE!$B:$B,$P$1)</f>
        <v>2</v>
      </c>
      <c r="Q26" s="90">
        <f>+COUNTIFS(CADASTRE!$M:$M,A26,CADASTRE!$B:$B,$Q$1)</f>
        <v>1</v>
      </c>
      <c r="R26" s="90">
        <f>+COUNTIFS(CADASTRE!$M:$M,A26,CADASTRE!$B:$B,$R$1)</f>
        <v>0</v>
      </c>
      <c r="S26" s="90">
        <f>+COUNTIFS(CADASTRE!$M:$M,A26,CADASTRE!$B:$B,$S$1)</f>
        <v>0</v>
      </c>
      <c r="T26" s="90">
        <f>+COUNTIFS(CADASTRE!$M:$M,A26,CADASTRE!$B:$B,$T$1)</f>
        <v>0</v>
      </c>
      <c r="U26" s="90">
        <f>+COUNTIFS(CADASTRE!$M:$M,A26,CADASTRE!$B:$B,$U$1)</f>
        <v>0</v>
      </c>
      <c r="V26" s="90">
        <f>+COUNTIFS(CADASTRE!$M:$M,A26,CADASTRE!$B:$B,$V$1)</f>
        <v>0</v>
      </c>
      <c r="W26" s="90">
        <f>+COUNTIFS(CADASTRE!$M:$M,A26,CADASTRE!$B:$B,$W$1)</f>
        <v>0</v>
      </c>
      <c r="X26" s="90">
        <f>+COUNTIFS(CADASTRE!$M:$M,A26,CADASTRE!$B:$B,$X$1)</f>
        <v>0</v>
      </c>
      <c r="Y26" s="90">
        <f>+COUNTIFS(CADASTRE!$M:$M,A26,CADASTRE!$B:$B,$Y$1)</f>
        <v>2</v>
      </c>
      <c r="Z26" s="90">
        <f>+COUNTIFS(CADASTRE!$M:$M,A26,CADASTRE!$B:$B,$Z$1)</f>
        <v>0</v>
      </c>
      <c r="AA26">
        <f t="shared" si="0"/>
        <v>9</v>
      </c>
    </row>
    <row r="27" spans="1:27" ht="15" x14ac:dyDescent="0.3">
      <c r="A27" s="117" t="s">
        <v>107</v>
      </c>
      <c r="B27" s="90">
        <f>+COUNTIFS(CADASTRE!$M:$M,A27,CADASTRE!$B:$B,$B$1)</f>
        <v>0</v>
      </c>
      <c r="C27" s="90">
        <f>+COUNTIFS(CADASTRE!$M:$M,A27,CADASTRE!$B:$B,$C$1)</f>
        <v>0</v>
      </c>
      <c r="D27" s="90">
        <f>+COUNTIFS(CADASTRE!$M:$M,A27,CADASTRE!$B:$B,$D$1)</f>
        <v>0</v>
      </c>
      <c r="E27" s="90">
        <f>+COUNTIFS(CADASTRE!$M:$M,A27,CADASTRE!$B:$B,$E$1)</f>
        <v>0</v>
      </c>
      <c r="F27" s="90">
        <f>+COUNTIFS(CADASTRE!$M:$M,A27,CADASTRE!$B:$B,$F$1)</f>
        <v>0</v>
      </c>
      <c r="G27" s="90">
        <f>+COUNTIFS(CADASTRE!$M:$M,A27,CADASTRE!$B:$B,$G$1)</f>
        <v>0</v>
      </c>
      <c r="H27" s="90">
        <f>+COUNTIFS(CADASTRE!$M:$M,A27,CADASTRE!$B:$B,$H$1)</f>
        <v>0</v>
      </c>
      <c r="I27" s="90">
        <f>+COUNTIFS(CADASTRE!$M:$M,A27,CADASTRE!$B:$B,$I$1)</f>
        <v>0</v>
      </c>
      <c r="J27" s="90">
        <f>+COUNTIFS(CADASTRE!$M:$M,A27,CADASTRE!$B:$B,$J$1)</f>
        <v>1</v>
      </c>
      <c r="K27" s="90">
        <f>+COUNTIFS(CADASTRE!$M:$M,A27,CADASTRE!$B:$B,$K$1)</f>
        <v>0</v>
      </c>
      <c r="L27" s="90">
        <f>+COUNTIFS(CADASTRE!$M:$M,A27,CADASTRE!$B:$B,$L$1)</f>
        <v>0</v>
      </c>
      <c r="M27" s="90">
        <f>+COUNTIFS(CADASTRE!$M:$M,A27,CADASTRE!$B:$B,$M$1)</f>
        <v>0</v>
      </c>
      <c r="N27" s="90">
        <f>+COUNTIFS(CADASTRE!$M:$M,A27,CADASTRE!$B:$B,$N$1)</f>
        <v>0</v>
      </c>
      <c r="O27" s="90">
        <f>+COUNTIFS(CADASTRE!$M:$M,A27,CADASTRE!$B:$B,$O$1)</f>
        <v>0</v>
      </c>
      <c r="P27" s="90">
        <f>+COUNTIFS(CADASTRE!$M:$M,A27,CADASTRE!$B:$B,$P$1)</f>
        <v>0</v>
      </c>
      <c r="Q27" s="90">
        <f>+COUNTIFS(CADASTRE!$M:$M,A27,CADASTRE!$B:$B,$Q$1)</f>
        <v>0</v>
      </c>
      <c r="R27" s="90">
        <f>+COUNTIFS(CADASTRE!$M:$M,A27,CADASTRE!$B:$B,$R$1)</f>
        <v>0</v>
      </c>
      <c r="S27" s="90">
        <f>+COUNTIFS(CADASTRE!$M:$M,A27,CADASTRE!$B:$B,$S$1)</f>
        <v>0</v>
      </c>
      <c r="T27" s="90">
        <f>+COUNTIFS(CADASTRE!$M:$M,A27,CADASTRE!$B:$B,$T$1)</f>
        <v>0</v>
      </c>
      <c r="U27" s="90">
        <f>+COUNTIFS(CADASTRE!$M:$M,A27,CADASTRE!$B:$B,$U$1)</f>
        <v>0</v>
      </c>
      <c r="V27" s="90">
        <f>+COUNTIFS(CADASTRE!$M:$M,A27,CADASTRE!$B:$B,$V$1)</f>
        <v>0</v>
      </c>
      <c r="W27" s="90">
        <f>+COUNTIFS(CADASTRE!$M:$M,A27,CADASTRE!$B:$B,$W$1)</f>
        <v>0</v>
      </c>
      <c r="X27" s="90">
        <f>+COUNTIFS(CADASTRE!$M:$M,A27,CADASTRE!$B:$B,$X$1)</f>
        <v>0</v>
      </c>
      <c r="Y27" s="90">
        <f>+COUNTIFS(CADASTRE!$M:$M,A27,CADASTRE!$B:$B,$Y$1)</f>
        <v>0</v>
      </c>
      <c r="Z27" s="90">
        <f>+COUNTIFS(CADASTRE!$M:$M,A27,CADASTRE!$B:$B,$Z$1)</f>
        <v>0</v>
      </c>
      <c r="AA27">
        <f t="shared" si="0"/>
        <v>1</v>
      </c>
    </row>
    <row r="28" spans="1:27" ht="15" x14ac:dyDescent="0.3">
      <c r="A28" s="117" t="s">
        <v>2004</v>
      </c>
      <c r="B28" s="90">
        <f>+COUNTIFS(CADASTRE!$M:$M,A28,CADASTRE!$B:$B,$B$1)</f>
        <v>0</v>
      </c>
      <c r="C28" s="90">
        <f>+COUNTIFS(CADASTRE!$M:$M,A28,CADASTRE!$B:$B,$C$1)</f>
        <v>0</v>
      </c>
      <c r="D28" s="90">
        <f>+COUNTIFS(CADASTRE!$M:$M,A28,CADASTRE!$B:$B,$D$1)</f>
        <v>0</v>
      </c>
      <c r="E28" s="90">
        <f>+COUNTIFS(CADASTRE!$M:$M,A28,CADASTRE!$B:$B,$E$1)</f>
        <v>1</v>
      </c>
      <c r="F28" s="90">
        <f>+COUNTIFS(CADASTRE!$M:$M,A28,CADASTRE!$B:$B,$F$1)</f>
        <v>0</v>
      </c>
      <c r="G28" s="90">
        <f>+COUNTIFS(CADASTRE!$M:$M,A28,CADASTRE!$B:$B,$G$1)</f>
        <v>0</v>
      </c>
      <c r="H28" s="90">
        <f>+COUNTIFS(CADASTRE!$M:$M,A28,CADASTRE!$B:$B,$H$1)</f>
        <v>0</v>
      </c>
      <c r="I28" s="90">
        <f>+COUNTIFS(CADASTRE!$M:$M,A28,CADASTRE!$B:$B,$I$1)</f>
        <v>0</v>
      </c>
      <c r="J28" s="90">
        <f>+COUNTIFS(CADASTRE!$M:$M,A28,CADASTRE!$B:$B,$J$1)</f>
        <v>0</v>
      </c>
      <c r="K28" s="90">
        <f>+COUNTIFS(CADASTRE!$M:$M,A28,CADASTRE!$B:$B,$K$1)</f>
        <v>0</v>
      </c>
      <c r="L28" s="90">
        <f>+COUNTIFS(CADASTRE!$M:$M,A28,CADASTRE!$B:$B,$L$1)</f>
        <v>0</v>
      </c>
      <c r="M28" s="90">
        <f>+COUNTIFS(CADASTRE!$M:$M,A28,CADASTRE!$B:$B,$M$1)</f>
        <v>0</v>
      </c>
      <c r="N28" s="90">
        <f>+COUNTIFS(CADASTRE!$M:$M,A28,CADASTRE!$B:$B,$N$1)</f>
        <v>0</v>
      </c>
      <c r="O28" s="90">
        <f>+COUNTIFS(CADASTRE!$M:$M,A28,CADASTRE!$B:$B,$O$1)</f>
        <v>0</v>
      </c>
      <c r="P28" s="90">
        <f>+COUNTIFS(CADASTRE!$M:$M,A28,CADASTRE!$B:$B,$P$1)</f>
        <v>0</v>
      </c>
      <c r="Q28" s="90">
        <f>+COUNTIFS(CADASTRE!$M:$M,A28,CADASTRE!$B:$B,$Q$1)</f>
        <v>0</v>
      </c>
      <c r="R28" s="90">
        <f>+COUNTIFS(CADASTRE!$M:$M,A28,CADASTRE!$B:$B,$R$1)</f>
        <v>0</v>
      </c>
      <c r="S28" s="90">
        <f>+COUNTIFS(CADASTRE!$M:$M,A28,CADASTRE!$B:$B,$S$1)</f>
        <v>0</v>
      </c>
      <c r="T28" s="90">
        <f>+COUNTIFS(CADASTRE!$M:$M,A28,CADASTRE!$B:$B,$T$1)</f>
        <v>0</v>
      </c>
      <c r="U28" s="90">
        <f>+COUNTIFS(CADASTRE!$M:$M,A28,CADASTRE!$B:$B,$U$1)</f>
        <v>0</v>
      </c>
      <c r="V28" s="90">
        <f>+COUNTIFS(CADASTRE!$M:$M,A28,CADASTRE!$B:$B,$V$1)</f>
        <v>0</v>
      </c>
      <c r="W28" s="90">
        <f>+COUNTIFS(CADASTRE!$M:$M,A28,CADASTRE!$B:$B,$W$1)</f>
        <v>0</v>
      </c>
      <c r="X28" s="90">
        <f>+COUNTIFS(CADASTRE!$M:$M,A28,CADASTRE!$B:$B,$X$1)</f>
        <v>0</v>
      </c>
      <c r="Y28" s="90">
        <f>+COUNTIFS(CADASTRE!$M:$M,A28,CADASTRE!$B:$B,$Y$1)</f>
        <v>1</v>
      </c>
      <c r="Z28" s="90">
        <f>+COUNTIFS(CADASTRE!$M:$M,A28,CADASTRE!$B:$B,$Z$1)</f>
        <v>0</v>
      </c>
      <c r="AA28">
        <f t="shared" si="0"/>
        <v>2</v>
      </c>
    </row>
    <row r="29" spans="1:27" ht="15" x14ac:dyDescent="0.3">
      <c r="A29" s="117" t="s">
        <v>785</v>
      </c>
      <c r="B29" s="90">
        <f>+COUNTIFS(CADASTRE!$M:$M,A29,CADASTRE!$B:$B,$B$1)</f>
        <v>0</v>
      </c>
      <c r="C29" s="90">
        <f>+COUNTIFS(CADASTRE!$M:$M,A29,CADASTRE!$B:$B,$C$1)</f>
        <v>0</v>
      </c>
      <c r="D29" s="90">
        <f>+COUNTIFS(CADASTRE!$M:$M,A29,CADASTRE!$B:$B,$D$1)</f>
        <v>0</v>
      </c>
      <c r="E29" s="90">
        <f>+COUNTIFS(CADASTRE!$M:$M,A29,CADASTRE!$B:$B,$E$1)</f>
        <v>0</v>
      </c>
      <c r="F29" s="90">
        <f>+COUNTIFS(CADASTRE!$M:$M,A29,CADASTRE!$B:$B,$F$1)</f>
        <v>0</v>
      </c>
      <c r="G29" s="90">
        <f>+COUNTIFS(CADASTRE!$M:$M,A29,CADASTRE!$B:$B,$G$1)</f>
        <v>0</v>
      </c>
      <c r="H29" s="90">
        <f>+COUNTIFS(CADASTRE!$M:$M,A29,CADASTRE!$B:$B,$H$1)</f>
        <v>0</v>
      </c>
      <c r="I29" s="90">
        <f>+COUNTIFS(CADASTRE!$M:$M,A29,CADASTRE!$B:$B,$I$1)</f>
        <v>0</v>
      </c>
      <c r="J29" s="90">
        <f>+COUNTIFS(CADASTRE!$M:$M,A29,CADASTRE!$B:$B,$J$1)</f>
        <v>0</v>
      </c>
      <c r="K29" s="90">
        <f>+COUNTIFS(CADASTRE!$M:$M,A29,CADASTRE!$B:$B,$K$1)</f>
        <v>0</v>
      </c>
      <c r="L29" s="90">
        <f>+COUNTIFS(CADASTRE!$M:$M,A29,CADASTRE!$B:$B,$L$1)</f>
        <v>0</v>
      </c>
      <c r="M29" s="90">
        <f>+COUNTIFS(CADASTRE!$M:$M,A29,CADASTRE!$B:$B,$M$1)</f>
        <v>0</v>
      </c>
      <c r="N29" s="90">
        <f>+COUNTIFS(CADASTRE!$M:$M,A29,CADASTRE!$B:$B,$N$1)</f>
        <v>0</v>
      </c>
      <c r="O29" s="90">
        <f>+COUNTIFS(CADASTRE!$M:$M,A29,CADASTRE!$B:$B,$O$1)</f>
        <v>1</v>
      </c>
      <c r="P29" s="90">
        <f>+COUNTIFS(CADASTRE!$M:$M,A29,CADASTRE!$B:$B,$P$1)</f>
        <v>0</v>
      </c>
      <c r="Q29" s="90">
        <f>+COUNTIFS(CADASTRE!$M:$M,A29,CADASTRE!$B:$B,$Q$1)</f>
        <v>1</v>
      </c>
      <c r="R29" s="90">
        <f>+COUNTIFS(CADASTRE!$M:$M,A29,CADASTRE!$B:$B,$R$1)</f>
        <v>0</v>
      </c>
      <c r="S29" s="90">
        <f>+COUNTIFS(CADASTRE!$M:$M,A29,CADASTRE!$B:$B,$S$1)</f>
        <v>1</v>
      </c>
      <c r="T29" s="90">
        <f>+COUNTIFS(CADASTRE!$M:$M,A29,CADASTRE!$B:$B,$T$1)</f>
        <v>0</v>
      </c>
      <c r="U29" s="90">
        <f>+COUNTIFS(CADASTRE!$M:$M,A29,CADASTRE!$B:$B,$U$1)</f>
        <v>0</v>
      </c>
      <c r="V29" s="90">
        <f>+COUNTIFS(CADASTRE!$M:$M,A29,CADASTRE!$B:$B,$V$1)</f>
        <v>0</v>
      </c>
      <c r="W29" s="90">
        <f>+COUNTIFS(CADASTRE!$M:$M,A29,CADASTRE!$B:$B,$W$1)</f>
        <v>0</v>
      </c>
      <c r="X29" s="90">
        <f>+COUNTIFS(CADASTRE!$M:$M,A29,CADASTRE!$B:$B,$X$1)</f>
        <v>1</v>
      </c>
      <c r="Y29" s="90">
        <f>+COUNTIFS(CADASTRE!$M:$M,A29,CADASTRE!$B:$B,$Y$1)</f>
        <v>0</v>
      </c>
      <c r="Z29" s="90">
        <f>+COUNTIFS(CADASTRE!$M:$M,A29,CADASTRE!$B:$B,$Z$1)</f>
        <v>0</v>
      </c>
      <c r="AA29">
        <f t="shared" si="0"/>
        <v>4</v>
      </c>
    </row>
    <row r="30" spans="1:27" ht="15" x14ac:dyDescent="0.3">
      <c r="A30" s="117" t="s">
        <v>3660</v>
      </c>
      <c r="B30" s="90">
        <f>+COUNTIFS(CADASTRE!$M:$M,A30,CADASTRE!$B:$B,$B$1)</f>
        <v>0</v>
      </c>
      <c r="C30" s="90">
        <f>+COUNTIFS(CADASTRE!$M:$M,A30,CADASTRE!$B:$B,$C$1)</f>
        <v>0</v>
      </c>
      <c r="D30" s="90">
        <f>+COUNTIFS(CADASTRE!$M:$M,A30,CADASTRE!$B:$B,$D$1)</f>
        <v>0</v>
      </c>
      <c r="E30" s="90">
        <f>+COUNTIFS(CADASTRE!$M:$M,A30,CADASTRE!$B:$B,$E$1)</f>
        <v>0</v>
      </c>
      <c r="F30" s="90">
        <f>+COUNTIFS(CADASTRE!$M:$M,A30,CADASTRE!$B:$B,$F$1)</f>
        <v>0</v>
      </c>
      <c r="G30" s="90">
        <f>+COUNTIFS(CADASTRE!$M:$M,A30,CADASTRE!$B:$B,$G$1)</f>
        <v>0</v>
      </c>
      <c r="H30" s="90">
        <f>+COUNTIFS(CADASTRE!$M:$M,A30,CADASTRE!$B:$B,$H$1)</f>
        <v>0</v>
      </c>
      <c r="I30" s="90">
        <f>+COUNTIFS(CADASTRE!$M:$M,A30,CADASTRE!$B:$B,$I$1)</f>
        <v>0</v>
      </c>
      <c r="J30" s="90">
        <f>+COUNTIFS(CADASTRE!$M:$M,A30,CADASTRE!$B:$B,$J$1)</f>
        <v>0</v>
      </c>
      <c r="K30" s="90">
        <f>+COUNTIFS(CADASTRE!$M:$M,A30,CADASTRE!$B:$B,$K$1)</f>
        <v>0</v>
      </c>
      <c r="L30" s="90">
        <f>+COUNTIFS(CADASTRE!$M:$M,A30,CADASTRE!$B:$B,$L$1)</f>
        <v>0</v>
      </c>
      <c r="M30" s="90">
        <f>+COUNTIFS(CADASTRE!$M:$M,A30,CADASTRE!$B:$B,$M$1)</f>
        <v>0</v>
      </c>
      <c r="N30" s="90">
        <f>+COUNTIFS(CADASTRE!$M:$M,A30,CADASTRE!$B:$B,$N$1)</f>
        <v>0</v>
      </c>
      <c r="O30" s="90">
        <f>+COUNTIFS(CADASTRE!$M:$M,A30,CADASTRE!$B:$B,$O$1)</f>
        <v>0</v>
      </c>
      <c r="P30" s="90">
        <f>+COUNTIFS(CADASTRE!$M:$M,A30,CADASTRE!$B:$B,$P$1)</f>
        <v>0</v>
      </c>
      <c r="Q30" s="90">
        <f>+COUNTIFS(CADASTRE!$M:$M,A30,CADASTRE!$B:$B,$Q$1)</f>
        <v>0</v>
      </c>
      <c r="R30" s="90">
        <f>+COUNTIFS(CADASTRE!$M:$M,A30,CADASTRE!$B:$B,$R$1)</f>
        <v>0</v>
      </c>
      <c r="S30" s="90">
        <f>+COUNTIFS(CADASTRE!$M:$M,A30,CADASTRE!$B:$B,$S$1)</f>
        <v>0</v>
      </c>
      <c r="T30" s="90">
        <f>+COUNTIFS(CADASTRE!$M:$M,A30,CADASTRE!$B:$B,$T$1)</f>
        <v>0</v>
      </c>
      <c r="U30" s="90">
        <f>+COUNTIFS(CADASTRE!$M:$M,A30,CADASTRE!$B:$B,$U$1)</f>
        <v>0</v>
      </c>
      <c r="V30" s="90">
        <f>+COUNTIFS(CADASTRE!$M:$M,A30,CADASTRE!$B:$B,$V$1)</f>
        <v>0</v>
      </c>
      <c r="W30" s="90">
        <f>+COUNTIFS(CADASTRE!$M:$M,A30,CADASTRE!$B:$B,$W$1)</f>
        <v>0</v>
      </c>
      <c r="X30" s="90">
        <f>+COUNTIFS(CADASTRE!$M:$M,A30,CADASTRE!$B:$B,$X$1)</f>
        <v>1</v>
      </c>
      <c r="Y30" s="90">
        <f>+COUNTIFS(CADASTRE!$M:$M,A30,CADASTRE!$B:$B,$Y$1)</f>
        <v>0</v>
      </c>
      <c r="Z30" s="90">
        <f>+COUNTIFS(CADASTRE!$M:$M,A30,CADASTRE!$B:$B,$Z$1)</f>
        <v>0</v>
      </c>
      <c r="AA30">
        <f t="shared" si="0"/>
        <v>1</v>
      </c>
    </row>
    <row r="31" spans="1:27" ht="15" x14ac:dyDescent="0.3">
      <c r="A31" s="117" t="s">
        <v>4627</v>
      </c>
      <c r="B31" s="90">
        <f>+COUNTIFS(CADASTRE!$M:$M,A31,CADASTRE!$B:$B,$B$1)</f>
        <v>0</v>
      </c>
      <c r="C31" s="90">
        <f>+COUNTIFS(CADASTRE!$M:$M,A31,CADASTRE!$B:$B,$C$1)</f>
        <v>0</v>
      </c>
      <c r="D31" s="90">
        <f>+COUNTIFS(CADASTRE!$M:$M,A31,CADASTRE!$B:$B,$D$1)</f>
        <v>0</v>
      </c>
      <c r="E31" s="90">
        <f>+COUNTIFS(CADASTRE!$M:$M,A31,CADASTRE!$B:$B,$E$1)</f>
        <v>0</v>
      </c>
      <c r="F31" s="90">
        <f>+COUNTIFS(CADASTRE!$M:$M,A31,CADASTRE!$B:$B,$F$1)</f>
        <v>0</v>
      </c>
      <c r="G31" s="90">
        <f>+COUNTIFS(CADASTRE!$M:$M,A31,CADASTRE!$B:$B,$G$1)</f>
        <v>0</v>
      </c>
      <c r="H31" s="90">
        <f>+COUNTIFS(CADASTRE!$M:$M,A31,CADASTRE!$B:$B,$H$1)</f>
        <v>0</v>
      </c>
      <c r="I31" s="90">
        <f>+COUNTIFS(CADASTRE!$M:$M,A31,CADASTRE!$B:$B,$I$1)</f>
        <v>0</v>
      </c>
      <c r="J31" s="90">
        <f>+COUNTIFS(CADASTRE!$M:$M,A31,CADASTRE!$B:$B,$J$1)</f>
        <v>0</v>
      </c>
      <c r="K31" s="90">
        <f>+COUNTIFS(CADASTRE!$M:$M,A31,CADASTRE!$B:$B,$K$1)</f>
        <v>0</v>
      </c>
      <c r="L31" s="90">
        <f>+COUNTIFS(CADASTRE!$M:$M,A31,CADASTRE!$B:$B,$L$1)</f>
        <v>0</v>
      </c>
      <c r="M31" s="90">
        <f>+COUNTIFS(CADASTRE!$M:$M,A31,CADASTRE!$B:$B,$M$1)</f>
        <v>0</v>
      </c>
      <c r="N31" s="90">
        <f>+COUNTIFS(CADASTRE!$M:$M,A31,CADASTRE!$B:$B,$N$1)</f>
        <v>0</v>
      </c>
      <c r="O31" s="90">
        <f>+COUNTIFS(CADASTRE!$M:$M,A31,CADASTRE!$B:$B,$O$1)</f>
        <v>0</v>
      </c>
      <c r="P31" s="90">
        <f>+COUNTIFS(CADASTRE!$M:$M,A31,CADASTRE!$B:$B,$P$1)</f>
        <v>0</v>
      </c>
      <c r="Q31" s="90">
        <f>+COUNTIFS(CADASTRE!$M:$M,A31,CADASTRE!$B:$B,$Q$1)</f>
        <v>0</v>
      </c>
      <c r="R31" s="90">
        <f>+COUNTIFS(CADASTRE!$M:$M,A31,CADASTRE!$B:$B,$R$1)</f>
        <v>0</v>
      </c>
      <c r="S31" s="90">
        <f>+COUNTIFS(CADASTRE!$M:$M,A31,CADASTRE!$B:$B,$S$1)</f>
        <v>0</v>
      </c>
      <c r="T31" s="90">
        <f>+COUNTIFS(CADASTRE!$M:$M,A31,CADASTRE!$B:$B,$T$1)</f>
        <v>0</v>
      </c>
      <c r="U31" s="90">
        <f>+COUNTIFS(CADASTRE!$M:$M,A31,CADASTRE!$B:$B,$U$1)</f>
        <v>0</v>
      </c>
      <c r="V31" s="90">
        <f>+COUNTIFS(CADASTRE!$M:$M,A31,CADASTRE!$B:$B,$V$1)</f>
        <v>0</v>
      </c>
      <c r="W31" s="90">
        <f>+COUNTIFS(CADASTRE!$M:$M,A31,CADASTRE!$B:$B,$W$1)</f>
        <v>0</v>
      </c>
      <c r="X31" s="90">
        <f>+COUNTIFS(CADASTRE!$M:$M,A31,CADASTRE!$B:$B,$X$1)</f>
        <v>1</v>
      </c>
      <c r="Y31" s="90">
        <f>+COUNTIFS(CADASTRE!$M:$M,A31,CADASTRE!$B:$B,$Y$1)</f>
        <v>0</v>
      </c>
      <c r="Z31" s="90">
        <f>+COUNTIFS(CADASTRE!$M:$M,A31,CADASTRE!$B:$B,$Z$1)</f>
        <v>0</v>
      </c>
      <c r="AA31">
        <f t="shared" si="0"/>
        <v>1</v>
      </c>
    </row>
    <row r="32" spans="1:27" ht="15" x14ac:dyDescent="0.3">
      <c r="A32" s="117" t="s">
        <v>2197</v>
      </c>
      <c r="B32" s="90">
        <f>+COUNTIFS(CADASTRE!$M:$M,A32,CADASTRE!$B:$B,$B$1)</f>
        <v>0</v>
      </c>
      <c r="C32" s="90">
        <f>+COUNTIFS(CADASTRE!$M:$M,A32,CADASTRE!$B:$B,$C$1)</f>
        <v>0</v>
      </c>
      <c r="D32" s="90">
        <f>+COUNTIFS(CADASTRE!$M:$M,A32,CADASTRE!$B:$B,$D$1)</f>
        <v>0</v>
      </c>
      <c r="E32" s="90">
        <f>+COUNTIFS(CADASTRE!$M:$M,A32,CADASTRE!$B:$B,$E$1)</f>
        <v>1</v>
      </c>
      <c r="F32" s="90">
        <f>+COUNTIFS(CADASTRE!$M:$M,A32,CADASTRE!$B:$B,$F$1)</f>
        <v>0</v>
      </c>
      <c r="G32" s="90">
        <f>+COUNTIFS(CADASTRE!$M:$M,A32,CADASTRE!$B:$B,$G$1)</f>
        <v>0</v>
      </c>
      <c r="H32" s="90">
        <f>+COUNTIFS(CADASTRE!$M:$M,A32,CADASTRE!$B:$B,$H$1)</f>
        <v>0</v>
      </c>
      <c r="I32" s="90">
        <f>+COUNTIFS(CADASTRE!$M:$M,A32,CADASTRE!$B:$B,$I$1)</f>
        <v>0</v>
      </c>
      <c r="J32" s="90">
        <f>+COUNTIFS(CADASTRE!$M:$M,A32,CADASTRE!$B:$B,$J$1)</f>
        <v>0</v>
      </c>
      <c r="K32" s="90">
        <f>+COUNTIFS(CADASTRE!$M:$M,A32,CADASTRE!$B:$B,$K$1)</f>
        <v>0</v>
      </c>
      <c r="L32" s="90">
        <f>+COUNTIFS(CADASTRE!$M:$M,A32,CADASTRE!$B:$B,$L$1)</f>
        <v>0</v>
      </c>
      <c r="M32" s="90">
        <f>+COUNTIFS(CADASTRE!$M:$M,A32,CADASTRE!$B:$B,$M$1)</f>
        <v>0</v>
      </c>
      <c r="N32" s="90">
        <f>+COUNTIFS(CADASTRE!$M:$M,A32,CADASTRE!$B:$B,$N$1)</f>
        <v>0</v>
      </c>
      <c r="O32" s="90">
        <f>+COUNTIFS(CADASTRE!$M:$M,A32,CADASTRE!$B:$B,$O$1)</f>
        <v>0</v>
      </c>
      <c r="P32" s="90">
        <f>+COUNTIFS(CADASTRE!$M:$M,A32,CADASTRE!$B:$B,$P$1)</f>
        <v>0</v>
      </c>
      <c r="Q32" s="90">
        <f>+COUNTIFS(CADASTRE!$M:$M,A32,CADASTRE!$B:$B,$Q$1)</f>
        <v>0</v>
      </c>
      <c r="R32" s="90">
        <f>+COUNTIFS(CADASTRE!$M:$M,A32,CADASTRE!$B:$B,$R$1)</f>
        <v>0</v>
      </c>
      <c r="S32" s="90">
        <f>+COUNTIFS(CADASTRE!$M:$M,A32,CADASTRE!$B:$B,$S$1)</f>
        <v>0</v>
      </c>
      <c r="T32" s="90">
        <f>+COUNTIFS(CADASTRE!$M:$M,A32,CADASTRE!$B:$B,$T$1)</f>
        <v>0</v>
      </c>
      <c r="U32" s="90">
        <f>+COUNTIFS(CADASTRE!$M:$M,A32,CADASTRE!$B:$B,$U$1)</f>
        <v>0</v>
      </c>
      <c r="V32" s="90">
        <f>+COUNTIFS(CADASTRE!$M:$M,A32,CADASTRE!$B:$B,$V$1)</f>
        <v>0</v>
      </c>
      <c r="W32" s="90">
        <f>+COUNTIFS(CADASTRE!$M:$M,A32,CADASTRE!$B:$B,$W$1)</f>
        <v>0</v>
      </c>
      <c r="X32" s="90">
        <f>+COUNTIFS(CADASTRE!$M:$M,A32,CADASTRE!$B:$B,$X$1)</f>
        <v>0</v>
      </c>
      <c r="Y32" s="90">
        <f>+COUNTIFS(CADASTRE!$M:$M,A32,CADASTRE!$B:$B,$Y$1)</f>
        <v>0</v>
      </c>
      <c r="Z32" s="90">
        <f>+COUNTIFS(CADASTRE!$M:$M,A32,CADASTRE!$B:$B,$Z$1)</f>
        <v>0</v>
      </c>
      <c r="AA32">
        <f t="shared" si="0"/>
        <v>1</v>
      </c>
    </row>
    <row r="33" spans="1:27" ht="15" x14ac:dyDescent="0.3">
      <c r="A33" s="117" t="s">
        <v>939</v>
      </c>
      <c r="B33" s="90">
        <f>+COUNTIFS(CADASTRE!$M:$M,A33,CADASTRE!$B:$B,$B$1)</f>
        <v>0</v>
      </c>
      <c r="C33" s="90">
        <f>+COUNTIFS(CADASTRE!$M:$M,A33,CADASTRE!$B:$B,$C$1)</f>
        <v>0</v>
      </c>
      <c r="D33" s="90">
        <f>+COUNTIFS(CADASTRE!$M:$M,A33,CADASTRE!$B:$B,$D$1)</f>
        <v>0</v>
      </c>
      <c r="E33" s="90">
        <f>+COUNTIFS(CADASTRE!$M:$M,A33,CADASTRE!$B:$B,$E$1)</f>
        <v>0</v>
      </c>
      <c r="F33" s="90">
        <f>+COUNTIFS(CADASTRE!$M:$M,A33,CADASTRE!$B:$B,$F$1)</f>
        <v>0</v>
      </c>
      <c r="G33" s="90">
        <f>+COUNTIFS(CADASTRE!$M:$M,A33,CADASTRE!$B:$B,$G$1)</f>
        <v>1</v>
      </c>
      <c r="H33" s="90">
        <f>+COUNTIFS(CADASTRE!$M:$M,A33,CADASTRE!$B:$B,$H$1)</f>
        <v>0</v>
      </c>
      <c r="I33" s="90">
        <f>+COUNTIFS(CADASTRE!$M:$M,A33,CADASTRE!$B:$B,$I$1)</f>
        <v>0</v>
      </c>
      <c r="J33" s="90">
        <f>+COUNTIFS(CADASTRE!$M:$M,A33,CADASTRE!$B:$B,$J$1)</f>
        <v>0</v>
      </c>
      <c r="K33" s="90">
        <f>+COUNTIFS(CADASTRE!$M:$M,A33,CADASTRE!$B:$B,$K$1)</f>
        <v>0</v>
      </c>
      <c r="L33" s="90">
        <f>+COUNTIFS(CADASTRE!$M:$M,A33,CADASTRE!$B:$B,$L$1)</f>
        <v>0</v>
      </c>
      <c r="M33" s="90">
        <f>+COUNTIFS(CADASTRE!$M:$M,A33,CADASTRE!$B:$B,$M$1)</f>
        <v>0</v>
      </c>
      <c r="N33" s="90">
        <f>+COUNTIFS(CADASTRE!$M:$M,A33,CADASTRE!$B:$B,$N$1)</f>
        <v>1</v>
      </c>
      <c r="O33" s="90">
        <f>+COUNTIFS(CADASTRE!$M:$M,A33,CADASTRE!$B:$B,$O$1)</f>
        <v>0</v>
      </c>
      <c r="P33" s="90">
        <f>+COUNTIFS(CADASTRE!$M:$M,A33,CADASTRE!$B:$B,$P$1)</f>
        <v>0</v>
      </c>
      <c r="Q33" s="90">
        <f>+COUNTIFS(CADASTRE!$M:$M,A33,CADASTRE!$B:$B,$Q$1)</f>
        <v>0</v>
      </c>
      <c r="R33" s="90">
        <f>+COUNTIFS(CADASTRE!$M:$M,A33,CADASTRE!$B:$B,$R$1)</f>
        <v>0</v>
      </c>
      <c r="S33" s="90">
        <f>+COUNTIFS(CADASTRE!$M:$M,A33,CADASTRE!$B:$B,$S$1)</f>
        <v>0</v>
      </c>
      <c r="T33" s="90">
        <f>+COUNTIFS(CADASTRE!$M:$M,A33,CADASTRE!$B:$B,$T$1)</f>
        <v>0</v>
      </c>
      <c r="U33" s="90">
        <f>+COUNTIFS(CADASTRE!$M:$M,A33,CADASTRE!$B:$B,$U$1)</f>
        <v>0</v>
      </c>
      <c r="V33" s="90">
        <f>+COUNTIFS(CADASTRE!$M:$M,A33,CADASTRE!$B:$B,$V$1)</f>
        <v>0</v>
      </c>
      <c r="W33" s="90">
        <f>+COUNTIFS(CADASTRE!$M:$M,A33,CADASTRE!$B:$B,$W$1)</f>
        <v>0</v>
      </c>
      <c r="X33" s="90">
        <f>+COUNTIFS(CADASTRE!$M:$M,A33,CADASTRE!$B:$B,$X$1)</f>
        <v>0</v>
      </c>
      <c r="Y33" s="90">
        <f>+COUNTIFS(CADASTRE!$M:$M,A33,CADASTRE!$B:$B,$Y$1)</f>
        <v>0</v>
      </c>
      <c r="Z33" s="90">
        <f>+COUNTIFS(CADASTRE!$M:$M,A33,CADASTRE!$B:$B,$Z$1)</f>
        <v>0</v>
      </c>
      <c r="AA33">
        <f t="shared" si="0"/>
        <v>2</v>
      </c>
    </row>
    <row r="34" spans="1:27" ht="15" x14ac:dyDescent="0.3">
      <c r="A34" s="117" t="s">
        <v>27</v>
      </c>
      <c r="B34" s="90">
        <f>+COUNTIFS(CADASTRE!$M:$M,A34,CADASTRE!$B:$B,$B$1)</f>
        <v>15</v>
      </c>
      <c r="C34" s="90">
        <f>+COUNTIFS(CADASTRE!$M:$M,A34,CADASTRE!$B:$B,$C$1)</f>
        <v>0</v>
      </c>
      <c r="D34" s="90">
        <f>+COUNTIFS(CADASTRE!$M:$M,A34,CADASTRE!$B:$B,$D$1)</f>
        <v>0</v>
      </c>
      <c r="E34" s="90">
        <f>+COUNTIFS(CADASTRE!$M:$M,A34,CADASTRE!$B:$B,$E$1)</f>
        <v>0</v>
      </c>
      <c r="F34" s="90">
        <f>+COUNTIFS(CADASTRE!$M:$M,A34,CADASTRE!$B:$B,$F$1)</f>
        <v>0</v>
      </c>
      <c r="G34" s="90">
        <f>+COUNTIFS(CADASTRE!$M:$M,A34,CADASTRE!$B:$B,$G$1)</f>
        <v>0</v>
      </c>
      <c r="H34" s="90">
        <f>+COUNTIFS(CADASTRE!$M:$M,A34,CADASTRE!$B:$B,$H$1)</f>
        <v>11</v>
      </c>
      <c r="I34" s="90">
        <f>+COUNTIFS(CADASTRE!$M:$M,A34,CADASTRE!$B:$B,$I$1)</f>
        <v>0</v>
      </c>
      <c r="J34" s="90">
        <f>+COUNTIFS(CADASTRE!$M:$M,A34,CADASTRE!$B:$B,$J$1)</f>
        <v>1</v>
      </c>
      <c r="K34" s="90">
        <f>+COUNTIFS(CADASTRE!$M:$M,A34,CADASTRE!$B:$B,$K$1)</f>
        <v>1</v>
      </c>
      <c r="L34" s="90">
        <f>+COUNTIFS(CADASTRE!$M:$M,A34,CADASTRE!$B:$B,$L$1)</f>
        <v>0</v>
      </c>
      <c r="M34" s="90">
        <f>+COUNTIFS(CADASTRE!$M:$M,A34,CADASTRE!$B:$B,$M$1)</f>
        <v>0</v>
      </c>
      <c r="N34" s="90">
        <f>+COUNTIFS(CADASTRE!$M:$M,A34,CADASTRE!$B:$B,$N$1)</f>
        <v>0</v>
      </c>
      <c r="O34" s="90">
        <f>+COUNTIFS(CADASTRE!$M:$M,A34,CADASTRE!$B:$B,$O$1)</f>
        <v>1</v>
      </c>
      <c r="P34" s="90">
        <f>+COUNTIFS(CADASTRE!$M:$M,A34,CADASTRE!$B:$B,$P$1)</f>
        <v>0</v>
      </c>
      <c r="Q34" s="90">
        <f>+COUNTIFS(CADASTRE!$M:$M,A34,CADASTRE!$B:$B,$Q$1)</f>
        <v>8</v>
      </c>
      <c r="R34" s="90">
        <f>+COUNTIFS(CADASTRE!$M:$M,A34,CADASTRE!$B:$B,$R$1)</f>
        <v>0</v>
      </c>
      <c r="S34" s="90">
        <f>+COUNTIFS(CADASTRE!$M:$M,A34,CADASTRE!$B:$B,$S$1)</f>
        <v>1</v>
      </c>
      <c r="T34" s="90">
        <f>+COUNTIFS(CADASTRE!$M:$M,A34,CADASTRE!$B:$B,$T$1)</f>
        <v>0</v>
      </c>
      <c r="U34" s="90">
        <f>+COUNTIFS(CADASTRE!$M:$M,A34,CADASTRE!$B:$B,$U$1)</f>
        <v>2</v>
      </c>
      <c r="V34" s="90">
        <f>+COUNTIFS(CADASTRE!$M:$M,A34,CADASTRE!$B:$B,$V$1)</f>
        <v>0</v>
      </c>
      <c r="W34" s="90">
        <f>+COUNTIFS(CADASTRE!$M:$M,A34,CADASTRE!$B:$B,$W$1)</f>
        <v>10</v>
      </c>
      <c r="X34" s="90">
        <f>+COUNTIFS(CADASTRE!$M:$M,A34,CADASTRE!$B:$B,$X$1)</f>
        <v>7</v>
      </c>
      <c r="Y34" s="90">
        <f>+COUNTIFS(CADASTRE!$M:$M,A34,CADASTRE!$B:$B,$Y$1)</f>
        <v>0</v>
      </c>
      <c r="Z34" s="90">
        <f>+COUNTIFS(CADASTRE!$M:$M,A34,CADASTRE!$B:$B,$Z$1)</f>
        <v>0</v>
      </c>
      <c r="AA34">
        <f t="shared" ref="AA34:AA59" si="1">SUM(B34:Z34)</f>
        <v>57</v>
      </c>
    </row>
    <row r="35" spans="1:27" ht="15" x14ac:dyDescent="0.3">
      <c r="A35" s="117" t="s">
        <v>2880</v>
      </c>
      <c r="B35" s="90">
        <f>+COUNTIFS(CADASTRE!$M:$M,A35,CADASTRE!$B:$B,$B$1)</f>
        <v>0</v>
      </c>
      <c r="C35" s="90">
        <f>+COUNTIFS(CADASTRE!$M:$M,A35,CADASTRE!$B:$B,$C$1)</f>
        <v>0</v>
      </c>
      <c r="D35" s="90">
        <f>+COUNTIFS(CADASTRE!$M:$M,A35,CADASTRE!$B:$B,$D$1)</f>
        <v>0</v>
      </c>
      <c r="E35" s="90">
        <f>+COUNTIFS(CADASTRE!$M:$M,A35,CADASTRE!$B:$B,$E$1)</f>
        <v>0</v>
      </c>
      <c r="F35" s="90">
        <f>+COUNTIFS(CADASTRE!$M:$M,A35,CADASTRE!$B:$B,$F$1)</f>
        <v>0</v>
      </c>
      <c r="G35" s="90">
        <f>+COUNTIFS(CADASTRE!$M:$M,A35,CADASTRE!$B:$B,$G$1)</f>
        <v>0</v>
      </c>
      <c r="H35" s="90">
        <f>+COUNTIFS(CADASTRE!$M:$M,A35,CADASTRE!$B:$B,$H$1)</f>
        <v>0</v>
      </c>
      <c r="I35" s="90">
        <f>+COUNTIFS(CADASTRE!$M:$M,A35,CADASTRE!$B:$B,$I$1)</f>
        <v>0</v>
      </c>
      <c r="J35" s="90">
        <f>+COUNTIFS(CADASTRE!$M:$M,A35,CADASTRE!$B:$B,$J$1)</f>
        <v>1</v>
      </c>
      <c r="K35" s="90">
        <f>+COUNTIFS(CADASTRE!$M:$M,A35,CADASTRE!$B:$B,$K$1)</f>
        <v>0</v>
      </c>
      <c r="L35" s="90">
        <f>+COUNTIFS(CADASTRE!$M:$M,A35,CADASTRE!$B:$B,$L$1)</f>
        <v>0</v>
      </c>
      <c r="M35" s="90">
        <f>+COUNTIFS(CADASTRE!$M:$M,A35,CADASTRE!$B:$B,$M$1)</f>
        <v>0</v>
      </c>
      <c r="N35" s="90">
        <f>+COUNTIFS(CADASTRE!$M:$M,A35,CADASTRE!$B:$B,$N$1)</f>
        <v>0</v>
      </c>
      <c r="O35" s="90">
        <f>+COUNTIFS(CADASTRE!$M:$M,A35,CADASTRE!$B:$B,$O$1)</f>
        <v>0</v>
      </c>
      <c r="P35" s="90">
        <f>+COUNTIFS(CADASTRE!$M:$M,A35,CADASTRE!$B:$B,$P$1)</f>
        <v>0</v>
      </c>
      <c r="Q35" s="90">
        <f>+COUNTIFS(CADASTRE!$M:$M,A35,CADASTRE!$B:$B,$Q$1)</f>
        <v>0</v>
      </c>
      <c r="R35" s="90">
        <f>+COUNTIFS(CADASTRE!$M:$M,A35,CADASTRE!$B:$B,$R$1)</f>
        <v>0</v>
      </c>
      <c r="S35" s="90">
        <f>+COUNTIFS(CADASTRE!$M:$M,A35,CADASTRE!$B:$B,$S$1)</f>
        <v>0</v>
      </c>
      <c r="T35" s="90">
        <f>+COUNTIFS(CADASTRE!$M:$M,A35,CADASTRE!$B:$B,$T$1)</f>
        <v>0</v>
      </c>
      <c r="U35" s="90">
        <f>+COUNTIFS(CADASTRE!$M:$M,A35,CADASTRE!$B:$B,$U$1)</f>
        <v>0</v>
      </c>
      <c r="V35" s="90">
        <f>+COUNTIFS(CADASTRE!$M:$M,A35,CADASTRE!$B:$B,$V$1)</f>
        <v>0</v>
      </c>
      <c r="W35" s="90">
        <f>+COUNTIFS(CADASTRE!$M:$M,A35,CADASTRE!$B:$B,$W$1)</f>
        <v>0</v>
      </c>
      <c r="X35" s="90">
        <f>+COUNTIFS(CADASTRE!$M:$M,A35,CADASTRE!$B:$B,$X$1)</f>
        <v>0</v>
      </c>
      <c r="Y35" s="90">
        <f>+COUNTIFS(CADASTRE!$M:$M,A35,CADASTRE!$B:$B,$Y$1)</f>
        <v>0</v>
      </c>
      <c r="Z35" s="90">
        <f>+COUNTIFS(CADASTRE!$M:$M,A35,CADASTRE!$B:$B,$Z$1)</f>
        <v>0</v>
      </c>
      <c r="AA35">
        <f t="shared" si="1"/>
        <v>1</v>
      </c>
    </row>
    <row r="36" spans="1:27" ht="15" x14ac:dyDescent="0.3">
      <c r="A36" s="117" t="s">
        <v>2140</v>
      </c>
      <c r="B36" s="90">
        <f>+COUNTIFS(CADASTRE!$M:$M,A36,CADASTRE!$B:$B,$B$1)</f>
        <v>0</v>
      </c>
      <c r="C36" s="90">
        <f>+COUNTIFS(CADASTRE!$M:$M,A36,CADASTRE!$B:$B,$C$1)</f>
        <v>0</v>
      </c>
      <c r="D36" s="90">
        <f>+COUNTIFS(CADASTRE!$M:$M,A36,CADASTRE!$B:$B,$D$1)</f>
        <v>0</v>
      </c>
      <c r="E36" s="90">
        <f>+COUNTIFS(CADASTRE!$M:$M,A36,CADASTRE!$B:$B,$E$1)</f>
        <v>1</v>
      </c>
      <c r="F36" s="90">
        <f>+COUNTIFS(CADASTRE!$M:$M,A36,CADASTRE!$B:$B,$F$1)</f>
        <v>0</v>
      </c>
      <c r="G36" s="90">
        <f>+COUNTIFS(CADASTRE!$M:$M,A36,CADASTRE!$B:$B,$G$1)</f>
        <v>0</v>
      </c>
      <c r="H36" s="90">
        <f>+COUNTIFS(CADASTRE!$M:$M,A36,CADASTRE!$B:$B,$H$1)</f>
        <v>0</v>
      </c>
      <c r="I36" s="90">
        <f>+COUNTIFS(CADASTRE!$M:$M,A36,CADASTRE!$B:$B,$I$1)</f>
        <v>0</v>
      </c>
      <c r="J36" s="90">
        <f>+COUNTIFS(CADASTRE!$M:$M,A36,CADASTRE!$B:$B,$J$1)</f>
        <v>0</v>
      </c>
      <c r="K36" s="90">
        <f>+COUNTIFS(CADASTRE!$M:$M,A36,CADASTRE!$B:$B,$K$1)</f>
        <v>0</v>
      </c>
      <c r="L36" s="90">
        <f>+COUNTIFS(CADASTRE!$M:$M,A36,CADASTRE!$B:$B,$L$1)</f>
        <v>0</v>
      </c>
      <c r="M36" s="90">
        <f>+COUNTIFS(CADASTRE!$M:$M,A36,CADASTRE!$B:$B,$M$1)</f>
        <v>0</v>
      </c>
      <c r="N36" s="90">
        <f>+COUNTIFS(CADASTRE!$M:$M,A36,CADASTRE!$B:$B,$N$1)</f>
        <v>0</v>
      </c>
      <c r="O36" s="90">
        <f>+COUNTIFS(CADASTRE!$M:$M,A36,CADASTRE!$B:$B,$O$1)</f>
        <v>0</v>
      </c>
      <c r="P36" s="90">
        <f>+COUNTIFS(CADASTRE!$M:$M,A36,CADASTRE!$B:$B,$P$1)</f>
        <v>0</v>
      </c>
      <c r="Q36" s="90">
        <f>+COUNTIFS(CADASTRE!$M:$M,A36,CADASTRE!$B:$B,$Q$1)</f>
        <v>0</v>
      </c>
      <c r="R36" s="90">
        <f>+COUNTIFS(CADASTRE!$M:$M,A36,CADASTRE!$B:$B,$R$1)</f>
        <v>0</v>
      </c>
      <c r="S36" s="90">
        <f>+COUNTIFS(CADASTRE!$M:$M,A36,CADASTRE!$B:$B,$S$1)</f>
        <v>0</v>
      </c>
      <c r="T36" s="90">
        <f>+COUNTIFS(CADASTRE!$M:$M,A36,CADASTRE!$B:$B,$T$1)</f>
        <v>0</v>
      </c>
      <c r="U36" s="90">
        <f>+COUNTIFS(CADASTRE!$M:$M,A36,CADASTRE!$B:$B,$U$1)</f>
        <v>0</v>
      </c>
      <c r="V36" s="90">
        <f>+COUNTIFS(CADASTRE!$M:$M,A36,CADASTRE!$B:$B,$V$1)</f>
        <v>0</v>
      </c>
      <c r="W36" s="90">
        <f>+COUNTIFS(CADASTRE!$M:$M,A36,CADASTRE!$B:$B,$W$1)</f>
        <v>0</v>
      </c>
      <c r="X36" s="90">
        <f>+COUNTIFS(CADASTRE!$M:$M,A36,CADASTRE!$B:$B,$X$1)</f>
        <v>0</v>
      </c>
      <c r="Y36" s="90">
        <f>+COUNTIFS(CADASTRE!$M:$M,A36,CADASTRE!$B:$B,$Y$1)</f>
        <v>0</v>
      </c>
      <c r="Z36" s="90">
        <f>+COUNTIFS(CADASTRE!$M:$M,A36,CADASTRE!$B:$B,$Z$1)</f>
        <v>0</v>
      </c>
      <c r="AA36">
        <f t="shared" si="1"/>
        <v>1</v>
      </c>
    </row>
    <row r="37" spans="1:27" ht="15" x14ac:dyDescent="0.3">
      <c r="A37" s="117" t="s">
        <v>1233</v>
      </c>
      <c r="B37" s="90">
        <f>+COUNTIFS(CADASTRE!$M:$M,A37,CADASTRE!$B:$B,$B$1)</f>
        <v>0</v>
      </c>
      <c r="C37" s="90">
        <f>+COUNTIFS(CADASTRE!$M:$M,A37,CADASTRE!$B:$B,$C$1)</f>
        <v>0</v>
      </c>
      <c r="D37" s="90">
        <f>+COUNTIFS(CADASTRE!$M:$M,A37,CADASTRE!$B:$B,$D$1)</f>
        <v>0</v>
      </c>
      <c r="E37" s="90">
        <f>+COUNTIFS(CADASTRE!$M:$M,A37,CADASTRE!$B:$B,$E$1)</f>
        <v>0</v>
      </c>
      <c r="F37" s="90">
        <f>+COUNTIFS(CADASTRE!$M:$M,A37,CADASTRE!$B:$B,$F$1)</f>
        <v>0</v>
      </c>
      <c r="G37" s="90">
        <f>+COUNTIFS(CADASTRE!$M:$M,A37,CADASTRE!$B:$B,$G$1)</f>
        <v>0</v>
      </c>
      <c r="H37" s="90">
        <f>+COUNTIFS(CADASTRE!$M:$M,A37,CADASTRE!$B:$B,$H$1)</f>
        <v>0</v>
      </c>
      <c r="I37" s="90">
        <f>+COUNTIFS(CADASTRE!$M:$M,A37,CADASTRE!$B:$B,$I$1)</f>
        <v>0</v>
      </c>
      <c r="J37" s="90">
        <f>+COUNTIFS(CADASTRE!$M:$M,A37,CADASTRE!$B:$B,$J$1)</f>
        <v>2</v>
      </c>
      <c r="K37" s="90">
        <f>+COUNTIFS(CADASTRE!$M:$M,A37,CADASTRE!$B:$B,$K$1)</f>
        <v>0</v>
      </c>
      <c r="L37" s="90">
        <f>+COUNTIFS(CADASTRE!$M:$M,A37,CADASTRE!$B:$B,$L$1)</f>
        <v>0</v>
      </c>
      <c r="M37" s="90">
        <f>+COUNTIFS(CADASTRE!$M:$M,A37,CADASTRE!$B:$B,$M$1)</f>
        <v>0</v>
      </c>
      <c r="N37" s="90">
        <f>+COUNTIFS(CADASTRE!$M:$M,A37,CADASTRE!$B:$B,$N$1)</f>
        <v>0</v>
      </c>
      <c r="O37" s="90">
        <f>+COUNTIFS(CADASTRE!$M:$M,A37,CADASTRE!$B:$B,$O$1)</f>
        <v>0</v>
      </c>
      <c r="P37" s="90">
        <f>+COUNTIFS(CADASTRE!$M:$M,A37,CADASTRE!$B:$B,$P$1)</f>
        <v>0</v>
      </c>
      <c r="Q37" s="90">
        <f>+COUNTIFS(CADASTRE!$M:$M,A37,CADASTRE!$B:$B,$Q$1)</f>
        <v>0</v>
      </c>
      <c r="R37" s="90">
        <f>+COUNTIFS(CADASTRE!$M:$M,A37,CADASTRE!$B:$B,$R$1)</f>
        <v>0</v>
      </c>
      <c r="S37" s="90">
        <f>+COUNTIFS(CADASTRE!$M:$M,A37,CADASTRE!$B:$B,$S$1)</f>
        <v>0</v>
      </c>
      <c r="T37" s="90">
        <f>+COUNTIFS(CADASTRE!$M:$M,A37,CADASTRE!$B:$B,$T$1)</f>
        <v>0</v>
      </c>
      <c r="U37" s="90">
        <f>+COUNTIFS(CADASTRE!$M:$M,A37,CADASTRE!$B:$B,$U$1)</f>
        <v>0</v>
      </c>
      <c r="V37" s="90">
        <f>+COUNTIFS(CADASTRE!$M:$M,A37,CADASTRE!$B:$B,$V$1)</f>
        <v>0</v>
      </c>
      <c r="W37" s="90">
        <f>+COUNTIFS(CADASTRE!$M:$M,A37,CADASTRE!$B:$B,$W$1)</f>
        <v>0</v>
      </c>
      <c r="X37" s="90">
        <f>+COUNTIFS(CADASTRE!$M:$M,A37,CADASTRE!$B:$B,$X$1)</f>
        <v>0</v>
      </c>
      <c r="Y37" s="90">
        <f>+COUNTIFS(CADASTRE!$M:$M,A37,CADASTRE!$B:$B,$Y$1)</f>
        <v>0</v>
      </c>
      <c r="Z37" s="90">
        <f>+COUNTIFS(CADASTRE!$M:$M,A37,CADASTRE!$B:$B,$Z$1)</f>
        <v>0</v>
      </c>
      <c r="AA37">
        <f t="shared" si="1"/>
        <v>2</v>
      </c>
    </row>
    <row r="38" spans="1:27" ht="30" x14ac:dyDescent="0.3">
      <c r="A38" s="117" t="s">
        <v>3224</v>
      </c>
      <c r="B38" s="90">
        <f>+COUNTIFS(CADASTRE!$M:$M,A38,CADASTRE!$B:$B,$B$1)</f>
        <v>0</v>
      </c>
      <c r="C38" s="90">
        <f>+COUNTIFS(CADASTRE!$M:$M,A38,CADASTRE!$B:$B,$C$1)</f>
        <v>0</v>
      </c>
      <c r="D38" s="90">
        <f>+COUNTIFS(CADASTRE!$M:$M,A38,CADASTRE!$B:$B,$D$1)</f>
        <v>0</v>
      </c>
      <c r="E38" s="90">
        <f>+COUNTIFS(CADASTRE!$M:$M,A38,CADASTRE!$B:$B,$E$1)</f>
        <v>0</v>
      </c>
      <c r="F38" s="90">
        <f>+COUNTIFS(CADASTRE!$M:$M,A38,CADASTRE!$B:$B,$F$1)</f>
        <v>0</v>
      </c>
      <c r="G38" s="90">
        <f>+COUNTIFS(CADASTRE!$M:$M,A38,CADASTRE!$B:$B,$G$1)</f>
        <v>0</v>
      </c>
      <c r="H38" s="90">
        <f>+COUNTIFS(CADASTRE!$M:$M,A38,CADASTRE!$B:$B,$H$1)</f>
        <v>0</v>
      </c>
      <c r="I38" s="90">
        <f>+COUNTIFS(CADASTRE!$M:$M,A38,CADASTRE!$B:$B,$I$1)</f>
        <v>0</v>
      </c>
      <c r="J38" s="90">
        <f>+COUNTIFS(CADASTRE!$M:$M,A38,CADASTRE!$B:$B,$J$1)</f>
        <v>0</v>
      </c>
      <c r="K38" s="90">
        <f>+COUNTIFS(CADASTRE!$M:$M,A38,CADASTRE!$B:$B,$K$1)</f>
        <v>0</v>
      </c>
      <c r="L38" s="90">
        <f>+COUNTIFS(CADASTRE!$M:$M,A38,CADASTRE!$B:$B,$L$1)</f>
        <v>1</v>
      </c>
      <c r="M38" s="90">
        <f>+COUNTIFS(CADASTRE!$M:$M,A38,CADASTRE!$B:$B,$M$1)</f>
        <v>0</v>
      </c>
      <c r="N38" s="90">
        <f>+COUNTIFS(CADASTRE!$M:$M,A38,CADASTRE!$B:$B,$N$1)</f>
        <v>0</v>
      </c>
      <c r="O38" s="90">
        <f>+COUNTIFS(CADASTRE!$M:$M,A38,CADASTRE!$B:$B,$O$1)</f>
        <v>0</v>
      </c>
      <c r="P38" s="90">
        <f>+COUNTIFS(CADASTRE!$M:$M,A38,CADASTRE!$B:$B,$P$1)</f>
        <v>0</v>
      </c>
      <c r="Q38" s="90">
        <f>+COUNTIFS(CADASTRE!$M:$M,A38,CADASTRE!$B:$B,$Q$1)</f>
        <v>0</v>
      </c>
      <c r="R38" s="90">
        <f>+COUNTIFS(CADASTRE!$M:$M,A38,CADASTRE!$B:$B,$R$1)</f>
        <v>0</v>
      </c>
      <c r="S38" s="90">
        <f>+COUNTIFS(CADASTRE!$M:$M,A38,CADASTRE!$B:$B,$S$1)</f>
        <v>0</v>
      </c>
      <c r="T38" s="90">
        <f>+COUNTIFS(CADASTRE!$M:$M,A38,CADASTRE!$B:$B,$T$1)</f>
        <v>0</v>
      </c>
      <c r="U38" s="90">
        <f>+COUNTIFS(CADASTRE!$M:$M,A38,CADASTRE!$B:$B,$U$1)</f>
        <v>0</v>
      </c>
      <c r="V38" s="90">
        <f>+COUNTIFS(CADASTRE!$M:$M,A38,CADASTRE!$B:$B,$V$1)</f>
        <v>0</v>
      </c>
      <c r="W38" s="90">
        <f>+COUNTIFS(CADASTRE!$M:$M,A38,CADASTRE!$B:$B,$W$1)</f>
        <v>0</v>
      </c>
      <c r="X38" s="90">
        <f>+COUNTIFS(CADASTRE!$M:$M,A38,CADASTRE!$B:$B,$X$1)</f>
        <v>0</v>
      </c>
      <c r="Y38" s="90">
        <f>+COUNTIFS(CADASTRE!$M:$M,A38,CADASTRE!$B:$B,$Y$1)</f>
        <v>0</v>
      </c>
      <c r="Z38" s="90">
        <f>+COUNTIFS(CADASTRE!$M:$M,A38,CADASTRE!$B:$B,$Z$1)</f>
        <v>0</v>
      </c>
      <c r="AA38">
        <f t="shared" si="1"/>
        <v>1</v>
      </c>
    </row>
    <row r="39" spans="1:27" ht="30" x14ac:dyDescent="0.3">
      <c r="A39" s="117" t="s">
        <v>3473</v>
      </c>
      <c r="B39" s="90">
        <f>+COUNTIFS(CADASTRE!$M:$M,A39,CADASTRE!$B:$B,$B$1)</f>
        <v>0</v>
      </c>
      <c r="C39" s="90">
        <f>+COUNTIFS(CADASTRE!$M:$M,A39,CADASTRE!$B:$B,$C$1)</f>
        <v>0</v>
      </c>
      <c r="D39" s="90">
        <f>+COUNTIFS(CADASTRE!$M:$M,A39,CADASTRE!$B:$B,$D$1)</f>
        <v>0</v>
      </c>
      <c r="E39" s="90">
        <f>+COUNTIFS(CADASTRE!$M:$M,A39,CADASTRE!$B:$B,$E$1)</f>
        <v>0</v>
      </c>
      <c r="F39" s="90">
        <f>+COUNTIFS(CADASTRE!$M:$M,A39,CADASTRE!$B:$B,$F$1)</f>
        <v>0</v>
      </c>
      <c r="G39" s="90">
        <f>+COUNTIFS(CADASTRE!$M:$M,A39,CADASTRE!$B:$B,$G$1)</f>
        <v>0</v>
      </c>
      <c r="H39" s="90">
        <f>+COUNTIFS(CADASTRE!$M:$M,A39,CADASTRE!$B:$B,$H$1)</f>
        <v>0</v>
      </c>
      <c r="I39" s="90">
        <f>+COUNTIFS(CADASTRE!$M:$M,A39,CADASTRE!$B:$B,$I$1)</f>
        <v>0</v>
      </c>
      <c r="J39" s="90">
        <f>+COUNTIFS(CADASTRE!$M:$M,A39,CADASTRE!$B:$B,$J$1)</f>
        <v>0</v>
      </c>
      <c r="K39" s="90">
        <f>+COUNTIFS(CADASTRE!$M:$M,A39,CADASTRE!$B:$B,$K$1)</f>
        <v>0</v>
      </c>
      <c r="L39" s="90">
        <f>+COUNTIFS(CADASTRE!$M:$M,A39,CADASTRE!$B:$B,$L$1)</f>
        <v>0</v>
      </c>
      <c r="M39" s="90">
        <f>+COUNTIFS(CADASTRE!$M:$M,A39,CADASTRE!$B:$B,$M$1)</f>
        <v>0</v>
      </c>
      <c r="N39" s="90">
        <f>+COUNTIFS(CADASTRE!$M:$M,A39,CADASTRE!$B:$B,$N$1)</f>
        <v>0</v>
      </c>
      <c r="O39" s="90">
        <f>+COUNTIFS(CADASTRE!$M:$M,A39,CADASTRE!$B:$B,$O$1)</f>
        <v>1</v>
      </c>
      <c r="P39" s="90">
        <f>+COUNTIFS(CADASTRE!$M:$M,A39,CADASTRE!$B:$B,$P$1)</f>
        <v>0</v>
      </c>
      <c r="Q39" s="90">
        <f>+COUNTIFS(CADASTRE!$M:$M,A39,CADASTRE!$B:$B,$Q$1)</f>
        <v>0</v>
      </c>
      <c r="R39" s="90">
        <f>+COUNTIFS(CADASTRE!$M:$M,A39,CADASTRE!$B:$B,$R$1)</f>
        <v>0</v>
      </c>
      <c r="S39" s="90">
        <f>+COUNTIFS(CADASTRE!$M:$M,A39,CADASTRE!$B:$B,$S$1)</f>
        <v>0</v>
      </c>
      <c r="T39" s="90">
        <f>+COUNTIFS(CADASTRE!$M:$M,A39,CADASTRE!$B:$B,$T$1)</f>
        <v>0</v>
      </c>
      <c r="U39" s="90">
        <f>+COUNTIFS(CADASTRE!$M:$M,A39,CADASTRE!$B:$B,$U$1)</f>
        <v>0</v>
      </c>
      <c r="V39" s="90">
        <f>+COUNTIFS(CADASTRE!$M:$M,A39,CADASTRE!$B:$B,$V$1)</f>
        <v>0</v>
      </c>
      <c r="W39" s="90">
        <f>+COUNTIFS(CADASTRE!$M:$M,A39,CADASTRE!$B:$B,$W$1)</f>
        <v>0</v>
      </c>
      <c r="X39" s="90">
        <f>+COUNTIFS(CADASTRE!$M:$M,A39,CADASTRE!$B:$B,$X$1)</f>
        <v>0</v>
      </c>
      <c r="Y39" s="90">
        <f>+COUNTIFS(CADASTRE!$M:$M,A39,CADASTRE!$B:$B,$Y$1)</f>
        <v>0</v>
      </c>
      <c r="Z39" s="90">
        <f>+COUNTIFS(CADASTRE!$M:$M,A39,CADASTRE!$B:$B,$Z$1)</f>
        <v>0</v>
      </c>
      <c r="AA39">
        <f t="shared" si="1"/>
        <v>1</v>
      </c>
    </row>
    <row r="40" spans="1:27" ht="30" x14ac:dyDescent="0.3">
      <c r="A40" s="117" t="s">
        <v>2685</v>
      </c>
      <c r="B40" s="90">
        <f>+COUNTIFS(CADASTRE!$M:$M,A40,CADASTRE!$B:$B,$B$1)</f>
        <v>0</v>
      </c>
      <c r="C40" s="90">
        <f>+COUNTIFS(CADASTRE!$M:$M,A40,CADASTRE!$B:$B,$C$1)</f>
        <v>0</v>
      </c>
      <c r="D40" s="90">
        <f>+COUNTIFS(CADASTRE!$M:$M,A40,CADASTRE!$B:$B,$D$1)</f>
        <v>1</v>
      </c>
      <c r="E40" s="90">
        <f>+COUNTIFS(CADASTRE!$M:$M,A40,CADASTRE!$B:$B,$E$1)</f>
        <v>0</v>
      </c>
      <c r="F40" s="90">
        <f>+COUNTIFS(CADASTRE!$M:$M,A40,CADASTRE!$B:$B,$F$1)</f>
        <v>1</v>
      </c>
      <c r="G40" s="90">
        <f>+COUNTIFS(CADASTRE!$M:$M,A40,CADASTRE!$B:$B,$G$1)</f>
        <v>0</v>
      </c>
      <c r="H40" s="90">
        <f>+COUNTIFS(CADASTRE!$M:$M,A40,CADASTRE!$B:$B,$H$1)</f>
        <v>2</v>
      </c>
      <c r="I40" s="90">
        <f>+COUNTIFS(CADASTRE!$M:$M,A40,CADASTRE!$B:$B,$I$1)</f>
        <v>0</v>
      </c>
      <c r="J40" s="90">
        <f>+COUNTIFS(CADASTRE!$M:$M,A40,CADASTRE!$B:$B,$J$1)</f>
        <v>0</v>
      </c>
      <c r="K40" s="90">
        <f>+COUNTIFS(CADASTRE!$M:$M,A40,CADASTRE!$B:$B,$K$1)</f>
        <v>0</v>
      </c>
      <c r="L40" s="90">
        <f>+COUNTIFS(CADASTRE!$M:$M,A40,CADASTRE!$B:$B,$L$1)</f>
        <v>0</v>
      </c>
      <c r="M40" s="90">
        <f>+COUNTIFS(CADASTRE!$M:$M,A40,CADASTRE!$B:$B,$M$1)</f>
        <v>0</v>
      </c>
      <c r="N40" s="90">
        <f>+COUNTIFS(CADASTRE!$M:$M,A40,CADASTRE!$B:$B,$N$1)</f>
        <v>0</v>
      </c>
      <c r="O40" s="90">
        <f>+COUNTIFS(CADASTRE!$M:$M,A40,CADASTRE!$B:$B,$O$1)</f>
        <v>0</v>
      </c>
      <c r="P40" s="90">
        <f>+COUNTIFS(CADASTRE!$M:$M,A40,CADASTRE!$B:$B,$P$1)</f>
        <v>0</v>
      </c>
      <c r="Q40" s="90">
        <f>+COUNTIFS(CADASTRE!$M:$M,A40,CADASTRE!$B:$B,$Q$1)</f>
        <v>0</v>
      </c>
      <c r="R40" s="90">
        <f>+COUNTIFS(CADASTRE!$M:$M,A40,CADASTRE!$B:$B,$R$1)</f>
        <v>0</v>
      </c>
      <c r="S40" s="90">
        <f>+COUNTIFS(CADASTRE!$M:$M,A40,CADASTRE!$B:$B,$S$1)</f>
        <v>0</v>
      </c>
      <c r="T40" s="90">
        <f>+COUNTIFS(CADASTRE!$M:$M,A40,CADASTRE!$B:$B,$T$1)</f>
        <v>0</v>
      </c>
      <c r="U40" s="90">
        <f>+COUNTIFS(CADASTRE!$M:$M,A40,CADASTRE!$B:$B,$U$1)</f>
        <v>0</v>
      </c>
      <c r="V40" s="90">
        <f>+COUNTIFS(CADASTRE!$M:$M,A40,CADASTRE!$B:$B,$V$1)</f>
        <v>0</v>
      </c>
      <c r="W40" s="90">
        <f>+COUNTIFS(CADASTRE!$M:$M,A40,CADASTRE!$B:$B,$W$1)</f>
        <v>0</v>
      </c>
      <c r="X40" s="90">
        <f>+COUNTIFS(CADASTRE!$M:$M,A40,CADASTRE!$B:$B,$X$1)</f>
        <v>0</v>
      </c>
      <c r="Y40" s="90">
        <f>+COUNTIFS(CADASTRE!$M:$M,A40,CADASTRE!$B:$B,$Y$1)</f>
        <v>0</v>
      </c>
      <c r="Z40" s="90">
        <f>+COUNTIFS(CADASTRE!$M:$M,A40,CADASTRE!$B:$B,$Z$1)</f>
        <v>0</v>
      </c>
      <c r="AA40">
        <f t="shared" si="1"/>
        <v>4</v>
      </c>
    </row>
    <row r="41" spans="1:27" ht="15" x14ac:dyDescent="0.3">
      <c r="A41" s="117" t="s">
        <v>2415</v>
      </c>
      <c r="B41" s="90">
        <f>+COUNTIFS(CADASTRE!$M:$M,A41,CADASTRE!$B:$B,$B$1)</f>
        <v>0</v>
      </c>
      <c r="C41" s="90">
        <f>+COUNTIFS(CADASTRE!$M:$M,A41,CADASTRE!$B:$B,$C$1)</f>
        <v>0</v>
      </c>
      <c r="D41" s="90">
        <f>+COUNTIFS(CADASTRE!$M:$M,A41,CADASTRE!$B:$B,$D$1)</f>
        <v>0</v>
      </c>
      <c r="E41" s="90">
        <f>+COUNTIFS(CADASTRE!$M:$M,A41,CADASTRE!$B:$B,$E$1)</f>
        <v>1</v>
      </c>
      <c r="F41" s="90">
        <f>+COUNTIFS(CADASTRE!$M:$M,A41,CADASTRE!$B:$B,$F$1)</f>
        <v>0</v>
      </c>
      <c r="G41" s="90">
        <f>+COUNTIFS(CADASTRE!$M:$M,A41,CADASTRE!$B:$B,$G$1)</f>
        <v>0</v>
      </c>
      <c r="H41" s="90">
        <f>+COUNTIFS(CADASTRE!$M:$M,A41,CADASTRE!$B:$B,$H$1)</f>
        <v>0</v>
      </c>
      <c r="I41" s="90">
        <f>+COUNTIFS(CADASTRE!$M:$M,A41,CADASTRE!$B:$B,$I$1)</f>
        <v>0</v>
      </c>
      <c r="J41" s="90">
        <f>+COUNTIFS(CADASTRE!$M:$M,A41,CADASTRE!$B:$B,$J$1)</f>
        <v>0</v>
      </c>
      <c r="K41" s="90">
        <f>+COUNTIFS(CADASTRE!$M:$M,A41,CADASTRE!$B:$B,$K$1)</f>
        <v>0</v>
      </c>
      <c r="L41" s="90">
        <f>+COUNTIFS(CADASTRE!$M:$M,A41,CADASTRE!$B:$B,$L$1)</f>
        <v>0</v>
      </c>
      <c r="M41" s="90">
        <f>+COUNTIFS(CADASTRE!$M:$M,A41,CADASTRE!$B:$B,$M$1)</f>
        <v>0</v>
      </c>
      <c r="N41" s="90">
        <f>+COUNTIFS(CADASTRE!$M:$M,A41,CADASTRE!$B:$B,$N$1)</f>
        <v>0</v>
      </c>
      <c r="O41" s="90">
        <f>+COUNTIFS(CADASTRE!$M:$M,A41,CADASTRE!$B:$B,$O$1)</f>
        <v>0</v>
      </c>
      <c r="P41" s="90">
        <f>+COUNTIFS(CADASTRE!$M:$M,A41,CADASTRE!$B:$B,$P$1)</f>
        <v>0</v>
      </c>
      <c r="Q41" s="90">
        <f>+COUNTIFS(CADASTRE!$M:$M,A41,CADASTRE!$B:$B,$Q$1)</f>
        <v>0</v>
      </c>
      <c r="R41" s="90">
        <f>+COUNTIFS(CADASTRE!$M:$M,A41,CADASTRE!$B:$B,$R$1)</f>
        <v>0</v>
      </c>
      <c r="S41" s="90">
        <f>+COUNTIFS(CADASTRE!$M:$M,A41,CADASTRE!$B:$B,$S$1)</f>
        <v>0</v>
      </c>
      <c r="T41" s="90">
        <f>+COUNTIFS(CADASTRE!$M:$M,A41,CADASTRE!$B:$B,$T$1)</f>
        <v>0</v>
      </c>
      <c r="U41" s="90">
        <f>+COUNTIFS(CADASTRE!$M:$M,A41,CADASTRE!$B:$B,$U$1)</f>
        <v>0</v>
      </c>
      <c r="V41" s="90">
        <f>+COUNTIFS(CADASTRE!$M:$M,A41,CADASTRE!$B:$B,$V$1)</f>
        <v>0</v>
      </c>
      <c r="W41" s="90">
        <f>+COUNTIFS(CADASTRE!$M:$M,A41,CADASTRE!$B:$B,$W$1)</f>
        <v>0</v>
      </c>
      <c r="X41" s="90">
        <f>+COUNTIFS(CADASTRE!$M:$M,A41,CADASTRE!$B:$B,$X$1)</f>
        <v>0</v>
      </c>
      <c r="Y41" s="90">
        <f>+COUNTIFS(CADASTRE!$M:$M,A41,CADASTRE!$B:$B,$Y$1)</f>
        <v>0</v>
      </c>
      <c r="Z41" s="90">
        <f>+COUNTIFS(CADASTRE!$M:$M,A41,CADASTRE!$B:$B,$Z$1)</f>
        <v>0</v>
      </c>
      <c r="AA41">
        <f t="shared" si="1"/>
        <v>1</v>
      </c>
    </row>
    <row r="42" spans="1:27" ht="15" x14ac:dyDescent="0.3">
      <c r="A42" s="117" t="s">
        <v>357</v>
      </c>
      <c r="B42" s="90">
        <f>+COUNTIFS(CADASTRE!$M:$M,A42,CADASTRE!$B:$B,$B$1)</f>
        <v>0</v>
      </c>
      <c r="C42" s="90">
        <f>+COUNTIFS(CADASTRE!$M:$M,A42,CADASTRE!$B:$B,$C$1)</f>
        <v>0</v>
      </c>
      <c r="D42" s="90">
        <f>+COUNTIFS(CADASTRE!$M:$M,A42,CADASTRE!$B:$B,$D$1)</f>
        <v>0</v>
      </c>
      <c r="E42" s="90">
        <f>+COUNTIFS(CADASTRE!$M:$M,A42,CADASTRE!$B:$B,$E$1)</f>
        <v>0</v>
      </c>
      <c r="F42" s="90">
        <f>+COUNTIFS(CADASTRE!$M:$M,A42,CADASTRE!$B:$B,$F$1)</f>
        <v>0</v>
      </c>
      <c r="G42" s="90">
        <f>+COUNTIFS(CADASTRE!$M:$M,A42,CADASTRE!$B:$B,$G$1)</f>
        <v>0</v>
      </c>
      <c r="H42" s="90">
        <f>+COUNTIFS(CADASTRE!$M:$M,A42,CADASTRE!$B:$B,$H$1)</f>
        <v>0</v>
      </c>
      <c r="I42" s="90">
        <f>+COUNTIFS(CADASTRE!$M:$M,A42,CADASTRE!$B:$B,$I$1)</f>
        <v>0</v>
      </c>
      <c r="J42" s="90">
        <f>+COUNTIFS(CADASTRE!$M:$M,A42,CADASTRE!$B:$B,$J$1)</f>
        <v>1</v>
      </c>
      <c r="K42" s="90">
        <f>+COUNTIFS(CADASTRE!$M:$M,A42,CADASTRE!$B:$B,$K$1)</f>
        <v>0</v>
      </c>
      <c r="L42" s="90">
        <f>+COUNTIFS(CADASTRE!$M:$M,A42,CADASTRE!$B:$B,$L$1)</f>
        <v>0</v>
      </c>
      <c r="M42" s="90">
        <f>+COUNTIFS(CADASTRE!$M:$M,A42,CADASTRE!$B:$B,$M$1)</f>
        <v>0</v>
      </c>
      <c r="N42" s="90">
        <f>+COUNTIFS(CADASTRE!$M:$M,A42,CADASTRE!$B:$B,$N$1)</f>
        <v>0</v>
      </c>
      <c r="O42" s="90">
        <f>+COUNTIFS(CADASTRE!$M:$M,A42,CADASTRE!$B:$B,$O$1)</f>
        <v>0</v>
      </c>
      <c r="P42" s="90">
        <f>+COUNTIFS(CADASTRE!$M:$M,A42,CADASTRE!$B:$B,$P$1)</f>
        <v>0</v>
      </c>
      <c r="Q42" s="90">
        <f>+COUNTIFS(CADASTRE!$M:$M,A42,CADASTRE!$B:$B,$Q$1)</f>
        <v>0</v>
      </c>
      <c r="R42" s="90">
        <f>+COUNTIFS(CADASTRE!$M:$M,A42,CADASTRE!$B:$B,$R$1)</f>
        <v>0</v>
      </c>
      <c r="S42" s="90">
        <f>+COUNTIFS(CADASTRE!$M:$M,A42,CADASTRE!$B:$B,$S$1)</f>
        <v>0</v>
      </c>
      <c r="T42" s="90">
        <f>+COUNTIFS(CADASTRE!$M:$M,A42,CADASTRE!$B:$B,$T$1)</f>
        <v>0</v>
      </c>
      <c r="U42" s="90">
        <f>+COUNTIFS(CADASTRE!$M:$M,A42,CADASTRE!$B:$B,$U$1)</f>
        <v>0</v>
      </c>
      <c r="V42" s="90">
        <f>+COUNTIFS(CADASTRE!$M:$M,A42,CADASTRE!$B:$B,$V$1)</f>
        <v>0</v>
      </c>
      <c r="W42" s="90">
        <f>+COUNTIFS(CADASTRE!$M:$M,A42,CADASTRE!$B:$B,$W$1)</f>
        <v>0</v>
      </c>
      <c r="X42" s="90">
        <f>+COUNTIFS(CADASTRE!$M:$M,A42,CADASTRE!$B:$B,$X$1)</f>
        <v>0</v>
      </c>
      <c r="Y42" s="90">
        <f>+COUNTIFS(CADASTRE!$M:$M,A42,CADASTRE!$B:$B,$Y$1)</f>
        <v>0</v>
      </c>
      <c r="Z42" s="90">
        <f>+COUNTIFS(CADASTRE!$M:$M,A42,CADASTRE!$B:$B,$Z$1)</f>
        <v>0</v>
      </c>
      <c r="AA42">
        <f t="shared" si="1"/>
        <v>1</v>
      </c>
    </row>
    <row r="43" spans="1:27" ht="15" x14ac:dyDescent="0.3">
      <c r="A43" s="117" t="s">
        <v>4961</v>
      </c>
      <c r="B43" s="90">
        <f>+COUNTIFS(CADASTRE!$M:$M,A43,CADASTRE!$B:$B,$B$1)</f>
        <v>0</v>
      </c>
      <c r="C43" s="90">
        <f>+COUNTIFS(CADASTRE!$M:$M,A43,CADASTRE!$B:$B,$C$1)</f>
        <v>0</v>
      </c>
      <c r="D43" s="90">
        <f>+COUNTIFS(CADASTRE!$M:$M,A43,CADASTRE!$B:$B,$D$1)</f>
        <v>0</v>
      </c>
      <c r="E43" s="90">
        <f>+COUNTIFS(CADASTRE!$M:$M,A43,CADASTRE!$B:$B,$E$1)</f>
        <v>0</v>
      </c>
      <c r="F43" s="90">
        <f>+COUNTIFS(CADASTRE!$M:$M,A43,CADASTRE!$B:$B,$F$1)</f>
        <v>0</v>
      </c>
      <c r="G43" s="90">
        <f>+COUNTIFS(CADASTRE!$M:$M,A43,CADASTRE!$B:$B,$G$1)</f>
        <v>0</v>
      </c>
      <c r="H43" s="90">
        <f>+COUNTIFS(CADASTRE!$M:$M,A43,CADASTRE!$B:$B,$H$1)</f>
        <v>0</v>
      </c>
      <c r="I43" s="90">
        <f>+COUNTIFS(CADASTRE!$M:$M,A43,CADASTRE!$B:$B,$I$1)</f>
        <v>0</v>
      </c>
      <c r="J43" s="90">
        <f>+COUNTIFS(CADASTRE!$M:$M,A43,CADASTRE!$B:$B,$J$1)</f>
        <v>1</v>
      </c>
      <c r="K43" s="90">
        <f>+COUNTIFS(CADASTRE!$M:$M,A43,CADASTRE!$B:$B,$K$1)</f>
        <v>0</v>
      </c>
      <c r="L43" s="90">
        <f>+COUNTIFS(CADASTRE!$M:$M,A43,CADASTRE!$B:$B,$L$1)</f>
        <v>0</v>
      </c>
      <c r="M43" s="90">
        <f>+COUNTIFS(CADASTRE!$M:$M,A43,CADASTRE!$B:$B,$M$1)</f>
        <v>0</v>
      </c>
      <c r="N43" s="90">
        <f>+COUNTIFS(CADASTRE!$M:$M,A43,CADASTRE!$B:$B,$N$1)</f>
        <v>0</v>
      </c>
      <c r="O43" s="90">
        <f>+COUNTIFS(CADASTRE!$M:$M,A43,CADASTRE!$B:$B,$O$1)</f>
        <v>0</v>
      </c>
      <c r="P43" s="90">
        <f>+COUNTIFS(CADASTRE!$M:$M,A43,CADASTRE!$B:$B,$P$1)</f>
        <v>0</v>
      </c>
      <c r="Q43" s="90">
        <f>+COUNTIFS(CADASTRE!$M:$M,A43,CADASTRE!$B:$B,$Q$1)</f>
        <v>0</v>
      </c>
      <c r="R43" s="90">
        <f>+COUNTIFS(CADASTRE!$M:$M,A43,CADASTRE!$B:$B,$R$1)</f>
        <v>0</v>
      </c>
      <c r="S43" s="90">
        <f>+COUNTIFS(CADASTRE!$M:$M,A43,CADASTRE!$B:$B,$S$1)</f>
        <v>0</v>
      </c>
      <c r="T43" s="90">
        <f>+COUNTIFS(CADASTRE!$M:$M,A43,CADASTRE!$B:$B,$T$1)</f>
        <v>0</v>
      </c>
      <c r="U43" s="90">
        <f>+COUNTIFS(CADASTRE!$M:$M,A43,CADASTRE!$B:$B,$U$1)</f>
        <v>0</v>
      </c>
      <c r="V43" s="90">
        <f>+COUNTIFS(CADASTRE!$M:$M,A43,CADASTRE!$B:$B,$V$1)</f>
        <v>0</v>
      </c>
      <c r="W43" s="90">
        <f>+COUNTIFS(CADASTRE!$M:$M,A43,CADASTRE!$B:$B,$W$1)</f>
        <v>0</v>
      </c>
      <c r="X43" s="90">
        <f>+COUNTIFS(CADASTRE!$M:$M,A43,CADASTRE!$B:$B,$X$1)</f>
        <v>0</v>
      </c>
      <c r="Y43" s="90">
        <f>+COUNTIFS(CADASTRE!$M:$M,A43,CADASTRE!$B:$B,$Y$1)</f>
        <v>0</v>
      </c>
      <c r="Z43" s="90">
        <f>+COUNTIFS(CADASTRE!$M:$M,A43,CADASTRE!$B:$B,$Z$1)</f>
        <v>0</v>
      </c>
      <c r="AA43">
        <f t="shared" si="1"/>
        <v>1</v>
      </c>
    </row>
    <row r="44" spans="1:27" ht="15" x14ac:dyDescent="0.3">
      <c r="A44" s="117" t="s">
        <v>4382</v>
      </c>
      <c r="B44" s="90">
        <f>+COUNTIFS(CADASTRE!$M:$M,A44,CADASTRE!$B:$B,$B$1)</f>
        <v>0</v>
      </c>
      <c r="C44" s="90">
        <f>+COUNTIFS(CADASTRE!$M:$M,A44,CADASTRE!$B:$B,$C$1)</f>
        <v>0</v>
      </c>
      <c r="D44" s="90">
        <f>+COUNTIFS(CADASTRE!$M:$M,A44,CADASTRE!$B:$B,$D$1)</f>
        <v>0</v>
      </c>
      <c r="E44" s="90">
        <f>+COUNTIFS(CADASTRE!$M:$M,A44,CADASTRE!$B:$B,$E$1)</f>
        <v>0</v>
      </c>
      <c r="F44" s="90">
        <f>+COUNTIFS(CADASTRE!$M:$M,A44,CADASTRE!$B:$B,$F$1)</f>
        <v>0</v>
      </c>
      <c r="G44" s="90">
        <f>+COUNTIFS(CADASTRE!$M:$M,A44,CADASTRE!$B:$B,$G$1)</f>
        <v>0</v>
      </c>
      <c r="H44" s="90">
        <f>+COUNTIFS(CADASTRE!$M:$M,A44,CADASTRE!$B:$B,$H$1)</f>
        <v>0</v>
      </c>
      <c r="I44" s="90">
        <f>+COUNTIFS(CADASTRE!$M:$M,A44,CADASTRE!$B:$B,$I$1)</f>
        <v>0</v>
      </c>
      <c r="J44" s="90">
        <f>+COUNTIFS(CADASTRE!$M:$M,A44,CADASTRE!$B:$B,$J$1)</f>
        <v>1</v>
      </c>
      <c r="K44" s="90">
        <f>+COUNTIFS(CADASTRE!$M:$M,A44,CADASTRE!$B:$B,$K$1)</f>
        <v>0</v>
      </c>
      <c r="L44" s="90">
        <f>+COUNTIFS(CADASTRE!$M:$M,A44,CADASTRE!$B:$B,$L$1)</f>
        <v>0</v>
      </c>
      <c r="M44" s="90">
        <f>+COUNTIFS(CADASTRE!$M:$M,A44,CADASTRE!$B:$B,$M$1)</f>
        <v>0</v>
      </c>
      <c r="N44" s="90">
        <f>+COUNTIFS(CADASTRE!$M:$M,A44,CADASTRE!$B:$B,$N$1)</f>
        <v>0</v>
      </c>
      <c r="O44" s="90">
        <f>+COUNTIFS(CADASTRE!$M:$M,A44,CADASTRE!$B:$B,$O$1)</f>
        <v>0</v>
      </c>
      <c r="P44" s="90">
        <f>+COUNTIFS(CADASTRE!$M:$M,A44,CADASTRE!$B:$B,$P$1)</f>
        <v>0</v>
      </c>
      <c r="Q44" s="90">
        <f>+COUNTIFS(CADASTRE!$M:$M,A44,CADASTRE!$B:$B,$Q$1)</f>
        <v>0</v>
      </c>
      <c r="R44" s="90">
        <f>+COUNTIFS(CADASTRE!$M:$M,A44,CADASTRE!$B:$B,$R$1)</f>
        <v>0</v>
      </c>
      <c r="S44" s="90">
        <f>+COUNTIFS(CADASTRE!$M:$M,A44,CADASTRE!$B:$B,$S$1)</f>
        <v>0</v>
      </c>
      <c r="T44" s="90">
        <f>+COUNTIFS(CADASTRE!$M:$M,A44,CADASTRE!$B:$B,$T$1)</f>
        <v>0</v>
      </c>
      <c r="U44" s="90">
        <f>+COUNTIFS(CADASTRE!$M:$M,A44,CADASTRE!$B:$B,$U$1)</f>
        <v>0</v>
      </c>
      <c r="V44" s="90">
        <f>+COUNTIFS(CADASTRE!$M:$M,A44,CADASTRE!$B:$B,$V$1)</f>
        <v>0</v>
      </c>
      <c r="W44" s="90">
        <f>+COUNTIFS(CADASTRE!$M:$M,A44,CADASTRE!$B:$B,$W$1)</f>
        <v>0</v>
      </c>
      <c r="X44" s="90">
        <f>+COUNTIFS(CADASTRE!$M:$M,A44,CADASTRE!$B:$B,$X$1)</f>
        <v>0</v>
      </c>
      <c r="Y44" s="90">
        <f>+COUNTIFS(CADASTRE!$M:$M,A44,CADASTRE!$B:$B,$Y$1)</f>
        <v>0</v>
      </c>
      <c r="Z44" s="90">
        <f>+COUNTIFS(CADASTRE!$M:$M,A44,CADASTRE!$B:$B,$Z$1)</f>
        <v>0</v>
      </c>
      <c r="AA44">
        <f t="shared" si="1"/>
        <v>1</v>
      </c>
    </row>
    <row r="45" spans="1:27" ht="30" x14ac:dyDescent="0.3">
      <c r="A45" s="117" t="s">
        <v>2500</v>
      </c>
      <c r="B45" s="90">
        <f>+COUNTIFS(CADASTRE!$M:$M,A45,CADASTRE!$B:$B,$B$1)</f>
        <v>0</v>
      </c>
      <c r="C45" s="90">
        <f>+COUNTIFS(CADASTRE!$M:$M,A45,CADASTRE!$B:$B,$C$1)</f>
        <v>0</v>
      </c>
      <c r="D45" s="90">
        <f>+COUNTIFS(CADASTRE!$M:$M,A45,CADASTRE!$B:$B,$D$1)</f>
        <v>0</v>
      </c>
      <c r="E45" s="90">
        <f>+COUNTIFS(CADASTRE!$M:$M,A45,CADASTRE!$B:$B,$E$1)</f>
        <v>0</v>
      </c>
      <c r="F45" s="90">
        <f>+COUNTIFS(CADASTRE!$M:$M,A45,CADASTRE!$B:$B,$F$1)</f>
        <v>0</v>
      </c>
      <c r="G45" s="90">
        <f>+COUNTIFS(CADASTRE!$M:$M,A45,CADASTRE!$B:$B,$G$1)</f>
        <v>0</v>
      </c>
      <c r="H45" s="90">
        <f>+COUNTIFS(CADASTRE!$M:$M,A45,CADASTRE!$B:$B,$H$1)</f>
        <v>0</v>
      </c>
      <c r="I45" s="90">
        <f>+COUNTIFS(CADASTRE!$M:$M,A45,CADASTRE!$B:$B,$I$1)</f>
        <v>0</v>
      </c>
      <c r="J45" s="90">
        <f>+COUNTIFS(CADASTRE!$M:$M,A45,CADASTRE!$B:$B,$J$1)</f>
        <v>0</v>
      </c>
      <c r="K45" s="90">
        <f>+COUNTIFS(CADASTRE!$M:$M,A45,CADASTRE!$B:$B,$K$1)</f>
        <v>0</v>
      </c>
      <c r="L45" s="90">
        <f>+COUNTIFS(CADASTRE!$M:$M,A45,CADASTRE!$B:$B,$L$1)</f>
        <v>0</v>
      </c>
      <c r="M45" s="90">
        <f>+COUNTIFS(CADASTRE!$M:$M,A45,CADASTRE!$B:$B,$M$1)</f>
        <v>0</v>
      </c>
      <c r="N45" s="90">
        <f>+COUNTIFS(CADASTRE!$M:$M,A45,CADASTRE!$B:$B,$N$1)</f>
        <v>0</v>
      </c>
      <c r="O45" s="90">
        <f>+COUNTIFS(CADASTRE!$M:$M,A45,CADASTRE!$B:$B,$O$1)</f>
        <v>0</v>
      </c>
      <c r="P45" s="90">
        <f>+COUNTIFS(CADASTRE!$M:$M,A45,CADASTRE!$B:$B,$P$1)</f>
        <v>0</v>
      </c>
      <c r="Q45" s="90">
        <f>+COUNTIFS(CADASTRE!$M:$M,A45,CADASTRE!$B:$B,$Q$1)</f>
        <v>1</v>
      </c>
      <c r="R45" s="90">
        <f>+COUNTIFS(CADASTRE!$M:$M,A45,CADASTRE!$B:$B,$R$1)</f>
        <v>0</v>
      </c>
      <c r="S45" s="90">
        <f>+COUNTIFS(CADASTRE!$M:$M,A45,CADASTRE!$B:$B,$S$1)</f>
        <v>0</v>
      </c>
      <c r="T45" s="90">
        <f>+COUNTIFS(CADASTRE!$M:$M,A45,CADASTRE!$B:$B,$T$1)</f>
        <v>0</v>
      </c>
      <c r="U45" s="90">
        <f>+COUNTIFS(CADASTRE!$M:$M,A45,CADASTRE!$B:$B,$U$1)</f>
        <v>0</v>
      </c>
      <c r="V45" s="90">
        <f>+COUNTIFS(CADASTRE!$M:$M,A45,CADASTRE!$B:$B,$V$1)</f>
        <v>0</v>
      </c>
      <c r="W45" s="90">
        <f>+COUNTIFS(CADASTRE!$M:$M,A45,CADASTRE!$B:$B,$W$1)</f>
        <v>0</v>
      </c>
      <c r="X45" s="90">
        <f>+COUNTIFS(CADASTRE!$M:$M,A45,CADASTRE!$B:$B,$X$1)</f>
        <v>0</v>
      </c>
      <c r="Y45" s="90">
        <f>+COUNTIFS(CADASTRE!$M:$M,A45,CADASTRE!$B:$B,$Y$1)</f>
        <v>0</v>
      </c>
      <c r="Z45" s="90">
        <f>+COUNTIFS(CADASTRE!$M:$M,A45,CADASTRE!$B:$B,$Z$1)</f>
        <v>0</v>
      </c>
      <c r="AA45">
        <f t="shared" si="1"/>
        <v>1</v>
      </c>
    </row>
    <row r="46" spans="1:27" ht="15" x14ac:dyDescent="0.3">
      <c r="A46" s="117" t="s">
        <v>3052</v>
      </c>
      <c r="B46" s="90">
        <f>+COUNTIFS(CADASTRE!$M:$M,A46,CADASTRE!$B:$B,$B$1)</f>
        <v>0</v>
      </c>
      <c r="C46" s="90">
        <f>+COUNTIFS(CADASTRE!$M:$M,A46,CADASTRE!$B:$B,$C$1)</f>
        <v>0</v>
      </c>
      <c r="D46" s="90">
        <f>+COUNTIFS(CADASTRE!$M:$M,A46,CADASTRE!$B:$B,$D$1)</f>
        <v>0</v>
      </c>
      <c r="E46" s="90">
        <f>+COUNTIFS(CADASTRE!$M:$M,A46,CADASTRE!$B:$B,$E$1)</f>
        <v>0</v>
      </c>
      <c r="F46" s="90">
        <f>+COUNTIFS(CADASTRE!$M:$M,A46,CADASTRE!$B:$B,$F$1)</f>
        <v>0</v>
      </c>
      <c r="G46" s="90">
        <f>+COUNTIFS(CADASTRE!$M:$M,A46,CADASTRE!$B:$B,$G$1)</f>
        <v>0</v>
      </c>
      <c r="H46" s="90">
        <f>+COUNTIFS(CADASTRE!$M:$M,A46,CADASTRE!$B:$B,$H$1)</f>
        <v>0</v>
      </c>
      <c r="I46" s="90">
        <f>+COUNTIFS(CADASTRE!$M:$M,A46,CADASTRE!$B:$B,$I$1)</f>
        <v>0</v>
      </c>
      <c r="J46" s="90">
        <f>+COUNTIFS(CADASTRE!$M:$M,A46,CADASTRE!$B:$B,$J$1)</f>
        <v>1</v>
      </c>
      <c r="K46" s="90">
        <f>+COUNTIFS(CADASTRE!$M:$M,A46,CADASTRE!$B:$B,$K$1)</f>
        <v>0</v>
      </c>
      <c r="L46" s="90">
        <f>+COUNTIFS(CADASTRE!$M:$M,A46,CADASTRE!$B:$B,$L$1)</f>
        <v>0</v>
      </c>
      <c r="M46" s="90">
        <f>+COUNTIFS(CADASTRE!$M:$M,A46,CADASTRE!$B:$B,$M$1)</f>
        <v>0</v>
      </c>
      <c r="N46" s="90">
        <f>+COUNTIFS(CADASTRE!$M:$M,A46,CADASTRE!$B:$B,$N$1)</f>
        <v>0</v>
      </c>
      <c r="O46" s="90">
        <f>+COUNTIFS(CADASTRE!$M:$M,A46,CADASTRE!$B:$B,$O$1)</f>
        <v>0</v>
      </c>
      <c r="P46" s="90">
        <f>+COUNTIFS(CADASTRE!$M:$M,A46,CADASTRE!$B:$B,$P$1)</f>
        <v>0</v>
      </c>
      <c r="Q46" s="90">
        <f>+COUNTIFS(CADASTRE!$M:$M,A46,CADASTRE!$B:$B,$Q$1)</f>
        <v>0</v>
      </c>
      <c r="R46" s="90">
        <f>+COUNTIFS(CADASTRE!$M:$M,A46,CADASTRE!$B:$B,$R$1)</f>
        <v>0</v>
      </c>
      <c r="S46" s="90">
        <f>+COUNTIFS(CADASTRE!$M:$M,A46,CADASTRE!$B:$B,$S$1)</f>
        <v>0</v>
      </c>
      <c r="T46" s="90">
        <f>+COUNTIFS(CADASTRE!$M:$M,A46,CADASTRE!$B:$B,$T$1)</f>
        <v>0</v>
      </c>
      <c r="U46" s="90">
        <f>+COUNTIFS(CADASTRE!$M:$M,A46,CADASTRE!$B:$B,$U$1)</f>
        <v>0</v>
      </c>
      <c r="V46" s="90">
        <f>+COUNTIFS(CADASTRE!$M:$M,A46,CADASTRE!$B:$B,$V$1)</f>
        <v>0</v>
      </c>
      <c r="W46" s="90">
        <f>+COUNTIFS(CADASTRE!$M:$M,A46,CADASTRE!$B:$B,$W$1)</f>
        <v>0</v>
      </c>
      <c r="X46" s="90">
        <f>+COUNTIFS(CADASTRE!$M:$M,A46,CADASTRE!$B:$B,$X$1)</f>
        <v>0</v>
      </c>
      <c r="Y46" s="90">
        <f>+COUNTIFS(CADASTRE!$M:$M,A46,CADASTRE!$B:$B,$Y$1)</f>
        <v>0</v>
      </c>
      <c r="Z46" s="90">
        <f>+COUNTIFS(CADASTRE!$M:$M,A46,CADASTRE!$B:$B,$Z$1)</f>
        <v>0</v>
      </c>
      <c r="AA46">
        <f t="shared" si="1"/>
        <v>1</v>
      </c>
    </row>
    <row r="47" spans="1:27" ht="15" x14ac:dyDescent="0.3">
      <c r="A47" s="117" t="s">
        <v>372</v>
      </c>
      <c r="B47" s="90">
        <f>+COUNTIFS(CADASTRE!$M:$M,A47,CADASTRE!$B:$B,$B$1)</f>
        <v>0</v>
      </c>
      <c r="C47" s="90">
        <f>+COUNTIFS(CADASTRE!$M:$M,A47,CADASTRE!$B:$B,$C$1)</f>
        <v>0</v>
      </c>
      <c r="D47" s="90">
        <f>+COUNTIFS(CADASTRE!$M:$M,A47,CADASTRE!$B:$B,$D$1)</f>
        <v>0</v>
      </c>
      <c r="E47" s="90">
        <f>+COUNTIFS(CADASTRE!$M:$M,A47,CADASTRE!$B:$B,$E$1)</f>
        <v>0</v>
      </c>
      <c r="F47" s="90">
        <f>+COUNTIFS(CADASTRE!$M:$M,A47,CADASTRE!$B:$B,$F$1)</f>
        <v>0</v>
      </c>
      <c r="G47" s="90">
        <f>+COUNTIFS(CADASTRE!$M:$M,A47,CADASTRE!$B:$B,$G$1)</f>
        <v>0</v>
      </c>
      <c r="H47" s="90">
        <f>+COUNTIFS(CADASTRE!$M:$M,A47,CADASTRE!$B:$B,$H$1)</f>
        <v>0</v>
      </c>
      <c r="I47" s="90">
        <f>+COUNTIFS(CADASTRE!$M:$M,A47,CADASTRE!$B:$B,$I$1)</f>
        <v>1</v>
      </c>
      <c r="J47" s="90">
        <f>+COUNTIFS(CADASTRE!$M:$M,A47,CADASTRE!$B:$B,$J$1)</f>
        <v>0</v>
      </c>
      <c r="K47" s="90">
        <f>+COUNTIFS(CADASTRE!$M:$M,A47,CADASTRE!$B:$B,$K$1)</f>
        <v>0</v>
      </c>
      <c r="L47" s="90">
        <f>+COUNTIFS(CADASTRE!$M:$M,A47,CADASTRE!$B:$B,$L$1)</f>
        <v>0</v>
      </c>
      <c r="M47" s="90">
        <f>+COUNTIFS(CADASTRE!$M:$M,A47,CADASTRE!$B:$B,$M$1)</f>
        <v>0</v>
      </c>
      <c r="N47" s="90">
        <f>+COUNTIFS(CADASTRE!$M:$M,A47,CADASTRE!$B:$B,$N$1)</f>
        <v>0</v>
      </c>
      <c r="O47" s="90">
        <f>+COUNTIFS(CADASTRE!$M:$M,A47,CADASTRE!$B:$B,$O$1)</f>
        <v>0</v>
      </c>
      <c r="P47" s="90">
        <f>+COUNTIFS(CADASTRE!$M:$M,A47,CADASTRE!$B:$B,$P$1)</f>
        <v>0</v>
      </c>
      <c r="Q47" s="90">
        <f>+COUNTIFS(CADASTRE!$M:$M,A47,CADASTRE!$B:$B,$Q$1)</f>
        <v>0</v>
      </c>
      <c r="R47" s="90">
        <f>+COUNTIFS(CADASTRE!$M:$M,A47,CADASTRE!$B:$B,$R$1)</f>
        <v>0</v>
      </c>
      <c r="S47" s="90">
        <f>+COUNTIFS(CADASTRE!$M:$M,A47,CADASTRE!$B:$B,$S$1)</f>
        <v>0</v>
      </c>
      <c r="T47" s="90">
        <f>+COUNTIFS(CADASTRE!$M:$M,A47,CADASTRE!$B:$B,$T$1)</f>
        <v>0</v>
      </c>
      <c r="U47" s="90">
        <f>+COUNTIFS(CADASTRE!$M:$M,A47,CADASTRE!$B:$B,$U$1)</f>
        <v>0</v>
      </c>
      <c r="V47" s="90">
        <f>+COUNTIFS(CADASTRE!$M:$M,A47,CADASTRE!$B:$B,$V$1)</f>
        <v>0</v>
      </c>
      <c r="W47" s="90">
        <f>+COUNTIFS(CADASTRE!$M:$M,A47,CADASTRE!$B:$B,$W$1)</f>
        <v>0</v>
      </c>
      <c r="X47" s="90">
        <f>+COUNTIFS(CADASTRE!$M:$M,A47,CADASTRE!$B:$B,$X$1)</f>
        <v>0</v>
      </c>
      <c r="Y47" s="90">
        <f>+COUNTIFS(CADASTRE!$M:$M,A47,CADASTRE!$B:$B,$Y$1)</f>
        <v>0</v>
      </c>
      <c r="Z47" s="90">
        <f>+COUNTIFS(CADASTRE!$M:$M,A47,CADASTRE!$B:$B,$Z$1)</f>
        <v>0</v>
      </c>
      <c r="AA47">
        <f t="shared" si="1"/>
        <v>1</v>
      </c>
    </row>
    <row r="48" spans="1:27" ht="15" x14ac:dyDescent="0.3">
      <c r="A48" s="117" t="s">
        <v>3847</v>
      </c>
      <c r="B48" s="90">
        <f>+COUNTIFS(CADASTRE!$M:$M,A48,CADASTRE!$B:$B,$B$1)</f>
        <v>0</v>
      </c>
      <c r="C48" s="90">
        <f>+COUNTIFS(CADASTRE!$M:$M,A48,CADASTRE!$B:$B,$C$1)</f>
        <v>0</v>
      </c>
      <c r="D48" s="90">
        <f>+COUNTIFS(CADASTRE!$M:$M,A48,CADASTRE!$B:$B,$D$1)</f>
        <v>1</v>
      </c>
      <c r="E48" s="90">
        <f>+COUNTIFS(CADASTRE!$M:$M,A48,CADASTRE!$B:$B,$E$1)</f>
        <v>0</v>
      </c>
      <c r="F48" s="90">
        <f>+COUNTIFS(CADASTRE!$M:$M,A48,CADASTRE!$B:$B,$F$1)</f>
        <v>0</v>
      </c>
      <c r="G48" s="90">
        <f>+COUNTIFS(CADASTRE!$M:$M,A48,CADASTRE!$B:$B,$G$1)</f>
        <v>0</v>
      </c>
      <c r="H48" s="90">
        <f>+COUNTIFS(CADASTRE!$M:$M,A48,CADASTRE!$B:$B,$H$1)</f>
        <v>5</v>
      </c>
      <c r="I48" s="90">
        <f>+COUNTIFS(CADASTRE!$M:$M,A48,CADASTRE!$B:$B,$I$1)</f>
        <v>0</v>
      </c>
      <c r="J48" s="90">
        <f>+COUNTIFS(CADASTRE!$M:$M,A48,CADASTRE!$B:$B,$J$1)</f>
        <v>0</v>
      </c>
      <c r="K48" s="90">
        <f>+COUNTIFS(CADASTRE!$M:$M,A48,CADASTRE!$B:$B,$K$1)</f>
        <v>0</v>
      </c>
      <c r="L48" s="90">
        <f>+COUNTIFS(CADASTRE!$M:$M,A48,CADASTRE!$B:$B,$L$1)</f>
        <v>0</v>
      </c>
      <c r="M48" s="90">
        <f>+COUNTIFS(CADASTRE!$M:$M,A48,CADASTRE!$B:$B,$M$1)</f>
        <v>0</v>
      </c>
      <c r="N48" s="90">
        <f>+COUNTIFS(CADASTRE!$M:$M,A48,CADASTRE!$B:$B,$N$1)</f>
        <v>0</v>
      </c>
      <c r="O48" s="90">
        <f>+COUNTIFS(CADASTRE!$M:$M,A48,CADASTRE!$B:$B,$O$1)</f>
        <v>0</v>
      </c>
      <c r="P48" s="90">
        <f>+COUNTIFS(CADASTRE!$M:$M,A48,CADASTRE!$B:$B,$P$1)</f>
        <v>1</v>
      </c>
      <c r="Q48" s="90">
        <f>+COUNTIFS(CADASTRE!$M:$M,A48,CADASTRE!$B:$B,$Q$1)</f>
        <v>1</v>
      </c>
      <c r="R48" s="90">
        <f>+COUNTIFS(CADASTRE!$M:$M,A48,CADASTRE!$B:$B,$R$1)</f>
        <v>0</v>
      </c>
      <c r="S48" s="90">
        <f>+COUNTIFS(CADASTRE!$M:$M,A48,CADASTRE!$B:$B,$S$1)</f>
        <v>0</v>
      </c>
      <c r="T48" s="90">
        <f>+COUNTIFS(CADASTRE!$M:$M,A48,CADASTRE!$B:$B,$T$1)</f>
        <v>0</v>
      </c>
      <c r="U48" s="90">
        <f>+COUNTIFS(CADASTRE!$M:$M,A48,CADASTRE!$B:$B,$U$1)</f>
        <v>0</v>
      </c>
      <c r="V48" s="90">
        <f>+COUNTIFS(CADASTRE!$M:$M,A48,CADASTRE!$B:$B,$V$1)</f>
        <v>0</v>
      </c>
      <c r="W48" s="90">
        <f>+COUNTIFS(CADASTRE!$M:$M,A48,CADASTRE!$B:$B,$W$1)</f>
        <v>0</v>
      </c>
      <c r="X48" s="90">
        <f>+COUNTIFS(CADASTRE!$M:$M,A48,CADASTRE!$B:$B,$X$1)</f>
        <v>1</v>
      </c>
      <c r="Y48" s="90">
        <f>+COUNTIFS(CADASTRE!$M:$M,A48,CADASTRE!$B:$B,$Y$1)</f>
        <v>0</v>
      </c>
      <c r="Z48" s="90">
        <f>+COUNTIFS(CADASTRE!$M:$M,A48,CADASTRE!$B:$B,$Z$1)</f>
        <v>0</v>
      </c>
      <c r="AA48">
        <f t="shared" si="1"/>
        <v>9</v>
      </c>
    </row>
    <row r="49" spans="1:27" ht="15" x14ac:dyDescent="0.3">
      <c r="A49" s="117" t="s">
        <v>1043</v>
      </c>
      <c r="B49" s="90">
        <f>+COUNTIFS(CADASTRE!$M:$M,A49,CADASTRE!$B:$B,$B$1)</f>
        <v>0</v>
      </c>
      <c r="C49" s="90">
        <f>+COUNTIFS(CADASTRE!$M:$M,A49,CADASTRE!$B:$B,$C$1)</f>
        <v>0</v>
      </c>
      <c r="D49" s="90">
        <f>+COUNTIFS(CADASTRE!$M:$M,A49,CADASTRE!$B:$B,$D$1)</f>
        <v>0</v>
      </c>
      <c r="E49" s="90">
        <f>+COUNTIFS(CADASTRE!$M:$M,A49,CADASTRE!$B:$B,$E$1)</f>
        <v>0</v>
      </c>
      <c r="F49" s="90">
        <f>+COUNTIFS(CADASTRE!$M:$M,A49,CADASTRE!$B:$B,$F$1)</f>
        <v>1</v>
      </c>
      <c r="G49" s="90">
        <f>+COUNTIFS(CADASTRE!$M:$M,A49,CADASTRE!$B:$B,$G$1)</f>
        <v>0</v>
      </c>
      <c r="H49" s="90">
        <f>+COUNTIFS(CADASTRE!$M:$M,A49,CADASTRE!$B:$B,$H$1)</f>
        <v>0</v>
      </c>
      <c r="I49" s="90">
        <f>+COUNTIFS(CADASTRE!$M:$M,A49,CADASTRE!$B:$B,$I$1)</f>
        <v>0</v>
      </c>
      <c r="J49" s="90">
        <f>+COUNTIFS(CADASTRE!$M:$M,A49,CADASTRE!$B:$B,$J$1)</f>
        <v>0</v>
      </c>
      <c r="K49" s="90">
        <f>+COUNTIFS(CADASTRE!$M:$M,A49,CADASTRE!$B:$B,$K$1)</f>
        <v>0</v>
      </c>
      <c r="L49" s="90">
        <f>+COUNTIFS(CADASTRE!$M:$M,A49,CADASTRE!$B:$B,$L$1)</f>
        <v>0</v>
      </c>
      <c r="M49" s="90">
        <f>+COUNTIFS(CADASTRE!$M:$M,A49,CADASTRE!$B:$B,$M$1)</f>
        <v>0</v>
      </c>
      <c r="N49" s="90">
        <f>+COUNTIFS(CADASTRE!$M:$M,A49,CADASTRE!$B:$B,$N$1)</f>
        <v>0</v>
      </c>
      <c r="O49" s="90">
        <f>+COUNTIFS(CADASTRE!$M:$M,A49,CADASTRE!$B:$B,$O$1)</f>
        <v>0</v>
      </c>
      <c r="P49" s="90">
        <f>+COUNTIFS(CADASTRE!$M:$M,A49,CADASTRE!$B:$B,$P$1)</f>
        <v>0</v>
      </c>
      <c r="Q49" s="90">
        <f>+COUNTIFS(CADASTRE!$M:$M,A49,CADASTRE!$B:$B,$Q$1)</f>
        <v>0</v>
      </c>
      <c r="R49" s="90">
        <f>+COUNTIFS(CADASTRE!$M:$M,A49,CADASTRE!$B:$B,$R$1)</f>
        <v>0</v>
      </c>
      <c r="S49" s="90">
        <f>+COUNTIFS(CADASTRE!$M:$M,A49,CADASTRE!$B:$B,$S$1)</f>
        <v>0</v>
      </c>
      <c r="T49" s="90">
        <f>+COUNTIFS(CADASTRE!$M:$M,A49,CADASTRE!$B:$B,$T$1)</f>
        <v>0</v>
      </c>
      <c r="U49" s="90">
        <f>+COUNTIFS(CADASTRE!$M:$M,A49,CADASTRE!$B:$B,$U$1)</f>
        <v>0</v>
      </c>
      <c r="V49" s="90">
        <f>+COUNTIFS(CADASTRE!$M:$M,A49,CADASTRE!$B:$B,$V$1)</f>
        <v>0</v>
      </c>
      <c r="W49" s="90">
        <f>+COUNTIFS(CADASTRE!$M:$M,A49,CADASTRE!$B:$B,$W$1)</f>
        <v>0</v>
      </c>
      <c r="X49" s="90">
        <f>+COUNTIFS(CADASTRE!$M:$M,A49,CADASTRE!$B:$B,$X$1)</f>
        <v>0</v>
      </c>
      <c r="Y49" s="90">
        <f>+COUNTIFS(CADASTRE!$M:$M,A49,CADASTRE!$B:$B,$Y$1)</f>
        <v>0</v>
      </c>
      <c r="Z49" s="90">
        <f>+COUNTIFS(CADASTRE!$M:$M,A49,CADASTRE!$B:$B,$Z$1)</f>
        <v>1</v>
      </c>
      <c r="AA49">
        <f t="shared" si="1"/>
        <v>2</v>
      </c>
    </row>
    <row r="50" spans="1:27" ht="15" x14ac:dyDescent="0.3">
      <c r="A50" s="117" t="s">
        <v>1669</v>
      </c>
      <c r="B50" s="90">
        <f>+COUNTIFS(CADASTRE!$M:$M,A50,CADASTRE!$B:$B,$B$1)</f>
        <v>0</v>
      </c>
      <c r="C50" s="90">
        <f>+COUNTIFS(CADASTRE!$M:$M,A50,CADASTRE!$B:$B,$C$1)</f>
        <v>0</v>
      </c>
      <c r="D50" s="90">
        <f>+COUNTIFS(CADASTRE!$M:$M,A50,CADASTRE!$B:$B,$D$1)</f>
        <v>0</v>
      </c>
      <c r="E50" s="90">
        <f>+COUNTIFS(CADASTRE!$M:$M,A50,CADASTRE!$B:$B,$E$1)</f>
        <v>0</v>
      </c>
      <c r="F50" s="90">
        <f>+COUNTIFS(CADASTRE!$M:$M,A50,CADASTRE!$B:$B,$F$1)</f>
        <v>0</v>
      </c>
      <c r="G50" s="90">
        <f>+COUNTIFS(CADASTRE!$M:$M,A50,CADASTRE!$B:$B,$G$1)</f>
        <v>0</v>
      </c>
      <c r="H50" s="90">
        <f>+COUNTIFS(CADASTRE!$M:$M,A50,CADASTRE!$B:$B,$H$1)</f>
        <v>0</v>
      </c>
      <c r="I50" s="90">
        <f>+COUNTIFS(CADASTRE!$M:$M,A50,CADASTRE!$B:$B,$I$1)</f>
        <v>0</v>
      </c>
      <c r="J50" s="90">
        <f>+COUNTIFS(CADASTRE!$M:$M,A50,CADASTRE!$B:$B,$J$1)</f>
        <v>0</v>
      </c>
      <c r="K50" s="90">
        <f>+COUNTIFS(CADASTRE!$M:$M,A50,CADASTRE!$B:$B,$K$1)</f>
        <v>0</v>
      </c>
      <c r="L50" s="90">
        <f>+COUNTIFS(CADASTRE!$M:$M,A50,CADASTRE!$B:$B,$L$1)</f>
        <v>0</v>
      </c>
      <c r="M50" s="90">
        <f>+COUNTIFS(CADASTRE!$M:$M,A50,CADASTRE!$B:$B,$M$1)</f>
        <v>0</v>
      </c>
      <c r="N50" s="90">
        <f>+COUNTIFS(CADASTRE!$M:$M,A50,CADASTRE!$B:$B,$N$1)</f>
        <v>0</v>
      </c>
      <c r="O50" s="90">
        <f>+COUNTIFS(CADASTRE!$M:$M,A50,CADASTRE!$B:$B,$O$1)</f>
        <v>0</v>
      </c>
      <c r="P50" s="90">
        <f>+COUNTIFS(CADASTRE!$M:$M,A50,CADASTRE!$B:$B,$P$1)</f>
        <v>0</v>
      </c>
      <c r="Q50" s="90">
        <f>+COUNTIFS(CADASTRE!$M:$M,A50,CADASTRE!$B:$B,$Q$1)</f>
        <v>1</v>
      </c>
      <c r="R50" s="90">
        <f>+COUNTIFS(CADASTRE!$M:$M,A50,CADASTRE!$B:$B,$R$1)</f>
        <v>0</v>
      </c>
      <c r="S50" s="90">
        <f>+COUNTIFS(CADASTRE!$M:$M,A50,CADASTRE!$B:$B,$S$1)</f>
        <v>0</v>
      </c>
      <c r="T50" s="90">
        <f>+COUNTIFS(CADASTRE!$M:$M,A50,CADASTRE!$B:$B,$T$1)</f>
        <v>0</v>
      </c>
      <c r="U50" s="90">
        <f>+COUNTIFS(CADASTRE!$M:$M,A50,CADASTRE!$B:$B,$U$1)</f>
        <v>0</v>
      </c>
      <c r="V50" s="90">
        <f>+COUNTIFS(CADASTRE!$M:$M,A50,CADASTRE!$B:$B,$V$1)</f>
        <v>0</v>
      </c>
      <c r="W50" s="90">
        <f>+COUNTIFS(CADASTRE!$M:$M,A50,CADASTRE!$B:$B,$W$1)</f>
        <v>0</v>
      </c>
      <c r="X50" s="90">
        <f>+COUNTIFS(CADASTRE!$M:$M,A50,CADASTRE!$B:$B,$X$1)</f>
        <v>0</v>
      </c>
      <c r="Y50" s="90">
        <f>+COUNTIFS(CADASTRE!$M:$M,A50,CADASTRE!$B:$B,$Y$1)</f>
        <v>0</v>
      </c>
      <c r="Z50" s="90">
        <f>+COUNTIFS(CADASTRE!$M:$M,A50,CADASTRE!$B:$B,$Z$1)</f>
        <v>0</v>
      </c>
      <c r="AA50">
        <f t="shared" si="1"/>
        <v>1</v>
      </c>
    </row>
    <row r="51" spans="1:27" ht="15" x14ac:dyDescent="0.3">
      <c r="A51" s="117" t="s">
        <v>4649</v>
      </c>
      <c r="B51" s="90">
        <f>+COUNTIFS(CADASTRE!$M:$M,A51,CADASTRE!$B:$B,$B$1)</f>
        <v>0</v>
      </c>
      <c r="C51" s="90">
        <f>+COUNTIFS(CADASTRE!$M:$M,A51,CADASTRE!$B:$B,$C$1)</f>
        <v>0</v>
      </c>
      <c r="D51" s="90">
        <f>+COUNTIFS(CADASTRE!$M:$M,A51,CADASTRE!$B:$B,$D$1)</f>
        <v>0</v>
      </c>
      <c r="E51" s="90">
        <f>+COUNTIFS(CADASTRE!$M:$M,A51,CADASTRE!$B:$B,$E$1)</f>
        <v>0</v>
      </c>
      <c r="F51" s="90">
        <f>+COUNTIFS(CADASTRE!$M:$M,A51,CADASTRE!$B:$B,$F$1)</f>
        <v>0</v>
      </c>
      <c r="G51" s="90">
        <f>+COUNTIFS(CADASTRE!$M:$M,A51,CADASTRE!$B:$B,$G$1)</f>
        <v>0</v>
      </c>
      <c r="H51" s="90">
        <f>+COUNTIFS(CADASTRE!$M:$M,A51,CADASTRE!$B:$B,$H$1)</f>
        <v>0</v>
      </c>
      <c r="I51" s="90">
        <f>+COUNTIFS(CADASTRE!$M:$M,A51,CADASTRE!$B:$B,$I$1)</f>
        <v>0</v>
      </c>
      <c r="J51" s="90">
        <f>+COUNTIFS(CADASTRE!$M:$M,A51,CADASTRE!$B:$B,$J$1)</f>
        <v>0</v>
      </c>
      <c r="K51" s="90">
        <f>+COUNTIFS(CADASTRE!$M:$M,A51,CADASTRE!$B:$B,$K$1)</f>
        <v>0</v>
      </c>
      <c r="L51" s="90">
        <f>+COUNTIFS(CADASTRE!$M:$M,A51,CADASTRE!$B:$B,$L$1)</f>
        <v>0</v>
      </c>
      <c r="M51" s="90">
        <f>+COUNTIFS(CADASTRE!$M:$M,A51,CADASTRE!$B:$B,$M$1)</f>
        <v>0</v>
      </c>
      <c r="N51" s="90">
        <f>+COUNTIFS(CADASTRE!$M:$M,A51,CADASTRE!$B:$B,$N$1)</f>
        <v>0</v>
      </c>
      <c r="O51" s="90">
        <f>+COUNTIFS(CADASTRE!$M:$M,A51,CADASTRE!$B:$B,$O$1)</f>
        <v>0</v>
      </c>
      <c r="P51" s="90">
        <f>+COUNTIFS(CADASTRE!$M:$M,A51,CADASTRE!$B:$B,$P$1)</f>
        <v>0</v>
      </c>
      <c r="Q51" s="90">
        <f>+COUNTIFS(CADASTRE!$M:$M,A51,CADASTRE!$B:$B,$Q$1)</f>
        <v>0</v>
      </c>
      <c r="R51" s="90">
        <f>+COUNTIFS(CADASTRE!$M:$M,A51,CADASTRE!$B:$B,$R$1)</f>
        <v>0</v>
      </c>
      <c r="S51" s="90">
        <f>+COUNTIFS(CADASTRE!$M:$M,A51,CADASTRE!$B:$B,$S$1)</f>
        <v>0</v>
      </c>
      <c r="T51" s="90">
        <f>+COUNTIFS(CADASTRE!$M:$M,A51,CADASTRE!$B:$B,$T$1)</f>
        <v>0</v>
      </c>
      <c r="U51" s="90">
        <f>+COUNTIFS(CADASTRE!$M:$M,A51,CADASTRE!$B:$B,$U$1)</f>
        <v>0</v>
      </c>
      <c r="V51" s="90">
        <f>+COUNTIFS(CADASTRE!$M:$M,A51,CADASTRE!$B:$B,$V$1)</f>
        <v>0</v>
      </c>
      <c r="W51" s="90">
        <f>+COUNTIFS(CADASTRE!$M:$M,A51,CADASTRE!$B:$B,$W$1)</f>
        <v>0</v>
      </c>
      <c r="X51" s="90">
        <f>+COUNTIFS(CADASTRE!$M:$M,A51,CADASTRE!$B:$B,$X$1)</f>
        <v>1</v>
      </c>
      <c r="Y51" s="90">
        <f>+COUNTIFS(CADASTRE!$M:$M,A51,CADASTRE!$B:$B,$Y$1)</f>
        <v>0</v>
      </c>
      <c r="Z51" s="90">
        <f>+COUNTIFS(CADASTRE!$M:$M,A51,CADASTRE!$B:$B,$Z$1)</f>
        <v>0</v>
      </c>
      <c r="AA51">
        <f t="shared" si="1"/>
        <v>1</v>
      </c>
    </row>
    <row r="52" spans="1:27" ht="30" x14ac:dyDescent="0.3">
      <c r="A52" s="117" t="s">
        <v>727</v>
      </c>
      <c r="B52" s="90">
        <f>+COUNTIFS(CADASTRE!$M:$M,A52,CADASTRE!$B:$B,$B$1)</f>
        <v>0</v>
      </c>
      <c r="C52" s="90">
        <f>+COUNTIFS(CADASTRE!$M:$M,A52,CADASTRE!$B:$B,$C$1)</f>
        <v>0</v>
      </c>
      <c r="D52" s="90">
        <f>+COUNTIFS(CADASTRE!$M:$M,A52,CADASTRE!$B:$B,$D$1)</f>
        <v>0</v>
      </c>
      <c r="E52" s="90">
        <f>+COUNTIFS(CADASTRE!$M:$M,A52,CADASTRE!$B:$B,$E$1)</f>
        <v>3</v>
      </c>
      <c r="F52" s="90">
        <f>+COUNTIFS(CADASTRE!$M:$M,A52,CADASTRE!$B:$B,$F$1)</f>
        <v>1</v>
      </c>
      <c r="G52" s="90">
        <f>+COUNTIFS(CADASTRE!$M:$M,A52,CADASTRE!$B:$B,$G$1)</f>
        <v>3</v>
      </c>
      <c r="H52" s="90">
        <f>+COUNTIFS(CADASTRE!$M:$M,A52,CADASTRE!$B:$B,$H$1)</f>
        <v>0</v>
      </c>
      <c r="I52" s="90">
        <f>+COUNTIFS(CADASTRE!$M:$M,A52,CADASTRE!$B:$B,$I$1)</f>
        <v>0</v>
      </c>
      <c r="J52" s="90">
        <f>+COUNTIFS(CADASTRE!$M:$M,A52,CADASTRE!$B:$B,$J$1)</f>
        <v>0</v>
      </c>
      <c r="K52" s="90">
        <f>+COUNTIFS(CADASTRE!$M:$M,A52,CADASTRE!$B:$B,$K$1)</f>
        <v>0</v>
      </c>
      <c r="L52" s="90">
        <f>+COUNTIFS(CADASTRE!$M:$M,A52,CADASTRE!$B:$B,$L$1)</f>
        <v>0</v>
      </c>
      <c r="M52" s="90">
        <f>+COUNTIFS(CADASTRE!$M:$M,A52,CADASTRE!$B:$B,$M$1)</f>
        <v>0</v>
      </c>
      <c r="N52" s="90">
        <f>+COUNTIFS(CADASTRE!$M:$M,A52,CADASTRE!$B:$B,$N$1)</f>
        <v>0</v>
      </c>
      <c r="O52" s="90">
        <f>+COUNTIFS(CADASTRE!$M:$M,A52,CADASTRE!$B:$B,$O$1)</f>
        <v>0</v>
      </c>
      <c r="P52" s="90">
        <f>+COUNTIFS(CADASTRE!$M:$M,A52,CADASTRE!$B:$B,$P$1)</f>
        <v>2</v>
      </c>
      <c r="Q52" s="90">
        <f>+COUNTIFS(CADASTRE!$M:$M,A52,CADASTRE!$B:$B,$Q$1)</f>
        <v>1</v>
      </c>
      <c r="R52" s="90">
        <f>+COUNTIFS(CADASTRE!$M:$M,A52,CADASTRE!$B:$B,$R$1)</f>
        <v>0</v>
      </c>
      <c r="S52" s="90">
        <f>+COUNTIFS(CADASTRE!$M:$M,A52,CADASTRE!$B:$B,$S$1)</f>
        <v>0</v>
      </c>
      <c r="T52" s="90">
        <f>+COUNTIFS(CADASTRE!$M:$M,A52,CADASTRE!$B:$B,$T$1)</f>
        <v>0</v>
      </c>
      <c r="U52" s="90">
        <f>+COUNTIFS(CADASTRE!$M:$M,A52,CADASTRE!$B:$B,$U$1)</f>
        <v>0</v>
      </c>
      <c r="V52" s="90">
        <f>+COUNTIFS(CADASTRE!$M:$M,A52,CADASTRE!$B:$B,$V$1)</f>
        <v>0</v>
      </c>
      <c r="W52" s="90">
        <f>+COUNTIFS(CADASTRE!$M:$M,A52,CADASTRE!$B:$B,$W$1)</f>
        <v>0</v>
      </c>
      <c r="X52" s="90">
        <f>+COUNTIFS(CADASTRE!$M:$M,A52,CADASTRE!$B:$B,$X$1)</f>
        <v>1</v>
      </c>
      <c r="Y52" s="90">
        <f>+COUNTIFS(CADASTRE!$M:$M,A52,CADASTRE!$B:$B,$Y$1)</f>
        <v>1</v>
      </c>
      <c r="Z52" s="90">
        <f>+COUNTIFS(CADASTRE!$M:$M,A52,CADASTRE!$B:$B,$Z$1)</f>
        <v>2</v>
      </c>
      <c r="AA52">
        <f t="shared" si="1"/>
        <v>14</v>
      </c>
    </row>
    <row r="53" spans="1:27" ht="15" x14ac:dyDescent="0.3">
      <c r="A53" s="117" t="s">
        <v>1201</v>
      </c>
      <c r="B53" s="90">
        <f>+COUNTIFS(CADASTRE!$M:$M,A53,CADASTRE!$B:$B,$B$1)</f>
        <v>0</v>
      </c>
      <c r="C53" s="90">
        <f>+COUNTIFS(CADASTRE!$M:$M,A53,CADASTRE!$B:$B,$C$1)</f>
        <v>0</v>
      </c>
      <c r="D53" s="90">
        <f>+COUNTIFS(CADASTRE!$M:$M,A53,CADASTRE!$B:$B,$D$1)</f>
        <v>2</v>
      </c>
      <c r="E53" s="90">
        <f>+COUNTIFS(CADASTRE!$M:$M,A53,CADASTRE!$B:$B,$E$1)</f>
        <v>2</v>
      </c>
      <c r="F53" s="90">
        <f>+COUNTIFS(CADASTRE!$M:$M,A53,CADASTRE!$B:$B,$F$1)</f>
        <v>0</v>
      </c>
      <c r="G53" s="90">
        <f>+COUNTIFS(CADASTRE!$M:$M,A53,CADASTRE!$B:$B,$G$1)</f>
        <v>0</v>
      </c>
      <c r="H53" s="90">
        <f>+COUNTIFS(CADASTRE!$M:$M,A53,CADASTRE!$B:$B,$H$1)</f>
        <v>4</v>
      </c>
      <c r="I53" s="90">
        <f>+COUNTIFS(CADASTRE!$M:$M,A53,CADASTRE!$B:$B,$I$1)</f>
        <v>5</v>
      </c>
      <c r="J53" s="90">
        <f>+COUNTIFS(CADASTRE!$M:$M,A53,CADASTRE!$B:$B,$J$1)</f>
        <v>1</v>
      </c>
      <c r="K53" s="90">
        <f>+COUNTIFS(CADASTRE!$M:$M,A53,CADASTRE!$B:$B,$K$1)</f>
        <v>0</v>
      </c>
      <c r="L53" s="90">
        <f>+COUNTIFS(CADASTRE!$M:$M,A53,CADASTRE!$B:$B,$L$1)</f>
        <v>0</v>
      </c>
      <c r="M53" s="90">
        <f>+COUNTIFS(CADASTRE!$M:$M,A53,CADASTRE!$B:$B,$M$1)</f>
        <v>0</v>
      </c>
      <c r="N53" s="90">
        <f>+COUNTIFS(CADASTRE!$M:$M,A53,CADASTRE!$B:$B,$N$1)</f>
        <v>2</v>
      </c>
      <c r="O53" s="90">
        <f>+COUNTIFS(CADASTRE!$M:$M,A53,CADASTRE!$B:$B,$O$1)</f>
        <v>2</v>
      </c>
      <c r="P53" s="90">
        <f>+COUNTIFS(CADASTRE!$M:$M,A53,CADASTRE!$B:$B,$P$1)</f>
        <v>1</v>
      </c>
      <c r="Q53" s="90">
        <f>+COUNTIFS(CADASTRE!$M:$M,A53,CADASTRE!$B:$B,$Q$1)</f>
        <v>1</v>
      </c>
      <c r="R53" s="90">
        <f>+COUNTIFS(CADASTRE!$M:$M,A53,CADASTRE!$B:$B,$R$1)</f>
        <v>0</v>
      </c>
      <c r="S53" s="90">
        <f>+COUNTIFS(CADASTRE!$M:$M,A53,CADASTRE!$B:$B,$S$1)</f>
        <v>0</v>
      </c>
      <c r="T53" s="90">
        <f>+COUNTIFS(CADASTRE!$M:$M,A53,CADASTRE!$B:$B,$T$1)</f>
        <v>1</v>
      </c>
      <c r="U53" s="90">
        <f>+COUNTIFS(CADASTRE!$M:$M,A53,CADASTRE!$B:$B,$U$1)</f>
        <v>0</v>
      </c>
      <c r="V53" s="90">
        <f>+COUNTIFS(CADASTRE!$M:$M,A53,CADASTRE!$B:$B,$V$1)</f>
        <v>0</v>
      </c>
      <c r="W53" s="90">
        <f>+COUNTIFS(CADASTRE!$M:$M,A53,CADASTRE!$B:$B,$W$1)</f>
        <v>0</v>
      </c>
      <c r="X53" s="90">
        <f>+COUNTIFS(CADASTRE!$M:$M,A53,CADASTRE!$B:$B,$X$1)</f>
        <v>2</v>
      </c>
      <c r="Y53" s="90">
        <f>+COUNTIFS(CADASTRE!$M:$M,A53,CADASTRE!$B:$B,$Y$1)</f>
        <v>3</v>
      </c>
      <c r="Z53" s="90">
        <f>+COUNTIFS(CADASTRE!$M:$M,A53,CADASTRE!$B:$B,$Z$1)</f>
        <v>0</v>
      </c>
      <c r="AA53">
        <f t="shared" si="1"/>
        <v>26</v>
      </c>
    </row>
    <row r="54" spans="1:27" ht="15" x14ac:dyDescent="0.3">
      <c r="A54" s="117" t="s">
        <v>2381</v>
      </c>
      <c r="B54" s="90">
        <f>+COUNTIFS(CADASTRE!$M:$M,A54,CADASTRE!$B:$B,$B$1)</f>
        <v>0</v>
      </c>
      <c r="C54" s="90">
        <f>+COUNTIFS(CADASTRE!$M:$M,A54,CADASTRE!$B:$B,$C$1)</f>
        <v>0</v>
      </c>
      <c r="D54" s="90">
        <f>+COUNTIFS(CADASTRE!$M:$M,A54,CADASTRE!$B:$B,$D$1)</f>
        <v>0</v>
      </c>
      <c r="E54" s="90">
        <f>+COUNTIFS(CADASTRE!$M:$M,A54,CADASTRE!$B:$B,$E$1)</f>
        <v>1</v>
      </c>
      <c r="F54" s="90">
        <f>+COUNTIFS(CADASTRE!$M:$M,A54,CADASTRE!$B:$B,$F$1)</f>
        <v>0</v>
      </c>
      <c r="G54" s="90">
        <f>+COUNTIFS(CADASTRE!$M:$M,A54,CADASTRE!$B:$B,$G$1)</f>
        <v>0</v>
      </c>
      <c r="H54" s="90">
        <f>+COUNTIFS(CADASTRE!$M:$M,A54,CADASTRE!$B:$B,$H$1)</f>
        <v>0</v>
      </c>
      <c r="I54" s="90">
        <f>+COUNTIFS(CADASTRE!$M:$M,A54,CADASTRE!$B:$B,$I$1)</f>
        <v>0</v>
      </c>
      <c r="J54" s="90">
        <f>+COUNTIFS(CADASTRE!$M:$M,A54,CADASTRE!$B:$B,$J$1)</f>
        <v>0</v>
      </c>
      <c r="K54" s="90">
        <f>+COUNTIFS(CADASTRE!$M:$M,A54,CADASTRE!$B:$B,$K$1)</f>
        <v>0</v>
      </c>
      <c r="L54" s="90">
        <f>+COUNTIFS(CADASTRE!$M:$M,A54,CADASTRE!$B:$B,$L$1)</f>
        <v>1</v>
      </c>
      <c r="M54" s="90">
        <f>+COUNTIFS(CADASTRE!$M:$M,A54,CADASTRE!$B:$B,$M$1)</f>
        <v>0</v>
      </c>
      <c r="N54" s="90">
        <f>+COUNTIFS(CADASTRE!$M:$M,A54,CADASTRE!$B:$B,$N$1)</f>
        <v>0</v>
      </c>
      <c r="O54" s="90">
        <f>+COUNTIFS(CADASTRE!$M:$M,A54,CADASTRE!$B:$B,$O$1)</f>
        <v>0</v>
      </c>
      <c r="P54" s="90">
        <f>+COUNTIFS(CADASTRE!$M:$M,A54,CADASTRE!$B:$B,$P$1)</f>
        <v>0</v>
      </c>
      <c r="Q54" s="90">
        <f>+COUNTIFS(CADASTRE!$M:$M,A54,CADASTRE!$B:$B,$Q$1)</f>
        <v>0</v>
      </c>
      <c r="R54" s="90">
        <f>+COUNTIFS(CADASTRE!$M:$M,A54,CADASTRE!$B:$B,$R$1)</f>
        <v>0</v>
      </c>
      <c r="S54" s="90">
        <f>+COUNTIFS(CADASTRE!$M:$M,A54,CADASTRE!$B:$B,$S$1)</f>
        <v>0</v>
      </c>
      <c r="T54" s="90">
        <f>+COUNTIFS(CADASTRE!$M:$M,A54,CADASTRE!$B:$B,$T$1)</f>
        <v>0</v>
      </c>
      <c r="U54" s="90">
        <f>+COUNTIFS(CADASTRE!$M:$M,A54,CADASTRE!$B:$B,$U$1)</f>
        <v>0</v>
      </c>
      <c r="V54" s="90">
        <f>+COUNTIFS(CADASTRE!$M:$M,A54,CADASTRE!$B:$B,$V$1)</f>
        <v>0</v>
      </c>
      <c r="W54" s="90">
        <f>+COUNTIFS(CADASTRE!$M:$M,A54,CADASTRE!$B:$B,$W$1)</f>
        <v>0</v>
      </c>
      <c r="X54" s="90">
        <f>+COUNTIFS(CADASTRE!$M:$M,A54,CADASTRE!$B:$B,$X$1)</f>
        <v>0</v>
      </c>
      <c r="Y54" s="90">
        <f>+COUNTIFS(CADASTRE!$M:$M,A54,CADASTRE!$B:$B,$Y$1)</f>
        <v>0</v>
      </c>
      <c r="Z54" s="90">
        <f>+COUNTIFS(CADASTRE!$M:$M,A54,CADASTRE!$B:$B,$Z$1)</f>
        <v>0</v>
      </c>
      <c r="AA54">
        <f t="shared" si="1"/>
        <v>2</v>
      </c>
    </row>
    <row r="55" spans="1:27" ht="15" x14ac:dyDescent="0.3">
      <c r="A55" s="117" t="s">
        <v>3084</v>
      </c>
      <c r="B55" s="90">
        <f>+COUNTIFS(CADASTRE!$M:$M,A55,CADASTRE!$B:$B,$B$1)</f>
        <v>0</v>
      </c>
      <c r="C55" s="90">
        <f>+COUNTIFS(CADASTRE!$M:$M,A55,CADASTRE!$B:$B,$C$1)</f>
        <v>0</v>
      </c>
      <c r="D55" s="90">
        <f>+COUNTIFS(CADASTRE!$M:$M,A55,CADASTRE!$B:$B,$D$1)</f>
        <v>1</v>
      </c>
      <c r="E55" s="90">
        <f>+COUNTIFS(CADASTRE!$M:$M,A55,CADASTRE!$B:$B,$E$1)</f>
        <v>0</v>
      </c>
      <c r="F55" s="90">
        <f>+COUNTIFS(CADASTRE!$M:$M,A55,CADASTRE!$B:$B,$F$1)</f>
        <v>0</v>
      </c>
      <c r="G55" s="90">
        <f>+COUNTIFS(CADASTRE!$M:$M,A55,CADASTRE!$B:$B,$G$1)</f>
        <v>0</v>
      </c>
      <c r="H55" s="90">
        <f>+COUNTIFS(CADASTRE!$M:$M,A55,CADASTRE!$B:$B,$H$1)</f>
        <v>0</v>
      </c>
      <c r="I55" s="90">
        <f>+COUNTIFS(CADASTRE!$M:$M,A55,CADASTRE!$B:$B,$I$1)</f>
        <v>1</v>
      </c>
      <c r="J55" s="90">
        <f>+COUNTIFS(CADASTRE!$M:$M,A55,CADASTRE!$B:$B,$J$1)</f>
        <v>0</v>
      </c>
      <c r="K55" s="90">
        <f>+COUNTIFS(CADASTRE!$M:$M,A55,CADASTRE!$B:$B,$K$1)</f>
        <v>0</v>
      </c>
      <c r="L55" s="90">
        <f>+COUNTIFS(CADASTRE!$M:$M,A55,CADASTRE!$B:$B,$L$1)</f>
        <v>0</v>
      </c>
      <c r="M55" s="90">
        <f>+COUNTIFS(CADASTRE!$M:$M,A55,CADASTRE!$B:$B,$M$1)</f>
        <v>0</v>
      </c>
      <c r="N55" s="90">
        <f>+COUNTIFS(CADASTRE!$M:$M,A55,CADASTRE!$B:$B,$N$1)</f>
        <v>0</v>
      </c>
      <c r="O55" s="90">
        <f>+COUNTIFS(CADASTRE!$M:$M,A55,CADASTRE!$B:$B,$O$1)</f>
        <v>1</v>
      </c>
      <c r="P55" s="90">
        <f>+COUNTIFS(CADASTRE!$M:$M,A55,CADASTRE!$B:$B,$P$1)</f>
        <v>0</v>
      </c>
      <c r="Q55" s="90">
        <f>+COUNTIFS(CADASTRE!$M:$M,A55,CADASTRE!$B:$B,$Q$1)</f>
        <v>0</v>
      </c>
      <c r="R55" s="90">
        <f>+COUNTIFS(CADASTRE!$M:$M,A55,CADASTRE!$B:$B,$R$1)</f>
        <v>0</v>
      </c>
      <c r="S55" s="90">
        <f>+COUNTIFS(CADASTRE!$M:$M,A55,CADASTRE!$B:$B,$S$1)</f>
        <v>0</v>
      </c>
      <c r="T55" s="90">
        <f>+COUNTIFS(CADASTRE!$M:$M,A55,CADASTRE!$B:$B,$T$1)</f>
        <v>0</v>
      </c>
      <c r="U55" s="90">
        <f>+COUNTIFS(CADASTRE!$M:$M,A55,CADASTRE!$B:$B,$U$1)</f>
        <v>0</v>
      </c>
      <c r="V55" s="90">
        <f>+COUNTIFS(CADASTRE!$M:$M,A55,CADASTRE!$B:$B,$V$1)</f>
        <v>0</v>
      </c>
      <c r="W55" s="90">
        <f>+COUNTIFS(CADASTRE!$M:$M,A55,CADASTRE!$B:$B,$W$1)</f>
        <v>0</v>
      </c>
      <c r="X55" s="90">
        <f>+COUNTIFS(CADASTRE!$M:$M,A55,CADASTRE!$B:$B,$X$1)</f>
        <v>0</v>
      </c>
      <c r="Y55" s="90">
        <f>+COUNTIFS(CADASTRE!$M:$M,A55,CADASTRE!$B:$B,$Y$1)</f>
        <v>0</v>
      </c>
      <c r="Z55" s="90">
        <f>+COUNTIFS(CADASTRE!$M:$M,A55,CADASTRE!$B:$B,$Z$1)</f>
        <v>0</v>
      </c>
      <c r="AA55">
        <f t="shared" si="1"/>
        <v>3</v>
      </c>
    </row>
    <row r="56" spans="1:27" ht="15" x14ac:dyDescent="0.3">
      <c r="A56" s="117" t="s">
        <v>616</v>
      </c>
      <c r="B56" s="90">
        <f>+COUNTIFS(CADASTRE!$M:$M,A56,CADASTRE!$B:$B,$B$1)</f>
        <v>0</v>
      </c>
      <c r="C56" s="90">
        <f>+COUNTIFS(CADASTRE!$M:$M,A56,CADASTRE!$B:$B,$C$1)</f>
        <v>0</v>
      </c>
      <c r="D56" s="90">
        <f>+COUNTIFS(CADASTRE!$M:$M,A56,CADASTRE!$B:$B,$D$1)</f>
        <v>1</v>
      </c>
      <c r="E56" s="90">
        <f>+COUNTIFS(CADASTRE!$M:$M,A56,CADASTRE!$B:$B,$E$1)</f>
        <v>2</v>
      </c>
      <c r="F56" s="90">
        <f>+COUNTIFS(CADASTRE!$M:$M,A56,CADASTRE!$B:$B,$F$1)</f>
        <v>0</v>
      </c>
      <c r="G56" s="90">
        <f>+COUNTIFS(CADASTRE!$M:$M,A56,CADASTRE!$B:$B,$G$1)</f>
        <v>1</v>
      </c>
      <c r="H56" s="90">
        <f>+COUNTIFS(CADASTRE!$M:$M,A56,CADASTRE!$B:$B,$H$1)</f>
        <v>4</v>
      </c>
      <c r="I56" s="90">
        <f>+COUNTIFS(CADASTRE!$M:$M,A56,CADASTRE!$B:$B,$I$1)</f>
        <v>1</v>
      </c>
      <c r="J56" s="90">
        <f>+COUNTIFS(CADASTRE!$M:$M,A56,CADASTRE!$B:$B,$J$1)</f>
        <v>0</v>
      </c>
      <c r="K56" s="90">
        <f>+COUNTIFS(CADASTRE!$M:$M,A56,CADASTRE!$B:$B,$K$1)</f>
        <v>0</v>
      </c>
      <c r="L56" s="90">
        <f>+COUNTIFS(CADASTRE!$M:$M,A56,CADASTRE!$B:$B,$L$1)</f>
        <v>1</v>
      </c>
      <c r="M56" s="90">
        <f>+COUNTIFS(CADASTRE!$M:$M,A56,CADASTRE!$B:$B,$M$1)</f>
        <v>0</v>
      </c>
      <c r="N56" s="90">
        <f>+COUNTIFS(CADASTRE!$M:$M,A56,CADASTRE!$B:$B,$N$1)</f>
        <v>0</v>
      </c>
      <c r="O56" s="90">
        <f>+COUNTIFS(CADASTRE!$M:$M,A56,CADASTRE!$B:$B,$O$1)</f>
        <v>0</v>
      </c>
      <c r="P56" s="90">
        <f>+COUNTIFS(CADASTRE!$M:$M,A56,CADASTRE!$B:$B,$P$1)</f>
        <v>0</v>
      </c>
      <c r="Q56" s="90">
        <f>+COUNTIFS(CADASTRE!$M:$M,A56,CADASTRE!$B:$B,$Q$1)</f>
        <v>1</v>
      </c>
      <c r="R56" s="90">
        <f>+COUNTIFS(CADASTRE!$M:$M,A56,CADASTRE!$B:$B,$R$1)</f>
        <v>0</v>
      </c>
      <c r="S56" s="90">
        <f>+COUNTIFS(CADASTRE!$M:$M,A56,CADASTRE!$B:$B,$S$1)</f>
        <v>0</v>
      </c>
      <c r="T56" s="90">
        <f>+COUNTIFS(CADASTRE!$M:$M,A56,CADASTRE!$B:$B,$T$1)</f>
        <v>0</v>
      </c>
      <c r="U56" s="90">
        <f>+COUNTIFS(CADASTRE!$M:$M,A56,CADASTRE!$B:$B,$U$1)</f>
        <v>0</v>
      </c>
      <c r="V56" s="90">
        <f>+COUNTIFS(CADASTRE!$M:$M,A56,CADASTRE!$B:$B,$V$1)</f>
        <v>0</v>
      </c>
      <c r="W56" s="90">
        <f>+COUNTIFS(CADASTRE!$M:$M,A56,CADASTRE!$B:$B,$W$1)</f>
        <v>0</v>
      </c>
      <c r="X56" s="90">
        <f>+COUNTIFS(CADASTRE!$M:$M,A56,CADASTRE!$B:$B,$X$1)</f>
        <v>0</v>
      </c>
      <c r="Y56" s="90">
        <f>+COUNTIFS(CADASTRE!$M:$M,A56,CADASTRE!$B:$B,$Y$1)</f>
        <v>1</v>
      </c>
      <c r="Z56" s="90">
        <f>+COUNTIFS(CADASTRE!$M:$M,A56,CADASTRE!$B:$B,$Z$1)</f>
        <v>0</v>
      </c>
      <c r="AA56">
        <f t="shared" si="1"/>
        <v>12</v>
      </c>
    </row>
    <row r="57" spans="1:27" ht="30" x14ac:dyDescent="0.3">
      <c r="A57" s="117" t="s">
        <v>2028</v>
      </c>
      <c r="B57" s="90">
        <f>+COUNTIFS(CADASTRE!$M:$M,A57,CADASTRE!$B:$B,$B$1)</f>
        <v>0</v>
      </c>
      <c r="C57" s="90">
        <f>+COUNTIFS(CADASTRE!$M:$M,A57,CADASTRE!$B:$B,$C$1)</f>
        <v>0</v>
      </c>
      <c r="D57" s="90">
        <f>+COUNTIFS(CADASTRE!$M:$M,A57,CADASTRE!$B:$B,$D$1)</f>
        <v>0</v>
      </c>
      <c r="E57" s="90">
        <f>+COUNTIFS(CADASTRE!$M:$M,A57,CADASTRE!$B:$B,$E$1)</f>
        <v>1</v>
      </c>
      <c r="F57" s="90">
        <f>+COUNTIFS(CADASTRE!$M:$M,A57,CADASTRE!$B:$B,$F$1)</f>
        <v>0</v>
      </c>
      <c r="G57" s="90">
        <f>+COUNTIFS(CADASTRE!$M:$M,A57,CADASTRE!$B:$B,$G$1)</f>
        <v>0</v>
      </c>
      <c r="H57" s="90">
        <f>+COUNTIFS(CADASTRE!$M:$M,A57,CADASTRE!$B:$B,$H$1)</f>
        <v>0</v>
      </c>
      <c r="I57" s="90">
        <f>+COUNTIFS(CADASTRE!$M:$M,A57,CADASTRE!$B:$B,$I$1)</f>
        <v>0</v>
      </c>
      <c r="J57" s="90">
        <f>+COUNTIFS(CADASTRE!$M:$M,A57,CADASTRE!$B:$B,$J$1)</f>
        <v>0</v>
      </c>
      <c r="K57" s="90">
        <f>+COUNTIFS(CADASTRE!$M:$M,A57,CADASTRE!$B:$B,$K$1)</f>
        <v>0</v>
      </c>
      <c r="L57" s="90">
        <f>+COUNTIFS(CADASTRE!$M:$M,A57,CADASTRE!$B:$B,$L$1)</f>
        <v>0</v>
      </c>
      <c r="M57" s="90">
        <f>+COUNTIFS(CADASTRE!$M:$M,A57,CADASTRE!$B:$B,$M$1)</f>
        <v>0</v>
      </c>
      <c r="N57" s="90">
        <f>+COUNTIFS(CADASTRE!$M:$M,A57,CADASTRE!$B:$B,$N$1)</f>
        <v>0</v>
      </c>
      <c r="O57" s="90">
        <f>+COUNTIFS(CADASTRE!$M:$M,A57,CADASTRE!$B:$B,$O$1)</f>
        <v>0</v>
      </c>
      <c r="P57" s="90">
        <f>+COUNTIFS(CADASTRE!$M:$M,A57,CADASTRE!$B:$B,$P$1)</f>
        <v>1</v>
      </c>
      <c r="Q57" s="90">
        <f>+COUNTIFS(CADASTRE!$M:$M,A57,CADASTRE!$B:$B,$Q$1)</f>
        <v>0</v>
      </c>
      <c r="R57" s="90">
        <f>+COUNTIFS(CADASTRE!$M:$M,A57,CADASTRE!$B:$B,$R$1)</f>
        <v>0</v>
      </c>
      <c r="S57" s="90">
        <f>+COUNTIFS(CADASTRE!$M:$M,A57,CADASTRE!$B:$B,$S$1)</f>
        <v>0</v>
      </c>
      <c r="T57" s="90">
        <f>+COUNTIFS(CADASTRE!$M:$M,A57,CADASTRE!$B:$B,$T$1)</f>
        <v>0</v>
      </c>
      <c r="U57" s="90">
        <f>+COUNTIFS(CADASTRE!$M:$M,A57,CADASTRE!$B:$B,$U$1)</f>
        <v>0</v>
      </c>
      <c r="V57" s="90">
        <f>+COUNTIFS(CADASTRE!$M:$M,A57,CADASTRE!$B:$B,$V$1)</f>
        <v>0</v>
      </c>
      <c r="W57" s="90">
        <f>+COUNTIFS(CADASTRE!$M:$M,A57,CADASTRE!$B:$B,$W$1)</f>
        <v>0</v>
      </c>
      <c r="X57" s="90">
        <f>+COUNTIFS(CADASTRE!$M:$M,A57,CADASTRE!$B:$B,$X$1)</f>
        <v>0</v>
      </c>
      <c r="Y57" s="90">
        <f>+COUNTIFS(CADASTRE!$M:$M,A57,CADASTRE!$B:$B,$Y$1)</f>
        <v>0</v>
      </c>
      <c r="Z57" s="90">
        <f>+COUNTIFS(CADASTRE!$M:$M,A57,CADASTRE!$B:$B,$Z$1)</f>
        <v>0</v>
      </c>
      <c r="AA57">
        <f t="shared" si="1"/>
        <v>2</v>
      </c>
    </row>
    <row r="58" spans="1:27" ht="15" x14ac:dyDescent="0.3">
      <c r="A58" s="117" t="s">
        <v>2308</v>
      </c>
      <c r="B58" s="90">
        <f>+COUNTIFS(CADASTRE!$M:$M,A58,CADASTRE!$B:$B,$B$1)</f>
        <v>0</v>
      </c>
      <c r="C58" s="90">
        <f>+COUNTIFS(CADASTRE!$M:$M,A58,CADASTRE!$B:$B,$C$1)</f>
        <v>0</v>
      </c>
      <c r="D58" s="90">
        <f>+COUNTIFS(CADASTRE!$M:$M,A58,CADASTRE!$B:$B,$D$1)</f>
        <v>0</v>
      </c>
      <c r="E58" s="90">
        <f>+COUNTIFS(CADASTRE!$M:$M,A58,CADASTRE!$B:$B,$E$1)</f>
        <v>0</v>
      </c>
      <c r="F58" s="90">
        <f>+COUNTIFS(CADASTRE!$M:$M,A58,CADASTRE!$B:$B,$F$1)</f>
        <v>0</v>
      </c>
      <c r="G58" s="90">
        <f>+COUNTIFS(CADASTRE!$M:$M,A58,CADASTRE!$B:$B,$G$1)</f>
        <v>0</v>
      </c>
      <c r="H58" s="90">
        <f>+COUNTIFS(CADASTRE!$M:$M,A58,CADASTRE!$B:$B,$H$1)</f>
        <v>0</v>
      </c>
      <c r="I58" s="90">
        <f>+COUNTIFS(CADASTRE!$M:$M,A58,CADASTRE!$B:$B,$I$1)</f>
        <v>0</v>
      </c>
      <c r="J58" s="90">
        <f>+COUNTIFS(CADASTRE!$M:$M,A58,CADASTRE!$B:$B,$J$1)</f>
        <v>0</v>
      </c>
      <c r="K58" s="90">
        <f>+COUNTIFS(CADASTRE!$M:$M,A58,CADASTRE!$B:$B,$K$1)</f>
        <v>0</v>
      </c>
      <c r="L58" s="90">
        <f>+COUNTIFS(CADASTRE!$M:$M,A58,CADASTRE!$B:$B,$L$1)</f>
        <v>0</v>
      </c>
      <c r="M58" s="90">
        <f>+COUNTIFS(CADASTRE!$M:$M,A58,CADASTRE!$B:$B,$M$1)</f>
        <v>0</v>
      </c>
      <c r="N58" s="90">
        <f>+COUNTIFS(CADASTRE!$M:$M,A58,CADASTRE!$B:$B,$N$1)</f>
        <v>0</v>
      </c>
      <c r="O58" s="90">
        <f>+COUNTIFS(CADASTRE!$M:$M,A58,CADASTRE!$B:$B,$O$1)</f>
        <v>0</v>
      </c>
      <c r="P58" s="90">
        <f>+COUNTIFS(CADASTRE!$M:$M,A58,CADASTRE!$B:$B,$P$1)</f>
        <v>0</v>
      </c>
      <c r="Q58" s="90">
        <f>+COUNTIFS(CADASTRE!$M:$M,A58,CADASTRE!$B:$B,$Q$1)</f>
        <v>0</v>
      </c>
      <c r="R58" s="90">
        <f>+COUNTIFS(CADASTRE!$M:$M,A58,CADASTRE!$B:$B,$R$1)</f>
        <v>0</v>
      </c>
      <c r="S58" s="90">
        <f>+COUNTIFS(CADASTRE!$M:$M,A58,CADASTRE!$B:$B,$S$1)</f>
        <v>0</v>
      </c>
      <c r="T58" s="90">
        <f>+COUNTIFS(CADASTRE!$M:$M,A58,CADASTRE!$B:$B,$T$1)</f>
        <v>0</v>
      </c>
      <c r="U58" s="90">
        <f>+COUNTIFS(CADASTRE!$M:$M,A58,CADASTRE!$B:$B,$U$1)</f>
        <v>0</v>
      </c>
      <c r="V58" s="90">
        <f>+COUNTIFS(CADASTRE!$M:$M,A58,CADASTRE!$B:$B,$V$1)</f>
        <v>0</v>
      </c>
      <c r="W58" s="90">
        <f>+COUNTIFS(CADASTRE!$M:$M,A58,CADASTRE!$B:$B,$W$1)</f>
        <v>0</v>
      </c>
      <c r="X58" s="90">
        <f>+COUNTIFS(CADASTRE!$M:$M,A58,CADASTRE!$B:$B,$X$1)</f>
        <v>1</v>
      </c>
      <c r="Y58" s="90">
        <f>+COUNTIFS(CADASTRE!$M:$M,A58,CADASTRE!$B:$B,$Y$1)</f>
        <v>0</v>
      </c>
      <c r="Z58" s="90">
        <f>+COUNTIFS(CADASTRE!$M:$M,A58,CADASTRE!$B:$B,$Z$1)</f>
        <v>0</v>
      </c>
      <c r="AA58">
        <f t="shared" si="1"/>
        <v>1</v>
      </c>
    </row>
    <row r="59" spans="1:27" ht="15" x14ac:dyDescent="0.3">
      <c r="A59" s="117" t="s">
        <v>3885</v>
      </c>
      <c r="B59" s="90">
        <f>+COUNTIFS(CADASTRE!$M:$M,A59,CADASTRE!$B:$B,$B$1)</f>
        <v>0</v>
      </c>
      <c r="C59" s="90">
        <f>+COUNTIFS(CADASTRE!$M:$M,A59,CADASTRE!$B:$B,$C$1)</f>
        <v>0</v>
      </c>
      <c r="D59" s="90">
        <f>+COUNTIFS(CADASTRE!$M:$M,A59,CADASTRE!$B:$B,$D$1)</f>
        <v>0</v>
      </c>
      <c r="E59" s="90">
        <f>+COUNTIFS(CADASTRE!$M:$M,A59,CADASTRE!$B:$B,$E$1)</f>
        <v>0</v>
      </c>
      <c r="F59" s="90">
        <f>+COUNTIFS(CADASTRE!$M:$M,A59,CADASTRE!$B:$B,$F$1)</f>
        <v>0</v>
      </c>
      <c r="G59" s="90">
        <f>+COUNTIFS(CADASTRE!$M:$M,A59,CADASTRE!$B:$B,$G$1)</f>
        <v>0</v>
      </c>
      <c r="H59" s="90">
        <f>+COUNTIFS(CADASTRE!$M:$M,A59,CADASTRE!$B:$B,$H$1)</f>
        <v>0</v>
      </c>
      <c r="I59" s="90">
        <f>+COUNTIFS(CADASTRE!$M:$M,A59,CADASTRE!$B:$B,$I$1)</f>
        <v>0</v>
      </c>
      <c r="J59" s="90">
        <f>+COUNTIFS(CADASTRE!$M:$M,A59,CADASTRE!$B:$B,$J$1)</f>
        <v>0</v>
      </c>
      <c r="K59" s="90">
        <f>+COUNTIFS(CADASTRE!$M:$M,A59,CADASTRE!$B:$B,$K$1)</f>
        <v>0</v>
      </c>
      <c r="L59" s="90">
        <f>+COUNTIFS(CADASTRE!$M:$M,A59,CADASTRE!$B:$B,$L$1)</f>
        <v>0</v>
      </c>
      <c r="M59" s="90">
        <f>+COUNTIFS(CADASTRE!$M:$M,A59,CADASTRE!$B:$B,$M$1)</f>
        <v>0</v>
      </c>
      <c r="N59" s="90">
        <f>+COUNTIFS(CADASTRE!$M:$M,A59,CADASTRE!$B:$B,$N$1)</f>
        <v>0</v>
      </c>
      <c r="O59" s="90">
        <f>+COUNTIFS(CADASTRE!$M:$M,A59,CADASTRE!$B:$B,$O$1)</f>
        <v>0</v>
      </c>
      <c r="P59" s="90">
        <f>+COUNTIFS(CADASTRE!$M:$M,A59,CADASTRE!$B:$B,$P$1)</f>
        <v>0</v>
      </c>
      <c r="Q59" s="90">
        <f>+COUNTIFS(CADASTRE!$M:$M,A59,CADASTRE!$B:$B,$Q$1)</f>
        <v>0</v>
      </c>
      <c r="R59" s="90">
        <f>+COUNTIFS(CADASTRE!$M:$M,A59,CADASTRE!$B:$B,$R$1)</f>
        <v>0</v>
      </c>
      <c r="S59" s="90">
        <f>+COUNTIFS(CADASTRE!$M:$M,A59,CADASTRE!$B:$B,$S$1)</f>
        <v>0</v>
      </c>
      <c r="T59" s="90">
        <f>+COUNTIFS(CADASTRE!$M:$M,A59,CADASTRE!$B:$B,$T$1)</f>
        <v>0</v>
      </c>
      <c r="U59" s="90">
        <f>+COUNTIFS(CADASTRE!$M:$M,A59,CADASTRE!$B:$B,$U$1)</f>
        <v>0</v>
      </c>
      <c r="V59" s="90">
        <f>+COUNTIFS(CADASTRE!$M:$M,A59,CADASTRE!$B:$B,$V$1)</f>
        <v>0</v>
      </c>
      <c r="W59" s="90">
        <f>+COUNTIFS(CADASTRE!$M:$M,A59,CADASTRE!$B:$B,$W$1)</f>
        <v>0</v>
      </c>
      <c r="X59" s="90">
        <f>+COUNTIFS(CADASTRE!$M:$M,A59,CADASTRE!$B:$B,$X$1)</f>
        <v>0</v>
      </c>
      <c r="Y59" s="90">
        <f>+COUNTIFS(CADASTRE!$M:$M,A59,CADASTRE!$B:$B,$Y$1)</f>
        <v>1</v>
      </c>
      <c r="Z59" s="90">
        <f>+COUNTIFS(CADASTRE!$M:$M,A59,CADASTRE!$B:$B,$Z$1)</f>
        <v>0</v>
      </c>
      <c r="AA59">
        <f t="shared" si="1"/>
        <v>1</v>
      </c>
    </row>
    <row r="60" spans="1:27" ht="30" hidden="1" x14ac:dyDescent="0.3">
      <c r="A60" s="2" t="s">
        <v>4854</v>
      </c>
      <c r="B60" s="90">
        <f>+COUNTIFS(CADASTRE!$M:$M,A60,CADASTRE!$B:$B,$B$1)</f>
        <v>0</v>
      </c>
      <c r="C60" s="90">
        <f>+COUNTIFS(CADASTRE!$M:$M,A60,CADASTRE!$B:$B,$C$1)</f>
        <v>0</v>
      </c>
      <c r="D60" s="90">
        <f>+COUNTIFS(CADASTRE!$M:$M,A60,CADASTRE!$B:$B,$D$1)</f>
        <v>0</v>
      </c>
      <c r="E60" s="90">
        <f>+COUNTIFS(CADASTRE!$M:$M,A60,CADASTRE!$B:$B,$E$1)</f>
        <v>0</v>
      </c>
      <c r="F60" s="90">
        <f>+COUNTIFS(CADASTRE!$M:$M,A60,CADASTRE!$B:$B,$F$1)</f>
        <v>0</v>
      </c>
      <c r="G60" s="90">
        <f>+COUNTIFS(CADASTRE!$M:$M,A60,CADASTRE!$B:$B,$G$1)</f>
        <v>0</v>
      </c>
      <c r="H60" s="90">
        <f>+COUNTIFS(CADASTRE!$M:$M,A60,CADASTRE!$B:$B,$H$1)</f>
        <v>0</v>
      </c>
      <c r="I60" s="90">
        <f>+COUNTIFS(CADASTRE!$M:$M,A60,CADASTRE!$B:$B,$I$1)</f>
        <v>0</v>
      </c>
      <c r="J60" s="90">
        <f>+COUNTIFS(CADASTRE!$M:$M,A60,CADASTRE!$B:$B,$J$1)</f>
        <v>0</v>
      </c>
      <c r="K60" s="90">
        <f>+COUNTIFS(CADASTRE!$M:$M,A60,CADASTRE!$B:$B,$K$1)</f>
        <v>0</v>
      </c>
      <c r="L60" s="90">
        <f>+COUNTIFS(CADASTRE!$M:$M,A60,CADASTRE!$B:$B,$L$1)</f>
        <v>0</v>
      </c>
      <c r="M60" s="90">
        <f>+COUNTIFS(CADASTRE!$M:$M,A60,CADASTRE!$B:$B,$M$1)</f>
        <v>0</v>
      </c>
      <c r="N60" s="90">
        <f>+COUNTIFS(CADASTRE!$M:$M,A60,CADASTRE!$B:$B,$N$1)</f>
        <v>0</v>
      </c>
      <c r="O60" s="90">
        <f>+COUNTIFS(CADASTRE!$M:$M,A60,CADASTRE!$B:$B,$O$1)</f>
        <v>0</v>
      </c>
      <c r="P60" s="90">
        <f>+COUNTIFS(CADASTRE!$M:$M,A60,CADASTRE!$B:$B,$P$1)</f>
        <v>0</v>
      </c>
      <c r="Q60" s="90">
        <f>+COUNTIFS(CADASTRE!$M:$M,A60,CADASTRE!$B:$B,$Q$1)</f>
        <v>1</v>
      </c>
      <c r="R60" s="90">
        <f>+COUNTIFS(CADASTRE!$M:$M,A60,CADASTRE!$B:$B,$R$1)</f>
        <v>0</v>
      </c>
      <c r="S60" s="90">
        <f>+COUNTIFS(CADASTRE!$M:$M,A60,CADASTRE!$B:$B,$S$1)</f>
        <v>0</v>
      </c>
      <c r="T60" s="90">
        <f>+COUNTIFS(CADASTRE!$M:$M,A60,CADASTRE!$B:$B,$T$1)</f>
        <v>0</v>
      </c>
      <c r="U60" s="90">
        <f>+COUNTIFS(CADASTRE!$M:$M,A60,CADASTRE!$B:$B,$U$1)</f>
        <v>0</v>
      </c>
      <c r="V60" s="90">
        <f>+COUNTIFS(CADASTRE!$M:$M,A60,CADASTRE!$B:$B,$V$1)</f>
        <v>0</v>
      </c>
      <c r="W60" s="90">
        <f>+COUNTIFS(CADASTRE!$M:$M,A60,CADASTRE!$B:$B,$W$1)</f>
        <v>0</v>
      </c>
      <c r="X60" s="90">
        <f>+COUNTIFS(CADASTRE!$M:$M,A60,CADASTRE!$B:$B,$X$1)</f>
        <v>0</v>
      </c>
      <c r="Y60" s="90">
        <f>+COUNTIFS(CADASTRE!$M:$M,A60,CADASTRE!$B:$B,$Y$1)</f>
        <v>0</v>
      </c>
      <c r="Z60" s="90">
        <f>+COUNTIFS(CADASTRE!$M:$M,A60,CADASTRE!$B:$B,$Z$1)</f>
        <v>0</v>
      </c>
    </row>
    <row r="61" spans="1:27" ht="15" x14ac:dyDescent="0.3">
      <c r="A61" s="118"/>
    </row>
    <row r="62" spans="1:27" x14ac:dyDescent="0.3">
      <c r="A62" s="119" t="s">
        <v>6446</v>
      </c>
      <c r="B62">
        <f>SUM(B2:B60)</f>
        <v>19</v>
      </c>
      <c r="C62">
        <f t="shared" ref="C62:Z62" si="2">SUM(C2:C60)</f>
        <v>0</v>
      </c>
      <c r="D62">
        <f t="shared" si="2"/>
        <v>19</v>
      </c>
      <c r="E62">
        <f t="shared" si="2"/>
        <v>43</v>
      </c>
      <c r="F62">
        <f t="shared" si="2"/>
        <v>7</v>
      </c>
      <c r="G62">
        <f t="shared" si="2"/>
        <v>41</v>
      </c>
      <c r="H62">
        <f t="shared" si="2"/>
        <v>44</v>
      </c>
      <c r="I62">
        <f t="shared" si="2"/>
        <v>21</v>
      </c>
      <c r="J62">
        <f t="shared" si="2"/>
        <v>21</v>
      </c>
      <c r="K62">
        <f t="shared" si="2"/>
        <v>25</v>
      </c>
      <c r="L62">
        <f t="shared" si="2"/>
        <v>17</v>
      </c>
      <c r="M62">
        <f t="shared" si="2"/>
        <v>0</v>
      </c>
      <c r="N62">
        <f t="shared" si="2"/>
        <v>18</v>
      </c>
      <c r="O62">
        <f t="shared" si="2"/>
        <v>17</v>
      </c>
      <c r="P62">
        <f t="shared" si="2"/>
        <v>57</v>
      </c>
      <c r="Q62">
        <f t="shared" si="2"/>
        <v>130</v>
      </c>
      <c r="R62">
        <f t="shared" si="2"/>
        <v>5</v>
      </c>
      <c r="S62">
        <f t="shared" si="2"/>
        <v>18</v>
      </c>
      <c r="T62">
        <f t="shared" si="2"/>
        <v>54</v>
      </c>
      <c r="U62">
        <f t="shared" si="2"/>
        <v>13</v>
      </c>
      <c r="V62">
        <f t="shared" si="2"/>
        <v>4</v>
      </c>
      <c r="W62">
        <f t="shared" si="2"/>
        <v>24</v>
      </c>
      <c r="X62">
        <f t="shared" si="2"/>
        <v>59</v>
      </c>
      <c r="Y62">
        <f t="shared" si="2"/>
        <v>132</v>
      </c>
      <c r="Z62">
        <f t="shared" si="2"/>
        <v>45</v>
      </c>
      <c r="AA62">
        <f>SUM(AA2:AA60)</f>
        <v>832</v>
      </c>
    </row>
    <row r="71" spans="1:44" ht="31.2" x14ac:dyDescent="0.3">
      <c r="A71" s="120" t="s">
        <v>12</v>
      </c>
      <c r="B71" s="93" t="s">
        <v>5381</v>
      </c>
      <c r="S71" s="115" t="s">
        <v>5061</v>
      </c>
      <c r="T71" t="s">
        <v>6468</v>
      </c>
      <c r="U71" t="s">
        <v>6470</v>
      </c>
      <c r="V71" t="s">
        <v>6474</v>
      </c>
      <c r="W71" t="s">
        <v>6473</v>
      </c>
      <c r="X71" t="s">
        <v>6475</v>
      </c>
      <c r="Y71" t="s">
        <v>6476</v>
      </c>
      <c r="Z71" t="s">
        <v>6477</v>
      </c>
      <c r="AA71" t="s">
        <v>6478</v>
      </c>
      <c r="AB71" t="s">
        <v>6479</v>
      </c>
      <c r="AC71" t="s">
        <v>6481</v>
      </c>
      <c r="AD71" t="s">
        <v>6490</v>
      </c>
      <c r="AE71" t="s">
        <v>6482</v>
      </c>
      <c r="AF71" t="s">
        <v>6484</v>
      </c>
      <c r="AG71" t="s">
        <v>6485</v>
      </c>
      <c r="AH71" t="s">
        <v>6465</v>
      </c>
      <c r="AI71" t="s">
        <v>6466</v>
      </c>
      <c r="AJ71" t="s">
        <v>6486</v>
      </c>
      <c r="AK71" t="s">
        <v>6488</v>
      </c>
      <c r="AL71" t="s">
        <v>6487</v>
      </c>
      <c r="AM71" t="s">
        <v>6491</v>
      </c>
      <c r="AN71" t="s">
        <v>6492</v>
      </c>
      <c r="AO71" t="s">
        <v>6493</v>
      </c>
      <c r="AP71" t="s">
        <v>6494</v>
      </c>
      <c r="AQ71" t="s">
        <v>6495</v>
      </c>
      <c r="AR71" t="s">
        <v>6496</v>
      </c>
    </row>
    <row r="72" spans="1:44" ht="15" x14ac:dyDescent="0.3">
      <c r="A72" s="121" t="s">
        <v>270</v>
      </c>
      <c r="B72">
        <f>'TD - referent - organisme - axe'!AA2</f>
        <v>4</v>
      </c>
      <c r="S72" s="95" t="s">
        <v>270</v>
      </c>
      <c r="T72">
        <v>0</v>
      </c>
      <c r="U72">
        <v>0</v>
      </c>
      <c r="V72">
        <v>1</v>
      </c>
      <c r="W72">
        <v>0</v>
      </c>
      <c r="X72">
        <v>0</v>
      </c>
      <c r="Y72">
        <v>0</v>
      </c>
      <c r="Z72">
        <v>0</v>
      </c>
      <c r="AA72">
        <v>0</v>
      </c>
      <c r="AB72">
        <v>1</v>
      </c>
      <c r="AC72">
        <v>0</v>
      </c>
      <c r="AD72">
        <v>0</v>
      </c>
      <c r="AE72">
        <v>0</v>
      </c>
      <c r="AF72">
        <v>0</v>
      </c>
      <c r="AG72">
        <v>0</v>
      </c>
      <c r="AH72">
        <v>0</v>
      </c>
      <c r="AI72">
        <v>0</v>
      </c>
      <c r="AJ72">
        <v>0</v>
      </c>
      <c r="AK72">
        <v>0</v>
      </c>
      <c r="AL72">
        <v>0</v>
      </c>
      <c r="AM72">
        <v>0</v>
      </c>
      <c r="AN72">
        <v>0</v>
      </c>
      <c r="AO72">
        <v>2</v>
      </c>
      <c r="AP72">
        <v>0</v>
      </c>
      <c r="AQ72">
        <v>0</v>
      </c>
      <c r="AR72">
        <v>0</v>
      </c>
    </row>
    <row r="73" spans="1:44" ht="30" x14ac:dyDescent="0.3">
      <c r="A73" s="121" t="s">
        <v>2150</v>
      </c>
      <c r="B73">
        <f>'TD - referent - organisme - axe'!AA3</f>
        <v>1</v>
      </c>
      <c r="S73" s="95" t="s">
        <v>2150</v>
      </c>
      <c r="T73">
        <v>0</v>
      </c>
      <c r="U73">
        <v>0</v>
      </c>
      <c r="V73">
        <v>0</v>
      </c>
      <c r="W73">
        <v>0</v>
      </c>
      <c r="X73">
        <v>0</v>
      </c>
      <c r="Y73">
        <v>0</v>
      </c>
      <c r="Z73">
        <v>0</v>
      </c>
      <c r="AA73">
        <v>0</v>
      </c>
      <c r="AB73">
        <v>1</v>
      </c>
      <c r="AC73">
        <v>0</v>
      </c>
      <c r="AD73">
        <v>0</v>
      </c>
      <c r="AE73">
        <v>0</v>
      </c>
      <c r="AF73">
        <v>0</v>
      </c>
      <c r="AG73">
        <v>0</v>
      </c>
      <c r="AH73">
        <v>0</v>
      </c>
      <c r="AI73">
        <v>0</v>
      </c>
      <c r="AJ73">
        <v>0</v>
      </c>
      <c r="AK73">
        <v>0</v>
      </c>
      <c r="AL73">
        <v>0</v>
      </c>
      <c r="AM73">
        <v>0</v>
      </c>
      <c r="AN73">
        <v>0</v>
      </c>
      <c r="AO73">
        <v>0</v>
      </c>
      <c r="AP73">
        <v>0</v>
      </c>
      <c r="AQ73">
        <v>0</v>
      </c>
      <c r="AR73">
        <v>0</v>
      </c>
    </row>
    <row r="74" spans="1:44" ht="60" x14ac:dyDescent="0.3">
      <c r="A74" s="121" t="s">
        <v>2066</v>
      </c>
      <c r="B74">
        <f>'TD - referent - organisme - axe'!AA4</f>
        <v>1</v>
      </c>
      <c r="S74" s="95" t="s">
        <v>2066</v>
      </c>
      <c r="T74">
        <v>0</v>
      </c>
      <c r="U74">
        <v>0</v>
      </c>
      <c r="V74">
        <v>0</v>
      </c>
      <c r="W74">
        <v>0</v>
      </c>
      <c r="X74">
        <v>0</v>
      </c>
      <c r="Y74">
        <v>1</v>
      </c>
      <c r="Z74">
        <v>0</v>
      </c>
      <c r="AA74">
        <v>0</v>
      </c>
      <c r="AB74">
        <v>0</v>
      </c>
      <c r="AC74">
        <v>0</v>
      </c>
      <c r="AD74">
        <v>0</v>
      </c>
      <c r="AE74">
        <v>0</v>
      </c>
      <c r="AF74">
        <v>0</v>
      </c>
      <c r="AG74">
        <v>0</v>
      </c>
      <c r="AH74">
        <v>0</v>
      </c>
      <c r="AI74">
        <v>0</v>
      </c>
      <c r="AJ74">
        <v>0</v>
      </c>
      <c r="AK74">
        <v>0</v>
      </c>
      <c r="AL74">
        <v>0</v>
      </c>
      <c r="AM74">
        <v>0</v>
      </c>
      <c r="AN74">
        <v>0</v>
      </c>
      <c r="AO74">
        <v>0</v>
      </c>
      <c r="AP74">
        <v>0</v>
      </c>
      <c r="AQ74">
        <v>0</v>
      </c>
      <c r="AR74">
        <v>0</v>
      </c>
    </row>
    <row r="75" spans="1:44" ht="15" x14ac:dyDescent="0.3">
      <c r="A75" s="121" t="s">
        <v>869</v>
      </c>
      <c r="B75">
        <f>'TD - referent - organisme - axe'!AA5</f>
        <v>1</v>
      </c>
      <c r="S75" s="95" t="s">
        <v>869</v>
      </c>
      <c r="T75">
        <v>0</v>
      </c>
      <c r="U75">
        <v>0</v>
      </c>
      <c r="V75">
        <v>0</v>
      </c>
      <c r="W75">
        <v>0</v>
      </c>
      <c r="X75">
        <v>0</v>
      </c>
      <c r="Y75">
        <v>0</v>
      </c>
      <c r="Z75">
        <v>0</v>
      </c>
      <c r="AA75">
        <v>1</v>
      </c>
      <c r="AB75">
        <v>0</v>
      </c>
      <c r="AC75">
        <v>0</v>
      </c>
      <c r="AD75">
        <v>0</v>
      </c>
      <c r="AE75">
        <v>0</v>
      </c>
      <c r="AF75">
        <v>0</v>
      </c>
      <c r="AG75">
        <v>0</v>
      </c>
      <c r="AH75">
        <v>0</v>
      </c>
      <c r="AI75">
        <v>0</v>
      </c>
      <c r="AJ75">
        <v>0</v>
      </c>
      <c r="AK75">
        <v>0</v>
      </c>
      <c r="AL75">
        <v>0</v>
      </c>
      <c r="AM75">
        <v>0</v>
      </c>
      <c r="AN75">
        <v>0</v>
      </c>
      <c r="AO75">
        <v>0</v>
      </c>
      <c r="AP75">
        <v>0</v>
      </c>
      <c r="AQ75">
        <v>0</v>
      </c>
      <c r="AR75">
        <v>0</v>
      </c>
    </row>
    <row r="76" spans="1:44" ht="15" x14ac:dyDescent="0.3">
      <c r="A76" s="121" t="s">
        <v>4925</v>
      </c>
      <c r="B76">
        <f>'TD - referent - organisme - axe'!AA6</f>
        <v>1</v>
      </c>
      <c r="S76" s="95" t="s">
        <v>4925</v>
      </c>
      <c r="T76">
        <v>0</v>
      </c>
      <c r="U76">
        <v>0</v>
      </c>
      <c r="V76">
        <v>0</v>
      </c>
      <c r="W76">
        <v>1</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row>
    <row r="77" spans="1:44" ht="15" x14ac:dyDescent="0.3">
      <c r="A77" s="121" t="s">
        <v>3405</v>
      </c>
      <c r="B77">
        <f>'TD - referent - organisme - axe'!AA7</f>
        <v>3</v>
      </c>
      <c r="S77" s="95" t="s">
        <v>3405</v>
      </c>
      <c r="T77">
        <v>0</v>
      </c>
      <c r="U77">
        <v>0</v>
      </c>
      <c r="V77">
        <v>0</v>
      </c>
      <c r="W77">
        <v>0</v>
      </c>
      <c r="X77">
        <v>1</v>
      </c>
      <c r="Y77">
        <v>0</v>
      </c>
      <c r="Z77">
        <v>0</v>
      </c>
      <c r="AA77">
        <v>0</v>
      </c>
      <c r="AB77">
        <v>0</v>
      </c>
      <c r="AC77">
        <v>1</v>
      </c>
      <c r="AD77">
        <v>0</v>
      </c>
      <c r="AE77">
        <v>0</v>
      </c>
      <c r="AF77">
        <v>1</v>
      </c>
      <c r="AG77">
        <v>0</v>
      </c>
      <c r="AH77">
        <v>0</v>
      </c>
      <c r="AI77">
        <v>0</v>
      </c>
      <c r="AJ77">
        <v>0</v>
      </c>
      <c r="AK77">
        <v>0</v>
      </c>
      <c r="AL77">
        <v>0</v>
      </c>
      <c r="AM77">
        <v>0</v>
      </c>
      <c r="AN77">
        <v>0</v>
      </c>
      <c r="AO77">
        <v>0</v>
      </c>
      <c r="AP77">
        <v>0</v>
      </c>
      <c r="AQ77">
        <v>0</v>
      </c>
      <c r="AR77">
        <v>0</v>
      </c>
    </row>
    <row r="78" spans="1:44" ht="15" x14ac:dyDescent="0.3">
      <c r="A78" s="121" t="s">
        <v>768</v>
      </c>
      <c r="B78">
        <f>'TD - referent - organisme - axe'!AA8</f>
        <v>6</v>
      </c>
      <c r="S78" s="95" t="s">
        <v>768</v>
      </c>
      <c r="T78">
        <v>0</v>
      </c>
      <c r="U78">
        <v>0</v>
      </c>
      <c r="V78">
        <v>0</v>
      </c>
      <c r="W78">
        <v>6</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row>
    <row r="79" spans="1:44" ht="15" x14ac:dyDescent="0.3">
      <c r="A79" s="121" t="s">
        <v>1858</v>
      </c>
      <c r="B79">
        <f>'TD - referent - organisme - axe'!AA9</f>
        <v>1</v>
      </c>
      <c r="S79" s="95" t="s">
        <v>1858</v>
      </c>
      <c r="T79">
        <v>1</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row>
    <row r="80" spans="1:44" ht="15" x14ac:dyDescent="0.3">
      <c r="A80" s="121" t="s">
        <v>1293</v>
      </c>
      <c r="B80">
        <f>'TD - referent - organisme - axe'!AA10</f>
        <v>1</v>
      </c>
      <c r="S80" s="95" t="s">
        <v>1293</v>
      </c>
      <c r="T80">
        <v>0</v>
      </c>
      <c r="U80">
        <v>1</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row>
    <row r="81" spans="1:44" ht="15" x14ac:dyDescent="0.3">
      <c r="A81" s="121" t="s">
        <v>3281</v>
      </c>
      <c r="B81">
        <f>'TD - referent - organisme - axe'!AA11</f>
        <v>1</v>
      </c>
      <c r="S81" s="95" t="s">
        <v>3281</v>
      </c>
      <c r="T81">
        <v>0</v>
      </c>
      <c r="U81">
        <v>0</v>
      </c>
      <c r="V81">
        <v>0</v>
      </c>
      <c r="W81">
        <v>0</v>
      </c>
      <c r="X81">
        <v>0</v>
      </c>
      <c r="Y81">
        <v>1</v>
      </c>
      <c r="Z81">
        <v>0</v>
      </c>
      <c r="AA81">
        <v>0</v>
      </c>
      <c r="AB81">
        <v>0</v>
      </c>
      <c r="AC81">
        <v>0</v>
      </c>
      <c r="AD81">
        <v>0</v>
      </c>
      <c r="AE81">
        <v>0</v>
      </c>
      <c r="AF81">
        <v>0</v>
      </c>
      <c r="AG81">
        <v>0</v>
      </c>
      <c r="AH81">
        <v>0</v>
      </c>
      <c r="AI81">
        <v>0</v>
      </c>
      <c r="AJ81">
        <v>0</v>
      </c>
      <c r="AK81">
        <v>0</v>
      </c>
      <c r="AL81">
        <v>0</v>
      </c>
      <c r="AM81">
        <v>0</v>
      </c>
      <c r="AN81">
        <v>0</v>
      </c>
      <c r="AO81">
        <v>0</v>
      </c>
      <c r="AP81">
        <v>0</v>
      </c>
      <c r="AQ81">
        <v>0</v>
      </c>
      <c r="AR81">
        <v>0</v>
      </c>
    </row>
    <row r="82" spans="1:44" ht="15" x14ac:dyDescent="0.3">
      <c r="A82" s="121" t="s">
        <v>2695</v>
      </c>
      <c r="B82">
        <f>'TD - referent - organisme - axe'!AA12</f>
        <v>2</v>
      </c>
      <c r="S82" s="95" t="s">
        <v>2695</v>
      </c>
      <c r="T82">
        <v>1</v>
      </c>
      <c r="U82">
        <v>0</v>
      </c>
      <c r="V82">
        <v>0</v>
      </c>
      <c r="W82">
        <v>0</v>
      </c>
      <c r="X82">
        <v>0</v>
      </c>
      <c r="Y82">
        <v>0</v>
      </c>
      <c r="Z82">
        <v>0</v>
      </c>
      <c r="AA82">
        <v>0</v>
      </c>
      <c r="AB82">
        <v>0</v>
      </c>
      <c r="AC82">
        <v>0</v>
      </c>
      <c r="AD82">
        <v>1</v>
      </c>
      <c r="AE82">
        <v>0</v>
      </c>
      <c r="AF82">
        <v>0</v>
      </c>
      <c r="AG82">
        <v>0</v>
      </c>
      <c r="AH82">
        <v>0</v>
      </c>
      <c r="AI82">
        <v>0</v>
      </c>
      <c r="AJ82">
        <v>0</v>
      </c>
      <c r="AK82">
        <v>0</v>
      </c>
      <c r="AL82">
        <v>0</v>
      </c>
      <c r="AM82">
        <v>0</v>
      </c>
      <c r="AN82">
        <v>0</v>
      </c>
      <c r="AO82">
        <v>0</v>
      </c>
      <c r="AP82">
        <v>0</v>
      </c>
      <c r="AQ82">
        <v>0</v>
      </c>
      <c r="AR82">
        <v>0</v>
      </c>
    </row>
    <row r="83" spans="1:44" ht="15" x14ac:dyDescent="0.3">
      <c r="A83" s="121" t="s">
        <v>499</v>
      </c>
      <c r="B83">
        <f>'TD - referent - organisme - axe'!AA13</f>
        <v>3</v>
      </c>
      <c r="S83" s="95" t="s">
        <v>499</v>
      </c>
      <c r="T83">
        <v>0</v>
      </c>
      <c r="U83">
        <v>0</v>
      </c>
      <c r="V83">
        <v>1</v>
      </c>
      <c r="W83">
        <v>0</v>
      </c>
      <c r="X83">
        <v>0</v>
      </c>
      <c r="Y83">
        <v>0</v>
      </c>
      <c r="Z83">
        <v>0</v>
      </c>
      <c r="AA83">
        <v>0</v>
      </c>
      <c r="AB83">
        <v>0</v>
      </c>
      <c r="AC83">
        <v>2</v>
      </c>
      <c r="AD83">
        <v>0</v>
      </c>
      <c r="AE83">
        <v>0</v>
      </c>
      <c r="AF83">
        <v>0</v>
      </c>
      <c r="AG83">
        <v>0</v>
      </c>
      <c r="AH83">
        <v>0</v>
      </c>
      <c r="AI83">
        <v>0</v>
      </c>
      <c r="AJ83">
        <v>0</v>
      </c>
      <c r="AK83">
        <v>0</v>
      </c>
      <c r="AL83">
        <v>0</v>
      </c>
      <c r="AM83">
        <v>0</v>
      </c>
      <c r="AN83">
        <v>0</v>
      </c>
      <c r="AO83">
        <v>0</v>
      </c>
      <c r="AP83">
        <v>0</v>
      </c>
      <c r="AQ83">
        <v>0</v>
      </c>
      <c r="AR83">
        <v>0</v>
      </c>
    </row>
    <row r="84" spans="1:44" ht="15" x14ac:dyDescent="0.3">
      <c r="A84" s="121" t="s">
        <v>2243</v>
      </c>
      <c r="B84">
        <f>'TD - referent - organisme - axe'!AA14</f>
        <v>1</v>
      </c>
      <c r="S84" s="95" t="s">
        <v>2243</v>
      </c>
      <c r="T84">
        <v>0</v>
      </c>
      <c r="U84">
        <v>0</v>
      </c>
      <c r="V84">
        <v>0</v>
      </c>
      <c r="W84">
        <v>0</v>
      </c>
      <c r="X84">
        <v>0</v>
      </c>
      <c r="Y84">
        <v>0</v>
      </c>
      <c r="Z84">
        <v>0</v>
      </c>
      <c r="AA84">
        <v>0</v>
      </c>
      <c r="AB84">
        <v>0</v>
      </c>
      <c r="AC84">
        <v>0</v>
      </c>
      <c r="AD84">
        <v>1</v>
      </c>
      <c r="AE84">
        <v>0</v>
      </c>
      <c r="AF84">
        <v>0</v>
      </c>
      <c r="AG84">
        <v>0</v>
      </c>
      <c r="AH84">
        <v>0</v>
      </c>
      <c r="AI84">
        <v>0</v>
      </c>
      <c r="AJ84">
        <v>0</v>
      </c>
      <c r="AK84">
        <v>0</v>
      </c>
      <c r="AL84">
        <v>0</v>
      </c>
      <c r="AM84">
        <v>0</v>
      </c>
      <c r="AN84">
        <v>0</v>
      </c>
      <c r="AO84">
        <v>0</v>
      </c>
      <c r="AP84">
        <v>0</v>
      </c>
      <c r="AQ84">
        <v>0</v>
      </c>
      <c r="AR84">
        <v>0</v>
      </c>
    </row>
    <row r="85" spans="1:44" ht="15" x14ac:dyDescent="0.3">
      <c r="A85" s="121" t="s">
        <v>1366</v>
      </c>
      <c r="B85">
        <f>'TD - referent - organisme - axe'!AA15</f>
        <v>1</v>
      </c>
      <c r="S85" s="95" t="s">
        <v>1366</v>
      </c>
      <c r="T85">
        <v>0</v>
      </c>
      <c r="U85">
        <v>0</v>
      </c>
      <c r="V85">
        <v>1</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row>
    <row r="86" spans="1:44" ht="15" x14ac:dyDescent="0.3">
      <c r="A86" s="121" t="s">
        <v>4023</v>
      </c>
      <c r="B86">
        <f>'TD - referent - organisme - axe'!AA16</f>
        <v>1</v>
      </c>
      <c r="S86" s="95" t="s">
        <v>4023</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1</v>
      </c>
      <c r="AR86">
        <v>0</v>
      </c>
    </row>
    <row r="87" spans="1:44" ht="15" x14ac:dyDescent="0.3">
      <c r="A87" s="121" t="s">
        <v>156</v>
      </c>
      <c r="B87">
        <f>'TD - referent - organisme - axe'!AA17</f>
        <v>11</v>
      </c>
      <c r="S87" s="95" t="s">
        <v>156</v>
      </c>
      <c r="T87">
        <v>0</v>
      </c>
      <c r="U87">
        <v>0</v>
      </c>
      <c r="V87">
        <v>0</v>
      </c>
      <c r="W87">
        <v>0</v>
      </c>
      <c r="X87">
        <v>1</v>
      </c>
      <c r="Y87">
        <v>0</v>
      </c>
      <c r="Z87">
        <v>0</v>
      </c>
      <c r="AA87">
        <v>0</v>
      </c>
      <c r="AB87">
        <v>0</v>
      </c>
      <c r="AC87">
        <v>0</v>
      </c>
      <c r="AD87">
        <v>0</v>
      </c>
      <c r="AE87">
        <v>0</v>
      </c>
      <c r="AF87">
        <v>0</v>
      </c>
      <c r="AG87">
        <v>0</v>
      </c>
      <c r="AH87">
        <v>0</v>
      </c>
      <c r="AI87">
        <v>0</v>
      </c>
      <c r="AJ87">
        <v>0</v>
      </c>
      <c r="AK87">
        <v>7</v>
      </c>
      <c r="AL87">
        <v>0</v>
      </c>
      <c r="AM87">
        <v>0</v>
      </c>
      <c r="AN87">
        <v>0</v>
      </c>
      <c r="AO87">
        <v>0</v>
      </c>
      <c r="AP87">
        <v>0</v>
      </c>
      <c r="AQ87">
        <v>0</v>
      </c>
      <c r="AR87">
        <v>1</v>
      </c>
    </row>
    <row r="88" spans="1:44" ht="15" x14ac:dyDescent="0.3">
      <c r="A88" s="121" t="s">
        <v>56</v>
      </c>
      <c r="B88">
        <f>'TD - referent - organisme - axe'!AA18</f>
        <v>1</v>
      </c>
      <c r="S88" s="95" t="s">
        <v>3978</v>
      </c>
      <c r="T88">
        <v>0</v>
      </c>
      <c r="U88">
        <v>0</v>
      </c>
      <c r="V88">
        <v>1</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row>
    <row r="89" spans="1:44" ht="15" x14ac:dyDescent="0.3">
      <c r="A89" s="121" t="s">
        <v>795</v>
      </c>
      <c r="B89">
        <f>'TD - referent - organisme - axe'!AA19</f>
        <v>613</v>
      </c>
      <c r="S89" s="95" t="s">
        <v>56</v>
      </c>
      <c r="T89">
        <v>28</v>
      </c>
      <c r="U89">
        <v>34</v>
      </c>
      <c r="V89">
        <v>3</v>
      </c>
      <c r="W89">
        <v>6</v>
      </c>
      <c r="X89">
        <v>22</v>
      </c>
      <c r="Y89">
        <v>11</v>
      </c>
      <c r="Z89">
        <v>0</v>
      </c>
      <c r="AA89">
        <v>10</v>
      </c>
      <c r="AB89">
        <v>7</v>
      </c>
      <c r="AC89">
        <v>110</v>
      </c>
      <c r="AD89">
        <v>47</v>
      </c>
      <c r="AE89">
        <v>5</v>
      </c>
      <c r="AF89">
        <v>52</v>
      </c>
      <c r="AG89">
        <v>11</v>
      </c>
      <c r="AH89">
        <v>4</v>
      </c>
      <c r="AI89">
        <v>13</v>
      </c>
      <c r="AJ89">
        <v>43</v>
      </c>
      <c r="AK89">
        <v>34</v>
      </c>
      <c r="AL89">
        <v>123</v>
      </c>
      <c r="AM89">
        <v>4</v>
      </c>
      <c r="AN89">
        <v>0</v>
      </c>
      <c r="AO89">
        <v>11</v>
      </c>
      <c r="AP89">
        <v>3</v>
      </c>
      <c r="AQ89">
        <v>17</v>
      </c>
      <c r="AR89">
        <v>15</v>
      </c>
    </row>
    <row r="90" spans="1:44" ht="15" x14ac:dyDescent="0.3">
      <c r="A90" s="121" t="s">
        <v>2423</v>
      </c>
      <c r="B90">
        <f>'TD - referent - organisme - axe'!AA20</f>
        <v>1</v>
      </c>
      <c r="S90" s="95" t="s">
        <v>795</v>
      </c>
      <c r="T90">
        <v>0</v>
      </c>
      <c r="U90">
        <v>0</v>
      </c>
      <c r="V90">
        <v>0</v>
      </c>
      <c r="W90">
        <v>0</v>
      </c>
      <c r="X90">
        <v>0</v>
      </c>
      <c r="Y90">
        <v>0</v>
      </c>
      <c r="Z90">
        <v>0</v>
      </c>
      <c r="AA90">
        <v>0</v>
      </c>
      <c r="AB90">
        <v>0</v>
      </c>
      <c r="AC90">
        <v>0</v>
      </c>
      <c r="AD90">
        <v>0</v>
      </c>
      <c r="AE90">
        <v>0</v>
      </c>
      <c r="AF90">
        <v>0</v>
      </c>
      <c r="AG90">
        <v>0</v>
      </c>
      <c r="AH90">
        <v>0</v>
      </c>
      <c r="AI90">
        <v>0</v>
      </c>
      <c r="AJ90">
        <v>0</v>
      </c>
      <c r="AK90">
        <v>1</v>
      </c>
      <c r="AL90">
        <v>0</v>
      </c>
      <c r="AM90">
        <v>0</v>
      </c>
      <c r="AN90">
        <v>0</v>
      </c>
      <c r="AO90">
        <v>0</v>
      </c>
      <c r="AP90">
        <v>0</v>
      </c>
      <c r="AQ90">
        <v>0</v>
      </c>
      <c r="AR90">
        <v>0</v>
      </c>
    </row>
    <row r="91" spans="1:44" ht="15" x14ac:dyDescent="0.3">
      <c r="A91" s="121" t="s">
        <v>138</v>
      </c>
      <c r="B91">
        <f>'TD - referent - organisme - axe'!AA21</f>
        <v>1</v>
      </c>
      <c r="S91" s="95" t="s">
        <v>2423</v>
      </c>
      <c r="T91">
        <v>0</v>
      </c>
      <c r="U91">
        <v>0</v>
      </c>
      <c r="V91">
        <v>0</v>
      </c>
      <c r="W91">
        <v>0</v>
      </c>
      <c r="X91">
        <v>0</v>
      </c>
      <c r="Y91">
        <v>0</v>
      </c>
      <c r="Z91">
        <v>0</v>
      </c>
      <c r="AA91">
        <v>0</v>
      </c>
      <c r="AB91">
        <v>1</v>
      </c>
      <c r="AC91">
        <v>0</v>
      </c>
      <c r="AD91">
        <v>0</v>
      </c>
      <c r="AE91">
        <v>0</v>
      </c>
      <c r="AF91">
        <v>0</v>
      </c>
      <c r="AG91">
        <v>0</v>
      </c>
      <c r="AH91">
        <v>0</v>
      </c>
      <c r="AI91">
        <v>0</v>
      </c>
      <c r="AJ91">
        <v>0</v>
      </c>
      <c r="AK91">
        <v>0</v>
      </c>
      <c r="AL91">
        <v>0</v>
      </c>
      <c r="AM91">
        <v>0</v>
      </c>
      <c r="AN91">
        <v>0</v>
      </c>
      <c r="AO91">
        <v>0</v>
      </c>
      <c r="AP91">
        <v>0</v>
      </c>
      <c r="AQ91">
        <v>0</v>
      </c>
      <c r="AR91">
        <v>0</v>
      </c>
    </row>
    <row r="92" spans="1:44" ht="30" x14ac:dyDescent="0.3">
      <c r="A92" s="121" t="s">
        <v>3669</v>
      </c>
      <c r="B92">
        <f>'TD - referent - organisme - axe'!AA22</f>
        <v>1</v>
      </c>
      <c r="S92" s="95" t="s">
        <v>138</v>
      </c>
      <c r="T92">
        <v>0</v>
      </c>
      <c r="U92">
        <v>0</v>
      </c>
      <c r="V92">
        <v>1</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row>
    <row r="93" spans="1:44" ht="30" x14ac:dyDescent="0.3">
      <c r="A93" s="121" t="s">
        <v>2074</v>
      </c>
      <c r="B93">
        <f>'TD - referent - organisme - axe'!AA23</f>
        <v>1</v>
      </c>
      <c r="S93" s="95" t="s">
        <v>3669</v>
      </c>
      <c r="T93">
        <v>0</v>
      </c>
      <c r="U93">
        <v>0</v>
      </c>
      <c r="V93">
        <v>0</v>
      </c>
      <c r="W93">
        <v>0</v>
      </c>
      <c r="X93">
        <v>0</v>
      </c>
      <c r="Y93">
        <v>0</v>
      </c>
      <c r="Z93">
        <v>0</v>
      </c>
      <c r="AA93">
        <v>0</v>
      </c>
      <c r="AB93">
        <v>1</v>
      </c>
      <c r="AC93">
        <v>0</v>
      </c>
      <c r="AD93">
        <v>0</v>
      </c>
      <c r="AE93">
        <v>0</v>
      </c>
      <c r="AF93">
        <v>0</v>
      </c>
      <c r="AG93">
        <v>0</v>
      </c>
      <c r="AH93">
        <v>0</v>
      </c>
      <c r="AI93">
        <v>0</v>
      </c>
      <c r="AJ93">
        <v>0</v>
      </c>
      <c r="AK93">
        <v>0</v>
      </c>
      <c r="AL93">
        <v>0</v>
      </c>
      <c r="AM93">
        <v>0</v>
      </c>
      <c r="AN93">
        <v>0</v>
      </c>
      <c r="AO93">
        <v>0</v>
      </c>
      <c r="AP93">
        <v>0</v>
      </c>
      <c r="AQ93">
        <v>0</v>
      </c>
      <c r="AR93">
        <v>0</v>
      </c>
    </row>
    <row r="94" spans="1:44" ht="15" x14ac:dyDescent="0.3">
      <c r="A94" s="121" t="s">
        <v>2391</v>
      </c>
      <c r="B94">
        <f>'TD - referent - organisme - axe'!AA24</f>
        <v>1</v>
      </c>
      <c r="S94" s="95" t="s">
        <v>2074</v>
      </c>
      <c r="T94">
        <v>0</v>
      </c>
      <c r="U94">
        <v>0</v>
      </c>
      <c r="V94">
        <v>0</v>
      </c>
      <c r="W94">
        <v>0</v>
      </c>
      <c r="X94">
        <v>0</v>
      </c>
      <c r="Y94">
        <v>1</v>
      </c>
      <c r="Z94">
        <v>0</v>
      </c>
      <c r="AA94">
        <v>0</v>
      </c>
      <c r="AB94">
        <v>0</v>
      </c>
      <c r="AC94">
        <v>0</v>
      </c>
      <c r="AD94">
        <v>0</v>
      </c>
      <c r="AE94">
        <v>0</v>
      </c>
      <c r="AF94">
        <v>0</v>
      </c>
      <c r="AG94">
        <v>0</v>
      </c>
      <c r="AH94">
        <v>0</v>
      </c>
      <c r="AI94">
        <v>0</v>
      </c>
      <c r="AJ94">
        <v>0</v>
      </c>
      <c r="AK94">
        <v>0</v>
      </c>
      <c r="AL94">
        <v>0</v>
      </c>
      <c r="AM94">
        <v>0</v>
      </c>
      <c r="AN94">
        <v>0</v>
      </c>
      <c r="AO94">
        <v>0</v>
      </c>
      <c r="AP94">
        <v>0</v>
      </c>
      <c r="AQ94">
        <v>0</v>
      </c>
      <c r="AR94">
        <v>0</v>
      </c>
    </row>
    <row r="95" spans="1:44" ht="15" x14ac:dyDescent="0.3">
      <c r="A95" s="121" t="s">
        <v>881</v>
      </c>
      <c r="B95">
        <f>'TD - referent - organisme - axe'!AA25</f>
        <v>5</v>
      </c>
      <c r="S95" s="95" t="s">
        <v>2391</v>
      </c>
      <c r="T95">
        <v>0</v>
      </c>
      <c r="U95">
        <v>0</v>
      </c>
      <c r="V95">
        <v>2</v>
      </c>
      <c r="W95">
        <v>0</v>
      </c>
      <c r="X95">
        <v>0</v>
      </c>
      <c r="Y95">
        <v>0</v>
      </c>
      <c r="Z95">
        <v>0</v>
      </c>
      <c r="AA95">
        <v>0</v>
      </c>
      <c r="AB95">
        <v>0</v>
      </c>
      <c r="AC95">
        <v>0</v>
      </c>
      <c r="AD95">
        <v>1</v>
      </c>
      <c r="AE95">
        <v>0</v>
      </c>
      <c r="AF95">
        <v>0</v>
      </c>
      <c r="AG95">
        <v>0</v>
      </c>
      <c r="AH95">
        <v>0</v>
      </c>
      <c r="AI95">
        <v>1</v>
      </c>
      <c r="AJ95">
        <v>0</v>
      </c>
      <c r="AK95">
        <v>0</v>
      </c>
      <c r="AL95">
        <v>0</v>
      </c>
      <c r="AM95">
        <v>0</v>
      </c>
      <c r="AN95">
        <v>0</v>
      </c>
      <c r="AO95">
        <v>0</v>
      </c>
      <c r="AP95">
        <v>0</v>
      </c>
      <c r="AQ95">
        <v>0</v>
      </c>
      <c r="AR95">
        <v>0</v>
      </c>
    </row>
    <row r="96" spans="1:44" ht="15" x14ac:dyDescent="0.3">
      <c r="A96" s="121" t="s">
        <v>107</v>
      </c>
      <c r="B96">
        <f>'TD - referent - organisme - axe'!AA26</f>
        <v>9</v>
      </c>
      <c r="S96" s="95" t="s">
        <v>881</v>
      </c>
      <c r="T96">
        <v>0</v>
      </c>
      <c r="U96">
        <v>0</v>
      </c>
      <c r="V96">
        <v>0</v>
      </c>
      <c r="W96">
        <v>0</v>
      </c>
      <c r="X96">
        <v>0</v>
      </c>
      <c r="Y96">
        <v>0</v>
      </c>
      <c r="Z96">
        <v>0</v>
      </c>
      <c r="AA96">
        <v>4</v>
      </c>
      <c r="AB96">
        <v>0</v>
      </c>
      <c r="AC96">
        <v>0</v>
      </c>
      <c r="AD96">
        <v>2</v>
      </c>
      <c r="AE96">
        <v>0</v>
      </c>
      <c r="AF96">
        <v>0</v>
      </c>
      <c r="AG96">
        <v>0</v>
      </c>
      <c r="AH96">
        <v>0</v>
      </c>
      <c r="AI96">
        <v>0</v>
      </c>
      <c r="AJ96">
        <v>0</v>
      </c>
      <c r="AK96">
        <v>0</v>
      </c>
      <c r="AL96">
        <v>2</v>
      </c>
      <c r="AM96">
        <v>0</v>
      </c>
      <c r="AN96">
        <v>0</v>
      </c>
      <c r="AO96">
        <v>0</v>
      </c>
      <c r="AP96">
        <v>0</v>
      </c>
      <c r="AQ96">
        <v>0</v>
      </c>
      <c r="AR96">
        <v>0</v>
      </c>
    </row>
    <row r="97" spans="1:44" ht="15" x14ac:dyDescent="0.3">
      <c r="A97" s="121" t="s">
        <v>785</v>
      </c>
      <c r="B97">
        <f>'TD - referent - organisme - axe'!AA27</f>
        <v>1</v>
      </c>
      <c r="S97" s="95" t="s">
        <v>107</v>
      </c>
      <c r="T97">
        <v>0</v>
      </c>
      <c r="U97">
        <v>0</v>
      </c>
      <c r="V97">
        <v>1</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row>
    <row r="98" spans="1:44" ht="15" x14ac:dyDescent="0.3">
      <c r="A98" s="121" t="s">
        <v>3660</v>
      </c>
      <c r="B98">
        <f>'TD - referent - organisme - axe'!AA28</f>
        <v>2</v>
      </c>
      <c r="S98" s="95" t="s">
        <v>2004</v>
      </c>
      <c r="T98">
        <v>1</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row>
    <row r="99" spans="1:44" ht="15" x14ac:dyDescent="0.3">
      <c r="A99" s="121" t="s">
        <v>4627</v>
      </c>
      <c r="B99">
        <f>'TD - referent - organisme - axe'!AA29</f>
        <v>4</v>
      </c>
      <c r="S99" s="95" t="s">
        <v>785</v>
      </c>
      <c r="T99">
        <v>0</v>
      </c>
      <c r="U99">
        <v>0</v>
      </c>
      <c r="V99">
        <v>0</v>
      </c>
      <c r="W99">
        <v>0</v>
      </c>
      <c r="X99">
        <v>0</v>
      </c>
      <c r="Y99">
        <v>0</v>
      </c>
      <c r="Z99">
        <v>0</v>
      </c>
      <c r="AA99">
        <v>0</v>
      </c>
      <c r="AB99">
        <v>0</v>
      </c>
      <c r="AC99">
        <v>0</v>
      </c>
      <c r="AD99">
        <v>0</v>
      </c>
      <c r="AE99">
        <v>0</v>
      </c>
      <c r="AF99">
        <v>0</v>
      </c>
      <c r="AG99">
        <v>0</v>
      </c>
      <c r="AH99">
        <v>0</v>
      </c>
      <c r="AI99">
        <v>0</v>
      </c>
      <c r="AJ99">
        <v>1</v>
      </c>
      <c r="AK99">
        <v>0</v>
      </c>
      <c r="AL99">
        <v>0</v>
      </c>
      <c r="AM99">
        <v>0</v>
      </c>
      <c r="AN99">
        <v>0</v>
      </c>
      <c r="AO99">
        <v>0</v>
      </c>
      <c r="AP99">
        <v>0</v>
      </c>
      <c r="AQ99">
        <v>0</v>
      </c>
      <c r="AR99">
        <v>1</v>
      </c>
    </row>
    <row r="100" spans="1:44" ht="15" x14ac:dyDescent="0.3">
      <c r="A100" s="121" t="s">
        <v>2197</v>
      </c>
      <c r="B100">
        <f>'TD - referent - organisme - axe'!AA30</f>
        <v>1</v>
      </c>
      <c r="S100" s="95" t="s">
        <v>3660</v>
      </c>
      <c r="T100">
        <v>0</v>
      </c>
      <c r="U100">
        <v>0</v>
      </c>
      <c r="V100">
        <v>0</v>
      </c>
      <c r="W100">
        <v>0</v>
      </c>
      <c r="X100">
        <v>0</v>
      </c>
      <c r="Y100">
        <v>0</v>
      </c>
      <c r="Z100">
        <v>0</v>
      </c>
      <c r="AA100">
        <v>0</v>
      </c>
      <c r="AB100">
        <v>0</v>
      </c>
      <c r="AC100">
        <v>0</v>
      </c>
      <c r="AD100">
        <v>0</v>
      </c>
      <c r="AE100">
        <v>0</v>
      </c>
      <c r="AF100">
        <v>0</v>
      </c>
      <c r="AG100">
        <v>0</v>
      </c>
      <c r="AH100">
        <v>0</v>
      </c>
      <c r="AI100">
        <v>0</v>
      </c>
      <c r="AJ100">
        <v>1</v>
      </c>
      <c r="AK100">
        <v>0</v>
      </c>
      <c r="AL100">
        <v>0</v>
      </c>
      <c r="AM100">
        <v>0</v>
      </c>
      <c r="AN100">
        <v>0</v>
      </c>
      <c r="AO100">
        <v>0</v>
      </c>
      <c r="AP100">
        <v>0</v>
      </c>
      <c r="AQ100">
        <v>0</v>
      </c>
      <c r="AR100">
        <v>0</v>
      </c>
    </row>
    <row r="101" spans="1:44" ht="15" x14ac:dyDescent="0.3">
      <c r="A101" s="121" t="s">
        <v>939</v>
      </c>
      <c r="B101">
        <f>'TD - referent - organisme - axe'!AA31</f>
        <v>1</v>
      </c>
      <c r="S101" s="95" t="s">
        <v>4627</v>
      </c>
      <c r="T101">
        <v>0</v>
      </c>
      <c r="U101">
        <v>0</v>
      </c>
      <c r="V101">
        <v>0</v>
      </c>
      <c r="W101">
        <v>0</v>
      </c>
      <c r="X101">
        <v>0</v>
      </c>
      <c r="Y101">
        <v>0</v>
      </c>
      <c r="Z101">
        <v>0</v>
      </c>
      <c r="AA101">
        <v>0</v>
      </c>
      <c r="AB101">
        <v>0</v>
      </c>
      <c r="AC101">
        <v>0</v>
      </c>
      <c r="AD101">
        <v>0</v>
      </c>
      <c r="AE101">
        <v>0</v>
      </c>
      <c r="AF101">
        <v>0</v>
      </c>
      <c r="AG101">
        <v>0</v>
      </c>
      <c r="AH101">
        <v>0</v>
      </c>
      <c r="AI101">
        <v>0</v>
      </c>
      <c r="AJ101">
        <v>1</v>
      </c>
      <c r="AK101">
        <v>0</v>
      </c>
      <c r="AL101">
        <v>0</v>
      </c>
      <c r="AM101">
        <v>0</v>
      </c>
      <c r="AN101">
        <v>0</v>
      </c>
      <c r="AO101">
        <v>0</v>
      </c>
      <c r="AP101">
        <v>0</v>
      </c>
      <c r="AQ101">
        <v>0</v>
      </c>
      <c r="AR101">
        <v>0</v>
      </c>
    </row>
    <row r="102" spans="1:44" ht="15" x14ac:dyDescent="0.3">
      <c r="A102" s="121" t="s">
        <v>27</v>
      </c>
      <c r="B102">
        <f>'TD - referent - organisme - axe'!AA32</f>
        <v>1</v>
      </c>
      <c r="S102" s="95" t="s">
        <v>2197</v>
      </c>
      <c r="T102">
        <v>1</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row>
    <row r="103" spans="1:44" ht="15" x14ac:dyDescent="0.3">
      <c r="A103" s="121" t="s">
        <v>2880</v>
      </c>
      <c r="B103">
        <f>'TD - referent - organisme - axe'!AA33</f>
        <v>2</v>
      </c>
      <c r="S103" s="95" t="s">
        <v>939</v>
      </c>
      <c r="T103">
        <v>0</v>
      </c>
      <c r="U103">
        <v>1</v>
      </c>
      <c r="V103">
        <v>0</v>
      </c>
      <c r="W103">
        <v>0</v>
      </c>
      <c r="X103">
        <v>0</v>
      </c>
      <c r="Y103">
        <v>0</v>
      </c>
      <c r="Z103">
        <v>0</v>
      </c>
      <c r="AA103">
        <v>1</v>
      </c>
      <c r="AB103">
        <v>0</v>
      </c>
      <c r="AC103">
        <v>0</v>
      </c>
      <c r="AD103">
        <v>0</v>
      </c>
      <c r="AE103">
        <v>0</v>
      </c>
      <c r="AF103">
        <v>0</v>
      </c>
      <c r="AG103">
        <v>0</v>
      </c>
      <c r="AH103">
        <v>0</v>
      </c>
      <c r="AI103">
        <v>0</v>
      </c>
      <c r="AJ103">
        <v>0</v>
      </c>
      <c r="AK103">
        <v>0</v>
      </c>
      <c r="AL103">
        <v>0</v>
      </c>
      <c r="AM103">
        <v>0</v>
      </c>
      <c r="AN103">
        <v>0</v>
      </c>
      <c r="AO103">
        <v>0</v>
      </c>
      <c r="AP103">
        <v>0</v>
      </c>
      <c r="AQ103">
        <v>0</v>
      </c>
      <c r="AR103">
        <v>0</v>
      </c>
    </row>
    <row r="104" spans="1:44" ht="15" x14ac:dyDescent="0.3">
      <c r="A104" s="121" t="s">
        <v>2140</v>
      </c>
      <c r="B104">
        <f>'TD - referent - organisme - axe'!AA34</f>
        <v>57</v>
      </c>
      <c r="S104" s="95" t="s">
        <v>27</v>
      </c>
      <c r="T104">
        <v>0</v>
      </c>
      <c r="U104">
        <v>0</v>
      </c>
      <c r="V104">
        <v>1</v>
      </c>
      <c r="W104">
        <v>0</v>
      </c>
      <c r="X104">
        <v>1</v>
      </c>
      <c r="Y104">
        <v>0</v>
      </c>
      <c r="Z104">
        <v>0</v>
      </c>
      <c r="AA104">
        <v>0</v>
      </c>
      <c r="AB104">
        <v>1</v>
      </c>
      <c r="AC104">
        <v>8</v>
      </c>
      <c r="AD104">
        <v>0</v>
      </c>
      <c r="AE104">
        <v>0</v>
      </c>
      <c r="AF104">
        <v>0</v>
      </c>
      <c r="AG104">
        <v>2</v>
      </c>
      <c r="AH104">
        <v>0</v>
      </c>
      <c r="AI104">
        <v>10</v>
      </c>
      <c r="AJ104">
        <v>7</v>
      </c>
      <c r="AK104">
        <v>0</v>
      </c>
      <c r="AL104">
        <v>0</v>
      </c>
      <c r="AM104">
        <v>15</v>
      </c>
      <c r="AN104">
        <v>0</v>
      </c>
      <c r="AO104">
        <v>0</v>
      </c>
      <c r="AP104">
        <v>0</v>
      </c>
      <c r="AQ104">
        <v>11</v>
      </c>
      <c r="AR104">
        <v>1</v>
      </c>
    </row>
    <row r="105" spans="1:44" ht="15" x14ac:dyDescent="0.3">
      <c r="A105" s="121" t="s">
        <v>1233</v>
      </c>
      <c r="B105">
        <f>'TD - referent - organisme - axe'!AA35</f>
        <v>1</v>
      </c>
      <c r="S105" s="95" t="s">
        <v>2880</v>
      </c>
      <c r="T105">
        <v>0</v>
      </c>
      <c r="U105">
        <v>0</v>
      </c>
      <c r="V105">
        <v>1</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row>
    <row r="106" spans="1:44" ht="30" x14ac:dyDescent="0.3">
      <c r="A106" s="121" t="s">
        <v>3224</v>
      </c>
      <c r="B106">
        <f>'TD - referent - organisme - axe'!AA36</f>
        <v>1</v>
      </c>
      <c r="S106" s="95" t="s">
        <v>2140</v>
      </c>
      <c r="T106">
        <v>1</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row>
    <row r="107" spans="1:44" ht="30" x14ac:dyDescent="0.3">
      <c r="A107" s="121" t="s">
        <v>3473</v>
      </c>
      <c r="B107">
        <f>'TD - referent - organisme - axe'!AA37</f>
        <v>2</v>
      </c>
      <c r="S107" s="95" t="s">
        <v>1233</v>
      </c>
      <c r="T107">
        <v>0</v>
      </c>
      <c r="U107">
        <v>0</v>
      </c>
      <c r="V107">
        <v>2</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row>
    <row r="108" spans="1:44" ht="30" x14ac:dyDescent="0.3">
      <c r="A108" s="121" t="s">
        <v>2685</v>
      </c>
      <c r="B108">
        <f>'TD - referent - organisme - axe'!AA38</f>
        <v>1</v>
      </c>
      <c r="S108" s="95" t="s">
        <v>3224</v>
      </c>
      <c r="T108">
        <v>0</v>
      </c>
      <c r="U108">
        <v>0</v>
      </c>
      <c r="V108">
        <v>0</v>
      </c>
      <c r="W108">
        <v>0</v>
      </c>
      <c r="X108">
        <v>0</v>
      </c>
      <c r="Y108">
        <v>1</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row>
    <row r="109" spans="1:44" ht="15" x14ac:dyDescent="0.3">
      <c r="A109" s="121" t="s">
        <v>2415</v>
      </c>
      <c r="B109">
        <f>'TD - referent - organisme - axe'!AA39</f>
        <v>1</v>
      </c>
      <c r="S109" s="95" t="s">
        <v>3473</v>
      </c>
      <c r="T109">
        <v>0</v>
      </c>
      <c r="U109">
        <v>0</v>
      </c>
      <c r="V109">
        <v>0</v>
      </c>
      <c r="W109">
        <v>0</v>
      </c>
      <c r="X109">
        <v>0</v>
      </c>
      <c r="Y109">
        <v>0</v>
      </c>
      <c r="Z109">
        <v>0</v>
      </c>
      <c r="AA109">
        <v>0</v>
      </c>
      <c r="AB109">
        <v>1</v>
      </c>
      <c r="AC109">
        <v>0</v>
      </c>
      <c r="AD109">
        <v>0</v>
      </c>
      <c r="AE109">
        <v>0</v>
      </c>
      <c r="AF109">
        <v>0</v>
      </c>
      <c r="AG109">
        <v>0</v>
      </c>
      <c r="AH109">
        <v>0</v>
      </c>
      <c r="AI109">
        <v>0</v>
      </c>
      <c r="AJ109">
        <v>0</v>
      </c>
      <c r="AK109">
        <v>0</v>
      </c>
      <c r="AL109">
        <v>0</v>
      </c>
      <c r="AM109">
        <v>0</v>
      </c>
      <c r="AN109">
        <v>0</v>
      </c>
      <c r="AO109">
        <v>0</v>
      </c>
      <c r="AP109">
        <v>0</v>
      </c>
      <c r="AQ109">
        <v>0</v>
      </c>
      <c r="AR109">
        <v>0</v>
      </c>
    </row>
    <row r="110" spans="1:44" ht="15" x14ac:dyDescent="0.3">
      <c r="A110" s="121" t="s">
        <v>357</v>
      </c>
      <c r="B110">
        <f>'TD - referent - organisme - axe'!AA40</f>
        <v>4</v>
      </c>
      <c r="S110" s="95" t="s">
        <v>2685</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1</v>
      </c>
      <c r="AP110">
        <v>1</v>
      </c>
      <c r="AQ110">
        <v>2</v>
      </c>
      <c r="AR110">
        <v>0</v>
      </c>
    </row>
    <row r="111" spans="1:44" ht="15" x14ac:dyDescent="0.3">
      <c r="A111" s="121" t="s">
        <v>4961</v>
      </c>
      <c r="B111">
        <f>'TD - referent - organisme - axe'!AA41</f>
        <v>1</v>
      </c>
      <c r="S111" s="95" t="s">
        <v>2415</v>
      </c>
      <c r="T111">
        <v>1</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row>
    <row r="112" spans="1:44" ht="15" x14ac:dyDescent="0.3">
      <c r="A112" s="121" t="s">
        <v>4382</v>
      </c>
      <c r="B112">
        <f>'TD - referent - organisme - axe'!AA42</f>
        <v>1</v>
      </c>
      <c r="S112" s="95" t="s">
        <v>357</v>
      </c>
      <c r="T112">
        <v>0</v>
      </c>
      <c r="U112">
        <v>0</v>
      </c>
      <c r="V112">
        <v>1</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row>
    <row r="113" spans="1:44" ht="30" x14ac:dyDescent="0.3">
      <c r="A113" s="121" t="s">
        <v>2500</v>
      </c>
      <c r="B113">
        <f>'TD - referent - organisme - axe'!AA43</f>
        <v>1</v>
      </c>
      <c r="S113" s="95" t="s">
        <v>4961</v>
      </c>
      <c r="T113">
        <v>0</v>
      </c>
      <c r="U113">
        <v>0</v>
      </c>
      <c r="V113">
        <v>1</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row>
    <row r="114" spans="1:44" ht="15" x14ac:dyDescent="0.3">
      <c r="A114" s="121" t="s">
        <v>3052</v>
      </c>
      <c r="B114">
        <f>'TD - referent - organisme - axe'!AA44</f>
        <v>1</v>
      </c>
      <c r="S114" s="95" t="s">
        <v>4382</v>
      </c>
      <c r="T114">
        <v>0</v>
      </c>
      <c r="U114">
        <v>0</v>
      </c>
      <c r="V114">
        <v>1</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row>
    <row r="115" spans="1:44" ht="30" x14ac:dyDescent="0.3">
      <c r="A115" s="121" t="s">
        <v>6489</v>
      </c>
      <c r="B115">
        <f>'TD - referent - organisme - axe'!AA45</f>
        <v>1</v>
      </c>
      <c r="S115" s="95" t="s">
        <v>2500</v>
      </c>
      <c r="T115">
        <v>0</v>
      </c>
      <c r="U115">
        <v>0</v>
      </c>
      <c r="V115">
        <v>0</v>
      </c>
      <c r="W115">
        <v>0</v>
      </c>
      <c r="X115">
        <v>0</v>
      </c>
      <c r="Y115">
        <v>0</v>
      </c>
      <c r="Z115">
        <v>0</v>
      </c>
      <c r="AA115">
        <v>0</v>
      </c>
      <c r="AB115">
        <v>0</v>
      </c>
      <c r="AC115">
        <v>1</v>
      </c>
      <c r="AD115">
        <v>0</v>
      </c>
      <c r="AE115">
        <v>0</v>
      </c>
      <c r="AF115">
        <v>0</v>
      </c>
      <c r="AG115">
        <v>0</v>
      </c>
      <c r="AH115">
        <v>0</v>
      </c>
      <c r="AI115">
        <v>0</v>
      </c>
      <c r="AJ115">
        <v>0</v>
      </c>
      <c r="AK115">
        <v>0</v>
      </c>
      <c r="AL115">
        <v>0</v>
      </c>
      <c r="AM115">
        <v>0</v>
      </c>
      <c r="AN115">
        <v>0</v>
      </c>
      <c r="AO115">
        <v>0</v>
      </c>
      <c r="AP115">
        <v>0</v>
      </c>
      <c r="AQ115">
        <v>0</v>
      </c>
      <c r="AR115">
        <v>0</v>
      </c>
    </row>
    <row r="116" spans="1:44" ht="15" x14ac:dyDescent="0.3">
      <c r="A116" s="121" t="s">
        <v>372</v>
      </c>
      <c r="B116">
        <f>'TD - referent - organisme - axe'!AA46</f>
        <v>1</v>
      </c>
      <c r="S116" s="95" t="s">
        <v>3052</v>
      </c>
      <c r="T116">
        <v>0</v>
      </c>
      <c r="U116">
        <v>0</v>
      </c>
      <c r="V116">
        <v>1</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row>
    <row r="117" spans="1:44" ht="15" x14ac:dyDescent="0.3">
      <c r="A117" s="121" t="s">
        <v>3847</v>
      </c>
      <c r="B117">
        <f>'TD - referent - organisme - axe'!AA47</f>
        <v>1</v>
      </c>
      <c r="S117" s="95" t="s">
        <v>372</v>
      </c>
      <c r="T117">
        <v>0</v>
      </c>
      <c r="U117">
        <v>0</v>
      </c>
      <c r="V117">
        <v>0</v>
      </c>
      <c r="W117">
        <v>1</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row>
    <row r="118" spans="1:44" ht="15" x14ac:dyDescent="0.3">
      <c r="A118" s="121" t="s">
        <v>1043</v>
      </c>
      <c r="B118">
        <f>'TD - referent - organisme - axe'!AA48</f>
        <v>9</v>
      </c>
      <c r="S118" s="95" t="s">
        <v>3847</v>
      </c>
      <c r="T118">
        <v>0</v>
      </c>
      <c r="U118">
        <v>0</v>
      </c>
      <c r="V118">
        <v>0</v>
      </c>
      <c r="W118">
        <v>0</v>
      </c>
      <c r="X118">
        <v>0</v>
      </c>
      <c r="Y118">
        <v>0</v>
      </c>
      <c r="Z118">
        <v>0</v>
      </c>
      <c r="AA118">
        <v>0</v>
      </c>
      <c r="AB118">
        <v>0</v>
      </c>
      <c r="AC118">
        <v>1</v>
      </c>
      <c r="AD118">
        <v>1</v>
      </c>
      <c r="AE118">
        <v>0</v>
      </c>
      <c r="AF118">
        <v>0</v>
      </c>
      <c r="AG118">
        <v>0</v>
      </c>
      <c r="AH118">
        <v>0</v>
      </c>
      <c r="AI118">
        <v>0</v>
      </c>
      <c r="AJ118">
        <v>1</v>
      </c>
      <c r="AK118">
        <v>0</v>
      </c>
      <c r="AL118">
        <v>0</v>
      </c>
      <c r="AM118">
        <v>0</v>
      </c>
      <c r="AN118">
        <v>0</v>
      </c>
      <c r="AO118">
        <v>1</v>
      </c>
      <c r="AP118">
        <v>0</v>
      </c>
      <c r="AQ118">
        <v>5</v>
      </c>
      <c r="AR118">
        <v>0</v>
      </c>
    </row>
    <row r="119" spans="1:44" ht="15" x14ac:dyDescent="0.3">
      <c r="A119" s="121" t="s">
        <v>1669</v>
      </c>
      <c r="B119">
        <f>'TD - referent - organisme - axe'!AA49</f>
        <v>2</v>
      </c>
      <c r="S119" s="95" t="s">
        <v>1043</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1</v>
      </c>
      <c r="AQ119">
        <v>0</v>
      </c>
      <c r="AR119">
        <v>0</v>
      </c>
    </row>
    <row r="120" spans="1:44" ht="15" x14ac:dyDescent="0.3">
      <c r="A120" s="121" t="s">
        <v>4649</v>
      </c>
      <c r="B120">
        <f>'TD - referent - organisme - axe'!AA50</f>
        <v>1</v>
      </c>
      <c r="S120" s="95" t="s">
        <v>1669</v>
      </c>
      <c r="T120">
        <v>0</v>
      </c>
      <c r="U120">
        <v>0</v>
      </c>
      <c r="V120">
        <v>0</v>
      </c>
      <c r="W120">
        <v>0</v>
      </c>
      <c r="X120">
        <v>0</v>
      </c>
      <c r="Y120">
        <v>0</v>
      </c>
      <c r="Z120">
        <v>0</v>
      </c>
      <c r="AA120">
        <v>0</v>
      </c>
      <c r="AB120">
        <v>0</v>
      </c>
      <c r="AC120">
        <v>1</v>
      </c>
      <c r="AD120">
        <v>0</v>
      </c>
      <c r="AE120">
        <v>0</v>
      </c>
      <c r="AF120">
        <v>0</v>
      </c>
      <c r="AG120">
        <v>0</v>
      </c>
      <c r="AH120">
        <v>0</v>
      </c>
      <c r="AI120">
        <v>0</v>
      </c>
      <c r="AJ120">
        <v>0</v>
      </c>
      <c r="AK120">
        <v>0</v>
      </c>
      <c r="AL120">
        <v>0</v>
      </c>
      <c r="AM120">
        <v>0</v>
      </c>
      <c r="AN120">
        <v>0</v>
      </c>
      <c r="AO120">
        <v>0</v>
      </c>
      <c r="AP120">
        <v>0</v>
      </c>
      <c r="AQ120">
        <v>0</v>
      </c>
      <c r="AR120">
        <v>0</v>
      </c>
    </row>
    <row r="121" spans="1:44" ht="30" x14ac:dyDescent="0.3">
      <c r="A121" s="121" t="s">
        <v>727</v>
      </c>
      <c r="B121">
        <f>'TD - referent - organisme - axe'!AA51</f>
        <v>1</v>
      </c>
      <c r="S121" s="95" t="s">
        <v>4649</v>
      </c>
      <c r="T121">
        <v>0</v>
      </c>
      <c r="U121">
        <v>0</v>
      </c>
      <c r="V121">
        <v>0</v>
      </c>
      <c r="W121">
        <v>0</v>
      </c>
      <c r="X121">
        <v>0</v>
      </c>
      <c r="Y121">
        <v>0</v>
      </c>
      <c r="Z121">
        <v>0</v>
      </c>
      <c r="AA121">
        <v>0</v>
      </c>
      <c r="AB121">
        <v>0</v>
      </c>
      <c r="AC121">
        <v>0</v>
      </c>
      <c r="AD121">
        <v>0</v>
      </c>
      <c r="AE121">
        <v>0</v>
      </c>
      <c r="AF121">
        <v>0</v>
      </c>
      <c r="AG121">
        <v>0</v>
      </c>
      <c r="AH121">
        <v>0</v>
      </c>
      <c r="AI121">
        <v>0</v>
      </c>
      <c r="AJ121">
        <v>1</v>
      </c>
      <c r="AK121">
        <v>0</v>
      </c>
      <c r="AL121">
        <v>0</v>
      </c>
      <c r="AM121">
        <v>0</v>
      </c>
      <c r="AN121">
        <v>0</v>
      </c>
      <c r="AO121">
        <v>0</v>
      </c>
      <c r="AP121">
        <v>0</v>
      </c>
      <c r="AQ121">
        <v>0</v>
      </c>
      <c r="AR121">
        <v>0</v>
      </c>
    </row>
    <row r="122" spans="1:44" ht="15" x14ac:dyDescent="0.3">
      <c r="A122" s="121" t="s">
        <v>1201</v>
      </c>
      <c r="B122">
        <f>'TD - referent - organisme - axe'!AA52</f>
        <v>14</v>
      </c>
      <c r="S122" s="95" t="s">
        <v>727</v>
      </c>
      <c r="T122">
        <v>1</v>
      </c>
      <c r="U122">
        <v>5</v>
      </c>
      <c r="V122">
        <v>1</v>
      </c>
      <c r="W122">
        <v>0</v>
      </c>
      <c r="X122">
        <v>0</v>
      </c>
      <c r="Y122">
        <v>0</v>
      </c>
      <c r="Z122">
        <v>0</v>
      </c>
      <c r="AA122">
        <v>0</v>
      </c>
      <c r="AB122">
        <v>0</v>
      </c>
      <c r="AC122">
        <v>1</v>
      </c>
      <c r="AD122">
        <v>2</v>
      </c>
      <c r="AE122">
        <v>0</v>
      </c>
      <c r="AF122">
        <v>0</v>
      </c>
      <c r="AG122">
        <v>0</v>
      </c>
      <c r="AH122">
        <v>0</v>
      </c>
      <c r="AI122">
        <v>0</v>
      </c>
      <c r="AJ122">
        <v>1</v>
      </c>
      <c r="AK122">
        <v>2</v>
      </c>
      <c r="AL122">
        <v>1</v>
      </c>
      <c r="AM122">
        <v>0</v>
      </c>
      <c r="AN122">
        <v>0</v>
      </c>
      <c r="AO122">
        <v>0</v>
      </c>
      <c r="AP122">
        <v>1</v>
      </c>
      <c r="AQ122">
        <v>0</v>
      </c>
      <c r="AR122">
        <v>1</v>
      </c>
    </row>
    <row r="123" spans="1:44" ht="15" x14ac:dyDescent="0.3">
      <c r="A123" s="121" t="s">
        <v>2381</v>
      </c>
      <c r="B123">
        <f>'TD - referent - organisme - axe'!AA53</f>
        <v>26</v>
      </c>
      <c r="S123" s="95" t="s">
        <v>1201</v>
      </c>
      <c r="T123">
        <v>2</v>
      </c>
      <c r="U123">
        <v>0</v>
      </c>
      <c r="V123">
        <v>1</v>
      </c>
      <c r="W123">
        <v>5</v>
      </c>
      <c r="X123">
        <v>0</v>
      </c>
      <c r="Y123">
        <v>0</v>
      </c>
      <c r="Z123">
        <v>0</v>
      </c>
      <c r="AA123">
        <v>2</v>
      </c>
      <c r="AB123">
        <v>2</v>
      </c>
      <c r="AC123">
        <v>1</v>
      </c>
      <c r="AD123">
        <v>1</v>
      </c>
      <c r="AE123">
        <v>0</v>
      </c>
      <c r="AF123">
        <v>1</v>
      </c>
      <c r="AG123">
        <v>0</v>
      </c>
      <c r="AH123">
        <v>0</v>
      </c>
      <c r="AI123">
        <v>0</v>
      </c>
      <c r="AJ123">
        <v>2</v>
      </c>
      <c r="AK123">
        <v>0</v>
      </c>
      <c r="AL123">
        <v>3</v>
      </c>
      <c r="AM123">
        <v>0</v>
      </c>
      <c r="AN123">
        <v>0</v>
      </c>
      <c r="AO123">
        <v>2</v>
      </c>
      <c r="AP123">
        <v>0</v>
      </c>
      <c r="AQ123">
        <v>4</v>
      </c>
      <c r="AR123">
        <v>0</v>
      </c>
    </row>
    <row r="124" spans="1:44" ht="15" x14ac:dyDescent="0.3">
      <c r="A124" s="121" t="s">
        <v>3084</v>
      </c>
      <c r="B124">
        <f>'TD - referent - organisme - axe'!AA54</f>
        <v>2</v>
      </c>
      <c r="S124" s="95" t="s">
        <v>2381</v>
      </c>
      <c r="T124">
        <v>1</v>
      </c>
      <c r="U124">
        <v>0</v>
      </c>
      <c r="V124">
        <v>0</v>
      </c>
      <c r="W124">
        <v>0</v>
      </c>
      <c r="X124">
        <v>0</v>
      </c>
      <c r="Y124">
        <v>1</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row>
    <row r="125" spans="1:44" ht="15" x14ac:dyDescent="0.3">
      <c r="A125" s="121" t="s">
        <v>616</v>
      </c>
      <c r="B125">
        <f>'TD - referent - organisme - axe'!AA55</f>
        <v>3</v>
      </c>
      <c r="S125" s="95" t="s">
        <v>3084</v>
      </c>
      <c r="T125">
        <v>0</v>
      </c>
      <c r="U125">
        <v>0</v>
      </c>
      <c r="V125">
        <v>0</v>
      </c>
      <c r="W125">
        <v>1</v>
      </c>
      <c r="X125">
        <v>0</v>
      </c>
      <c r="Y125">
        <v>0</v>
      </c>
      <c r="Z125">
        <v>0</v>
      </c>
      <c r="AA125">
        <v>0</v>
      </c>
      <c r="AB125">
        <v>1</v>
      </c>
      <c r="AC125">
        <v>0</v>
      </c>
      <c r="AD125">
        <v>0</v>
      </c>
      <c r="AE125">
        <v>0</v>
      </c>
      <c r="AF125">
        <v>0</v>
      </c>
      <c r="AG125">
        <v>0</v>
      </c>
      <c r="AH125">
        <v>0</v>
      </c>
      <c r="AI125">
        <v>0</v>
      </c>
      <c r="AJ125">
        <v>0</v>
      </c>
      <c r="AK125">
        <v>0</v>
      </c>
      <c r="AL125">
        <v>0</v>
      </c>
      <c r="AM125">
        <v>0</v>
      </c>
      <c r="AN125">
        <v>0</v>
      </c>
      <c r="AO125">
        <v>1</v>
      </c>
      <c r="AP125">
        <v>0</v>
      </c>
      <c r="AQ125">
        <v>0</v>
      </c>
      <c r="AR125">
        <v>0</v>
      </c>
    </row>
    <row r="126" spans="1:44" ht="30" x14ac:dyDescent="0.3">
      <c r="A126" s="121" t="s">
        <v>2028</v>
      </c>
      <c r="B126">
        <f>'TD - referent - organisme - axe'!AA56</f>
        <v>12</v>
      </c>
      <c r="S126" s="95" t="s">
        <v>616</v>
      </c>
      <c r="T126">
        <v>2</v>
      </c>
      <c r="U126">
        <v>1</v>
      </c>
      <c r="V126">
        <v>0</v>
      </c>
      <c r="W126">
        <v>1</v>
      </c>
      <c r="X126">
        <v>0</v>
      </c>
      <c r="Y126">
        <v>1</v>
      </c>
      <c r="Z126">
        <v>0</v>
      </c>
      <c r="AA126">
        <v>0</v>
      </c>
      <c r="AB126">
        <v>0</v>
      </c>
      <c r="AC126">
        <v>1</v>
      </c>
      <c r="AD126">
        <v>0</v>
      </c>
      <c r="AE126">
        <v>0</v>
      </c>
      <c r="AF126">
        <v>0</v>
      </c>
      <c r="AG126">
        <v>0</v>
      </c>
      <c r="AH126">
        <v>0</v>
      </c>
      <c r="AI126">
        <v>0</v>
      </c>
      <c r="AJ126">
        <v>0</v>
      </c>
      <c r="AK126">
        <v>0</v>
      </c>
      <c r="AL126">
        <v>1</v>
      </c>
      <c r="AM126">
        <v>0</v>
      </c>
      <c r="AN126">
        <v>0</v>
      </c>
      <c r="AO126">
        <v>1</v>
      </c>
      <c r="AP126">
        <v>0</v>
      </c>
      <c r="AQ126">
        <v>4</v>
      </c>
      <c r="AR126">
        <v>0</v>
      </c>
    </row>
    <row r="127" spans="1:44" ht="15" x14ac:dyDescent="0.3">
      <c r="A127" s="121" t="s">
        <v>2308</v>
      </c>
      <c r="B127">
        <f>'TD - referent - organisme - axe'!AA57</f>
        <v>2</v>
      </c>
      <c r="S127" s="95" t="s">
        <v>2028</v>
      </c>
      <c r="T127">
        <v>1</v>
      </c>
      <c r="U127">
        <v>0</v>
      </c>
      <c r="V127">
        <v>0</v>
      </c>
      <c r="W127">
        <v>0</v>
      </c>
      <c r="X127">
        <v>0</v>
      </c>
      <c r="Y127">
        <v>0</v>
      </c>
      <c r="Z127">
        <v>0</v>
      </c>
      <c r="AA127">
        <v>0</v>
      </c>
      <c r="AB127">
        <v>0</v>
      </c>
      <c r="AC127">
        <v>0</v>
      </c>
      <c r="AD127">
        <v>1</v>
      </c>
      <c r="AE127">
        <v>0</v>
      </c>
      <c r="AF127">
        <v>0</v>
      </c>
      <c r="AG127">
        <v>0</v>
      </c>
      <c r="AH127">
        <v>0</v>
      </c>
      <c r="AI127">
        <v>0</v>
      </c>
      <c r="AJ127">
        <v>0</v>
      </c>
      <c r="AK127">
        <v>0</v>
      </c>
      <c r="AL127">
        <v>0</v>
      </c>
      <c r="AM127">
        <v>0</v>
      </c>
      <c r="AN127">
        <v>0</v>
      </c>
      <c r="AO127">
        <v>0</v>
      </c>
      <c r="AP127">
        <v>0</v>
      </c>
      <c r="AQ127">
        <v>0</v>
      </c>
      <c r="AR127">
        <v>0</v>
      </c>
    </row>
    <row r="128" spans="1:44" ht="15" x14ac:dyDescent="0.3">
      <c r="A128" s="121" t="s">
        <v>3885</v>
      </c>
      <c r="B128">
        <f>'TD - referent - organisme - axe'!AA58</f>
        <v>1</v>
      </c>
      <c r="S128" s="95" t="s">
        <v>2308</v>
      </c>
      <c r="T128">
        <v>0</v>
      </c>
      <c r="U128">
        <v>0</v>
      </c>
      <c r="V128">
        <v>0</v>
      </c>
      <c r="W128">
        <v>0</v>
      </c>
      <c r="X128">
        <v>0</v>
      </c>
      <c r="Y128">
        <v>0</v>
      </c>
      <c r="Z128">
        <v>0</v>
      </c>
      <c r="AA128">
        <v>0</v>
      </c>
      <c r="AB128">
        <v>0</v>
      </c>
      <c r="AC128">
        <v>0</v>
      </c>
      <c r="AD128">
        <v>0</v>
      </c>
      <c r="AE128">
        <v>0</v>
      </c>
      <c r="AF128">
        <v>0</v>
      </c>
      <c r="AG128">
        <v>0</v>
      </c>
      <c r="AH128">
        <v>0</v>
      </c>
      <c r="AI128">
        <v>0</v>
      </c>
      <c r="AJ128">
        <v>1</v>
      </c>
      <c r="AK128">
        <v>0</v>
      </c>
      <c r="AL128">
        <v>0</v>
      </c>
      <c r="AM128">
        <v>0</v>
      </c>
      <c r="AN128">
        <v>0</v>
      </c>
      <c r="AO128">
        <v>0</v>
      </c>
      <c r="AP128">
        <v>0</v>
      </c>
      <c r="AQ128">
        <v>0</v>
      </c>
      <c r="AR128">
        <v>0</v>
      </c>
    </row>
    <row r="129" spans="1:44" ht="30" x14ac:dyDescent="0.3">
      <c r="A129" s="121" t="s">
        <v>4854</v>
      </c>
      <c r="B129">
        <f>'TD - referent - organisme - axe'!AA59</f>
        <v>1</v>
      </c>
      <c r="S129" s="95" t="s">
        <v>3885</v>
      </c>
      <c r="T129">
        <v>0</v>
      </c>
      <c r="U129">
        <v>0</v>
      </c>
      <c r="V129">
        <v>0</v>
      </c>
      <c r="W129">
        <v>0</v>
      </c>
      <c r="X129">
        <v>0</v>
      </c>
      <c r="Y129">
        <v>0</v>
      </c>
      <c r="Z129">
        <v>0</v>
      </c>
      <c r="AA129">
        <v>0</v>
      </c>
      <c r="AB129">
        <v>0</v>
      </c>
      <c r="AC129">
        <v>0</v>
      </c>
      <c r="AD129">
        <v>0</v>
      </c>
      <c r="AE129">
        <v>0</v>
      </c>
      <c r="AF129">
        <v>0</v>
      </c>
      <c r="AG129">
        <v>0</v>
      </c>
      <c r="AH129">
        <v>0</v>
      </c>
      <c r="AI129">
        <v>0</v>
      </c>
      <c r="AJ129">
        <v>0</v>
      </c>
      <c r="AK129">
        <v>0</v>
      </c>
      <c r="AL129">
        <v>1</v>
      </c>
      <c r="AM129">
        <v>0</v>
      </c>
      <c r="AN129">
        <v>0</v>
      </c>
      <c r="AO129">
        <v>0</v>
      </c>
      <c r="AP129">
        <v>0</v>
      </c>
      <c r="AQ129">
        <v>0</v>
      </c>
      <c r="AR129">
        <v>0</v>
      </c>
    </row>
    <row r="130" spans="1:44" x14ac:dyDescent="0.3">
      <c r="S130" s="95" t="s">
        <v>5062</v>
      </c>
      <c r="T130">
        <v>41</v>
      </c>
      <c r="U130">
        <v>42</v>
      </c>
      <c r="V130">
        <v>21</v>
      </c>
      <c r="W130">
        <v>21</v>
      </c>
      <c r="X130">
        <v>25</v>
      </c>
      <c r="Y130">
        <v>17</v>
      </c>
      <c r="Z130">
        <v>0</v>
      </c>
      <c r="AA130">
        <v>18</v>
      </c>
      <c r="AB130">
        <v>16</v>
      </c>
      <c r="AC130">
        <v>127</v>
      </c>
      <c r="AD130">
        <v>57</v>
      </c>
      <c r="AE130">
        <v>5</v>
      </c>
      <c r="AF130">
        <v>54</v>
      </c>
      <c r="AG130">
        <v>13</v>
      </c>
      <c r="AH130">
        <v>4</v>
      </c>
      <c r="AI130">
        <v>24</v>
      </c>
      <c r="AJ130">
        <v>59</v>
      </c>
      <c r="AK130">
        <v>44</v>
      </c>
      <c r="AL130">
        <v>131</v>
      </c>
      <c r="AM130">
        <v>19</v>
      </c>
      <c r="AN130">
        <v>0</v>
      </c>
      <c r="AO130">
        <v>19</v>
      </c>
      <c r="AP130">
        <v>6</v>
      </c>
      <c r="AQ130">
        <v>44</v>
      </c>
      <c r="AR130">
        <v>19</v>
      </c>
    </row>
  </sheetData>
  <autoFilter ref="A1:AQ60" xr:uid="{D963A222-6381-4298-9882-A67ADC7C8D4E}">
    <filterColumn colId="26">
      <customFilters>
        <customFilter operator="notEqual" val=" "/>
      </customFilters>
    </filterColumn>
  </autoFilter>
  <conditionalFormatting sqref="AA1">
    <cfRule type="colorScale" priority="3">
      <colorScale>
        <cfvo type="min"/>
        <cfvo type="percentile" val="50"/>
        <cfvo type="max"/>
        <color rgb="FF63BE7B"/>
        <color rgb="FFFFEB84"/>
        <color rgb="FFF8696B"/>
      </colorScale>
    </cfRule>
    <cfRule type="colorScale" priority="4">
      <colorScale>
        <cfvo type="min"/>
        <cfvo type="max"/>
        <color rgb="FFF8696B"/>
        <color rgb="FFFCFCFF"/>
      </colorScale>
    </cfRule>
  </conditionalFormatting>
  <conditionalFormatting sqref="S2:Z60">
    <cfRule type="colorScale" priority="2">
      <colorScale>
        <cfvo type="min"/>
        <cfvo type="percentile" val="50"/>
        <cfvo type="max"/>
        <color rgb="FF63BE7B"/>
        <color rgb="FFFFEB84"/>
        <color rgb="FFF8696B"/>
      </colorScale>
    </cfRule>
  </conditionalFormatting>
  <conditionalFormatting sqref="B2:V60">
    <cfRule type="colorScale" priority="1">
      <colorScale>
        <cfvo type="min"/>
        <cfvo type="percentile" val="50"/>
        <cfvo type="max"/>
        <color rgb="FF63BE7B"/>
        <color rgb="FFFFEB84"/>
        <color rgb="FFF8696B"/>
      </colorScale>
    </cfRule>
  </conditionalFormatting>
  <dataValidations disablePrompts="1" count="1">
    <dataValidation type="list" allowBlank="1" showInputMessage="1" showErrorMessage="1" sqref="B1:Y1" xr:uid="{E8F43496-6235-4D30-BC6E-10693F0E3545}">
      <formula1>$A$5:$A$28</formula1>
    </dataValidation>
  </dataValidation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26B51-FCBB-426D-B1F0-53F5909EBFAE}">
  <dimension ref="A1:L875"/>
  <sheetViews>
    <sheetView topLeftCell="A50" workbookViewId="0"/>
  </sheetViews>
  <sheetFormatPr baseColWidth="10" defaultColWidth="11.44140625" defaultRowHeight="15" x14ac:dyDescent="0.3"/>
  <cols>
    <col min="1" max="1" width="15.88671875" style="1" customWidth="1"/>
    <col min="3" max="3" width="19.33203125" style="1" customWidth="1"/>
  </cols>
  <sheetData>
    <row r="1" spans="1:12" ht="31.2" x14ac:dyDescent="0.3">
      <c r="A1" s="8" t="s">
        <v>1</v>
      </c>
      <c r="C1" s="8" t="s">
        <v>3</v>
      </c>
    </row>
    <row r="2" spans="1:12" ht="60" x14ac:dyDescent="0.3">
      <c r="A2" s="2" t="s">
        <v>6497</v>
      </c>
      <c r="C2" s="2" t="s">
        <v>263</v>
      </c>
      <c r="D2" t="s">
        <v>6498</v>
      </c>
      <c r="E2" t="s">
        <v>6499</v>
      </c>
      <c r="F2" t="s">
        <v>6500</v>
      </c>
    </row>
    <row r="3" spans="1:12" ht="90" x14ac:dyDescent="0.3">
      <c r="A3" s="2" t="s">
        <v>6501</v>
      </c>
      <c r="C3" s="2" t="s">
        <v>5391</v>
      </c>
      <c r="D3" t="s">
        <v>6502</v>
      </c>
      <c r="E3" t="s">
        <v>6503</v>
      </c>
      <c r="F3" t="s">
        <v>6499</v>
      </c>
    </row>
    <row r="4" spans="1:12" ht="105" x14ac:dyDescent="0.3">
      <c r="A4" s="2" t="s">
        <v>6504</v>
      </c>
      <c r="C4" s="2" t="s">
        <v>263</v>
      </c>
      <c r="D4" t="s">
        <v>6505</v>
      </c>
      <c r="E4" t="s">
        <v>6506</v>
      </c>
      <c r="L4" t="s">
        <v>6507</v>
      </c>
    </row>
    <row r="5" spans="1:12" ht="105" x14ac:dyDescent="0.3">
      <c r="A5" s="2" t="s">
        <v>6504</v>
      </c>
      <c r="C5" s="2" t="s">
        <v>263</v>
      </c>
      <c r="D5" t="s">
        <v>6508</v>
      </c>
      <c r="E5" t="s">
        <v>6509</v>
      </c>
      <c r="F5" t="s">
        <v>6506</v>
      </c>
    </row>
    <row r="6" spans="1:12" ht="45" x14ac:dyDescent="0.3">
      <c r="A6" s="2" t="s">
        <v>6510</v>
      </c>
      <c r="C6" s="2" t="s">
        <v>416</v>
      </c>
      <c r="D6" t="s">
        <v>6506</v>
      </c>
      <c r="E6" t="s">
        <v>6508</v>
      </c>
    </row>
    <row r="7" spans="1:12" ht="45" x14ac:dyDescent="0.3">
      <c r="A7" s="2" t="s">
        <v>6510</v>
      </c>
      <c r="C7" s="2" t="s">
        <v>205</v>
      </c>
      <c r="D7" t="s">
        <v>6511</v>
      </c>
      <c r="E7" t="s">
        <v>6512</v>
      </c>
    </row>
    <row r="8" spans="1:12" ht="45" x14ac:dyDescent="0.3">
      <c r="A8" s="2" t="s">
        <v>6510</v>
      </c>
      <c r="C8" s="2" t="s">
        <v>205</v>
      </c>
      <c r="D8" t="s">
        <v>6511</v>
      </c>
      <c r="E8" t="s">
        <v>6512</v>
      </c>
    </row>
    <row r="9" spans="1:12" ht="60" x14ac:dyDescent="0.3">
      <c r="A9" s="2" t="s">
        <v>6428</v>
      </c>
      <c r="C9" s="2" t="s">
        <v>6513</v>
      </c>
      <c r="D9" t="s">
        <v>6514</v>
      </c>
      <c r="E9" t="s">
        <v>6503</v>
      </c>
      <c r="F9" t="s">
        <v>6515</v>
      </c>
      <c r="G9" t="s">
        <v>6516</v>
      </c>
    </row>
    <row r="10" spans="1:12" ht="45" x14ac:dyDescent="0.3">
      <c r="A10" s="2" t="s">
        <v>6510</v>
      </c>
      <c r="C10" s="2" t="s">
        <v>353</v>
      </c>
      <c r="D10" t="s">
        <v>6511</v>
      </c>
      <c r="E10" t="s">
        <v>6505</v>
      </c>
    </row>
    <row r="11" spans="1:12" ht="45" x14ac:dyDescent="0.3">
      <c r="A11" s="2" t="s">
        <v>6510</v>
      </c>
      <c r="C11" s="2" t="s">
        <v>353</v>
      </c>
      <c r="D11" t="s">
        <v>6517</v>
      </c>
      <c r="E11" t="s">
        <v>6509</v>
      </c>
      <c r="F11" t="s">
        <v>6505</v>
      </c>
    </row>
    <row r="12" spans="1:12" ht="45" x14ac:dyDescent="0.3">
      <c r="A12" s="2" t="s">
        <v>6510</v>
      </c>
      <c r="C12" s="2" t="s">
        <v>353</v>
      </c>
      <c r="D12" t="s">
        <v>6509</v>
      </c>
      <c r="E12" t="s">
        <v>6500</v>
      </c>
    </row>
    <row r="13" spans="1:12" ht="45" x14ac:dyDescent="0.3">
      <c r="A13" s="2" t="s">
        <v>6510</v>
      </c>
      <c r="C13" s="2" t="s">
        <v>353</v>
      </c>
      <c r="D13" t="s">
        <v>6509</v>
      </c>
      <c r="E13" t="s">
        <v>6500</v>
      </c>
    </row>
    <row r="14" spans="1:12" ht="90" x14ac:dyDescent="0.3">
      <c r="A14" s="2" t="s">
        <v>6518</v>
      </c>
      <c r="C14" s="2" t="s">
        <v>324</v>
      </c>
      <c r="D14" t="s">
        <v>6509</v>
      </c>
    </row>
    <row r="15" spans="1:12" ht="90" x14ac:dyDescent="0.3">
      <c r="A15" s="2" t="s">
        <v>6518</v>
      </c>
      <c r="C15" s="2" t="s">
        <v>324</v>
      </c>
    </row>
    <row r="16" spans="1:12" ht="30" x14ac:dyDescent="0.3">
      <c r="A16" s="2" t="s">
        <v>229</v>
      </c>
      <c r="C16" s="2" t="s">
        <v>426</v>
      </c>
      <c r="D16" t="s">
        <v>6516</v>
      </c>
      <c r="E16" t="s">
        <v>6519</v>
      </c>
    </row>
    <row r="17" spans="1:7" ht="60" x14ac:dyDescent="0.3">
      <c r="A17" s="2" t="s">
        <v>74</v>
      </c>
      <c r="C17" s="2" t="s">
        <v>426</v>
      </c>
      <c r="D17" t="s">
        <v>6503</v>
      </c>
    </row>
    <row r="18" spans="1:7" ht="60" x14ac:dyDescent="0.3">
      <c r="A18" s="2" t="s">
        <v>74</v>
      </c>
      <c r="C18" s="2" t="s">
        <v>426</v>
      </c>
      <c r="D18" t="s">
        <v>6520</v>
      </c>
    </row>
    <row r="19" spans="1:7" ht="75" x14ac:dyDescent="0.3">
      <c r="A19" s="2" t="s">
        <v>6521</v>
      </c>
      <c r="C19" s="2" t="s">
        <v>6522</v>
      </c>
      <c r="D19" t="s">
        <v>6503</v>
      </c>
      <c r="E19" t="s">
        <v>6523</v>
      </c>
    </row>
    <row r="20" spans="1:7" ht="60" x14ac:dyDescent="0.3">
      <c r="A20" s="2" t="s">
        <v>74</v>
      </c>
      <c r="C20" s="2" t="s">
        <v>47</v>
      </c>
      <c r="D20" t="s">
        <v>6524</v>
      </c>
      <c r="E20" t="s">
        <v>6520</v>
      </c>
    </row>
    <row r="21" spans="1:7" ht="60" x14ac:dyDescent="0.3">
      <c r="A21" s="2" t="s">
        <v>74</v>
      </c>
      <c r="C21" s="2" t="s">
        <v>47</v>
      </c>
      <c r="D21" t="s">
        <v>6524</v>
      </c>
      <c r="E21" t="s">
        <v>6520</v>
      </c>
      <c r="F21" t="s">
        <v>6525</v>
      </c>
    </row>
    <row r="22" spans="1:7" ht="60" x14ac:dyDescent="0.3">
      <c r="A22" s="2" t="s">
        <v>74</v>
      </c>
      <c r="C22" s="2" t="s">
        <v>464</v>
      </c>
      <c r="D22" t="s">
        <v>6524</v>
      </c>
    </row>
    <row r="23" spans="1:7" ht="45" x14ac:dyDescent="0.3">
      <c r="A23" s="2" t="s">
        <v>6510</v>
      </c>
      <c r="C23" s="2" t="s">
        <v>353</v>
      </c>
      <c r="D23" t="s">
        <v>6526</v>
      </c>
      <c r="E23" t="s">
        <v>6527</v>
      </c>
      <c r="F23" t="s">
        <v>6528</v>
      </c>
    </row>
    <row r="24" spans="1:7" ht="45" x14ac:dyDescent="0.3">
      <c r="A24" s="2" t="s">
        <v>6510</v>
      </c>
      <c r="C24" s="2" t="s">
        <v>6529</v>
      </c>
      <c r="D24" t="s">
        <v>6526</v>
      </c>
      <c r="E24" t="s">
        <v>6508</v>
      </c>
      <c r="F24" t="s">
        <v>6528</v>
      </c>
      <c r="G24" t="s">
        <v>6527</v>
      </c>
    </row>
    <row r="25" spans="1:7" ht="45" x14ac:dyDescent="0.3">
      <c r="A25" s="2" t="s">
        <v>6510</v>
      </c>
      <c r="C25" s="2" t="s">
        <v>6529</v>
      </c>
      <c r="D25" t="s">
        <v>6508</v>
      </c>
      <c r="E25" t="s">
        <v>6526</v>
      </c>
      <c r="F25" t="s">
        <v>6528</v>
      </c>
      <c r="G25" t="s">
        <v>6527</v>
      </c>
    </row>
    <row r="26" spans="1:7" ht="45" x14ac:dyDescent="0.3">
      <c r="A26" s="2" t="s">
        <v>6510</v>
      </c>
      <c r="C26" s="2" t="s">
        <v>353</v>
      </c>
      <c r="D26" t="s">
        <v>6505</v>
      </c>
      <c r="E26" t="s">
        <v>6530</v>
      </c>
      <c r="F26" t="s">
        <v>6531</v>
      </c>
    </row>
    <row r="27" spans="1:7" ht="45" x14ac:dyDescent="0.3">
      <c r="A27" s="2" t="s">
        <v>6510</v>
      </c>
      <c r="C27" s="2" t="s">
        <v>198</v>
      </c>
      <c r="D27" t="s">
        <v>6526</v>
      </c>
      <c r="E27" t="s">
        <v>6508</v>
      </c>
    </row>
    <row r="28" spans="1:7" ht="60" x14ac:dyDescent="0.3">
      <c r="A28" s="2" t="s">
        <v>6422</v>
      </c>
      <c r="C28" s="2" t="s">
        <v>338</v>
      </c>
      <c r="D28" t="s">
        <v>6532</v>
      </c>
    </row>
    <row r="29" spans="1:7" ht="60" x14ac:dyDescent="0.3">
      <c r="A29" s="2" t="s">
        <v>74</v>
      </c>
      <c r="C29" s="2" t="s">
        <v>464</v>
      </c>
    </row>
    <row r="30" spans="1:7" ht="60" x14ac:dyDescent="0.3">
      <c r="A30" s="2" t="s">
        <v>74</v>
      </c>
      <c r="C30" s="2" t="s">
        <v>464</v>
      </c>
    </row>
    <row r="31" spans="1:7" ht="60" x14ac:dyDescent="0.3">
      <c r="A31" s="2" t="s">
        <v>74</v>
      </c>
      <c r="C31" s="2" t="s">
        <v>464</v>
      </c>
      <c r="D31" t="s">
        <v>6533</v>
      </c>
      <c r="E31" t="s">
        <v>6534</v>
      </c>
    </row>
    <row r="32" spans="1:7" ht="60" x14ac:dyDescent="0.3">
      <c r="A32" s="2" t="s">
        <v>74</v>
      </c>
      <c r="C32" s="2" t="s">
        <v>464</v>
      </c>
      <c r="D32" t="s">
        <v>6534</v>
      </c>
    </row>
    <row r="33" spans="1:6" ht="45" x14ac:dyDescent="0.3">
      <c r="A33" s="2" t="s">
        <v>6535</v>
      </c>
      <c r="C33" s="2" t="s">
        <v>127</v>
      </c>
      <c r="D33" t="s">
        <v>6536</v>
      </c>
      <c r="E33" t="s">
        <v>6534</v>
      </c>
      <c r="F33" t="s">
        <v>6537</v>
      </c>
    </row>
    <row r="34" spans="1:6" ht="60" x14ac:dyDescent="0.3">
      <c r="A34" s="2" t="s">
        <v>74</v>
      </c>
      <c r="C34" s="2" t="s">
        <v>353</v>
      </c>
      <c r="D34" t="s">
        <v>6538</v>
      </c>
      <c r="E34" t="s">
        <v>6505</v>
      </c>
      <c r="F34" t="s">
        <v>6511</v>
      </c>
    </row>
    <row r="35" spans="1:6" ht="60" x14ac:dyDescent="0.3">
      <c r="A35" s="2" t="s">
        <v>74</v>
      </c>
      <c r="C35" s="2" t="s">
        <v>353</v>
      </c>
      <c r="D35" t="s">
        <v>6538</v>
      </c>
      <c r="E35" t="s">
        <v>6539</v>
      </c>
    </row>
    <row r="36" spans="1:6" ht="30" x14ac:dyDescent="0.3">
      <c r="A36" s="2" t="s">
        <v>60</v>
      </c>
      <c r="C36" s="2" t="s">
        <v>353</v>
      </c>
      <c r="D36" t="s">
        <v>6503</v>
      </c>
      <c r="E36" t="s">
        <v>6511</v>
      </c>
    </row>
    <row r="37" spans="1:6" ht="75" x14ac:dyDescent="0.3">
      <c r="A37" s="2" t="s">
        <v>185</v>
      </c>
      <c r="C37" s="2" t="s">
        <v>324</v>
      </c>
      <c r="D37" t="s">
        <v>6526</v>
      </c>
      <c r="E37" t="s">
        <v>6540</v>
      </c>
    </row>
    <row r="38" spans="1:6" ht="75" x14ac:dyDescent="0.3">
      <c r="A38" s="2" t="s">
        <v>6521</v>
      </c>
      <c r="C38" s="2" t="s">
        <v>302</v>
      </c>
      <c r="D38" t="s">
        <v>6541</v>
      </c>
    </row>
    <row r="39" spans="1:6" ht="60" x14ac:dyDescent="0.3">
      <c r="A39" s="2" t="s">
        <v>74</v>
      </c>
      <c r="C39" s="2" t="s">
        <v>6529</v>
      </c>
      <c r="D39" t="s">
        <v>6508</v>
      </c>
      <c r="E39" t="s">
        <v>6527</v>
      </c>
    </row>
    <row r="40" spans="1:6" ht="30" x14ac:dyDescent="0.3">
      <c r="A40" s="2" t="s">
        <v>229</v>
      </c>
      <c r="C40" s="2" t="s">
        <v>347</v>
      </c>
      <c r="D40" t="s">
        <v>6500</v>
      </c>
    </row>
    <row r="41" spans="1:6" ht="30" x14ac:dyDescent="0.3">
      <c r="A41" s="2" t="s">
        <v>229</v>
      </c>
      <c r="C41" s="2" t="s">
        <v>347</v>
      </c>
      <c r="D41" t="s">
        <v>6500</v>
      </c>
    </row>
    <row r="42" spans="1:6" ht="30" x14ac:dyDescent="0.3">
      <c r="A42" s="2" t="s">
        <v>229</v>
      </c>
      <c r="C42" s="2" t="s">
        <v>347</v>
      </c>
      <c r="D42" t="s">
        <v>6500</v>
      </c>
    </row>
    <row r="43" spans="1:6" ht="30" x14ac:dyDescent="0.3">
      <c r="A43" s="2" t="s">
        <v>229</v>
      </c>
      <c r="C43" s="2" t="s">
        <v>127</v>
      </c>
      <c r="D43" t="s">
        <v>6519</v>
      </c>
    </row>
    <row r="44" spans="1:6" ht="30" x14ac:dyDescent="0.3">
      <c r="A44" s="2" t="s">
        <v>229</v>
      </c>
      <c r="C44" s="2" t="s">
        <v>456</v>
      </c>
      <c r="D44" t="s">
        <v>6527</v>
      </c>
      <c r="E44" t="s">
        <v>6526</v>
      </c>
    </row>
    <row r="45" spans="1:6" ht="30" x14ac:dyDescent="0.3">
      <c r="A45" s="2" t="s">
        <v>229</v>
      </c>
      <c r="C45" s="2" t="s">
        <v>456</v>
      </c>
      <c r="D45" t="s">
        <v>6527</v>
      </c>
      <c r="E45" t="s">
        <v>6526</v>
      </c>
    </row>
    <row r="46" spans="1:6" ht="30" x14ac:dyDescent="0.3">
      <c r="A46" s="2" t="s">
        <v>229</v>
      </c>
      <c r="C46" s="2" t="s">
        <v>390</v>
      </c>
      <c r="D46" t="s">
        <v>6509</v>
      </c>
    </row>
    <row r="47" spans="1:6" ht="30" x14ac:dyDescent="0.3">
      <c r="A47" s="2" t="s">
        <v>229</v>
      </c>
      <c r="C47" s="2" t="s">
        <v>390</v>
      </c>
      <c r="D47" t="s">
        <v>6509</v>
      </c>
    </row>
    <row r="48" spans="1:6" ht="60" x14ac:dyDescent="0.3">
      <c r="A48" s="2" t="s">
        <v>6422</v>
      </c>
      <c r="C48" s="2" t="s">
        <v>338</v>
      </c>
      <c r="D48" t="s">
        <v>6502</v>
      </c>
    </row>
    <row r="49" spans="1:6" ht="60" x14ac:dyDescent="0.3">
      <c r="A49" s="2" t="s">
        <v>6422</v>
      </c>
      <c r="C49" s="2" t="s">
        <v>338</v>
      </c>
      <c r="D49" t="s">
        <v>6502</v>
      </c>
    </row>
    <row r="50" spans="1:6" ht="60" x14ac:dyDescent="0.3">
      <c r="A50" s="2" t="s">
        <v>6422</v>
      </c>
      <c r="C50" s="2" t="s">
        <v>338</v>
      </c>
      <c r="D50" t="s">
        <v>6537</v>
      </c>
      <c r="E50" t="s">
        <v>6534</v>
      </c>
    </row>
    <row r="51" spans="1:6" ht="60" x14ac:dyDescent="0.3">
      <c r="A51" s="2" t="s">
        <v>6422</v>
      </c>
      <c r="C51" s="2" t="s">
        <v>127</v>
      </c>
    </row>
    <row r="52" spans="1:6" ht="60" x14ac:dyDescent="0.3">
      <c r="A52" s="2" t="s">
        <v>6422</v>
      </c>
      <c r="C52" s="2" t="s">
        <v>464</v>
      </c>
      <c r="D52" t="s">
        <v>6516</v>
      </c>
    </row>
    <row r="53" spans="1:6" ht="45" x14ac:dyDescent="0.3">
      <c r="A53" s="2" t="s">
        <v>6542</v>
      </c>
      <c r="C53" s="2" t="s">
        <v>99</v>
      </c>
      <c r="D53" t="s">
        <v>6543</v>
      </c>
      <c r="E53" t="s">
        <v>6534</v>
      </c>
    </row>
    <row r="54" spans="1:6" ht="60" x14ac:dyDescent="0.3">
      <c r="A54" s="2" t="s">
        <v>74</v>
      </c>
      <c r="C54" s="2" t="s">
        <v>205</v>
      </c>
      <c r="D54" t="s">
        <v>6506</v>
      </c>
      <c r="E54" t="s">
        <v>6512</v>
      </c>
    </row>
    <row r="55" spans="1:6" ht="75" x14ac:dyDescent="0.3">
      <c r="A55" s="2" t="s">
        <v>6521</v>
      </c>
      <c r="C55" s="2" t="s">
        <v>238</v>
      </c>
      <c r="D55" t="s">
        <v>6544</v>
      </c>
    </row>
    <row r="56" spans="1:6" ht="105" x14ac:dyDescent="0.3">
      <c r="A56" s="2" t="s">
        <v>6504</v>
      </c>
      <c r="C56" s="2" t="s">
        <v>173</v>
      </c>
      <c r="D56" t="s">
        <v>6545</v>
      </c>
      <c r="E56" t="s">
        <v>6544</v>
      </c>
    </row>
    <row r="57" spans="1:6" ht="105" x14ac:dyDescent="0.3">
      <c r="A57" s="2" t="s">
        <v>6504</v>
      </c>
      <c r="C57" s="2" t="s">
        <v>173</v>
      </c>
      <c r="D57" t="s">
        <v>6545</v>
      </c>
      <c r="E57" t="s">
        <v>6544</v>
      </c>
    </row>
    <row r="58" spans="1:6" ht="105" x14ac:dyDescent="0.3">
      <c r="A58" s="2" t="s">
        <v>6504</v>
      </c>
      <c r="C58" s="2" t="s">
        <v>238</v>
      </c>
      <c r="D58" t="s">
        <v>6545</v>
      </c>
      <c r="E58" t="s">
        <v>6498</v>
      </c>
    </row>
    <row r="59" spans="1:6" ht="60" x14ac:dyDescent="0.3">
      <c r="A59" s="2" t="s">
        <v>6497</v>
      </c>
      <c r="C59" s="2" t="s">
        <v>456</v>
      </c>
      <c r="D59" t="s">
        <v>6498</v>
      </c>
      <c r="E59" t="s">
        <v>6544</v>
      </c>
      <c r="F59" t="s">
        <v>6546</v>
      </c>
    </row>
    <row r="60" spans="1:6" ht="30" x14ac:dyDescent="0.3">
      <c r="A60" s="2" t="s">
        <v>6547</v>
      </c>
      <c r="C60" s="2" t="s">
        <v>404</v>
      </c>
      <c r="D60" t="s">
        <v>6515</v>
      </c>
    </row>
    <row r="61" spans="1:6" ht="60" x14ac:dyDescent="0.3">
      <c r="A61" s="2" t="s">
        <v>6497</v>
      </c>
      <c r="C61" s="2" t="s">
        <v>386</v>
      </c>
      <c r="D61" t="s">
        <v>6499</v>
      </c>
      <c r="E61" t="s">
        <v>6534</v>
      </c>
    </row>
    <row r="62" spans="1:6" ht="105" x14ac:dyDescent="0.3">
      <c r="A62" s="2" t="s">
        <v>6504</v>
      </c>
      <c r="C62" s="2" t="s">
        <v>263</v>
      </c>
      <c r="D62" t="s">
        <v>6499</v>
      </c>
      <c r="E62" t="s">
        <v>6534</v>
      </c>
    </row>
    <row r="63" spans="1:6" ht="105" x14ac:dyDescent="0.3">
      <c r="A63" s="2" t="s">
        <v>6504</v>
      </c>
      <c r="C63" s="2" t="s">
        <v>338</v>
      </c>
      <c r="D63" t="s">
        <v>6544</v>
      </c>
      <c r="E63" t="s">
        <v>6545</v>
      </c>
    </row>
    <row r="64" spans="1:6" ht="30" x14ac:dyDescent="0.3">
      <c r="A64" s="2" t="s">
        <v>84</v>
      </c>
      <c r="C64" s="2" t="s">
        <v>6548</v>
      </c>
    </row>
    <row r="65" spans="1:6" ht="45" x14ac:dyDescent="0.3">
      <c r="A65" s="2" t="s">
        <v>6510</v>
      </c>
      <c r="C65" s="2" t="s">
        <v>324</v>
      </c>
      <c r="D65" t="s">
        <v>6508</v>
      </c>
      <c r="E65" t="s">
        <v>6545</v>
      </c>
    </row>
    <row r="66" spans="1:6" ht="60" x14ac:dyDescent="0.3">
      <c r="A66" s="2" t="s">
        <v>6422</v>
      </c>
      <c r="C66" s="2" t="s">
        <v>404</v>
      </c>
      <c r="D66" t="s">
        <v>6549</v>
      </c>
    </row>
    <row r="67" spans="1:6" ht="45" x14ac:dyDescent="0.3">
      <c r="A67" s="2" t="s">
        <v>6542</v>
      </c>
      <c r="C67" s="2" t="s">
        <v>353</v>
      </c>
    </row>
    <row r="68" spans="1:6" ht="45" x14ac:dyDescent="0.3">
      <c r="A68" s="2" t="s">
        <v>6542</v>
      </c>
      <c r="C68" s="2" t="s">
        <v>353</v>
      </c>
      <c r="D68" t="s">
        <v>6527</v>
      </c>
    </row>
    <row r="69" spans="1:6" ht="60" x14ac:dyDescent="0.3">
      <c r="A69" s="2" t="s">
        <v>6550</v>
      </c>
      <c r="C69" s="2" t="s">
        <v>353</v>
      </c>
      <c r="D69" t="s">
        <v>6503</v>
      </c>
    </row>
    <row r="70" spans="1:6" ht="90" x14ac:dyDescent="0.3">
      <c r="A70" s="2" t="s">
        <v>6518</v>
      </c>
      <c r="C70" s="2" t="s">
        <v>324</v>
      </c>
      <c r="D70" t="s">
        <v>6508</v>
      </c>
      <c r="E70" t="s">
        <v>6551</v>
      </c>
    </row>
    <row r="71" spans="1:6" ht="90" x14ac:dyDescent="0.3">
      <c r="A71" s="2" t="s">
        <v>6518</v>
      </c>
      <c r="C71" s="2" t="s">
        <v>324</v>
      </c>
      <c r="D71" t="s">
        <v>6508</v>
      </c>
      <c r="E71" t="s">
        <v>6551</v>
      </c>
    </row>
    <row r="72" spans="1:6" ht="30" x14ac:dyDescent="0.3">
      <c r="A72" s="2" t="s">
        <v>229</v>
      </c>
      <c r="C72" s="2" t="s">
        <v>353</v>
      </c>
      <c r="D72" t="s">
        <v>6503</v>
      </c>
      <c r="E72" t="s">
        <v>6551</v>
      </c>
    </row>
    <row r="73" spans="1:6" ht="45" x14ac:dyDescent="0.3">
      <c r="A73" s="2" t="s">
        <v>6542</v>
      </c>
      <c r="C73" s="2" t="s">
        <v>353</v>
      </c>
      <c r="D73" t="s">
        <v>6534</v>
      </c>
    </row>
    <row r="74" spans="1:6" ht="75" x14ac:dyDescent="0.3">
      <c r="A74" s="2" t="s">
        <v>6521</v>
      </c>
      <c r="C74" s="2" t="s">
        <v>347</v>
      </c>
      <c r="D74" t="s">
        <v>6502</v>
      </c>
      <c r="E74" t="s">
        <v>6520</v>
      </c>
    </row>
    <row r="75" spans="1:6" ht="60" x14ac:dyDescent="0.3">
      <c r="A75" s="2" t="s">
        <v>74</v>
      </c>
      <c r="C75" s="2" t="s">
        <v>205</v>
      </c>
      <c r="D75" t="s">
        <v>6506</v>
      </c>
      <c r="E75" t="s">
        <v>6511</v>
      </c>
      <c r="F75" t="s">
        <v>6545</v>
      </c>
    </row>
    <row r="76" spans="1:6" ht="60" x14ac:dyDescent="0.3">
      <c r="A76" s="2" t="s">
        <v>74</v>
      </c>
      <c r="C76" s="2" t="s">
        <v>205</v>
      </c>
      <c r="D76" t="s">
        <v>6506</v>
      </c>
      <c r="E76" t="s">
        <v>6511</v>
      </c>
      <c r="F76" t="s">
        <v>6545</v>
      </c>
    </row>
    <row r="77" spans="1:6" ht="45" x14ac:dyDescent="0.3">
      <c r="A77" s="2" t="s">
        <v>6510</v>
      </c>
      <c r="C77" s="2" t="s">
        <v>324</v>
      </c>
      <c r="D77" t="s">
        <v>6534</v>
      </c>
      <c r="E77" t="s">
        <v>6526</v>
      </c>
    </row>
    <row r="78" spans="1:6" ht="30" x14ac:dyDescent="0.3">
      <c r="A78" s="2" t="s">
        <v>6547</v>
      </c>
      <c r="C78" s="2" t="s">
        <v>470</v>
      </c>
      <c r="D78" t="s">
        <v>6516</v>
      </c>
    </row>
    <row r="79" spans="1:6" ht="75" x14ac:dyDescent="0.3">
      <c r="A79" s="2" t="s">
        <v>6521</v>
      </c>
      <c r="C79" s="2" t="s">
        <v>37</v>
      </c>
      <c r="D79" t="s">
        <v>6526</v>
      </c>
      <c r="E79" t="s">
        <v>6552</v>
      </c>
    </row>
    <row r="80" spans="1:6" ht="105" x14ac:dyDescent="0.3">
      <c r="A80" s="2" t="s">
        <v>6504</v>
      </c>
      <c r="C80" s="2" t="s">
        <v>456</v>
      </c>
      <c r="D80" t="s">
        <v>6519</v>
      </c>
      <c r="E80" t="s">
        <v>6508</v>
      </c>
      <c r="F80" t="s">
        <v>6553</v>
      </c>
    </row>
    <row r="81" spans="1:6" ht="105" x14ac:dyDescent="0.3">
      <c r="A81" s="2" t="s">
        <v>6504</v>
      </c>
      <c r="C81" s="2" t="s">
        <v>263</v>
      </c>
      <c r="D81" t="s">
        <v>6508</v>
      </c>
      <c r="E81" t="s">
        <v>6505</v>
      </c>
      <c r="F81" t="s">
        <v>6509</v>
      </c>
    </row>
    <row r="82" spans="1:6" ht="105" x14ac:dyDescent="0.3">
      <c r="A82" s="2" t="s">
        <v>6504</v>
      </c>
      <c r="C82" s="2" t="s">
        <v>263</v>
      </c>
      <c r="D82" t="s">
        <v>6543</v>
      </c>
    </row>
    <row r="83" spans="1:6" ht="105" x14ac:dyDescent="0.3">
      <c r="A83" s="2" t="s">
        <v>6504</v>
      </c>
      <c r="C83" s="2" t="s">
        <v>238</v>
      </c>
      <c r="D83" t="s">
        <v>6554</v>
      </c>
    </row>
    <row r="84" spans="1:6" ht="30" x14ac:dyDescent="0.3">
      <c r="A84" s="2" t="s">
        <v>6547</v>
      </c>
      <c r="C84" s="2" t="s">
        <v>470</v>
      </c>
      <c r="D84" t="s">
        <v>6516</v>
      </c>
    </row>
    <row r="85" spans="1:6" ht="75" x14ac:dyDescent="0.3">
      <c r="A85" s="2" t="s">
        <v>6521</v>
      </c>
      <c r="C85" s="2" t="s">
        <v>426</v>
      </c>
    </row>
    <row r="86" spans="1:6" ht="60" x14ac:dyDescent="0.3">
      <c r="A86" s="2" t="s">
        <v>6550</v>
      </c>
      <c r="C86" s="2" t="s">
        <v>99</v>
      </c>
      <c r="D86" t="s">
        <v>6506</v>
      </c>
      <c r="E86" t="s">
        <v>6555</v>
      </c>
    </row>
    <row r="87" spans="1:6" ht="60" x14ac:dyDescent="0.3">
      <c r="A87" s="2" t="s">
        <v>6550</v>
      </c>
      <c r="C87" s="2" t="s">
        <v>99</v>
      </c>
      <c r="D87" t="s">
        <v>6506</v>
      </c>
      <c r="E87" t="s">
        <v>6555</v>
      </c>
    </row>
    <row r="88" spans="1:6" ht="60" x14ac:dyDescent="0.3">
      <c r="A88" s="2" t="s">
        <v>6550</v>
      </c>
      <c r="C88" s="2" t="s">
        <v>99</v>
      </c>
      <c r="D88" t="s">
        <v>6506</v>
      </c>
      <c r="E88" t="s">
        <v>6555</v>
      </c>
    </row>
    <row r="89" spans="1:6" ht="60" x14ac:dyDescent="0.3">
      <c r="A89" s="2" t="s">
        <v>6550</v>
      </c>
      <c r="C89" s="2" t="s">
        <v>450</v>
      </c>
      <c r="D89" t="s">
        <v>6508</v>
      </c>
      <c r="E89" t="s">
        <v>6544</v>
      </c>
    </row>
    <row r="90" spans="1:6" ht="30" x14ac:dyDescent="0.3">
      <c r="A90" s="2" t="s">
        <v>229</v>
      </c>
      <c r="C90" s="2" t="s">
        <v>6556</v>
      </c>
      <c r="D90" t="s">
        <v>6557</v>
      </c>
      <c r="E90" t="s">
        <v>6554</v>
      </c>
      <c r="F90" t="s">
        <v>6558</v>
      </c>
    </row>
    <row r="91" spans="1:6" ht="30" x14ac:dyDescent="0.3">
      <c r="A91" s="2" t="s">
        <v>229</v>
      </c>
      <c r="C91" s="2" t="s">
        <v>6556</v>
      </c>
      <c r="D91" t="s">
        <v>6557</v>
      </c>
      <c r="E91" t="s">
        <v>6554</v>
      </c>
      <c r="F91" t="s">
        <v>6558</v>
      </c>
    </row>
    <row r="92" spans="1:6" ht="30" x14ac:dyDescent="0.3">
      <c r="A92" s="2" t="s">
        <v>229</v>
      </c>
      <c r="C92" s="2" t="s">
        <v>6556</v>
      </c>
      <c r="D92" t="s">
        <v>6557</v>
      </c>
      <c r="E92" t="s">
        <v>6554</v>
      </c>
      <c r="F92" t="s">
        <v>6558</v>
      </c>
    </row>
    <row r="93" spans="1:6" ht="45" x14ac:dyDescent="0.3">
      <c r="A93" s="2" t="s">
        <v>6535</v>
      </c>
      <c r="C93" s="2" t="s">
        <v>353</v>
      </c>
      <c r="D93" t="s">
        <v>6516</v>
      </c>
      <c r="E93" t="s">
        <v>6530</v>
      </c>
    </row>
    <row r="94" spans="1:6" ht="45" x14ac:dyDescent="0.3">
      <c r="A94" s="2" t="s">
        <v>6542</v>
      </c>
      <c r="C94" s="2" t="s">
        <v>353</v>
      </c>
      <c r="D94" t="s">
        <v>6511</v>
      </c>
    </row>
    <row r="95" spans="1:6" ht="45" x14ac:dyDescent="0.3">
      <c r="A95" s="2" t="s">
        <v>6542</v>
      </c>
      <c r="C95" s="2" t="s">
        <v>353</v>
      </c>
      <c r="D95" t="s">
        <v>6511</v>
      </c>
    </row>
    <row r="96" spans="1:6" ht="45" x14ac:dyDescent="0.3">
      <c r="A96" s="2" t="s">
        <v>6542</v>
      </c>
      <c r="C96" s="2" t="s">
        <v>353</v>
      </c>
      <c r="D96" t="s">
        <v>6511</v>
      </c>
    </row>
    <row r="97" spans="1:5" ht="45" x14ac:dyDescent="0.3">
      <c r="A97" s="2" t="s">
        <v>6542</v>
      </c>
      <c r="C97" s="2" t="s">
        <v>353</v>
      </c>
      <c r="D97" t="s">
        <v>6511</v>
      </c>
    </row>
    <row r="98" spans="1:5" ht="45" x14ac:dyDescent="0.3">
      <c r="A98" s="2" t="s">
        <v>6542</v>
      </c>
      <c r="C98" s="2" t="s">
        <v>6529</v>
      </c>
      <c r="D98" t="s">
        <v>6508</v>
      </c>
    </row>
    <row r="99" spans="1:5" ht="45" x14ac:dyDescent="0.3">
      <c r="A99" s="2" t="s">
        <v>6542</v>
      </c>
      <c r="C99" s="2" t="s">
        <v>353</v>
      </c>
      <c r="D99" t="s">
        <v>6511</v>
      </c>
    </row>
    <row r="100" spans="1:5" ht="45" x14ac:dyDescent="0.3">
      <c r="A100" s="2" t="s">
        <v>6542</v>
      </c>
      <c r="C100" s="2" t="s">
        <v>353</v>
      </c>
      <c r="D100" t="s">
        <v>6511</v>
      </c>
    </row>
    <row r="101" spans="1:5" ht="45" x14ac:dyDescent="0.3">
      <c r="A101" s="2" t="s">
        <v>6542</v>
      </c>
      <c r="C101" s="2" t="s">
        <v>353</v>
      </c>
      <c r="D101" t="s">
        <v>6512</v>
      </c>
    </row>
    <row r="102" spans="1:5" ht="45" x14ac:dyDescent="0.3">
      <c r="A102" s="2" t="s">
        <v>6510</v>
      </c>
      <c r="C102" s="2" t="s">
        <v>353</v>
      </c>
      <c r="D102" t="s">
        <v>6511</v>
      </c>
      <c r="E102" t="s">
        <v>6512</v>
      </c>
    </row>
    <row r="103" spans="1:5" ht="45" x14ac:dyDescent="0.3">
      <c r="A103" s="2" t="s">
        <v>6510</v>
      </c>
      <c r="C103" s="2" t="s">
        <v>6529</v>
      </c>
      <c r="D103" t="s">
        <v>6508</v>
      </c>
      <c r="E103" t="s">
        <v>6512</v>
      </c>
    </row>
    <row r="104" spans="1:5" ht="45" x14ac:dyDescent="0.3">
      <c r="A104" s="2" t="s">
        <v>6542</v>
      </c>
      <c r="C104" s="2" t="s">
        <v>353</v>
      </c>
      <c r="D104" t="s">
        <v>6512</v>
      </c>
    </row>
    <row r="105" spans="1:5" ht="60" x14ac:dyDescent="0.3">
      <c r="A105" s="2" t="s">
        <v>6550</v>
      </c>
      <c r="C105" s="2" t="s">
        <v>353</v>
      </c>
    </row>
    <row r="106" spans="1:5" ht="45" x14ac:dyDescent="0.3">
      <c r="A106" s="2" t="s">
        <v>6510</v>
      </c>
      <c r="C106" s="2" t="s">
        <v>353</v>
      </c>
      <c r="D106" t="s">
        <v>6555</v>
      </c>
      <c r="E106" t="s">
        <v>6505</v>
      </c>
    </row>
    <row r="107" spans="1:5" ht="45" x14ac:dyDescent="0.3">
      <c r="A107" s="2" t="s">
        <v>6510</v>
      </c>
      <c r="C107" s="2" t="s">
        <v>353</v>
      </c>
      <c r="D107" t="s">
        <v>6555</v>
      </c>
      <c r="E107" t="s">
        <v>6505</v>
      </c>
    </row>
    <row r="108" spans="1:5" ht="45" x14ac:dyDescent="0.3">
      <c r="A108" s="2" t="s">
        <v>6510</v>
      </c>
      <c r="C108" s="2" t="s">
        <v>353</v>
      </c>
      <c r="D108" t="s">
        <v>6555</v>
      </c>
      <c r="E108" t="s">
        <v>6505</v>
      </c>
    </row>
    <row r="109" spans="1:5" ht="45" x14ac:dyDescent="0.3">
      <c r="A109" s="2" t="s">
        <v>6510</v>
      </c>
      <c r="C109" s="2" t="s">
        <v>353</v>
      </c>
      <c r="D109" t="s">
        <v>6555</v>
      </c>
      <c r="E109" t="s">
        <v>6505</v>
      </c>
    </row>
    <row r="110" spans="1:5" ht="45" x14ac:dyDescent="0.3">
      <c r="A110" s="2" t="s">
        <v>6510</v>
      </c>
      <c r="C110" s="2" t="s">
        <v>353</v>
      </c>
      <c r="D110" t="s">
        <v>6555</v>
      </c>
      <c r="E110" t="s">
        <v>6505</v>
      </c>
    </row>
    <row r="111" spans="1:5" ht="45" x14ac:dyDescent="0.3">
      <c r="A111" s="2" t="s">
        <v>6510</v>
      </c>
      <c r="C111" s="2" t="s">
        <v>353</v>
      </c>
      <c r="D111" t="s">
        <v>6555</v>
      </c>
      <c r="E111" t="s">
        <v>6505</v>
      </c>
    </row>
    <row r="112" spans="1:5" ht="30" x14ac:dyDescent="0.3">
      <c r="A112" s="2" t="s">
        <v>229</v>
      </c>
      <c r="C112" s="2" t="s">
        <v>99</v>
      </c>
      <c r="D112" t="s">
        <v>6539</v>
      </c>
    </row>
    <row r="113" spans="1:7" ht="60" x14ac:dyDescent="0.3">
      <c r="A113" s="2" t="s">
        <v>6497</v>
      </c>
      <c r="C113" s="2" t="s">
        <v>386</v>
      </c>
      <c r="D113" t="s">
        <v>6502</v>
      </c>
      <c r="E113" t="s">
        <v>6534</v>
      </c>
      <c r="F113" t="s">
        <v>6537</v>
      </c>
      <c r="G113" t="s">
        <v>6544</v>
      </c>
    </row>
    <row r="114" spans="1:7" ht="60" x14ac:dyDescent="0.3">
      <c r="A114" s="2" t="s">
        <v>74</v>
      </c>
      <c r="C114" s="2" t="s">
        <v>426</v>
      </c>
      <c r="D114" t="s">
        <v>6500</v>
      </c>
    </row>
    <row r="115" spans="1:7" ht="30" x14ac:dyDescent="0.3">
      <c r="A115" s="2" t="s">
        <v>179</v>
      </c>
      <c r="C115" s="2" t="s">
        <v>456</v>
      </c>
      <c r="D115" t="s">
        <v>6552</v>
      </c>
      <c r="E115" t="s">
        <v>6520</v>
      </c>
    </row>
    <row r="116" spans="1:7" ht="60" x14ac:dyDescent="0.3">
      <c r="A116" s="2" t="s">
        <v>6422</v>
      </c>
      <c r="C116" s="2" t="s">
        <v>404</v>
      </c>
      <c r="D116" t="s">
        <v>6534</v>
      </c>
      <c r="E116" t="s">
        <v>6499</v>
      </c>
    </row>
    <row r="117" spans="1:7" ht="30" x14ac:dyDescent="0.3">
      <c r="A117" s="2" t="s">
        <v>6547</v>
      </c>
      <c r="C117" s="2" t="s">
        <v>353</v>
      </c>
      <c r="D117" t="s">
        <v>6527</v>
      </c>
    </row>
    <row r="118" spans="1:7" ht="30" x14ac:dyDescent="0.3">
      <c r="A118" s="2" t="s">
        <v>6547</v>
      </c>
      <c r="C118" s="2" t="s">
        <v>450</v>
      </c>
      <c r="D118" t="s">
        <v>6559</v>
      </c>
    </row>
    <row r="119" spans="1:7" ht="105" x14ac:dyDescent="0.3">
      <c r="A119" s="2" t="s">
        <v>6504</v>
      </c>
      <c r="C119" s="2" t="s">
        <v>353</v>
      </c>
      <c r="D119" t="s">
        <v>6543</v>
      </c>
      <c r="E119" t="s">
        <v>6541</v>
      </c>
    </row>
    <row r="120" spans="1:7" ht="45" x14ac:dyDescent="0.3">
      <c r="A120" s="2" t="s">
        <v>6510</v>
      </c>
      <c r="C120" s="2" t="s">
        <v>6529</v>
      </c>
      <c r="D120" t="s">
        <v>6508</v>
      </c>
    </row>
    <row r="121" spans="1:7" ht="45" x14ac:dyDescent="0.3">
      <c r="A121" s="2" t="s">
        <v>6542</v>
      </c>
      <c r="C121" s="2" t="s">
        <v>353</v>
      </c>
      <c r="D121" t="s">
        <v>6534</v>
      </c>
    </row>
    <row r="122" spans="1:7" ht="60" x14ac:dyDescent="0.3">
      <c r="A122" s="2" t="s">
        <v>6550</v>
      </c>
      <c r="C122" s="2" t="s">
        <v>353</v>
      </c>
      <c r="D122" t="s">
        <v>6534</v>
      </c>
      <c r="E122" t="s">
        <v>6514</v>
      </c>
    </row>
    <row r="123" spans="1:7" ht="45" x14ac:dyDescent="0.3">
      <c r="A123" s="2" t="s">
        <v>6510</v>
      </c>
      <c r="C123" s="2" t="s">
        <v>315</v>
      </c>
      <c r="D123" t="s">
        <v>6508</v>
      </c>
      <c r="E123" t="s">
        <v>6514</v>
      </c>
    </row>
    <row r="124" spans="1:7" ht="45" x14ac:dyDescent="0.3">
      <c r="A124" s="2" t="s">
        <v>6510</v>
      </c>
      <c r="C124" s="2" t="s">
        <v>315</v>
      </c>
      <c r="D124" t="s">
        <v>6508</v>
      </c>
      <c r="E124" t="s">
        <v>6514</v>
      </c>
    </row>
    <row r="125" spans="1:7" ht="60" x14ac:dyDescent="0.3">
      <c r="A125" s="2" t="s">
        <v>6550</v>
      </c>
      <c r="C125" s="2" t="s">
        <v>127</v>
      </c>
      <c r="D125" t="s">
        <v>6514</v>
      </c>
      <c r="E125" t="s">
        <v>6508</v>
      </c>
    </row>
    <row r="126" spans="1:7" ht="60" x14ac:dyDescent="0.3">
      <c r="A126" s="2" t="s">
        <v>6550</v>
      </c>
      <c r="C126" s="2" t="s">
        <v>99</v>
      </c>
      <c r="D126" t="s">
        <v>6508</v>
      </c>
      <c r="E126" t="s">
        <v>6503</v>
      </c>
    </row>
    <row r="127" spans="1:7" x14ac:dyDescent="0.3">
      <c r="A127" s="2" t="s">
        <v>125</v>
      </c>
      <c r="C127" s="2" t="s">
        <v>324</v>
      </c>
      <c r="D127" t="s">
        <v>6508</v>
      </c>
      <c r="E127" t="s">
        <v>6551</v>
      </c>
    </row>
    <row r="128" spans="1:7" ht="60" x14ac:dyDescent="0.3">
      <c r="A128" s="2" t="s">
        <v>6550</v>
      </c>
      <c r="C128" s="2" t="s">
        <v>99</v>
      </c>
      <c r="D128" t="s">
        <v>6506</v>
      </c>
      <c r="E128" t="s">
        <v>6555</v>
      </c>
    </row>
    <row r="129" spans="1:6" ht="45" x14ac:dyDescent="0.3">
      <c r="A129" s="2" t="s">
        <v>6510</v>
      </c>
      <c r="C129" s="2" t="s">
        <v>324</v>
      </c>
      <c r="D129" t="s">
        <v>6506</v>
      </c>
    </row>
    <row r="130" spans="1:6" ht="45" x14ac:dyDescent="0.3">
      <c r="A130" s="2" t="s">
        <v>6510</v>
      </c>
      <c r="C130" s="2" t="s">
        <v>6529</v>
      </c>
      <c r="D130" t="s">
        <v>6539</v>
      </c>
    </row>
    <row r="131" spans="1:6" ht="45" x14ac:dyDescent="0.3">
      <c r="A131" s="2" t="s">
        <v>6510</v>
      </c>
      <c r="C131" s="2" t="s">
        <v>6529</v>
      </c>
      <c r="D131" t="s">
        <v>6514</v>
      </c>
      <c r="E131" t="s">
        <v>6560</v>
      </c>
    </row>
    <row r="132" spans="1:6" ht="60" x14ac:dyDescent="0.3">
      <c r="A132" s="2" t="s">
        <v>6433</v>
      </c>
      <c r="C132" s="2" t="s">
        <v>198</v>
      </c>
      <c r="D132" t="s">
        <v>6511</v>
      </c>
      <c r="E132" t="s">
        <v>6544</v>
      </c>
    </row>
    <row r="133" spans="1:6" ht="45" x14ac:dyDescent="0.3">
      <c r="A133" s="2" t="s">
        <v>6510</v>
      </c>
      <c r="C133" s="2" t="s">
        <v>99</v>
      </c>
      <c r="D133" t="s">
        <v>6530</v>
      </c>
      <c r="E133" t="s">
        <v>6508</v>
      </c>
    </row>
    <row r="134" spans="1:6" ht="45" x14ac:dyDescent="0.3">
      <c r="A134" s="2" t="s">
        <v>6510</v>
      </c>
      <c r="C134" s="2" t="s">
        <v>99</v>
      </c>
      <c r="D134" t="s">
        <v>6530</v>
      </c>
      <c r="E134" t="s">
        <v>6508</v>
      </c>
      <c r="F134" t="s">
        <v>6511</v>
      </c>
    </row>
    <row r="135" spans="1:6" ht="60" x14ac:dyDescent="0.3">
      <c r="A135" s="2" t="s">
        <v>74</v>
      </c>
      <c r="C135" s="2" t="s">
        <v>338</v>
      </c>
      <c r="D135" t="s">
        <v>6500</v>
      </c>
      <c r="E135" t="s">
        <v>6538</v>
      </c>
    </row>
    <row r="136" spans="1:6" ht="30" x14ac:dyDescent="0.3">
      <c r="A136" s="2" t="s">
        <v>229</v>
      </c>
      <c r="C136" s="2" t="s">
        <v>73</v>
      </c>
      <c r="D136" t="s">
        <v>6527</v>
      </c>
    </row>
    <row r="137" spans="1:6" ht="90" x14ac:dyDescent="0.3">
      <c r="A137" s="2" t="s">
        <v>6518</v>
      </c>
      <c r="C137" s="2" t="s">
        <v>324</v>
      </c>
      <c r="D137" t="s">
        <v>6514</v>
      </c>
      <c r="E137" t="s">
        <v>6530</v>
      </c>
      <c r="F137" t="s">
        <v>6508</v>
      </c>
    </row>
    <row r="138" spans="1:6" ht="60" x14ac:dyDescent="0.3">
      <c r="A138" s="2" t="s">
        <v>6433</v>
      </c>
      <c r="C138" s="2" t="s">
        <v>404</v>
      </c>
      <c r="D138" t="s">
        <v>6544</v>
      </c>
      <c r="E138" t="s">
        <v>6561</v>
      </c>
      <c r="F138" t="s">
        <v>6544</v>
      </c>
    </row>
    <row r="139" spans="1:6" ht="45" x14ac:dyDescent="0.3">
      <c r="A139" s="2" t="s">
        <v>6542</v>
      </c>
      <c r="C139" s="2" t="s">
        <v>353</v>
      </c>
      <c r="D139" t="s">
        <v>6514</v>
      </c>
    </row>
    <row r="140" spans="1:6" ht="60" x14ac:dyDescent="0.3">
      <c r="A140" s="2" t="s">
        <v>6433</v>
      </c>
      <c r="C140" s="2" t="s">
        <v>404</v>
      </c>
      <c r="D140" t="s">
        <v>6544</v>
      </c>
      <c r="E140" t="s">
        <v>6561</v>
      </c>
      <c r="F140" t="s">
        <v>6525</v>
      </c>
    </row>
    <row r="141" spans="1:6" ht="60" x14ac:dyDescent="0.3">
      <c r="A141" s="2" t="s">
        <v>6433</v>
      </c>
      <c r="C141" s="2" t="s">
        <v>324</v>
      </c>
      <c r="D141" t="s">
        <v>6502</v>
      </c>
      <c r="E141" t="s">
        <v>6544</v>
      </c>
      <c r="F141" t="s">
        <v>6561</v>
      </c>
    </row>
    <row r="142" spans="1:6" ht="45" x14ac:dyDescent="0.3">
      <c r="A142" s="2" t="s">
        <v>6510</v>
      </c>
      <c r="C142" s="2" t="s">
        <v>3178</v>
      </c>
    </row>
    <row r="143" spans="1:6" ht="60" x14ac:dyDescent="0.3">
      <c r="A143" s="2" t="s">
        <v>6433</v>
      </c>
      <c r="C143" s="2" t="s">
        <v>324</v>
      </c>
      <c r="D143" t="s">
        <v>6561</v>
      </c>
      <c r="E143" t="s">
        <v>6534</v>
      </c>
    </row>
    <row r="144" spans="1:6" ht="30" x14ac:dyDescent="0.3">
      <c r="A144" s="2" t="s">
        <v>6547</v>
      </c>
      <c r="C144" s="2" t="s">
        <v>148</v>
      </c>
      <c r="D144" t="s">
        <v>6534</v>
      </c>
      <c r="E144" t="s">
        <v>6561</v>
      </c>
      <c r="F144" t="s">
        <v>6552</v>
      </c>
    </row>
    <row r="145" spans="1:6" ht="60" x14ac:dyDescent="0.3">
      <c r="A145" s="2" t="s">
        <v>6550</v>
      </c>
      <c r="C145" s="2" t="s">
        <v>99</v>
      </c>
      <c r="D145" t="s">
        <v>6508</v>
      </c>
      <c r="E145" t="s">
        <v>6503</v>
      </c>
    </row>
    <row r="146" spans="1:6" ht="45" x14ac:dyDescent="0.3">
      <c r="A146" s="2" t="s">
        <v>6542</v>
      </c>
      <c r="C146" s="2" t="s">
        <v>99</v>
      </c>
      <c r="D146" t="s">
        <v>6562</v>
      </c>
    </row>
    <row r="147" spans="1:6" x14ac:dyDescent="0.3">
      <c r="A147" s="2" t="s">
        <v>84</v>
      </c>
      <c r="C147" s="2" t="s">
        <v>238</v>
      </c>
    </row>
    <row r="148" spans="1:6" ht="75" x14ac:dyDescent="0.3">
      <c r="A148" s="2" t="s">
        <v>6521</v>
      </c>
      <c r="C148" s="2" t="s">
        <v>113</v>
      </c>
      <c r="D148" t="s">
        <v>6509</v>
      </c>
    </row>
    <row r="149" spans="1:6" ht="60" x14ac:dyDescent="0.3">
      <c r="A149" s="2" t="s">
        <v>6497</v>
      </c>
      <c r="C149" s="2" t="s">
        <v>386</v>
      </c>
      <c r="D149" t="s">
        <v>6499</v>
      </c>
      <c r="E149" t="s">
        <v>6534</v>
      </c>
    </row>
    <row r="150" spans="1:6" ht="60" x14ac:dyDescent="0.3">
      <c r="A150" s="2" t="s">
        <v>6497</v>
      </c>
      <c r="C150" s="2" t="s">
        <v>386</v>
      </c>
      <c r="D150" t="s">
        <v>6499</v>
      </c>
      <c r="E150" t="s">
        <v>6534</v>
      </c>
    </row>
    <row r="151" spans="1:6" ht="60" x14ac:dyDescent="0.3">
      <c r="A151" s="2" t="s">
        <v>6550</v>
      </c>
      <c r="C151" s="2" t="s">
        <v>353</v>
      </c>
      <c r="D151" t="s">
        <v>6505</v>
      </c>
      <c r="E151" t="s">
        <v>6563</v>
      </c>
    </row>
    <row r="152" spans="1:6" ht="60" x14ac:dyDescent="0.3">
      <c r="A152" s="2" t="s">
        <v>74</v>
      </c>
      <c r="C152" s="2" t="s">
        <v>353</v>
      </c>
      <c r="D152" t="s">
        <v>6557</v>
      </c>
      <c r="E152" t="s">
        <v>6519</v>
      </c>
      <c r="F152" t="s">
        <v>6524</v>
      </c>
    </row>
    <row r="153" spans="1:6" ht="60" x14ac:dyDescent="0.3">
      <c r="A153" s="2" t="s">
        <v>74</v>
      </c>
      <c r="C153" s="2" t="s">
        <v>187</v>
      </c>
      <c r="D153" t="s">
        <v>6534</v>
      </c>
      <c r="E153" t="s">
        <v>6525</v>
      </c>
    </row>
    <row r="154" spans="1:6" ht="30" x14ac:dyDescent="0.3">
      <c r="A154" s="2" t="s">
        <v>6547</v>
      </c>
      <c r="C154" s="2" t="s">
        <v>6564</v>
      </c>
      <c r="D154" t="s">
        <v>6565</v>
      </c>
      <c r="E154" t="s">
        <v>6534</v>
      </c>
      <c r="F154" t="s">
        <v>6559</v>
      </c>
    </row>
    <row r="155" spans="1:6" ht="60" x14ac:dyDescent="0.3">
      <c r="A155" s="2" t="s">
        <v>6428</v>
      </c>
      <c r="C155" s="2" t="s">
        <v>324</v>
      </c>
      <c r="D155" t="s">
        <v>6566</v>
      </c>
    </row>
    <row r="156" spans="1:6" ht="30" x14ac:dyDescent="0.3">
      <c r="A156" s="2" t="s">
        <v>229</v>
      </c>
      <c r="C156" s="2" t="s">
        <v>173</v>
      </c>
      <c r="D156" t="s">
        <v>6543</v>
      </c>
    </row>
    <row r="157" spans="1:6" ht="75" x14ac:dyDescent="0.3">
      <c r="A157" s="2" t="s">
        <v>6521</v>
      </c>
      <c r="C157" s="2" t="s">
        <v>238</v>
      </c>
      <c r="D157" t="s">
        <v>6509</v>
      </c>
    </row>
    <row r="158" spans="1:6" ht="30" x14ac:dyDescent="0.3">
      <c r="A158" s="2" t="s">
        <v>229</v>
      </c>
      <c r="C158" s="2" t="s">
        <v>173</v>
      </c>
      <c r="D158" t="s">
        <v>6524</v>
      </c>
    </row>
    <row r="159" spans="1:6" ht="30" x14ac:dyDescent="0.3">
      <c r="A159" s="2" t="s">
        <v>229</v>
      </c>
      <c r="C159" s="2" t="s">
        <v>73</v>
      </c>
      <c r="D159" t="s">
        <v>6525</v>
      </c>
    </row>
    <row r="160" spans="1:6" ht="60" x14ac:dyDescent="0.3">
      <c r="A160" s="2" t="s">
        <v>74</v>
      </c>
      <c r="C160" s="2" t="s">
        <v>47</v>
      </c>
      <c r="D160" t="s">
        <v>6524</v>
      </c>
    </row>
    <row r="161" spans="1:6" ht="60" x14ac:dyDescent="0.3">
      <c r="A161" s="2" t="s">
        <v>74</v>
      </c>
      <c r="C161" s="2" t="s">
        <v>464</v>
      </c>
      <c r="D161" t="s">
        <v>6525</v>
      </c>
    </row>
    <row r="162" spans="1:6" ht="75" x14ac:dyDescent="0.3">
      <c r="A162" s="2" t="s">
        <v>6521</v>
      </c>
      <c r="C162" s="2" t="s">
        <v>363</v>
      </c>
      <c r="D162" t="s">
        <v>6525</v>
      </c>
    </row>
    <row r="163" spans="1:6" ht="75" x14ac:dyDescent="0.3">
      <c r="A163" s="2" t="s">
        <v>6521</v>
      </c>
      <c r="C163" s="2" t="s">
        <v>363</v>
      </c>
      <c r="D163" t="s">
        <v>6525</v>
      </c>
      <c r="E163" t="s">
        <v>6524</v>
      </c>
    </row>
    <row r="164" spans="1:6" ht="75" x14ac:dyDescent="0.3">
      <c r="A164" s="2" t="s">
        <v>6521</v>
      </c>
      <c r="C164" s="2" t="s">
        <v>363</v>
      </c>
      <c r="D164" t="s">
        <v>6519</v>
      </c>
    </row>
    <row r="165" spans="1:6" ht="60" x14ac:dyDescent="0.3">
      <c r="A165" s="2" t="s">
        <v>74</v>
      </c>
      <c r="C165" s="2" t="s">
        <v>416</v>
      </c>
      <c r="D165" t="s">
        <v>6506</v>
      </c>
      <c r="E165" t="s">
        <v>6543</v>
      </c>
      <c r="F165" t="s">
        <v>6520</v>
      </c>
    </row>
    <row r="166" spans="1:6" ht="60" x14ac:dyDescent="0.3">
      <c r="A166" s="2" t="s">
        <v>6550</v>
      </c>
      <c r="C166" s="2" t="s">
        <v>99</v>
      </c>
      <c r="D166" t="s">
        <v>6508</v>
      </c>
    </row>
    <row r="167" spans="1:6" ht="60" x14ac:dyDescent="0.3">
      <c r="A167" s="2" t="s">
        <v>6428</v>
      </c>
      <c r="C167" s="2" t="s">
        <v>135</v>
      </c>
    </row>
    <row r="168" spans="1:6" ht="105" x14ac:dyDescent="0.3">
      <c r="A168" s="2" t="s">
        <v>6504</v>
      </c>
      <c r="C168" s="2" t="s">
        <v>263</v>
      </c>
      <c r="D168" t="s">
        <v>6503</v>
      </c>
    </row>
    <row r="169" spans="1:6" ht="60" x14ac:dyDescent="0.3">
      <c r="A169" s="2" t="s">
        <v>6433</v>
      </c>
      <c r="C169" s="2" t="s">
        <v>113</v>
      </c>
      <c r="D169" t="s">
        <v>6519</v>
      </c>
      <c r="E169" t="s">
        <v>6524</v>
      </c>
    </row>
    <row r="170" spans="1:6" ht="30" x14ac:dyDescent="0.3">
      <c r="A170" s="2" t="s">
        <v>229</v>
      </c>
      <c r="C170" s="2" t="s">
        <v>390</v>
      </c>
      <c r="D170" t="s">
        <v>6500</v>
      </c>
      <c r="E170" t="s">
        <v>6555</v>
      </c>
      <c r="F170" t="s">
        <v>6508</v>
      </c>
    </row>
    <row r="171" spans="1:6" ht="30" x14ac:dyDescent="0.3">
      <c r="A171" s="2" t="s">
        <v>229</v>
      </c>
      <c r="C171" s="2" t="s">
        <v>390</v>
      </c>
      <c r="D171" t="s">
        <v>6500</v>
      </c>
    </row>
    <row r="172" spans="1:6" ht="30" x14ac:dyDescent="0.3">
      <c r="A172" s="2" t="s">
        <v>229</v>
      </c>
      <c r="C172" s="2" t="s">
        <v>390</v>
      </c>
      <c r="D172" t="s">
        <v>6500</v>
      </c>
    </row>
    <row r="173" spans="1:6" ht="30" x14ac:dyDescent="0.3">
      <c r="A173" s="2" t="s">
        <v>229</v>
      </c>
      <c r="C173" s="2" t="s">
        <v>390</v>
      </c>
      <c r="D173" t="s">
        <v>6500</v>
      </c>
    </row>
    <row r="174" spans="1:6" ht="60" x14ac:dyDescent="0.3">
      <c r="A174" s="2" t="s">
        <v>74</v>
      </c>
      <c r="C174" s="2" t="s">
        <v>390</v>
      </c>
      <c r="D174" t="s">
        <v>6500</v>
      </c>
    </row>
    <row r="175" spans="1:6" ht="60" x14ac:dyDescent="0.3">
      <c r="A175" s="2" t="s">
        <v>74</v>
      </c>
      <c r="C175" s="2" t="s">
        <v>73</v>
      </c>
      <c r="D175" t="s">
        <v>6502</v>
      </c>
      <c r="E175" t="s">
        <v>6567</v>
      </c>
    </row>
    <row r="176" spans="1:6" ht="30" x14ac:dyDescent="0.3">
      <c r="A176" s="2" t="s">
        <v>229</v>
      </c>
      <c r="C176" s="2" t="s">
        <v>37</v>
      </c>
      <c r="D176" t="s">
        <v>6567</v>
      </c>
    </row>
    <row r="177" spans="1:6" ht="105" x14ac:dyDescent="0.3">
      <c r="A177" s="2" t="s">
        <v>6504</v>
      </c>
      <c r="C177" s="2" t="s">
        <v>263</v>
      </c>
      <c r="D177" t="s">
        <v>6506</v>
      </c>
    </row>
    <row r="178" spans="1:6" ht="60" x14ac:dyDescent="0.3">
      <c r="A178" s="2" t="s">
        <v>6428</v>
      </c>
      <c r="C178" s="2" t="s">
        <v>263</v>
      </c>
      <c r="D178" t="s">
        <v>6506</v>
      </c>
      <c r="E178" t="s">
        <v>6503</v>
      </c>
    </row>
    <row r="179" spans="1:6" ht="60" x14ac:dyDescent="0.3">
      <c r="A179" s="2" t="s">
        <v>6433</v>
      </c>
      <c r="C179" s="2" t="s">
        <v>324</v>
      </c>
      <c r="D179" t="s">
        <v>6534</v>
      </c>
      <c r="E179" t="s">
        <v>6562</v>
      </c>
    </row>
    <row r="180" spans="1:6" ht="60" x14ac:dyDescent="0.3">
      <c r="A180" s="2" t="s">
        <v>74</v>
      </c>
      <c r="C180" s="2" t="s">
        <v>238</v>
      </c>
      <c r="D180" t="s">
        <v>6538</v>
      </c>
      <c r="E180" t="s">
        <v>6499</v>
      </c>
    </row>
    <row r="181" spans="1:6" ht="105" x14ac:dyDescent="0.3">
      <c r="A181" s="2" t="s">
        <v>6504</v>
      </c>
      <c r="C181" s="2" t="s">
        <v>338</v>
      </c>
      <c r="D181" t="s">
        <v>6545</v>
      </c>
      <c r="E181" t="s">
        <v>6559</v>
      </c>
    </row>
    <row r="182" spans="1:6" ht="90" x14ac:dyDescent="0.3">
      <c r="A182" s="2" t="s">
        <v>6501</v>
      </c>
      <c r="C182" s="2" t="s">
        <v>238</v>
      </c>
      <c r="D182" t="s">
        <v>6534</v>
      </c>
    </row>
    <row r="183" spans="1:6" ht="75" x14ac:dyDescent="0.3">
      <c r="A183" s="2" t="s">
        <v>6521</v>
      </c>
      <c r="C183" s="2" t="s">
        <v>37</v>
      </c>
      <c r="D183" t="s">
        <v>6562</v>
      </c>
      <c r="E183" t="s">
        <v>6534</v>
      </c>
      <c r="F183" t="s">
        <v>6502</v>
      </c>
    </row>
    <row r="184" spans="1:6" ht="60" x14ac:dyDescent="0.3">
      <c r="A184" s="2" t="s">
        <v>6497</v>
      </c>
      <c r="C184" s="2" t="s">
        <v>386</v>
      </c>
      <c r="D184" t="s">
        <v>6544</v>
      </c>
      <c r="E184" t="s">
        <v>6526</v>
      </c>
    </row>
    <row r="185" spans="1:6" ht="60" x14ac:dyDescent="0.3">
      <c r="A185" s="2" t="s">
        <v>6428</v>
      </c>
      <c r="C185" s="2" t="s">
        <v>324</v>
      </c>
    </row>
    <row r="186" spans="1:6" ht="60" x14ac:dyDescent="0.3">
      <c r="A186" s="2" t="s">
        <v>6422</v>
      </c>
      <c r="C186" s="2" t="s">
        <v>324</v>
      </c>
      <c r="D186" t="s">
        <v>6503</v>
      </c>
    </row>
    <row r="187" spans="1:6" ht="60" x14ac:dyDescent="0.3">
      <c r="A187" s="2" t="s">
        <v>6497</v>
      </c>
      <c r="C187" s="2" t="s">
        <v>113</v>
      </c>
      <c r="D187" t="s">
        <v>6534</v>
      </c>
      <c r="E187" t="s">
        <v>6498</v>
      </c>
    </row>
    <row r="188" spans="1:6" ht="30" x14ac:dyDescent="0.3">
      <c r="A188" s="2" t="s">
        <v>6547</v>
      </c>
      <c r="C188" s="2" t="s">
        <v>470</v>
      </c>
      <c r="D188" t="s">
        <v>6559</v>
      </c>
    </row>
    <row r="189" spans="1:6" ht="60" x14ac:dyDescent="0.3">
      <c r="A189" s="2" t="s">
        <v>6428</v>
      </c>
      <c r="C189" s="2" t="s">
        <v>324</v>
      </c>
      <c r="D189" t="s">
        <v>6515</v>
      </c>
      <c r="E189" t="s">
        <v>6503</v>
      </c>
    </row>
    <row r="190" spans="1:6" ht="30" x14ac:dyDescent="0.3">
      <c r="A190" s="2" t="s">
        <v>60</v>
      </c>
      <c r="C190" s="2" t="s">
        <v>470</v>
      </c>
      <c r="D190" t="s">
        <v>6568</v>
      </c>
      <c r="E190" t="s">
        <v>6551</v>
      </c>
    </row>
    <row r="191" spans="1:6" ht="60" x14ac:dyDescent="0.3">
      <c r="A191" s="2" t="s">
        <v>6550</v>
      </c>
      <c r="C191" s="2" t="s">
        <v>99</v>
      </c>
    </row>
    <row r="192" spans="1:6" x14ac:dyDescent="0.3">
      <c r="A192" s="2" t="s">
        <v>60</v>
      </c>
      <c r="C192" s="2" t="s">
        <v>324</v>
      </c>
      <c r="D192" t="s">
        <v>6526</v>
      </c>
      <c r="E192" t="s">
        <v>6537</v>
      </c>
    </row>
    <row r="193" spans="1:7" ht="75" x14ac:dyDescent="0.3">
      <c r="A193" s="2" t="s">
        <v>185</v>
      </c>
      <c r="C193" s="2" t="s">
        <v>470</v>
      </c>
      <c r="D193" t="s">
        <v>6569</v>
      </c>
      <c r="E193" t="s">
        <v>6559</v>
      </c>
    </row>
    <row r="194" spans="1:7" ht="30" x14ac:dyDescent="0.3">
      <c r="A194" s="2" t="s">
        <v>229</v>
      </c>
      <c r="C194" s="2" t="s">
        <v>73</v>
      </c>
      <c r="D194" t="s">
        <v>6570</v>
      </c>
    </row>
    <row r="195" spans="1:7" ht="45" x14ac:dyDescent="0.3">
      <c r="A195" s="2" t="s">
        <v>6510</v>
      </c>
      <c r="C195" s="2" t="s">
        <v>224</v>
      </c>
    </row>
    <row r="196" spans="1:7" ht="90" x14ac:dyDescent="0.3">
      <c r="A196" s="2" t="s">
        <v>6501</v>
      </c>
      <c r="C196" s="2" t="s">
        <v>353</v>
      </c>
      <c r="D196" t="s">
        <v>6512</v>
      </c>
      <c r="E196" t="s">
        <v>6571</v>
      </c>
      <c r="F196" t="s">
        <v>6572</v>
      </c>
    </row>
    <row r="197" spans="1:7" ht="45" x14ac:dyDescent="0.3">
      <c r="A197" s="2" t="s">
        <v>6510</v>
      </c>
      <c r="C197" s="2" t="s">
        <v>353</v>
      </c>
      <c r="D197" t="s">
        <v>6512</v>
      </c>
      <c r="E197" t="s">
        <v>6571</v>
      </c>
      <c r="F197" t="s">
        <v>6572</v>
      </c>
    </row>
    <row r="198" spans="1:7" ht="30" x14ac:dyDescent="0.3">
      <c r="A198" s="2" t="s">
        <v>179</v>
      </c>
      <c r="C198" s="2" t="s">
        <v>238</v>
      </c>
    </row>
    <row r="199" spans="1:7" ht="45" x14ac:dyDescent="0.3">
      <c r="A199" s="2" t="s">
        <v>6510</v>
      </c>
      <c r="C199" s="2" t="s">
        <v>353</v>
      </c>
      <c r="D199" t="s">
        <v>6557</v>
      </c>
    </row>
    <row r="200" spans="1:7" ht="45" x14ac:dyDescent="0.3">
      <c r="A200" s="2" t="s">
        <v>6510</v>
      </c>
      <c r="C200" s="2" t="s">
        <v>353</v>
      </c>
      <c r="D200" t="s">
        <v>6544</v>
      </c>
      <c r="E200" t="s">
        <v>6573</v>
      </c>
      <c r="F200" t="s">
        <v>6557</v>
      </c>
      <c r="G200" t="s">
        <v>6505</v>
      </c>
    </row>
    <row r="201" spans="1:7" ht="45" x14ac:dyDescent="0.3">
      <c r="A201" s="2" t="s">
        <v>6510</v>
      </c>
      <c r="C201" s="2" t="s">
        <v>353</v>
      </c>
      <c r="D201" t="s">
        <v>6511</v>
      </c>
      <c r="E201" t="s">
        <v>6512</v>
      </c>
    </row>
    <row r="202" spans="1:7" ht="60" x14ac:dyDescent="0.3">
      <c r="A202" s="2" t="s">
        <v>74</v>
      </c>
      <c r="C202" s="2" t="s">
        <v>198</v>
      </c>
    </row>
    <row r="203" spans="1:7" ht="30" x14ac:dyDescent="0.3">
      <c r="A203" s="2" t="s">
        <v>60</v>
      </c>
      <c r="C203" s="2" t="s">
        <v>353</v>
      </c>
    </row>
    <row r="204" spans="1:7" ht="30" x14ac:dyDescent="0.3">
      <c r="A204" s="2" t="s">
        <v>229</v>
      </c>
      <c r="C204" s="2" t="s">
        <v>330</v>
      </c>
      <c r="D204" t="s">
        <v>6500</v>
      </c>
    </row>
    <row r="205" spans="1:7" ht="60" x14ac:dyDescent="0.3">
      <c r="A205" s="2" t="s">
        <v>6433</v>
      </c>
      <c r="C205" s="2" t="s">
        <v>324</v>
      </c>
      <c r="D205" t="s">
        <v>6565</v>
      </c>
      <c r="E205" t="s">
        <v>6500</v>
      </c>
    </row>
    <row r="206" spans="1:7" ht="30" x14ac:dyDescent="0.3">
      <c r="A206" s="2" t="s">
        <v>229</v>
      </c>
      <c r="C206" s="2" t="s">
        <v>440</v>
      </c>
      <c r="D206" t="s">
        <v>6500</v>
      </c>
    </row>
    <row r="207" spans="1:7" ht="105" x14ac:dyDescent="0.3">
      <c r="A207" s="2" t="s">
        <v>6504</v>
      </c>
      <c r="C207" s="2" t="s">
        <v>263</v>
      </c>
      <c r="D207" t="s">
        <v>6500</v>
      </c>
      <c r="E207" t="s">
        <v>6505</v>
      </c>
    </row>
    <row r="208" spans="1:7" ht="60" x14ac:dyDescent="0.3">
      <c r="A208" s="2" t="s">
        <v>6433</v>
      </c>
      <c r="C208" s="2" t="s">
        <v>324</v>
      </c>
      <c r="D208" t="s">
        <v>6539</v>
      </c>
      <c r="E208" t="s">
        <v>6500</v>
      </c>
    </row>
    <row r="209" spans="1:6" ht="60" x14ac:dyDescent="0.3">
      <c r="A209" s="2" t="s">
        <v>6433</v>
      </c>
      <c r="C209" s="2" t="s">
        <v>324</v>
      </c>
      <c r="D209" t="s">
        <v>6539</v>
      </c>
      <c r="E209" t="s">
        <v>6500</v>
      </c>
    </row>
    <row r="210" spans="1:6" ht="30" x14ac:dyDescent="0.3">
      <c r="A210" s="2" t="s">
        <v>229</v>
      </c>
      <c r="C210" s="2" t="s">
        <v>324</v>
      </c>
      <c r="D210" t="s">
        <v>6565</v>
      </c>
      <c r="E210" t="s">
        <v>6500</v>
      </c>
      <c r="F210" t="s">
        <v>6539</v>
      </c>
    </row>
    <row r="211" spans="1:6" ht="30" x14ac:dyDescent="0.3">
      <c r="A211" s="2" t="s">
        <v>229</v>
      </c>
      <c r="C211" s="2" t="s">
        <v>434</v>
      </c>
      <c r="D211" t="s">
        <v>6500</v>
      </c>
      <c r="E211" t="s">
        <v>6539</v>
      </c>
    </row>
    <row r="212" spans="1:6" ht="30" x14ac:dyDescent="0.3">
      <c r="A212" s="2" t="s">
        <v>229</v>
      </c>
      <c r="C212" s="2" t="s">
        <v>173</v>
      </c>
      <c r="D212" t="s">
        <v>6565</v>
      </c>
    </row>
    <row r="213" spans="1:6" ht="60" x14ac:dyDescent="0.3">
      <c r="A213" s="2" t="s">
        <v>6497</v>
      </c>
      <c r="C213" s="2" t="s">
        <v>324</v>
      </c>
      <c r="D213" t="s">
        <v>6574</v>
      </c>
      <c r="E213" t="s">
        <v>6502</v>
      </c>
    </row>
    <row r="214" spans="1:6" ht="30" x14ac:dyDescent="0.3">
      <c r="A214" s="2" t="s">
        <v>229</v>
      </c>
      <c r="C214" s="2" t="s">
        <v>434</v>
      </c>
      <c r="D214" t="s">
        <v>6500</v>
      </c>
      <c r="E214" t="s">
        <v>6539</v>
      </c>
    </row>
    <row r="215" spans="1:6" ht="45" x14ac:dyDescent="0.3">
      <c r="A215" s="2" t="s">
        <v>6510</v>
      </c>
      <c r="C215" s="2" t="s">
        <v>324</v>
      </c>
    </row>
    <row r="216" spans="1:6" ht="90" x14ac:dyDescent="0.3">
      <c r="A216" s="2" t="s">
        <v>6501</v>
      </c>
      <c r="C216" s="2" t="s">
        <v>37</v>
      </c>
      <c r="D216" t="s">
        <v>6502</v>
      </c>
      <c r="E216" t="s">
        <v>6562</v>
      </c>
    </row>
    <row r="217" spans="1:6" ht="90" x14ac:dyDescent="0.3">
      <c r="A217" s="2" t="s">
        <v>6501</v>
      </c>
      <c r="C217" s="2" t="s">
        <v>47</v>
      </c>
      <c r="D217" t="s">
        <v>6524</v>
      </c>
    </row>
    <row r="218" spans="1:6" ht="105" x14ac:dyDescent="0.3">
      <c r="A218" s="2" t="s">
        <v>6504</v>
      </c>
      <c r="C218" s="2" t="s">
        <v>263</v>
      </c>
      <c r="D218" t="s">
        <v>6505</v>
      </c>
      <c r="E218" t="s">
        <v>6509</v>
      </c>
    </row>
    <row r="219" spans="1:6" ht="30" x14ac:dyDescent="0.3">
      <c r="A219" s="2" t="s">
        <v>229</v>
      </c>
      <c r="C219" s="2" t="s">
        <v>47</v>
      </c>
    </row>
    <row r="220" spans="1:6" ht="30" x14ac:dyDescent="0.3">
      <c r="A220" s="2" t="s">
        <v>229</v>
      </c>
      <c r="C220" s="2" t="s">
        <v>347</v>
      </c>
      <c r="D220" t="s">
        <v>6519</v>
      </c>
    </row>
    <row r="221" spans="1:6" ht="30" x14ac:dyDescent="0.3">
      <c r="A221" s="2" t="s">
        <v>229</v>
      </c>
      <c r="C221" s="2" t="s">
        <v>47</v>
      </c>
      <c r="D221" t="s">
        <v>6575</v>
      </c>
    </row>
    <row r="222" spans="1:6" ht="30" x14ac:dyDescent="0.3">
      <c r="A222" s="2" t="s">
        <v>229</v>
      </c>
      <c r="C222" s="2" t="s">
        <v>47</v>
      </c>
    </row>
    <row r="223" spans="1:6" ht="45" x14ac:dyDescent="0.3">
      <c r="A223" s="2" t="s">
        <v>6510</v>
      </c>
      <c r="C223" s="2" t="s">
        <v>301</v>
      </c>
      <c r="D223" t="s">
        <v>6512</v>
      </c>
    </row>
    <row r="224" spans="1:6" ht="60" x14ac:dyDescent="0.3">
      <c r="A224" s="2" t="s">
        <v>74</v>
      </c>
      <c r="C224" s="2" t="s">
        <v>6529</v>
      </c>
      <c r="D224" t="s">
        <v>6512</v>
      </c>
      <c r="E224" t="s">
        <v>6508</v>
      </c>
      <c r="F224" t="s">
        <v>6505</v>
      </c>
    </row>
    <row r="225" spans="1:6" ht="60" x14ac:dyDescent="0.3">
      <c r="A225" s="2" t="s">
        <v>6550</v>
      </c>
      <c r="C225" s="2" t="s">
        <v>6529</v>
      </c>
      <c r="D225" t="s">
        <v>6508</v>
      </c>
      <c r="E225" t="s">
        <v>6527</v>
      </c>
      <c r="F225" t="s">
        <v>6506</v>
      </c>
    </row>
    <row r="226" spans="1:6" ht="30" x14ac:dyDescent="0.3">
      <c r="A226" s="2" t="s">
        <v>229</v>
      </c>
      <c r="C226" s="2" t="s">
        <v>73</v>
      </c>
      <c r="D226" t="s">
        <v>6519</v>
      </c>
    </row>
    <row r="227" spans="1:6" ht="30" x14ac:dyDescent="0.3">
      <c r="A227" s="2" t="s">
        <v>229</v>
      </c>
      <c r="C227" s="2" t="s">
        <v>47</v>
      </c>
    </row>
    <row r="228" spans="1:6" ht="30" x14ac:dyDescent="0.3">
      <c r="A228" s="2" t="s">
        <v>229</v>
      </c>
      <c r="C228" s="2" t="s">
        <v>47</v>
      </c>
      <c r="D228" t="s">
        <v>6505</v>
      </c>
      <c r="E228" t="s">
        <v>6503</v>
      </c>
      <c r="F228" t="s">
        <v>6508</v>
      </c>
    </row>
    <row r="229" spans="1:6" ht="60" x14ac:dyDescent="0.3">
      <c r="A229" s="2" t="s">
        <v>74</v>
      </c>
      <c r="C229" s="2" t="s">
        <v>390</v>
      </c>
      <c r="D229" t="s">
        <v>6520</v>
      </c>
    </row>
    <row r="230" spans="1:6" ht="90" x14ac:dyDescent="0.3">
      <c r="A230" s="2" t="s">
        <v>6501</v>
      </c>
      <c r="C230" s="2" t="s">
        <v>353</v>
      </c>
      <c r="D230" t="s">
        <v>6512</v>
      </c>
      <c r="E230" t="s">
        <v>6572</v>
      </c>
    </row>
    <row r="231" spans="1:6" ht="60" x14ac:dyDescent="0.3">
      <c r="A231" s="2" t="s">
        <v>74</v>
      </c>
      <c r="C231" s="2" t="s">
        <v>301</v>
      </c>
      <c r="D231" t="s">
        <v>6512</v>
      </c>
      <c r="E231" t="s">
        <v>6508</v>
      </c>
    </row>
    <row r="232" spans="1:6" ht="45" x14ac:dyDescent="0.3">
      <c r="A232" s="2" t="s">
        <v>6510</v>
      </c>
      <c r="C232" s="2" t="s">
        <v>456</v>
      </c>
      <c r="D232" t="s">
        <v>6512</v>
      </c>
      <c r="E232" t="s">
        <v>6506</v>
      </c>
    </row>
    <row r="233" spans="1:6" ht="60" x14ac:dyDescent="0.3">
      <c r="A233" s="2" t="s">
        <v>74</v>
      </c>
      <c r="C233" s="2" t="s">
        <v>426</v>
      </c>
      <c r="D233" t="s">
        <v>6545</v>
      </c>
      <c r="E233" t="s">
        <v>6500</v>
      </c>
    </row>
    <row r="234" spans="1:6" ht="105" x14ac:dyDescent="0.3">
      <c r="A234" s="2" t="s">
        <v>6504</v>
      </c>
      <c r="C234" s="2" t="s">
        <v>426</v>
      </c>
      <c r="D234" t="s">
        <v>6545</v>
      </c>
      <c r="E234" t="s">
        <v>6500</v>
      </c>
    </row>
    <row r="235" spans="1:6" ht="60" x14ac:dyDescent="0.3">
      <c r="A235" s="2" t="s">
        <v>74</v>
      </c>
      <c r="C235" s="2" t="s">
        <v>47</v>
      </c>
      <c r="D235" t="s">
        <v>6524</v>
      </c>
      <c r="E235" t="s">
        <v>6500</v>
      </c>
    </row>
    <row r="236" spans="1:6" ht="105" x14ac:dyDescent="0.3">
      <c r="A236" s="2" t="s">
        <v>6504</v>
      </c>
      <c r="C236" s="2" t="s">
        <v>47</v>
      </c>
      <c r="D236" t="s">
        <v>6524</v>
      </c>
      <c r="E236" t="s">
        <v>6545</v>
      </c>
    </row>
    <row r="237" spans="1:6" ht="60" x14ac:dyDescent="0.3">
      <c r="A237" s="2" t="s">
        <v>74</v>
      </c>
      <c r="C237" s="2" t="s">
        <v>224</v>
      </c>
      <c r="D237" t="s">
        <v>6524</v>
      </c>
    </row>
    <row r="238" spans="1:6" ht="60" x14ac:dyDescent="0.3">
      <c r="A238" s="2" t="s">
        <v>74</v>
      </c>
      <c r="C238" s="2" t="s">
        <v>47</v>
      </c>
      <c r="D238" t="s">
        <v>6524</v>
      </c>
    </row>
    <row r="239" spans="1:6" ht="105" x14ac:dyDescent="0.3">
      <c r="A239" s="2" t="s">
        <v>6504</v>
      </c>
      <c r="C239" s="2" t="s">
        <v>47</v>
      </c>
      <c r="D239" t="s">
        <v>6524</v>
      </c>
      <c r="E239" t="s">
        <v>6545</v>
      </c>
    </row>
    <row r="240" spans="1:6" ht="60" x14ac:dyDescent="0.3">
      <c r="A240" s="2" t="s">
        <v>74</v>
      </c>
      <c r="C240" s="2" t="s">
        <v>416</v>
      </c>
      <c r="D240" t="s">
        <v>6506</v>
      </c>
      <c r="E240" t="s">
        <v>6508</v>
      </c>
    </row>
    <row r="241" spans="1:7" ht="75" x14ac:dyDescent="0.3">
      <c r="A241" s="2" t="s">
        <v>6521</v>
      </c>
      <c r="C241" s="2" t="s">
        <v>347</v>
      </c>
      <c r="D241" t="s">
        <v>6511</v>
      </c>
      <c r="E241" t="s">
        <v>6508</v>
      </c>
      <c r="F241" t="s">
        <v>6534</v>
      </c>
      <c r="G241" t="s">
        <v>6560</v>
      </c>
    </row>
    <row r="242" spans="1:7" ht="30" x14ac:dyDescent="0.3">
      <c r="A242" s="2" t="s">
        <v>179</v>
      </c>
      <c r="C242" s="2" t="s">
        <v>363</v>
      </c>
      <c r="D242" t="s">
        <v>6543</v>
      </c>
    </row>
    <row r="243" spans="1:7" ht="45" x14ac:dyDescent="0.3">
      <c r="A243" s="2" t="s">
        <v>6510</v>
      </c>
      <c r="C243" s="2" t="s">
        <v>73</v>
      </c>
      <c r="D243" t="s">
        <v>6511</v>
      </c>
      <c r="E243" t="s">
        <v>6544</v>
      </c>
    </row>
    <row r="244" spans="1:7" ht="30" x14ac:dyDescent="0.3">
      <c r="A244" s="2" t="s">
        <v>179</v>
      </c>
      <c r="C244" s="2" t="s">
        <v>363</v>
      </c>
      <c r="D244" t="s">
        <v>6543</v>
      </c>
    </row>
    <row r="245" spans="1:7" ht="30" x14ac:dyDescent="0.3">
      <c r="A245" s="2" t="s">
        <v>179</v>
      </c>
      <c r="C245" s="2" t="s">
        <v>363</v>
      </c>
      <c r="D245" t="s">
        <v>6543</v>
      </c>
    </row>
    <row r="246" spans="1:7" ht="60" x14ac:dyDescent="0.3">
      <c r="A246" s="2" t="s">
        <v>74</v>
      </c>
      <c r="C246" s="2" t="s">
        <v>416</v>
      </c>
      <c r="D246" t="s">
        <v>6506</v>
      </c>
      <c r="E246" t="s">
        <v>6508</v>
      </c>
    </row>
    <row r="247" spans="1:7" ht="45" x14ac:dyDescent="0.3">
      <c r="A247" s="2" t="s">
        <v>6510</v>
      </c>
      <c r="C247" s="2" t="s">
        <v>456</v>
      </c>
      <c r="D247" t="s">
        <v>6512</v>
      </c>
      <c r="E247" t="s">
        <v>6506</v>
      </c>
    </row>
    <row r="248" spans="1:7" ht="45" x14ac:dyDescent="0.3">
      <c r="A248" s="2" t="s">
        <v>6510</v>
      </c>
      <c r="C248" s="2" t="s">
        <v>456</v>
      </c>
      <c r="D248" t="s">
        <v>6512</v>
      </c>
      <c r="E248" t="s">
        <v>6506</v>
      </c>
    </row>
    <row r="249" spans="1:7" ht="45" x14ac:dyDescent="0.3">
      <c r="A249" s="2" t="s">
        <v>6510</v>
      </c>
      <c r="C249" s="2" t="s">
        <v>456</v>
      </c>
      <c r="D249" t="s">
        <v>6512</v>
      </c>
      <c r="E249" t="s">
        <v>6506</v>
      </c>
    </row>
    <row r="250" spans="1:7" ht="60" x14ac:dyDescent="0.3">
      <c r="A250" s="2" t="s">
        <v>74</v>
      </c>
      <c r="C250" s="2" t="s">
        <v>47</v>
      </c>
      <c r="D250" t="s">
        <v>6524</v>
      </c>
    </row>
    <row r="251" spans="1:7" ht="60" x14ac:dyDescent="0.3">
      <c r="A251" s="2" t="s">
        <v>74</v>
      </c>
      <c r="C251" s="2" t="s">
        <v>47</v>
      </c>
      <c r="D251" t="s">
        <v>6524</v>
      </c>
    </row>
    <row r="252" spans="1:7" ht="60" x14ac:dyDescent="0.3">
      <c r="A252" s="2" t="s">
        <v>74</v>
      </c>
      <c r="C252" s="2" t="s">
        <v>47</v>
      </c>
      <c r="D252" t="s">
        <v>6524</v>
      </c>
    </row>
    <row r="253" spans="1:7" ht="60" x14ac:dyDescent="0.3">
      <c r="A253" s="2" t="s">
        <v>74</v>
      </c>
      <c r="C253" s="2" t="s">
        <v>47</v>
      </c>
      <c r="D253" t="s">
        <v>6524</v>
      </c>
    </row>
    <row r="254" spans="1:7" ht="45" x14ac:dyDescent="0.3">
      <c r="A254" s="2" t="s">
        <v>6535</v>
      </c>
      <c r="C254" s="2" t="s">
        <v>252</v>
      </c>
      <c r="D254" t="s">
        <v>6524</v>
      </c>
    </row>
    <row r="255" spans="1:7" ht="60" x14ac:dyDescent="0.3">
      <c r="A255" s="2" t="s">
        <v>6428</v>
      </c>
      <c r="C255" s="2" t="s">
        <v>224</v>
      </c>
      <c r="D255" t="s">
        <v>6503</v>
      </c>
      <c r="E255" t="s">
        <v>6534</v>
      </c>
      <c r="F255" t="s">
        <v>6540</v>
      </c>
    </row>
    <row r="256" spans="1:7" ht="105" x14ac:dyDescent="0.3">
      <c r="A256" s="2" t="s">
        <v>6504</v>
      </c>
      <c r="C256" s="2" t="s">
        <v>338</v>
      </c>
      <c r="D256" t="s">
        <v>6559</v>
      </c>
    </row>
    <row r="257" spans="1:6" ht="45" x14ac:dyDescent="0.3">
      <c r="A257" s="2" t="s">
        <v>6510</v>
      </c>
      <c r="C257" s="2" t="s">
        <v>456</v>
      </c>
      <c r="D257" t="s">
        <v>6526</v>
      </c>
      <c r="E257" t="s">
        <v>6508</v>
      </c>
    </row>
    <row r="258" spans="1:6" ht="75" x14ac:dyDescent="0.3">
      <c r="A258" s="2" t="s">
        <v>6521</v>
      </c>
      <c r="C258" s="2" t="s">
        <v>410</v>
      </c>
      <c r="D258" t="s">
        <v>6524</v>
      </c>
      <c r="E258" t="s">
        <v>6570</v>
      </c>
    </row>
    <row r="259" spans="1:6" ht="30" x14ac:dyDescent="0.3">
      <c r="A259" s="2" t="s">
        <v>179</v>
      </c>
      <c r="C259" s="2" t="s">
        <v>347</v>
      </c>
      <c r="D259" t="s">
        <v>6500</v>
      </c>
    </row>
    <row r="260" spans="1:6" ht="60" x14ac:dyDescent="0.3">
      <c r="A260" s="2" t="s">
        <v>6497</v>
      </c>
      <c r="C260" s="2" t="s">
        <v>324</v>
      </c>
      <c r="D260" t="s">
        <v>6498</v>
      </c>
    </row>
    <row r="261" spans="1:6" ht="60" x14ac:dyDescent="0.3">
      <c r="A261" s="2" t="s">
        <v>6497</v>
      </c>
      <c r="C261" s="2" t="s">
        <v>338</v>
      </c>
      <c r="D261" t="s">
        <v>6576</v>
      </c>
      <c r="E261" t="s">
        <v>6534</v>
      </c>
    </row>
    <row r="262" spans="1:6" ht="60" x14ac:dyDescent="0.3">
      <c r="A262" s="2" t="s">
        <v>6497</v>
      </c>
      <c r="C262" s="2" t="s">
        <v>386</v>
      </c>
    </row>
    <row r="263" spans="1:6" ht="60" x14ac:dyDescent="0.3">
      <c r="A263" s="2" t="s">
        <v>6497</v>
      </c>
      <c r="C263" s="2" t="s">
        <v>338</v>
      </c>
      <c r="D263" t="s">
        <v>6577</v>
      </c>
      <c r="E263" t="s">
        <v>6498</v>
      </c>
    </row>
    <row r="264" spans="1:6" ht="60" x14ac:dyDescent="0.3">
      <c r="A264" s="2" t="s">
        <v>6497</v>
      </c>
      <c r="C264" s="2" t="s">
        <v>386</v>
      </c>
      <c r="D264" t="s">
        <v>6499</v>
      </c>
    </row>
    <row r="265" spans="1:6" ht="30" x14ac:dyDescent="0.3">
      <c r="A265" s="2" t="s">
        <v>6547</v>
      </c>
      <c r="C265" s="2" t="s">
        <v>6578</v>
      </c>
    </row>
    <row r="266" spans="1:6" ht="90" x14ac:dyDescent="0.3">
      <c r="A266" s="2" t="s">
        <v>6501</v>
      </c>
      <c r="C266" s="2" t="s">
        <v>404</v>
      </c>
      <c r="D266" t="s">
        <v>6526</v>
      </c>
    </row>
    <row r="267" spans="1:6" ht="75" x14ac:dyDescent="0.3">
      <c r="A267" s="2" t="s">
        <v>6521</v>
      </c>
      <c r="C267" s="2" t="s">
        <v>224</v>
      </c>
      <c r="D267" t="s">
        <v>6506</v>
      </c>
      <c r="E267" t="s">
        <v>6520</v>
      </c>
    </row>
    <row r="268" spans="1:6" ht="45" x14ac:dyDescent="0.3">
      <c r="A268" s="2" t="s">
        <v>6510</v>
      </c>
      <c r="C268" s="2" t="s">
        <v>224</v>
      </c>
      <c r="D268" t="s">
        <v>6539</v>
      </c>
      <c r="E268" t="s">
        <v>6544</v>
      </c>
      <c r="F268" t="s">
        <v>6511</v>
      </c>
    </row>
    <row r="269" spans="1:6" ht="45" x14ac:dyDescent="0.3">
      <c r="A269" s="2" t="s">
        <v>6510</v>
      </c>
      <c r="C269" s="2" t="s">
        <v>6513</v>
      </c>
      <c r="D269" t="s">
        <v>6503</v>
      </c>
      <c r="E269" t="s">
        <v>6527</v>
      </c>
    </row>
    <row r="270" spans="1:6" ht="45" x14ac:dyDescent="0.3">
      <c r="A270" s="2" t="s">
        <v>6510</v>
      </c>
      <c r="C270" s="2" t="s">
        <v>390</v>
      </c>
      <c r="D270" t="s">
        <v>6512</v>
      </c>
      <c r="E270" t="s">
        <v>6544</v>
      </c>
    </row>
    <row r="271" spans="1:6" ht="60" x14ac:dyDescent="0.3">
      <c r="A271" s="2" t="s">
        <v>74</v>
      </c>
      <c r="C271" s="2" t="s">
        <v>238</v>
      </c>
      <c r="D271" t="s">
        <v>6506</v>
      </c>
      <c r="E271" t="s">
        <v>6579</v>
      </c>
    </row>
    <row r="272" spans="1:6" ht="60" x14ac:dyDescent="0.3">
      <c r="A272" s="2" t="s">
        <v>74</v>
      </c>
      <c r="C272" s="2" t="s">
        <v>224</v>
      </c>
      <c r="D272" t="s">
        <v>6509</v>
      </c>
    </row>
    <row r="273" spans="1:5" ht="45" x14ac:dyDescent="0.3">
      <c r="A273" s="2" t="s">
        <v>6535</v>
      </c>
      <c r="C273" s="2" t="s">
        <v>148</v>
      </c>
      <c r="D273" t="s">
        <v>6524</v>
      </c>
    </row>
    <row r="274" spans="1:5" ht="75" x14ac:dyDescent="0.3">
      <c r="A274" s="2" t="s">
        <v>6521</v>
      </c>
      <c r="C274" s="2" t="s">
        <v>224</v>
      </c>
      <c r="D274" t="s">
        <v>6516</v>
      </c>
    </row>
    <row r="275" spans="1:5" ht="45" x14ac:dyDescent="0.3">
      <c r="A275" s="2" t="s">
        <v>6510</v>
      </c>
      <c r="C275" s="2" t="s">
        <v>353</v>
      </c>
      <c r="D275" t="s">
        <v>6511</v>
      </c>
      <c r="E275" t="s">
        <v>6526</v>
      </c>
    </row>
    <row r="276" spans="1:5" ht="90" x14ac:dyDescent="0.3">
      <c r="A276" s="2" t="s">
        <v>6501</v>
      </c>
      <c r="C276" s="2" t="s">
        <v>99</v>
      </c>
      <c r="D276" t="s">
        <v>315</v>
      </c>
      <c r="E276" t="s">
        <v>6526</v>
      </c>
    </row>
    <row r="277" spans="1:5" ht="60" x14ac:dyDescent="0.3">
      <c r="A277" s="2" t="s">
        <v>6497</v>
      </c>
      <c r="C277" s="2" t="s">
        <v>324</v>
      </c>
      <c r="D277" t="s">
        <v>6503</v>
      </c>
    </row>
    <row r="278" spans="1:5" ht="30" x14ac:dyDescent="0.3">
      <c r="A278" s="2" t="s">
        <v>179</v>
      </c>
      <c r="C278" s="2" t="s">
        <v>276</v>
      </c>
      <c r="D278" t="s">
        <v>6543</v>
      </c>
      <c r="E278" t="s">
        <v>6519</v>
      </c>
    </row>
    <row r="279" spans="1:5" ht="105" x14ac:dyDescent="0.3">
      <c r="A279" s="2" t="s">
        <v>6504</v>
      </c>
      <c r="C279" s="2" t="s">
        <v>263</v>
      </c>
      <c r="D279" t="s">
        <v>6526</v>
      </c>
    </row>
    <row r="280" spans="1:5" ht="105" x14ac:dyDescent="0.3">
      <c r="A280" s="2" t="s">
        <v>6504</v>
      </c>
      <c r="C280" s="2" t="s">
        <v>263</v>
      </c>
      <c r="D280" t="s">
        <v>6519</v>
      </c>
    </row>
    <row r="281" spans="1:5" ht="105" x14ac:dyDescent="0.3">
      <c r="A281" s="2" t="s">
        <v>6504</v>
      </c>
      <c r="C281" s="2" t="s">
        <v>263</v>
      </c>
      <c r="D281" t="s">
        <v>6519</v>
      </c>
    </row>
    <row r="282" spans="1:5" ht="105" x14ac:dyDescent="0.3">
      <c r="A282" s="2" t="s">
        <v>6504</v>
      </c>
      <c r="C282" s="2" t="s">
        <v>263</v>
      </c>
      <c r="D282" t="s">
        <v>6552</v>
      </c>
    </row>
    <row r="283" spans="1:5" ht="105" x14ac:dyDescent="0.3">
      <c r="A283" s="2" t="s">
        <v>6504</v>
      </c>
      <c r="C283" s="2" t="s">
        <v>353</v>
      </c>
      <c r="D283" t="s">
        <v>6545</v>
      </c>
    </row>
    <row r="284" spans="1:5" ht="75" x14ac:dyDescent="0.3">
      <c r="A284" s="2" t="s">
        <v>6521</v>
      </c>
      <c r="C284" s="2" t="s">
        <v>73</v>
      </c>
      <c r="D284" t="s">
        <v>6519</v>
      </c>
    </row>
    <row r="285" spans="1:5" ht="75" x14ac:dyDescent="0.3">
      <c r="A285" s="2" t="s">
        <v>6521</v>
      </c>
      <c r="C285" s="2" t="s">
        <v>37</v>
      </c>
      <c r="D285" t="s">
        <v>6506</v>
      </c>
    </row>
    <row r="286" spans="1:5" ht="75" x14ac:dyDescent="0.3">
      <c r="A286" s="2" t="s">
        <v>6521</v>
      </c>
      <c r="C286" s="2" t="s">
        <v>73</v>
      </c>
      <c r="D286" t="s">
        <v>6566</v>
      </c>
    </row>
    <row r="287" spans="1:5" ht="45" x14ac:dyDescent="0.3">
      <c r="A287" s="2" t="s">
        <v>6510</v>
      </c>
      <c r="C287" s="2" t="s">
        <v>416</v>
      </c>
      <c r="D287" t="s">
        <v>6506</v>
      </c>
      <c r="E287" t="s">
        <v>6511</v>
      </c>
    </row>
    <row r="288" spans="1:5" ht="60" x14ac:dyDescent="0.3">
      <c r="A288" s="2" t="s">
        <v>74</v>
      </c>
      <c r="C288" s="2" t="s">
        <v>456</v>
      </c>
      <c r="D288" t="s">
        <v>6506</v>
      </c>
      <c r="E288" t="s">
        <v>6511</v>
      </c>
    </row>
    <row r="289" spans="1:7" ht="60" x14ac:dyDescent="0.3">
      <c r="A289" s="2" t="s">
        <v>74</v>
      </c>
      <c r="C289" s="2" t="s">
        <v>73</v>
      </c>
      <c r="D289" t="s">
        <v>6503</v>
      </c>
      <c r="E289" t="s">
        <v>6520</v>
      </c>
    </row>
    <row r="290" spans="1:7" ht="60" x14ac:dyDescent="0.3">
      <c r="A290" s="2" t="s">
        <v>74</v>
      </c>
      <c r="C290" s="2" t="s">
        <v>73</v>
      </c>
      <c r="D290" t="s">
        <v>6503</v>
      </c>
      <c r="E290" t="s">
        <v>6520</v>
      </c>
    </row>
    <row r="291" spans="1:7" ht="75" x14ac:dyDescent="0.3">
      <c r="A291" s="2" t="s">
        <v>6521</v>
      </c>
      <c r="C291" s="2" t="s">
        <v>73</v>
      </c>
      <c r="D291" t="s">
        <v>6519</v>
      </c>
    </row>
    <row r="292" spans="1:7" ht="45" x14ac:dyDescent="0.3">
      <c r="A292" s="2" t="s">
        <v>6535</v>
      </c>
      <c r="C292" s="2" t="s">
        <v>426</v>
      </c>
      <c r="D292" t="s">
        <v>6516</v>
      </c>
      <c r="E292" t="s">
        <v>6500</v>
      </c>
    </row>
    <row r="293" spans="1:7" ht="45" x14ac:dyDescent="0.3">
      <c r="A293" s="2" t="s">
        <v>6535</v>
      </c>
      <c r="C293" s="2" t="s">
        <v>426</v>
      </c>
      <c r="D293" t="s">
        <v>6516</v>
      </c>
      <c r="E293" t="s">
        <v>6500</v>
      </c>
    </row>
    <row r="294" spans="1:7" ht="60" x14ac:dyDescent="0.3">
      <c r="A294" s="2" t="s">
        <v>74</v>
      </c>
      <c r="C294" s="2" t="s">
        <v>47</v>
      </c>
      <c r="D294" t="s">
        <v>6500</v>
      </c>
    </row>
    <row r="295" spans="1:7" ht="60" x14ac:dyDescent="0.3">
      <c r="A295" s="2" t="s">
        <v>74</v>
      </c>
      <c r="C295" s="2" t="s">
        <v>47</v>
      </c>
      <c r="D295" t="s">
        <v>6500</v>
      </c>
    </row>
    <row r="296" spans="1:7" ht="60" x14ac:dyDescent="0.3">
      <c r="A296" s="2" t="s">
        <v>74</v>
      </c>
      <c r="C296" s="2" t="s">
        <v>416</v>
      </c>
      <c r="D296" t="s">
        <v>6519</v>
      </c>
      <c r="E296" t="s">
        <v>6580</v>
      </c>
    </row>
    <row r="297" spans="1:7" ht="60" x14ac:dyDescent="0.3">
      <c r="A297" s="2" t="s">
        <v>74</v>
      </c>
      <c r="C297" s="2" t="s">
        <v>416</v>
      </c>
      <c r="D297" t="s">
        <v>6519</v>
      </c>
      <c r="E297" t="s">
        <v>6508</v>
      </c>
    </row>
    <row r="298" spans="1:7" ht="75" x14ac:dyDescent="0.3">
      <c r="A298" s="2" t="s">
        <v>6521</v>
      </c>
      <c r="C298" s="2" t="s">
        <v>47</v>
      </c>
      <c r="D298" t="s">
        <v>6525</v>
      </c>
      <c r="E298" t="s">
        <v>6499</v>
      </c>
      <c r="F298" t="s">
        <v>6533</v>
      </c>
      <c r="G298" t="s">
        <v>6524</v>
      </c>
    </row>
    <row r="299" spans="1:7" ht="45" x14ac:dyDescent="0.3">
      <c r="A299" s="2" t="s">
        <v>6542</v>
      </c>
      <c r="C299" s="2" t="s">
        <v>450</v>
      </c>
      <c r="D299" t="s">
        <v>6514</v>
      </c>
      <c r="E299" t="s">
        <v>6508</v>
      </c>
    </row>
    <row r="300" spans="1:7" ht="60" x14ac:dyDescent="0.3">
      <c r="A300" s="2" t="s">
        <v>74</v>
      </c>
      <c r="C300" s="2" t="s">
        <v>464</v>
      </c>
      <c r="D300" t="s">
        <v>6500</v>
      </c>
      <c r="E300" t="s">
        <v>6506</v>
      </c>
    </row>
    <row r="301" spans="1:7" ht="60" x14ac:dyDescent="0.3">
      <c r="A301" s="2" t="s">
        <v>74</v>
      </c>
      <c r="C301" s="2" t="s">
        <v>238</v>
      </c>
      <c r="D301" t="s">
        <v>6538</v>
      </c>
      <c r="E301" t="s">
        <v>6506</v>
      </c>
      <c r="F301" t="s">
        <v>6545</v>
      </c>
    </row>
    <row r="302" spans="1:7" ht="45" x14ac:dyDescent="0.3">
      <c r="A302" s="2" t="s">
        <v>6510</v>
      </c>
      <c r="C302" s="2" t="s">
        <v>416</v>
      </c>
    </row>
    <row r="303" spans="1:7" ht="30" x14ac:dyDescent="0.3">
      <c r="A303" s="2" t="s">
        <v>125</v>
      </c>
      <c r="C303" s="2" t="s">
        <v>353</v>
      </c>
      <c r="D303" t="s">
        <v>6503</v>
      </c>
      <c r="E303" t="s">
        <v>6514</v>
      </c>
    </row>
    <row r="304" spans="1:7" ht="60" x14ac:dyDescent="0.3">
      <c r="A304" s="2" t="s">
        <v>74</v>
      </c>
      <c r="C304" s="2" t="s">
        <v>464</v>
      </c>
      <c r="D304" t="s">
        <v>6543</v>
      </c>
    </row>
    <row r="305" spans="1:6" ht="60" x14ac:dyDescent="0.3">
      <c r="A305" s="2" t="s">
        <v>74</v>
      </c>
      <c r="C305" s="2" t="s">
        <v>47</v>
      </c>
      <c r="D305" t="s">
        <v>6500</v>
      </c>
      <c r="E305" t="s">
        <v>6516</v>
      </c>
    </row>
    <row r="306" spans="1:6" ht="45" x14ac:dyDescent="0.3">
      <c r="A306" s="2" t="s">
        <v>6535</v>
      </c>
      <c r="C306" s="2" t="s">
        <v>148</v>
      </c>
      <c r="D306" t="s">
        <v>6500</v>
      </c>
    </row>
    <row r="307" spans="1:6" ht="60" x14ac:dyDescent="0.3">
      <c r="A307" s="2" t="s">
        <v>6422</v>
      </c>
      <c r="C307" s="2" t="s">
        <v>338</v>
      </c>
      <c r="D307" t="s">
        <v>6502</v>
      </c>
      <c r="E307" t="s">
        <v>6516</v>
      </c>
    </row>
    <row r="308" spans="1:6" ht="30" x14ac:dyDescent="0.3">
      <c r="A308" s="2" t="s">
        <v>125</v>
      </c>
      <c r="C308" s="2" t="s">
        <v>450</v>
      </c>
      <c r="D308" t="s">
        <v>6516</v>
      </c>
      <c r="E308" t="s">
        <v>6568</v>
      </c>
    </row>
    <row r="309" spans="1:6" ht="60" x14ac:dyDescent="0.3">
      <c r="A309" s="2" t="s">
        <v>74</v>
      </c>
      <c r="C309" s="2" t="s">
        <v>426</v>
      </c>
      <c r="D309" t="s">
        <v>6508</v>
      </c>
    </row>
    <row r="310" spans="1:6" ht="30" x14ac:dyDescent="0.3">
      <c r="A310" s="2" t="s">
        <v>179</v>
      </c>
      <c r="C310" s="2" t="s">
        <v>347</v>
      </c>
      <c r="D310" t="s">
        <v>6581</v>
      </c>
    </row>
    <row r="311" spans="1:6" ht="60" x14ac:dyDescent="0.3">
      <c r="A311" s="2" t="s">
        <v>6550</v>
      </c>
      <c r="C311" s="2" t="s">
        <v>6529</v>
      </c>
      <c r="D311" t="s">
        <v>6508</v>
      </c>
      <c r="E311" t="s">
        <v>6503</v>
      </c>
    </row>
    <row r="312" spans="1:6" ht="90" x14ac:dyDescent="0.3">
      <c r="A312" s="2" t="s">
        <v>6518</v>
      </c>
      <c r="C312" s="2" t="s">
        <v>338</v>
      </c>
      <c r="D312" t="s">
        <v>6502</v>
      </c>
      <c r="E312" t="s">
        <v>6534</v>
      </c>
    </row>
    <row r="313" spans="1:6" ht="90" x14ac:dyDescent="0.3">
      <c r="A313" s="2" t="s">
        <v>6501</v>
      </c>
      <c r="C313" s="2" t="s">
        <v>324</v>
      </c>
      <c r="D313" t="s">
        <v>6502</v>
      </c>
      <c r="E313" t="s">
        <v>6534</v>
      </c>
    </row>
    <row r="314" spans="1:6" ht="45" x14ac:dyDescent="0.3">
      <c r="A314" s="2" t="s">
        <v>6535</v>
      </c>
      <c r="C314" s="2" t="s">
        <v>127</v>
      </c>
      <c r="D314" t="s">
        <v>6515</v>
      </c>
      <c r="E314" t="s">
        <v>6525</v>
      </c>
    </row>
    <row r="315" spans="1:6" ht="60" x14ac:dyDescent="0.3">
      <c r="A315" s="2" t="s">
        <v>74</v>
      </c>
      <c r="C315" s="2" t="s">
        <v>464</v>
      </c>
      <c r="D315" t="s">
        <v>6516</v>
      </c>
      <c r="E315" t="s">
        <v>6499</v>
      </c>
    </row>
    <row r="316" spans="1:6" ht="60" x14ac:dyDescent="0.3">
      <c r="A316" s="2" t="s">
        <v>6497</v>
      </c>
      <c r="C316" s="2" t="s">
        <v>347</v>
      </c>
      <c r="D316" t="s">
        <v>6509</v>
      </c>
      <c r="E316" t="s">
        <v>6545</v>
      </c>
      <c r="F316" t="s">
        <v>6538</v>
      </c>
    </row>
    <row r="317" spans="1:6" ht="60" x14ac:dyDescent="0.3">
      <c r="A317" s="2" t="s">
        <v>6550</v>
      </c>
      <c r="C317" s="2" t="s">
        <v>99</v>
      </c>
      <c r="D317" t="s">
        <v>6526</v>
      </c>
      <c r="E317" t="s">
        <v>6530</v>
      </c>
    </row>
    <row r="318" spans="1:6" ht="60" x14ac:dyDescent="0.3">
      <c r="A318" s="2" t="s">
        <v>74</v>
      </c>
      <c r="C318" s="2" t="s">
        <v>470</v>
      </c>
      <c r="D318" t="s">
        <v>6545</v>
      </c>
    </row>
    <row r="319" spans="1:6" ht="105" x14ac:dyDescent="0.3">
      <c r="A319" s="2" t="s">
        <v>6504</v>
      </c>
      <c r="C319" s="2" t="s">
        <v>276</v>
      </c>
      <c r="D319" t="s">
        <v>6515</v>
      </c>
      <c r="E319" t="s">
        <v>6545</v>
      </c>
    </row>
    <row r="320" spans="1:6" ht="60" x14ac:dyDescent="0.3">
      <c r="A320" s="2" t="s">
        <v>6422</v>
      </c>
      <c r="C320" s="2" t="s">
        <v>338</v>
      </c>
      <c r="D320" t="s">
        <v>6502</v>
      </c>
      <c r="E320" t="s">
        <v>6534</v>
      </c>
    </row>
    <row r="321" spans="1:6" ht="60" x14ac:dyDescent="0.3">
      <c r="A321" s="2" t="s">
        <v>6497</v>
      </c>
      <c r="C321" s="2" t="s">
        <v>263</v>
      </c>
      <c r="D321" t="s">
        <v>6582</v>
      </c>
      <c r="E321" t="s">
        <v>6499</v>
      </c>
    </row>
    <row r="322" spans="1:6" ht="30" x14ac:dyDescent="0.3">
      <c r="A322" s="2" t="s">
        <v>213</v>
      </c>
      <c r="C322" s="2" t="s">
        <v>456</v>
      </c>
      <c r="D322" t="s">
        <v>6526</v>
      </c>
    </row>
    <row r="323" spans="1:6" ht="30" x14ac:dyDescent="0.3">
      <c r="A323" s="2" t="s">
        <v>179</v>
      </c>
      <c r="C323" s="2" t="s">
        <v>456</v>
      </c>
      <c r="D323" t="s">
        <v>6526</v>
      </c>
    </row>
    <row r="324" spans="1:6" ht="30" x14ac:dyDescent="0.3">
      <c r="A324" s="2" t="s">
        <v>179</v>
      </c>
      <c r="C324" s="2" t="s">
        <v>450</v>
      </c>
      <c r="D324" t="s">
        <v>6509</v>
      </c>
    </row>
    <row r="325" spans="1:6" ht="105" x14ac:dyDescent="0.3">
      <c r="A325" s="2" t="s">
        <v>6504</v>
      </c>
      <c r="C325" s="2" t="s">
        <v>263</v>
      </c>
      <c r="D325" t="s">
        <v>6543</v>
      </c>
    </row>
    <row r="326" spans="1:6" ht="105" x14ac:dyDescent="0.3">
      <c r="A326" s="2" t="s">
        <v>6504</v>
      </c>
      <c r="C326" s="2" t="s">
        <v>263</v>
      </c>
      <c r="D326" t="s">
        <v>6543</v>
      </c>
    </row>
    <row r="327" spans="1:6" ht="105" x14ac:dyDescent="0.3">
      <c r="A327" s="2" t="s">
        <v>6504</v>
      </c>
      <c r="C327" s="2" t="s">
        <v>263</v>
      </c>
      <c r="D327" t="s">
        <v>6543</v>
      </c>
    </row>
    <row r="328" spans="1:6" ht="60" x14ac:dyDescent="0.3">
      <c r="A328" s="2" t="s">
        <v>74</v>
      </c>
      <c r="C328" s="2" t="s">
        <v>456</v>
      </c>
      <c r="D328" t="s">
        <v>6545</v>
      </c>
      <c r="E328" t="s">
        <v>6583</v>
      </c>
    </row>
    <row r="329" spans="1:6" ht="105" x14ac:dyDescent="0.3">
      <c r="A329" s="2" t="s">
        <v>6504</v>
      </c>
      <c r="C329" s="2" t="s">
        <v>263</v>
      </c>
      <c r="D329" t="s">
        <v>6516</v>
      </c>
    </row>
    <row r="330" spans="1:6" ht="105" x14ac:dyDescent="0.3">
      <c r="A330" s="2" t="s">
        <v>6504</v>
      </c>
      <c r="C330" s="2" t="s">
        <v>263</v>
      </c>
    </row>
    <row r="331" spans="1:6" ht="30" x14ac:dyDescent="0.3">
      <c r="A331" s="2" t="s">
        <v>60</v>
      </c>
      <c r="C331" s="2" t="s">
        <v>86</v>
      </c>
      <c r="D331" t="s">
        <v>6544</v>
      </c>
      <c r="E331" t="s">
        <v>6520</v>
      </c>
    </row>
    <row r="332" spans="1:6" ht="45" x14ac:dyDescent="0.3">
      <c r="A332" s="2" t="s">
        <v>6542</v>
      </c>
      <c r="C332" s="2" t="s">
        <v>416</v>
      </c>
      <c r="D332" t="s">
        <v>6508</v>
      </c>
      <c r="E332" t="s">
        <v>6537</v>
      </c>
    </row>
    <row r="333" spans="1:6" ht="30" x14ac:dyDescent="0.3">
      <c r="A333" s="2" t="s">
        <v>125</v>
      </c>
      <c r="C333" s="2" t="s">
        <v>86</v>
      </c>
      <c r="D333" t="s">
        <v>6544</v>
      </c>
      <c r="E333" t="s">
        <v>6520</v>
      </c>
      <c r="F333" t="s">
        <v>6499</v>
      </c>
    </row>
    <row r="334" spans="1:6" ht="60" x14ac:dyDescent="0.3">
      <c r="A334" s="2" t="s">
        <v>6550</v>
      </c>
      <c r="C334" s="2" t="s">
        <v>99</v>
      </c>
      <c r="D334" t="s">
        <v>6506</v>
      </c>
      <c r="E334" t="s">
        <v>6509</v>
      </c>
      <c r="F334" t="s">
        <v>6527</v>
      </c>
    </row>
    <row r="335" spans="1:6" ht="30" x14ac:dyDescent="0.3">
      <c r="A335" s="2" t="s">
        <v>125</v>
      </c>
      <c r="C335" s="2" t="s">
        <v>86</v>
      </c>
      <c r="D335" t="s">
        <v>6499</v>
      </c>
      <c r="E335" t="s">
        <v>6544</v>
      </c>
      <c r="F335" t="s">
        <v>6520</v>
      </c>
    </row>
    <row r="336" spans="1:6" ht="75" x14ac:dyDescent="0.3">
      <c r="A336" s="2" t="s">
        <v>6521</v>
      </c>
      <c r="C336" s="2" t="s">
        <v>456</v>
      </c>
    </row>
    <row r="337" spans="1:6" ht="60" x14ac:dyDescent="0.3">
      <c r="A337" s="2" t="s">
        <v>6497</v>
      </c>
      <c r="C337" s="2" t="s">
        <v>324</v>
      </c>
      <c r="D337" t="s">
        <v>6499</v>
      </c>
    </row>
    <row r="338" spans="1:6" ht="30" x14ac:dyDescent="0.3">
      <c r="A338" s="2" t="s">
        <v>179</v>
      </c>
      <c r="C338" s="2" t="s">
        <v>456</v>
      </c>
      <c r="D338" t="s">
        <v>6559</v>
      </c>
    </row>
    <row r="339" spans="1:6" ht="60" x14ac:dyDescent="0.3">
      <c r="A339" s="2" t="s">
        <v>74</v>
      </c>
      <c r="C339" s="2" t="s">
        <v>416</v>
      </c>
      <c r="D339" t="s">
        <v>6506</v>
      </c>
      <c r="E339" t="s">
        <v>6508</v>
      </c>
    </row>
    <row r="340" spans="1:6" ht="30" x14ac:dyDescent="0.3">
      <c r="A340" s="2" t="s">
        <v>179</v>
      </c>
      <c r="C340" s="2" t="s">
        <v>456</v>
      </c>
      <c r="D340" t="s">
        <v>6508</v>
      </c>
    </row>
    <row r="341" spans="1:6" ht="60" x14ac:dyDescent="0.3">
      <c r="A341" s="2" t="s">
        <v>6497</v>
      </c>
      <c r="C341" s="2" t="s">
        <v>338</v>
      </c>
      <c r="D341" t="s">
        <v>6544</v>
      </c>
      <c r="E341" t="s">
        <v>6498</v>
      </c>
    </row>
    <row r="342" spans="1:6" ht="45" x14ac:dyDescent="0.3">
      <c r="A342" s="2" t="s">
        <v>6510</v>
      </c>
      <c r="C342" s="2" t="s">
        <v>353</v>
      </c>
      <c r="D342" t="s">
        <v>6514</v>
      </c>
      <c r="E342" t="s">
        <v>6530</v>
      </c>
      <c r="F342" t="s">
        <v>6544</v>
      </c>
    </row>
    <row r="343" spans="1:6" ht="45" x14ac:dyDescent="0.3">
      <c r="A343" s="2" t="s">
        <v>6510</v>
      </c>
      <c r="C343" s="2" t="s">
        <v>353</v>
      </c>
      <c r="D343" t="s">
        <v>6514</v>
      </c>
      <c r="E343" t="s">
        <v>6530</v>
      </c>
      <c r="F343" t="s">
        <v>6544</v>
      </c>
    </row>
    <row r="344" spans="1:6" ht="45" x14ac:dyDescent="0.3">
      <c r="A344" s="2" t="s">
        <v>6510</v>
      </c>
      <c r="C344" s="2" t="s">
        <v>73</v>
      </c>
      <c r="D344" t="s">
        <v>6509</v>
      </c>
    </row>
    <row r="345" spans="1:6" ht="30" x14ac:dyDescent="0.3">
      <c r="A345" s="2" t="s">
        <v>179</v>
      </c>
      <c r="C345" s="2" t="s">
        <v>73</v>
      </c>
      <c r="D345" t="s">
        <v>6509</v>
      </c>
    </row>
    <row r="346" spans="1:6" ht="45" x14ac:dyDescent="0.3">
      <c r="A346" s="2" t="s">
        <v>6510</v>
      </c>
      <c r="C346" s="2" t="s">
        <v>205</v>
      </c>
      <c r="D346" t="s">
        <v>6520</v>
      </c>
    </row>
    <row r="347" spans="1:6" ht="30" x14ac:dyDescent="0.3">
      <c r="A347" s="2" t="s">
        <v>229</v>
      </c>
      <c r="C347" s="2" t="s">
        <v>73</v>
      </c>
      <c r="D347" t="s">
        <v>6525</v>
      </c>
    </row>
    <row r="348" spans="1:6" ht="45" x14ac:dyDescent="0.3">
      <c r="A348" s="2" t="s">
        <v>6510</v>
      </c>
      <c r="C348" s="2" t="s">
        <v>363</v>
      </c>
      <c r="D348" t="s">
        <v>6500</v>
      </c>
    </row>
    <row r="349" spans="1:6" ht="60" x14ac:dyDescent="0.3">
      <c r="A349" s="2" t="s">
        <v>6497</v>
      </c>
      <c r="C349" s="2" t="s">
        <v>324</v>
      </c>
      <c r="D349" t="s">
        <v>6574</v>
      </c>
      <c r="E349" t="s">
        <v>6509</v>
      </c>
    </row>
    <row r="350" spans="1:6" ht="45" x14ac:dyDescent="0.3">
      <c r="A350" s="2" t="s">
        <v>6535</v>
      </c>
      <c r="C350" s="2" t="s">
        <v>127</v>
      </c>
      <c r="D350" t="s">
        <v>6526</v>
      </c>
    </row>
    <row r="351" spans="1:6" ht="60" x14ac:dyDescent="0.3">
      <c r="A351" s="2" t="s">
        <v>74</v>
      </c>
      <c r="C351" s="2" t="s">
        <v>416</v>
      </c>
      <c r="D351" t="s">
        <v>6511</v>
      </c>
      <c r="E351" t="s">
        <v>6526</v>
      </c>
    </row>
    <row r="352" spans="1:6" ht="30" x14ac:dyDescent="0.3">
      <c r="A352" s="2" t="s">
        <v>229</v>
      </c>
      <c r="C352" s="2" t="s">
        <v>390</v>
      </c>
      <c r="D352" t="s">
        <v>6527</v>
      </c>
    </row>
    <row r="353" spans="1:5" ht="60" x14ac:dyDescent="0.3">
      <c r="A353" s="2" t="s">
        <v>74</v>
      </c>
      <c r="C353" s="2" t="s">
        <v>347</v>
      </c>
      <c r="D353" t="s">
        <v>6526</v>
      </c>
      <c r="E353" t="s">
        <v>6499</v>
      </c>
    </row>
    <row r="354" spans="1:5" ht="90" x14ac:dyDescent="0.3">
      <c r="A354" s="2" t="s">
        <v>6501</v>
      </c>
      <c r="C354" s="2" t="s">
        <v>324</v>
      </c>
      <c r="D354" t="s">
        <v>6559</v>
      </c>
      <c r="E354" t="s">
        <v>6502</v>
      </c>
    </row>
    <row r="355" spans="1:5" ht="60" x14ac:dyDescent="0.3">
      <c r="A355" s="2" t="s">
        <v>6550</v>
      </c>
      <c r="C355" s="2" t="s">
        <v>324</v>
      </c>
      <c r="D355" t="s">
        <v>6508</v>
      </c>
      <c r="E355" t="s">
        <v>6520</v>
      </c>
    </row>
    <row r="356" spans="1:5" ht="60" x14ac:dyDescent="0.3">
      <c r="A356" s="2" t="s">
        <v>6497</v>
      </c>
      <c r="C356" s="2" t="s">
        <v>6584</v>
      </c>
      <c r="D356" t="s">
        <v>6516</v>
      </c>
      <c r="E356" t="s">
        <v>6543</v>
      </c>
    </row>
    <row r="357" spans="1:5" ht="60" x14ac:dyDescent="0.3">
      <c r="A357" s="2" t="s">
        <v>6585</v>
      </c>
      <c r="C357" s="2" t="s">
        <v>416</v>
      </c>
      <c r="D357" t="s">
        <v>6505</v>
      </c>
      <c r="E357" t="s">
        <v>6511</v>
      </c>
    </row>
    <row r="358" spans="1:5" ht="75" x14ac:dyDescent="0.3">
      <c r="A358" s="2" t="s">
        <v>6521</v>
      </c>
      <c r="C358" s="2" t="s">
        <v>205</v>
      </c>
      <c r="D358" t="s">
        <v>6526</v>
      </c>
    </row>
    <row r="359" spans="1:5" ht="45" x14ac:dyDescent="0.3">
      <c r="A359" s="2" t="s">
        <v>6510</v>
      </c>
      <c r="C359" s="2" t="s">
        <v>205</v>
      </c>
      <c r="D359" t="s">
        <v>6512</v>
      </c>
    </row>
    <row r="360" spans="1:5" ht="60" x14ac:dyDescent="0.3">
      <c r="A360" s="2" t="s">
        <v>6428</v>
      </c>
      <c r="C360" s="2" t="s">
        <v>315</v>
      </c>
      <c r="D360" t="s">
        <v>6508</v>
      </c>
    </row>
    <row r="361" spans="1:5" ht="60" x14ac:dyDescent="0.3">
      <c r="A361" s="2" t="s">
        <v>6428</v>
      </c>
      <c r="C361" s="2" t="s">
        <v>5405</v>
      </c>
      <c r="D361" t="s">
        <v>6586</v>
      </c>
      <c r="E361" t="s">
        <v>6530</v>
      </c>
    </row>
    <row r="362" spans="1:5" ht="30" x14ac:dyDescent="0.3">
      <c r="A362" s="2" t="s">
        <v>179</v>
      </c>
      <c r="C362" s="2" t="s">
        <v>6513</v>
      </c>
      <c r="D362" t="s">
        <v>6543</v>
      </c>
    </row>
    <row r="363" spans="1:5" ht="75" x14ac:dyDescent="0.3">
      <c r="A363" s="2" t="s">
        <v>6521</v>
      </c>
      <c r="C363" s="2" t="s">
        <v>6513</v>
      </c>
      <c r="D363" t="s">
        <v>6543</v>
      </c>
      <c r="E363" t="s">
        <v>6526</v>
      </c>
    </row>
    <row r="364" spans="1:5" ht="60" x14ac:dyDescent="0.3">
      <c r="A364" s="2" t="s">
        <v>6428</v>
      </c>
      <c r="C364" s="2" t="s">
        <v>6513</v>
      </c>
      <c r="D364" t="s">
        <v>6543</v>
      </c>
      <c r="E364" t="s">
        <v>6526</v>
      </c>
    </row>
    <row r="365" spans="1:5" ht="60" x14ac:dyDescent="0.3">
      <c r="A365" s="2" t="s">
        <v>74</v>
      </c>
      <c r="C365" s="2" t="s">
        <v>224</v>
      </c>
      <c r="D365" t="s">
        <v>6509</v>
      </c>
    </row>
    <row r="366" spans="1:5" ht="75" x14ac:dyDescent="0.3">
      <c r="A366" s="2" t="s">
        <v>6521</v>
      </c>
      <c r="C366" s="2" t="s">
        <v>224</v>
      </c>
      <c r="D366" t="s">
        <v>6509</v>
      </c>
      <c r="E366" t="s">
        <v>6545</v>
      </c>
    </row>
    <row r="367" spans="1:5" ht="75" x14ac:dyDescent="0.3">
      <c r="A367" s="2" t="s">
        <v>6521</v>
      </c>
      <c r="C367" s="2" t="s">
        <v>6513</v>
      </c>
      <c r="D367" t="s">
        <v>6526</v>
      </c>
    </row>
    <row r="368" spans="1:5" ht="60" x14ac:dyDescent="0.3">
      <c r="A368" s="2" t="s">
        <v>6428</v>
      </c>
      <c r="C368" s="2" t="s">
        <v>410</v>
      </c>
    </row>
    <row r="369" spans="1:6" ht="105" x14ac:dyDescent="0.3">
      <c r="A369" s="2" t="s">
        <v>6504</v>
      </c>
      <c r="C369" s="2" t="s">
        <v>263</v>
      </c>
      <c r="D369" t="s">
        <v>6508</v>
      </c>
    </row>
    <row r="370" spans="1:6" ht="75" x14ac:dyDescent="0.3">
      <c r="A370" s="2" t="s">
        <v>6521</v>
      </c>
      <c r="C370" s="2" t="s">
        <v>6513</v>
      </c>
      <c r="D370" t="s">
        <v>6526</v>
      </c>
      <c r="E370" t="s">
        <v>6587</v>
      </c>
    </row>
    <row r="371" spans="1:6" ht="75" x14ac:dyDescent="0.3">
      <c r="A371" s="2" t="s">
        <v>6521</v>
      </c>
      <c r="C371" s="2" t="s">
        <v>6513</v>
      </c>
      <c r="D371" t="s">
        <v>6526</v>
      </c>
      <c r="E371" t="s">
        <v>6587</v>
      </c>
    </row>
    <row r="372" spans="1:6" ht="60" x14ac:dyDescent="0.3">
      <c r="A372" s="2" t="s">
        <v>6428</v>
      </c>
      <c r="C372" s="2" t="s">
        <v>224</v>
      </c>
      <c r="D372" t="s">
        <v>6545</v>
      </c>
    </row>
    <row r="373" spans="1:6" ht="60" x14ac:dyDescent="0.3">
      <c r="A373" s="2" t="s">
        <v>6433</v>
      </c>
      <c r="C373" s="2" t="s">
        <v>224</v>
      </c>
      <c r="D373" t="s">
        <v>6511</v>
      </c>
      <c r="E373" t="s">
        <v>6544</v>
      </c>
    </row>
    <row r="374" spans="1:6" x14ac:dyDescent="0.3">
      <c r="A374" s="2" t="s">
        <v>60</v>
      </c>
      <c r="C374" s="2" t="s">
        <v>276</v>
      </c>
      <c r="D374" t="s">
        <v>6509</v>
      </c>
    </row>
    <row r="375" spans="1:6" ht="75" x14ac:dyDescent="0.3">
      <c r="A375" s="2" t="s">
        <v>6521</v>
      </c>
      <c r="C375" s="2" t="s">
        <v>353</v>
      </c>
      <c r="D375" t="s">
        <v>6588</v>
      </c>
    </row>
    <row r="376" spans="1:6" ht="60" x14ac:dyDescent="0.3">
      <c r="A376" s="2" t="s">
        <v>6550</v>
      </c>
      <c r="C376" s="2" t="s">
        <v>353</v>
      </c>
      <c r="D376" t="s">
        <v>6589</v>
      </c>
    </row>
    <row r="377" spans="1:6" ht="60" x14ac:dyDescent="0.3">
      <c r="A377" s="2" t="s">
        <v>6428</v>
      </c>
      <c r="C377" s="2" t="s">
        <v>238</v>
      </c>
      <c r="D377" t="s">
        <v>6526</v>
      </c>
    </row>
    <row r="378" spans="1:6" ht="60" x14ac:dyDescent="0.3">
      <c r="A378" s="2" t="s">
        <v>6428</v>
      </c>
      <c r="C378" s="2" t="s">
        <v>309</v>
      </c>
      <c r="D378" t="s">
        <v>6552</v>
      </c>
      <c r="E378" t="s">
        <v>6559</v>
      </c>
    </row>
    <row r="379" spans="1:6" ht="60" x14ac:dyDescent="0.3">
      <c r="A379" s="2" t="s">
        <v>6428</v>
      </c>
      <c r="C379" s="2" t="s">
        <v>347</v>
      </c>
      <c r="D379" t="s">
        <v>6559</v>
      </c>
    </row>
    <row r="380" spans="1:6" ht="45" x14ac:dyDescent="0.3">
      <c r="A380" s="2" t="s">
        <v>6510</v>
      </c>
      <c r="C380" s="2" t="s">
        <v>456</v>
      </c>
      <c r="D380" t="s">
        <v>6508</v>
      </c>
    </row>
    <row r="381" spans="1:6" ht="60" x14ac:dyDescent="0.3">
      <c r="A381" s="2" t="s">
        <v>6433</v>
      </c>
      <c r="C381" s="2" t="s">
        <v>324</v>
      </c>
      <c r="D381" t="s">
        <v>6530</v>
      </c>
      <c r="E381" t="s">
        <v>6508</v>
      </c>
      <c r="F381" t="s">
        <v>6511</v>
      </c>
    </row>
    <row r="382" spans="1:6" ht="45" x14ac:dyDescent="0.3">
      <c r="A382" s="2" t="s">
        <v>6510</v>
      </c>
      <c r="C382" s="2" t="s">
        <v>353</v>
      </c>
      <c r="D382" t="s">
        <v>6509</v>
      </c>
    </row>
    <row r="383" spans="1:6" ht="45" x14ac:dyDescent="0.3">
      <c r="A383" s="2" t="s">
        <v>6510</v>
      </c>
      <c r="C383" s="2" t="s">
        <v>353</v>
      </c>
      <c r="D383" t="s">
        <v>6509</v>
      </c>
    </row>
    <row r="384" spans="1:6" ht="60" x14ac:dyDescent="0.3">
      <c r="A384" s="2" t="s">
        <v>6433</v>
      </c>
      <c r="C384" s="2" t="s">
        <v>324</v>
      </c>
      <c r="D384" t="s">
        <v>6532</v>
      </c>
      <c r="E384" t="s">
        <v>6526</v>
      </c>
    </row>
    <row r="385" spans="1:7" ht="60" x14ac:dyDescent="0.3">
      <c r="A385" s="2" t="s">
        <v>6428</v>
      </c>
      <c r="C385" s="2" t="s">
        <v>86</v>
      </c>
      <c r="D385" t="s">
        <v>6514</v>
      </c>
      <c r="E385" t="s">
        <v>6559</v>
      </c>
      <c r="F385" t="s">
        <v>6515</v>
      </c>
      <c r="G385" t="s">
        <v>6527</v>
      </c>
    </row>
    <row r="386" spans="1:7" ht="60" x14ac:dyDescent="0.3">
      <c r="A386" s="2" t="s">
        <v>6433</v>
      </c>
      <c r="C386" s="2" t="s">
        <v>353</v>
      </c>
      <c r="D386" t="s">
        <v>6511</v>
      </c>
      <c r="E386" t="s">
        <v>6503</v>
      </c>
    </row>
    <row r="387" spans="1:7" ht="45" x14ac:dyDescent="0.3">
      <c r="A387" s="2" t="s">
        <v>6510</v>
      </c>
      <c r="C387" s="2" t="s">
        <v>353</v>
      </c>
      <c r="D387" t="s">
        <v>6511</v>
      </c>
      <c r="E387" t="s">
        <v>6528</v>
      </c>
      <c r="F387" t="s">
        <v>6526</v>
      </c>
    </row>
    <row r="388" spans="1:7" ht="60" x14ac:dyDescent="0.3">
      <c r="A388" s="2" t="s">
        <v>6433</v>
      </c>
      <c r="C388" s="2" t="s">
        <v>353</v>
      </c>
      <c r="D388" t="s">
        <v>6557</v>
      </c>
      <c r="E388" t="s">
        <v>6503</v>
      </c>
    </row>
    <row r="389" spans="1:7" ht="105" x14ac:dyDescent="0.3">
      <c r="A389" s="2" t="s">
        <v>6504</v>
      </c>
      <c r="C389" s="2" t="s">
        <v>47</v>
      </c>
      <c r="D389" t="s">
        <v>6503</v>
      </c>
      <c r="E389" t="s">
        <v>6506</v>
      </c>
    </row>
    <row r="390" spans="1:7" ht="105" x14ac:dyDescent="0.3">
      <c r="A390" s="2" t="s">
        <v>6504</v>
      </c>
      <c r="C390" s="2" t="s">
        <v>47</v>
      </c>
      <c r="D390" t="s">
        <v>6503</v>
      </c>
      <c r="E390" t="s">
        <v>6506</v>
      </c>
    </row>
    <row r="391" spans="1:7" ht="45" x14ac:dyDescent="0.3">
      <c r="A391" s="2" t="s">
        <v>6510</v>
      </c>
      <c r="C391" s="2" t="s">
        <v>353</v>
      </c>
      <c r="D391" t="s">
        <v>6557</v>
      </c>
      <c r="E391" t="s">
        <v>6506</v>
      </c>
    </row>
    <row r="392" spans="1:7" ht="105" x14ac:dyDescent="0.3">
      <c r="A392" s="2" t="s">
        <v>6504</v>
      </c>
      <c r="C392" s="2" t="s">
        <v>347</v>
      </c>
      <c r="D392" t="s">
        <v>6519</v>
      </c>
    </row>
    <row r="393" spans="1:7" ht="75" x14ac:dyDescent="0.3">
      <c r="A393" s="2" t="s">
        <v>185</v>
      </c>
      <c r="C393" s="2" t="s">
        <v>224</v>
      </c>
      <c r="D393" t="s">
        <v>6509</v>
      </c>
      <c r="E393" t="s">
        <v>6540</v>
      </c>
    </row>
    <row r="394" spans="1:7" ht="60" x14ac:dyDescent="0.3">
      <c r="A394" s="2" t="s">
        <v>6550</v>
      </c>
      <c r="C394" s="2" t="s">
        <v>224</v>
      </c>
      <c r="D394" t="s">
        <v>6514</v>
      </c>
      <c r="E394" t="s">
        <v>6569</v>
      </c>
      <c r="F394" t="s">
        <v>6559</v>
      </c>
    </row>
    <row r="395" spans="1:7" ht="60" x14ac:dyDescent="0.3">
      <c r="A395" s="2" t="s">
        <v>6433</v>
      </c>
      <c r="C395" s="2" t="s">
        <v>224</v>
      </c>
      <c r="D395" t="s">
        <v>6532</v>
      </c>
      <c r="E395" t="s">
        <v>6499</v>
      </c>
      <c r="F395" t="s">
        <v>6508</v>
      </c>
    </row>
    <row r="396" spans="1:7" ht="60" x14ac:dyDescent="0.3">
      <c r="A396" s="2" t="s">
        <v>6433</v>
      </c>
      <c r="C396" s="2" t="s">
        <v>456</v>
      </c>
      <c r="D396" t="s">
        <v>6544</v>
      </c>
      <c r="E396" t="s">
        <v>6526</v>
      </c>
    </row>
    <row r="397" spans="1:7" ht="60" x14ac:dyDescent="0.3">
      <c r="A397" s="2" t="s">
        <v>6585</v>
      </c>
      <c r="C397" s="2" t="s">
        <v>62</v>
      </c>
      <c r="D397" t="s">
        <v>6499</v>
      </c>
      <c r="E397" t="s">
        <v>6590</v>
      </c>
      <c r="F397" t="s">
        <v>6511</v>
      </c>
      <c r="G397" t="s">
        <v>6508</v>
      </c>
    </row>
    <row r="398" spans="1:7" ht="60" x14ac:dyDescent="0.3">
      <c r="A398" s="2" t="s">
        <v>6428</v>
      </c>
      <c r="C398" s="2" t="s">
        <v>353</v>
      </c>
      <c r="D398" t="s">
        <v>6526</v>
      </c>
    </row>
    <row r="399" spans="1:7" ht="45" x14ac:dyDescent="0.3">
      <c r="A399" s="2" t="s">
        <v>6510</v>
      </c>
      <c r="C399" s="2" t="s">
        <v>353</v>
      </c>
      <c r="D399" t="s">
        <v>6526</v>
      </c>
    </row>
    <row r="400" spans="1:7" ht="45" x14ac:dyDescent="0.3">
      <c r="A400" s="2" t="s">
        <v>6510</v>
      </c>
      <c r="C400" s="2" t="s">
        <v>181</v>
      </c>
      <c r="D400" t="s">
        <v>6569</v>
      </c>
    </row>
    <row r="401" spans="1:7" ht="105" x14ac:dyDescent="0.3">
      <c r="A401" s="2" t="s">
        <v>6504</v>
      </c>
      <c r="C401" s="2" t="s">
        <v>263</v>
      </c>
      <c r="D401" t="s">
        <v>6508</v>
      </c>
    </row>
    <row r="402" spans="1:7" ht="60" x14ac:dyDescent="0.3">
      <c r="A402" s="2" t="s">
        <v>6428</v>
      </c>
      <c r="C402" s="2" t="s">
        <v>353</v>
      </c>
      <c r="D402" t="s">
        <v>6514</v>
      </c>
    </row>
    <row r="403" spans="1:7" ht="60" x14ac:dyDescent="0.3">
      <c r="A403" s="2" t="s">
        <v>74</v>
      </c>
      <c r="C403" s="2" t="s">
        <v>347</v>
      </c>
      <c r="D403" t="s">
        <v>6526</v>
      </c>
    </row>
    <row r="404" spans="1:7" ht="60" x14ac:dyDescent="0.3">
      <c r="A404" s="2" t="s">
        <v>6433</v>
      </c>
      <c r="C404" s="2" t="s">
        <v>6529</v>
      </c>
      <c r="D404" t="s">
        <v>6508</v>
      </c>
      <c r="E404" t="s">
        <v>6526</v>
      </c>
    </row>
    <row r="405" spans="1:7" ht="60" x14ac:dyDescent="0.3">
      <c r="A405" s="2" t="s">
        <v>6428</v>
      </c>
      <c r="C405" s="2" t="s">
        <v>416</v>
      </c>
      <c r="D405" t="s">
        <v>6506</v>
      </c>
      <c r="E405" t="s">
        <v>6508</v>
      </c>
    </row>
    <row r="406" spans="1:7" ht="60" x14ac:dyDescent="0.3">
      <c r="A406" s="2" t="s">
        <v>6428</v>
      </c>
      <c r="C406" s="2" t="s">
        <v>416</v>
      </c>
      <c r="D406" t="s">
        <v>6506</v>
      </c>
      <c r="E406" t="s">
        <v>6508</v>
      </c>
    </row>
    <row r="407" spans="1:7" ht="60" x14ac:dyDescent="0.3">
      <c r="A407" s="2" t="s">
        <v>6428</v>
      </c>
      <c r="C407" s="2" t="s">
        <v>416</v>
      </c>
      <c r="D407" t="s">
        <v>6506</v>
      </c>
      <c r="E407" t="s">
        <v>6508</v>
      </c>
    </row>
    <row r="408" spans="1:7" ht="45" x14ac:dyDescent="0.3">
      <c r="A408" s="2" t="s">
        <v>6510</v>
      </c>
      <c r="C408" s="2" t="s">
        <v>73</v>
      </c>
      <c r="D408" t="s">
        <v>6508</v>
      </c>
      <c r="E408" t="s">
        <v>6511</v>
      </c>
      <c r="F408" t="s">
        <v>6514</v>
      </c>
      <c r="G408" t="s">
        <v>6526</v>
      </c>
    </row>
    <row r="409" spans="1:7" ht="60" x14ac:dyDescent="0.3">
      <c r="A409" s="2" t="s">
        <v>74</v>
      </c>
      <c r="C409" s="2" t="s">
        <v>99</v>
      </c>
      <c r="D409" t="s">
        <v>6532</v>
      </c>
    </row>
    <row r="410" spans="1:7" ht="45" x14ac:dyDescent="0.3">
      <c r="A410" s="2" t="s">
        <v>6510</v>
      </c>
      <c r="C410" s="2" t="s">
        <v>73</v>
      </c>
      <c r="D410" t="s">
        <v>6508</v>
      </c>
      <c r="E410" t="s">
        <v>6511</v>
      </c>
      <c r="F410" t="s">
        <v>6514</v>
      </c>
    </row>
    <row r="411" spans="1:7" ht="60" x14ac:dyDescent="0.3">
      <c r="A411" s="2" t="s">
        <v>6433</v>
      </c>
      <c r="C411" s="2" t="s">
        <v>353</v>
      </c>
      <c r="D411" t="s">
        <v>6511</v>
      </c>
      <c r="E411" t="s">
        <v>6544</v>
      </c>
      <c r="F411" t="s">
        <v>6512</v>
      </c>
    </row>
    <row r="412" spans="1:7" ht="105" x14ac:dyDescent="0.3">
      <c r="A412" s="2" t="s">
        <v>6504</v>
      </c>
      <c r="C412" s="2" t="s">
        <v>224</v>
      </c>
      <c r="D412" t="s">
        <v>6506</v>
      </c>
    </row>
    <row r="413" spans="1:7" ht="105" x14ac:dyDescent="0.3">
      <c r="A413" s="2" t="s">
        <v>6504</v>
      </c>
      <c r="C413" s="2" t="s">
        <v>263</v>
      </c>
      <c r="D413" t="s">
        <v>6554</v>
      </c>
      <c r="E413" t="s">
        <v>6591</v>
      </c>
      <c r="F413" t="s">
        <v>6561</v>
      </c>
      <c r="G413" t="s">
        <v>6506</v>
      </c>
    </row>
    <row r="414" spans="1:7" ht="60" x14ac:dyDescent="0.3">
      <c r="A414" s="2" t="s">
        <v>6585</v>
      </c>
      <c r="C414" s="2" t="s">
        <v>476</v>
      </c>
      <c r="D414" t="s">
        <v>6503</v>
      </c>
      <c r="E414" t="s">
        <v>6508</v>
      </c>
      <c r="F414" t="s">
        <v>6554</v>
      </c>
      <c r="G414" t="s">
        <v>6511</v>
      </c>
    </row>
    <row r="415" spans="1:7" ht="60" x14ac:dyDescent="0.3">
      <c r="A415" s="2" t="s">
        <v>6433</v>
      </c>
      <c r="C415" s="2" t="s">
        <v>224</v>
      </c>
      <c r="D415" t="s">
        <v>6532</v>
      </c>
      <c r="E415" t="s">
        <v>6508</v>
      </c>
    </row>
    <row r="416" spans="1:7" ht="60" x14ac:dyDescent="0.3">
      <c r="A416" s="2" t="s">
        <v>6585</v>
      </c>
      <c r="C416" s="2" t="s">
        <v>113</v>
      </c>
      <c r="D416" t="s">
        <v>6528</v>
      </c>
      <c r="E416" t="s">
        <v>6526</v>
      </c>
    </row>
    <row r="417" spans="1:5" ht="45" x14ac:dyDescent="0.3">
      <c r="A417" s="2" t="s">
        <v>6510</v>
      </c>
      <c r="C417" s="2" t="s">
        <v>224</v>
      </c>
      <c r="D417" t="s">
        <v>6508</v>
      </c>
    </row>
    <row r="418" spans="1:5" ht="45" x14ac:dyDescent="0.3">
      <c r="A418" s="2" t="s">
        <v>6510</v>
      </c>
      <c r="C418" s="2" t="s">
        <v>135</v>
      </c>
      <c r="D418" t="s">
        <v>6544</v>
      </c>
      <c r="E418" t="s">
        <v>6509</v>
      </c>
    </row>
    <row r="419" spans="1:5" ht="45" x14ac:dyDescent="0.3">
      <c r="A419" s="2" t="s">
        <v>6510</v>
      </c>
      <c r="C419" s="2" t="s">
        <v>135</v>
      </c>
      <c r="D419" t="s">
        <v>6544</v>
      </c>
      <c r="E419" t="s">
        <v>6509</v>
      </c>
    </row>
    <row r="420" spans="1:5" ht="60" x14ac:dyDescent="0.3">
      <c r="A420" s="2" t="s">
        <v>6433</v>
      </c>
      <c r="C420" s="2" t="s">
        <v>324</v>
      </c>
      <c r="D420" t="s">
        <v>6516</v>
      </c>
      <c r="E420" t="s">
        <v>6511</v>
      </c>
    </row>
    <row r="421" spans="1:5" ht="45" x14ac:dyDescent="0.3">
      <c r="A421" s="2" t="s">
        <v>6542</v>
      </c>
      <c r="C421" s="2" t="s">
        <v>224</v>
      </c>
      <c r="D421" t="s">
        <v>6592</v>
      </c>
    </row>
    <row r="422" spans="1:5" ht="60" x14ac:dyDescent="0.3">
      <c r="A422" s="2" t="s">
        <v>6433</v>
      </c>
      <c r="C422" s="2" t="s">
        <v>324</v>
      </c>
      <c r="D422" t="s">
        <v>6509</v>
      </c>
    </row>
    <row r="423" spans="1:5" ht="60" x14ac:dyDescent="0.3">
      <c r="A423" s="2" t="s">
        <v>6433</v>
      </c>
      <c r="C423" s="2" t="s">
        <v>353</v>
      </c>
      <c r="D423" t="s">
        <v>6543</v>
      </c>
    </row>
    <row r="424" spans="1:5" ht="45" x14ac:dyDescent="0.3">
      <c r="A424" s="2" t="s">
        <v>6542</v>
      </c>
      <c r="C424" s="2" t="s">
        <v>181</v>
      </c>
      <c r="D424" t="s">
        <v>6508</v>
      </c>
    </row>
    <row r="425" spans="1:5" x14ac:dyDescent="0.3">
      <c r="A425" s="2" t="s">
        <v>125</v>
      </c>
      <c r="C425" s="2" t="s">
        <v>324</v>
      </c>
      <c r="D425" t="s">
        <v>6514</v>
      </c>
      <c r="E425" t="s">
        <v>6503</v>
      </c>
    </row>
    <row r="426" spans="1:5" ht="60" x14ac:dyDescent="0.3">
      <c r="A426" s="2" t="s">
        <v>6550</v>
      </c>
      <c r="C426" s="2" t="s">
        <v>324</v>
      </c>
      <c r="D426" t="s">
        <v>6508</v>
      </c>
      <c r="E426" t="s">
        <v>6514</v>
      </c>
    </row>
    <row r="427" spans="1:5" ht="75" x14ac:dyDescent="0.3">
      <c r="A427" s="2" t="s">
        <v>185</v>
      </c>
      <c r="C427" s="2" t="s">
        <v>127</v>
      </c>
      <c r="D427" t="s">
        <v>6498</v>
      </c>
    </row>
    <row r="428" spans="1:5" ht="105" x14ac:dyDescent="0.3">
      <c r="A428" s="2" t="s">
        <v>6504</v>
      </c>
      <c r="C428" s="2" t="s">
        <v>5436</v>
      </c>
      <c r="D428" t="s">
        <v>6545</v>
      </c>
      <c r="E428" t="s">
        <v>6499</v>
      </c>
    </row>
    <row r="429" spans="1:5" ht="30" x14ac:dyDescent="0.3">
      <c r="A429" s="2" t="s">
        <v>229</v>
      </c>
      <c r="C429" s="2" t="s">
        <v>434</v>
      </c>
      <c r="D429" t="s">
        <v>6519</v>
      </c>
      <c r="E429" t="s">
        <v>6508</v>
      </c>
    </row>
    <row r="430" spans="1:5" ht="30" x14ac:dyDescent="0.3">
      <c r="A430" s="2" t="s">
        <v>229</v>
      </c>
      <c r="C430" s="2" t="s">
        <v>434</v>
      </c>
      <c r="D430" t="s">
        <v>6500</v>
      </c>
    </row>
    <row r="431" spans="1:5" ht="90" x14ac:dyDescent="0.3">
      <c r="A431" s="2" t="s">
        <v>6501</v>
      </c>
      <c r="C431" s="2" t="s">
        <v>338</v>
      </c>
      <c r="D431" t="s">
        <v>6502</v>
      </c>
      <c r="E431" t="s">
        <v>6534</v>
      </c>
    </row>
    <row r="432" spans="1:5" ht="30" x14ac:dyDescent="0.3">
      <c r="A432" s="2" t="s">
        <v>6547</v>
      </c>
      <c r="C432" s="2" t="s">
        <v>396</v>
      </c>
      <c r="D432" t="s">
        <v>6559</v>
      </c>
    </row>
    <row r="433" spans="1:7" ht="30" x14ac:dyDescent="0.3">
      <c r="A433" s="2" t="s">
        <v>6547</v>
      </c>
      <c r="C433" s="2" t="s">
        <v>396</v>
      </c>
      <c r="D433" t="s">
        <v>6559</v>
      </c>
    </row>
    <row r="434" spans="1:7" ht="45" x14ac:dyDescent="0.3">
      <c r="A434" s="2" t="s">
        <v>6535</v>
      </c>
      <c r="C434" s="2" t="s">
        <v>127</v>
      </c>
      <c r="D434" t="s">
        <v>6559</v>
      </c>
    </row>
    <row r="435" spans="1:7" ht="75" x14ac:dyDescent="0.3">
      <c r="A435" s="2" t="s">
        <v>6521</v>
      </c>
      <c r="C435" s="2" t="s">
        <v>224</v>
      </c>
      <c r="D435" t="s">
        <v>6593</v>
      </c>
    </row>
    <row r="436" spans="1:7" ht="45" x14ac:dyDescent="0.3">
      <c r="A436" s="2" t="s">
        <v>6510</v>
      </c>
      <c r="C436" s="2" t="s">
        <v>416</v>
      </c>
      <c r="D436" t="s">
        <v>6552</v>
      </c>
    </row>
    <row r="437" spans="1:7" ht="30" x14ac:dyDescent="0.3">
      <c r="A437" s="2" t="s">
        <v>179</v>
      </c>
      <c r="C437" s="2" t="s">
        <v>6594</v>
      </c>
      <c r="D437" t="s">
        <v>6512</v>
      </c>
      <c r="E437" t="s">
        <v>6519</v>
      </c>
      <c r="F437" t="s">
        <v>6509</v>
      </c>
    </row>
    <row r="438" spans="1:7" ht="60" x14ac:dyDescent="0.3">
      <c r="A438" s="2" t="s">
        <v>6428</v>
      </c>
      <c r="C438" s="2" t="s">
        <v>6595</v>
      </c>
      <c r="D438" t="s">
        <v>6503</v>
      </c>
      <c r="E438" t="s">
        <v>6508</v>
      </c>
    </row>
    <row r="439" spans="1:7" ht="60" x14ac:dyDescent="0.3">
      <c r="A439" s="2" t="s">
        <v>74</v>
      </c>
      <c r="C439" s="2" t="s">
        <v>238</v>
      </c>
      <c r="D439" t="s">
        <v>6509</v>
      </c>
    </row>
    <row r="440" spans="1:7" ht="90" x14ac:dyDescent="0.3">
      <c r="A440" s="2" t="s">
        <v>6518</v>
      </c>
      <c r="C440" s="2" t="s">
        <v>324</v>
      </c>
      <c r="D440" t="s">
        <v>6509</v>
      </c>
    </row>
    <row r="441" spans="1:7" ht="60" x14ac:dyDescent="0.3">
      <c r="A441" s="2" t="s">
        <v>6550</v>
      </c>
      <c r="C441" s="2" t="s">
        <v>309</v>
      </c>
      <c r="D441" t="s">
        <v>6592</v>
      </c>
      <c r="E441" t="s">
        <v>6508</v>
      </c>
    </row>
    <row r="442" spans="1:7" ht="60" x14ac:dyDescent="0.3">
      <c r="A442" s="2" t="s">
        <v>6550</v>
      </c>
      <c r="C442" s="2" t="s">
        <v>315</v>
      </c>
      <c r="D442" t="s">
        <v>6544</v>
      </c>
      <c r="E442" t="s">
        <v>6508</v>
      </c>
    </row>
    <row r="443" spans="1:7" ht="30" x14ac:dyDescent="0.3">
      <c r="A443" s="2" t="s">
        <v>229</v>
      </c>
      <c r="C443" s="2" t="s">
        <v>127</v>
      </c>
      <c r="D443" t="s">
        <v>6515</v>
      </c>
      <c r="E443" t="s">
        <v>6505</v>
      </c>
    </row>
    <row r="444" spans="1:7" ht="30" x14ac:dyDescent="0.3">
      <c r="A444" s="2" t="s">
        <v>60</v>
      </c>
      <c r="C444" s="2" t="s">
        <v>396</v>
      </c>
      <c r="D444" t="s">
        <v>6559</v>
      </c>
    </row>
    <row r="445" spans="1:7" ht="60" x14ac:dyDescent="0.3">
      <c r="A445" s="2" t="s">
        <v>6550</v>
      </c>
      <c r="C445" s="2" t="s">
        <v>181</v>
      </c>
      <c r="D445" t="s">
        <v>6506</v>
      </c>
    </row>
    <row r="446" spans="1:7" ht="60" x14ac:dyDescent="0.3">
      <c r="A446" s="2" t="s">
        <v>74</v>
      </c>
      <c r="C446" s="2" t="s">
        <v>238</v>
      </c>
      <c r="D446" t="s">
        <v>6508</v>
      </c>
      <c r="E446" t="s">
        <v>6512</v>
      </c>
      <c r="F446" t="s">
        <v>6526</v>
      </c>
      <c r="G446" t="s">
        <v>6511</v>
      </c>
    </row>
    <row r="447" spans="1:7" ht="60" x14ac:dyDescent="0.3">
      <c r="A447" s="2" t="s">
        <v>74</v>
      </c>
      <c r="C447" s="2" t="s">
        <v>390</v>
      </c>
      <c r="D447" t="s">
        <v>6511</v>
      </c>
      <c r="E447" t="s">
        <v>6508</v>
      </c>
    </row>
    <row r="448" spans="1:7" ht="60" x14ac:dyDescent="0.3">
      <c r="A448" s="2" t="s">
        <v>74</v>
      </c>
      <c r="C448" s="2" t="s">
        <v>301</v>
      </c>
    </row>
    <row r="449" spans="1:7" ht="60" x14ac:dyDescent="0.3">
      <c r="A449" s="2" t="s">
        <v>6428</v>
      </c>
      <c r="C449" s="2" t="s">
        <v>353</v>
      </c>
      <c r="D449" t="s">
        <v>6526</v>
      </c>
    </row>
    <row r="450" spans="1:7" ht="45" x14ac:dyDescent="0.3">
      <c r="A450" s="2" t="s">
        <v>6510</v>
      </c>
      <c r="C450" s="2" t="s">
        <v>390</v>
      </c>
      <c r="D450" t="s">
        <v>6508</v>
      </c>
      <c r="E450" t="s">
        <v>6511</v>
      </c>
      <c r="F450" t="s">
        <v>6526</v>
      </c>
    </row>
    <row r="451" spans="1:7" ht="45" x14ac:dyDescent="0.3">
      <c r="A451" s="2" t="s">
        <v>6510</v>
      </c>
      <c r="C451" s="2" t="s">
        <v>390</v>
      </c>
      <c r="D451" t="s">
        <v>6508</v>
      </c>
      <c r="E451" t="s">
        <v>6511</v>
      </c>
      <c r="F451" t="s">
        <v>6526</v>
      </c>
    </row>
    <row r="452" spans="1:7" ht="45" x14ac:dyDescent="0.3">
      <c r="A452" s="2" t="s">
        <v>6510</v>
      </c>
      <c r="C452" s="2" t="s">
        <v>224</v>
      </c>
      <c r="D452" t="s">
        <v>6527</v>
      </c>
    </row>
    <row r="453" spans="1:7" ht="45" x14ac:dyDescent="0.3">
      <c r="A453" s="2" t="s">
        <v>6510</v>
      </c>
      <c r="C453" s="2" t="s">
        <v>390</v>
      </c>
      <c r="D453" t="s">
        <v>6508</v>
      </c>
      <c r="E453" t="s">
        <v>6511</v>
      </c>
      <c r="F453" t="s">
        <v>6526</v>
      </c>
    </row>
    <row r="454" spans="1:7" ht="45" x14ac:dyDescent="0.3">
      <c r="A454" s="2" t="s">
        <v>6510</v>
      </c>
      <c r="C454" s="2" t="s">
        <v>353</v>
      </c>
      <c r="D454" t="s">
        <v>6511</v>
      </c>
      <c r="E454" t="s">
        <v>6527</v>
      </c>
      <c r="F454" t="s">
        <v>6526</v>
      </c>
      <c r="G454" t="s">
        <v>6512</v>
      </c>
    </row>
    <row r="455" spans="1:7" ht="45" x14ac:dyDescent="0.3">
      <c r="A455" s="2" t="s">
        <v>6510</v>
      </c>
      <c r="C455" s="2" t="s">
        <v>353</v>
      </c>
      <c r="D455" t="s">
        <v>6526</v>
      </c>
      <c r="E455" t="s">
        <v>6511</v>
      </c>
      <c r="F455" t="s">
        <v>6527</v>
      </c>
    </row>
    <row r="456" spans="1:7" ht="45" x14ac:dyDescent="0.3">
      <c r="A456" s="2" t="s">
        <v>6510</v>
      </c>
      <c r="C456" s="2" t="s">
        <v>353</v>
      </c>
      <c r="D456" t="s">
        <v>6511</v>
      </c>
      <c r="E456" t="s">
        <v>6526</v>
      </c>
    </row>
    <row r="457" spans="1:7" ht="45" x14ac:dyDescent="0.3">
      <c r="A457" s="2" t="s">
        <v>6510</v>
      </c>
      <c r="C457" s="2" t="s">
        <v>198</v>
      </c>
      <c r="D457" t="s">
        <v>6526</v>
      </c>
      <c r="E457" t="s">
        <v>6508</v>
      </c>
      <c r="F457" t="s">
        <v>6511</v>
      </c>
      <c r="G457" t="s">
        <v>6527</v>
      </c>
    </row>
    <row r="458" spans="1:7" ht="75" x14ac:dyDescent="0.3">
      <c r="A458" s="2" t="s">
        <v>185</v>
      </c>
      <c r="C458" s="2" t="s">
        <v>390</v>
      </c>
      <c r="D458" t="s">
        <v>6526</v>
      </c>
    </row>
    <row r="459" spans="1:7" ht="45" x14ac:dyDescent="0.3">
      <c r="A459" s="2" t="s">
        <v>6510</v>
      </c>
      <c r="C459" s="2" t="s">
        <v>224</v>
      </c>
      <c r="D459" t="s">
        <v>6527</v>
      </c>
      <c r="E459" t="s">
        <v>6506</v>
      </c>
    </row>
    <row r="460" spans="1:7" ht="45" x14ac:dyDescent="0.3">
      <c r="A460" s="2" t="s">
        <v>6510</v>
      </c>
      <c r="C460" s="2" t="s">
        <v>353</v>
      </c>
      <c r="D460" t="s">
        <v>6511</v>
      </c>
      <c r="E460" t="s">
        <v>6512</v>
      </c>
    </row>
    <row r="461" spans="1:7" ht="45" x14ac:dyDescent="0.3">
      <c r="A461" s="2" t="s">
        <v>6510</v>
      </c>
      <c r="C461" s="2" t="s">
        <v>416</v>
      </c>
      <c r="D461" t="s">
        <v>6526</v>
      </c>
    </row>
    <row r="462" spans="1:7" ht="45" x14ac:dyDescent="0.3">
      <c r="A462" s="2" t="s">
        <v>6510</v>
      </c>
      <c r="C462" s="2" t="s">
        <v>353</v>
      </c>
      <c r="D462" t="s">
        <v>6511</v>
      </c>
      <c r="E462" t="s">
        <v>6526</v>
      </c>
    </row>
    <row r="463" spans="1:7" ht="75" x14ac:dyDescent="0.3">
      <c r="A463" s="2" t="s">
        <v>185</v>
      </c>
      <c r="C463" s="2" t="s">
        <v>347</v>
      </c>
      <c r="D463" t="s">
        <v>6544</v>
      </c>
      <c r="E463" t="s">
        <v>6569</v>
      </c>
    </row>
    <row r="464" spans="1:7" ht="45" x14ac:dyDescent="0.3">
      <c r="A464" s="2" t="s">
        <v>6510</v>
      </c>
      <c r="C464" s="2" t="s">
        <v>353</v>
      </c>
      <c r="D464" t="s">
        <v>6511</v>
      </c>
      <c r="E464" t="s">
        <v>6526</v>
      </c>
    </row>
    <row r="465" spans="1:7" ht="45" x14ac:dyDescent="0.3">
      <c r="A465" s="2" t="s">
        <v>6510</v>
      </c>
      <c r="C465" s="2" t="s">
        <v>353</v>
      </c>
      <c r="D465" t="s">
        <v>6511</v>
      </c>
    </row>
    <row r="466" spans="1:7" ht="60" x14ac:dyDescent="0.3">
      <c r="A466" s="2" t="s">
        <v>74</v>
      </c>
      <c r="C466" s="2" t="s">
        <v>276</v>
      </c>
    </row>
    <row r="467" spans="1:7" ht="45" x14ac:dyDescent="0.3">
      <c r="A467" s="2" t="s">
        <v>6510</v>
      </c>
      <c r="C467" s="2" t="s">
        <v>224</v>
      </c>
      <c r="D467" t="s">
        <v>6508</v>
      </c>
    </row>
    <row r="468" spans="1:7" ht="45" x14ac:dyDescent="0.3">
      <c r="A468" s="2" t="s">
        <v>6510</v>
      </c>
      <c r="C468" s="2" t="s">
        <v>224</v>
      </c>
      <c r="D468" t="s">
        <v>6527</v>
      </c>
    </row>
    <row r="469" spans="1:7" ht="45" x14ac:dyDescent="0.3">
      <c r="A469" s="2" t="s">
        <v>6510</v>
      </c>
      <c r="C469" s="2" t="s">
        <v>205</v>
      </c>
      <c r="D469" t="s">
        <v>6528</v>
      </c>
      <c r="E469" t="s">
        <v>6526</v>
      </c>
      <c r="F469" t="s">
        <v>6506</v>
      </c>
    </row>
    <row r="470" spans="1:7" ht="60" x14ac:dyDescent="0.3">
      <c r="A470" s="2" t="s">
        <v>6550</v>
      </c>
      <c r="C470" s="2" t="s">
        <v>113</v>
      </c>
      <c r="D470" t="s">
        <v>6508</v>
      </c>
      <c r="E470" t="s">
        <v>6526</v>
      </c>
      <c r="F470" t="s">
        <v>6514</v>
      </c>
    </row>
    <row r="471" spans="1:7" ht="45" x14ac:dyDescent="0.3">
      <c r="A471" s="2" t="s">
        <v>6510</v>
      </c>
      <c r="C471" s="2" t="s">
        <v>6596</v>
      </c>
      <c r="D471" t="s">
        <v>6527</v>
      </c>
      <c r="E471" t="s">
        <v>6528</v>
      </c>
    </row>
    <row r="472" spans="1:7" ht="45" x14ac:dyDescent="0.3">
      <c r="A472" s="2" t="s">
        <v>6510</v>
      </c>
      <c r="C472" s="2" t="s">
        <v>224</v>
      </c>
      <c r="D472" t="s">
        <v>6508</v>
      </c>
      <c r="E472" t="s">
        <v>6527</v>
      </c>
      <c r="F472" t="s">
        <v>6511</v>
      </c>
      <c r="G472" t="s">
        <v>6514</v>
      </c>
    </row>
    <row r="473" spans="1:7" ht="45" x14ac:dyDescent="0.3">
      <c r="A473" s="2" t="s">
        <v>6510</v>
      </c>
      <c r="C473" s="2" t="s">
        <v>224</v>
      </c>
      <c r="D473" t="s">
        <v>6527</v>
      </c>
    </row>
    <row r="474" spans="1:7" ht="45" x14ac:dyDescent="0.3">
      <c r="A474" s="2" t="s">
        <v>6510</v>
      </c>
      <c r="C474" s="2" t="s">
        <v>224</v>
      </c>
      <c r="D474" t="s">
        <v>6508</v>
      </c>
      <c r="E474" t="s">
        <v>6527</v>
      </c>
    </row>
    <row r="475" spans="1:7" x14ac:dyDescent="0.3">
      <c r="A475" s="2" t="s">
        <v>60</v>
      </c>
      <c r="C475" s="2" t="s">
        <v>224</v>
      </c>
      <c r="D475" t="s">
        <v>6527</v>
      </c>
    </row>
    <row r="476" spans="1:7" ht="45" x14ac:dyDescent="0.3">
      <c r="A476" s="2" t="s">
        <v>6510</v>
      </c>
      <c r="C476" s="2" t="s">
        <v>373</v>
      </c>
      <c r="D476" t="s">
        <v>6506</v>
      </c>
      <c r="E476" t="s">
        <v>6544</v>
      </c>
      <c r="F476" t="s">
        <v>6597</v>
      </c>
    </row>
    <row r="477" spans="1:7" ht="45" x14ac:dyDescent="0.3">
      <c r="A477" s="2" t="s">
        <v>6510</v>
      </c>
      <c r="C477" s="2" t="s">
        <v>353</v>
      </c>
      <c r="D477" t="s">
        <v>6511</v>
      </c>
      <c r="E477" t="s">
        <v>6526</v>
      </c>
      <c r="F477" t="s">
        <v>6512</v>
      </c>
    </row>
    <row r="478" spans="1:7" ht="45" x14ac:dyDescent="0.3">
      <c r="A478" s="2" t="s">
        <v>6510</v>
      </c>
      <c r="C478" s="2" t="s">
        <v>390</v>
      </c>
      <c r="D478" t="s">
        <v>6528</v>
      </c>
      <c r="E478" t="s">
        <v>6508</v>
      </c>
      <c r="F478" t="s">
        <v>6526</v>
      </c>
      <c r="G478" t="s">
        <v>6512</v>
      </c>
    </row>
    <row r="479" spans="1:7" ht="45" x14ac:dyDescent="0.3">
      <c r="A479" s="2" t="s">
        <v>6510</v>
      </c>
      <c r="C479" s="2" t="s">
        <v>6598</v>
      </c>
      <c r="D479" t="s">
        <v>6508</v>
      </c>
      <c r="E479" t="s">
        <v>6527</v>
      </c>
      <c r="F479" t="s">
        <v>6511</v>
      </c>
    </row>
    <row r="480" spans="1:7" ht="45" x14ac:dyDescent="0.3">
      <c r="A480" s="2" t="s">
        <v>6435</v>
      </c>
      <c r="C480" s="2" t="s">
        <v>238</v>
      </c>
    </row>
    <row r="481" spans="1:7" ht="45" x14ac:dyDescent="0.3">
      <c r="A481" s="2" t="s">
        <v>6510</v>
      </c>
      <c r="C481" s="2" t="s">
        <v>456</v>
      </c>
    </row>
    <row r="482" spans="1:7" ht="60" x14ac:dyDescent="0.3">
      <c r="A482" s="2" t="s">
        <v>74</v>
      </c>
      <c r="C482" s="2" t="s">
        <v>353</v>
      </c>
      <c r="D482" t="s">
        <v>6509</v>
      </c>
    </row>
    <row r="483" spans="1:7" ht="60" x14ac:dyDescent="0.3">
      <c r="A483" s="2" t="s">
        <v>74</v>
      </c>
      <c r="C483" s="2" t="s">
        <v>426</v>
      </c>
      <c r="D483" t="s">
        <v>6519</v>
      </c>
      <c r="E483" t="s">
        <v>6509</v>
      </c>
    </row>
    <row r="484" spans="1:7" ht="60" x14ac:dyDescent="0.3">
      <c r="A484" s="2" t="s">
        <v>74</v>
      </c>
      <c r="C484" s="2" t="s">
        <v>198</v>
      </c>
      <c r="D484" t="s">
        <v>6506</v>
      </c>
      <c r="E484" t="s">
        <v>6503</v>
      </c>
      <c r="F484" t="s">
        <v>6524</v>
      </c>
    </row>
    <row r="485" spans="1:7" ht="45" x14ac:dyDescent="0.3">
      <c r="A485" s="2" t="s">
        <v>6510</v>
      </c>
      <c r="C485" s="2" t="s">
        <v>390</v>
      </c>
      <c r="D485" t="s">
        <v>6508</v>
      </c>
      <c r="E485" t="s">
        <v>6526</v>
      </c>
    </row>
    <row r="486" spans="1:7" ht="45" x14ac:dyDescent="0.3">
      <c r="A486" s="2" t="s">
        <v>6510</v>
      </c>
      <c r="C486" s="2" t="s">
        <v>6598</v>
      </c>
      <c r="D486" t="s">
        <v>6511</v>
      </c>
      <c r="E486" t="s">
        <v>6508</v>
      </c>
      <c r="F486" t="s">
        <v>6526</v>
      </c>
    </row>
    <row r="487" spans="1:7" ht="45" x14ac:dyDescent="0.3">
      <c r="A487" s="2" t="s">
        <v>6510</v>
      </c>
      <c r="C487" s="2" t="s">
        <v>6529</v>
      </c>
      <c r="D487" t="s">
        <v>6528</v>
      </c>
      <c r="E487" t="s">
        <v>6526</v>
      </c>
      <c r="F487" t="s">
        <v>6508</v>
      </c>
      <c r="G487" t="s">
        <v>6512</v>
      </c>
    </row>
    <row r="488" spans="1:7" ht="45" x14ac:dyDescent="0.3">
      <c r="A488" s="2" t="s">
        <v>6510</v>
      </c>
      <c r="C488" s="2" t="s">
        <v>353</v>
      </c>
      <c r="D488" t="s">
        <v>6511</v>
      </c>
      <c r="E488" t="s">
        <v>6526</v>
      </c>
    </row>
    <row r="489" spans="1:7" ht="45" x14ac:dyDescent="0.3">
      <c r="A489" s="2" t="s">
        <v>6510</v>
      </c>
      <c r="C489" s="2" t="s">
        <v>6529</v>
      </c>
      <c r="D489" t="s">
        <v>6508</v>
      </c>
      <c r="E489" t="s">
        <v>6526</v>
      </c>
    </row>
    <row r="490" spans="1:7" ht="75" x14ac:dyDescent="0.3">
      <c r="A490" s="2" t="s">
        <v>6521</v>
      </c>
      <c r="C490" s="2" t="s">
        <v>347</v>
      </c>
      <c r="D490" t="s">
        <v>6526</v>
      </c>
    </row>
    <row r="491" spans="1:7" ht="60" x14ac:dyDescent="0.3">
      <c r="A491" s="2" t="s">
        <v>74</v>
      </c>
      <c r="C491" s="2" t="s">
        <v>6529</v>
      </c>
      <c r="D491" t="s">
        <v>6508</v>
      </c>
      <c r="E491" t="s">
        <v>6503</v>
      </c>
    </row>
    <row r="492" spans="1:7" ht="45" x14ac:dyDescent="0.3">
      <c r="A492" s="2" t="s">
        <v>6510</v>
      </c>
      <c r="C492" s="2" t="s">
        <v>416</v>
      </c>
      <c r="D492" t="s">
        <v>6511</v>
      </c>
      <c r="E492" t="s">
        <v>6527</v>
      </c>
      <c r="F492" t="s">
        <v>6528</v>
      </c>
      <c r="G492" t="s">
        <v>6508</v>
      </c>
    </row>
    <row r="493" spans="1:7" ht="45" x14ac:dyDescent="0.3">
      <c r="A493" s="2" t="s">
        <v>6510</v>
      </c>
      <c r="C493" s="2" t="s">
        <v>324</v>
      </c>
      <c r="D493" t="s">
        <v>6508</v>
      </c>
      <c r="E493" t="s">
        <v>6511</v>
      </c>
      <c r="F493" t="s">
        <v>6592</v>
      </c>
    </row>
    <row r="494" spans="1:7" x14ac:dyDescent="0.3">
      <c r="A494" s="2" t="s">
        <v>84</v>
      </c>
      <c r="C494" s="2" t="s">
        <v>127</v>
      </c>
      <c r="D494" t="s">
        <v>6532</v>
      </c>
      <c r="E494" t="s">
        <v>6544</v>
      </c>
    </row>
    <row r="495" spans="1:7" ht="60" x14ac:dyDescent="0.3">
      <c r="A495" s="2" t="s">
        <v>6550</v>
      </c>
      <c r="C495" s="2" t="s">
        <v>263</v>
      </c>
      <c r="D495" t="s">
        <v>6593</v>
      </c>
      <c r="E495" t="s">
        <v>6592</v>
      </c>
    </row>
    <row r="496" spans="1:7" ht="60" x14ac:dyDescent="0.3">
      <c r="A496" s="2" t="s">
        <v>6550</v>
      </c>
      <c r="C496" s="2" t="s">
        <v>113</v>
      </c>
      <c r="D496" t="s">
        <v>6508</v>
      </c>
    </row>
    <row r="497" spans="1:7" ht="60" x14ac:dyDescent="0.3">
      <c r="A497" s="2" t="s">
        <v>74</v>
      </c>
      <c r="C497" s="2" t="s">
        <v>464</v>
      </c>
      <c r="D497" t="s">
        <v>6508</v>
      </c>
    </row>
    <row r="498" spans="1:7" ht="60" x14ac:dyDescent="0.3">
      <c r="A498" s="2" t="s">
        <v>6550</v>
      </c>
      <c r="C498" s="2" t="s">
        <v>353</v>
      </c>
      <c r="D498" t="s">
        <v>6514</v>
      </c>
    </row>
    <row r="499" spans="1:7" ht="60" x14ac:dyDescent="0.3">
      <c r="A499" s="2" t="s">
        <v>6422</v>
      </c>
      <c r="C499" s="2" t="s">
        <v>338</v>
      </c>
      <c r="D499" t="s">
        <v>6534</v>
      </c>
    </row>
    <row r="500" spans="1:7" ht="60" x14ac:dyDescent="0.3">
      <c r="A500" s="2" t="s">
        <v>6422</v>
      </c>
      <c r="C500" s="2" t="s">
        <v>338</v>
      </c>
      <c r="D500" t="s">
        <v>6534</v>
      </c>
    </row>
    <row r="501" spans="1:7" ht="60" x14ac:dyDescent="0.3">
      <c r="A501" s="2" t="s">
        <v>6422</v>
      </c>
      <c r="C501" s="2" t="s">
        <v>338</v>
      </c>
      <c r="D501" t="s">
        <v>6516</v>
      </c>
    </row>
    <row r="502" spans="1:7" ht="60" x14ac:dyDescent="0.3">
      <c r="A502" s="2" t="s">
        <v>6422</v>
      </c>
      <c r="C502" s="2" t="s">
        <v>338</v>
      </c>
      <c r="D502" t="s">
        <v>6516</v>
      </c>
    </row>
    <row r="503" spans="1:7" ht="60" x14ac:dyDescent="0.3">
      <c r="A503" s="2" t="s">
        <v>6497</v>
      </c>
      <c r="C503" s="2" t="s">
        <v>396</v>
      </c>
      <c r="D503" t="s">
        <v>6599</v>
      </c>
    </row>
    <row r="504" spans="1:7" ht="45" x14ac:dyDescent="0.3">
      <c r="A504" s="2" t="s">
        <v>6542</v>
      </c>
      <c r="C504" s="2" t="s">
        <v>181</v>
      </c>
      <c r="D504" t="s">
        <v>6508</v>
      </c>
    </row>
    <row r="505" spans="1:7" ht="60" x14ac:dyDescent="0.3">
      <c r="A505" s="2" t="s">
        <v>6433</v>
      </c>
      <c r="C505" s="2" t="s">
        <v>302</v>
      </c>
      <c r="D505" t="s">
        <v>6544</v>
      </c>
      <c r="E505" t="s">
        <v>6525</v>
      </c>
    </row>
    <row r="506" spans="1:7" ht="60" x14ac:dyDescent="0.3">
      <c r="A506" s="2" t="s">
        <v>6433</v>
      </c>
      <c r="C506" s="2" t="s">
        <v>302</v>
      </c>
      <c r="D506" t="s">
        <v>6544</v>
      </c>
      <c r="E506" t="s">
        <v>6525</v>
      </c>
    </row>
    <row r="507" spans="1:7" ht="60" x14ac:dyDescent="0.3">
      <c r="A507" s="2" t="s">
        <v>6433</v>
      </c>
      <c r="C507" s="2" t="s">
        <v>302</v>
      </c>
      <c r="D507" t="s">
        <v>6544</v>
      </c>
      <c r="E507" t="s">
        <v>6525</v>
      </c>
    </row>
    <row r="508" spans="1:7" ht="60" x14ac:dyDescent="0.3">
      <c r="A508" s="2" t="s">
        <v>6433</v>
      </c>
      <c r="C508" s="2" t="s">
        <v>302</v>
      </c>
      <c r="D508" t="s">
        <v>6544</v>
      </c>
      <c r="E508" t="s">
        <v>6525</v>
      </c>
    </row>
    <row r="509" spans="1:7" ht="30" x14ac:dyDescent="0.3">
      <c r="A509" s="2" t="s">
        <v>6547</v>
      </c>
      <c r="C509" s="2" t="s">
        <v>113</v>
      </c>
      <c r="D509" t="s">
        <v>6525</v>
      </c>
      <c r="E509" t="s">
        <v>6534</v>
      </c>
      <c r="F509" t="s">
        <v>6559</v>
      </c>
    </row>
    <row r="510" spans="1:7" ht="30" x14ac:dyDescent="0.3">
      <c r="A510" s="2" t="s">
        <v>6547</v>
      </c>
      <c r="C510" s="2" t="s">
        <v>6513</v>
      </c>
      <c r="D510" t="s">
        <v>6569</v>
      </c>
      <c r="E510" t="s">
        <v>6543</v>
      </c>
      <c r="F510" t="s">
        <v>6503</v>
      </c>
    </row>
    <row r="511" spans="1:7" ht="60" x14ac:dyDescent="0.3">
      <c r="A511" s="2" t="s">
        <v>6433</v>
      </c>
      <c r="C511" s="2" t="s">
        <v>324</v>
      </c>
      <c r="D511" t="s">
        <v>6600</v>
      </c>
    </row>
    <row r="512" spans="1:7" ht="60" x14ac:dyDescent="0.3">
      <c r="A512" s="2" t="s">
        <v>6433</v>
      </c>
      <c r="C512" s="2" t="s">
        <v>347</v>
      </c>
      <c r="D512" t="s">
        <v>6562</v>
      </c>
      <c r="E512" t="s">
        <v>6516</v>
      </c>
      <c r="F512" t="s">
        <v>6544</v>
      </c>
      <c r="G512" t="s">
        <v>6509</v>
      </c>
    </row>
    <row r="513" spans="1:7" ht="60" x14ac:dyDescent="0.3">
      <c r="A513" s="2" t="s">
        <v>6433</v>
      </c>
      <c r="C513" s="2" t="s">
        <v>6601</v>
      </c>
      <c r="D513" t="s">
        <v>6544</v>
      </c>
      <c r="E513" t="s">
        <v>6508</v>
      </c>
    </row>
    <row r="514" spans="1:7" ht="60" x14ac:dyDescent="0.3">
      <c r="A514" s="2" t="s">
        <v>6428</v>
      </c>
      <c r="C514" s="2" t="s">
        <v>135</v>
      </c>
      <c r="D514" t="s">
        <v>6508</v>
      </c>
      <c r="E514" t="s">
        <v>6530</v>
      </c>
      <c r="F514" t="s">
        <v>6503</v>
      </c>
      <c r="G514" t="s">
        <v>6515</v>
      </c>
    </row>
    <row r="515" spans="1:7" ht="75" x14ac:dyDescent="0.3">
      <c r="A515" s="2" t="s">
        <v>185</v>
      </c>
      <c r="C515" s="2" t="s">
        <v>470</v>
      </c>
      <c r="D515" t="s">
        <v>6559</v>
      </c>
    </row>
    <row r="516" spans="1:7" ht="60" x14ac:dyDescent="0.3">
      <c r="A516" s="2" t="s">
        <v>6433</v>
      </c>
      <c r="C516" s="2" t="s">
        <v>6548</v>
      </c>
      <c r="D516" t="s">
        <v>6544</v>
      </c>
    </row>
    <row r="517" spans="1:7" ht="75" x14ac:dyDescent="0.3">
      <c r="A517" s="2" t="s">
        <v>6521</v>
      </c>
      <c r="C517" s="2" t="s">
        <v>347</v>
      </c>
      <c r="D517" t="s">
        <v>6534</v>
      </c>
    </row>
    <row r="518" spans="1:7" ht="60" x14ac:dyDescent="0.3">
      <c r="A518" s="2" t="s">
        <v>74</v>
      </c>
      <c r="C518" s="2" t="s">
        <v>410</v>
      </c>
      <c r="D518" t="s">
        <v>6538</v>
      </c>
      <c r="E518" t="s">
        <v>6509</v>
      </c>
    </row>
    <row r="519" spans="1:7" ht="30" x14ac:dyDescent="0.3">
      <c r="A519" s="2" t="s">
        <v>179</v>
      </c>
      <c r="C519" s="2" t="s">
        <v>238</v>
      </c>
    </row>
    <row r="520" spans="1:7" ht="90" x14ac:dyDescent="0.3">
      <c r="A520" s="2" t="s">
        <v>6501</v>
      </c>
      <c r="C520" s="2" t="s">
        <v>324</v>
      </c>
      <c r="D520" t="s">
        <v>6503</v>
      </c>
    </row>
    <row r="521" spans="1:7" ht="90" x14ac:dyDescent="0.3">
      <c r="A521" s="2" t="s">
        <v>6518</v>
      </c>
      <c r="C521" s="2" t="s">
        <v>6602</v>
      </c>
      <c r="D521" t="s">
        <v>6505</v>
      </c>
    </row>
    <row r="522" spans="1:7" ht="90" x14ac:dyDescent="0.3">
      <c r="A522" s="2" t="s">
        <v>6501</v>
      </c>
      <c r="C522" s="2" t="s">
        <v>324</v>
      </c>
      <c r="D522" t="s">
        <v>6508</v>
      </c>
      <c r="E522" t="s">
        <v>6593</v>
      </c>
      <c r="F522" t="s">
        <v>6530</v>
      </c>
    </row>
    <row r="523" spans="1:7" ht="60" x14ac:dyDescent="0.3">
      <c r="A523" s="2" t="s">
        <v>6428</v>
      </c>
      <c r="C523" s="2" t="s">
        <v>263</v>
      </c>
      <c r="D523" t="s">
        <v>6543</v>
      </c>
    </row>
    <row r="524" spans="1:7" ht="60" x14ac:dyDescent="0.3">
      <c r="A524" s="2" t="s">
        <v>6550</v>
      </c>
      <c r="C524" s="2" t="s">
        <v>390</v>
      </c>
      <c r="D524" t="s">
        <v>6508</v>
      </c>
      <c r="E524" t="s">
        <v>6526</v>
      </c>
    </row>
    <row r="525" spans="1:7" ht="90" x14ac:dyDescent="0.3">
      <c r="A525" s="2" t="s">
        <v>6501</v>
      </c>
      <c r="C525" s="2" t="s">
        <v>127</v>
      </c>
      <c r="D525" t="s">
        <v>6502</v>
      </c>
    </row>
    <row r="526" spans="1:7" ht="60" x14ac:dyDescent="0.3">
      <c r="A526" s="2" t="s">
        <v>74</v>
      </c>
      <c r="C526" s="2" t="s">
        <v>416</v>
      </c>
      <c r="D526" t="s">
        <v>6506</v>
      </c>
      <c r="E526" t="s">
        <v>6508</v>
      </c>
    </row>
    <row r="527" spans="1:7" ht="75" x14ac:dyDescent="0.3">
      <c r="A527" s="2" t="s">
        <v>185</v>
      </c>
      <c r="C527" s="2" t="s">
        <v>396</v>
      </c>
      <c r="D527" t="s">
        <v>6534</v>
      </c>
      <c r="E527" t="s">
        <v>6552</v>
      </c>
      <c r="F527" t="s">
        <v>6515</v>
      </c>
    </row>
    <row r="528" spans="1:7" ht="60" x14ac:dyDescent="0.3">
      <c r="A528" s="2" t="s">
        <v>6433</v>
      </c>
      <c r="C528" s="2" t="s">
        <v>324</v>
      </c>
      <c r="D528" t="s">
        <v>6569</v>
      </c>
      <c r="E528" t="s">
        <v>6506</v>
      </c>
    </row>
    <row r="529" spans="1:8" ht="60" x14ac:dyDescent="0.3">
      <c r="A529" s="2" t="s">
        <v>6433</v>
      </c>
      <c r="C529" s="2" t="s">
        <v>324</v>
      </c>
      <c r="D529" t="s">
        <v>6508</v>
      </c>
    </row>
    <row r="530" spans="1:8" ht="60" x14ac:dyDescent="0.3">
      <c r="A530" s="2" t="s">
        <v>6433</v>
      </c>
      <c r="C530" s="2" t="s">
        <v>324</v>
      </c>
      <c r="D530" t="s">
        <v>6506</v>
      </c>
    </row>
    <row r="531" spans="1:8" ht="90" x14ac:dyDescent="0.3">
      <c r="A531" s="2" t="s">
        <v>6518</v>
      </c>
      <c r="C531" s="2" t="s">
        <v>324</v>
      </c>
    </row>
    <row r="532" spans="1:8" ht="60" x14ac:dyDescent="0.3">
      <c r="A532" s="2" t="s">
        <v>6433</v>
      </c>
      <c r="C532" s="2" t="s">
        <v>302</v>
      </c>
      <c r="D532" t="s">
        <v>6544</v>
      </c>
      <c r="E532" t="s">
        <v>6502</v>
      </c>
    </row>
    <row r="533" spans="1:8" ht="30" x14ac:dyDescent="0.3">
      <c r="A533" s="2" t="s">
        <v>229</v>
      </c>
      <c r="C533" s="2" t="s">
        <v>426</v>
      </c>
      <c r="D533" t="s">
        <v>6526</v>
      </c>
    </row>
    <row r="534" spans="1:8" ht="60" x14ac:dyDescent="0.3">
      <c r="A534" s="2" t="s">
        <v>74</v>
      </c>
      <c r="C534" s="2" t="s">
        <v>390</v>
      </c>
      <c r="D534" t="s">
        <v>6500</v>
      </c>
      <c r="E534" t="s">
        <v>6555</v>
      </c>
      <c r="F534" t="s">
        <v>6508</v>
      </c>
    </row>
    <row r="535" spans="1:8" ht="60" x14ac:dyDescent="0.3">
      <c r="A535" s="2" t="s">
        <v>74</v>
      </c>
      <c r="C535" s="2" t="s">
        <v>390</v>
      </c>
      <c r="D535" t="s">
        <v>6500</v>
      </c>
      <c r="E535" t="s">
        <v>6555</v>
      </c>
      <c r="F535" t="s">
        <v>6508</v>
      </c>
    </row>
    <row r="536" spans="1:8" ht="105" x14ac:dyDescent="0.3">
      <c r="A536" s="2" t="s">
        <v>6504</v>
      </c>
      <c r="C536" s="2" t="s">
        <v>263</v>
      </c>
      <c r="D536" t="s">
        <v>6519</v>
      </c>
    </row>
    <row r="537" spans="1:8" ht="75" x14ac:dyDescent="0.3">
      <c r="A537" s="2" t="s">
        <v>185</v>
      </c>
      <c r="C537" s="2" t="s">
        <v>224</v>
      </c>
      <c r="D537" t="s">
        <v>6534</v>
      </c>
    </row>
    <row r="538" spans="1:8" ht="60" x14ac:dyDescent="0.3">
      <c r="A538" s="2" t="s">
        <v>6550</v>
      </c>
      <c r="C538" s="2" t="s">
        <v>390</v>
      </c>
      <c r="D538" t="s">
        <v>6603</v>
      </c>
    </row>
    <row r="539" spans="1:8" ht="75" x14ac:dyDescent="0.3">
      <c r="A539" s="2" t="s">
        <v>185</v>
      </c>
      <c r="C539" s="2" t="s">
        <v>252</v>
      </c>
      <c r="D539" t="s">
        <v>6515</v>
      </c>
    </row>
    <row r="540" spans="1:8" x14ac:dyDescent="0.3">
      <c r="A540" s="2" t="s">
        <v>125</v>
      </c>
      <c r="C540" s="2" t="s">
        <v>324</v>
      </c>
      <c r="D540" t="s">
        <v>6498</v>
      </c>
      <c r="E540" t="s">
        <v>6499</v>
      </c>
      <c r="F540" t="s">
        <v>6540</v>
      </c>
    </row>
    <row r="541" spans="1:8" ht="45" x14ac:dyDescent="0.3">
      <c r="A541" s="2" t="s">
        <v>6510</v>
      </c>
      <c r="C541" s="2" t="s">
        <v>187</v>
      </c>
      <c r="D541" t="s">
        <v>6539</v>
      </c>
      <c r="E541" t="s">
        <v>6538</v>
      </c>
      <c r="F541" t="s">
        <v>6514</v>
      </c>
      <c r="G541" t="s">
        <v>6524</v>
      </c>
      <c r="H541" t="s">
        <v>6508</v>
      </c>
    </row>
    <row r="542" spans="1:8" ht="60" x14ac:dyDescent="0.3">
      <c r="A542" s="2" t="s">
        <v>74</v>
      </c>
      <c r="C542" s="2" t="s">
        <v>416</v>
      </c>
      <c r="D542" t="s">
        <v>6506</v>
      </c>
      <c r="E542" t="s">
        <v>6508</v>
      </c>
    </row>
    <row r="543" spans="1:8" ht="75" x14ac:dyDescent="0.3">
      <c r="A543" s="2" t="s">
        <v>6521</v>
      </c>
      <c r="C543" s="2" t="s">
        <v>416</v>
      </c>
      <c r="D543" t="s">
        <v>6526</v>
      </c>
    </row>
    <row r="544" spans="1:8" ht="75" x14ac:dyDescent="0.3">
      <c r="A544" s="2" t="s">
        <v>6521</v>
      </c>
      <c r="C544" s="2" t="s">
        <v>416</v>
      </c>
      <c r="D544" t="s">
        <v>6508</v>
      </c>
      <c r="E544" t="s">
        <v>6557</v>
      </c>
      <c r="F544" t="s">
        <v>6509</v>
      </c>
    </row>
    <row r="545" spans="1:6" ht="75" x14ac:dyDescent="0.3">
      <c r="A545" s="2" t="s">
        <v>6521</v>
      </c>
      <c r="C545" s="2" t="s">
        <v>416</v>
      </c>
      <c r="D545" t="s">
        <v>6508</v>
      </c>
      <c r="E545" t="s">
        <v>6557</v>
      </c>
      <c r="F545" t="s">
        <v>6509</v>
      </c>
    </row>
    <row r="546" spans="1:6" ht="60" x14ac:dyDescent="0.3">
      <c r="A546" s="2" t="s">
        <v>74</v>
      </c>
      <c r="C546" s="2" t="s">
        <v>347</v>
      </c>
      <c r="D546" t="s">
        <v>6512</v>
      </c>
    </row>
    <row r="547" spans="1:6" ht="60" x14ac:dyDescent="0.3">
      <c r="A547" s="2" t="s">
        <v>74</v>
      </c>
      <c r="C547" s="2" t="s">
        <v>347</v>
      </c>
      <c r="D547" t="s">
        <v>6512</v>
      </c>
    </row>
    <row r="548" spans="1:6" ht="60" x14ac:dyDescent="0.3">
      <c r="A548" s="2" t="s">
        <v>6422</v>
      </c>
      <c r="C548" s="2" t="s">
        <v>338</v>
      </c>
      <c r="D548" t="s">
        <v>6534</v>
      </c>
    </row>
    <row r="549" spans="1:6" ht="60" x14ac:dyDescent="0.3">
      <c r="A549" s="2" t="s">
        <v>74</v>
      </c>
      <c r="C549" s="2" t="s">
        <v>426</v>
      </c>
      <c r="D549" t="s">
        <v>6543</v>
      </c>
      <c r="E549" t="s">
        <v>6516</v>
      </c>
    </row>
    <row r="550" spans="1:6" ht="60" x14ac:dyDescent="0.3">
      <c r="A550" s="2" t="s">
        <v>74</v>
      </c>
      <c r="C550" s="2" t="s">
        <v>127</v>
      </c>
    </row>
    <row r="551" spans="1:6" ht="60" x14ac:dyDescent="0.3">
      <c r="A551" s="2" t="s">
        <v>74</v>
      </c>
      <c r="C551" s="2" t="s">
        <v>426</v>
      </c>
      <c r="D551" t="s">
        <v>6519</v>
      </c>
    </row>
    <row r="552" spans="1:6" ht="60" x14ac:dyDescent="0.3">
      <c r="A552" s="2" t="s">
        <v>74</v>
      </c>
      <c r="C552" s="2" t="s">
        <v>426</v>
      </c>
      <c r="D552" t="s">
        <v>6519</v>
      </c>
    </row>
    <row r="553" spans="1:6" ht="30" x14ac:dyDescent="0.3">
      <c r="A553" s="2" t="s">
        <v>229</v>
      </c>
      <c r="C553" s="2" t="s">
        <v>416</v>
      </c>
      <c r="D553" t="s">
        <v>6554</v>
      </c>
      <c r="E553" t="s">
        <v>6527</v>
      </c>
      <c r="F553" t="s">
        <v>6539</v>
      </c>
    </row>
    <row r="554" spans="1:6" ht="30" x14ac:dyDescent="0.3">
      <c r="A554" s="2" t="s">
        <v>229</v>
      </c>
      <c r="C554" s="2" t="s">
        <v>224</v>
      </c>
      <c r="D554" t="s">
        <v>6527</v>
      </c>
    </row>
    <row r="555" spans="1:6" ht="105" x14ac:dyDescent="0.3">
      <c r="A555" s="2" t="s">
        <v>6504</v>
      </c>
      <c r="C555" s="2" t="s">
        <v>263</v>
      </c>
      <c r="D555" t="s">
        <v>6499</v>
      </c>
      <c r="E555" t="s">
        <v>6543</v>
      </c>
    </row>
    <row r="556" spans="1:6" ht="60" x14ac:dyDescent="0.3">
      <c r="A556" s="2" t="s">
        <v>6428</v>
      </c>
      <c r="C556" s="2" t="s">
        <v>238</v>
      </c>
    </row>
    <row r="557" spans="1:6" ht="60" x14ac:dyDescent="0.3">
      <c r="A557" s="2" t="s">
        <v>6428</v>
      </c>
      <c r="C557" s="2" t="s">
        <v>238</v>
      </c>
    </row>
    <row r="558" spans="1:6" ht="60" x14ac:dyDescent="0.3">
      <c r="A558" s="2" t="s">
        <v>6428</v>
      </c>
      <c r="C558" s="2" t="s">
        <v>238</v>
      </c>
    </row>
    <row r="559" spans="1:6" ht="60" x14ac:dyDescent="0.3">
      <c r="A559" s="2" t="s">
        <v>6428</v>
      </c>
      <c r="C559" s="2" t="s">
        <v>238</v>
      </c>
    </row>
    <row r="560" spans="1:6" ht="60" x14ac:dyDescent="0.3">
      <c r="A560" s="2" t="s">
        <v>6428</v>
      </c>
      <c r="C560" s="2" t="s">
        <v>464</v>
      </c>
    </row>
    <row r="561" spans="1:7" ht="60" x14ac:dyDescent="0.3">
      <c r="A561" s="2" t="s">
        <v>6433</v>
      </c>
      <c r="C561" s="2" t="s">
        <v>205</v>
      </c>
      <c r="D561" t="s">
        <v>6508</v>
      </c>
    </row>
    <row r="562" spans="1:7" ht="45" x14ac:dyDescent="0.3">
      <c r="A562" s="2" t="s">
        <v>6510</v>
      </c>
      <c r="C562" s="2" t="s">
        <v>416</v>
      </c>
      <c r="D562" t="s">
        <v>6511</v>
      </c>
      <c r="E562" t="s">
        <v>6508</v>
      </c>
      <c r="F562" t="s">
        <v>6505</v>
      </c>
    </row>
    <row r="563" spans="1:7" ht="45" x14ac:dyDescent="0.3">
      <c r="A563" s="2" t="s">
        <v>6510</v>
      </c>
      <c r="C563" s="2" t="s">
        <v>353</v>
      </c>
      <c r="D563" t="s">
        <v>6557</v>
      </c>
      <c r="E563" t="s">
        <v>6512</v>
      </c>
    </row>
    <row r="564" spans="1:7" ht="45" x14ac:dyDescent="0.3">
      <c r="A564" s="2" t="s">
        <v>6510</v>
      </c>
      <c r="C564" s="2" t="s">
        <v>353</v>
      </c>
      <c r="D564" t="s">
        <v>6511</v>
      </c>
    </row>
    <row r="565" spans="1:7" ht="60" x14ac:dyDescent="0.3">
      <c r="A565" s="2" t="s">
        <v>74</v>
      </c>
      <c r="C565" s="2" t="s">
        <v>324</v>
      </c>
      <c r="D565" t="s">
        <v>6566</v>
      </c>
      <c r="E565" t="s">
        <v>6509</v>
      </c>
    </row>
    <row r="566" spans="1:7" ht="30" x14ac:dyDescent="0.3">
      <c r="A566" s="2" t="s">
        <v>229</v>
      </c>
      <c r="C566" s="2" t="s">
        <v>353</v>
      </c>
      <c r="D566" t="s">
        <v>6511</v>
      </c>
    </row>
    <row r="567" spans="1:7" ht="45" x14ac:dyDescent="0.3">
      <c r="A567" s="2" t="s">
        <v>6510</v>
      </c>
      <c r="C567" s="2" t="s">
        <v>390</v>
      </c>
      <c r="D567" t="s">
        <v>6511</v>
      </c>
    </row>
    <row r="568" spans="1:7" ht="30" x14ac:dyDescent="0.3">
      <c r="A568" s="2" t="s">
        <v>229</v>
      </c>
      <c r="C568" s="2" t="s">
        <v>47</v>
      </c>
      <c r="D568" t="s">
        <v>6543</v>
      </c>
    </row>
    <row r="569" spans="1:7" ht="30" x14ac:dyDescent="0.3">
      <c r="A569" s="2" t="s">
        <v>60</v>
      </c>
      <c r="C569" s="2" t="s">
        <v>6548</v>
      </c>
      <c r="D569" t="s">
        <v>6506</v>
      </c>
      <c r="E569" t="s">
        <v>6534</v>
      </c>
    </row>
    <row r="570" spans="1:7" ht="105" x14ac:dyDescent="0.3">
      <c r="A570" s="2" t="s">
        <v>6504</v>
      </c>
      <c r="C570" s="2" t="s">
        <v>263</v>
      </c>
      <c r="D570" t="s">
        <v>6540</v>
      </c>
    </row>
    <row r="571" spans="1:7" ht="75" x14ac:dyDescent="0.3">
      <c r="A571" s="2" t="s">
        <v>6521</v>
      </c>
      <c r="C571" s="2" t="s">
        <v>456</v>
      </c>
    </row>
    <row r="572" spans="1:7" ht="60" x14ac:dyDescent="0.3">
      <c r="A572" s="2" t="s">
        <v>6497</v>
      </c>
      <c r="C572" s="2" t="s">
        <v>386</v>
      </c>
      <c r="D572" t="s">
        <v>6552</v>
      </c>
    </row>
    <row r="573" spans="1:7" ht="60" x14ac:dyDescent="0.3">
      <c r="A573" s="2" t="s">
        <v>6497</v>
      </c>
      <c r="C573" s="2" t="s">
        <v>386</v>
      </c>
      <c r="D573" t="s">
        <v>6499</v>
      </c>
      <c r="E573" t="s">
        <v>6544</v>
      </c>
      <c r="F573" t="s">
        <v>6604</v>
      </c>
    </row>
    <row r="574" spans="1:7" ht="75" x14ac:dyDescent="0.3">
      <c r="A574" s="2" t="s">
        <v>6521</v>
      </c>
      <c r="C574" s="2" t="s">
        <v>37</v>
      </c>
      <c r="D574" t="s">
        <v>6499</v>
      </c>
    </row>
    <row r="575" spans="1:7" ht="90" x14ac:dyDescent="0.3">
      <c r="A575" s="2" t="s">
        <v>6518</v>
      </c>
      <c r="C575" s="2" t="s">
        <v>324</v>
      </c>
      <c r="D575" t="s">
        <v>6509</v>
      </c>
    </row>
    <row r="576" spans="1:7" ht="45" x14ac:dyDescent="0.3">
      <c r="A576" s="2" t="s">
        <v>6535</v>
      </c>
      <c r="C576" s="2" t="s">
        <v>353</v>
      </c>
      <c r="D576" t="s">
        <v>6511</v>
      </c>
      <c r="E576" t="s">
        <v>6527</v>
      </c>
      <c r="F576" t="s">
        <v>6526</v>
      </c>
      <c r="G576" t="s">
        <v>6528</v>
      </c>
    </row>
    <row r="577" spans="1:7" ht="45" x14ac:dyDescent="0.3">
      <c r="A577" s="2" t="s">
        <v>6510</v>
      </c>
      <c r="C577" s="2" t="s">
        <v>198</v>
      </c>
      <c r="D577" t="s">
        <v>6526</v>
      </c>
      <c r="E577" t="s">
        <v>6527</v>
      </c>
      <c r="F577" t="s">
        <v>6525</v>
      </c>
    </row>
    <row r="578" spans="1:7" ht="30" x14ac:dyDescent="0.3">
      <c r="A578" s="2" t="s">
        <v>229</v>
      </c>
      <c r="C578" s="2" t="s">
        <v>73</v>
      </c>
      <c r="D578" t="s">
        <v>6519</v>
      </c>
    </row>
    <row r="579" spans="1:7" ht="75" x14ac:dyDescent="0.3">
      <c r="A579" s="2" t="s">
        <v>6521</v>
      </c>
      <c r="C579" s="2" t="s">
        <v>47</v>
      </c>
      <c r="D579" t="s">
        <v>6520</v>
      </c>
    </row>
    <row r="580" spans="1:7" ht="45" x14ac:dyDescent="0.3">
      <c r="A580" s="2" t="s">
        <v>6542</v>
      </c>
      <c r="C580" s="2" t="s">
        <v>99</v>
      </c>
      <c r="D580" t="s">
        <v>6500</v>
      </c>
    </row>
    <row r="581" spans="1:7" ht="45" x14ac:dyDescent="0.3">
      <c r="A581" s="2" t="s">
        <v>6542</v>
      </c>
      <c r="C581" s="2" t="s">
        <v>99</v>
      </c>
    </row>
    <row r="582" spans="1:7" ht="60" x14ac:dyDescent="0.3">
      <c r="A582" s="2" t="s">
        <v>74</v>
      </c>
      <c r="C582" s="2" t="s">
        <v>224</v>
      </c>
      <c r="D582" t="s">
        <v>6506</v>
      </c>
      <c r="E582" t="s">
        <v>6512</v>
      </c>
      <c r="F582" t="s">
        <v>6509</v>
      </c>
    </row>
    <row r="583" spans="1:7" ht="45" x14ac:dyDescent="0.3">
      <c r="A583" s="2" t="s">
        <v>6510</v>
      </c>
      <c r="C583" s="2" t="s">
        <v>353</v>
      </c>
      <c r="D583" t="s">
        <v>6528</v>
      </c>
      <c r="E583" t="s">
        <v>6514</v>
      </c>
      <c r="F583" t="s">
        <v>6511</v>
      </c>
    </row>
    <row r="584" spans="1:7" ht="75" x14ac:dyDescent="0.3">
      <c r="A584" s="2" t="s">
        <v>185</v>
      </c>
      <c r="C584" s="2" t="s">
        <v>456</v>
      </c>
    </row>
    <row r="585" spans="1:7" ht="60" x14ac:dyDescent="0.3">
      <c r="A585" s="2" t="s">
        <v>6550</v>
      </c>
      <c r="C585" s="2" t="s">
        <v>6513</v>
      </c>
      <c r="D585" t="s">
        <v>6569</v>
      </c>
      <c r="E585" t="s">
        <v>6503</v>
      </c>
    </row>
    <row r="586" spans="1:7" ht="60" x14ac:dyDescent="0.3">
      <c r="A586" s="2" t="s">
        <v>74</v>
      </c>
      <c r="C586" s="2" t="s">
        <v>263</v>
      </c>
      <c r="D586" t="s">
        <v>6538</v>
      </c>
    </row>
    <row r="587" spans="1:7" ht="30" x14ac:dyDescent="0.3">
      <c r="A587" s="2" t="s">
        <v>213</v>
      </c>
      <c r="C587" s="2" t="s">
        <v>450</v>
      </c>
    </row>
    <row r="588" spans="1:7" x14ac:dyDescent="0.3">
      <c r="A588" s="2" t="s">
        <v>60</v>
      </c>
      <c r="C588" s="2" t="s">
        <v>224</v>
      </c>
      <c r="D588" t="s">
        <v>6508</v>
      </c>
      <c r="E588" t="s">
        <v>6540</v>
      </c>
    </row>
    <row r="589" spans="1:7" ht="45" x14ac:dyDescent="0.3">
      <c r="A589" s="2" t="s">
        <v>6510</v>
      </c>
      <c r="C589" s="2" t="s">
        <v>99</v>
      </c>
      <c r="D589" t="s">
        <v>6526</v>
      </c>
      <c r="E589" t="s">
        <v>6503</v>
      </c>
    </row>
    <row r="590" spans="1:7" ht="45" x14ac:dyDescent="0.3">
      <c r="A590" s="2" t="s">
        <v>6510</v>
      </c>
      <c r="C590" s="2" t="s">
        <v>224</v>
      </c>
      <c r="D590" t="s">
        <v>6508</v>
      </c>
      <c r="E590" t="s">
        <v>6530</v>
      </c>
    </row>
    <row r="591" spans="1:7" ht="45" x14ac:dyDescent="0.3">
      <c r="A591" s="2" t="s">
        <v>6435</v>
      </c>
      <c r="C591" s="2" t="s">
        <v>479</v>
      </c>
      <c r="D591" t="s">
        <v>6543</v>
      </c>
      <c r="E591" t="s">
        <v>6505</v>
      </c>
      <c r="F591" t="s">
        <v>6569</v>
      </c>
      <c r="G591" t="s">
        <v>6559</v>
      </c>
    </row>
    <row r="592" spans="1:7" ht="45" x14ac:dyDescent="0.3">
      <c r="A592" s="2" t="s">
        <v>6435</v>
      </c>
      <c r="C592" s="2" t="s">
        <v>479</v>
      </c>
      <c r="D592" t="s">
        <v>6543</v>
      </c>
      <c r="E592" t="s">
        <v>6505</v>
      </c>
      <c r="F592" t="s">
        <v>6569</v>
      </c>
      <c r="G592" t="s">
        <v>6559</v>
      </c>
    </row>
    <row r="593" spans="1:6" ht="90" x14ac:dyDescent="0.3">
      <c r="A593" s="2" t="s">
        <v>6518</v>
      </c>
      <c r="C593" s="2" t="s">
        <v>324</v>
      </c>
      <c r="D593" t="s">
        <v>6503</v>
      </c>
    </row>
    <row r="594" spans="1:6" ht="60" x14ac:dyDescent="0.3">
      <c r="A594" s="2" t="s">
        <v>6433</v>
      </c>
      <c r="C594" s="2" t="s">
        <v>324</v>
      </c>
      <c r="D594" t="s">
        <v>6505</v>
      </c>
      <c r="E594" t="s">
        <v>6500</v>
      </c>
      <c r="F594" t="s">
        <v>6509</v>
      </c>
    </row>
    <row r="595" spans="1:6" ht="90" x14ac:dyDescent="0.3">
      <c r="A595" s="2" t="s">
        <v>6518</v>
      </c>
      <c r="C595" s="2" t="s">
        <v>324</v>
      </c>
      <c r="D595" t="s">
        <v>6500</v>
      </c>
    </row>
    <row r="596" spans="1:6" ht="60" x14ac:dyDescent="0.3">
      <c r="A596" s="2" t="s">
        <v>6433</v>
      </c>
      <c r="C596" s="2" t="s">
        <v>324</v>
      </c>
    </row>
    <row r="597" spans="1:6" x14ac:dyDescent="0.3">
      <c r="A597" s="2" t="s">
        <v>213</v>
      </c>
      <c r="C597" s="2" t="s">
        <v>324</v>
      </c>
      <c r="D597" t="s">
        <v>6503</v>
      </c>
    </row>
    <row r="598" spans="1:6" ht="90" x14ac:dyDescent="0.3">
      <c r="A598" s="2" t="s">
        <v>6501</v>
      </c>
      <c r="C598" s="2" t="s">
        <v>324</v>
      </c>
      <c r="D598" t="s">
        <v>6523</v>
      </c>
      <c r="E598" t="s">
        <v>6503</v>
      </c>
    </row>
    <row r="599" spans="1:6" x14ac:dyDescent="0.3">
      <c r="A599" s="2" t="s">
        <v>213</v>
      </c>
      <c r="C599" s="2" t="s">
        <v>6602</v>
      </c>
      <c r="D599" t="s">
        <v>6502</v>
      </c>
    </row>
    <row r="600" spans="1:6" x14ac:dyDescent="0.3">
      <c r="A600" s="2" t="s">
        <v>213</v>
      </c>
      <c r="C600" s="2" t="s">
        <v>324</v>
      </c>
      <c r="D600" t="s">
        <v>6502</v>
      </c>
    </row>
    <row r="601" spans="1:6" ht="90" x14ac:dyDescent="0.3">
      <c r="A601" s="2" t="s">
        <v>6501</v>
      </c>
      <c r="C601" s="2" t="s">
        <v>324</v>
      </c>
      <c r="D601" t="s">
        <v>6503</v>
      </c>
    </row>
    <row r="602" spans="1:6" ht="90" x14ac:dyDescent="0.3">
      <c r="A602" s="2" t="s">
        <v>6518</v>
      </c>
      <c r="C602" s="2" t="s">
        <v>324</v>
      </c>
      <c r="D602" t="s">
        <v>6523</v>
      </c>
    </row>
    <row r="603" spans="1:6" ht="90" x14ac:dyDescent="0.3">
      <c r="A603" s="2" t="s">
        <v>6501</v>
      </c>
      <c r="C603" s="2" t="s">
        <v>404</v>
      </c>
    </row>
    <row r="604" spans="1:6" ht="75" x14ac:dyDescent="0.3">
      <c r="A604" s="2" t="s">
        <v>6521</v>
      </c>
      <c r="C604" s="2" t="s">
        <v>426</v>
      </c>
      <c r="D604" t="s">
        <v>6520</v>
      </c>
      <c r="E604" t="s">
        <v>6526</v>
      </c>
    </row>
    <row r="605" spans="1:6" ht="30" x14ac:dyDescent="0.3">
      <c r="A605" s="2" t="s">
        <v>229</v>
      </c>
      <c r="C605" s="2" t="s">
        <v>62</v>
      </c>
      <c r="D605" t="s">
        <v>6519</v>
      </c>
      <c r="E605" t="s">
        <v>6526</v>
      </c>
    </row>
    <row r="606" spans="1:6" ht="75" x14ac:dyDescent="0.3">
      <c r="A606" s="2" t="s">
        <v>6521</v>
      </c>
      <c r="C606" s="2" t="s">
        <v>47</v>
      </c>
      <c r="D606" t="s">
        <v>6524</v>
      </c>
      <c r="E606" t="s">
        <v>6520</v>
      </c>
    </row>
    <row r="607" spans="1:6" ht="75" x14ac:dyDescent="0.3">
      <c r="A607" s="2" t="s">
        <v>6521</v>
      </c>
      <c r="C607" s="2" t="s">
        <v>47</v>
      </c>
      <c r="D607" t="s">
        <v>6524</v>
      </c>
      <c r="E607" t="s">
        <v>6506</v>
      </c>
    </row>
    <row r="608" spans="1:6" ht="75" x14ac:dyDescent="0.3">
      <c r="A608" s="2" t="s">
        <v>6521</v>
      </c>
      <c r="C608" s="2" t="s">
        <v>426</v>
      </c>
      <c r="D608" t="s">
        <v>6519</v>
      </c>
      <c r="E608" t="s">
        <v>6526</v>
      </c>
    </row>
    <row r="609" spans="1:7" ht="60" x14ac:dyDescent="0.3">
      <c r="A609" s="2" t="s">
        <v>74</v>
      </c>
      <c r="C609" s="2" t="s">
        <v>47</v>
      </c>
      <c r="D609" t="s">
        <v>6524</v>
      </c>
    </row>
    <row r="610" spans="1:7" ht="75" x14ac:dyDescent="0.3">
      <c r="A610" s="2" t="s">
        <v>6521</v>
      </c>
      <c r="C610" s="2" t="s">
        <v>47</v>
      </c>
      <c r="D610" t="s">
        <v>6524</v>
      </c>
      <c r="E610" t="s">
        <v>6526</v>
      </c>
    </row>
    <row r="611" spans="1:7" ht="60" x14ac:dyDescent="0.3">
      <c r="A611" s="2" t="s">
        <v>6433</v>
      </c>
      <c r="C611" s="2" t="s">
        <v>324</v>
      </c>
    </row>
    <row r="612" spans="1:7" ht="60" x14ac:dyDescent="0.3">
      <c r="A612" s="2" t="s">
        <v>74</v>
      </c>
      <c r="C612" s="2" t="s">
        <v>426</v>
      </c>
      <c r="D612" t="s">
        <v>6519</v>
      </c>
      <c r="E612" t="s">
        <v>6500</v>
      </c>
    </row>
    <row r="613" spans="1:7" ht="45" x14ac:dyDescent="0.3">
      <c r="A613" s="2" t="s">
        <v>6510</v>
      </c>
      <c r="C613" s="2" t="s">
        <v>390</v>
      </c>
      <c r="D613" t="s">
        <v>6508</v>
      </c>
      <c r="E613" t="s">
        <v>6528</v>
      </c>
      <c r="F613" t="s">
        <v>6526</v>
      </c>
      <c r="G613" t="s">
        <v>6511</v>
      </c>
    </row>
    <row r="614" spans="1:7" ht="45" x14ac:dyDescent="0.3">
      <c r="A614" s="2" t="s">
        <v>6510</v>
      </c>
      <c r="C614" s="2" t="s">
        <v>198</v>
      </c>
      <c r="D614" t="s">
        <v>6526</v>
      </c>
      <c r="E614" t="s">
        <v>6508</v>
      </c>
    </row>
    <row r="615" spans="1:7" ht="60" x14ac:dyDescent="0.3">
      <c r="A615" s="2" t="s">
        <v>74</v>
      </c>
      <c r="C615" s="2" t="s">
        <v>386</v>
      </c>
      <c r="D615" t="s">
        <v>6509</v>
      </c>
    </row>
    <row r="616" spans="1:7" ht="60" x14ac:dyDescent="0.3">
      <c r="A616" s="2" t="s">
        <v>74</v>
      </c>
      <c r="C616" s="2" t="s">
        <v>338</v>
      </c>
      <c r="D616" t="s">
        <v>6534</v>
      </c>
    </row>
    <row r="617" spans="1:7" ht="60" x14ac:dyDescent="0.3">
      <c r="A617" s="2" t="s">
        <v>74</v>
      </c>
      <c r="C617" s="2" t="s">
        <v>353</v>
      </c>
      <c r="D617" t="s">
        <v>6505</v>
      </c>
    </row>
    <row r="618" spans="1:7" ht="90" x14ac:dyDescent="0.3">
      <c r="A618" s="2" t="s">
        <v>6518</v>
      </c>
      <c r="C618" s="2" t="s">
        <v>6602</v>
      </c>
      <c r="D618" t="s">
        <v>6505</v>
      </c>
    </row>
    <row r="619" spans="1:7" ht="90" x14ac:dyDescent="0.3">
      <c r="A619" s="2" t="s">
        <v>6501</v>
      </c>
      <c r="C619" s="2" t="s">
        <v>404</v>
      </c>
      <c r="D619" t="s">
        <v>6551</v>
      </c>
      <c r="E619" t="s">
        <v>6499</v>
      </c>
    </row>
    <row r="620" spans="1:7" ht="90" x14ac:dyDescent="0.3">
      <c r="A620" s="2" t="s">
        <v>6501</v>
      </c>
      <c r="C620" s="2" t="s">
        <v>324</v>
      </c>
      <c r="D620" t="s">
        <v>6516</v>
      </c>
      <c r="E620" t="s">
        <v>6502</v>
      </c>
    </row>
    <row r="621" spans="1:7" ht="105" x14ac:dyDescent="0.3">
      <c r="A621" s="2" t="s">
        <v>6504</v>
      </c>
      <c r="C621" s="2" t="s">
        <v>324</v>
      </c>
      <c r="D621" t="s">
        <v>6516</v>
      </c>
    </row>
    <row r="622" spans="1:7" ht="60" x14ac:dyDescent="0.3">
      <c r="A622" s="2" t="s">
        <v>6433</v>
      </c>
      <c r="C622" s="2" t="s">
        <v>324</v>
      </c>
      <c r="D622" t="s">
        <v>6532</v>
      </c>
    </row>
    <row r="623" spans="1:7" ht="75" x14ac:dyDescent="0.3">
      <c r="A623" s="2" t="s">
        <v>185</v>
      </c>
      <c r="C623" s="2" t="s">
        <v>470</v>
      </c>
      <c r="D623" t="s">
        <v>6509</v>
      </c>
    </row>
    <row r="624" spans="1:7" ht="75" x14ac:dyDescent="0.3">
      <c r="A624" s="2" t="s">
        <v>6521</v>
      </c>
      <c r="C624" s="2" t="s">
        <v>127</v>
      </c>
      <c r="D624" t="s">
        <v>6524</v>
      </c>
      <c r="E624" t="s">
        <v>6508</v>
      </c>
    </row>
    <row r="625" spans="1:5" ht="60" x14ac:dyDescent="0.3">
      <c r="A625" s="2" t="s">
        <v>6433</v>
      </c>
      <c r="C625" s="2" t="s">
        <v>353</v>
      </c>
      <c r="D625" t="s">
        <v>6503</v>
      </c>
    </row>
    <row r="626" spans="1:5" ht="60" x14ac:dyDescent="0.3">
      <c r="A626" s="2" t="s">
        <v>74</v>
      </c>
      <c r="C626" s="2" t="s">
        <v>215</v>
      </c>
      <c r="D626" t="s">
        <v>6506</v>
      </c>
    </row>
    <row r="627" spans="1:5" ht="60" x14ac:dyDescent="0.3">
      <c r="A627" s="2" t="s">
        <v>6550</v>
      </c>
      <c r="C627" s="2" t="s">
        <v>353</v>
      </c>
      <c r="D627" t="s">
        <v>6554</v>
      </c>
    </row>
    <row r="628" spans="1:5" ht="60" x14ac:dyDescent="0.3">
      <c r="A628" s="2" t="s">
        <v>6497</v>
      </c>
      <c r="C628" s="2" t="s">
        <v>386</v>
      </c>
      <c r="D628" t="s">
        <v>6499</v>
      </c>
    </row>
    <row r="629" spans="1:5" ht="30" x14ac:dyDescent="0.3">
      <c r="A629" s="2" t="s">
        <v>60</v>
      </c>
      <c r="C629" s="2" t="s">
        <v>86</v>
      </c>
      <c r="D629" t="s">
        <v>6534</v>
      </c>
    </row>
    <row r="630" spans="1:5" ht="60" x14ac:dyDescent="0.3">
      <c r="A630" s="2" t="s">
        <v>6428</v>
      </c>
      <c r="C630" s="2" t="s">
        <v>416</v>
      </c>
      <c r="D630" t="s">
        <v>6506</v>
      </c>
      <c r="E630" t="s">
        <v>6511</v>
      </c>
    </row>
    <row r="631" spans="1:5" ht="60" x14ac:dyDescent="0.3">
      <c r="A631" s="2" t="s">
        <v>6428</v>
      </c>
      <c r="C631" s="2" t="s">
        <v>456</v>
      </c>
    </row>
    <row r="632" spans="1:5" ht="30" x14ac:dyDescent="0.3">
      <c r="A632" s="2" t="s">
        <v>84</v>
      </c>
      <c r="C632" s="2" t="s">
        <v>456</v>
      </c>
    </row>
    <row r="633" spans="1:5" ht="75" x14ac:dyDescent="0.3">
      <c r="A633" s="2" t="s">
        <v>6521</v>
      </c>
      <c r="C633" s="2" t="s">
        <v>224</v>
      </c>
      <c r="D633" t="s">
        <v>6566</v>
      </c>
      <c r="E633" t="s">
        <v>6536</v>
      </c>
    </row>
    <row r="634" spans="1:5" ht="105" x14ac:dyDescent="0.3">
      <c r="A634" s="2" t="s">
        <v>6504</v>
      </c>
      <c r="C634" s="2" t="s">
        <v>426</v>
      </c>
      <c r="D634" t="s">
        <v>6519</v>
      </c>
      <c r="E634" t="s">
        <v>6545</v>
      </c>
    </row>
    <row r="635" spans="1:5" ht="60" x14ac:dyDescent="0.3">
      <c r="A635" s="2" t="s">
        <v>74</v>
      </c>
      <c r="C635" s="2" t="s">
        <v>127</v>
      </c>
      <c r="D635" t="s">
        <v>6543</v>
      </c>
    </row>
    <row r="636" spans="1:5" ht="75" x14ac:dyDescent="0.3">
      <c r="A636" s="2" t="s">
        <v>185</v>
      </c>
      <c r="C636" s="2" t="s">
        <v>238</v>
      </c>
    </row>
    <row r="637" spans="1:5" ht="60" x14ac:dyDescent="0.3">
      <c r="A637" s="2" t="s">
        <v>6497</v>
      </c>
      <c r="C637" s="2" t="s">
        <v>386</v>
      </c>
      <c r="D637" t="s">
        <v>6499</v>
      </c>
    </row>
    <row r="638" spans="1:5" ht="90" x14ac:dyDescent="0.3">
      <c r="A638" s="2" t="s">
        <v>6501</v>
      </c>
      <c r="C638" s="2" t="s">
        <v>324</v>
      </c>
      <c r="D638" t="s">
        <v>6502</v>
      </c>
      <c r="E638" t="s">
        <v>6537</v>
      </c>
    </row>
    <row r="639" spans="1:5" ht="90" x14ac:dyDescent="0.3">
      <c r="A639" s="2" t="s">
        <v>6501</v>
      </c>
      <c r="C639" s="2" t="s">
        <v>324</v>
      </c>
      <c r="D639" t="s">
        <v>6559</v>
      </c>
      <c r="E639" t="s">
        <v>6502</v>
      </c>
    </row>
    <row r="640" spans="1:5" ht="90" x14ac:dyDescent="0.3">
      <c r="A640" s="2" t="s">
        <v>6501</v>
      </c>
      <c r="C640" s="2" t="s">
        <v>324</v>
      </c>
      <c r="D640" t="s">
        <v>6502</v>
      </c>
    </row>
    <row r="641" spans="1:6" ht="60" x14ac:dyDescent="0.3">
      <c r="A641" s="2" t="s">
        <v>6422</v>
      </c>
      <c r="C641" s="2" t="s">
        <v>324</v>
      </c>
      <c r="D641" t="s">
        <v>6503</v>
      </c>
      <c r="E641" t="s">
        <v>6509</v>
      </c>
    </row>
    <row r="642" spans="1:6" ht="30" x14ac:dyDescent="0.3">
      <c r="A642" s="2" t="s">
        <v>84</v>
      </c>
      <c r="C642" s="2" t="s">
        <v>353</v>
      </c>
      <c r="D642" t="s">
        <v>6506</v>
      </c>
    </row>
    <row r="643" spans="1:6" ht="60" x14ac:dyDescent="0.3">
      <c r="A643" s="2" t="s">
        <v>6550</v>
      </c>
      <c r="C643" s="2" t="s">
        <v>353</v>
      </c>
      <c r="D643" t="s">
        <v>6526</v>
      </c>
    </row>
    <row r="644" spans="1:6" ht="30" x14ac:dyDescent="0.3">
      <c r="A644" s="2" t="s">
        <v>60</v>
      </c>
      <c r="C644" s="2" t="s">
        <v>86</v>
      </c>
      <c r="D644" t="s">
        <v>6605</v>
      </c>
    </row>
    <row r="645" spans="1:6" ht="30" x14ac:dyDescent="0.3">
      <c r="A645" s="2" t="s">
        <v>60</v>
      </c>
      <c r="C645" s="2" t="s">
        <v>252</v>
      </c>
    </row>
    <row r="646" spans="1:6" ht="45" x14ac:dyDescent="0.3">
      <c r="A646" s="2" t="s">
        <v>6510</v>
      </c>
      <c r="C646" s="2" t="s">
        <v>353</v>
      </c>
      <c r="D646" t="s">
        <v>6528</v>
      </c>
      <c r="E646" t="s">
        <v>6512</v>
      </c>
    </row>
    <row r="647" spans="1:6" ht="60" x14ac:dyDescent="0.3">
      <c r="A647" s="2" t="s">
        <v>74</v>
      </c>
      <c r="C647" s="2" t="s">
        <v>347</v>
      </c>
      <c r="D647" t="s">
        <v>6512</v>
      </c>
      <c r="E647" t="s">
        <v>6509</v>
      </c>
      <c r="F647" t="s">
        <v>6543</v>
      </c>
    </row>
    <row r="648" spans="1:6" ht="60" x14ac:dyDescent="0.3">
      <c r="A648" s="2" t="s">
        <v>6497</v>
      </c>
      <c r="C648" s="2" t="s">
        <v>6606</v>
      </c>
      <c r="D648" t="s">
        <v>6552</v>
      </c>
      <c r="E648" t="s">
        <v>6543</v>
      </c>
    </row>
    <row r="649" spans="1:6" ht="60" x14ac:dyDescent="0.3">
      <c r="A649" s="2" t="s">
        <v>6433</v>
      </c>
      <c r="C649" s="2" t="s">
        <v>386</v>
      </c>
      <c r="D649" t="s">
        <v>6499</v>
      </c>
    </row>
    <row r="650" spans="1:6" ht="60" x14ac:dyDescent="0.3">
      <c r="A650" s="2" t="s">
        <v>6550</v>
      </c>
      <c r="C650" s="2" t="s">
        <v>181</v>
      </c>
    </row>
    <row r="651" spans="1:6" ht="45" x14ac:dyDescent="0.3">
      <c r="A651" s="2" t="s">
        <v>6542</v>
      </c>
      <c r="C651" s="2" t="s">
        <v>181</v>
      </c>
    </row>
    <row r="652" spans="1:6" ht="30" x14ac:dyDescent="0.3">
      <c r="A652" s="2" t="s">
        <v>6547</v>
      </c>
      <c r="C652" s="2" t="s">
        <v>181</v>
      </c>
    </row>
    <row r="653" spans="1:6" ht="30" x14ac:dyDescent="0.3">
      <c r="A653" s="2" t="s">
        <v>6547</v>
      </c>
      <c r="C653" s="2" t="s">
        <v>181</v>
      </c>
    </row>
    <row r="654" spans="1:6" ht="105" x14ac:dyDescent="0.3">
      <c r="A654" s="2" t="s">
        <v>6504</v>
      </c>
      <c r="C654" s="2" t="s">
        <v>353</v>
      </c>
    </row>
    <row r="655" spans="1:6" ht="30" x14ac:dyDescent="0.3">
      <c r="A655" s="2" t="s">
        <v>229</v>
      </c>
      <c r="C655" s="2" t="s">
        <v>127</v>
      </c>
      <c r="D655" t="s">
        <v>6527</v>
      </c>
    </row>
    <row r="656" spans="1:6" ht="60" x14ac:dyDescent="0.3">
      <c r="A656" s="2" t="s">
        <v>74</v>
      </c>
      <c r="C656" s="2" t="s">
        <v>426</v>
      </c>
      <c r="D656" t="s">
        <v>6516</v>
      </c>
    </row>
    <row r="657" spans="1:6" ht="45" x14ac:dyDescent="0.3">
      <c r="A657" s="2" t="s">
        <v>6535</v>
      </c>
      <c r="C657" s="2" t="s">
        <v>426</v>
      </c>
      <c r="D657" t="s">
        <v>6516</v>
      </c>
    </row>
    <row r="658" spans="1:6" ht="30" x14ac:dyDescent="0.3">
      <c r="A658" s="2" t="s">
        <v>60</v>
      </c>
      <c r="C658" s="2" t="s">
        <v>252</v>
      </c>
    </row>
    <row r="659" spans="1:6" ht="60" x14ac:dyDescent="0.3">
      <c r="A659" s="2" t="s">
        <v>74</v>
      </c>
      <c r="C659" s="2" t="s">
        <v>426</v>
      </c>
      <c r="D659" t="s">
        <v>6520</v>
      </c>
    </row>
    <row r="660" spans="1:6" x14ac:dyDescent="0.3">
      <c r="A660" s="2" t="s">
        <v>125</v>
      </c>
      <c r="C660" s="2" t="s">
        <v>324</v>
      </c>
      <c r="D660" t="s">
        <v>6568</v>
      </c>
      <c r="E660" t="s">
        <v>6537</v>
      </c>
    </row>
    <row r="661" spans="1:6" x14ac:dyDescent="0.3">
      <c r="A661" s="2" t="s">
        <v>125</v>
      </c>
      <c r="C661" s="2" t="s">
        <v>324</v>
      </c>
      <c r="D661" t="s">
        <v>6568</v>
      </c>
      <c r="E661" t="s">
        <v>6537</v>
      </c>
    </row>
    <row r="662" spans="1:6" ht="60" x14ac:dyDescent="0.3">
      <c r="A662" s="2" t="s">
        <v>74</v>
      </c>
      <c r="C662" s="2" t="s">
        <v>301</v>
      </c>
      <c r="D662" t="s">
        <v>6512</v>
      </c>
      <c r="E662" t="s">
        <v>6543</v>
      </c>
    </row>
    <row r="663" spans="1:6" ht="45" x14ac:dyDescent="0.3">
      <c r="A663" s="2" t="s">
        <v>6510</v>
      </c>
      <c r="C663" s="2" t="s">
        <v>6529</v>
      </c>
      <c r="D663" t="s">
        <v>6508</v>
      </c>
      <c r="E663" t="s">
        <v>6512</v>
      </c>
    </row>
    <row r="664" spans="1:6" ht="60" x14ac:dyDescent="0.3">
      <c r="A664" s="2" t="s">
        <v>74</v>
      </c>
      <c r="C664" s="2" t="s">
        <v>353</v>
      </c>
      <c r="D664" t="s">
        <v>6511</v>
      </c>
      <c r="E664" t="s">
        <v>6527</v>
      </c>
      <c r="F664" t="s">
        <v>6512</v>
      </c>
    </row>
    <row r="665" spans="1:6" ht="60" x14ac:dyDescent="0.3">
      <c r="A665" s="2" t="s">
        <v>6550</v>
      </c>
      <c r="C665" s="2" t="s">
        <v>353</v>
      </c>
      <c r="D665" t="s">
        <v>6512</v>
      </c>
    </row>
    <row r="666" spans="1:6" ht="60" x14ac:dyDescent="0.3">
      <c r="A666" s="2" t="s">
        <v>6497</v>
      </c>
      <c r="C666" s="2" t="s">
        <v>386</v>
      </c>
      <c r="D666" t="s">
        <v>6544</v>
      </c>
    </row>
    <row r="667" spans="1:6" x14ac:dyDescent="0.3">
      <c r="A667" s="2" t="s">
        <v>60</v>
      </c>
      <c r="C667" s="2" t="s">
        <v>127</v>
      </c>
      <c r="D667" t="s">
        <v>6534</v>
      </c>
    </row>
    <row r="668" spans="1:6" ht="105" x14ac:dyDescent="0.3">
      <c r="A668" s="2" t="s">
        <v>6504</v>
      </c>
      <c r="C668" s="2" t="s">
        <v>283</v>
      </c>
      <c r="D668" t="s">
        <v>6544</v>
      </c>
      <c r="E668" t="s">
        <v>6545</v>
      </c>
    </row>
    <row r="669" spans="1:6" ht="60" x14ac:dyDescent="0.3">
      <c r="A669" s="2" t="s">
        <v>6497</v>
      </c>
      <c r="C669" s="2" t="s">
        <v>6607</v>
      </c>
      <c r="D669" t="s">
        <v>6502</v>
      </c>
      <c r="E669" t="s">
        <v>6552</v>
      </c>
    </row>
    <row r="670" spans="1:6" ht="60" x14ac:dyDescent="0.3">
      <c r="A670" s="2" t="s">
        <v>74</v>
      </c>
      <c r="C670" s="2" t="s">
        <v>127</v>
      </c>
      <c r="D670" t="s">
        <v>6544</v>
      </c>
    </row>
    <row r="671" spans="1:6" ht="60" x14ac:dyDescent="0.3">
      <c r="A671" s="2" t="s">
        <v>6497</v>
      </c>
      <c r="C671" s="2" t="s">
        <v>6606</v>
      </c>
      <c r="D671" t="s">
        <v>6608</v>
      </c>
    </row>
    <row r="672" spans="1:6" ht="75" x14ac:dyDescent="0.3">
      <c r="A672" s="2" t="s">
        <v>6521</v>
      </c>
      <c r="C672" s="2" t="s">
        <v>238</v>
      </c>
      <c r="D672" t="s">
        <v>6506</v>
      </c>
    </row>
    <row r="673" spans="1:7" ht="60" x14ac:dyDescent="0.3">
      <c r="A673" s="2" t="s">
        <v>6497</v>
      </c>
      <c r="C673" s="2" t="s">
        <v>127</v>
      </c>
      <c r="D673" t="s">
        <v>6498</v>
      </c>
      <c r="E673" t="s">
        <v>6499</v>
      </c>
    </row>
    <row r="674" spans="1:7" ht="45" x14ac:dyDescent="0.3">
      <c r="A674" s="2" t="s">
        <v>6510</v>
      </c>
      <c r="C674" s="2" t="s">
        <v>353</v>
      </c>
      <c r="D674" t="s">
        <v>6539</v>
      </c>
    </row>
    <row r="675" spans="1:7" ht="60" x14ac:dyDescent="0.3">
      <c r="A675" s="2" t="s">
        <v>6428</v>
      </c>
      <c r="C675" s="2" t="s">
        <v>238</v>
      </c>
    </row>
    <row r="676" spans="1:7" ht="60" x14ac:dyDescent="0.3">
      <c r="A676" s="2" t="s">
        <v>6550</v>
      </c>
      <c r="C676" s="2" t="s">
        <v>315</v>
      </c>
      <c r="D676" t="s">
        <v>6609</v>
      </c>
      <c r="E676" t="s">
        <v>6592</v>
      </c>
    </row>
    <row r="677" spans="1:7" ht="105" x14ac:dyDescent="0.3">
      <c r="A677" s="2" t="s">
        <v>6504</v>
      </c>
      <c r="C677" s="2" t="s">
        <v>353</v>
      </c>
      <c r="D677" t="s">
        <v>6543</v>
      </c>
      <c r="E677" t="s">
        <v>6597</v>
      </c>
      <c r="F677" t="s">
        <v>6525</v>
      </c>
    </row>
    <row r="678" spans="1:7" ht="75" x14ac:dyDescent="0.3">
      <c r="A678" s="2" t="s">
        <v>6521</v>
      </c>
      <c r="C678" s="2" t="s">
        <v>6610</v>
      </c>
      <c r="D678" t="s">
        <v>6506</v>
      </c>
      <c r="E678" t="s">
        <v>6591</v>
      </c>
    </row>
    <row r="679" spans="1:7" ht="75" x14ac:dyDescent="0.3">
      <c r="A679" s="2" t="s">
        <v>6521</v>
      </c>
      <c r="C679" s="2" t="s">
        <v>456</v>
      </c>
      <c r="D679" t="s">
        <v>6559</v>
      </c>
      <c r="E679" t="s">
        <v>6611</v>
      </c>
    </row>
    <row r="680" spans="1:7" ht="75" x14ac:dyDescent="0.3">
      <c r="A680" s="2" t="s">
        <v>185</v>
      </c>
      <c r="C680" s="2" t="s">
        <v>231</v>
      </c>
    </row>
    <row r="681" spans="1:7" ht="30" x14ac:dyDescent="0.3">
      <c r="A681" s="2" t="s">
        <v>60</v>
      </c>
      <c r="C681" s="2" t="s">
        <v>396</v>
      </c>
      <c r="D681" t="s">
        <v>6515</v>
      </c>
      <c r="E681" t="s">
        <v>6559</v>
      </c>
    </row>
    <row r="682" spans="1:7" ht="30" x14ac:dyDescent="0.3">
      <c r="A682" s="2" t="s">
        <v>60</v>
      </c>
      <c r="C682" s="2" t="s">
        <v>396</v>
      </c>
      <c r="D682" t="s">
        <v>6559</v>
      </c>
    </row>
    <row r="683" spans="1:7" ht="30" x14ac:dyDescent="0.3">
      <c r="A683" s="2" t="s">
        <v>229</v>
      </c>
      <c r="C683" s="2" t="s">
        <v>187</v>
      </c>
      <c r="D683" t="s">
        <v>6545</v>
      </c>
    </row>
    <row r="684" spans="1:7" ht="60" x14ac:dyDescent="0.3">
      <c r="A684" s="2" t="s">
        <v>74</v>
      </c>
      <c r="C684" s="2" t="s">
        <v>426</v>
      </c>
      <c r="D684" t="s">
        <v>6526</v>
      </c>
      <c r="E684" t="s">
        <v>6516</v>
      </c>
    </row>
    <row r="685" spans="1:7" ht="60" x14ac:dyDescent="0.3">
      <c r="A685" s="2" t="s">
        <v>74</v>
      </c>
      <c r="C685" s="2" t="s">
        <v>302</v>
      </c>
    </row>
    <row r="686" spans="1:7" ht="60" x14ac:dyDescent="0.3">
      <c r="A686" s="2" t="s">
        <v>74</v>
      </c>
      <c r="C686" s="2" t="s">
        <v>99</v>
      </c>
      <c r="D686" t="s">
        <v>6508</v>
      </c>
      <c r="E686" t="s">
        <v>6526</v>
      </c>
      <c r="F686" t="s">
        <v>6516</v>
      </c>
      <c r="G686" t="s">
        <v>6515</v>
      </c>
    </row>
    <row r="687" spans="1:7" ht="60" x14ac:dyDescent="0.3">
      <c r="A687" s="2" t="s">
        <v>6433</v>
      </c>
      <c r="C687" s="2" t="s">
        <v>6612</v>
      </c>
      <c r="D687" t="s">
        <v>6508</v>
      </c>
      <c r="E687" t="s">
        <v>6505</v>
      </c>
    </row>
    <row r="688" spans="1:7" ht="60" x14ac:dyDescent="0.3">
      <c r="A688" s="2" t="s">
        <v>6550</v>
      </c>
      <c r="C688" s="2" t="s">
        <v>99</v>
      </c>
      <c r="D688" t="s">
        <v>6511</v>
      </c>
      <c r="E688" t="s">
        <v>6530</v>
      </c>
    </row>
    <row r="689" spans="1:6" ht="90" x14ac:dyDescent="0.3">
      <c r="A689" s="2" t="s">
        <v>6518</v>
      </c>
      <c r="C689" s="2" t="s">
        <v>302</v>
      </c>
      <c r="D689" t="s">
        <v>6544</v>
      </c>
      <c r="E689" t="s">
        <v>6502</v>
      </c>
    </row>
    <row r="690" spans="1:6" ht="75" x14ac:dyDescent="0.3">
      <c r="A690" s="2" t="s">
        <v>6521</v>
      </c>
      <c r="C690" s="2" t="s">
        <v>347</v>
      </c>
      <c r="D690" t="s">
        <v>6509</v>
      </c>
    </row>
    <row r="691" spans="1:6" ht="75" x14ac:dyDescent="0.3">
      <c r="A691" s="2" t="s">
        <v>6521</v>
      </c>
      <c r="C691" s="2" t="s">
        <v>347</v>
      </c>
      <c r="D691" t="s">
        <v>6543</v>
      </c>
    </row>
    <row r="692" spans="1:6" ht="75" x14ac:dyDescent="0.3">
      <c r="A692" s="2" t="s">
        <v>6521</v>
      </c>
      <c r="C692" s="2" t="s">
        <v>347</v>
      </c>
    </row>
    <row r="693" spans="1:6" ht="90" x14ac:dyDescent="0.3">
      <c r="A693" s="2" t="s">
        <v>6501</v>
      </c>
      <c r="C693" s="2" t="s">
        <v>324</v>
      </c>
      <c r="D693" t="s">
        <v>6523</v>
      </c>
      <c r="E693" t="s">
        <v>6503</v>
      </c>
    </row>
    <row r="694" spans="1:6" ht="60" x14ac:dyDescent="0.3">
      <c r="A694" s="2" t="s">
        <v>6550</v>
      </c>
      <c r="C694" s="2" t="s">
        <v>187</v>
      </c>
      <c r="D694" t="s">
        <v>6545</v>
      </c>
    </row>
    <row r="695" spans="1:6" ht="75" x14ac:dyDescent="0.3">
      <c r="A695" s="2" t="s">
        <v>6521</v>
      </c>
      <c r="C695" s="2" t="s">
        <v>231</v>
      </c>
      <c r="D695" t="s">
        <v>6502</v>
      </c>
      <c r="E695" t="s">
        <v>6509</v>
      </c>
    </row>
    <row r="696" spans="1:6" ht="60" x14ac:dyDescent="0.3">
      <c r="A696" s="2" t="s">
        <v>74</v>
      </c>
      <c r="C696" s="2" t="s">
        <v>238</v>
      </c>
      <c r="D696" t="s">
        <v>6516</v>
      </c>
    </row>
    <row r="697" spans="1:6" ht="45" x14ac:dyDescent="0.3">
      <c r="A697" s="2" t="s">
        <v>6510</v>
      </c>
      <c r="C697" s="2" t="s">
        <v>6613</v>
      </c>
      <c r="D697" t="s">
        <v>6508</v>
      </c>
      <c r="E697" t="s">
        <v>6511</v>
      </c>
      <c r="F697" t="s">
        <v>6528</v>
      </c>
    </row>
    <row r="698" spans="1:6" ht="90" x14ac:dyDescent="0.3">
      <c r="A698" s="2" t="s">
        <v>6501</v>
      </c>
      <c r="C698" s="2" t="s">
        <v>6601</v>
      </c>
      <c r="D698" t="s">
        <v>6544</v>
      </c>
      <c r="E698" t="s">
        <v>6537</v>
      </c>
      <c r="F698" t="s">
        <v>6516</v>
      </c>
    </row>
    <row r="699" spans="1:6" ht="60" x14ac:dyDescent="0.3">
      <c r="A699" s="2" t="s">
        <v>74</v>
      </c>
      <c r="C699" s="2" t="s">
        <v>464</v>
      </c>
      <c r="D699" t="s">
        <v>6524</v>
      </c>
      <c r="E699" t="s">
        <v>6526</v>
      </c>
    </row>
    <row r="700" spans="1:6" ht="60" x14ac:dyDescent="0.3">
      <c r="A700" s="2" t="s">
        <v>6433</v>
      </c>
      <c r="C700" s="2" t="s">
        <v>464</v>
      </c>
      <c r="D700" t="s">
        <v>6519</v>
      </c>
      <c r="E700" t="s">
        <v>6544</v>
      </c>
    </row>
    <row r="701" spans="1:6" ht="75" x14ac:dyDescent="0.3">
      <c r="A701" s="2" t="s">
        <v>6521</v>
      </c>
      <c r="C701" s="2" t="s">
        <v>410</v>
      </c>
      <c r="D701" t="s">
        <v>6566</v>
      </c>
    </row>
    <row r="702" spans="1:6" ht="60" x14ac:dyDescent="0.3">
      <c r="A702" s="2" t="s">
        <v>74</v>
      </c>
      <c r="C702" s="2" t="s">
        <v>464</v>
      </c>
      <c r="D702" t="s">
        <v>6516</v>
      </c>
      <c r="E702" t="s">
        <v>6526</v>
      </c>
      <c r="F702" t="s">
        <v>6499</v>
      </c>
    </row>
    <row r="703" spans="1:6" ht="60" x14ac:dyDescent="0.3">
      <c r="A703" s="2" t="s">
        <v>74</v>
      </c>
      <c r="C703" s="2" t="s">
        <v>464</v>
      </c>
      <c r="D703" t="s">
        <v>6603</v>
      </c>
    </row>
    <row r="704" spans="1:6" ht="60" x14ac:dyDescent="0.3">
      <c r="A704" s="2" t="s">
        <v>74</v>
      </c>
      <c r="C704" s="2" t="s">
        <v>464</v>
      </c>
      <c r="D704" t="s">
        <v>6539</v>
      </c>
      <c r="E704" t="s">
        <v>6505</v>
      </c>
    </row>
    <row r="705" spans="1:7" ht="75" x14ac:dyDescent="0.3">
      <c r="A705" s="2" t="s">
        <v>6521</v>
      </c>
      <c r="C705" s="2" t="s">
        <v>347</v>
      </c>
      <c r="D705" t="s">
        <v>6524</v>
      </c>
      <c r="E705" t="s">
        <v>6566</v>
      </c>
    </row>
    <row r="706" spans="1:7" ht="60" x14ac:dyDescent="0.3">
      <c r="A706" s="2" t="s">
        <v>6433</v>
      </c>
      <c r="C706" s="2" t="s">
        <v>324</v>
      </c>
      <c r="D706" t="s">
        <v>6524</v>
      </c>
      <c r="E706" t="s">
        <v>6570</v>
      </c>
    </row>
    <row r="707" spans="1:7" ht="60" x14ac:dyDescent="0.3">
      <c r="A707" s="2" t="s">
        <v>74</v>
      </c>
      <c r="C707" s="2" t="s">
        <v>330</v>
      </c>
      <c r="D707" t="s">
        <v>6609</v>
      </c>
      <c r="E707" t="s">
        <v>6565</v>
      </c>
    </row>
    <row r="708" spans="1:7" ht="45" x14ac:dyDescent="0.3">
      <c r="A708" s="2" t="s">
        <v>6510</v>
      </c>
      <c r="C708" s="2" t="s">
        <v>416</v>
      </c>
      <c r="D708" t="s">
        <v>6561</v>
      </c>
      <c r="E708" t="s">
        <v>6559</v>
      </c>
    </row>
    <row r="709" spans="1:7" ht="60" x14ac:dyDescent="0.3">
      <c r="A709" s="2" t="s">
        <v>74</v>
      </c>
      <c r="C709" s="2" t="s">
        <v>426</v>
      </c>
      <c r="D709" t="s">
        <v>6500</v>
      </c>
      <c r="E709" t="s">
        <v>6538</v>
      </c>
    </row>
    <row r="710" spans="1:7" ht="30" x14ac:dyDescent="0.3">
      <c r="A710" s="2" t="s">
        <v>229</v>
      </c>
      <c r="C710" s="2" t="s">
        <v>353</v>
      </c>
      <c r="D710" t="s">
        <v>6506</v>
      </c>
      <c r="E710" t="s">
        <v>6614</v>
      </c>
      <c r="F710" t="s">
        <v>6551</v>
      </c>
    </row>
    <row r="711" spans="1:7" x14ac:dyDescent="0.3">
      <c r="A711" s="2" t="s">
        <v>60</v>
      </c>
      <c r="C711" s="2" t="s">
        <v>6598</v>
      </c>
      <c r="D711" t="s">
        <v>6615</v>
      </c>
      <c r="E711" t="s">
        <v>6526</v>
      </c>
    </row>
    <row r="712" spans="1:7" ht="45" x14ac:dyDescent="0.3">
      <c r="A712" s="2" t="s">
        <v>6510</v>
      </c>
      <c r="C712" s="2" t="s">
        <v>353</v>
      </c>
      <c r="D712" t="s">
        <v>6511</v>
      </c>
      <c r="E712" t="s">
        <v>6527</v>
      </c>
      <c r="F712" t="s">
        <v>6526</v>
      </c>
      <c r="G712" t="s">
        <v>6543</v>
      </c>
    </row>
    <row r="713" spans="1:7" ht="45" x14ac:dyDescent="0.3">
      <c r="A713" s="2" t="s">
        <v>6510</v>
      </c>
      <c r="C713" s="2" t="s">
        <v>6598</v>
      </c>
      <c r="D713" t="s">
        <v>6511</v>
      </c>
      <c r="E713" t="s">
        <v>6508</v>
      </c>
      <c r="F713" t="s">
        <v>838</v>
      </c>
    </row>
    <row r="714" spans="1:7" ht="75" x14ac:dyDescent="0.3">
      <c r="A714" s="2" t="s">
        <v>185</v>
      </c>
      <c r="C714" s="2" t="s">
        <v>450</v>
      </c>
      <c r="D714" t="s">
        <v>6559</v>
      </c>
    </row>
    <row r="715" spans="1:7" ht="60" x14ac:dyDescent="0.3">
      <c r="A715" s="2" t="s">
        <v>74</v>
      </c>
      <c r="C715" s="2" t="s">
        <v>330</v>
      </c>
      <c r="D715" t="s">
        <v>6526</v>
      </c>
    </row>
    <row r="716" spans="1:7" ht="30" x14ac:dyDescent="0.3">
      <c r="A716" s="2" t="s">
        <v>179</v>
      </c>
      <c r="C716" s="2" t="s">
        <v>396</v>
      </c>
      <c r="D716" t="s">
        <v>6616</v>
      </c>
    </row>
    <row r="717" spans="1:7" ht="45" x14ac:dyDescent="0.3">
      <c r="A717" s="2" t="s">
        <v>6510</v>
      </c>
      <c r="C717" s="2" t="s">
        <v>353</v>
      </c>
      <c r="D717" t="s">
        <v>6526</v>
      </c>
    </row>
    <row r="718" spans="1:7" ht="60" x14ac:dyDescent="0.3">
      <c r="A718" s="2" t="s">
        <v>6550</v>
      </c>
      <c r="C718" s="2" t="s">
        <v>289</v>
      </c>
      <c r="D718" t="s">
        <v>6592</v>
      </c>
    </row>
    <row r="719" spans="1:7" ht="60" x14ac:dyDescent="0.3">
      <c r="A719" s="2" t="s">
        <v>6550</v>
      </c>
      <c r="C719" s="2" t="s">
        <v>315</v>
      </c>
      <c r="D719" t="s">
        <v>6534</v>
      </c>
      <c r="E719" t="s">
        <v>6514</v>
      </c>
      <c r="F719" t="s">
        <v>6537</v>
      </c>
    </row>
    <row r="720" spans="1:7" ht="30" x14ac:dyDescent="0.3">
      <c r="A720" s="2" t="s">
        <v>179</v>
      </c>
      <c r="C720" s="2" t="s">
        <v>416</v>
      </c>
      <c r="D720" t="s">
        <v>6508</v>
      </c>
      <c r="E720" t="s">
        <v>6511</v>
      </c>
      <c r="F720" t="s">
        <v>6509</v>
      </c>
    </row>
    <row r="721" spans="1:6" ht="60" x14ac:dyDescent="0.3">
      <c r="A721" s="2" t="s">
        <v>74</v>
      </c>
      <c r="C721" s="2" t="s">
        <v>127</v>
      </c>
      <c r="D721" t="s">
        <v>6543</v>
      </c>
    </row>
    <row r="722" spans="1:6" ht="105" x14ac:dyDescent="0.3">
      <c r="A722" s="2" t="s">
        <v>6504</v>
      </c>
      <c r="C722" s="2" t="s">
        <v>263</v>
      </c>
      <c r="D722" t="s">
        <v>6519</v>
      </c>
      <c r="E722" t="s">
        <v>6520</v>
      </c>
    </row>
    <row r="723" spans="1:6" ht="60" x14ac:dyDescent="0.3">
      <c r="A723" s="2" t="s">
        <v>6497</v>
      </c>
      <c r="C723" s="2" t="s">
        <v>386</v>
      </c>
      <c r="D723" t="s">
        <v>6544</v>
      </c>
      <c r="E723" t="s">
        <v>6599</v>
      </c>
    </row>
    <row r="724" spans="1:6" ht="60" x14ac:dyDescent="0.3">
      <c r="A724" s="2" t="s">
        <v>6428</v>
      </c>
      <c r="C724" s="2" t="s">
        <v>476</v>
      </c>
      <c r="D724" t="s">
        <v>6597</v>
      </c>
      <c r="E724" t="s">
        <v>6508</v>
      </c>
    </row>
    <row r="725" spans="1:6" ht="75" x14ac:dyDescent="0.3">
      <c r="A725" s="2" t="s">
        <v>185</v>
      </c>
      <c r="C725" s="2" t="s">
        <v>276</v>
      </c>
      <c r="D725" t="s">
        <v>6569</v>
      </c>
    </row>
    <row r="726" spans="1:6" ht="90" x14ac:dyDescent="0.3">
      <c r="A726" s="2" t="s">
        <v>6501</v>
      </c>
      <c r="C726" s="2" t="s">
        <v>324</v>
      </c>
      <c r="D726" t="s">
        <v>6502</v>
      </c>
    </row>
    <row r="727" spans="1:6" ht="45" x14ac:dyDescent="0.3">
      <c r="A727" s="2" t="s">
        <v>6510</v>
      </c>
      <c r="C727" s="2" t="s">
        <v>3058</v>
      </c>
    </row>
    <row r="728" spans="1:6" ht="45" x14ac:dyDescent="0.3">
      <c r="A728" s="2" t="s">
        <v>6510</v>
      </c>
      <c r="C728" s="2" t="s">
        <v>113</v>
      </c>
      <c r="D728" t="s">
        <v>6511</v>
      </c>
      <c r="E728" t="s">
        <v>6519</v>
      </c>
    </row>
    <row r="729" spans="1:6" ht="60" x14ac:dyDescent="0.3">
      <c r="A729" s="2" t="s">
        <v>74</v>
      </c>
      <c r="C729" s="2" t="s">
        <v>464</v>
      </c>
    </row>
    <row r="730" spans="1:6" ht="60" x14ac:dyDescent="0.3">
      <c r="A730" s="2" t="s">
        <v>6497</v>
      </c>
      <c r="C730" s="2" t="s">
        <v>386</v>
      </c>
      <c r="D730" t="s">
        <v>6543</v>
      </c>
      <c r="E730" t="s">
        <v>6611</v>
      </c>
      <c r="F730" t="s">
        <v>6568</v>
      </c>
    </row>
    <row r="731" spans="1:6" ht="60" x14ac:dyDescent="0.3">
      <c r="A731" s="2" t="s">
        <v>6433</v>
      </c>
      <c r="C731" s="2" t="s">
        <v>324</v>
      </c>
      <c r="D731" t="s">
        <v>6532</v>
      </c>
      <c r="E731" t="s">
        <v>6509</v>
      </c>
      <c r="F731" t="s">
        <v>6559</v>
      </c>
    </row>
    <row r="732" spans="1:6" x14ac:dyDescent="0.3">
      <c r="A732" s="2" t="s">
        <v>60</v>
      </c>
      <c r="C732" s="2" t="s">
        <v>276</v>
      </c>
      <c r="D732" t="s">
        <v>6569</v>
      </c>
      <c r="E732" t="s">
        <v>6536</v>
      </c>
    </row>
    <row r="733" spans="1:6" ht="60" x14ac:dyDescent="0.3">
      <c r="A733" s="2" t="s">
        <v>6550</v>
      </c>
      <c r="C733" s="2" t="s">
        <v>113</v>
      </c>
      <c r="D733" t="s">
        <v>6514</v>
      </c>
      <c r="E733" t="s">
        <v>6508</v>
      </c>
    </row>
    <row r="734" spans="1:6" x14ac:dyDescent="0.3">
      <c r="A734" s="2" t="s">
        <v>84</v>
      </c>
      <c r="C734" s="2" t="s">
        <v>238</v>
      </c>
      <c r="D734" t="s">
        <v>6509</v>
      </c>
    </row>
    <row r="735" spans="1:6" ht="75" x14ac:dyDescent="0.3">
      <c r="A735" s="2" t="s">
        <v>185</v>
      </c>
      <c r="C735" s="2" t="s">
        <v>479</v>
      </c>
      <c r="D735" t="s">
        <v>6563</v>
      </c>
    </row>
    <row r="736" spans="1:6" ht="60" x14ac:dyDescent="0.3">
      <c r="A736" s="2" t="s">
        <v>6433</v>
      </c>
      <c r="C736" s="2" t="s">
        <v>324</v>
      </c>
      <c r="D736" t="s">
        <v>6532</v>
      </c>
      <c r="E736" t="s">
        <v>6509</v>
      </c>
    </row>
    <row r="737" spans="1:6" ht="60" x14ac:dyDescent="0.3">
      <c r="A737" s="2" t="s">
        <v>6433</v>
      </c>
      <c r="C737" s="2" t="s">
        <v>324</v>
      </c>
      <c r="D737" t="s">
        <v>6532</v>
      </c>
    </row>
    <row r="738" spans="1:6" ht="60" x14ac:dyDescent="0.3">
      <c r="A738" s="2" t="s">
        <v>6428</v>
      </c>
      <c r="C738" s="2" t="s">
        <v>347</v>
      </c>
      <c r="D738" t="s">
        <v>6617</v>
      </c>
    </row>
    <row r="739" spans="1:6" ht="45" x14ac:dyDescent="0.3">
      <c r="A739" s="2" t="s">
        <v>6510</v>
      </c>
      <c r="C739" s="2" t="s">
        <v>416</v>
      </c>
      <c r="D739" t="s">
        <v>6617</v>
      </c>
    </row>
    <row r="740" spans="1:6" ht="60" x14ac:dyDescent="0.3">
      <c r="A740" s="2" t="s">
        <v>6497</v>
      </c>
      <c r="C740" s="2" t="s">
        <v>338</v>
      </c>
      <c r="D740" t="s">
        <v>6498</v>
      </c>
      <c r="E740" t="s">
        <v>6544</v>
      </c>
    </row>
    <row r="741" spans="1:6" ht="60" x14ac:dyDescent="0.3">
      <c r="A741" s="2" t="s">
        <v>6497</v>
      </c>
      <c r="C741" s="2" t="s">
        <v>338</v>
      </c>
      <c r="D741" t="s">
        <v>6498</v>
      </c>
      <c r="E741" t="s">
        <v>6544</v>
      </c>
    </row>
    <row r="742" spans="1:6" ht="75" x14ac:dyDescent="0.3">
      <c r="A742" s="2" t="s">
        <v>6521</v>
      </c>
      <c r="C742" s="2" t="s">
        <v>127</v>
      </c>
      <c r="D742" t="s">
        <v>6499</v>
      </c>
    </row>
    <row r="743" spans="1:6" ht="105" x14ac:dyDescent="0.3">
      <c r="A743" s="2" t="s">
        <v>6504</v>
      </c>
      <c r="C743" s="2" t="s">
        <v>450</v>
      </c>
      <c r="D743" t="s">
        <v>6545</v>
      </c>
    </row>
    <row r="744" spans="1:6" ht="45" x14ac:dyDescent="0.3">
      <c r="A744" s="2" t="s">
        <v>6510</v>
      </c>
      <c r="C744" s="2" t="s">
        <v>276</v>
      </c>
      <c r="D744" t="s">
        <v>6592</v>
      </c>
      <c r="E744" t="s">
        <v>6508</v>
      </c>
    </row>
    <row r="745" spans="1:6" ht="45" x14ac:dyDescent="0.3">
      <c r="A745" s="2" t="s">
        <v>6510</v>
      </c>
      <c r="C745" s="2" t="s">
        <v>353</v>
      </c>
      <c r="D745" t="s">
        <v>6555</v>
      </c>
      <c r="E745" t="s">
        <v>6505</v>
      </c>
    </row>
    <row r="746" spans="1:6" ht="60" x14ac:dyDescent="0.3">
      <c r="A746" s="2" t="s">
        <v>74</v>
      </c>
      <c r="C746" s="2" t="s">
        <v>347</v>
      </c>
      <c r="D746" t="s">
        <v>6561</v>
      </c>
      <c r="E746" t="s">
        <v>6543</v>
      </c>
    </row>
    <row r="747" spans="1:6" x14ac:dyDescent="0.3">
      <c r="A747" s="2" t="s">
        <v>213</v>
      </c>
      <c r="C747" s="2" t="s">
        <v>324</v>
      </c>
      <c r="D747" t="s">
        <v>6502</v>
      </c>
      <c r="E747" t="s">
        <v>6557</v>
      </c>
      <c r="F747" t="s">
        <v>6508</v>
      </c>
    </row>
    <row r="748" spans="1:6" ht="30" x14ac:dyDescent="0.3">
      <c r="A748" s="2" t="s">
        <v>179</v>
      </c>
      <c r="C748" s="2" t="s">
        <v>470</v>
      </c>
      <c r="D748" t="s">
        <v>6540</v>
      </c>
      <c r="E748" t="s">
        <v>6543</v>
      </c>
    </row>
    <row r="749" spans="1:6" ht="60" x14ac:dyDescent="0.3">
      <c r="A749" s="2" t="s">
        <v>6497</v>
      </c>
      <c r="C749" s="2" t="s">
        <v>162</v>
      </c>
      <c r="D749" t="s">
        <v>6516</v>
      </c>
      <c r="E749" t="s">
        <v>6534</v>
      </c>
    </row>
    <row r="750" spans="1:6" ht="105" x14ac:dyDescent="0.3">
      <c r="A750" s="2" t="s">
        <v>6504</v>
      </c>
      <c r="C750" s="2" t="s">
        <v>263</v>
      </c>
      <c r="D750" t="s">
        <v>6522</v>
      </c>
      <c r="E750" t="s">
        <v>6559</v>
      </c>
    </row>
    <row r="751" spans="1:6" ht="30" x14ac:dyDescent="0.3">
      <c r="A751" s="2" t="s">
        <v>6547</v>
      </c>
      <c r="C751" s="2" t="s">
        <v>470</v>
      </c>
      <c r="D751" t="s">
        <v>6536</v>
      </c>
      <c r="E751" t="s">
        <v>6534</v>
      </c>
      <c r="F751" t="s">
        <v>6569</v>
      </c>
    </row>
    <row r="752" spans="1:6" ht="60" x14ac:dyDescent="0.3">
      <c r="A752" s="2" t="s">
        <v>74</v>
      </c>
      <c r="C752" s="2" t="s">
        <v>456</v>
      </c>
      <c r="D752" t="s">
        <v>6538</v>
      </c>
      <c r="E752" t="s">
        <v>6516</v>
      </c>
    </row>
    <row r="753" spans="1:6" ht="105" x14ac:dyDescent="0.3">
      <c r="A753" s="2" t="s">
        <v>6504</v>
      </c>
      <c r="C753" s="2" t="s">
        <v>263</v>
      </c>
      <c r="D753" t="s">
        <v>6522</v>
      </c>
      <c r="E753" t="s">
        <v>6559</v>
      </c>
    </row>
    <row r="754" spans="1:6" ht="105" x14ac:dyDescent="0.3">
      <c r="A754" s="2" t="s">
        <v>6504</v>
      </c>
      <c r="C754" s="2" t="s">
        <v>263</v>
      </c>
      <c r="D754" t="s">
        <v>6522</v>
      </c>
      <c r="E754" t="s">
        <v>6559</v>
      </c>
    </row>
    <row r="755" spans="1:6" ht="105" x14ac:dyDescent="0.3">
      <c r="A755" s="2" t="s">
        <v>6504</v>
      </c>
      <c r="C755" s="2" t="s">
        <v>263</v>
      </c>
      <c r="D755" t="s">
        <v>6522</v>
      </c>
      <c r="E755" t="s">
        <v>6559</v>
      </c>
    </row>
    <row r="756" spans="1:6" ht="105" x14ac:dyDescent="0.3">
      <c r="A756" s="2" t="s">
        <v>6504</v>
      </c>
      <c r="C756" s="2" t="s">
        <v>263</v>
      </c>
      <c r="D756" t="s">
        <v>6522</v>
      </c>
      <c r="E756" t="s">
        <v>6559</v>
      </c>
    </row>
    <row r="757" spans="1:6" ht="60" x14ac:dyDescent="0.3">
      <c r="A757" s="2" t="s">
        <v>6422</v>
      </c>
      <c r="C757" s="2" t="s">
        <v>283</v>
      </c>
      <c r="D757" t="s">
        <v>6532</v>
      </c>
      <c r="E757" t="s">
        <v>6499</v>
      </c>
    </row>
    <row r="758" spans="1:6" ht="45" x14ac:dyDescent="0.3">
      <c r="A758" s="2" t="s">
        <v>6510</v>
      </c>
      <c r="C758" s="2" t="s">
        <v>244</v>
      </c>
      <c r="D758" t="s">
        <v>6536</v>
      </c>
      <c r="E758" t="s">
        <v>6559</v>
      </c>
    </row>
    <row r="759" spans="1:6" ht="75" x14ac:dyDescent="0.3">
      <c r="A759" s="2" t="s">
        <v>6521</v>
      </c>
      <c r="C759" s="2" t="s">
        <v>238</v>
      </c>
      <c r="D759" t="s">
        <v>6515</v>
      </c>
    </row>
    <row r="760" spans="1:6" ht="30" x14ac:dyDescent="0.3">
      <c r="A760" s="2" t="s">
        <v>84</v>
      </c>
      <c r="C760" s="2" t="s">
        <v>86</v>
      </c>
      <c r="D760" t="s">
        <v>6569</v>
      </c>
    </row>
    <row r="761" spans="1:6" ht="75" x14ac:dyDescent="0.3">
      <c r="A761" s="2" t="s">
        <v>6521</v>
      </c>
      <c r="C761" s="2" t="s">
        <v>37</v>
      </c>
      <c r="D761" t="s">
        <v>6533</v>
      </c>
      <c r="E761" t="s">
        <v>6509</v>
      </c>
      <c r="F761" t="s">
        <v>6515</v>
      </c>
    </row>
    <row r="762" spans="1:6" ht="75" x14ac:dyDescent="0.3">
      <c r="A762" s="2" t="s">
        <v>6521</v>
      </c>
      <c r="C762" s="2" t="s">
        <v>244</v>
      </c>
      <c r="D762" t="s">
        <v>6559</v>
      </c>
      <c r="E762" t="s">
        <v>6515</v>
      </c>
    </row>
    <row r="763" spans="1:6" ht="60" x14ac:dyDescent="0.3">
      <c r="A763" s="2" t="s">
        <v>6497</v>
      </c>
      <c r="C763" s="2" t="s">
        <v>386</v>
      </c>
      <c r="D763" t="s">
        <v>6559</v>
      </c>
      <c r="E763" t="s">
        <v>6534</v>
      </c>
    </row>
    <row r="764" spans="1:6" ht="30" x14ac:dyDescent="0.3">
      <c r="A764" s="2" t="s">
        <v>179</v>
      </c>
      <c r="C764" s="2" t="s">
        <v>238</v>
      </c>
      <c r="D764" t="s">
        <v>6509</v>
      </c>
    </row>
    <row r="765" spans="1:6" ht="30" x14ac:dyDescent="0.3">
      <c r="A765" s="2" t="s">
        <v>60</v>
      </c>
      <c r="C765" s="2" t="s">
        <v>396</v>
      </c>
      <c r="D765" t="s">
        <v>6559</v>
      </c>
      <c r="E765" t="s">
        <v>6618</v>
      </c>
    </row>
    <row r="766" spans="1:6" ht="60" x14ac:dyDescent="0.3">
      <c r="A766" s="2" t="s">
        <v>6497</v>
      </c>
      <c r="C766" s="2" t="s">
        <v>386</v>
      </c>
      <c r="D766" t="s">
        <v>6538</v>
      </c>
      <c r="E766" t="s">
        <v>6500</v>
      </c>
    </row>
    <row r="767" spans="1:6" ht="30" x14ac:dyDescent="0.3">
      <c r="A767" s="2" t="s">
        <v>84</v>
      </c>
      <c r="C767" s="2" t="s">
        <v>470</v>
      </c>
      <c r="D767" t="s">
        <v>6569</v>
      </c>
      <c r="E767" t="s">
        <v>6618</v>
      </c>
      <c r="F767" t="s">
        <v>6552</v>
      </c>
    </row>
    <row r="768" spans="1:6" ht="45" x14ac:dyDescent="0.3">
      <c r="A768" s="2" t="s">
        <v>6510</v>
      </c>
      <c r="C768" s="2" t="s">
        <v>301</v>
      </c>
      <c r="D768" t="s">
        <v>6597</v>
      </c>
      <c r="E768" t="s">
        <v>6508</v>
      </c>
    </row>
    <row r="769" spans="1:7" ht="45" x14ac:dyDescent="0.3">
      <c r="A769" s="2" t="s">
        <v>6542</v>
      </c>
      <c r="C769" s="2" t="s">
        <v>470</v>
      </c>
      <c r="D769" t="s">
        <v>6508</v>
      </c>
      <c r="E769" t="s">
        <v>6530</v>
      </c>
    </row>
    <row r="770" spans="1:7" ht="45" x14ac:dyDescent="0.3">
      <c r="A770" s="2" t="s">
        <v>6435</v>
      </c>
      <c r="C770" s="2" t="s">
        <v>450</v>
      </c>
      <c r="D770" t="s">
        <v>6502</v>
      </c>
      <c r="E770" t="s">
        <v>6499</v>
      </c>
    </row>
    <row r="771" spans="1:7" ht="45" x14ac:dyDescent="0.3">
      <c r="A771" s="2" t="s">
        <v>6435</v>
      </c>
      <c r="C771" s="2" t="s">
        <v>386</v>
      </c>
      <c r="D771" t="s">
        <v>6552</v>
      </c>
      <c r="E771" t="s">
        <v>6499</v>
      </c>
      <c r="F771" t="s">
        <v>6533</v>
      </c>
    </row>
    <row r="772" spans="1:7" ht="45" x14ac:dyDescent="0.3">
      <c r="A772" s="2" t="s">
        <v>6435</v>
      </c>
      <c r="C772" s="2" t="s">
        <v>479</v>
      </c>
      <c r="D772" t="s">
        <v>6534</v>
      </c>
      <c r="E772" t="s">
        <v>6559</v>
      </c>
      <c r="F772" t="s">
        <v>6552</v>
      </c>
    </row>
    <row r="773" spans="1:7" ht="45" x14ac:dyDescent="0.3">
      <c r="A773" s="2" t="s">
        <v>6435</v>
      </c>
      <c r="C773" s="2" t="s">
        <v>353</v>
      </c>
      <c r="D773" t="s">
        <v>6506</v>
      </c>
      <c r="E773" t="s">
        <v>6543</v>
      </c>
      <c r="F773" t="s">
        <v>6536</v>
      </c>
    </row>
    <row r="774" spans="1:7" ht="45" x14ac:dyDescent="0.3">
      <c r="A774" s="2" t="s">
        <v>6435</v>
      </c>
      <c r="C774" s="2" t="s">
        <v>450</v>
      </c>
      <c r="D774" t="s">
        <v>6498</v>
      </c>
      <c r="E774" t="s">
        <v>6569</v>
      </c>
      <c r="F774" t="s">
        <v>6533</v>
      </c>
      <c r="G774" t="s">
        <v>6552</v>
      </c>
    </row>
    <row r="775" spans="1:7" ht="45" x14ac:dyDescent="0.3">
      <c r="A775" s="2" t="s">
        <v>6435</v>
      </c>
      <c r="C775" s="2" t="s">
        <v>238</v>
      </c>
      <c r="D775" t="s">
        <v>6559</v>
      </c>
      <c r="E775" t="s">
        <v>6522</v>
      </c>
    </row>
    <row r="776" spans="1:7" ht="45" x14ac:dyDescent="0.3">
      <c r="A776" s="2" t="s">
        <v>6435</v>
      </c>
      <c r="C776" s="2" t="s">
        <v>37</v>
      </c>
      <c r="D776" t="s">
        <v>6506</v>
      </c>
      <c r="E776" t="s">
        <v>6543</v>
      </c>
    </row>
    <row r="777" spans="1:7" ht="45" x14ac:dyDescent="0.3">
      <c r="A777" s="2" t="s">
        <v>6435</v>
      </c>
      <c r="C777" s="2" t="s">
        <v>410</v>
      </c>
      <c r="D777" t="s">
        <v>6559</v>
      </c>
      <c r="E777" t="s">
        <v>6543</v>
      </c>
      <c r="F777" t="s">
        <v>6618</v>
      </c>
    </row>
    <row r="778" spans="1:7" ht="45" x14ac:dyDescent="0.3">
      <c r="A778" s="2" t="s">
        <v>6435</v>
      </c>
      <c r="C778" s="2" t="s">
        <v>315</v>
      </c>
      <c r="D778" t="s">
        <v>6508</v>
      </c>
      <c r="E778" t="s">
        <v>6506</v>
      </c>
      <c r="F778" t="s">
        <v>6534</v>
      </c>
    </row>
    <row r="779" spans="1:7" ht="45" x14ac:dyDescent="0.3">
      <c r="A779" s="2" t="s">
        <v>6435</v>
      </c>
      <c r="C779" s="2" t="s">
        <v>6602</v>
      </c>
      <c r="D779" t="s">
        <v>6559</v>
      </c>
      <c r="E779" t="s">
        <v>6534</v>
      </c>
      <c r="F779" t="s">
        <v>6561</v>
      </c>
      <c r="G779" t="s">
        <v>6508</v>
      </c>
    </row>
    <row r="780" spans="1:7" ht="45" x14ac:dyDescent="0.3">
      <c r="A780" s="2" t="s">
        <v>6435</v>
      </c>
      <c r="C780" s="2" t="s">
        <v>86</v>
      </c>
      <c r="D780" t="s">
        <v>6500</v>
      </c>
      <c r="E780" t="s">
        <v>6536</v>
      </c>
    </row>
    <row r="781" spans="1:7" ht="60" x14ac:dyDescent="0.3">
      <c r="A781" s="2" t="s">
        <v>6497</v>
      </c>
      <c r="C781" s="2" t="s">
        <v>338</v>
      </c>
      <c r="D781" t="s">
        <v>6498</v>
      </c>
      <c r="E781" t="s">
        <v>6552</v>
      </c>
    </row>
    <row r="782" spans="1:7" ht="45" x14ac:dyDescent="0.3">
      <c r="A782" s="2" t="s">
        <v>6435</v>
      </c>
      <c r="C782" s="2" t="s">
        <v>450</v>
      </c>
      <c r="D782" t="s">
        <v>6538</v>
      </c>
    </row>
    <row r="783" spans="1:7" ht="60" x14ac:dyDescent="0.3">
      <c r="A783" s="2" t="s">
        <v>74</v>
      </c>
      <c r="C783" s="2" t="s">
        <v>205</v>
      </c>
      <c r="D783" t="s">
        <v>6512</v>
      </c>
      <c r="E783" t="s">
        <v>6511</v>
      </c>
    </row>
    <row r="784" spans="1:7" ht="60" x14ac:dyDescent="0.3">
      <c r="A784" s="2" t="s">
        <v>6433</v>
      </c>
      <c r="C784" s="2" t="s">
        <v>324</v>
      </c>
      <c r="D784" t="s">
        <v>6545</v>
      </c>
    </row>
    <row r="785" spans="1:7" ht="105" x14ac:dyDescent="0.3">
      <c r="A785" s="2" t="s">
        <v>6504</v>
      </c>
      <c r="C785" s="2" t="s">
        <v>231</v>
      </c>
      <c r="D785" t="s">
        <v>6545</v>
      </c>
      <c r="E785" t="s">
        <v>6543</v>
      </c>
      <c r="F785" t="s">
        <v>6534</v>
      </c>
    </row>
    <row r="786" spans="1:7" ht="60" x14ac:dyDescent="0.3">
      <c r="A786" s="2" t="s">
        <v>74</v>
      </c>
      <c r="C786" s="2" t="s">
        <v>127</v>
      </c>
      <c r="D786" t="s">
        <v>6506</v>
      </c>
      <c r="E786" t="s">
        <v>6509</v>
      </c>
    </row>
    <row r="787" spans="1:7" ht="45" x14ac:dyDescent="0.3">
      <c r="A787" s="2" t="s">
        <v>6435</v>
      </c>
      <c r="C787" s="2" t="s">
        <v>37</v>
      </c>
      <c r="D787" t="s">
        <v>6559</v>
      </c>
      <c r="E787" t="s">
        <v>6534</v>
      </c>
      <c r="F787" t="s">
        <v>6519</v>
      </c>
    </row>
    <row r="788" spans="1:7" ht="60" x14ac:dyDescent="0.3">
      <c r="A788" s="2" t="s">
        <v>74</v>
      </c>
      <c r="C788" s="2" t="s">
        <v>205</v>
      </c>
      <c r="D788" t="s">
        <v>6512</v>
      </c>
      <c r="E788" t="s">
        <v>6511</v>
      </c>
    </row>
    <row r="789" spans="1:7" ht="60" x14ac:dyDescent="0.3">
      <c r="A789" s="2" t="s">
        <v>74</v>
      </c>
      <c r="C789" s="2" t="s">
        <v>347</v>
      </c>
      <c r="D789" t="s">
        <v>6534</v>
      </c>
      <c r="E789" t="s">
        <v>6618</v>
      </c>
      <c r="F789" t="s">
        <v>6543</v>
      </c>
    </row>
    <row r="790" spans="1:7" ht="60" x14ac:dyDescent="0.3">
      <c r="A790" s="2" t="s">
        <v>74</v>
      </c>
      <c r="C790" s="2" t="s">
        <v>113</v>
      </c>
      <c r="D790" t="s">
        <v>6516</v>
      </c>
      <c r="E790" t="s">
        <v>6538</v>
      </c>
      <c r="F790" t="s">
        <v>6526</v>
      </c>
      <c r="G790" t="s">
        <v>6520</v>
      </c>
    </row>
    <row r="791" spans="1:7" ht="90" x14ac:dyDescent="0.3">
      <c r="A791" s="2" t="s">
        <v>6518</v>
      </c>
      <c r="C791" s="2" t="s">
        <v>73</v>
      </c>
      <c r="D791" t="s">
        <v>6544</v>
      </c>
      <c r="E791" t="s">
        <v>6509</v>
      </c>
    </row>
    <row r="792" spans="1:7" ht="60" x14ac:dyDescent="0.3">
      <c r="A792" s="2" t="s">
        <v>74</v>
      </c>
      <c r="C792" s="2" t="s">
        <v>113</v>
      </c>
      <c r="D792" t="s">
        <v>6508</v>
      </c>
      <c r="E792" t="s">
        <v>6520</v>
      </c>
      <c r="F792" t="s">
        <v>6522</v>
      </c>
    </row>
    <row r="793" spans="1:7" ht="60" x14ac:dyDescent="0.3">
      <c r="A793" s="2" t="s">
        <v>6433</v>
      </c>
      <c r="C793" s="2" t="s">
        <v>73</v>
      </c>
      <c r="D793" t="s">
        <v>6505</v>
      </c>
      <c r="E793" t="s">
        <v>6544</v>
      </c>
    </row>
    <row r="794" spans="1:7" ht="105" x14ac:dyDescent="0.3">
      <c r="A794" s="2" t="s">
        <v>6504</v>
      </c>
      <c r="C794" s="2" t="s">
        <v>263</v>
      </c>
      <c r="D794" t="s">
        <v>6499</v>
      </c>
      <c r="E794" t="s">
        <v>6561</v>
      </c>
      <c r="F794" t="s">
        <v>6534</v>
      </c>
      <c r="G794" t="s">
        <v>6559</v>
      </c>
    </row>
    <row r="795" spans="1:7" ht="60" x14ac:dyDescent="0.3">
      <c r="A795" s="2" t="s">
        <v>74</v>
      </c>
      <c r="C795" s="2" t="s">
        <v>37</v>
      </c>
      <c r="D795" t="s">
        <v>6520</v>
      </c>
      <c r="E795" t="s">
        <v>6522</v>
      </c>
      <c r="F795" t="s">
        <v>6502</v>
      </c>
    </row>
    <row r="796" spans="1:7" ht="45" x14ac:dyDescent="0.3">
      <c r="A796" s="2" t="s">
        <v>6510</v>
      </c>
      <c r="C796" s="2" t="s">
        <v>456</v>
      </c>
      <c r="D796" t="s">
        <v>6508</v>
      </c>
      <c r="E796" t="s">
        <v>6543</v>
      </c>
    </row>
    <row r="797" spans="1:7" ht="60" x14ac:dyDescent="0.3">
      <c r="A797" s="2" t="s">
        <v>74</v>
      </c>
      <c r="C797" s="2" t="s">
        <v>390</v>
      </c>
      <c r="D797" t="s">
        <v>6566</v>
      </c>
      <c r="E797" t="s">
        <v>6506</v>
      </c>
    </row>
    <row r="798" spans="1:7" ht="60" x14ac:dyDescent="0.3">
      <c r="A798" s="2" t="s">
        <v>6497</v>
      </c>
      <c r="C798" s="2" t="s">
        <v>386</v>
      </c>
      <c r="D798" t="s">
        <v>6544</v>
      </c>
      <c r="E798" t="s">
        <v>6599</v>
      </c>
    </row>
    <row r="799" spans="1:7" ht="60" x14ac:dyDescent="0.3">
      <c r="A799" s="2" t="s">
        <v>6428</v>
      </c>
      <c r="C799" s="2" t="s">
        <v>37</v>
      </c>
      <c r="D799" t="s">
        <v>6508</v>
      </c>
      <c r="E799" t="s">
        <v>6527</v>
      </c>
    </row>
    <row r="800" spans="1:7" ht="60" x14ac:dyDescent="0.3">
      <c r="A800" s="2" t="s">
        <v>6433</v>
      </c>
      <c r="C800" s="2" t="s">
        <v>353</v>
      </c>
      <c r="D800" t="s">
        <v>6534</v>
      </c>
      <c r="E800" t="s">
        <v>6509</v>
      </c>
    </row>
    <row r="801" spans="1:6" ht="45" x14ac:dyDescent="0.3">
      <c r="A801" s="2" t="s">
        <v>6510</v>
      </c>
      <c r="C801" s="2" t="s">
        <v>353</v>
      </c>
      <c r="D801" t="s">
        <v>6543</v>
      </c>
      <c r="E801" t="s">
        <v>6509</v>
      </c>
    </row>
    <row r="802" spans="1:6" ht="60" x14ac:dyDescent="0.3">
      <c r="A802" s="2" t="s">
        <v>74</v>
      </c>
      <c r="C802" s="2" t="s">
        <v>205</v>
      </c>
      <c r="D802" t="s">
        <v>6527</v>
      </c>
    </row>
    <row r="803" spans="1:6" ht="60" x14ac:dyDescent="0.3">
      <c r="A803" s="2" t="s">
        <v>74</v>
      </c>
      <c r="C803" s="2" t="s">
        <v>205</v>
      </c>
      <c r="D803" t="s">
        <v>6527</v>
      </c>
      <c r="E803" t="s">
        <v>6527</v>
      </c>
    </row>
    <row r="804" spans="1:6" ht="60" x14ac:dyDescent="0.3">
      <c r="A804" s="2" t="s">
        <v>74</v>
      </c>
      <c r="C804" s="2" t="s">
        <v>224</v>
      </c>
      <c r="D804" t="s">
        <v>6520</v>
      </c>
      <c r="E804" t="s">
        <v>6561</v>
      </c>
    </row>
    <row r="805" spans="1:6" ht="60" x14ac:dyDescent="0.3">
      <c r="A805" s="2" t="s">
        <v>74</v>
      </c>
      <c r="C805" s="2" t="s">
        <v>416</v>
      </c>
      <c r="D805" t="s">
        <v>6526</v>
      </c>
      <c r="E805" t="s">
        <v>6566</v>
      </c>
    </row>
    <row r="806" spans="1:6" ht="45" x14ac:dyDescent="0.3">
      <c r="A806" s="2" t="s">
        <v>6435</v>
      </c>
      <c r="C806" s="2" t="s">
        <v>450</v>
      </c>
      <c r="D806" t="s">
        <v>6506</v>
      </c>
      <c r="E806" t="s">
        <v>6543</v>
      </c>
      <c r="F806" t="s">
        <v>6559</v>
      </c>
    </row>
    <row r="807" spans="1:6" ht="60" x14ac:dyDescent="0.3">
      <c r="A807" s="2" t="s">
        <v>74</v>
      </c>
      <c r="C807" s="2" t="s">
        <v>205</v>
      </c>
      <c r="D807" t="s">
        <v>6512</v>
      </c>
      <c r="E807" t="s">
        <v>6511</v>
      </c>
      <c r="F807" t="s">
        <v>6536</v>
      </c>
    </row>
    <row r="808" spans="1:6" ht="60" x14ac:dyDescent="0.3">
      <c r="A808" s="2" t="s">
        <v>6550</v>
      </c>
      <c r="C808" s="2" t="s">
        <v>99</v>
      </c>
      <c r="D808" t="s">
        <v>6592</v>
      </c>
      <c r="E808" t="s">
        <v>6508</v>
      </c>
      <c r="F808" t="s">
        <v>6544</v>
      </c>
    </row>
    <row r="809" spans="1:6" ht="45" x14ac:dyDescent="0.3">
      <c r="A809" s="2" t="s">
        <v>6510</v>
      </c>
      <c r="C809" s="2" t="s">
        <v>353</v>
      </c>
      <c r="D809" t="s">
        <v>6509</v>
      </c>
    </row>
    <row r="810" spans="1:6" ht="60" x14ac:dyDescent="0.3">
      <c r="A810" s="2" t="s">
        <v>74</v>
      </c>
      <c r="C810" s="2" t="s">
        <v>353</v>
      </c>
      <c r="D810" t="s">
        <v>6538</v>
      </c>
      <c r="E810" t="s">
        <v>6543</v>
      </c>
      <c r="F810" t="s">
        <v>6530</v>
      </c>
    </row>
    <row r="811" spans="1:6" ht="45" x14ac:dyDescent="0.3">
      <c r="A811" s="2" t="s">
        <v>6510</v>
      </c>
      <c r="C811" s="2" t="s">
        <v>416</v>
      </c>
      <c r="D811" t="s">
        <v>6527</v>
      </c>
      <c r="E811" t="s">
        <v>6508</v>
      </c>
      <c r="F811" t="s">
        <v>6506</v>
      </c>
    </row>
    <row r="812" spans="1:6" ht="60" x14ac:dyDescent="0.3">
      <c r="A812" s="2" t="s">
        <v>74</v>
      </c>
      <c r="C812" s="2" t="s">
        <v>353</v>
      </c>
      <c r="D812" t="s">
        <v>6512</v>
      </c>
    </row>
    <row r="813" spans="1:6" ht="60" x14ac:dyDescent="0.3">
      <c r="A813" s="2" t="s">
        <v>6428</v>
      </c>
      <c r="C813" s="2" t="s">
        <v>6619</v>
      </c>
      <c r="D813" t="s">
        <v>6557</v>
      </c>
      <c r="E813" t="s">
        <v>6620</v>
      </c>
    </row>
    <row r="814" spans="1:6" x14ac:dyDescent="0.3">
      <c r="A814" s="2"/>
      <c r="C814" s="2"/>
    </row>
    <row r="815" spans="1:6" x14ac:dyDescent="0.3">
      <c r="A815" s="2"/>
      <c r="C815" s="2"/>
    </row>
    <row r="816" spans="1:6" ht="60" x14ac:dyDescent="0.3">
      <c r="A816" s="2" t="s">
        <v>6497</v>
      </c>
      <c r="C816" s="2" t="s">
        <v>386</v>
      </c>
      <c r="D816" t="s">
        <v>6515</v>
      </c>
      <c r="E816" t="s">
        <v>6499</v>
      </c>
      <c r="F816" t="s">
        <v>6552</v>
      </c>
    </row>
    <row r="817" spans="1:7" ht="30" x14ac:dyDescent="0.3">
      <c r="A817" s="2" t="s">
        <v>229</v>
      </c>
      <c r="C817" s="2" t="s">
        <v>434</v>
      </c>
      <c r="D817" t="s">
        <v>6570</v>
      </c>
      <c r="E817" t="s">
        <v>6591</v>
      </c>
      <c r="F817" t="s">
        <v>6520</v>
      </c>
      <c r="G817" t="s">
        <v>6534</v>
      </c>
    </row>
    <row r="818" spans="1:7" x14ac:dyDescent="0.3">
      <c r="A818" s="2"/>
      <c r="C818" s="2"/>
    </row>
    <row r="819" spans="1:7" ht="60" x14ac:dyDescent="0.3">
      <c r="A819" s="2" t="s">
        <v>6497</v>
      </c>
      <c r="C819" s="2" t="s">
        <v>464</v>
      </c>
      <c r="D819" t="s">
        <v>6498</v>
      </c>
      <c r="E819" t="s">
        <v>6534</v>
      </c>
      <c r="F819" t="s">
        <v>6552</v>
      </c>
    </row>
    <row r="820" spans="1:7" x14ac:dyDescent="0.3">
      <c r="A820" s="2"/>
      <c r="C820" s="2"/>
    </row>
    <row r="821" spans="1:7" ht="45" x14ac:dyDescent="0.3">
      <c r="A821" s="2" t="s">
        <v>6510</v>
      </c>
      <c r="C821" s="2" t="s">
        <v>363</v>
      </c>
      <c r="D821" t="s">
        <v>6500</v>
      </c>
    </row>
    <row r="822" spans="1:7" ht="105" x14ac:dyDescent="0.3">
      <c r="A822" s="2" t="s">
        <v>6504</v>
      </c>
      <c r="C822" s="2"/>
    </row>
    <row r="823" spans="1:7" ht="60" x14ac:dyDescent="0.3">
      <c r="A823" s="2" t="s">
        <v>6497</v>
      </c>
      <c r="C823" s="2" t="s">
        <v>386</v>
      </c>
      <c r="D823" t="s">
        <v>6538</v>
      </c>
      <c r="E823" t="s">
        <v>6561</v>
      </c>
      <c r="F823" t="s">
        <v>6534</v>
      </c>
    </row>
    <row r="824" spans="1:7" x14ac:dyDescent="0.3">
      <c r="A824" s="2"/>
      <c r="C824" s="2"/>
    </row>
    <row r="825" spans="1:7" ht="45" x14ac:dyDescent="0.3">
      <c r="A825" s="2" t="s">
        <v>6435</v>
      </c>
      <c r="C825" s="2" t="s">
        <v>231</v>
      </c>
      <c r="D825" t="s">
        <v>6559</v>
      </c>
      <c r="E825" t="s">
        <v>6534</v>
      </c>
    </row>
    <row r="826" spans="1:7" x14ac:dyDescent="0.3">
      <c r="A826" s="2"/>
      <c r="C826" s="2"/>
    </row>
    <row r="827" spans="1:7" x14ac:dyDescent="0.3">
      <c r="A827" s="2"/>
      <c r="C827" s="2"/>
    </row>
    <row r="828" spans="1:7" x14ac:dyDescent="0.3">
      <c r="A828" s="2"/>
      <c r="C828" s="2"/>
    </row>
    <row r="829" spans="1:7" x14ac:dyDescent="0.3">
      <c r="A829" s="2" t="s">
        <v>60</v>
      </c>
      <c r="C829" s="2" t="s">
        <v>127</v>
      </c>
      <c r="D829" t="s">
        <v>6559</v>
      </c>
      <c r="E829" t="s">
        <v>6569</v>
      </c>
      <c r="F829" t="s">
        <v>6561</v>
      </c>
      <c r="G829" t="s">
        <v>6534</v>
      </c>
    </row>
    <row r="830" spans="1:7" x14ac:dyDescent="0.3">
      <c r="A830" s="2"/>
      <c r="C830" s="2"/>
    </row>
    <row r="831" spans="1:7" ht="45" x14ac:dyDescent="0.3">
      <c r="A831" s="2" t="s">
        <v>6435</v>
      </c>
      <c r="C831" s="2" t="s">
        <v>224</v>
      </c>
      <c r="D831" t="s">
        <v>6543</v>
      </c>
      <c r="E831" t="s">
        <v>6508</v>
      </c>
    </row>
    <row r="832" spans="1:7" ht="60" x14ac:dyDescent="0.3">
      <c r="A832" s="2" t="s">
        <v>6428</v>
      </c>
      <c r="C832" s="2" t="s">
        <v>113</v>
      </c>
      <c r="D832" t="s">
        <v>6617</v>
      </c>
      <c r="E832" t="s">
        <v>6559</v>
      </c>
      <c r="F832" t="s">
        <v>6508</v>
      </c>
    </row>
    <row r="833" spans="1:7" ht="30" x14ac:dyDescent="0.3">
      <c r="A833" s="2" t="s">
        <v>125</v>
      </c>
      <c r="C833" s="2" t="s">
        <v>86</v>
      </c>
      <c r="D833" t="s">
        <v>6561</v>
      </c>
      <c r="E833" t="s">
        <v>6559</v>
      </c>
      <c r="F833" t="s">
        <v>838</v>
      </c>
    </row>
    <row r="834" spans="1:7" ht="30" x14ac:dyDescent="0.3">
      <c r="A834" s="2" t="s">
        <v>6547</v>
      </c>
      <c r="C834" s="2" t="s">
        <v>470</v>
      </c>
      <c r="D834" t="s">
        <v>6569</v>
      </c>
      <c r="E834" t="s">
        <v>6552</v>
      </c>
      <c r="F834" t="s">
        <v>6559</v>
      </c>
    </row>
    <row r="835" spans="1:7" ht="60" x14ac:dyDescent="0.3">
      <c r="A835" s="2" t="s">
        <v>74</v>
      </c>
      <c r="C835" s="2" t="s">
        <v>353</v>
      </c>
      <c r="D835" t="s">
        <v>6506</v>
      </c>
      <c r="E835" t="s">
        <v>6505</v>
      </c>
      <c r="F835" t="s">
        <v>6520</v>
      </c>
    </row>
    <row r="836" spans="1:7" ht="60" x14ac:dyDescent="0.3">
      <c r="A836" s="2" t="s">
        <v>6428</v>
      </c>
      <c r="C836" s="2" t="s">
        <v>347</v>
      </c>
      <c r="D836" t="s">
        <v>6520</v>
      </c>
      <c r="E836" t="s">
        <v>6543</v>
      </c>
    </row>
    <row r="837" spans="1:7" ht="30" x14ac:dyDescent="0.3">
      <c r="A837" s="2" t="s">
        <v>125</v>
      </c>
      <c r="C837" s="2" t="s">
        <v>86</v>
      </c>
      <c r="D837" t="s">
        <v>6499</v>
      </c>
      <c r="E837" t="s">
        <v>6544</v>
      </c>
      <c r="F837" t="s">
        <v>6520</v>
      </c>
    </row>
    <row r="838" spans="1:7" ht="30" x14ac:dyDescent="0.3">
      <c r="A838" s="2" t="s">
        <v>125</v>
      </c>
      <c r="C838" s="2" t="s">
        <v>86</v>
      </c>
      <c r="D838" t="s">
        <v>6499</v>
      </c>
      <c r="E838" t="s">
        <v>6544</v>
      </c>
      <c r="F838" t="s">
        <v>6520</v>
      </c>
    </row>
    <row r="839" spans="1:7" ht="30" x14ac:dyDescent="0.3">
      <c r="A839" s="2" t="s">
        <v>60</v>
      </c>
      <c r="C839" s="2" t="s">
        <v>86</v>
      </c>
      <c r="D839" t="s">
        <v>6527</v>
      </c>
      <c r="E839" t="s">
        <v>6511</v>
      </c>
      <c r="F839" t="s">
        <v>6514</v>
      </c>
    </row>
    <row r="840" spans="1:7" ht="30" x14ac:dyDescent="0.3">
      <c r="A840" s="2" t="s">
        <v>125</v>
      </c>
      <c r="C840" s="2" t="s">
        <v>86</v>
      </c>
      <c r="D840" t="s">
        <v>6499</v>
      </c>
      <c r="E840" t="s">
        <v>6544</v>
      </c>
      <c r="F840" t="s">
        <v>6520</v>
      </c>
    </row>
    <row r="841" spans="1:7" ht="30" x14ac:dyDescent="0.3">
      <c r="A841" s="2" t="s">
        <v>125</v>
      </c>
      <c r="C841" s="2" t="s">
        <v>86</v>
      </c>
      <c r="D841" t="s">
        <v>6499</v>
      </c>
      <c r="E841" t="s">
        <v>6544</v>
      </c>
      <c r="F841" t="s">
        <v>6520</v>
      </c>
    </row>
    <row r="842" spans="1:7" ht="30" x14ac:dyDescent="0.3">
      <c r="A842" s="2" t="s">
        <v>125</v>
      </c>
      <c r="C842" s="2" t="s">
        <v>86</v>
      </c>
      <c r="D842" t="s">
        <v>6499</v>
      </c>
      <c r="E842" t="s">
        <v>6544</v>
      </c>
      <c r="F842" t="s">
        <v>6520</v>
      </c>
    </row>
    <row r="843" spans="1:7" ht="30" x14ac:dyDescent="0.3">
      <c r="A843" s="2" t="s">
        <v>125</v>
      </c>
      <c r="C843" s="2" t="s">
        <v>86</v>
      </c>
      <c r="D843" t="s">
        <v>6499</v>
      </c>
    </row>
    <row r="844" spans="1:7" ht="30" x14ac:dyDescent="0.3">
      <c r="A844" s="2" t="s">
        <v>125</v>
      </c>
      <c r="C844" s="2" t="s">
        <v>86</v>
      </c>
      <c r="D844" t="s">
        <v>6499</v>
      </c>
    </row>
    <row r="845" spans="1:7" ht="30" x14ac:dyDescent="0.3">
      <c r="A845" s="2" t="s">
        <v>125</v>
      </c>
      <c r="C845" s="2" t="s">
        <v>86</v>
      </c>
      <c r="D845" t="s">
        <v>6499</v>
      </c>
    </row>
    <row r="846" spans="1:7" ht="30" x14ac:dyDescent="0.3">
      <c r="A846" s="2" t="s">
        <v>125</v>
      </c>
      <c r="C846" s="2" t="s">
        <v>338</v>
      </c>
      <c r="D846" t="s">
        <v>6544</v>
      </c>
      <c r="E846" t="s">
        <v>6498</v>
      </c>
      <c r="F846" t="s">
        <v>6568</v>
      </c>
    </row>
    <row r="847" spans="1:7" ht="30" x14ac:dyDescent="0.3">
      <c r="A847" s="2" t="s">
        <v>125</v>
      </c>
      <c r="C847" s="2" t="s">
        <v>86</v>
      </c>
      <c r="D847" t="s">
        <v>6534</v>
      </c>
    </row>
    <row r="848" spans="1:7" ht="30" x14ac:dyDescent="0.3">
      <c r="A848" s="2" t="s">
        <v>125</v>
      </c>
      <c r="C848" s="2" t="s">
        <v>6568</v>
      </c>
      <c r="D848" t="s">
        <v>6559</v>
      </c>
      <c r="E848" t="s">
        <v>6552</v>
      </c>
      <c r="F848" t="s">
        <v>6561</v>
      </c>
      <c r="G848" t="s">
        <v>6534</v>
      </c>
    </row>
    <row r="849" spans="1:8" ht="45" x14ac:dyDescent="0.3">
      <c r="A849" s="2" t="s">
        <v>6435</v>
      </c>
      <c r="C849" s="2" t="s">
        <v>353</v>
      </c>
      <c r="D849" t="s">
        <v>6559</v>
      </c>
      <c r="E849" t="s">
        <v>6534</v>
      </c>
    </row>
    <row r="850" spans="1:8" ht="60" x14ac:dyDescent="0.3">
      <c r="A850" s="2" t="s">
        <v>74</v>
      </c>
      <c r="C850" s="2" t="s">
        <v>224</v>
      </c>
      <c r="D850" t="s">
        <v>6508</v>
      </c>
    </row>
    <row r="851" spans="1:8" ht="60" x14ac:dyDescent="0.3">
      <c r="A851" s="2" t="s">
        <v>6550</v>
      </c>
      <c r="C851" s="2" t="s">
        <v>99</v>
      </c>
      <c r="D851" t="s">
        <v>6592</v>
      </c>
      <c r="E851" t="s">
        <v>6534</v>
      </c>
      <c r="F851" t="s">
        <v>6503</v>
      </c>
    </row>
    <row r="852" spans="1:8" ht="60" x14ac:dyDescent="0.3">
      <c r="A852" s="2" t="s">
        <v>6497</v>
      </c>
      <c r="C852" s="2" t="s">
        <v>338</v>
      </c>
      <c r="D852" t="s">
        <v>6498</v>
      </c>
      <c r="E852" t="s">
        <v>6544</v>
      </c>
    </row>
    <row r="853" spans="1:8" ht="60" x14ac:dyDescent="0.3">
      <c r="A853" s="2" t="s">
        <v>6428</v>
      </c>
      <c r="C853" s="2" t="s">
        <v>113</v>
      </c>
      <c r="D853" t="s">
        <v>6514</v>
      </c>
      <c r="E853" t="s">
        <v>6544</v>
      </c>
    </row>
    <row r="854" spans="1:8" ht="60" x14ac:dyDescent="0.3">
      <c r="A854" s="2" t="s">
        <v>6497</v>
      </c>
      <c r="C854" s="2" t="s">
        <v>373</v>
      </c>
      <c r="D854" t="s">
        <v>6498</v>
      </c>
      <c r="E854" t="s">
        <v>6544</v>
      </c>
      <c r="F854" t="s">
        <v>6499</v>
      </c>
    </row>
    <row r="855" spans="1:8" ht="60" x14ac:dyDescent="0.3">
      <c r="A855" s="2" t="s">
        <v>6497</v>
      </c>
      <c r="C855" s="2" t="s">
        <v>338</v>
      </c>
      <c r="D855" t="s">
        <v>6498</v>
      </c>
      <c r="E855" t="s">
        <v>6544</v>
      </c>
    </row>
    <row r="856" spans="1:8" ht="30" x14ac:dyDescent="0.3">
      <c r="A856" s="2" t="s">
        <v>6547</v>
      </c>
      <c r="C856" s="2" t="s">
        <v>450</v>
      </c>
      <c r="D856" t="s">
        <v>6569</v>
      </c>
    </row>
    <row r="857" spans="1:8" ht="30" x14ac:dyDescent="0.3">
      <c r="A857" s="2" t="s">
        <v>125</v>
      </c>
      <c r="C857" s="2" t="s">
        <v>86</v>
      </c>
      <c r="D857" t="s">
        <v>6569</v>
      </c>
      <c r="E857" t="s">
        <v>6559</v>
      </c>
      <c r="F857" t="s">
        <v>6543</v>
      </c>
    </row>
    <row r="858" spans="1:8" ht="105" x14ac:dyDescent="0.3">
      <c r="A858" s="2" t="s">
        <v>6504</v>
      </c>
      <c r="C858" s="2" t="s">
        <v>263</v>
      </c>
      <c r="D858" t="s">
        <v>6559</v>
      </c>
      <c r="E858" t="s">
        <v>6503</v>
      </c>
      <c r="F858" t="s">
        <v>6561</v>
      </c>
    </row>
    <row r="859" spans="1:8" ht="45" x14ac:dyDescent="0.3">
      <c r="A859" s="2" t="s">
        <v>6435</v>
      </c>
      <c r="C859" s="2" t="s">
        <v>289</v>
      </c>
      <c r="D859" t="s">
        <v>6502</v>
      </c>
      <c r="E859" t="s">
        <v>6534</v>
      </c>
    </row>
    <row r="860" spans="1:8" ht="90" x14ac:dyDescent="0.3">
      <c r="A860" s="2" t="s">
        <v>6501</v>
      </c>
      <c r="C860" s="2" t="s">
        <v>338</v>
      </c>
      <c r="D860" t="s">
        <v>6611</v>
      </c>
      <c r="E860" t="s">
        <v>6551</v>
      </c>
    </row>
    <row r="861" spans="1:8" ht="45" x14ac:dyDescent="0.3">
      <c r="A861" s="2" t="s">
        <v>6535</v>
      </c>
      <c r="C861" s="2" t="s">
        <v>127</v>
      </c>
      <c r="D861" t="s">
        <v>6536</v>
      </c>
      <c r="E861" t="s">
        <v>6534</v>
      </c>
      <c r="F861" t="s">
        <v>6537</v>
      </c>
    </row>
    <row r="862" spans="1:8" ht="30" x14ac:dyDescent="0.3">
      <c r="A862" s="2" t="s">
        <v>125</v>
      </c>
      <c r="C862" s="2" t="s">
        <v>86</v>
      </c>
      <c r="D862" t="s">
        <v>6618</v>
      </c>
      <c r="E862" t="s">
        <v>6559</v>
      </c>
      <c r="F862" t="s">
        <v>6569</v>
      </c>
      <c r="G862" t="s">
        <v>6534</v>
      </c>
      <c r="H862" t="s">
        <v>6515</v>
      </c>
    </row>
    <row r="863" spans="1:8" ht="90" x14ac:dyDescent="0.3">
      <c r="A863" s="2" t="s">
        <v>6518</v>
      </c>
      <c r="C863" s="2" t="s">
        <v>73</v>
      </c>
      <c r="D863" t="s">
        <v>6544</v>
      </c>
      <c r="E863" t="s">
        <v>6509</v>
      </c>
      <c r="F863" t="s">
        <v>6559</v>
      </c>
    </row>
    <row r="864" spans="1:8" ht="60" x14ac:dyDescent="0.3">
      <c r="A864" s="2" t="s">
        <v>6433</v>
      </c>
      <c r="C864" s="2" t="s">
        <v>73</v>
      </c>
      <c r="D864" t="s">
        <v>6533</v>
      </c>
      <c r="E864" t="s">
        <v>6544</v>
      </c>
      <c r="F864" t="s">
        <v>6534</v>
      </c>
    </row>
    <row r="865" spans="1:8" ht="90" x14ac:dyDescent="0.3">
      <c r="A865" s="2" t="s">
        <v>6518</v>
      </c>
      <c r="C865" s="2" t="s">
        <v>73</v>
      </c>
      <c r="D865" t="s">
        <v>6544</v>
      </c>
      <c r="E865" t="s">
        <v>6509</v>
      </c>
    </row>
    <row r="866" spans="1:8" ht="45" x14ac:dyDescent="0.3">
      <c r="A866" s="2" t="s">
        <v>6510</v>
      </c>
      <c r="C866" s="2" t="s">
        <v>276</v>
      </c>
      <c r="D866" t="s">
        <v>6532</v>
      </c>
      <c r="E866" t="s">
        <v>6499</v>
      </c>
      <c r="F866" t="s">
        <v>6502</v>
      </c>
      <c r="G866" t="s">
        <v>6508</v>
      </c>
    </row>
    <row r="867" spans="1:8" ht="105" x14ac:dyDescent="0.3">
      <c r="A867" s="2" t="s">
        <v>6504</v>
      </c>
      <c r="C867" s="2" t="s">
        <v>263</v>
      </c>
      <c r="D867" t="s">
        <v>6506</v>
      </c>
      <c r="E867" t="s">
        <v>6611</v>
      </c>
      <c r="F867" t="s">
        <v>6559</v>
      </c>
    </row>
    <row r="868" spans="1:8" ht="60" x14ac:dyDescent="0.3">
      <c r="A868" s="2" t="s">
        <v>6497</v>
      </c>
      <c r="C868" s="2" t="s">
        <v>386</v>
      </c>
      <c r="D868" t="s">
        <v>6503</v>
      </c>
      <c r="E868" t="s">
        <v>6552</v>
      </c>
      <c r="F868" t="s">
        <v>6508</v>
      </c>
      <c r="G868" t="s">
        <v>6534</v>
      </c>
    </row>
    <row r="869" spans="1:8" ht="90" x14ac:dyDescent="0.3">
      <c r="A869" s="2" t="s">
        <v>6518</v>
      </c>
      <c r="C869" s="2" t="s">
        <v>47</v>
      </c>
      <c r="D869" t="s">
        <v>6570</v>
      </c>
      <c r="E869" t="s">
        <v>6543</v>
      </c>
      <c r="F869" t="s">
        <v>6534</v>
      </c>
      <c r="G869" t="s">
        <v>6530</v>
      </c>
      <c r="H869" t="s">
        <v>6544</v>
      </c>
    </row>
    <row r="870" spans="1:8" ht="60" x14ac:dyDescent="0.3">
      <c r="A870" s="2" t="s">
        <v>6428</v>
      </c>
      <c r="C870" s="2" t="s">
        <v>113</v>
      </c>
      <c r="D870" t="s">
        <v>6508</v>
      </c>
      <c r="E870" t="s">
        <v>6592</v>
      </c>
    </row>
    <row r="871" spans="1:8" ht="45" x14ac:dyDescent="0.3">
      <c r="A871" s="2" t="s">
        <v>6435</v>
      </c>
      <c r="C871" s="2" t="s">
        <v>276</v>
      </c>
      <c r="D871" t="s">
        <v>6569</v>
      </c>
      <c r="E871" t="s">
        <v>6534</v>
      </c>
      <c r="F871" t="s">
        <v>6532</v>
      </c>
      <c r="G871" t="s">
        <v>6499</v>
      </c>
    </row>
    <row r="872" spans="1:8" ht="45" x14ac:dyDescent="0.3">
      <c r="A872" s="2" t="s">
        <v>6435</v>
      </c>
      <c r="C872" s="2" t="s">
        <v>37</v>
      </c>
      <c r="D872" t="s">
        <v>6519</v>
      </c>
      <c r="E872" t="s">
        <v>6534</v>
      </c>
      <c r="F872" t="s">
        <v>6500</v>
      </c>
    </row>
    <row r="873" spans="1:8" ht="30" x14ac:dyDescent="0.3">
      <c r="A873" s="2" t="s">
        <v>229</v>
      </c>
      <c r="C873" s="2" t="s">
        <v>113</v>
      </c>
      <c r="D873" t="s">
        <v>6500</v>
      </c>
      <c r="E873" t="s">
        <v>6592</v>
      </c>
      <c r="F873" t="s">
        <v>6543</v>
      </c>
      <c r="G873" t="s">
        <v>6508</v>
      </c>
    </row>
    <row r="874" spans="1:8" ht="45" x14ac:dyDescent="0.3">
      <c r="A874" s="2" t="s">
        <v>6435</v>
      </c>
      <c r="C874" s="2"/>
    </row>
    <row r="875" spans="1:8" x14ac:dyDescent="0.3">
      <c r="A875" s="7"/>
    </row>
  </sheetData>
  <conditionalFormatting sqref="C433 C358 C83">
    <cfRule type="duplicateValues" dxfId="1" priority="1"/>
  </conditionalFormatting>
  <conditionalFormatting sqref="C83 C433 C358">
    <cfRule type="duplicateValues" dxfId="0" priority="2"/>
  </conditionalFormatting>
  <dataValidations count="1">
    <dataValidation type="list" allowBlank="1" showInputMessage="1" showErrorMessage="1" promptTitle="Axes de recherche" sqref="A751:A875" xr:uid="{18AFD5F2-464D-4113-8857-AD608B831474}">
      <formula1>$A$2:$A$27</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C0678E18-9727-4B18-85F9-9E5F98B3DA36}">
          <x14:formula1>
            <xm:f>'https://rdav.sgsi.ucl.ac.be/dfs/groups/e/eli-corder/PHYTOLICENCE/Appui Scientifique/Cadastre/REPERTOIRE D''EXPERTISE/[archive CADASTRE 30-04-21.xlsx]axes de rech.'!#REF!</xm:f>
          </x14:formula1>
          <xm:sqref>A750 A876:A3025</xm:sqref>
        </x14:dataValidation>
        <x14:dataValidation type="list" allowBlank="1" showInputMessage="1" showErrorMessage="1" promptTitle="Axes de recherche" xr:uid="{536318C8-BE1D-476B-B695-233697EBF508}">
          <x14:formula1>
            <xm:f>listes!$A$5:$A$30</xm:f>
          </x14:formula1>
          <xm:sqref>A2:A749</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322a7975-7884-48ab-bc89-079fcd9524f1">
      <Terms xmlns="http://schemas.microsoft.com/office/infopath/2007/PartnerControls"/>
    </lcf76f155ced4ddcb4097134ff3c332f>
    <TaxCatchAll xmlns="87b61c97-e03f-4487-9944-871b25f9f45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F544AB1DD24D941858811D354E1C98A" ma:contentTypeVersion="11" ma:contentTypeDescription="Crée un document." ma:contentTypeScope="" ma:versionID="8cf7086d2a5cad4ff81ea720643f3796">
  <xsd:schema xmlns:xsd="http://www.w3.org/2001/XMLSchema" xmlns:xs="http://www.w3.org/2001/XMLSchema" xmlns:p="http://schemas.microsoft.com/office/2006/metadata/properties" xmlns:ns2="322a7975-7884-48ab-bc89-079fcd9524f1" xmlns:ns3="87b61c97-e03f-4487-9944-871b25f9f45e" targetNamespace="http://schemas.microsoft.com/office/2006/metadata/properties" ma:root="true" ma:fieldsID="b98a81f2f047909ffc1b45a7796fb6af" ns2:_="" ns3:_="">
    <xsd:import namespace="322a7975-7884-48ab-bc89-079fcd9524f1"/>
    <xsd:import namespace="87b61c97-e03f-4487-9944-871b25f9f45e"/>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22a7975-7884-48ab-bc89-079fcd9524f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lcf76f155ced4ddcb4097134ff3c332f" ma:index="16" nillable="true" ma:taxonomy="true" ma:internalName="lcf76f155ced4ddcb4097134ff3c332f" ma:taxonomyFieldName="MediaServiceImageTags" ma:displayName="Balises d’images" ma:readOnly="false" ma:fieldId="{5cf76f15-5ced-4ddc-b409-7134ff3c332f}" ma:taxonomyMulti="true" ma:sspId="d240d489-b8b9-43ee-848a-feb5652ccc81"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7b61c97-e03f-4487-9944-871b25f9f45e"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ae075507-06d0-49df-b1e3-e8dc950fd640}" ma:internalName="TaxCatchAll" ma:showField="CatchAllData" ma:web="87b61c97-e03f-4487-9944-871b25f9f45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E5341FB-B8D7-4377-A8B3-41E198D26D02}">
  <ds:schemaRefs>
    <ds:schemaRef ds:uri="http://schemas.microsoft.com/sharepoint/v3/contenttype/forms"/>
  </ds:schemaRefs>
</ds:datastoreItem>
</file>

<file path=customXml/itemProps2.xml><?xml version="1.0" encoding="utf-8"?>
<ds:datastoreItem xmlns:ds="http://schemas.openxmlformats.org/officeDocument/2006/customXml" ds:itemID="{EBE5DC74-7792-4181-B9D8-50550EDFEEAE}">
  <ds:schemaRefs>
    <ds:schemaRef ds:uri="http://purl.org/dc/elements/1.1/"/>
    <ds:schemaRef ds:uri="http://schemas.microsoft.com/office/infopath/2007/PartnerControls"/>
    <ds:schemaRef ds:uri="http://schemas.openxmlformats.org/package/2006/metadata/core-properties"/>
    <ds:schemaRef ds:uri="e11671c3-ba6b-4893-a231-612a90a15564"/>
    <ds:schemaRef ds:uri="http://schemas.microsoft.com/office/2006/documentManagement/types"/>
    <ds:schemaRef ds:uri="http://purl.org/dc/terms/"/>
    <ds:schemaRef ds:uri="9510f72b-71bf-428b-a52a-78db156b13c0"/>
    <ds:schemaRef ds:uri="http://schemas.microsoft.com/office/2006/metadata/properties"/>
    <ds:schemaRef ds:uri="http://www.w3.org/XML/1998/namespace"/>
    <ds:schemaRef ds:uri="http://purl.org/dc/dcmitype/"/>
    <ds:schemaRef ds:uri="322a7975-7884-48ab-bc89-079fcd9524f1"/>
    <ds:schemaRef ds:uri="87b61c97-e03f-4487-9944-871b25f9f45e"/>
  </ds:schemaRefs>
</ds:datastoreItem>
</file>

<file path=customXml/itemProps3.xml><?xml version="1.0" encoding="utf-8"?>
<ds:datastoreItem xmlns:ds="http://schemas.openxmlformats.org/officeDocument/2006/customXml" ds:itemID="{9E898123-2354-4FED-8AD4-85868EEFD3A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22a7975-7884-48ab-bc89-079fcd9524f1"/>
    <ds:schemaRef ds:uri="87b61c97-e03f-4487-9944-871b25f9f45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21</vt:i4>
      </vt:variant>
      <vt:variant>
        <vt:lpstr>Plages nommées</vt:lpstr>
      </vt:variant>
      <vt:variant>
        <vt:i4>4</vt:i4>
      </vt:variant>
    </vt:vector>
  </HeadingPairs>
  <TitlesOfParts>
    <vt:vector size="25" baseType="lpstr">
      <vt:lpstr>CADASTRE</vt:lpstr>
      <vt:lpstr>Feuil1</vt:lpstr>
      <vt:lpstr>Feuil2</vt:lpstr>
      <vt:lpstr>Lien d'accès</vt:lpstr>
      <vt:lpstr>Financement</vt:lpstr>
      <vt:lpstr>GRAPH</vt:lpstr>
      <vt:lpstr>composition du cadastre</vt:lpstr>
      <vt:lpstr>listes</vt:lpstr>
      <vt:lpstr>stat stl</vt:lpstr>
      <vt:lpstr>stat ctxl</vt:lpstr>
      <vt:lpstr>% axe de recherche</vt:lpstr>
      <vt:lpstr>% thème</vt:lpstr>
      <vt:lpstr>données thèmes</vt:lpstr>
      <vt:lpstr>axe de recherche - type d'exper</vt:lpstr>
      <vt:lpstr>% mot clé</vt:lpstr>
      <vt:lpstr>données mots-clés</vt:lpstr>
      <vt:lpstr>referenet - axe de recherche</vt:lpstr>
      <vt:lpstr>TD referenet - axe de recherche</vt:lpstr>
      <vt:lpstr>referent - organisme - axe de r</vt:lpstr>
      <vt:lpstr>TD - referent - organisme - axe</vt:lpstr>
      <vt:lpstr>mot clé par axe</vt:lpstr>
      <vt:lpstr>CADASTRE!Criteres</vt:lpstr>
      <vt:lpstr>Financement!Criteres</vt:lpstr>
      <vt:lpstr>Financement!Extraire</vt:lpstr>
      <vt:lpstr>CADASTRE!WALBIOPEST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2015-06-05T18:17:20Z</dcterms:created>
  <dcterms:modified xsi:type="dcterms:W3CDTF">2024-06-13T07:41:59Z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0x0101001F544AB1DD24D941858811D354E1C98A</vt:lpwstr>
  </property>
  <property fmtid="{D5CDD505-2E9C-101B-9397-08002B2CF9AE}" pid="3" name="MediaServiceImageTags">
    <vt:lpwstr/>
  </property>
</Properties>
</file>